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hili\Documents\GitSourceCode\Radiators\radiators2\"/>
    </mc:Choice>
  </mc:AlternateContent>
  <xr:revisionPtr revIDLastSave="0" documentId="13_ncr:1_{6E7C079C-0820-4058-9568-AACF8452E22D}" xr6:coauthVersionLast="47" xr6:coauthVersionMax="47" xr10:uidLastSave="{00000000-0000-0000-0000-000000000000}"/>
  <bookViews>
    <workbookView xWindow="308" yWindow="0" windowWidth="21187" windowHeight="12848" tabRatio="678" firstSheet="5" activeTab="11" xr2:uid="{00000000-000D-0000-FFFF-FFFF00000000}"/>
  </bookViews>
  <sheets>
    <sheet name="Report" sheetId="29" r:id="rId1"/>
    <sheet name="InsulationDatabase" sheetId="30" r:id="rId2"/>
    <sheet name="Inputs" sheetId="10" r:id="rId3"/>
    <sheet name="HeatPunkAnalysis" sheetId="23" r:id="rId4"/>
    <sheet name="HeatPunkRaw" sheetId="22" r:id="rId5"/>
    <sheet name="Scenarios" sheetId="16" r:id="rId6"/>
    <sheet name="Rooms" sheetId="9" r:id="rId7"/>
    <sheet name="RadiatorLocations" sheetId="15" r:id="rId8"/>
    <sheet name="MCSACH" sheetId="31" r:id="rId9"/>
    <sheet name="CalcResults" sheetId="14" r:id="rId10"/>
    <sheet name="RadiatorCalc" sheetId="34" r:id="rId11"/>
    <sheet name="RadiatorDatabase" sheetId="2" r:id="rId12"/>
    <sheet name="Pipework" sheetId="33" r:id="rId13"/>
    <sheet name="Calcs" sheetId="17" r:id="rId14"/>
    <sheet name="Examples" sheetId="6" r:id="rId15"/>
    <sheet name="Design" sheetId="7" r:id="rId16"/>
    <sheet name="Tabular" sheetId="3" r:id="rId17"/>
    <sheet name="EPCPostcodeData" sheetId="19" r:id="rId18"/>
    <sheet name="EPC" sheetId="18" r:id="rId19"/>
    <sheet name="Table 1" sheetId="21" r:id="rId20"/>
    <sheet name="RadLocationsPrintForm" sheetId="13" r:id="rId21"/>
    <sheet name="OctopusRawData" sheetId="24" r:id="rId22"/>
    <sheet name="Temperatures" sheetId="25" r:id="rId23"/>
    <sheet name="Daily" sheetId="26" r:id="rId24"/>
    <sheet name="Analysis" sheetId="27" r:id="rId25"/>
    <sheet name="Cold days" sheetId="28" r:id="rId26"/>
    <sheet name="HeatPumps" sheetId="32" r:id="rId27"/>
  </sheets>
  <definedNames>
    <definedName name="AnnualkWhHeatingHeatPunk">HeatPunkAnalysis!#REF!</definedName>
    <definedName name="BalancePointTemperature">Analysis!$B$2</definedName>
    <definedName name="CalculateRadiatorChoicesFlag">CalcResults!$B$5</definedName>
    <definedName name="DegreeDays">Inputs!$B$14</definedName>
    <definedName name="DesignFlowTemperature">Inputs!$B$8</definedName>
    <definedName name="epcquery">EPC!$B$4</definedName>
    <definedName name="ExternalData_1" localSheetId="17" hidden="1">EPCPostcodeData!$A$1:$CN$12</definedName>
    <definedName name="ExternalData_1" localSheetId="19" hidden="1">'Table 1'!$A$1:$E$7</definedName>
    <definedName name="FlowRateScenario">#REF!</definedName>
    <definedName name="GasBoilerEfficiency">Inputs!$B$4</definedName>
    <definedName name="GasDeliveredHeatTariff">Inputs!$B$6</definedName>
    <definedName name="GasTariff">Inputs!$B$3</definedName>
    <definedName name="HeatLossParameter">HeatPunkAnalysis!#REF!</definedName>
    <definedName name="HeatPunkSCOP">Inputs!$B$10</definedName>
    <definedName name="HWSCOP">Inputs!$B$11</definedName>
    <definedName name="LabourCosts">#REF!</definedName>
    <definedName name="ManualBalancePointTemperature">Daily!$B$1</definedName>
    <definedName name="MCSHeatingSCOP">Inputs!$C$10</definedName>
    <definedName name="MCSHWSCOP">Inputs!$C$11</definedName>
    <definedName name="Occupancy">Inputs!$B$19</definedName>
    <definedName name="postcode">EPC!$B$1</definedName>
    <definedName name="_xlnm.Print_Area" localSheetId="20">RadLocationsPrintForm!$A:$G</definedName>
    <definedName name="RoomEmittersMaxSizes">RadiatorLocations!$A$3:$I$20</definedName>
    <definedName name="VentilationHeatLossParameter">HeatPunkAnalysis!#REF!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2" i="2"/>
  <c r="Q15" i="2"/>
  <c r="R15" i="2" s="1"/>
  <c r="J82" i="2"/>
  <c r="A82" i="2"/>
  <c r="J81" i="2"/>
  <c r="A81" i="2"/>
  <c r="J80" i="2"/>
  <c r="A80" i="2"/>
  <c r="I10" i="34"/>
  <c r="H10" i="34"/>
  <c r="H7" i="34"/>
  <c r="H9" i="34" s="1"/>
  <c r="H8" i="34"/>
  <c r="H4" i="34"/>
  <c r="P21" i="34"/>
  <c r="P22" i="34"/>
  <c r="P23" i="34"/>
  <c r="P24" i="34"/>
  <c r="P25" i="34"/>
  <c r="P26" i="34"/>
  <c r="P20" i="34"/>
  <c r="O21" i="34"/>
  <c r="O22" i="34"/>
  <c r="O23" i="34"/>
  <c r="O24" i="34"/>
  <c r="O25" i="34"/>
  <c r="O26" i="34"/>
  <c r="O20" i="34"/>
  <c r="M21" i="34"/>
  <c r="M22" i="34"/>
  <c r="M23" i="34"/>
  <c r="M24" i="34"/>
  <c r="M25" i="34"/>
  <c r="M26" i="34"/>
  <c r="M20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18" i="34"/>
  <c r="F21" i="34"/>
  <c r="G21" i="34" s="1"/>
  <c r="F22" i="34"/>
  <c r="G22" i="34" s="1"/>
  <c r="F23" i="34"/>
  <c r="G23" i="34" s="1"/>
  <c r="F24" i="34"/>
  <c r="G24" i="34" s="1"/>
  <c r="F25" i="34"/>
  <c r="G25" i="34" s="1"/>
  <c r="F20" i="34"/>
  <c r="G20" i="34" s="1"/>
  <c r="E25" i="34"/>
  <c r="E24" i="34"/>
  <c r="E23" i="34"/>
  <c r="E22" i="34"/>
  <c r="E21" i="34"/>
  <c r="E20" i="34"/>
  <c r="D19" i="34"/>
  <c r="D20" i="34"/>
  <c r="D21" i="34"/>
  <c r="D22" i="34"/>
  <c r="D23" i="34"/>
  <c r="D24" i="34"/>
  <c r="D25" i="34"/>
  <c r="D26" i="34"/>
  <c r="D27" i="34"/>
  <c r="D28" i="34"/>
  <c r="D29" i="34"/>
  <c r="D30" i="34"/>
  <c r="D31" i="34"/>
  <c r="D32" i="34"/>
  <c r="D18" i="34"/>
  <c r="C19" i="34"/>
  <c r="C20" i="34"/>
  <c r="C21" i="34"/>
  <c r="C22" i="34"/>
  <c r="C23" i="34"/>
  <c r="C24" i="34"/>
  <c r="C25" i="34"/>
  <c r="C26" i="34"/>
  <c r="C27" i="34"/>
  <c r="C28" i="34"/>
  <c r="C29" i="34"/>
  <c r="C30" i="34"/>
  <c r="C31" i="34"/>
  <c r="C32" i="34"/>
  <c r="C18" i="34"/>
  <c r="C7" i="34"/>
  <c r="C9" i="34" s="1"/>
  <c r="C10" i="34" s="1"/>
  <c r="C12" i="34" s="1"/>
  <c r="B7" i="34"/>
  <c r="B9" i="34" s="1"/>
  <c r="B10" i="34" s="1"/>
  <c r="B12" i="34" s="1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2" i="2"/>
  <c r="A156" i="2"/>
  <c r="N12" i="15"/>
  <c r="A158" i="2"/>
  <c r="A154" i="2"/>
  <c r="B6" i="33"/>
  <c r="G3" i="32"/>
  <c r="G4" i="32"/>
  <c r="G5" i="32"/>
  <c r="G6" i="32"/>
  <c r="G7" i="32"/>
  <c r="G8" i="32"/>
  <c r="G9" i="32"/>
  <c r="G10" i="32"/>
  <c r="G11" i="32"/>
  <c r="G12" i="32"/>
  <c r="G13" i="32"/>
  <c r="G14" i="32"/>
  <c r="G15" i="32"/>
  <c r="G16" i="32"/>
  <c r="G17" i="32"/>
  <c r="G2" i="32"/>
  <c r="V3" i="16"/>
  <c r="V2" i="16"/>
  <c r="S2" i="16"/>
  <c r="R3" i="16"/>
  <c r="R4" i="16"/>
  <c r="R5" i="16"/>
  <c r="R6" i="16"/>
  <c r="R7" i="16"/>
  <c r="R8" i="16"/>
  <c r="R9" i="16"/>
  <c r="R10" i="16"/>
  <c r="R11" i="16"/>
  <c r="R2" i="16"/>
  <c r="M4" i="15" a="1"/>
  <c r="M4" i="15" s="1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00" i="2"/>
  <c r="A101" i="2"/>
  <c r="A99" i="2"/>
  <c r="A159" i="2"/>
  <c r="L4" i="15" a="1"/>
  <c r="L4" i="15" s="1"/>
  <c r="A160" i="2"/>
  <c r="A143" i="2"/>
  <c r="A2" i="2"/>
  <c r="A8" i="9"/>
  <c r="N4" i="15" s="1"/>
  <c r="A9" i="9"/>
  <c r="N5" i="15" s="1"/>
  <c r="A10" i="9"/>
  <c r="N6" i="15" s="1"/>
  <c r="A11" i="9"/>
  <c r="N7" i="15" s="1"/>
  <c r="A12" i="9"/>
  <c r="N8" i="15" s="1"/>
  <c r="A13" i="9"/>
  <c r="N9" i="15" s="1"/>
  <c r="A14" i="9"/>
  <c r="N11" i="15" s="1"/>
  <c r="A15" i="9"/>
  <c r="A16" i="9"/>
  <c r="N13" i="15" s="1"/>
  <c r="A17" i="9"/>
  <c r="N14" i="15" s="1"/>
  <c r="A18" i="9"/>
  <c r="N15" i="15" s="1"/>
  <c r="A19" i="9"/>
  <c r="N16" i="15" s="1"/>
  <c r="A20" i="9"/>
  <c r="N17" i="15" s="1"/>
  <c r="A21" i="9"/>
  <c r="N18" i="15" s="1"/>
  <c r="A22" i="9"/>
  <c r="N19" i="15" s="1"/>
  <c r="A23" i="9"/>
  <c r="A24" i="9"/>
  <c r="A25" i="9"/>
  <c r="A26" i="9"/>
  <c r="A27" i="9"/>
  <c r="A28" i="9"/>
  <c r="A29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J9" i="9"/>
  <c r="K9" i="9"/>
  <c r="J10" i="9"/>
  <c r="K10" i="9"/>
  <c r="J11" i="9"/>
  <c r="K11" i="9"/>
  <c r="J12" i="9"/>
  <c r="K12" i="9"/>
  <c r="J13" i="9"/>
  <c r="K13" i="9"/>
  <c r="J14" i="9"/>
  <c r="K14" i="9"/>
  <c r="J15" i="9"/>
  <c r="K15" i="9"/>
  <c r="J16" i="9"/>
  <c r="K16" i="9"/>
  <c r="J17" i="9"/>
  <c r="K17" i="9"/>
  <c r="J18" i="9"/>
  <c r="K18" i="9"/>
  <c r="J19" i="9"/>
  <c r="K19" i="9"/>
  <c r="J20" i="9"/>
  <c r="K20" i="9"/>
  <c r="J21" i="9"/>
  <c r="K21" i="9"/>
  <c r="J22" i="9"/>
  <c r="K22" i="9"/>
  <c r="J23" i="9"/>
  <c r="K23" i="9"/>
  <c r="J24" i="9"/>
  <c r="K24" i="9"/>
  <c r="J25" i="9"/>
  <c r="K25" i="9"/>
  <c r="J26" i="9"/>
  <c r="K26" i="9"/>
  <c r="J27" i="9"/>
  <c r="K27" i="9"/>
  <c r="J28" i="9"/>
  <c r="K28" i="9"/>
  <c r="J29" i="9"/>
  <c r="K29" i="9"/>
  <c r="K8" i="9"/>
  <c r="J8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H5" i="31" a="1"/>
  <c r="H5" i="31" s="1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8" i="9"/>
  <c r="F112" i="23"/>
  <c r="F153" i="23" s="1"/>
  <c r="G112" i="23"/>
  <c r="G153" i="23" s="1"/>
  <c r="H112" i="23"/>
  <c r="H153" i="23" s="1"/>
  <c r="I112" i="23"/>
  <c r="I153" i="23" s="1"/>
  <c r="J112" i="23"/>
  <c r="J153" i="23" s="1"/>
  <c r="K112" i="23"/>
  <c r="K153" i="23" s="1"/>
  <c r="L112" i="23"/>
  <c r="L153" i="23" s="1"/>
  <c r="M112" i="23"/>
  <c r="M153" i="23" s="1"/>
  <c r="N112" i="23"/>
  <c r="N153" i="23" s="1"/>
  <c r="F113" i="23"/>
  <c r="F154" i="23" s="1"/>
  <c r="G113" i="23"/>
  <c r="G154" i="23" s="1"/>
  <c r="H113" i="23"/>
  <c r="H154" i="23" s="1"/>
  <c r="I113" i="23"/>
  <c r="I154" i="23" s="1"/>
  <c r="J113" i="23"/>
  <c r="J154" i="23" s="1"/>
  <c r="K113" i="23"/>
  <c r="K154" i="23" s="1"/>
  <c r="L113" i="23"/>
  <c r="L154" i="23" s="1"/>
  <c r="M113" i="23"/>
  <c r="M154" i="23" s="1"/>
  <c r="N113" i="23"/>
  <c r="N154" i="23" s="1"/>
  <c r="F114" i="23"/>
  <c r="F155" i="23" s="1"/>
  <c r="G114" i="23"/>
  <c r="G155" i="23" s="1"/>
  <c r="H114" i="23"/>
  <c r="H155" i="23" s="1"/>
  <c r="I114" i="23"/>
  <c r="I155" i="23" s="1"/>
  <c r="J114" i="23"/>
  <c r="J155" i="23" s="1"/>
  <c r="K114" i="23"/>
  <c r="K155" i="23" s="1"/>
  <c r="L114" i="23"/>
  <c r="L155" i="23" s="1"/>
  <c r="M114" i="23"/>
  <c r="M155" i="23" s="1"/>
  <c r="N114" i="23"/>
  <c r="N155" i="23" s="1"/>
  <c r="F115" i="23"/>
  <c r="F156" i="23" s="1"/>
  <c r="G115" i="23"/>
  <c r="G156" i="23" s="1"/>
  <c r="H115" i="23"/>
  <c r="H156" i="23" s="1"/>
  <c r="I115" i="23"/>
  <c r="I156" i="23" s="1"/>
  <c r="J115" i="23"/>
  <c r="J156" i="23" s="1"/>
  <c r="K115" i="23"/>
  <c r="K156" i="23" s="1"/>
  <c r="L115" i="23"/>
  <c r="L156" i="23" s="1"/>
  <c r="M115" i="23"/>
  <c r="M156" i="23" s="1"/>
  <c r="N115" i="23"/>
  <c r="N156" i="23" s="1"/>
  <c r="F116" i="23"/>
  <c r="F157" i="23" s="1"/>
  <c r="G116" i="23"/>
  <c r="G157" i="23" s="1"/>
  <c r="H116" i="23"/>
  <c r="H157" i="23" s="1"/>
  <c r="I116" i="23"/>
  <c r="I157" i="23" s="1"/>
  <c r="J116" i="23"/>
  <c r="J157" i="23" s="1"/>
  <c r="K116" i="23"/>
  <c r="K157" i="23" s="1"/>
  <c r="L116" i="23"/>
  <c r="L157" i="23" s="1"/>
  <c r="M116" i="23"/>
  <c r="M157" i="23" s="1"/>
  <c r="N116" i="23"/>
  <c r="N157" i="23" s="1"/>
  <c r="F117" i="23"/>
  <c r="F158" i="23" s="1"/>
  <c r="G117" i="23"/>
  <c r="G158" i="23" s="1"/>
  <c r="H117" i="23"/>
  <c r="H158" i="23" s="1"/>
  <c r="I117" i="23"/>
  <c r="I158" i="23" s="1"/>
  <c r="J117" i="23"/>
  <c r="J158" i="23" s="1"/>
  <c r="K117" i="23"/>
  <c r="K158" i="23" s="1"/>
  <c r="L117" i="23"/>
  <c r="L158" i="23" s="1"/>
  <c r="M117" i="23"/>
  <c r="M158" i="23" s="1"/>
  <c r="N117" i="23"/>
  <c r="N158" i="23" s="1"/>
  <c r="E112" i="23"/>
  <c r="E153" i="23" s="1"/>
  <c r="E113" i="23"/>
  <c r="E154" i="23" s="1"/>
  <c r="E114" i="23"/>
  <c r="E155" i="23" s="1"/>
  <c r="E115" i="23"/>
  <c r="E156" i="23" s="1"/>
  <c r="E116" i="23"/>
  <c r="E157" i="23" s="1"/>
  <c r="E117" i="23"/>
  <c r="E158" i="23" s="1"/>
  <c r="A112" i="23"/>
  <c r="A113" i="23"/>
  <c r="A114" i="23"/>
  <c r="A115" i="23"/>
  <c r="A116" i="23"/>
  <c r="A117" i="23"/>
  <c r="C112" i="23"/>
  <c r="C113" i="23"/>
  <c r="C114" i="23"/>
  <c r="C115" i="23"/>
  <c r="C116" i="23"/>
  <c r="C117" i="23"/>
  <c r="F2" i="23"/>
  <c r="F6" i="23" s="1" a="1"/>
  <c r="F6" i="23" s="1"/>
  <c r="B2" i="23"/>
  <c r="B6" i="23" s="1" a="1"/>
  <c r="B6" i="23" s="1"/>
  <c r="C2" i="23"/>
  <c r="C6" i="23" s="1" a="1"/>
  <c r="C6" i="23" s="1"/>
  <c r="D2" i="23"/>
  <c r="D6" i="23" s="1" a="1"/>
  <c r="D6" i="23" s="1"/>
  <c r="E2" i="23"/>
  <c r="E6" i="23" s="1" a="1"/>
  <c r="E6" i="23" s="1"/>
  <c r="G2" i="23"/>
  <c r="G6" i="23" s="1" a="1"/>
  <c r="G6" i="23" s="1"/>
  <c r="H2" i="23"/>
  <c r="H6" i="23" s="1" a="1"/>
  <c r="H6" i="23" s="1"/>
  <c r="I2" i="23"/>
  <c r="I6" i="23" s="1" a="1"/>
  <c r="I6" i="23" s="1"/>
  <c r="J2" i="23"/>
  <c r="J6" i="23" s="1" a="1"/>
  <c r="J6" i="23" s="1"/>
  <c r="K2" i="23"/>
  <c r="K6" i="23" s="1" a="1"/>
  <c r="K6" i="23" s="1"/>
  <c r="L2" i="23"/>
  <c r="L6" i="23" s="1" a="1"/>
  <c r="L6" i="23" s="1"/>
  <c r="M2" i="23"/>
  <c r="M6" i="23" s="1" a="1"/>
  <c r="M6" i="23" s="1"/>
  <c r="N2" i="23"/>
  <c r="N6" i="23" s="1" a="1"/>
  <c r="N6" i="23" s="1"/>
  <c r="O2" i="23"/>
  <c r="O6" i="23" s="1" a="1"/>
  <c r="O6" i="23" s="1"/>
  <c r="P2" i="23"/>
  <c r="P6" i="23" s="1" a="1"/>
  <c r="P6" i="23" s="1"/>
  <c r="Q2" i="23"/>
  <c r="Q6" i="23" s="1" a="1"/>
  <c r="Q6" i="23" s="1"/>
  <c r="R2" i="23"/>
  <c r="R6" i="23" s="1" a="1"/>
  <c r="R6" i="23" s="1"/>
  <c r="S2" i="23"/>
  <c r="S6" i="23" s="1" a="1"/>
  <c r="S6" i="23" s="1"/>
  <c r="T2" i="23"/>
  <c r="T6" i="23" s="1" a="1"/>
  <c r="T6" i="23" s="1"/>
  <c r="U2" i="23"/>
  <c r="U6" i="23" s="1" a="1"/>
  <c r="U6" i="23" s="1"/>
  <c r="A2" i="23"/>
  <c r="A6" i="23" s="1" a="1"/>
  <c r="A6" i="23" s="1"/>
  <c r="A3" i="23"/>
  <c r="C109" i="29"/>
  <c r="D109" i="29"/>
  <c r="B109" i="29"/>
  <c r="A109" i="29"/>
  <c r="A99" i="29"/>
  <c r="A100" i="29"/>
  <c r="A101" i="29"/>
  <c r="A102" i="29"/>
  <c r="A103" i="29"/>
  <c r="A104" i="29"/>
  <c r="A105" i="29"/>
  <c r="A106" i="29"/>
  <c r="A107" i="29"/>
  <c r="A98" i="29"/>
  <c r="K86" i="29"/>
  <c r="K87" i="29"/>
  <c r="K88" i="29"/>
  <c r="K89" i="29"/>
  <c r="K90" i="29"/>
  <c r="K91" i="29"/>
  <c r="K92" i="29"/>
  <c r="K93" i="29"/>
  <c r="K94" i="29"/>
  <c r="K95" i="29"/>
  <c r="J87" i="29"/>
  <c r="J88" i="29"/>
  <c r="J89" i="29"/>
  <c r="J90" i="29"/>
  <c r="J91" i="29"/>
  <c r="J92" i="29"/>
  <c r="J93" i="29"/>
  <c r="J94" i="29"/>
  <c r="J95" i="29"/>
  <c r="J86" i="29"/>
  <c r="B30" i="29"/>
  <c r="H30" i="29"/>
  <c r="M30" i="29"/>
  <c r="B31" i="29"/>
  <c r="H31" i="29"/>
  <c r="B32" i="29"/>
  <c r="H32" i="29"/>
  <c r="B33" i="29"/>
  <c r="H33" i="29"/>
  <c r="B34" i="29"/>
  <c r="H34" i="29"/>
  <c r="B35" i="29"/>
  <c r="H35" i="29"/>
  <c r="B36" i="29"/>
  <c r="H36" i="29"/>
  <c r="B37" i="29"/>
  <c r="H37" i="29"/>
  <c r="B38" i="29"/>
  <c r="H38" i="29"/>
  <c r="M29" i="29"/>
  <c r="K29" i="29"/>
  <c r="L29" i="29"/>
  <c r="C29" i="29"/>
  <c r="D29" i="29"/>
  <c r="E29" i="29"/>
  <c r="G29" i="29"/>
  <c r="H29" i="29"/>
  <c r="I29" i="29"/>
  <c r="J29" i="29"/>
  <c r="B29" i="29"/>
  <c r="B1" i="14" a="1"/>
  <c r="F143" i="2" l="1"/>
  <c r="B1" i="14"/>
  <c r="N10" i="15"/>
  <c r="B2" i="9" a="1"/>
  <c r="B2" i="9" s="1"/>
  <c r="K5" i="9"/>
  <c r="B5" i="9"/>
  <c r="J5" i="9"/>
  <c r="G5" i="9" s="1"/>
  <c r="H4" i="9" a="1"/>
  <c r="H4" i="9" s="1"/>
  <c r="G4" i="9" a="1"/>
  <c r="G4" i="9" s="1"/>
  <c r="C5" i="9"/>
  <c r="A58" i="23"/>
  <c r="C6" i="29"/>
  <c r="C7" i="29" s="1"/>
  <c r="D7" i="29" s="1"/>
  <c r="C8" i="29"/>
  <c r="D8" i="29" s="1"/>
  <c r="B8" i="29"/>
  <c r="B25" i="27"/>
  <c r="B24" i="27"/>
  <c r="B7" i="29"/>
  <c r="B6" i="29"/>
  <c r="B30" i="27"/>
  <c r="C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35" i="26"/>
  <c r="C36" i="26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66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89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110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31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147" i="26"/>
  <c r="C148" i="26"/>
  <c r="C149" i="26"/>
  <c r="C150" i="26"/>
  <c r="C151" i="26"/>
  <c r="C152" i="26"/>
  <c r="C153" i="26"/>
  <c r="C154" i="26"/>
  <c r="C155" i="26"/>
  <c r="C156" i="26"/>
  <c r="C157" i="26"/>
  <c r="C158" i="26"/>
  <c r="C159" i="26"/>
  <c r="C160" i="26"/>
  <c r="C161" i="26"/>
  <c r="C162" i="26"/>
  <c r="C163" i="26"/>
  <c r="C164" i="26"/>
  <c r="C165" i="26"/>
  <c r="C166" i="26"/>
  <c r="C167" i="26"/>
  <c r="C168" i="26"/>
  <c r="C169" i="26"/>
  <c r="C170" i="26"/>
  <c r="C171" i="26"/>
  <c r="C172" i="26"/>
  <c r="C173" i="26"/>
  <c r="C174" i="26"/>
  <c r="C175" i="26"/>
  <c r="C176" i="26"/>
  <c r="C177" i="26"/>
  <c r="C178" i="26"/>
  <c r="C179" i="26"/>
  <c r="C180" i="26"/>
  <c r="C181" i="26"/>
  <c r="C182" i="26"/>
  <c r="C183" i="26"/>
  <c r="C184" i="26"/>
  <c r="C185" i="26"/>
  <c r="C186" i="26"/>
  <c r="C187" i="26"/>
  <c r="C188" i="26"/>
  <c r="C189" i="26"/>
  <c r="C190" i="26"/>
  <c r="C191" i="26"/>
  <c r="C192" i="26"/>
  <c r="C193" i="26"/>
  <c r="C194" i="26"/>
  <c r="C195" i="26"/>
  <c r="C196" i="26"/>
  <c r="C197" i="26"/>
  <c r="C198" i="26"/>
  <c r="C199" i="26"/>
  <c r="C200" i="26"/>
  <c r="C201" i="26"/>
  <c r="C202" i="26"/>
  <c r="C203" i="26"/>
  <c r="C204" i="26"/>
  <c r="C205" i="26"/>
  <c r="C206" i="26"/>
  <c r="C207" i="26"/>
  <c r="C208" i="26"/>
  <c r="C209" i="26"/>
  <c r="C210" i="26"/>
  <c r="C211" i="26"/>
  <c r="C212" i="26"/>
  <c r="C213" i="26"/>
  <c r="C214" i="26"/>
  <c r="C215" i="26"/>
  <c r="C216" i="26"/>
  <c r="C217" i="26"/>
  <c r="C218" i="26"/>
  <c r="C219" i="26"/>
  <c r="C220" i="26"/>
  <c r="C221" i="26"/>
  <c r="C222" i="26"/>
  <c r="C223" i="26"/>
  <c r="C224" i="26"/>
  <c r="C225" i="26"/>
  <c r="C226" i="26"/>
  <c r="C227" i="26"/>
  <c r="C228" i="26"/>
  <c r="C229" i="26"/>
  <c r="C230" i="26"/>
  <c r="C231" i="26"/>
  <c r="C232" i="26"/>
  <c r="C233" i="26"/>
  <c r="C234" i="26"/>
  <c r="C235" i="26"/>
  <c r="C236" i="26"/>
  <c r="C237" i="26"/>
  <c r="C238" i="26"/>
  <c r="C239" i="26"/>
  <c r="C240" i="26"/>
  <c r="C241" i="26"/>
  <c r="C242" i="26"/>
  <c r="C243" i="26"/>
  <c r="C244" i="26"/>
  <c r="C245" i="26"/>
  <c r="C246" i="26"/>
  <c r="C247" i="26"/>
  <c r="C248" i="26"/>
  <c r="C249" i="26"/>
  <c r="C250" i="26"/>
  <c r="C251" i="26"/>
  <c r="C252" i="26"/>
  <c r="C253" i="26"/>
  <c r="C254" i="26"/>
  <c r="C255" i="26"/>
  <c r="C256" i="26"/>
  <c r="C257" i="26"/>
  <c r="C258" i="26"/>
  <c r="C259" i="26"/>
  <c r="C260" i="26"/>
  <c r="C261" i="26"/>
  <c r="C262" i="26"/>
  <c r="C263" i="26"/>
  <c r="C264" i="26"/>
  <c r="C265" i="26"/>
  <c r="C266" i="26"/>
  <c r="C267" i="26"/>
  <c r="C268" i="26"/>
  <c r="C269" i="26"/>
  <c r="C270" i="26"/>
  <c r="C271" i="26"/>
  <c r="C272" i="26"/>
  <c r="C273" i="26"/>
  <c r="C274" i="26"/>
  <c r="C275" i="26"/>
  <c r="C276" i="26"/>
  <c r="C277" i="26"/>
  <c r="C3" i="26"/>
  <c r="A51" i="2"/>
  <c r="A52" i="2"/>
  <c r="A54" i="2"/>
  <c r="A55" i="2"/>
  <c r="A57" i="2"/>
  <c r="A58" i="2"/>
  <c r="A60" i="2"/>
  <c r="A61" i="2"/>
  <c r="A56" i="2"/>
  <c r="A50" i="2"/>
  <c r="A53" i="2"/>
  <c r="A64" i="2"/>
  <c r="A96" i="2"/>
  <c r="A65" i="2"/>
  <c r="A93" i="2"/>
  <c r="A41" i="2"/>
  <c r="A47" i="2"/>
  <c r="A11" i="2"/>
  <c r="A38" i="2"/>
  <c r="A14" i="2"/>
  <c r="A18" i="2"/>
  <c r="A8" i="2"/>
  <c r="A44" i="2"/>
  <c r="A5" i="2"/>
  <c r="A63" i="2"/>
  <c r="A66" i="2"/>
  <c r="A59" i="2"/>
  <c r="A70" i="2"/>
  <c r="A90" i="2"/>
  <c r="A67" i="2"/>
  <c r="A68" i="2"/>
  <c r="A21" i="2"/>
  <c r="A35" i="2"/>
  <c r="A87" i="2"/>
  <c r="A71" i="2"/>
  <c r="A72" i="2"/>
  <c r="A74" i="2"/>
  <c r="A73" i="2"/>
  <c r="A75" i="2"/>
  <c r="A7" i="2"/>
  <c r="A43" i="2"/>
  <c r="A17" i="2"/>
  <c r="A37" i="2"/>
  <c r="A4" i="2"/>
  <c r="A13" i="2"/>
  <c r="A46" i="2"/>
  <c r="A40" i="2"/>
  <c r="A10" i="2"/>
  <c r="A49" i="2"/>
  <c r="A76" i="2"/>
  <c r="A78" i="2"/>
  <c r="A62" i="2"/>
  <c r="A84" i="2"/>
  <c r="A79" i="2"/>
  <c r="A69" i="2"/>
  <c r="A85" i="2"/>
  <c r="A86" i="2"/>
  <c r="A88" i="2"/>
  <c r="A31" i="2"/>
  <c r="A142" i="2"/>
  <c r="A89" i="2"/>
  <c r="A77" i="2"/>
  <c r="A91" i="2"/>
  <c r="A109" i="2"/>
  <c r="A144" i="2"/>
  <c r="A107" i="2"/>
  <c r="A34" i="2"/>
  <c r="A106" i="2"/>
  <c r="A110" i="2"/>
  <c r="A103" i="2"/>
  <c r="A104" i="2"/>
  <c r="A146" i="2"/>
  <c r="A92" i="2"/>
  <c r="A94" i="2"/>
  <c r="A24" i="2"/>
  <c r="A83" i="2"/>
  <c r="A16" i="2"/>
  <c r="A157" i="2"/>
  <c r="A155" i="2"/>
  <c r="A139" i="2"/>
  <c r="A140" i="2"/>
  <c r="A153" i="2"/>
  <c r="A3" i="2"/>
  <c r="A95" i="2"/>
  <c r="A45" i="2"/>
  <c r="A9" i="2"/>
  <c r="A42" i="2"/>
  <c r="A6" i="2"/>
  <c r="A39" i="2"/>
  <c r="A15" i="2"/>
  <c r="A19" i="2"/>
  <c r="A12" i="2"/>
  <c r="A48" i="2"/>
  <c r="A147" i="2"/>
  <c r="A137" i="2"/>
  <c r="A136" i="2"/>
  <c r="A29" i="2"/>
  <c r="A27" i="2"/>
  <c r="A145" i="2"/>
  <c r="A28" i="2"/>
  <c r="A152" i="2"/>
  <c r="A118" i="2"/>
  <c r="A119" i="2"/>
  <c r="A112" i="2"/>
  <c r="A116" i="2"/>
  <c r="A113" i="2"/>
  <c r="A115" i="2"/>
  <c r="A30" i="2"/>
  <c r="A20" i="2"/>
  <c r="A97" i="2"/>
  <c r="A22" i="2"/>
  <c r="A133" i="2"/>
  <c r="A134" i="2"/>
  <c r="A23" i="2"/>
  <c r="A148" i="2"/>
  <c r="A150" i="2"/>
  <c r="A108" i="2"/>
  <c r="A105" i="2"/>
  <c r="A111" i="2"/>
  <c r="A149" i="2"/>
  <c r="A25" i="2"/>
  <c r="A36" i="2"/>
  <c r="A151" i="2"/>
  <c r="A98" i="2"/>
  <c r="A131" i="2"/>
  <c r="A130" i="2"/>
  <c r="A141" i="2"/>
  <c r="A33" i="2"/>
  <c r="A138" i="2"/>
  <c r="A26" i="2"/>
  <c r="A117" i="2"/>
  <c r="A114" i="2"/>
  <c r="A120" i="2"/>
  <c r="A128" i="2"/>
  <c r="A32" i="2"/>
  <c r="A124" i="2"/>
  <c r="A135" i="2"/>
  <c r="A127" i="2"/>
  <c r="A132" i="2"/>
  <c r="A102" i="2"/>
  <c r="A125" i="2"/>
  <c r="A123" i="2"/>
  <c r="A122" i="2"/>
  <c r="A126" i="2"/>
  <c r="A121" i="2"/>
  <c r="A129" i="2"/>
  <c r="A1" i="24"/>
  <c r="E13170" i="24"/>
  <c r="F13170" i="24"/>
  <c r="E13171" i="24"/>
  <c r="F13171" i="24"/>
  <c r="E13172" i="24"/>
  <c r="F13172" i="24"/>
  <c r="E13173" i="24"/>
  <c r="F13173" i="24"/>
  <c r="E13174" i="24"/>
  <c r="F13174" i="24"/>
  <c r="E13175" i="24"/>
  <c r="F13175" i="24"/>
  <c r="E13176" i="24"/>
  <c r="F13176" i="24"/>
  <c r="E13177" i="24"/>
  <c r="F13177" i="24"/>
  <c r="E13178" i="24"/>
  <c r="F13178" i="24"/>
  <c r="E13179" i="24"/>
  <c r="F13179" i="24"/>
  <c r="E13180" i="24"/>
  <c r="F13180" i="24"/>
  <c r="E13181" i="24"/>
  <c r="F13181" i="24"/>
  <c r="E13182" i="24"/>
  <c r="F13182" i="24"/>
  <c r="E13183" i="24"/>
  <c r="F13183" i="24"/>
  <c r="E13184" i="24"/>
  <c r="F13184" i="24"/>
  <c r="E13185" i="24"/>
  <c r="F13185" i="24"/>
  <c r="E13186" i="24"/>
  <c r="F13186" i="24"/>
  <c r="E13187" i="24"/>
  <c r="F13187" i="24"/>
  <c r="E13188" i="24"/>
  <c r="G13188" i="24" s="1"/>
  <c r="F13188" i="24"/>
  <c r="E13189" i="24"/>
  <c r="F13189" i="24"/>
  <c r="E13190" i="24"/>
  <c r="F13190" i="24"/>
  <c r="E13191" i="24"/>
  <c r="F13191" i="24"/>
  <c r="E13192" i="24"/>
  <c r="F13192" i="24"/>
  <c r="E13193" i="24"/>
  <c r="F13193" i="24"/>
  <c r="E13194" i="24"/>
  <c r="F13194" i="24"/>
  <c r="E13195" i="24"/>
  <c r="F13195" i="24"/>
  <c r="E13196" i="24"/>
  <c r="F13196" i="24"/>
  <c r="E13197" i="24"/>
  <c r="F13197" i="24"/>
  <c r="E13198" i="24"/>
  <c r="F13198" i="24"/>
  <c r="E13199" i="24"/>
  <c r="F13199" i="24"/>
  <c r="E13200" i="24"/>
  <c r="F13200" i="24"/>
  <c r="E13201" i="24"/>
  <c r="F13201" i="24"/>
  <c r="E13202" i="24"/>
  <c r="F13202" i="24"/>
  <c r="E13203" i="24"/>
  <c r="F13203" i="24"/>
  <c r="E13204" i="24"/>
  <c r="F13204" i="24"/>
  <c r="E13205" i="24"/>
  <c r="F13205" i="24"/>
  <c r="E13206" i="24"/>
  <c r="F13206" i="24"/>
  <c r="E13207" i="24"/>
  <c r="F13207" i="24"/>
  <c r="E13208" i="24"/>
  <c r="F13208" i="24"/>
  <c r="E13209" i="24"/>
  <c r="F13209" i="24"/>
  <c r="E13210" i="24"/>
  <c r="F13210" i="24"/>
  <c r="A2547" i="25"/>
  <c r="A2548" i="25" s="1"/>
  <c r="A2549" i="25" s="1"/>
  <c r="A2550" i="25" s="1"/>
  <c r="A2551" i="25" s="1"/>
  <c r="A2552" i="25" s="1"/>
  <c r="A2553" i="25" s="1"/>
  <c r="A2554" i="25" s="1"/>
  <c r="A2555" i="25" s="1"/>
  <c r="A2556" i="25" s="1"/>
  <c r="A2557" i="25" s="1"/>
  <c r="A2558" i="25" s="1"/>
  <c r="A2559" i="25" s="1"/>
  <c r="A2560" i="25" s="1"/>
  <c r="A2561" i="25" s="1"/>
  <c r="A2562" i="25" s="1"/>
  <c r="A2563" i="25" s="1"/>
  <c r="A2564" i="25" s="1"/>
  <c r="A2565" i="25" s="1"/>
  <c r="A2566" i="25" s="1"/>
  <c r="A2567" i="25" s="1"/>
  <c r="A2568" i="25" s="1"/>
  <c r="A2569" i="25" s="1"/>
  <c r="A2570" i="25" s="1"/>
  <c r="A2571" i="25" s="1"/>
  <c r="A2572" i="25" s="1"/>
  <c r="A2573" i="25" s="1"/>
  <c r="A2574" i="25" s="1"/>
  <c r="A2575" i="25" s="1"/>
  <c r="A2576" i="25" s="1"/>
  <c r="A2577" i="25" s="1"/>
  <c r="A2578" i="25" s="1"/>
  <c r="B16" i="27"/>
  <c r="B12" i="27"/>
  <c r="F13169" i="24"/>
  <c r="E13169" i="24"/>
  <c r="F13168" i="24"/>
  <c r="E13168" i="24"/>
  <c r="F13167" i="24"/>
  <c r="E13167" i="24"/>
  <c r="F13166" i="24"/>
  <c r="E13166" i="24"/>
  <c r="F13165" i="24"/>
  <c r="E13165" i="24"/>
  <c r="F13164" i="24"/>
  <c r="E13164" i="24"/>
  <c r="F13163" i="24"/>
  <c r="E13163" i="24"/>
  <c r="F13162" i="24"/>
  <c r="E13162" i="24"/>
  <c r="F13161" i="24"/>
  <c r="E13161" i="24"/>
  <c r="F13160" i="24"/>
  <c r="E13160" i="24"/>
  <c r="F13159" i="24"/>
  <c r="E13159" i="24"/>
  <c r="F13158" i="24"/>
  <c r="E13158" i="24"/>
  <c r="F13157" i="24"/>
  <c r="E13157" i="24"/>
  <c r="F13156" i="24"/>
  <c r="E13156" i="24"/>
  <c r="F13155" i="24"/>
  <c r="E13155" i="24"/>
  <c r="F13154" i="24"/>
  <c r="E13154" i="24"/>
  <c r="F13153" i="24"/>
  <c r="E13153" i="24"/>
  <c r="F13152" i="24"/>
  <c r="E13152" i="24"/>
  <c r="F13151" i="24"/>
  <c r="E13151" i="24"/>
  <c r="F13150" i="24"/>
  <c r="E13150" i="24"/>
  <c r="F13149" i="24"/>
  <c r="E13149" i="24"/>
  <c r="F13148" i="24"/>
  <c r="E13148" i="24"/>
  <c r="F13147" i="24"/>
  <c r="E13147" i="24"/>
  <c r="F13146" i="24"/>
  <c r="E13146" i="24"/>
  <c r="F13145" i="24"/>
  <c r="E13145" i="24"/>
  <c r="F13144" i="24"/>
  <c r="E13144" i="24"/>
  <c r="F13143" i="24"/>
  <c r="E13143" i="24"/>
  <c r="F13142" i="24"/>
  <c r="E13142" i="24"/>
  <c r="F13141" i="24"/>
  <c r="E13141" i="24"/>
  <c r="F13140" i="24"/>
  <c r="E13140" i="24"/>
  <c r="F13139" i="24"/>
  <c r="E13139" i="24"/>
  <c r="F13138" i="24"/>
  <c r="E13138" i="24"/>
  <c r="F13137" i="24"/>
  <c r="E13137" i="24"/>
  <c r="F13136" i="24"/>
  <c r="E13136" i="24"/>
  <c r="F13135" i="24"/>
  <c r="E13135" i="24"/>
  <c r="F13134" i="24"/>
  <c r="E13134" i="24"/>
  <c r="F13133" i="24"/>
  <c r="E13133" i="24"/>
  <c r="F13132" i="24"/>
  <c r="E13132" i="24"/>
  <c r="F13131" i="24"/>
  <c r="E13131" i="24"/>
  <c r="F13130" i="24"/>
  <c r="E13130" i="24"/>
  <c r="F13129" i="24"/>
  <c r="E13129" i="24"/>
  <c r="F13128" i="24"/>
  <c r="E13128" i="24"/>
  <c r="F13127" i="24"/>
  <c r="E13127" i="24"/>
  <c r="F13126" i="24"/>
  <c r="E13126" i="24"/>
  <c r="F13125" i="24"/>
  <c r="E13125" i="24"/>
  <c r="F13124" i="24"/>
  <c r="E13124" i="24"/>
  <c r="F13123" i="24"/>
  <c r="E13123" i="24"/>
  <c r="F13122" i="24"/>
  <c r="E13122" i="24"/>
  <c r="F13121" i="24"/>
  <c r="E13121" i="24"/>
  <c r="F13120" i="24"/>
  <c r="E13120" i="24"/>
  <c r="F13119" i="24"/>
  <c r="E13119" i="24"/>
  <c r="F13118" i="24"/>
  <c r="E13118" i="24"/>
  <c r="F13117" i="24"/>
  <c r="E13117" i="24"/>
  <c r="F13116" i="24"/>
  <c r="E13116" i="24"/>
  <c r="F13115" i="24"/>
  <c r="E13115" i="24"/>
  <c r="F13114" i="24"/>
  <c r="E13114" i="24"/>
  <c r="F13113" i="24"/>
  <c r="E13113" i="24"/>
  <c r="F13112" i="24"/>
  <c r="E13112" i="24"/>
  <c r="F13111" i="24"/>
  <c r="E13111" i="24"/>
  <c r="F13110" i="24"/>
  <c r="E13110" i="24"/>
  <c r="F13109" i="24"/>
  <c r="E13109" i="24"/>
  <c r="F13108" i="24"/>
  <c r="E13108" i="24"/>
  <c r="F13107" i="24"/>
  <c r="E13107" i="24"/>
  <c r="F13106" i="24"/>
  <c r="E13106" i="24"/>
  <c r="F13105" i="24"/>
  <c r="E13105" i="24"/>
  <c r="F13104" i="24"/>
  <c r="E13104" i="24"/>
  <c r="F13103" i="24"/>
  <c r="E13103" i="24"/>
  <c r="F13102" i="24"/>
  <c r="E13102" i="24"/>
  <c r="F13101" i="24"/>
  <c r="E13101" i="24"/>
  <c r="F13100" i="24"/>
  <c r="E13100" i="24"/>
  <c r="F13099" i="24"/>
  <c r="E13099" i="24"/>
  <c r="F13098" i="24"/>
  <c r="E13098" i="24"/>
  <c r="F13097" i="24"/>
  <c r="E13097" i="24"/>
  <c r="F13096" i="24"/>
  <c r="E13096" i="24"/>
  <c r="F13095" i="24"/>
  <c r="E13095" i="24"/>
  <c r="F13094" i="24"/>
  <c r="E13094" i="24"/>
  <c r="F13093" i="24"/>
  <c r="E13093" i="24"/>
  <c r="F13092" i="24"/>
  <c r="E13092" i="24"/>
  <c r="F13091" i="24"/>
  <c r="E13091" i="24"/>
  <c r="F13090" i="24"/>
  <c r="E13090" i="24"/>
  <c r="F13089" i="24"/>
  <c r="E13089" i="24"/>
  <c r="F13088" i="24"/>
  <c r="E13088" i="24"/>
  <c r="F13087" i="24"/>
  <c r="E13087" i="24"/>
  <c r="F13086" i="24"/>
  <c r="E13086" i="24"/>
  <c r="F13085" i="24"/>
  <c r="E13085" i="24"/>
  <c r="F13084" i="24"/>
  <c r="E13084" i="24"/>
  <c r="F13083" i="24"/>
  <c r="E13083" i="24"/>
  <c r="F13082" i="24"/>
  <c r="E13082" i="24"/>
  <c r="F13081" i="24"/>
  <c r="E13081" i="24"/>
  <c r="F13080" i="24"/>
  <c r="E13080" i="24"/>
  <c r="F13079" i="24"/>
  <c r="E13079" i="24"/>
  <c r="F13078" i="24"/>
  <c r="E13078" i="24"/>
  <c r="F13077" i="24"/>
  <c r="E13077" i="24"/>
  <c r="F13076" i="24"/>
  <c r="E13076" i="24"/>
  <c r="F13075" i="24"/>
  <c r="E13075" i="24"/>
  <c r="F13074" i="24"/>
  <c r="E13074" i="24"/>
  <c r="F13073" i="24"/>
  <c r="E13073" i="24"/>
  <c r="F13072" i="24"/>
  <c r="E13072" i="24"/>
  <c r="F13071" i="24"/>
  <c r="E13071" i="24"/>
  <c r="F13070" i="24"/>
  <c r="E13070" i="24"/>
  <c r="F13069" i="24"/>
  <c r="E13069" i="24"/>
  <c r="F13068" i="24"/>
  <c r="E13068" i="24"/>
  <c r="F13067" i="24"/>
  <c r="E13067" i="24"/>
  <c r="F13066" i="24"/>
  <c r="E13066" i="24"/>
  <c r="F13065" i="24"/>
  <c r="E13065" i="24"/>
  <c r="F13064" i="24"/>
  <c r="E13064" i="24"/>
  <c r="F13063" i="24"/>
  <c r="E13063" i="24"/>
  <c r="F13062" i="24"/>
  <c r="E13062" i="24"/>
  <c r="F13061" i="24"/>
  <c r="E13061" i="24"/>
  <c r="F13060" i="24"/>
  <c r="E13060" i="24"/>
  <c r="F13059" i="24"/>
  <c r="E13059" i="24"/>
  <c r="F13058" i="24"/>
  <c r="E13058" i="24"/>
  <c r="F13057" i="24"/>
  <c r="E13057" i="24"/>
  <c r="F13056" i="24"/>
  <c r="E13056" i="24"/>
  <c r="F13055" i="24"/>
  <c r="E13055" i="24"/>
  <c r="F13054" i="24"/>
  <c r="E13054" i="24"/>
  <c r="F13053" i="24"/>
  <c r="E13053" i="24"/>
  <c r="F13052" i="24"/>
  <c r="E13052" i="24"/>
  <c r="F13051" i="24"/>
  <c r="E13051" i="24"/>
  <c r="F13050" i="24"/>
  <c r="E13050" i="24"/>
  <c r="F13049" i="24"/>
  <c r="E13049" i="24"/>
  <c r="F13048" i="24"/>
  <c r="E13048" i="24"/>
  <c r="F13047" i="24"/>
  <c r="E13047" i="24"/>
  <c r="F13046" i="24"/>
  <c r="E13046" i="24"/>
  <c r="F13045" i="24"/>
  <c r="E13045" i="24"/>
  <c r="F13044" i="24"/>
  <c r="E13044" i="24"/>
  <c r="F13043" i="24"/>
  <c r="E13043" i="24"/>
  <c r="F13042" i="24"/>
  <c r="E13042" i="24"/>
  <c r="F13041" i="24"/>
  <c r="E13041" i="24"/>
  <c r="F13040" i="24"/>
  <c r="E13040" i="24"/>
  <c r="F13039" i="24"/>
  <c r="E13039" i="24"/>
  <c r="F13038" i="24"/>
  <c r="E13038" i="24"/>
  <c r="F13037" i="24"/>
  <c r="E13037" i="24"/>
  <c r="F13036" i="24"/>
  <c r="E13036" i="24"/>
  <c r="F13035" i="24"/>
  <c r="E13035" i="24"/>
  <c r="F13034" i="24"/>
  <c r="E13034" i="24"/>
  <c r="F13033" i="24"/>
  <c r="E13033" i="24"/>
  <c r="F13032" i="24"/>
  <c r="E13032" i="24"/>
  <c r="F13031" i="24"/>
  <c r="E13031" i="24"/>
  <c r="F13030" i="24"/>
  <c r="E13030" i="24"/>
  <c r="F13029" i="24"/>
  <c r="E13029" i="24"/>
  <c r="F13028" i="24"/>
  <c r="E13028" i="24"/>
  <c r="F13027" i="24"/>
  <c r="E13027" i="24"/>
  <c r="F13026" i="24"/>
  <c r="E13026" i="24"/>
  <c r="F13025" i="24"/>
  <c r="E13025" i="24"/>
  <c r="F13024" i="24"/>
  <c r="E13024" i="24"/>
  <c r="F13023" i="24"/>
  <c r="E13023" i="24"/>
  <c r="F13022" i="24"/>
  <c r="E13022" i="24"/>
  <c r="F13021" i="24"/>
  <c r="E13021" i="24"/>
  <c r="F13020" i="24"/>
  <c r="E13020" i="24"/>
  <c r="F13019" i="24"/>
  <c r="E13019" i="24"/>
  <c r="F13018" i="24"/>
  <c r="E13018" i="24"/>
  <c r="F13017" i="24"/>
  <c r="E13017" i="24"/>
  <c r="F13016" i="24"/>
  <c r="E13016" i="24"/>
  <c r="F13015" i="24"/>
  <c r="E13015" i="24"/>
  <c r="F13014" i="24"/>
  <c r="E13014" i="24"/>
  <c r="F13013" i="24"/>
  <c r="E13013" i="24"/>
  <c r="F13012" i="24"/>
  <c r="E13012" i="24"/>
  <c r="F13011" i="24"/>
  <c r="E13011" i="24"/>
  <c r="F13010" i="24"/>
  <c r="E13010" i="24"/>
  <c r="F13009" i="24"/>
  <c r="E13009" i="24"/>
  <c r="F13008" i="24"/>
  <c r="E13008" i="24"/>
  <c r="F13007" i="24"/>
  <c r="E13007" i="24"/>
  <c r="F13006" i="24"/>
  <c r="E13006" i="24"/>
  <c r="F13005" i="24"/>
  <c r="E13005" i="24"/>
  <c r="F13004" i="24"/>
  <c r="E13004" i="24"/>
  <c r="F13003" i="24"/>
  <c r="E13003" i="24"/>
  <c r="F13002" i="24"/>
  <c r="E13002" i="24"/>
  <c r="F13001" i="24"/>
  <c r="E13001" i="24"/>
  <c r="F13000" i="24"/>
  <c r="E13000" i="24"/>
  <c r="F12999" i="24"/>
  <c r="E12999" i="24"/>
  <c r="F12998" i="24"/>
  <c r="E12998" i="24"/>
  <c r="F12997" i="24"/>
  <c r="E12997" i="24"/>
  <c r="F12996" i="24"/>
  <c r="E12996" i="24"/>
  <c r="F12995" i="24"/>
  <c r="E12995" i="24"/>
  <c r="F12994" i="24"/>
  <c r="E12994" i="24"/>
  <c r="F12993" i="24"/>
  <c r="E12993" i="24"/>
  <c r="F12992" i="24"/>
  <c r="E12992" i="24"/>
  <c r="F12991" i="24"/>
  <c r="E12991" i="24"/>
  <c r="F12990" i="24"/>
  <c r="E12990" i="24"/>
  <c r="F12989" i="24"/>
  <c r="E12989" i="24"/>
  <c r="F12988" i="24"/>
  <c r="E12988" i="24"/>
  <c r="F12987" i="24"/>
  <c r="E12987" i="24"/>
  <c r="F12986" i="24"/>
  <c r="E12986" i="24"/>
  <c r="F12985" i="24"/>
  <c r="E12985" i="24"/>
  <c r="F12984" i="24"/>
  <c r="E12984" i="24"/>
  <c r="F12983" i="24"/>
  <c r="E12983" i="24"/>
  <c r="F12982" i="24"/>
  <c r="E12982" i="24"/>
  <c r="F12981" i="24"/>
  <c r="E12981" i="24"/>
  <c r="F12980" i="24"/>
  <c r="E12980" i="24"/>
  <c r="F12979" i="24"/>
  <c r="E12979" i="24"/>
  <c r="F12978" i="24"/>
  <c r="E12978" i="24"/>
  <c r="F12977" i="24"/>
  <c r="E12977" i="24"/>
  <c r="F12976" i="24"/>
  <c r="E12976" i="24"/>
  <c r="F12975" i="24"/>
  <c r="E12975" i="24"/>
  <c r="F12974" i="24"/>
  <c r="E12974" i="24"/>
  <c r="F12973" i="24"/>
  <c r="E12973" i="24"/>
  <c r="F12972" i="24"/>
  <c r="E12972" i="24"/>
  <c r="F12971" i="24"/>
  <c r="E12971" i="24"/>
  <c r="F12970" i="24"/>
  <c r="E12970" i="24"/>
  <c r="F12969" i="24"/>
  <c r="E12969" i="24"/>
  <c r="F12968" i="24"/>
  <c r="E12968" i="24"/>
  <c r="F12967" i="24"/>
  <c r="E12967" i="24"/>
  <c r="F12966" i="24"/>
  <c r="E12966" i="24"/>
  <c r="F12965" i="24"/>
  <c r="E12965" i="24"/>
  <c r="F12964" i="24"/>
  <c r="E12964" i="24"/>
  <c r="F12963" i="24"/>
  <c r="E12963" i="24"/>
  <c r="F12962" i="24"/>
  <c r="E12962" i="24"/>
  <c r="F12961" i="24"/>
  <c r="E12961" i="24"/>
  <c r="F12960" i="24"/>
  <c r="E12960" i="24"/>
  <c r="F12959" i="24"/>
  <c r="E12959" i="24"/>
  <c r="F12958" i="24"/>
  <c r="E12958" i="24"/>
  <c r="F12957" i="24"/>
  <c r="E12957" i="24"/>
  <c r="F12956" i="24"/>
  <c r="E12956" i="24"/>
  <c r="F12955" i="24"/>
  <c r="E12955" i="24"/>
  <c r="F12954" i="24"/>
  <c r="E12954" i="24"/>
  <c r="F12953" i="24"/>
  <c r="E12953" i="24"/>
  <c r="F12952" i="24"/>
  <c r="E12952" i="24"/>
  <c r="F12951" i="24"/>
  <c r="E12951" i="24"/>
  <c r="F12950" i="24"/>
  <c r="E12950" i="24"/>
  <c r="F12949" i="24"/>
  <c r="E12949" i="24"/>
  <c r="F12948" i="24"/>
  <c r="E12948" i="24"/>
  <c r="F12947" i="24"/>
  <c r="E12947" i="24"/>
  <c r="F12946" i="24"/>
  <c r="E12946" i="24"/>
  <c r="F12945" i="24"/>
  <c r="E12945" i="24"/>
  <c r="F12944" i="24"/>
  <c r="E12944" i="24"/>
  <c r="F12943" i="24"/>
  <c r="E12943" i="24"/>
  <c r="F12942" i="24"/>
  <c r="E12942" i="24"/>
  <c r="G12942" i="24" s="1"/>
  <c r="F12941" i="24"/>
  <c r="E12941" i="24"/>
  <c r="F12940" i="24"/>
  <c r="E12940" i="24"/>
  <c r="F12939" i="24"/>
  <c r="E12939" i="24"/>
  <c r="F12938" i="24"/>
  <c r="E12938" i="24"/>
  <c r="F12937" i="24"/>
  <c r="E12937" i="24"/>
  <c r="F12936" i="24"/>
  <c r="E12936" i="24"/>
  <c r="F12935" i="24"/>
  <c r="E12935" i="24"/>
  <c r="F12934" i="24"/>
  <c r="E12934" i="24"/>
  <c r="F12933" i="24"/>
  <c r="E12933" i="24"/>
  <c r="F12932" i="24"/>
  <c r="E12932" i="24"/>
  <c r="F12931" i="24"/>
  <c r="E12931" i="24"/>
  <c r="F12930" i="24"/>
  <c r="E12930" i="24"/>
  <c r="F12929" i="24"/>
  <c r="E12929" i="24"/>
  <c r="F12928" i="24"/>
  <c r="E12928" i="24"/>
  <c r="F12927" i="24"/>
  <c r="E12927" i="24"/>
  <c r="F12926" i="24"/>
  <c r="E12926" i="24"/>
  <c r="F12925" i="24"/>
  <c r="E12925" i="24"/>
  <c r="F12924" i="24"/>
  <c r="E12924" i="24"/>
  <c r="F12923" i="24"/>
  <c r="E12923" i="24"/>
  <c r="F12922" i="24"/>
  <c r="E12922" i="24"/>
  <c r="F12921" i="24"/>
  <c r="E12921" i="24"/>
  <c r="F12920" i="24"/>
  <c r="E12920" i="24"/>
  <c r="F12919" i="24"/>
  <c r="E12919" i="24"/>
  <c r="F12918" i="24"/>
  <c r="E12918" i="24"/>
  <c r="F12917" i="24"/>
  <c r="E12917" i="24"/>
  <c r="F12916" i="24"/>
  <c r="E12916" i="24"/>
  <c r="F12915" i="24"/>
  <c r="E12915" i="24"/>
  <c r="F12914" i="24"/>
  <c r="E12914" i="24"/>
  <c r="F12913" i="24"/>
  <c r="E12913" i="24"/>
  <c r="F12912" i="24"/>
  <c r="E12912" i="24"/>
  <c r="F12911" i="24"/>
  <c r="E12911" i="24"/>
  <c r="F12910" i="24"/>
  <c r="E12910" i="24"/>
  <c r="F12909" i="24"/>
  <c r="E12909" i="24"/>
  <c r="F12908" i="24"/>
  <c r="E12908" i="24"/>
  <c r="F12907" i="24"/>
  <c r="E12907" i="24"/>
  <c r="F12906" i="24"/>
  <c r="E12906" i="24"/>
  <c r="F12905" i="24"/>
  <c r="E12905" i="24"/>
  <c r="F12904" i="24"/>
  <c r="E12904" i="24"/>
  <c r="F12903" i="24"/>
  <c r="E12903" i="24"/>
  <c r="F12902" i="24"/>
  <c r="E12902" i="24"/>
  <c r="F12901" i="24"/>
  <c r="E12901" i="24"/>
  <c r="F12900" i="24"/>
  <c r="E12900" i="24"/>
  <c r="F12899" i="24"/>
  <c r="E12899" i="24"/>
  <c r="F12898" i="24"/>
  <c r="E12898" i="24"/>
  <c r="F12897" i="24"/>
  <c r="E12897" i="24"/>
  <c r="F12896" i="24"/>
  <c r="E12896" i="24"/>
  <c r="F12895" i="24"/>
  <c r="E12895" i="24"/>
  <c r="F12894" i="24"/>
  <c r="E12894" i="24"/>
  <c r="F12893" i="24"/>
  <c r="E12893" i="24"/>
  <c r="F12892" i="24"/>
  <c r="E12892" i="24"/>
  <c r="F12891" i="24"/>
  <c r="E12891" i="24"/>
  <c r="F12890" i="24"/>
  <c r="E12890" i="24"/>
  <c r="G12890" i="24" s="1"/>
  <c r="F12889" i="24"/>
  <c r="E12889" i="24"/>
  <c r="G12889" i="24" s="1"/>
  <c r="F12888" i="24"/>
  <c r="E12888" i="24"/>
  <c r="F12887" i="24"/>
  <c r="E12887" i="24"/>
  <c r="F12886" i="24"/>
  <c r="E12886" i="24"/>
  <c r="F12885" i="24"/>
  <c r="E12885" i="24"/>
  <c r="F12884" i="24"/>
  <c r="E12884" i="24"/>
  <c r="F12883" i="24"/>
  <c r="E12883" i="24"/>
  <c r="F12882" i="24"/>
  <c r="E12882" i="24"/>
  <c r="F12881" i="24"/>
  <c r="E12881" i="24"/>
  <c r="G12881" i="24" s="1"/>
  <c r="F12880" i="24"/>
  <c r="E12880" i="24"/>
  <c r="F12879" i="24"/>
  <c r="E12879" i="24"/>
  <c r="F12878" i="24"/>
  <c r="E12878" i="24"/>
  <c r="F12877" i="24"/>
  <c r="E12877" i="24"/>
  <c r="F12876" i="24"/>
  <c r="E12876" i="24"/>
  <c r="F12875" i="24"/>
  <c r="E12875" i="24"/>
  <c r="F12874" i="24"/>
  <c r="E12874" i="24"/>
  <c r="F12873" i="24"/>
  <c r="E12873" i="24"/>
  <c r="F12872" i="24"/>
  <c r="E12872" i="24"/>
  <c r="F12871" i="24"/>
  <c r="E12871" i="24"/>
  <c r="F12870" i="24"/>
  <c r="E12870" i="24"/>
  <c r="F12869" i="24"/>
  <c r="E12869" i="24"/>
  <c r="F12868" i="24"/>
  <c r="E12868" i="24"/>
  <c r="F12867" i="24"/>
  <c r="E12867" i="24"/>
  <c r="F12866" i="24"/>
  <c r="E12866" i="24"/>
  <c r="G12866" i="24" s="1"/>
  <c r="F12865" i="24"/>
  <c r="E12865" i="24"/>
  <c r="F12864" i="24"/>
  <c r="E12864" i="24"/>
  <c r="F12863" i="24"/>
  <c r="E12863" i="24"/>
  <c r="F12862" i="24"/>
  <c r="E12862" i="24"/>
  <c r="F12861" i="24"/>
  <c r="E12861" i="24"/>
  <c r="F12860" i="24"/>
  <c r="E12860" i="24"/>
  <c r="F12859" i="24"/>
  <c r="E12859" i="24"/>
  <c r="F12858" i="24"/>
  <c r="E12858" i="24"/>
  <c r="F12857" i="24"/>
  <c r="E12857" i="24"/>
  <c r="G12857" i="24" s="1"/>
  <c r="F12856" i="24"/>
  <c r="E12856" i="24"/>
  <c r="F12855" i="24"/>
  <c r="E12855" i="24"/>
  <c r="F12854" i="24"/>
  <c r="E12854" i="24"/>
  <c r="F12853" i="24"/>
  <c r="E12853" i="24"/>
  <c r="F12852" i="24"/>
  <c r="E12852" i="24"/>
  <c r="F12851" i="24"/>
  <c r="E12851" i="24"/>
  <c r="F12850" i="24"/>
  <c r="E12850" i="24"/>
  <c r="G12850" i="24" s="1"/>
  <c r="F12849" i="24"/>
  <c r="E12849" i="24"/>
  <c r="G12849" i="24" s="1"/>
  <c r="F12848" i="24"/>
  <c r="E12848" i="24"/>
  <c r="F12847" i="24"/>
  <c r="E12847" i="24"/>
  <c r="F12846" i="24"/>
  <c r="E12846" i="24"/>
  <c r="F12845" i="24"/>
  <c r="E12845" i="24"/>
  <c r="F12844" i="24"/>
  <c r="E12844" i="24"/>
  <c r="F12843" i="24"/>
  <c r="E12843" i="24"/>
  <c r="F12842" i="24"/>
  <c r="E12842" i="24"/>
  <c r="G12842" i="24" s="1"/>
  <c r="F12841" i="24"/>
  <c r="E12841" i="24"/>
  <c r="G12841" i="24" s="1"/>
  <c r="F12840" i="24"/>
  <c r="E12840" i="24"/>
  <c r="F12839" i="24"/>
  <c r="E12839" i="24"/>
  <c r="F12838" i="24"/>
  <c r="E12838" i="24"/>
  <c r="F12837" i="24"/>
  <c r="E12837" i="24"/>
  <c r="F12836" i="24"/>
  <c r="E12836" i="24"/>
  <c r="F12835" i="24"/>
  <c r="E12835" i="24"/>
  <c r="F12834" i="24"/>
  <c r="E12834" i="24"/>
  <c r="G12834" i="24" s="1"/>
  <c r="F12833" i="24"/>
  <c r="E12833" i="24"/>
  <c r="F12832" i="24"/>
  <c r="E12832" i="24"/>
  <c r="F12831" i="24"/>
  <c r="E12831" i="24"/>
  <c r="F12830" i="24"/>
  <c r="E12830" i="24"/>
  <c r="F12829" i="24"/>
  <c r="E12829" i="24"/>
  <c r="F12828" i="24"/>
  <c r="E12828" i="24"/>
  <c r="F12827" i="24"/>
  <c r="E12827" i="24"/>
  <c r="F12826" i="24"/>
  <c r="E12826" i="24"/>
  <c r="F12825" i="24"/>
  <c r="E12825" i="24"/>
  <c r="G12825" i="24" s="1"/>
  <c r="F12824" i="24"/>
  <c r="E12824" i="24"/>
  <c r="F12823" i="24"/>
  <c r="E12823" i="24"/>
  <c r="F12822" i="24"/>
  <c r="E12822" i="24"/>
  <c r="F12821" i="24"/>
  <c r="E12821" i="24"/>
  <c r="F12820" i="24"/>
  <c r="E12820" i="24"/>
  <c r="F12819" i="24"/>
  <c r="E12819" i="24"/>
  <c r="F12818" i="24"/>
  <c r="E12818" i="24"/>
  <c r="G12818" i="24" s="1"/>
  <c r="F12817" i="24"/>
  <c r="E12817" i="24"/>
  <c r="F12816" i="24"/>
  <c r="E12816" i="24"/>
  <c r="F12815" i="24"/>
  <c r="E12815" i="24"/>
  <c r="F12814" i="24"/>
  <c r="E12814" i="24"/>
  <c r="F12813" i="24"/>
  <c r="E12813" i="24"/>
  <c r="F12812" i="24"/>
  <c r="E12812" i="24"/>
  <c r="F12811" i="24"/>
  <c r="E12811" i="24"/>
  <c r="F12810" i="24"/>
  <c r="E12810" i="24"/>
  <c r="G12810" i="24" s="1"/>
  <c r="F12809" i="24"/>
  <c r="E12809" i="24"/>
  <c r="G12809" i="24" s="1"/>
  <c r="F12808" i="24"/>
  <c r="E12808" i="24"/>
  <c r="F12807" i="24"/>
  <c r="E12807" i="24"/>
  <c r="F12806" i="24"/>
  <c r="E12806" i="24"/>
  <c r="F12805" i="24"/>
  <c r="E12805" i="24"/>
  <c r="F12804" i="24"/>
  <c r="E12804" i="24"/>
  <c r="F12803" i="24"/>
  <c r="E12803" i="24"/>
  <c r="F12802" i="24"/>
  <c r="E12802" i="24"/>
  <c r="F12801" i="24"/>
  <c r="E12801" i="24"/>
  <c r="F12800" i="24"/>
  <c r="E12800" i="24"/>
  <c r="F12799" i="24"/>
  <c r="E12799" i="24"/>
  <c r="F12798" i="24"/>
  <c r="E12798" i="24"/>
  <c r="F12797" i="24"/>
  <c r="E12797" i="24"/>
  <c r="F12796" i="24"/>
  <c r="E12796" i="24"/>
  <c r="F12795" i="24"/>
  <c r="E12795" i="24"/>
  <c r="F12794" i="24"/>
  <c r="E12794" i="24"/>
  <c r="G12794" i="24" s="1"/>
  <c r="F12793" i="24"/>
  <c r="E12793" i="24"/>
  <c r="F12792" i="24"/>
  <c r="E12792" i="24"/>
  <c r="F12791" i="24"/>
  <c r="E12791" i="24"/>
  <c r="F12790" i="24"/>
  <c r="E12790" i="24"/>
  <c r="F12789" i="24"/>
  <c r="E12789" i="24"/>
  <c r="F12788" i="24"/>
  <c r="E12788" i="24"/>
  <c r="F12787" i="24"/>
  <c r="E12787" i="24"/>
  <c r="F12786" i="24"/>
  <c r="E12786" i="24"/>
  <c r="F12785" i="24"/>
  <c r="E12785" i="24"/>
  <c r="F12784" i="24"/>
  <c r="E12784" i="24"/>
  <c r="F12783" i="24"/>
  <c r="E12783" i="24"/>
  <c r="F12782" i="24"/>
  <c r="E12782" i="24"/>
  <c r="F12781" i="24"/>
  <c r="E12781" i="24"/>
  <c r="F12780" i="24"/>
  <c r="E12780" i="24"/>
  <c r="F12779" i="24"/>
  <c r="E12779" i="24"/>
  <c r="F12778" i="24"/>
  <c r="E12778" i="24"/>
  <c r="F12777" i="24"/>
  <c r="E12777" i="24"/>
  <c r="F12776" i="24"/>
  <c r="E12776" i="24"/>
  <c r="F12775" i="24"/>
  <c r="E12775" i="24"/>
  <c r="F12774" i="24"/>
  <c r="E12774" i="24"/>
  <c r="F12773" i="24"/>
  <c r="E12773" i="24"/>
  <c r="F12772" i="24"/>
  <c r="E12772" i="24"/>
  <c r="F12771" i="24"/>
  <c r="E12771" i="24"/>
  <c r="F12770" i="24"/>
  <c r="E12770" i="24"/>
  <c r="G12770" i="24" s="1"/>
  <c r="F12769" i="24"/>
  <c r="E12769" i="24"/>
  <c r="G12769" i="24" s="1"/>
  <c r="F12768" i="24"/>
  <c r="E12768" i="24"/>
  <c r="F12767" i="24"/>
  <c r="E12767" i="24"/>
  <c r="F12766" i="24"/>
  <c r="E12766" i="24"/>
  <c r="F12765" i="24"/>
  <c r="E12765" i="24"/>
  <c r="F12764" i="24"/>
  <c r="E12764" i="24"/>
  <c r="F12763" i="24"/>
  <c r="E12763" i="24"/>
  <c r="F12762" i="24"/>
  <c r="E12762" i="24"/>
  <c r="F12761" i="24"/>
  <c r="E12761" i="24"/>
  <c r="G12761" i="24" s="1"/>
  <c r="F12760" i="24"/>
  <c r="E12760" i="24"/>
  <c r="F12759" i="24"/>
  <c r="E12759" i="24"/>
  <c r="F12758" i="24"/>
  <c r="E12758" i="24"/>
  <c r="F12757" i="24"/>
  <c r="E12757" i="24"/>
  <c r="F12756" i="24"/>
  <c r="E12756" i="24"/>
  <c r="F12755" i="24"/>
  <c r="E12755" i="24"/>
  <c r="F12754" i="24"/>
  <c r="E12754" i="24"/>
  <c r="G12754" i="24" s="1"/>
  <c r="F12753" i="24"/>
  <c r="E12753" i="24"/>
  <c r="F12752" i="24"/>
  <c r="E12752" i="24"/>
  <c r="F12751" i="24"/>
  <c r="E12751" i="24"/>
  <c r="F12750" i="24"/>
  <c r="E12750" i="24"/>
  <c r="F12749" i="24"/>
  <c r="E12749" i="24"/>
  <c r="F12748" i="24"/>
  <c r="E12748" i="24"/>
  <c r="F12747" i="24"/>
  <c r="E12747" i="24"/>
  <c r="F12746" i="24"/>
  <c r="E12746" i="24"/>
  <c r="F12745" i="24"/>
  <c r="E12745" i="24"/>
  <c r="F12744" i="24"/>
  <c r="E12744" i="24"/>
  <c r="F12743" i="24"/>
  <c r="E12743" i="24"/>
  <c r="F12742" i="24"/>
  <c r="E12742" i="24"/>
  <c r="F12741" i="24"/>
  <c r="E12741" i="24"/>
  <c r="F12740" i="24"/>
  <c r="E12740" i="24"/>
  <c r="F12739" i="24"/>
  <c r="E12739" i="24"/>
  <c r="F12738" i="24"/>
  <c r="E12738" i="24"/>
  <c r="F12737" i="24"/>
  <c r="E12737" i="24"/>
  <c r="F12736" i="24"/>
  <c r="E12736" i="24"/>
  <c r="F12735" i="24"/>
  <c r="E12735" i="24"/>
  <c r="F12734" i="24"/>
  <c r="E12734" i="24"/>
  <c r="F12733" i="24"/>
  <c r="E12733" i="24"/>
  <c r="F12732" i="24"/>
  <c r="E12732" i="24"/>
  <c r="F12731" i="24"/>
  <c r="E12731" i="24"/>
  <c r="F12730" i="24"/>
  <c r="E12730" i="24"/>
  <c r="G12730" i="24" s="1"/>
  <c r="F12729" i="24"/>
  <c r="E12729" i="24"/>
  <c r="F12728" i="24"/>
  <c r="E12728" i="24"/>
  <c r="F12727" i="24"/>
  <c r="E12727" i="24"/>
  <c r="F12726" i="24"/>
  <c r="E12726" i="24"/>
  <c r="F12725" i="24"/>
  <c r="E12725" i="24"/>
  <c r="F12724" i="24"/>
  <c r="E12724" i="24"/>
  <c r="F12723" i="24"/>
  <c r="E12723" i="24"/>
  <c r="F12722" i="24"/>
  <c r="E12722" i="24"/>
  <c r="F12721" i="24"/>
  <c r="E12721" i="24"/>
  <c r="G12721" i="24" s="1"/>
  <c r="F12720" i="24"/>
  <c r="E12720" i="24"/>
  <c r="F12719" i="24"/>
  <c r="E12719" i="24"/>
  <c r="F12718" i="24"/>
  <c r="E12718" i="24"/>
  <c r="F12717" i="24"/>
  <c r="E12717" i="24"/>
  <c r="F12716" i="24"/>
  <c r="E12716" i="24"/>
  <c r="F12715" i="24"/>
  <c r="E12715" i="24"/>
  <c r="F12714" i="24"/>
  <c r="E12714" i="24"/>
  <c r="G12714" i="24" s="1"/>
  <c r="F12713" i="24"/>
  <c r="E12713" i="24"/>
  <c r="G12713" i="24" s="1"/>
  <c r="F12712" i="24"/>
  <c r="E12712" i="24"/>
  <c r="F12711" i="24"/>
  <c r="E12711" i="24"/>
  <c r="F12710" i="24"/>
  <c r="E12710" i="24"/>
  <c r="F12709" i="24"/>
  <c r="E12709" i="24"/>
  <c r="F12708" i="24"/>
  <c r="E12708" i="24"/>
  <c r="F12707" i="24"/>
  <c r="E12707" i="24"/>
  <c r="F12706" i="24"/>
  <c r="E12706" i="24"/>
  <c r="G12706" i="24" s="1"/>
  <c r="F12705" i="24"/>
  <c r="E12705" i="24"/>
  <c r="F12704" i="24"/>
  <c r="E12704" i="24"/>
  <c r="F12703" i="24"/>
  <c r="E12703" i="24"/>
  <c r="F12702" i="24"/>
  <c r="E12702" i="24"/>
  <c r="F12701" i="24"/>
  <c r="E12701" i="24"/>
  <c r="F12700" i="24"/>
  <c r="E12700" i="24"/>
  <c r="F12699" i="24"/>
  <c r="E12699" i="24"/>
  <c r="F12698" i="24"/>
  <c r="E12698" i="24"/>
  <c r="F12697" i="24"/>
  <c r="E12697" i="24"/>
  <c r="F12696" i="24"/>
  <c r="E12696" i="24"/>
  <c r="F12695" i="24"/>
  <c r="E12695" i="24"/>
  <c r="F12694" i="24"/>
  <c r="E12694" i="24"/>
  <c r="F12693" i="24"/>
  <c r="E12693" i="24"/>
  <c r="F12692" i="24"/>
  <c r="E12692" i="24"/>
  <c r="F12691" i="24"/>
  <c r="E12691" i="24"/>
  <c r="F12690" i="24"/>
  <c r="E12690" i="24"/>
  <c r="G12690" i="24" s="1"/>
  <c r="F12689" i="24"/>
  <c r="E12689" i="24"/>
  <c r="G12689" i="24" s="1"/>
  <c r="F12688" i="24"/>
  <c r="E12688" i="24"/>
  <c r="F12687" i="24"/>
  <c r="E12687" i="24"/>
  <c r="F12686" i="24"/>
  <c r="E12686" i="24"/>
  <c r="F12685" i="24"/>
  <c r="E12685" i="24"/>
  <c r="F12684" i="24"/>
  <c r="E12684" i="24"/>
  <c r="F12683" i="24"/>
  <c r="E12683" i="24"/>
  <c r="F12682" i="24"/>
  <c r="E12682" i="24"/>
  <c r="F12681" i="24"/>
  <c r="E12681" i="24"/>
  <c r="G12681" i="24" s="1"/>
  <c r="F12680" i="24"/>
  <c r="E12680" i="24"/>
  <c r="F12679" i="24"/>
  <c r="E12679" i="24"/>
  <c r="F12678" i="24"/>
  <c r="E12678" i="24"/>
  <c r="F12677" i="24"/>
  <c r="E12677" i="24"/>
  <c r="F12676" i="24"/>
  <c r="E12676" i="24"/>
  <c r="F12675" i="24"/>
  <c r="E12675" i="24"/>
  <c r="F12674" i="24"/>
  <c r="E12674" i="24"/>
  <c r="G12674" i="24" s="1"/>
  <c r="F12673" i="24"/>
  <c r="E12673" i="24"/>
  <c r="F12672" i="24"/>
  <c r="E12672" i="24"/>
  <c r="F12671" i="24"/>
  <c r="E12671" i="24"/>
  <c r="F12670" i="24"/>
  <c r="E12670" i="24"/>
  <c r="F12669" i="24"/>
  <c r="E12669" i="24"/>
  <c r="F12668" i="24"/>
  <c r="E12668" i="24"/>
  <c r="F12667" i="24"/>
  <c r="E12667" i="24"/>
  <c r="F12666" i="24"/>
  <c r="E12666" i="24"/>
  <c r="G12666" i="24" s="1"/>
  <c r="F12665" i="24"/>
  <c r="E12665" i="24"/>
  <c r="F12664" i="24"/>
  <c r="E12664" i="24"/>
  <c r="F12663" i="24"/>
  <c r="E12663" i="24"/>
  <c r="F12662" i="24"/>
  <c r="E12662" i="24"/>
  <c r="F12661" i="24"/>
  <c r="E12661" i="24"/>
  <c r="F12660" i="24"/>
  <c r="E12660" i="24"/>
  <c r="F12659" i="24"/>
  <c r="E12659" i="24"/>
  <c r="F12658" i="24"/>
  <c r="E12658" i="24"/>
  <c r="F12657" i="24"/>
  <c r="E12657" i="24"/>
  <c r="F12656" i="24"/>
  <c r="E12656" i="24"/>
  <c r="F12655" i="24"/>
  <c r="E12655" i="24"/>
  <c r="F12654" i="24"/>
  <c r="E12654" i="24"/>
  <c r="F12653" i="24"/>
  <c r="E12653" i="24"/>
  <c r="F12652" i="24"/>
  <c r="E12652" i="24"/>
  <c r="F12651" i="24"/>
  <c r="E12651" i="24"/>
  <c r="F12650" i="24"/>
  <c r="E12650" i="24"/>
  <c r="G12650" i="24" s="1"/>
  <c r="F12649" i="24"/>
  <c r="E12649" i="24"/>
  <c r="G12649" i="24" s="1"/>
  <c r="F12648" i="24"/>
  <c r="E12648" i="24"/>
  <c r="F12647" i="24"/>
  <c r="E12647" i="24"/>
  <c r="F12646" i="24"/>
  <c r="E12646" i="24"/>
  <c r="F12645" i="24"/>
  <c r="E12645" i="24"/>
  <c r="F12644" i="24"/>
  <c r="E12644" i="24"/>
  <c r="F12643" i="24"/>
  <c r="E12643" i="24"/>
  <c r="F12642" i="24"/>
  <c r="E12642" i="24"/>
  <c r="F12641" i="24"/>
  <c r="E12641" i="24"/>
  <c r="F12640" i="24"/>
  <c r="E12640" i="24"/>
  <c r="F12639" i="24"/>
  <c r="E12639" i="24"/>
  <c r="F12638" i="24"/>
  <c r="E12638" i="24"/>
  <c r="F12637" i="24"/>
  <c r="E12637" i="24"/>
  <c r="F12636" i="24"/>
  <c r="E12636" i="24"/>
  <c r="F12635" i="24"/>
  <c r="E12635" i="24"/>
  <c r="F12634" i="24"/>
  <c r="E12634" i="24"/>
  <c r="F12633" i="24"/>
  <c r="E12633" i="24"/>
  <c r="G12633" i="24" s="1"/>
  <c r="F12632" i="24"/>
  <c r="E12632" i="24"/>
  <c r="F12631" i="24"/>
  <c r="E12631" i="24"/>
  <c r="F12630" i="24"/>
  <c r="E12630" i="24"/>
  <c r="F12629" i="24"/>
  <c r="E12629" i="24"/>
  <c r="F12628" i="24"/>
  <c r="E12628" i="24"/>
  <c r="F12627" i="24"/>
  <c r="E12627" i="24"/>
  <c r="F12626" i="24"/>
  <c r="E12626" i="24"/>
  <c r="F12625" i="24"/>
  <c r="E12625" i="24"/>
  <c r="F12624" i="24"/>
  <c r="E12624" i="24"/>
  <c r="F12623" i="24"/>
  <c r="E12623" i="24"/>
  <c r="F12622" i="24"/>
  <c r="E12622" i="24"/>
  <c r="F12621" i="24"/>
  <c r="E12621" i="24"/>
  <c r="F12620" i="24"/>
  <c r="E12620" i="24"/>
  <c r="F12619" i="24"/>
  <c r="E12619" i="24"/>
  <c r="F12618" i="24"/>
  <c r="E12618" i="24"/>
  <c r="F12617" i="24"/>
  <c r="E12617" i="24"/>
  <c r="F12616" i="24"/>
  <c r="E12616" i="24"/>
  <c r="F12615" i="24"/>
  <c r="E12615" i="24"/>
  <c r="F12614" i="24"/>
  <c r="E12614" i="24"/>
  <c r="F12613" i="24"/>
  <c r="E12613" i="24"/>
  <c r="F12612" i="24"/>
  <c r="E12612" i="24"/>
  <c r="F12611" i="24"/>
  <c r="E12611" i="24"/>
  <c r="F12610" i="24"/>
  <c r="E12610" i="24"/>
  <c r="F12609" i="24"/>
  <c r="E12609" i="24"/>
  <c r="F12608" i="24"/>
  <c r="E12608" i="24"/>
  <c r="F12607" i="24"/>
  <c r="E12607" i="24"/>
  <c r="F12606" i="24"/>
  <c r="E12606" i="24"/>
  <c r="F12605" i="24"/>
  <c r="E12605" i="24"/>
  <c r="F12604" i="24"/>
  <c r="E12604" i="24"/>
  <c r="F12603" i="24"/>
  <c r="E12603" i="24"/>
  <c r="F12602" i="24"/>
  <c r="E12602" i="24"/>
  <c r="F12601" i="24"/>
  <c r="E12601" i="24"/>
  <c r="F12600" i="24"/>
  <c r="E12600" i="24"/>
  <c r="F12599" i="24"/>
  <c r="E12599" i="24"/>
  <c r="F12598" i="24"/>
  <c r="E12598" i="24"/>
  <c r="F12597" i="24"/>
  <c r="E12597" i="24"/>
  <c r="F12596" i="24"/>
  <c r="E12596" i="24"/>
  <c r="F12595" i="24"/>
  <c r="E12595" i="24"/>
  <c r="F12594" i="24"/>
  <c r="E12594" i="24"/>
  <c r="F12593" i="24"/>
  <c r="E12593" i="24"/>
  <c r="F12592" i="24"/>
  <c r="E12592" i="24"/>
  <c r="F12591" i="24"/>
  <c r="E12591" i="24"/>
  <c r="F12590" i="24"/>
  <c r="E12590" i="24"/>
  <c r="F12589" i="24"/>
  <c r="E12589" i="24"/>
  <c r="F12588" i="24"/>
  <c r="E12588" i="24"/>
  <c r="F12587" i="24"/>
  <c r="E12587" i="24"/>
  <c r="F12586" i="24"/>
  <c r="E12586" i="24"/>
  <c r="F12585" i="24"/>
  <c r="E12585" i="24"/>
  <c r="F12584" i="24"/>
  <c r="E12584" i="24"/>
  <c r="F12583" i="24"/>
  <c r="E12583" i="24"/>
  <c r="F12582" i="24"/>
  <c r="E12582" i="24"/>
  <c r="F12581" i="24"/>
  <c r="E12581" i="24"/>
  <c r="F12580" i="24"/>
  <c r="E12580" i="24"/>
  <c r="F12579" i="24"/>
  <c r="E12579" i="24"/>
  <c r="F12578" i="24"/>
  <c r="E12578" i="24"/>
  <c r="F12577" i="24"/>
  <c r="E12577" i="24"/>
  <c r="F12576" i="24"/>
  <c r="E12576" i="24"/>
  <c r="F12575" i="24"/>
  <c r="E12575" i="24"/>
  <c r="F12574" i="24"/>
  <c r="E12574" i="24"/>
  <c r="F12573" i="24"/>
  <c r="E12573" i="24"/>
  <c r="F12572" i="24"/>
  <c r="E12572" i="24"/>
  <c r="F12571" i="24"/>
  <c r="E12571" i="24"/>
  <c r="F12570" i="24"/>
  <c r="E12570" i="24"/>
  <c r="F12569" i="24"/>
  <c r="E12569" i="24"/>
  <c r="F12568" i="24"/>
  <c r="E12568" i="24"/>
  <c r="F12567" i="24"/>
  <c r="E12567" i="24"/>
  <c r="F12566" i="24"/>
  <c r="E12566" i="24"/>
  <c r="F12565" i="24"/>
  <c r="E12565" i="24"/>
  <c r="F12564" i="24"/>
  <c r="E12564" i="24"/>
  <c r="F12563" i="24"/>
  <c r="E12563" i="24"/>
  <c r="F12562" i="24"/>
  <c r="E12562" i="24"/>
  <c r="F12561" i="24"/>
  <c r="E12561" i="24"/>
  <c r="F12560" i="24"/>
  <c r="E12560" i="24"/>
  <c r="F12559" i="24"/>
  <c r="E12559" i="24"/>
  <c r="F12558" i="24"/>
  <c r="E12558" i="24"/>
  <c r="F12557" i="24"/>
  <c r="E12557" i="24"/>
  <c r="F12556" i="24"/>
  <c r="E12556" i="24"/>
  <c r="F12555" i="24"/>
  <c r="E12555" i="24"/>
  <c r="F12554" i="24"/>
  <c r="E12554" i="24"/>
  <c r="F12553" i="24"/>
  <c r="E12553" i="24"/>
  <c r="F12552" i="24"/>
  <c r="E12552" i="24"/>
  <c r="F12551" i="24"/>
  <c r="E12551" i="24"/>
  <c r="F12550" i="24"/>
  <c r="E12550" i="24"/>
  <c r="F12549" i="24"/>
  <c r="E12549" i="24"/>
  <c r="F12548" i="24"/>
  <c r="E12548" i="24"/>
  <c r="F12547" i="24"/>
  <c r="E12547" i="24"/>
  <c r="F12546" i="24"/>
  <c r="E12546" i="24"/>
  <c r="F12545" i="24"/>
  <c r="E12545" i="24"/>
  <c r="F12544" i="24"/>
  <c r="E12544" i="24"/>
  <c r="F12543" i="24"/>
  <c r="E12543" i="24"/>
  <c r="F12542" i="24"/>
  <c r="E12542" i="24"/>
  <c r="F12541" i="24"/>
  <c r="E12541" i="24"/>
  <c r="F12540" i="24"/>
  <c r="E12540" i="24"/>
  <c r="F12539" i="24"/>
  <c r="E12539" i="24"/>
  <c r="F12538" i="24"/>
  <c r="E12538" i="24"/>
  <c r="F12537" i="24"/>
  <c r="E12537" i="24"/>
  <c r="F12536" i="24"/>
  <c r="E12536" i="24"/>
  <c r="F12535" i="24"/>
  <c r="E12535" i="24"/>
  <c r="F12534" i="24"/>
  <c r="E12534" i="24"/>
  <c r="F12533" i="24"/>
  <c r="E12533" i="24"/>
  <c r="F12532" i="24"/>
  <c r="E12532" i="24"/>
  <c r="F12531" i="24"/>
  <c r="E12531" i="24"/>
  <c r="F12530" i="24"/>
  <c r="E12530" i="24"/>
  <c r="F12529" i="24"/>
  <c r="E12529" i="24"/>
  <c r="F12528" i="24"/>
  <c r="E12528" i="24"/>
  <c r="F12527" i="24"/>
  <c r="E12527" i="24"/>
  <c r="F12526" i="24"/>
  <c r="E12526" i="24"/>
  <c r="F12525" i="24"/>
  <c r="E12525" i="24"/>
  <c r="F12524" i="24"/>
  <c r="E12524" i="24"/>
  <c r="F12523" i="24"/>
  <c r="E12523" i="24"/>
  <c r="F12522" i="24"/>
  <c r="E12522" i="24"/>
  <c r="F12521" i="24"/>
  <c r="E12521" i="24"/>
  <c r="F12520" i="24"/>
  <c r="E12520" i="24"/>
  <c r="F12519" i="24"/>
  <c r="E12519" i="24"/>
  <c r="F12518" i="24"/>
  <c r="E12518" i="24"/>
  <c r="F12517" i="24"/>
  <c r="E12517" i="24"/>
  <c r="F12516" i="24"/>
  <c r="E12516" i="24"/>
  <c r="F12515" i="24"/>
  <c r="E12515" i="24"/>
  <c r="F12514" i="24"/>
  <c r="E12514" i="24"/>
  <c r="F12513" i="24"/>
  <c r="E12513" i="24"/>
  <c r="F12512" i="24"/>
  <c r="E12512" i="24"/>
  <c r="F12511" i="24"/>
  <c r="E12511" i="24"/>
  <c r="F12510" i="24"/>
  <c r="E12510" i="24"/>
  <c r="F12509" i="24"/>
  <c r="E12509" i="24"/>
  <c r="F12508" i="24"/>
  <c r="E12508" i="24"/>
  <c r="F12507" i="24"/>
  <c r="E12507" i="24"/>
  <c r="F12506" i="24"/>
  <c r="E12506" i="24"/>
  <c r="F12505" i="24"/>
  <c r="E12505" i="24"/>
  <c r="F12504" i="24"/>
  <c r="E12504" i="24"/>
  <c r="F12503" i="24"/>
  <c r="E12503" i="24"/>
  <c r="F12502" i="24"/>
  <c r="E12502" i="24"/>
  <c r="F12501" i="24"/>
  <c r="E12501" i="24"/>
  <c r="F12500" i="24"/>
  <c r="E12500" i="24"/>
  <c r="F12499" i="24"/>
  <c r="E12499" i="24"/>
  <c r="F12498" i="24"/>
  <c r="E12498" i="24"/>
  <c r="F12497" i="24"/>
  <c r="E12497" i="24"/>
  <c r="F12496" i="24"/>
  <c r="E12496" i="24"/>
  <c r="F12495" i="24"/>
  <c r="E12495" i="24"/>
  <c r="F12494" i="24"/>
  <c r="E12494" i="24"/>
  <c r="F12493" i="24"/>
  <c r="E12493" i="24"/>
  <c r="F12492" i="24"/>
  <c r="E12492" i="24"/>
  <c r="F12491" i="24"/>
  <c r="E12491" i="24"/>
  <c r="F12490" i="24"/>
  <c r="E12490" i="24"/>
  <c r="F12489" i="24"/>
  <c r="E12489" i="24"/>
  <c r="F12488" i="24"/>
  <c r="E12488" i="24"/>
  <c r="F12487" i="24"/>
  <c r="E12487" i="24"/>
  <c r="F12486" i="24"/>
  <c r="E12486" i="24"/>
  <c r="F12485" i="24"/>
  <c r="E12485" i="24"/>
  <c r="F12484" i="24"/>
  <c r="E12484" i="24"/>
  <c r="F12483" i="24"/>
  <c r="E12483" i="24"/>
  <c r="F12482" i="24"/>
  <c r="E12482" i="24"/>
  <c r="F12481" i="24"/>
  <c r="E12481" i="24"/>
  <c r="F12480" i="24"/>
  <c r="E12480" i="24"/>
  <c r="F12479" i="24"/>
  <c r="E12479" i="24"/>
  <c r="F12478" i="24"/>
  <c r="E12478" i="24"/>
  <c r="F12477" i="24"/>
  <c r="E12477" i="24"/>
  <c r="F12476" i="24"/>
  <c r="E12476" i="24"/>
  <c r="F12475" i="24"/>
  <c r="E12475" i="24"/>
  <c r="F12474" i="24"/>
  <c r="E12474" i="24"/>
  <c r="F12473" i="24"/>
  <c r="E12473" i="24"/>
  <c r="F12472" i="24"/>
  <c r="E12472" i="24"/>
  <c r="F12471" i="24"/>
  <c r="E12471" i="24"/>
  <c r="F12470" i="24"/>
  <c r="E12470" i="24"/>
  <c r="F12469" i="24"/>
  <c r="E12469" i="24"/>
  <c r="F12468" i="24"/>
  <c r="E12468" i="24"/>
  <c r="F12467" i="24"/>
  <c r="E12467" i="24"/>
  <c r="F12466" i="24"/>
  <c r="E12466" i="24"/>
  <c r="F12465" i="24"/>
  <c r="E12465" i="24"/>
  <c r="F12464" i="24"/>
  <c r="E12464" i="24"/>
  <c r="F12463" i="24"/>
  <c r="E12463" i="24"/>
  <c r="F12462" i="24"/>
  <c r="E12462" i="24"/>
  <c r="F12461" i="24"/>
  <c r="E12461" i="24"/>
  <c r="F12460" i="24"/>
  <c r="E12460" i="24"/>
  <c r="F12459" i="24"/>
  <c r="E12459" i="24"/>
  <c r="F12458" i="24"/>
  <c r="E12458" i="24"/>
  <c r="F12457" i="24"/>
  <c r="E12457" i="24"/>
  <c r="F12456" i="24"/>
  <c r="E12456" i="24"/>
  <c r="F12455" i="24"/>
  <c r="E12455" i="24"/>
  <c r="F12454" i="24"/>
  <c r="E12454" i="24"/>
  <c r="F12453" i="24"/>
  <c r="E12453" i="24"/>
  <c r="F12452" i="24"/>
  <c r="E12452" i="24"/>
  <c r="F12451" i="24"/>
  <c r="E12451" i="24"/>
  <c r="F12450" i="24"/>
  <c r="E12450" i="24"/>
  <c r="F12449" i="24"/>
  <c r="E12449" i="24"/>
  <c r="F12448" i="24"/>
  <c r="E12448" i="24"/>
  <c r="F12447" i="24"/>
  <c r="E12447" i="24"/>
  <c r="F12446" i="24"/>
  <c r="E12446" i="24"/>
  <c r="F12445" i="24"/>
  <c r="E12445" i="24"/>
  <c r="F12444" i="24"/>
  <c r="E12444" i="24"/>
  <c r="F12443" i="24"/>
  <c r="E12443" i="24"/>
  <c r="F12442" i="24"/>
  <c r="E12442" i="24"/>
  <c r="F12441" i="24"/>
  <c r="E12441" i="24"/>
  <c r="F12440" i="24"/>
  <c r="E12440" i="24"/>
  <c r="F12439" i="24"/>
  <c r="E12439" i="24"/>
  <c r="F12438" i="24"/>
  <c r="E12438" i="24"/>
  <c r="F12437" i="24"/>
  <c r="E12437" i="24"/>
  <c r="F12436" i="24"/>
  <c r="E12436" i="24"/>
  <c r="F12435" i="24"/>
  <c r="E12435" i="24"/>
  <c r="F12434" i="24"/>
  <c r="E12434" i="24"/>
  <c r="F12433" i="24"/>
  <c r="E12433" i="24"/>
  <c r="F12432" i="24"/>
  <c r="E12432" i="24"/>
  <c r="F12431" i="24"/>
  <c r="E12431" i="24"/>
  <c r="F12430" i="24"/>
  <c r="E12430" i="24"/>
  <c r="F12429" i="24"/>
  <c r="E12429" i="24"/>
  <c r="F12428" i="24"/>
  <c r="E12428" i="24"/>
  <c r="F12427" i="24"/>
  <c r="E12427" i="24"/>
  <c r="F12426" i="24"/>
  <c r="E12426" i="24"/>
  <c r="F12425" i="24"/>
  <c r="E12425" i="24"/>
  <c r="F12424" i="24"/>
  <c r="E12424" i="24"/>
  <c r="F12423" i="24"/>
  <c r="E12423" i="24"/>
  <c r="F12422" i="24"/>
  <c r="E12422" i="24"/>
  <c r="F12421" i="24"/>
  <c r="E12421" i="24"/>
  <c r="F12420" i="24"/>
  <c r="E12420" i="24"/>
  <c r="F12419" i="24"/>
  <c r="E12419" i="24"/>
  <c r="F12418" i="24"/>
  <c r="E12418" i="24"/>
  <c r="F12417" i="24"/>
  <c r="E12417" i="24"/>
  <c r="F12416" i="24"/>
  <c r="E12416" i="24"/>
  <c r="F12415" i="24"/>
  <c r="E12415" i="24"/>
  <c r="F12414" i="24"/>
  <c r="E12414" i="24"/>
  <c r="F12413" i="24"/>
  <c r="E12413" i="24"/>
  <c r="F12412" i="24"/>
  <c r="E12412" i="24"/>
  <c r="F12411" i="24"/>
  <c r="E12411" i="24"/>
  <c r="F12410" i="24"/>
  <c r="E12410" i="24"/>
  <c r="F12409" i="24"/>
  <c r="E12409" i="24"/>
  <c r="F12408" i="24"/>
  <c r="E12408" i="24"/>
  <c r="F12407" i="24"/>
  <c r="E12407" i="24"/>
  <c r="F12406" i="24"/>
  <c r="E12406" i="24"/>
  <c r="F12405" i="24"/>
  <c r="E12405" i="24"/>
  <c r="F12404" i="24"/>
  <c r="E12404" i="24"/>
  <c r="F12403" i="24"/>
  <c r="E12403" i="24"/>
  <c r="F12402" i="24"/>
  <c r="E12402" i="24"/>
  <c r="F12401" i="24"/>
  <c r="E12401" i="24"/>
  <c r="F12400" i="24"/>
  <c r="E12400" i="24"/>
  <c r="F12399" i="24"/>
  <c r="E12399" i="24"/>
  <c r="F12398" i="24"/>
  <c r="E12398" i="24"/>
  <c r="F12397" i="24"/>
  <c r="E12397" i="24"/>
  <c r="F12396" i="24"/>
  <c r="E12396" i="24"/>
  <c r="F12395" i="24"/>
  <c r="E12395" i="24"/>
  <c r="F12394" i="24"/>
  <c r="E12394" i="24"/>
  <c r="F12393" i="24"/>
  <c r="E12393" i="24"/>
  <c r="F12392" i="24"/>
  <c r="E12392" i="24"/>
  <c r="F12391" i="24"/>
  <c r="E12391" i="24"/>
  <c r="F12390" i="24"/>
  <c r="E12390" i="24"/>
  <c r="F12389" i="24"/>
  <c r="E12389" i="24"/>
  <c r="F12388" i="24"/>
  <c r="E12388" i="24"/>
  <c r="F12387" i="24"/>
  <c r="E12387" i="24"/>
  <c r="F12386" i="24"/>
  <c r="E12386" i="24"/>
  <c r="F12385" i="24"/>
  <c r="E12385" i="24"/>
  <c r="F12384" i="24"/>
  <c r="E12384" i="24"/>
  <c r="F12383" i="24"/>
  <c r="E12383" i="24"/>
  <c r="F12382" i="24"/>
  <c r="E12382" i="24"/>
  <c r="F12381" i="24"/>
  <c r="E12381" i="24"/>
  <c r="F12380" i="24"/>
  <c r="E12380" i="24"/>
  <c r="F12379" i="24"/>
  <c r="E12379" i="24"/>
  <c r="F12378" i="24"/>
  <c r="E12378" i="24"/>
  <c r="F12377" i="24"/>
  <c r="E12377" i="24"/>
  <c r="F12376" i="24"/>
  <c r="E12376" i="24"/>
  <c r="F12375" i="24"/>
  <c r="E12375" i="24"/>
  <c r="F12374" i="24"/>
  <c r="E12374" i="24"/>
  <c r="F12373" i="24"/>
  <c r="E12373" i="24"/>
  <c r="F12372" i="24"/>
  <c r="E12372" i="24"/>
  <c r="F12371" i="24"/>
  <c r="E12371" i="24"/>
  <c r="F12370" i="24"/>
  <c r="E12370" i="24"/>
  <c r="F12369" i="24"/>
  <c r="E12369" i="24"/>
  <c r="F12368" i="24"/>
  <c r="E12368" i="24"/>
  <c r="F12367" i="24"/>
  <c r="E12367" i="24"/>
  <c r="F12366" i="24"/>
  <c r="E12366" i="24"/>
  <c r="F12365" i="24"/>
  <c r="E12365" i="24"/>
  <c r="F12364" i="24"/>
  <c r="E12364" i="24"/>
  <c r="F12363" i="24"/>
  <c r="E12363" i="24"/>
  <c r="F12362" i="24"/>
  <c r="E12362" i="24"/>
  <c r="F12361" i="24"/>
  <c r="E12361" i="24"/>
  <c r="F12360" i="24"/>
  <c r="E12360" i="24"/>
  <c r="F12359" i="24"/>
  <c r="E12359" i="24"/>
  <c r="F12358" i="24"/>
  <c r="E12358" i="24"/>
  <c r="F12357" i="24"/>
  <c r="E12357" i="24"/>
  <c r="F12356" i="24"/>
  <c r="E12356" i="24"/>
  <c r="F12355" i="24"/>
  <c r="E12355" i="24"/>
  <c r="F12354" i="24"/>
  <c r="E12354" i="24"/>
  <c r="F12353" i="24"/>
  <c r="E12353" i="24"/>
  <c r="G12353" i="24" s="1"/>
  <c r="F12352" i="24"/>
  <c r="E12352" i="24"/>
  <c r="F12351" i="24"/>
  <c r="E12351" i="24"/>
  <c r="F12350" i="24"/>
  <c r="E12350" i="24"/>
  <c r="F12349" i="24"/>
  <c r="E12349" i="24"/>
  <c r="F12348" i="24"/>
  <c r="E12348" i="24"/>
  <c r="F12347" i="24"/>
  <c r="E12347" i="24"/>
  <c r="F12346" i="24"/>
  <c r="E12346" i="24"/>
  <c r="F12345" i="24"/>
  <c r="E12345" i="24"/>
  <c r="F12344" i="24"/>
  <c r="E12344" i="24"/>
  <c r="F12343" i="24"/>
  <c r="E12343" i="24"/>
  <c r="F12342" i="24"/>
  <c r="E12342" i="24"/>
  <c r="F12341" i="24"/>
  <c r="E12341" i="24"/>
  <c r="F12340" i="24"/>
  <c r="E12340" i="24"/>
  <c r="F12339" i="24"/>
  <c r="E12339" i="24"/>
  <c r="F12338" i="24"/>
  <c r="E12338" i="24"/>
  <c r="F12337" i="24"/>
  <c r="E12337" i="24"/>
  <c r="F12336" i="24"/>
  <c r="E12336" i="24"/>
  <c r="F12335" i="24"/>
  <c r="E12335" i="24"/>
  <c r="F12334" i="24"/>
  <c r="E12334" i="24"/>
  <c r="F12333" i="24"/>
  <c r="E12333" i="24"/>
  <c r="F12332" i="24"/>
  <c r="E12332" i="24"/>
  <c r="F12331" i="24"/>
  <c r="E12331" i="24"/>
  <c r="F12330" i="24"/>
  <c r="E12330" i="24"/>
  <c r="F12329" i="24"/>
  <c r="E12329" i="24"/>
  <c r="F12328" i="24"/>
  <c r="E12328" i="24"/>
  <c r="F12327" i="24"/>
  <c r="E12327" i="24"/>
  <c r="F12326" i="24"/>
  <c r="E12326" i="24"/>
  <c r="F12325" i="24"/>
  <c r="E12325" i="24"/>
  <c r="F12324" i="24"/>
  <c r="E12324" i="24"/>
  <c r="F12323" i="24"/>
  <c r="E12323" i="24"/>
  <c r="F12322" i="24"/>
  <c r="E12322" i="24"/>
  <c r="F12321" i="24"/>
  <c r="E12321" i="24"/>
  <c r="F12320" i="24"/>
  <c r="E12320" i="24"/>
  <c r="F12319" i="24"/>
  <c r="E12319" i="24"/>
  <c r="F12318" i="24"/>
  <c r="E12318" i="24"/>
  <c r="F12317" i="24"/>
  <c r="E12317" i="24"/>
  <c r="F12316" i="24"/>
  <c r="E12316" i="24"/>
  <c r="F12315" i="24"/>
  <c r="E12315" i="24"/>
  <c r="F12314" i="24"/>
  <c r="E12314" i="24"/>
  <c r="F12313" i="24"/>
  <c r="E12313" i="24"/>
  <c r="F12312" i="24"/>
  <c r="E12312" i="24"/>
  <c r="F12311" i="24"/>
  <c r="E12311" i="24"/>
  <c r="F12310" i="24"/>
  <c r="E12310" i="24"/>
  <c r="F12309" i="24"/>
  <c r="E12309" i="24"/>
  <c r="F12308" i="24"/>
  <c r="E12308" i="24"/>
  <c r="F12307" i="24"/>
  <c r="E12307" i="24"/>
  <c r="F12306" i="24"/>
  <c r="E12306" i="24"/>
  <c r="F12305" i="24"/>
  <c r="E12305" i="24"/>
  <c r="F12304" i="24"/>
  <c r="E12304" i="24"/>
  <c r="F12303" i="24"/>
  <c r="E12303" i="24"/>
  <c r="F12302" i="24"/>
  <c r="E12302" i="24"/>
  <c r="F12301" i="24"/>
  <c r="E12301" i="24"/>
  <c r="F12300" i="24"/>
  <c r="E12300" i="24"/>
  <c r="F12299" i="24"/>
  <c r="E12299" i="24"/>
  <c r="F12298" i="24"/>
  <c r="E12298" i="24"/>
  <c r="F12297" i="24"/>
  <c r="E12297" i="24"/>
  <c r="F12296" i="24"/>
  <c r="E12296" i="24"/>
  <c r="F12295" i="24"/>
  <c r="E12295" i="24"/>
  <c r="F12294" i="24"/>
  <c r="E12294" i="24"/>
  <c r="F12293" i="24"/>
  <c r="E12293" i="24"/>
  <c r="F12292" i="24"/>
  <c r="E12292" i="24"/>
  <c r="F12291" i="24"/>
  <c r="E12291" i="24"/>
  <c r="F12290" i="24"/>
  <c r="E12290" i="24"/>
  <c r="F12289" i="24"/>
  <c r="E12289" i="24"/>
  <c r="F12288" i="24"/>
  <c r="E12288" i="24"/>
  <c r="F12287" i="24"/>
  <c r="E12287" i="24"/>
  <c r="F12286" i="24"/>
  <c r="E12286" i="24"/>
  <c r="F12285" i="24"/>
  <c r="E12285" i="24"/>
  <c r="F12284" i="24"/>
  <c r="E12284" i="24"/>
  <c r="F12283" i="24"/>
  <c r="E12283" i="24"/>
  <c r="F12282" i="24"/>
  <c r="E12282" i="24"/>
  <c r="F12281" i="24"/>
  <c r="E12281" i="24"/>
  <c r="F12280" i="24"/>
  <c r="E12280" i="24"/>
  <c r="F12279" i="24"/>
  <c r="E12279" i="24"/>
  <c r="F12278" i="24"/>
  <c r="E12278" i="24"/>
  <c r="F12277" i="24"/>
  <c r="E12277" i="24"/>
  <c r="F12276" i="24"/>
  <c r="E12276" i="24"/>
  <c r="F12275" i="24"/>
  <c r="E12275" i="24"/>
  <c r="F12274" i="24"/>
  <c r="E12274" i="24"/>
  <c r="F12273" i="24"/>
  <c r="E12273" i="24"/>
  <c r="F12272" i="24"/>
  <c r="E12272" i="24"/>
  <c r="F12271" i="24"/>
  <c r="E12271" i="24"/>
  <c r="F12270" i="24"/>
  <c r="E12270" i="24"/>
  <c r="F12269" i="24"/>
  <c r="E12269" i="24"/>
  <c r="F12268" i="24"/>
  <c r="E12268" i="24"/>
  <c r="F12267" i="24"/>
  <c r="E12267" i="24"/>
  <c r="F12266" i="24"/>
  <c r="E12266" i="24"/>
  <c r="F12265" i="24"/>
  <c r="E12265" i="24"/>
  <c r="F12264" i="24"/>
  <c r="E12264" i="24"/>
  <c r="F12263" i="24"/>
  <c r="E12263" i="24"/>
  <c r="F12262" i="24"/>
  <c r="E12262" i="24"/>
  <c r="F12261" i="24"/>
  <c r="E12261" i="24"/>
  <c r="F12260" i="24"/>
  <c r="E12260" i="24"/>
  <c r="F12259" i="24"/>
  <c r="E12259" i="24"/>
  <c r="F12258" i="24"/>
  <c r="E12258" i="24"/>
  <c r="F12257" i="24"/>
  <c r="E12257" i="24"/>
  <c r="F12256" i="24"/>
  <c r="E12256" i="24"/>
  <c r="F12255" i="24"/>
  <c r="E12255" i="24"/>
  <c r="F12254" i="24"/>
  <c r="E12254" i="24"/>
  <c r="F12253" i="24"/>
  <c r="E12253" i="24"/>
  <c r="F12252" i="24"/>
  <c r="E12252" i="24"/>
  <c r="F12251" i="24"/>
  <c r="E12251" i="24"/>
  <c r="F12250" i="24"/>
  <c r="E12250" i="24"/>
  <c r="F12249" i="24"/>
  <c r="E12249" i="24"/>
  <c r="F12248" i="24"/>
  <c r="E12248" i="24"/>
  <c r="F12247" i="24"/>
  <c r="E12247" i="24"/>
  <c r="F12246" i="24"/>
  <c r="E12246" i="24"/>
  <c r="F12245" i="24"/>
  <c r="E12245" i="24"/>
  <c r="F12244" i="24"/>
  <c r="E12244" i="24"/>
  <c r="F12243" i="24"/>
  <c r="E12243" i="24"/>
  <c r="F12242" i="24"/>
  <c r="E12242" i="24"/>
  <c r="F12241" i="24"/>
  <c r="E12241" i="24"/>
  <c r="G12241" i="24" s="1"/>
  <c r="F12240" i="24"/>
  <c r="E12240" i="24"/>
  <c r="F12239" i="24"/>
  <c r="E12239" i="24"/>
  <c r="F12238" i="24"/>
  <c r="E12238" i="24"/>
  <c r="F12237" i="24"/>
  <c r="E12237" i="24"/>
  <c r="F12236" i="24"/>
  <c r="E12236" i="24"/>
  <c r="F12235" i="24"/>
  <c r="E12235" i="24"/>
  <c r="F12234" i="24"/>
  <c r="E12234" i="24"/>
  <c r="F12233" i="24"/>
  <c r="E12233" i="24"/>
  <c r="G12233" i="24" s="1"/>
  <c r="F12232" i="24"/>
  <c r="E12232" i="24"/>
  <c r="F12231" i="24"/>
  <c r="E12231" i="24"/>
  <c r="F12230" i="24"/>
  <c r="E12230" i="24"/>
  <c r="F12229" i="24"/>
  <c r="E12229" i="24"/>
  <c r="F12228" i="24"/>
  <c r="E12228" i="24"/>
  <c r="F12227" i="24"/>
  <c r="E12227" i="24"/>
  <c r="F12226" i="24"/>
  <c r="E12226" i="24"/>
  <c r="F12225" i="24"/>
  <c r="E12225" i="24"/>
  <c r="F12224" i="24"/>
  <c r="E12224" i="24"/>
  <c r="F12223" i="24"/>
  <c r="E12223" i="24"/>
  <c r="F12222" i="24"/>
  <c r="E12222" i="24"/>
  <c r="F12221" i="24"/>
  <c r="E12221" i="24"/>
  <c r="F12220" i="24"/>
  <c r="E12220" i="24"/>
  <c r="F12219" i="24"/>
  <c r="E12219" i="24"/>
  <c r="F12218" i="24"/>
  <c r="E12218" i="24"/>
  <c r="F12217" i="24"/>
  <c r="E12217" i="24"/>
  <c r="F12216" i="24"/>
  <c r="E12216" i="24"/>
  <c r="F12215" i="24"/>
  <c r="E12215" i="24"/>
  <c r="F12214" i="24"/>
  <c r="E12214" i="24"/>
  <c r="F12213" i="24"/>
  <c r="E12213" i="24"/>
  <c r="F12212" i="24"/>
  <c r="E12212" i="24"/>
  <c r="F12211" i="24"/>
  <c r="E12211" i="24"/>
  <c r="F12210" i="24"/>
  <c r="E12210" i="24"/>
  <c r="F12209" i="24"/>
  <c r="E12209" i="24"/>
  <c r="G12209" i="24" s="1"/>
  <c r="F12208" i="24"/>
  <c r="E12208" i="24"/>
  <c r="F12207" i="24"/>
  <c r="E12207" i="24"/>
  <c r="F12206" i="24"/>
  <c r="E12206" i="24"/>
  <c r="F12205" i="24"/>
  <c r="E12205" i="24"/>
  <c r="F12204" i="24"/>
  <c r="E12204" i="24"/>
  <c r="F12203" i="24"/>
  <c r="E12203" i="24"/>
  <c r="F12202" i="24"/>
  <c r="E12202" i="24"/>
  <c r="F12201" i="24"/>
  <c r="E12201" i="24"/>
  <c r="G12201" i="24" s="1"/>
  <c r="F12200" i="24"/>
  <c r="E12200" i="24"/>
  <c r="F12199" i="24"/>
  <c r="E12199" i="24"/>
  <c r="F12198" i="24"/>
  <c r="E12198" i="24"/>
  <c r="F12197" i="24"/>
  <c r="E12197" i="24"/>
  <c r="F12196" i="24"/>
  <c r="E12196" i="24"/>
  <c r="F12195" i="24"/>
  <c r="E12195" i="24"/>
  <c r="F12194" i="24"/>
  <c r="E12194" i="24"/>
  <c r="F12193" i="24"/>
  <c r="E12193" i="24"/>
  <c r="F12192" i="24"/>
  <c r="E12192" i="24"/>
  <c r="F12191" i="24"/>
  <c r="E12191" i="24"/>
  <c r="F12190" i="24"/>
  <c r="E12190" i="24"/>
  <c r="F12189" i="24"/>
  <c r="E12189" i="24"/>
  <c r="F12188" i="24"/>
  <c r="E12188" i="24"/>
  <c r="F12187" i="24"/>
  <c r="E12187" i="24"/>
  <c r="F12186" i="24"/>
  <c r="E12186" i="24"/>
  <c r="F12185" i="24"/>
  <c r="E12185" i="24"/>
  <c r="G12185" i="24" s="1"/>
  <c r="F12184" i="24"/>
  <c r="E12184" i="24"/>
  <c r="F12183" i="24"/>
  <c r="E12183" i="24"/>
  <c r="F12182" i="24"/>
  <c r="E12182" i="24"/>
  <c r="F12181" i="24"/>
  <c r="E12181" i="24"/>
  <c r="F12180" i="24"/>
  <c r="E12180" i="24"/>
  <c r="F12179" i="24"/>
  <c r="E12179" i="24"/>
  <c r="F12178" i="24"/>
  <c r="E12178" i="24"/>
  <c r="F12177" i="24"/>
  <c r="E12177" i="24"/>
  <c r="F12176" i="24"/>
  <c r="E12176" i="24"/>
  <c r="F12175" i="24"/>
  <c r="E12175" i="24"/>
  <c r="F12174" i="24"/>
  <c r="E12174" i="24"/>
  <c r="F12173" i="24"/>
  <c r="E12173" i="24"/>
  <c r="F12172" i="24"/>
  <c r="E12172" i="24"/>
  <c r="F12171" i="24"/>
  <c r="E12171" i="24"/>
  <c r="F12170" i="24"/>
  <c r="E12170" i="24"/>
  <c r="F12169" i="24"/>
  <c r="E12169" i="24"/>
  <c r="F12168" i="24"/>
  <c r="E12168" i="24"/>
  <c r="F12167" i="24"/>
  <c r="E12167" i="24"/>
  <c r="F12166" i="24"/>
  <c r="E12166" i="24"/>
  <c r="F12165" i="24"/>
  <c r="E12165" i="24"/>
  <c r="F12164" i="24"/>
  <c r="E12164" i="24"/>
  <c r="F12163" i="24"/>
  <c r="E12163" i="24"/>
  <c r="F12162" i="24"/>
  <c r="E12162" i="24"/>
  <c r="F12161" i="24"/>
  <c r="E12161" i="24"/>
  <c r="F12160" i="24"/>
  <c r="E12160" i="24"/>
  <c r="F12159" i="24"/>
  <c r="E12159" i="24"/>
  <c r="F12158" i="24"/>
  <c r="E12158" i="24"/>
  <c r="F12157" i="24"/>
  <c r="E12157" i="24"/>
  <c r="F12156" i="24"/>
  <c r="E12156" i="24"/>
  <c r="F12155" i="24"/>
  <c r="E12155" i="24"/>
  <c r="F12154" i="24"/>
  <c r="E12154" i="24"/>
  <c r="F12153" i="24"/>
  <c r="E12153" i="24"/>
  <c r="F12152" i="24"/>
  <c r="E12152" i="24"/>
  <c r="F12151" i="24"/>
  <c r="E12151" i="24"/>
  <c r="F12150" i="24"/>
  <c r="E12150" i="24"/>
  <c r="F12149" i="24"/>
  <c r="E12149" i="24"/>
  <c r="F12148" i="24"/>
  <c r="E12148" i="24"/>
  <c r="F12147" i="24"/>
  <c r="E12147" i="24"/>
  <c r="F12146" i="24"/>
  <c r="E12146" i="24"/>
  <c r="F12145" i="24"/>
  <c r="E12145" i="24"/>
  <c r="F12144" i="24"/>
  <c r="E12144" i="24"/>
  <c r="F12143" i="24"/>
  <c r="E12143" i="24"/>
  <c r="F12142" i="24"/>
  <c r="E12142" i="24"/>
  <c r="F12141" i="24"/>
  <c r="E12141" i="24"/>
  <c r="F12140" i="24"/>
  <c r="E12140" i="24"/>
  <c r="F12139" i="24"/>
  <c r="E12139" i="24"/>
  <c r="F12138" i="24"/>
  <c r="E12138" i="24"/>
  <c r="F12137" i="24"/>
  <c r="E12137" i="24"/>
  <c r="G12137" i="24" s="1"/>
  <c r="F12136" i="24"/>
  <c r="E12136" i="24"/>
  <c r="F12135" i="24"/>
  <c r="E12135" i="24"/>
  <c r="F12134" i="24"/>
  <c r="E12134" i="24"/>
  <c r="F12133" i="24"/>
  <c r="E12133" i="24"/>
  <c r="F12132" i="24"/>
  <c r="E12132" i="24"/>
  <c r="F12131" i="24"/>
  <c r="E12131" i="24"/>
  <c r="F12130" i="24"/>
  <c r="E12130" i="24"/>
  <c r="F12129" i="24"/>
  <c r="E12129" i="24"/>
  <c r="G12129" i="24" s="1"/>
  <c r="F12128" i="24"/>
  <c r="E12128" i="24"/>
  <c r="F12127" i="24"/>
  <c r="E12127" i="24"/>
  <c r="F12126" i="24"/>
  <c r="E12126" i="24"/>
  <c r="F12125" i="24"/>
  <c r="E12125" i="24"/>
  <c r="F12124" i="24"/>
  <c r="E12124" i="24"/>
  <c r="F12123" i="24"/>
  <c r="E12123" i="24"/>
  <c r="F12122" i="24"/>
  <c r="E12122" i="24"/>
  <c r="F12121" i="24"/>
  <c r="E12121" i="24"/>
  <c r="G12121" i="24" s="1"/>
  <c r="F12120" i="24"/>
  <c r="E12120" i="24"/>
  <c r="F12119" i="24"/>
  <c r="E12119" i="24"/>
  <c r="F12118" i="24"/>
  <c r="E12118" i="24"/>
  <c r="F12117" i="24"/>
  <c r="E12117" i="24"/>
  <c r="F12116" i="24"/>
  <c r="E12116" i="24"/>
  <c r="F12115" i="24"/>
  <c r="E12115" i="24"/>
  <c r="F12114" i="24"/>
  <c r="E12114" i="24"/>
  <c r="F12113" i="24"/>
  <c r="E12113" i="24"/>
  <c r="G12113" i="24" s="1"/>
  <c r="F12112" i="24"/>
  <c r="E12112" i="24"/>
  <c r="F12111" i="24"/>
  <c r="E12111" i="24"/>
  <c r="F12110" i="24"/>
  <c r="E12110" i="24"/>
  <c r="F12109" i="24"/>
  <c r="E12109" i="24"/>
  <c r="F12108" i="24"/>
  <c r="E12108" i="24"/>
  <c r="F12107" i="24"/>
  <c r="E12107" i="24"/>
  <c r="F12106" i="24"/>
  <c r="E12106" i="24"/>
  <c r="F12105" i="24"/>
  <c r="E12105" i="24"/>
  <c r="G12105" i="24" s="1"/>
  <c r="F12104" i="24"/>
  <c r="E12104" i="24"/>
  <c r="F12103" i="24"/>
  <c r="E12103" i="24"/>
  <c r="F12102" i="24"/>
  <c r="E12102" i="24"/>
  <c r="F12101" i="24"/>
  <c r="E12101" i="24"/>
  <c r="F12100" i="24"/>
  <c r="E12100" i="24"/>
  <c r="F12099" i="24"/>
  <c r="E12099" i="24"/>
  <c r="F12098" i="24"/>
  <c r="E12098" i="24"/>
  <c r="F12097" i="24"/>
  <c r="E12097" i="24"/>
  <c r="G12097" i="24" s="1"/>
  <c r="F12096" i="24"/>
  <c r="E12096" i="24"/>
  <c r="F12095" i="24"/>
  <c r="E12095" i="24"/>
  <c r="F12094" i="24"/>
  <c r="E12094" i="24"/>
  <c r="F12093" i="24"/>
  <c r="E12093" i="24"/>
  <c r="F12092" i="24"/>
  <c r="E12092" i="24"/>
  <c r="F12091" i="24"/>
  <c r="E12091" i="24"/>
  <c r="F12090" i="24"/>
  <c r="E12090" i="24"/>
  <c r="F12089" i="24"/>
  <c r="E12089" i="24"/>
  <c r="G12089" i="24" s="1"/>
  <c r="F12088" i="24"/>
  <c r="E12088" i="24"/>
  <c r="F12087" i="24"/>
  <c r="E12087" i="24"/>
  <c r="F12086" i="24"/>
  <c r="E12086" i="24"/>
  <c r="F12085" i="24"/>
  <c r="E12085" i="24"/>
  <c r="F12084" i="24"/>
  <c r="E12084" i="24"/>
  <c r="F12083" i="24"/>
  <c r="E12083" i="24"/>
  <c r="F12082" i="24"/>
  <c r="E12082" i="24"/>
  <c r="F12081" i="24"/>
  <c r="E12081" i="24"/>
  <c r="G12081" i="24" s="1"/>
  <c r="F12080" i="24"/>
  <c r="E12080" i="24"/>
  <c r="F12079" i="24"/>
  <c r="E12079" i="24"/>
  <c r="F12078" i="24"/>
  <c r="E12078" i="24"/>
  <c r="F12077" i="24"/>
  <c r="E12077" i="24"/>
  <c r="F12076" i="24"/>
  <c r="E12076" i="24"/>
  <c r="F12075" i="24"/>
  <c r="E12075" i="24"/>
  <c r="F12074" i="24"/>
  <c r="E12074" i="24"/>
  <c r="F12073" i="24"/>
  <c r="E12073" i="24"/>
  <c r="G12073" i="24" s="1"/>
  <c r="F12072" i="24"/>
  <c r="E12072" i="24"/>
  <c r="F12071" i="24"/>
  <c r="E12071" i="24"/>
  <c r="F12070" i="24"/>
  <c r="E12070" i="24"/>
  <c r="F12069" i="24"/>
  <c r="E12069" i="24"/>
  <c r="F12068" i="24"/>
  <c r="E12068" i="24"/>
  <c r="F12067" i="24"/>
  <c r="E12067" i="24"/>
  <c r="F12066" i="24"/>
  <c r="E12066" i="24"/>
  <c r="F12065" i="24"/>
  <c r="E12065" i="24"/>
  <c r="G12065" i="24" s="1"/>
  <c r="F12064" i="24"/>
  <c r="E12064" i="24"/>
  <c r="F12063" i="24"/>
  <c r="E12063" i="24"/>
  <c r="F12062" i="24"/>
  <c r="E12062" i="24"/>
  <c r="F12061" i="24"/>
  <c r="E12061" i="24"/>
  <c r="F12060" i="24"/>
  <c r="E12060" i="24"/>
  <c r="F12059" i="24"/>
  <c r="E12059" i="24"/>
  <c r="F12058" i="24"/>
  <c r="E12058" i="24"/>
  <c r="F12057" i="24"/>
  <c r="E12057" i="24"/>
  <c r="G12057" i="24" s="1"/>
  <c r="F12056" i="24"/>
  <c r="E12056" i="24"/>
  <c r="F12055" i="24"/>
  <c r="E12055" i="24"/>
  <c r="F12054" i="24"/>
  <c r="E12054" i="24"/>
  <c r="F12053" i="24"/>
  <c r="E12053" i="24"/>
  <c r="F12052" i="24"/>
  <c r="E12052" i="24"/>
  <c r="F12051" i="24"/>
  <c r="E12051" i="24"/>
  <c r="F12050" i="24"/>
  <c r="E12050" i="24"/>
  <c r="F12049" i="24"/>
  <c r="E12049" i="24"/>
  <c r="G12049" i="24" s="1"/>
  <c r="F12048" i="24"/>
  <c r="E12048" i="24"/>
  <c r="F12047" i="24"/>
  <c r="E12047" i="24"/>
  <c r="F12046" i="24"/>
  <c r="E12046" i="24"/>
  <c r="F12045" i="24"/>
  <c r="E12045" i="24"/>
  <c r="F12044" i="24"/>
  <c r="E12044" i="24"/>
  <c r="F12043" i="24"/>
  <c r="E12043" i="24"/>
  <c r="F12042" i="24"/>
  <c r="E12042" i="24"/>
  <c r="F12041" i="24"/>
  <c r="E12041" i="24"/>
  <c r="F12040" i="24"/>
  <c r="E12040" i="24"/>
  <c r="F12039" i="24"/>
  <c r="E12039" i="24"/>
  <c r="F12038" i="24"/>
  <c r="E12038" i="24"/>
  <c r="F12037" i="24"/>
  <c r="E12037" i="24"/>
  <c r="F12036" i="24"/>
  <c r="E12036" i="24"/>
  <c r="F12035" i="24"/>
  <c r="E12035" i="24"/>
  <c r="F12034" i="24"/>
  <c r="E12034" i="24"/>
  <c r="F12033" i="24"/>
  <c r="E12033" i="24"/>
  <c r="G12033" i="24" s="1"/>
  <c r="F12032" i="24"/>
  <c r="E12032" i="24"/>
  <c r="F12031" i="24"/>
  <c r="E12031" i="24"/>
  <c r="F12030" i="24"/>
  <c r="E12030" i="24"/>
  <c r="F12029" i="24"/>
  <c r="E12029" i="24"/>
  <c r="F12028" i="24"/>
  <c r="E12028" i="24"/>
  <c r="F12027" i="24"/>
  <c r="E12027" i="24"/>
  <c r="F12026" i="24"/>
  <c r="E12026" i="24"/>
  <c r="F12025" i="24"/>
  <c r="E12025" i="24"/>
  <c r="F12024" i="24"/>
  <c r="E12024" i="24"/>
  <c r="F12023" i="24"/>
  <c r="E12023" i="24"/>
  <c r="F12022" i="24"/>
  <c r="E12022" i="24"/>
  <c r="F12021" i="24"/>
  <c r="E12021" i="24"/>
  <c r="F12020" i="24"/>
  <c r="E12020" i="24"/>
  <c r="F12019" i="24"/>
  <c r="E12019" i="24"/>
  <c r="F12018" i="24"/>
  <c r="E12018" i="24"/>
  <c r="F12017" i="24"/>
  <c r="E12017" i="24"/>
  <c r="F12016" i="24"/>
  <c r="E12016" i="24"/>
  <c r="F12015" i="24"/>
  <c r="E12015" i="24"/>
  <c r="F12014" i="24"/>
  <c r="E12014" i="24"/>
  <c r="F12013" i="24"/>
  <c r="E12013" i="24"/>
  <c r="F12012" i="24"/>
  <c r="E12012" i="24"/>
  <c r="F12011" i="24"/>
  <c r="E12011" i="24"/>
  <c r="F12010" i="24"/>
  <c r="E12010" i="24"/>
  <c r="F12009" i="24"/>
  <c r="E12009" i="24"/>
  <c r="F12008" i="24"/>
  <c r="E12008" i="24"/>
  <c r="F12007" i="24"/>
  <c r="E12007" i="24"/>
  <c r="F12006" i="24"/>
  <c r="E12006" i="24"/>
  <c r="F12005" i="24"/>
  <c r="E12005" i="24"/>
  <c r="F12004" i="24"/>
  <c r="E12004" i="24"/>
  <c r="F12003" i="24"/>
  <c r="E12003" i="24"/>
  <c r="F12002" i="24"/>
  <c r="E12002" i="24"/>
  <c r="F12001" i="24"/>
  <c r="E12001" i="24"/>
  <c r="F12000" i="24"/>
  <c r="E12000" i="24"/>
  <c r="F11999" i="24"/>
  <c r="E11999" i="24"/>
  <c r="F11998" i="24"/>
  <c r="E11998" i="24"/>
  <c r="F11997" i="24"/>
  <c r="E11997" i="24"/>
  <c r="F11996" i="24"/>
  <c r="E11996" i="24"/>
  <c r="F11995" i="24"/>
  <c r="E11995" i="24"/>
  <c r="F11994" i="24"/>
  <c r="E11994" i="24"/>
  <c r="F11993" i="24"/>
  <c r="E11993" i="24"/>
  <c r="F11992" i="24"/>
  <c r="E11992" i="24"/>
  <c r="F11991" i="24"/>
  <c r="E11991" i="24"/>
  <c r="F11990" i="24"/>
  <c r="E11990" i="24"/>
  <c r="F11989" i="24"/>
  <c r="E11989" i="24"/>
  <c r="F11988" i="24"/>
  <c r="E11988" i="24"/>
  <c r="F11987" i="24"/>
  <c r="E11987" i="24"/>
  <c r="F11986" i="24"/>
  <c r="E11986" i="24"/>
  <c r="F11985" i="24"/>
  <c r="E11985" i="24"/>
  <c r="F11984" i="24"/>
  <c r="E11984" i="24"/>
  <c r="F11983" i="24"/>
  <c r="E11983" i="24"/>
  <c r="F11982" i="24"/>
  <c r="E11982" i="24"/>
  <c r="F11981" i="24"/>
  <c r="E11981" i="24"/>
  <c r="F11980" i="24"/>
  <c r="E11980" i="24"/>
  <c r="F11979" i="24"/>
  <c r="E11979" i="24"/>
  <c r="F11978" i="24"/>
  <c r="E11978" i="24"/>
  <c r="F11977" i="24"/>
  <c r="E11977" i="24"/>
  <c r="F11976" i="24"/>
  <c r="E11976" i="24"/>
  <c r="F11975" i="24"/>
  <c r="E11975" i="24"/>
  <c r="F11974" i="24"/>
  <c r="E11974" i="24"/>
  <c r="F11973" i="24"/>
  <c r="E11973" i="24"/>
  <c r="F11972" i="24"/>
  <c r="E11972" i="24"/>
  <c r="F11971" i="24"/>
  <c r="E11971" i="24"/>
  <c r="F11970" i="24"/>
  <c r="E11970" i="24"/>
  <c r="F11969" i="24"/>
  <c r="E11969" i="24"/>
  <c r="F11968" i="24"/>
  <c r="E11968" i="24"/>
  <c r="F11967" i="24"/>
  <c r="E11967" i="24"/>
  <c r="F11966" i="24"/>
  <c r="E11966" i="24"/>
  <c r="F11965" i="24"/>
  <c r="E11965" i="24"/>
  <c r="F11964" i="24"/>
  <c r="E11964" i="24"/>
  <c r="F11963" i="24"/>
  <c r="E11963" i="24"/>
  <c r="F11962" i="24"/>
  <c r="E11962" i="24"/>
  <c r="F11961" i="24"/>
  <c r="E11961" i="24"/>
  <c r="G11961" i="24" s="1"/>
  <c r="F11960" i="24"/>
  <c r="E11960" i="24"/>
  <c r="F11959" i="24"/>
  <c r="E11959" i="24"/>
  <c r="F11958" i="24"/>
  <c r="E11958" i="24"/>
  <c r="F11957" i="24"/>
  <c r="E11957" i="24"/>
  <c r="F11956" i="24"/>
  <c r="E11956" i="24"/>
  <c r="F11955" i="24"/>
  <c r="E11955" i="24"/>
  <c r="F11954" i="24"/>
  <c r="E11954" i="24"/>
  <c r="F11953" i="24"/>
  <c r="E11953" i="24"/>
  <c r="G11953" i="24" s="1"/>
  <c r="F11952" i="24"/>
  <c r="E11952" i="24"/>
  <c r="F11951" i="24"/>
  <c r="E11951" i="24"/>
  <c r="F11950" i="24"/>
  <c r="E11950" i="24"/>
  <c r="F11949" i="24"/>
  <c r="E11949" i="24"/>
  <c r="F11948" i="24"/>
  <c r="E11948" i="24"/>
  <c r="F11947" i="24"/>
  <c r="E11947" i="24"/>
  <c r="F11946" i="24"/>
  <c r="E11946" i="24"/>
  <c r="F11945" i="24"/>
  <c r="E11945" i="24"/>
  <c r="F11944" i="24"/>
  <c r="E11944" i="24"/>
  <c r="F11943" i="24"/>
  <c r="E11943" i="24"/>
  <c r="F11942" i="24"/>
  <c r="E11942" i="24"/>
  <c r="F11941" i="24"/>
  <c r="E11941" i="24"/>
  <c r="F11940" i="24"/>
  <c r="E11940" i="24"/>
  <c r="F11939" i="24"/>
  <c r="E11939" i="24"/>
  <c r="F11938" i="24"/>
  <c r="E11938" i="24"/>
  <c r="F11937" i="24"/>
  <c r="E11937" i="24"/>
  <c r="F11936" i="24"/>
  <c r="E11936" i="24"/>
  <c r="F11935" i="24"/>
  <c r="E11935" i="24"/>
  <c r="F11934" i="24"/>
  <c r="E11934" i="24"/>
  <c r="F11933" i="24"/>
  <c r="E11933" i="24"/>
  <c r="F11932" i="24"/>
  <c r="E11932" i="24"/>
  <c r="F11931" i="24"/>
  <c r="E11931" i="24"/>
  <c r="F11930" i="24"/>
  <c r="E11930" i="24"/>
  <c r="F11929" i="24"/>
  <c r="E11929" i="24"/>
  <c r="F11928" i="24"/>
  <c r="E11928" i="24"/>
  <c r="F11927" i="24"/>
  <c r="E11927" i="24"/>
  <c r="F11926" i="24"/>
  <c r="E11926" i="24"/>
  <c r="F11925" i="24"/>
  <c r="E11925" i="24"/>
  <c r="F11924" i="24"/>
  <c r="E11924" i="24"/>
  <c r="F11923" i="24"/>
  <c r="E11923" i="24"/>
  <c r="F11922" i="24"/>
  <c r="E11922" i="24"/>
  <c r="F11921" i="24"/>
  <c r="E11921" i="24"/>
  <c r="G11921" i="24" s="1"/>
  <c r="F11920" i="24"/>
  <c r="E11920" i="24"/>
  <c r="F11919" i="24"/>
  <c r="E11919" i="24"/>
  <c r="F11918" i="24"/>
  <c r="E11918" i="24"/>
  <c r="F11917" i="24"/>
  <c r="E11917" i="24"/>
  <c r="F11916" i="24"/>
  <c r="E11916" i="24"/>
  <c r="F11915" i="24"/>
  <c r="E11915" i="24"/>
  <c r="F11914" i="24"/>
  <c r="E11914" i="24"/>
  <c r="F11913" i="24"/>
  <c r="E11913" i="24"/>
  <c r="F11912" i="24"/>
  <c r="E11912" i="24"/>
  <c r="F11911" i="24"/>
  <c r="E11911" i="24"/>
  <c r="F11910" i="24"/>
  <c r="E11910" i="24"/>
  <c r="F11909" i="24"/>
  <c r="E11909" i="24"/>
  <c r="F11908" i="24"/>
  <c r="E11908" i="24"/>
  <c r="F11907" i="24"/>
  <c r="E11907" i="24"/>
  <c r="F11906" i="24"/>
  <c r="E11906" i="24"/>
  <c r="F11905" i="24"/>
  <c r="E11905" i="24"/>
  <c r="F11904" i="24"/>
  <c r="E11904" i="24"/>
  <c r="F11903" i="24"/>
  <c r="E11903" i="24"/>
  <c r="F11902" i="24"/>
  <c r="E11902" i="24"/>
  <c r="F11901" i="24"/>
  <c r="E11901" i="24"/>
  <c r="F11900" i="24"/>
  <c r="E11900" i="24"/>
  <c r="F11899" i="24"/>
  <c r="E11899" i="24"/>
  <c r="F11898" i="24"/>
  <c r="E11898" i="24"/>
  <c r="F11897" i="24"/>
  <c r="E11897" i="24"/>
  <c r="F11896" i="24"/>
  <c r="E11896" i="24"/>
  <c r="F11895" i="24"/>
  <c r="E11895" i="24"/>
  <c r="F11894" i="24"/>
  <c r="E11894" i="24"/>
  <c r="F11893" i="24"/>
  <c r="E11893" i="24"/>
  <c r="F11892" i="24"/>
  <c r="E11892" i="24"/>
  <c r="F11891" i="24"/>
  <c r="E11891" i="24"/>
  <c r="F11890" i="24"/>
  <c r="E11890" i="24"/>
  <c r="F11889" i="24"/>
  <c r="E11889" i="24"/>
  <c r="F11888" i="24"/>
  <c r="E11888" i="24"/>
  <c r="F11887" i="24"/>
  <c r="E11887" i="24"/>
  <c r="F11886" i="24"/>
  <c r="E11886" i="24"/>
  <c r="F11885" i="24"/>
  <c r="E11885" i="24"/>
  <c r="F11884" i="24"/>
  <c r="E11884" i="24"/>
  <c r="F11883" i="24"/>
  <c r="E11883" i="24"/>
  <c r="F11882" i="24"/>
  <c r="E11882" i="24"/>
  <c r="F11881" i="24"/>
  <c r="E11881" i="24"/>
  <c r="F11880" i="24"/>
  <c r="E11880" i="24"/>
  <c r="F11879" i="24"/>
  <c r="E11879" i="24"/>
  <c r="F11878" i="24"/>
  <c r="E11878" i="24"/>
  <c r="F11877" i="24"/>
  <c r="E11877" i="24"/>
  <c r="F11876" i="24"/>
  <c r="E11876" i="24"/>
  <c r="F11875" i="24"/>
  <c r="E11875" i="24"/>
  <c r="F11874" i="24"/>
  <c r="E11874" i="24"/>
  <c r="F11873" i="24"/>
  <c r="E11873" i="24"/>
  <c r="F11872" i="24"/>
  <c r="E11872" i="24"/>
  <c r="F11871" i="24"/>
  <c r="E11871" i="24"/>
  <c r="F11870" i="24"/>
  <c r="E11870" i="24"/>
  <c r="F11869" i="24"/>
  <c r="E11869" i="24"/>
  <c r="F11868" i="24"/>
  <c r="E11868" i="24"/>
  <c r="F11867" i="24"/>
  <c r="E11867" i="24"/>
  <c r="F11866" i="24"/>
  <c r="E11866" i="24"/>
  <c r="F11865" i="24"/>
  <c r="E11865" i="24"/>
  <c r="F11864" i="24"/>
  <c r="E11864" i="24"/>
  <c r="F11863" i="24"/>
  <c r="E11863" i="24"/>
  <c r="F11862" i="24"/>
  <c r="E11862" i="24"/>
  <c r="F11861" i="24"/>
  <c r="E11861" i="24"/>
  <c r="F11860" i="24"/>
  <c r="E11860" i="24"/>
  <c r="F11859" i="24"/>
  <c r="E11859" i="24"/>
  <c r="F11858" i="24"/>
  <c r="E11858" i="24"/>
  <c r="F11857" i="24"/>
  <c r="E11857" i="24"/>
  <c r="F11856" i="24"/>
  <c r="E11856" i="24"/>
  <c r="F11855" i="24"/>
  <c r="E11855" i="24"/>
  <c r="F11854" i="24"/>
  <c r="E11854" i="24"/>
  <c r="F11853" i="24"/>
  <c r="E11853" i="24"/>
  <c r="F11852" i="24"/>
  <c r="E11852" i="24"/>
  <c r="F11851" i="24"/>
  <c r="E11851" i="24"/>
  <c r="F11850" i="24"/>
  <c r="E11850" i="24"/>
  <c r="F11849" i="24"/>
  <c r="E11849" i="24"/>
  <c r="F11848" i="24"/>
  <c r="E11848" i="24"/>
  <c r="F11847" i="24"/>
  <c r="E11847" i="24"/>
  <c r="F11846" i="24"/>
  <c r="E11846" i="24"/>
  <c r="F11845" i="24"/>
  <c r="E11845" i="24"/>
  <c r="F11844" i="24"/>
  <c r="E11844" i="24"/>
  <c r="F11843" i="24"/>
  <c r="E11843" i="24"/>
  <c r="F11842" i="24"/>
  <c r="E11842" i="24"/>
  <c r="F11841" i="24"/>
  <c r="E11841" i="24"/>
  <c r="F11840" i="24"/>
  <c r="E11840" i="24"/>
  <c r="F11839" i="24"/>
  <c r="E11839" i="24"/>
  <c r="F11838" i="24"/>
  <c r="E11838" i="24"/>
  <c r="F11837" i="24"/>
  <c r="E11837" i="24"/>
  <c r="F11836" i="24"/>
  <c r="E11836" i="24"/>
  <c r="F11835" i="24"/>
  <c r="E11835" i="24"/>
  <c r="F11834" i="24"/>
  <c r="E11834" i="24"/>
  <c r="F11833" i="24"/>
  <c r="E11833" i="24"/>
  <c r="F11832" i="24"/>
  <c r="E11832" i="24"/>
  <c r="F11831" i="24"/>
  <c r="E11831" i="24"/>
  <c r="F11830" i="24"/>
  <c r="E11830" i="24"/>
  <c r="F11829" i="24"/>
  <c r="E11829" i="24"/>
  <c r="F11828" i="24"/>
  <c r="E11828" i="24"/>
  <c r="F11827" i="24"/>
  <c r="E11827" i="24"/>
  <c r="F11826" i="24"/>
  <c r="E11826" i="24"/>
  <c r="F11825" i="24"/>
  <c r="E11825" i="24"/>
  <c r="F11824" i="24"/>
  <c r="E11824" i="24"/>
  <c r="F11823" i="24"/>
  <c r="E11823" i="24"/>
  <c r="F11822" i="24"/>
  <c r="E11822" i="24"/>
  <c r="F11821" i="24"/>
  <c r="E11821" i="24"/>
  <c r="F11820" i="24"/>
  <c r="E11820" i="24"/>
  <c r="F11819" i="24"/>
  <c r="E11819" i="24"/>
  <c r="F11818" i="24"/>
  <c r="E11818" i="24"/>
  <c r="F11817" i="24"/>
  <c r="E11817" i="24"/>
  <c r="F11816" i="24"/>
  <c r="E11816" i="24"/>
  <c r="F11815" i="24"/>
  <c r="E11815" i="24"/>
  <c r="F11814" i="24"/>
  <c r="E11814" i="24"/>
  <c r="F11813" i="24"/>
  <c r="E11813" i="24"/>
  <c r="F11812" i="24"/>
  <c r="E11812" i="24"/>
  <c r="F11811" i="24"/>
  <c r="E11811" i="24"/>
  <c r="F11810" i="24"/>
  <c r="E11810" i="24"/>
  <c r="F11809" i="24"/>
  <c r="E11809" i="24"/>
  <c r="F11808" i="24"/>
  <c r="E11808" i="24"/>
  <c r="F11807" i="24"/>
  <c r="E11807" i="24"/>
  <c r="F11806" i="24"/>
  <c r="E11806" i="24"/>
  <c r="F11805" i="24"/>
  <c r="E11805" i="24"/>
  <c r="F11804" i="24"/>
  <c r="E11804" i="24"/>
  <c r="F11803" i="24"/>
  <c r="E11803" i="24"/>
  <c r="F11802" i="24"/>
  <c r="E11802" i="24"/>
  <c r="F11801" i="24"/>
  <c r="E11801" i="24"/>
  <c r="G11801" i="24" s="1"/>
  <c r="F11800" i="24"/>
  <c r="E11800" i="24"/>
  <c r="F11799" i="24"/>
  <c r="E11799" i="24"/>
  <c r="F11798" i="24"/>
  <c r="E11798" i="24"/>
  <c r="F11797" i="24"/>
  <c r="E11797" i="24"/>
  <c r="F11796" i="24"/>
  <c r="E11796" i="24"/>
  <c r="F11795" i="24"/>
  <c r="E11795" i="24"/>
  <c r="F11794" i="24"/>
  <c r="E11794" i="24"/>
  <c r="F11793" i="24"/>
  <c r="E11793" i="24"/>
  <c r="F11792" i="24"/>
  <c r="E11792" i="24"/>
  <c r="F11791" i="24"/>
  <c r="E11791" i="24"/>
  <c r="F11790" i="24"/>
  <c r="E11790" i="24"/>
  <c r="F11789" i="24"/>
  <c r="E11789" i="24"/>
  <c r="F11788" i="24"/>
  <c r="E11788" i="24"/>
  <c r="F11787" i="24"/>
  <c r="E11787" i="24"/>
  <c r="F11786" i="24"/>
  <c r="E11786" i="24"/>
  <c r="F11785" i="24"/>
  <c r="E11785" i="24"/>
  <c r="F11784" i="24"/>
  <c r="E11784" i="24"/>
  <c r="F11783" i="24"/>
  <c r="E11783" i="24"/>
  <c r="F11782" i="24"/>
  <c r="E11782" i="24"/>
  <c r="F11781" i="24"/>
  <c r="E11781" i="24"/>
  <c r="F11780" i="24"/>
  <c r="E11780" i="24"/>
  <c r="F11779" i="24"/>
  <c r="E11779" i="24"/>
  <c r="F11778" i="24"/>
  <c r="E11778" i="24"/>
  <c r="F11777" i="24"/>
  <c r="E11777" i="24"/>
  <c r="G11777" i="24" s="1"/>
  <c r="F11776" i="24"/>
  <c r="E11776" i="24"/>
  <c r="F11775" i="24"/>
  <c r="E11775" i="24"/>
  <c r="F11774" i="24"/>
  <c r="E11774" i="24"/>
  <c r="F11773" i="24"/>
  <c r="E11773" i="24"/>
  <c r="F11772" i="24"/>
  <c r="E11772" i="24"/>
  <c r="F11771" i="24"/>
  <c r="E11771" i="24"/>
  <c r="F11770" i="24"/>
  <c r="E11770" i="24"/>
  <c r="F11769" i="24"/>
  <c r="E11769" i="24"/>
  <c r="G11769" i="24" s="1"/>
  <c r="F11768" i="24"/>
  <c r="E11768" i="24"/>
  <c r="F11767" i="24"/>
  <c r="E11767" i="24"/>
  <c r="F11766" i="24"/>
  <c r="E11766" i="24"/>
  <c r="F11765" i="24"/>
  <c r="E11765" i="24"/>
  <c r="F11764" i="24"/>
  <c r="E11764" i="24"/>
  <c r="F11763" i="24"/>
  <c r="E11763" i="24"/>
  <c r="F11762" i="24"/>
  <c r="E11762" i="24"/>
  <c r="F11761" i="24"/>
  <c r="E11761" i="24"/>
  <c r="F11760" i="24"/>
  <c r="E11760" i="24"/>
  <c r="F11759" i="24"/>
  <c r="E11759" i="24"/>
  <c r="F11758" i="24"/>
  <c r="E11758" i="24"/>
  <c r="F11757" i="24"/>
  <c r="E11757" i="24"/>
  <c r="F11756" i="24"/>
  <c r="E11756" i="24"/>
  <c r="F11755" i="24"/>
  <c r="E11755" i="24"/>
  <c r="F11754" i="24"/>
  <c r="E11754" i="24"/>
  <c r="F11753" i="24"/>
  <c r="E11753" i="24"/>
  <c r="F11752" i="24"/>
  <c r="E11752" i="24"/>
  <c r="F11751" i="24"/>
  <c r="E11751" i="24"/>
  <c r="F11750" i="24"/>
  <c r="E11750" i="24"/>
  <c r="F11749" i="24"/>
  <c r="E11749" i="24"/>
  <c r="F11748" i="24"/>
  <c r="E11748" i="24"/>
  <c r="F11747" i="24"/>
  <c r="E11747" i="24"/>
  <c r="F11746" i="24"/>
  <c r="E11746" i="24"/>
  <c r="F11745" i="24"/>
  <c r="E11745" i="24"/>
  <c r="F11744" i="24"/>
  <c r="E11744" i="24"/>
  <c r="F11743" i="24"/>
  <c r="E11743" i="24"/>
  <c r="F11742" i="24"/>
  <c r="E11742" i="24"/>
  <c r="F11741" i="24"/>
  <c r="E11741" i="24"/>
  <c r="F11740" i="24"/>
  <c r="E11740" i="24"/>
  <c r="F11739" i="24"/>
  <c r="E11739" i="24"/>
  <c r="F11738" i="24"/>
  <c r="E11738" i="24"/>
  <c r="F11737" i="24"/>
  <c r="E11737" i="24"/>
  <c r="F11736" i="24"/>
  <c r="E11736" i="24"/>
  <c r="F11735" i="24"/>
  <c r="E11735" i="24"/>
  <c r="F11734" i="24"/>
  <c r="E11734" i="24"/>
  <c r="F11733" i="24"/>
  <c r="E11733" i="24"/>
  <c r="F11732" i="24"/>
  <c r="E11732" i="24"/>
  <c r="F11731" i="24"/>
  <c r="E11731" i="24"/>
  <c r="F11730" i="24"/>
  <c r="E11730" i="24"/>
  <c r="F11729" i="24"/>
  <c r="E11729" i="24"/>
  <c r="F11728" i="24"/>
  <c r="E11728" i="24"/>
  <c r="F11727" i="24"/>
  <c r="E11727" i="24"/>
  <c r="F11726" i="24"/>
  <c r="E11726" i="24"/>
  <c r="F11725" i="24"/>
  <c r="E11725" i="24"/>
  <c r="F11724" i="24"/>
  <c r="E11724" i="24"/>
  <c r="F11723" i="24"/>
  <c r="E11723" i="24"/>
  <c r="F11722" i="24"/>
  <c r="E11722" i="24"/>
  <c r="F11721" i="24"/>
  <c r="E11721" i="24"/>
  <c r="F11720" i="24"/>
  <c r="E11720" i="24"/>
  <c r="F11719" i="24"/>
  <c r="E11719" i="24"/>
  <c r="F11718" i="24"/>
  <c r="E11718" i="24"/>
  <c r="F11717" i="24"/>
  <c r="E11717" i="24"/>
  <c r="F11716" i="24"/>
  <c r="E11716" i="24"/>
  <c r="F11715" i="24"/>
  <c r="E11715" i="24"/>
  <c r="F11714" i="24"/>
  <c r="E11714" i="24"/>
  <c r="F11713" i="24"/>
  <c r="E11713" i="24"/>
  <c r="G11713" i="24" s="1"/>
  <c r="F11712" i="24"/>
  <c r="E11712" i="24"/>
  <c r="F11711" i="24"/>
  <c r="E11711" i="24"/>
  <c r="F11710" i="24"/>
  <c r="E11710" i="24"/>
  <c r="F11709" i="24"/>
  <c r="E11709" i="24"/>
  <c r="F11708" i="24"/>
  <c r="E11708" i="24"/>
  <c r="F11707" i="24"/>
  <c r="E11707" i="24"/>
  <c r="F11706" i="24"/>
  <c r="E11706" i="24"/>
  <c r="F11705" i="24"/>
  <c r="E11705" i="24"/>
  <c r="F11704" i="24"/>
  <c r="E11704" i="24"/>
  <c r="F11703" i="24"/>
  <c r="E11703" i="24"/>
  <c r="F11702" i="24"/>
  <c r="E11702" i="24"/>
  <c r="F11701" i="24"/>
  <c r="E11701" i="24"/>
  <c r="F11700" i="24"/>
  <c r="E11700" i="24"/>
  <c r="F11699" i="24"/>
  <c r="E11699" i="24"/>
  <c r="F11698" i="24"/>
  <c r="E11698" i="24"/>
  <c r="F11697" i="24"/>
  <c r="E11697" i="24"/>
  <c r="F11696" i="24"/>
  <c r="E11696" i="24"/>
  <c r="F11695" i="24"/>
  <c r="E11695" i="24"/>
  <c r="F11694" i="24"/>
  <c r="E11694" i="24"/>
  <c r="F11693" i="24"/>
  <c r="E11693" i="24"/>
  <c r="F11692" i="24"/>
  <c r="E11692" i="24"/>
  <c r="F11691" i="24"/>
  <c r="E11691" i="24"/>
  <c r="F11690" i="24"/>
  <c r="E11690" i="24"/>
  <c r="F11689" i="24"/>
  <c r="E11689" i="24"/>
  <c r="F11688" i="24"/>
  <c r="E11688" i="24"/>
  <c r="F11687" i="24"/>
  <c r="E11687" i="24"/>
  <c r="F11686" i="24"/>
  <c r="E11686" i="24"/>
  <c r="F11685" i="24"/>
  <c r="E11685" i="24"/>
  <c r="F11684" i="24"/>
  <c r="E11684" i="24"/>
  <c r="F11683" i="24"/>
  <c r="E11683" i="24"/>
  <c r="F11682" i="24"/>
  <c r="E11682" i="24"/>
  <c r="F11681" i="24"/>
  <c r="E11681" i="24"/>
  <c r="F11680" i="24"/>
  <c r="E11680" i="24"/>
  <c r="F11679" i="24"/>
  <c r="E11679" i="24"/>
  <c r="F11678" i="24"/>
  <c r="E11678" i="24"/>
  <c r="F11677" i="24"/>
  <c r="E11677" i="24"/>
  <c r="F11676" i="24"/>
  <c r="E11676" i="24"/>
  <c r="F11675" i="24"/>
  <c r="E11675" i="24"/>
  <c r="F11674" i="24"/>
  <c r="E11674" i="24"/>
  <c r="F11673" i="24"/>
  <c r="E11673" i="24"/>
  <c r="F11672" i="24"/>
  <c r="E11672" i="24"/>
  <c r="F11671" i="24"/>
  <c r="E11671" i="24"/>
  <c r="F11670" i="24"/>
  <c r="E11670" i="24"/>
  <c r="F11669" i="24"/>
  <c r="E11669" i="24"/>
  <c r="F11668" i="24"/>
  <c r="E11668" i="24"/>
  <c r="F11667" i="24"/>
  <c r="E11667" i="24"/>
  <c r="F11666" i="24"/>
  <c r="E11666" i="24"/>
  <c r="F11665" i="24"/>
  <c r="E11665" i="24"/>
  <c r="F11664" i="24"/>
  <c r="E11664" i="24"/>
  <c r="F11663" i="24"/>
  <c r="E11663" i="24"/>
  <c r="F11662" i="24"/>
  <c r="E11662" i="24"/>
  <c r="F11661" i="24"/>
  <c r="E11661" i="24"/>
  <c r="F11660" i="24"/>
  <c r="E11660" i="24"/>
  <c r="F11659" i="24"/>
  <c r="E11659" i="24"/>
  <c r="F11658" i="24"/>
  <c r="E11658" i="24"/>
  <c r="F11657" i="24"/>
  <c r="E11657" i="24"/>
  <c r="F11656" i="24"/>
  <c r="E11656" i="24"/>
  <c r="F11655" i="24"/>
  <c r="E11655" i="24"/>
  <c r="F11654" i="24"/>
  <c r="E11654" i="24"/>
  <c r="F11653" i="24"/>
  <c r="E11653" i="24"/>
  <c r="F11652" i="24"/>
  <c r="E11652" i="24"/>
  <c r="F11651" i="24"/>
  <c r="E11651" i="24"/>
  <c r="F11650" i="24"/>
  <c r="E11650" i="24"/>
  <c r="F11649" i="24"/>
  <c r="E11649" i="24"/>
  <c r="F11648" i="24"/>
  <c r="E11648" i="24"/>
  <c r="F11647" i="24"/>
  <c r="E11647" i="24"/>
  <c r="F11646" i="24"/>
  <c r="E11646" i="24"/>
  <c r="F11645" i="24"/>
  <c r="E11645" i="24"/>
  <c r="F11644" i="24"/>
  <c r="E11644" i="24"/>
  <c r="F11643" i="24"/>
  <c r="E11643" i="24"/>
  <c r="F11642" i="24"/>
  <c r="E11642" i="24"/>
  <c r="F11641" i="24"/>
  <c r="E11641" i="24"/>
  <c r="F11640" i="24"/>
  <c r="E11640" i="24"/>
  <c r="F11639" i="24"/>
  <c r="E11639" i="24"/>
  <c r="F11638" i="24"/>
  <c r="E11638" i="24"/>
  <c r="F11637" i="24"/>
  <c r="E11637" i="24"/>
  <c r="F11636" i="24"/>
  <c r="E11636" i="24"/>
  <c r="F11635" i="24"/>
  <c r="E11635" i="24"/>
  <c r="F11634" i="24"/>
  <c r="E11634" i="24"/>
  <c r="F11633" i="24"/>
  <c r="E11633" i="24"/>
  <c r="F11632" i="24"/>
  <c r="E11632" i="24"/>
  <c r="F11631" i="24"/>
  <c r="E11631" i="24"/>
  <c r="F11630" i="24"/>
  <c r="E11630" i="24"/>
  <c r="F11629" i="24"/>
  <c r="E11629" i="24"/>
  <c r="F11628" i="24"/>
  <c r="E11628" i="24"/>
  <c r="F11627" i="24"/>
  <c r="E11627" i="24"/>
  <c r="F11626" i="24"/>
  <c r="E11626" i="24"/>
  <c r="F11625" i="24"/>
  <c r="E11625" i="24"/>
  <c r="F11624" i="24"/>
  <c r="E11624" i="24"/>
  <c r="F11623" i="24"/>
  <c r="E11623" i="24"/>
  <c r="F11622" i="24"/>
  <c r="E11622" i="24"/>
  <c r="F11621" i="24"/>
  <c r="E11621" i="24"/>
  <c r="F11620" i="24"/>
  <c r="E11620" i="24"/>
  <c r="F11619" i="24"/>
  <c r="E11619" i="24"/>
  <c r="F11618" i="24"/>
  <c r="E11618" i="24"/>
  <c r="F11617" i="24"/>
  <c r="E11617" i="24"/>
  <c r="F11616" i="24"/>
  <c r="E11616" i="24"/>
  <c r="F11615" i="24"/>
  <c r="E11615" i="24"/>
  <c r="F11614" i="24"/>
  <c r="E11614" i="24"/>
  <c r="F11613" i="24"/>
  <c r="E11613" i="24"/>
  <c r="F11612" i="24"/>
  <c r="E11612" i="24"/>
  <c r="F11611" i="24"/>
  <c r="E11611" i="24"/>
  <c r="F11610" i="24"/>
  <c r="E11610" i="24"/>
  <c r="F11609" i="24"/>
  <c r="E11609" i="24"/>
  <c r="F11608" i="24"/>
  <c r="E11608" i="24"/>
  <c r="F11607" i="24"/>
  <c r="E11607" i="24"/>
  <c r="F11606" i="24"/>
  <c r="E11606" i="24"/>
  <c r="F11605" i="24"/>
  <c r="E11605" i="24"/>
  <c r="F11604" i="24"/>
  <c r="E11604" i="24"/>
  <c r="F11603" i="24"/>
  <c r="E11603" i="24"/>
  <c r="F11602" i="24"/>
  <c r="E11602" i="24"/>
  <c r="F11601" i="24"/>
  <c r="E11601" i="24"/>
  <c r="F11600" i="24"/>
  <c r="E11600" i="24"/>
  <c r="F11599" i="24"/>
  <c r="E11599" i="24"/>
  <c r="F11598" i="24"/>
  <c r="E11598" i="24"/>
  <c r="F11597" i="24"/>
  <c r="E11597" i="24"/>
  <c r="F11596" i="24"/>
  <c r="E11596" i="24"/>
  <c r="F11595" i="24"/>
  <c r="E11595" i="24"/>
  <c r="F11594" i="24"/>
  <c r="E11594" i="24"/>
  <c r="F11593" i="24"/>
  <c r="E11593" i="24"/>
  <c r="F11592" i="24"/>
  <c r="E11592" i="24"/>
  <c r="F11591" i="24"/>
  <c r="E11591" i="24"/>
  <c r="F11590" i="24"/>
  <c r="E11590" i="24"/>
  <c r="F11589" i="24"/>
  <c r="E11589" i="24"/>
  <c r="F11588" i="24"/>
  <c r="E11588" i="24"/>
  <c r="F11587" i="24"/>
  <c r="E11587" i="24"/>
  <c r="F11586" i="24"/>
  <c r="E11586" i="24"/>
  <c r="G11586" i="24" s="1"/>
  <c r="F11585" i="24"/>
  <c r="E11585" i="24"/>
  <c r="F11584" i="24"/>
  <c r="E11584" i="24"/>
  <c r="F11583" i="24"/>
  <c r="E11583" i="24"/>
  <c r="F11582" i="24"/>
  <c r="E11582" i="24"/>
  <c r="F11581" i="24"/>
  <c r="E11581" i="24"/>
  <c r="F11580" i="24"/>
  <c r="E11580" i="24"/>
  <c r="F11579" i="24"/>
  <c r="E11579" i="24"/>
  <c r="F11578" i="24"/>
  <c r="E11578" i="24"/>
  <c r="G11578" i="24" s="1"/>
  <c r="F11577" i="24"/>
  <c r="E11577" i="24"/>
  <c r="F11576" i="24"/>
  <c r="E11576" i="24"/>
  <c r="F11575" i="24"/>
  <c r="E11575" i="24"/>
  <c r="F11574" i="24"/>
  <c r="E11574" i="24"/>
  <c r="F11573" i="24"/>
  <c r="E11573" i="24"/>
  <c r="F11572" i="24"/>
  <c r="E11572" i="24"/>
  <c r="F11571" i="24"/>
  <c r="E11571" i="24"/>
  <c r="F11570" i="24"/>
  <c r="E11570" i="24"/>
  <c r="G11570" i="24" s="1"/>
  <c r="F11569" i="24"/>
  <c r="E11569" i="24"/>
  <c r="F11568" i="24"/>
  <c r="E11568" i="24"/>
  <c r="F11567" i="24"/>
  <c r="E11567" i="24"/>
  <c r="F11566" i="24"/>
  <c r="E11566" i="24"/>
  <c r="F11565" i="24"/>
  <c r="E11565" i="24"/>
  <c r="F11564" i="24"/>
  <c r="E11564" i="24"/>
  <c r="F11563" i="24"/>
  <c r="E11563" i="24"/>
  <c r="F11562" i="24"/>
  <c r="E11562" i="24"/>
  <c r="G11562" i="24" s="1"/>
  <c r="F11561" i="24"/>
  <c r="E11561" i="24"/>
  <c r="F11560" i="24"/>
  <c r="E11560" i="24"/>
  <c r="F11559" i="24"/>
  <c r="E11559" i="24"/>
  <c r="F11558" i="24"/>
  <c r="E11558" i="24"/>
  <c r="F11557" i="24"/>
  <c r="E11557" i="24"/>
  <c r="F11556" i="24"/>
  <c r="E11556" i="24"/>
  <c r="F11555" i="24"/>
  <c r="E11555" i="24"/>
  <c r="F11554" i="24"/>
  <c r="E11554" i="24"/>
  <c r="F11553" i="24"/>
  <c r="E11553" i="24"/>
  <c r="F11552" i="24"/>
  <c r="E11552" i="24"/>
  <c r="F11551" i="24"/>
  <c r="E11551" i="24"/>
  <c r="F11550" i="24"/>
  <c r="E11550" i="24"/>
  <c r="F11549" i="24"/>
  <c r="E11549" i="24"/>
  <c r="F11548" i="24"/>
  <c r="E11548" i="24"/>
  <c r="F11547" i="24"/>
  <c r="E11547" i="24"/>
  <c r="F11546" i="24"/>
  <c r="E11546" i="24"/>
  <c r="F11545" i="24"/>
  <c r="E11545" i="24"/>
  <c r="F11544" i="24"/>
  <c r="E11544" i="24"/>
  <c r="F11543" i="24"/>
  <c r="E11543" i="24"/>
  <c r="F11542" i="24"/>
  <c r="E11542" i="24"/>
  <c r="F11541" i="24"/>
  <c r="E11541" i="24"/>
  <c r="F11540" i="24"/>
  <c r="E11540" i="24"/>
  <c r="F11539" i="24"/>
  <c r="E11539" i="24"/>
  <c r="F11538" i="24"/>
  <c r="E11538" i="24"/>
  <c r="F11537" i="24"/>
  <c r="E11537" i="24"/>
  <c r="F11536" i="24"/>
  <c r="E11536" i="24"/>
  <c r="F11535" i="24"/>
  <c r="E11535" i="24"/>
  <c r="F11534" i="24"/>
  <c r="E11534" i="24"/>
  <c r="F11533" i="24"/>
  <c r="E11533" i="24"/>
  <c r="F11532" i="24"/>
  <c r="E11532" i="24"/>
  <c r="F11531" i="24"/>
  <c r="E11531" i="24"/>
  <c r="F11530" i="24"/>
  <c r="E11530" i="24"/>
  <c r="F11529" i="24"/>
  <c r="E11529" i="24"/>
  <c r="F11528" i="24"/>
  <c r="E11528" i="24"/>
  <c r="F11527" i="24"/>
  <c r="E11527" i="24"/>
  <c r="F11526" i="24"/>
  <c r="E11526" i="24"/>
  <c r="F11525" i="24"/>
  <c r="E11525" i="24"/>
  <c r="F11524" i="24"/>
  <c r="E11524" i="24"/>
  <c r="F11523" i="24"/>
  <c r="E11523" i="24"/>
  <c r="F11522" i="24"/>
  <c r="E11522" i="24"/>
  <c r="F11521" i="24"/>
  <c r="E11521" i="24"/>
  <c r="F11520" i="24"/>
  <c r="E11520" i="24"/>
  <c r="F11519" i="24"/>
  <c r="E11519" i="24"/>
  <c r="F11518" i="24"/>
  <c r="E11518" i="24"/>
  <c r="F11517" i="24"/>
  <c r="E11517" i="24"/>
  <c r="F11516" i="24"/>
  <c r="E11516" i="24"/>
  <c r="F11515" i="24"/>
  <c r="E11515" i="24"/>
  <c r="F11514" i="24"/>
  <c r="E11514" i="24"/>
  <c r="F11513" i="24"/>
  <c r="E11513" i="24"/>
  <c r="F11512" i="24"/>
  <c r="E11512" i="24"/>
  <c r="F11511" i="24"/>
  <c r="E11511" i="24"/>
  <c r="F11510" i="24"/>
  <c r="E11510" i="24"/>
  <c r="F11509" i="24"/>
  <c r="E11509" i="24"/>
  <c r="F11508" i="24"/>
  <c r="E11508" i="24"/>
  <c r="F11507" i="24"/>
  <c r="E11507" i="24"/>
  <c r="F11506" i="24"/>
  <c r="E11506" i="24"/>
  <c r="F11505" i="24"/>
  <c r="E11505" i="24"/>
  <c r="F11504" i="24"/>
  <c r="E11504" i="24"/>
  <c r="F11503" i="24"/>
  <c r="E11503" i="24"/>
  <c r="F11502" i="24"/>
  <c r="E11502" i="24"/>
  <c r="F11501" i="24"/>
  <c r="E11501" i="24"/>
  <c r="F11500" i="24"/>
  <c r="E11500" i="24"/>
  <c r="F11499" i="24"/>
  <c r="E11499" i="24"/>
  <c r="F11498" i="24"/>
  <c r="E11498" i="24"/>
  <c r="F11497" i="24"/>
  <c r="E11497" i="24"/>
  <c r="F11496" i="24"/>
  <c r="E11496" i="24"/>
  <c r="F11495" i="24"/>
  <c r="E11495" i="24"/>
  <c r="F11494" i="24"/>
  <c r="E11494" i="24"/>
  <c r="F11493" i="24"/>
  <c r="E11493" i="24"/>
  <c r="F11492" i="24"/>
  <c r="E11492" i="24"/>
  <c r="F11491" i="24"/>
  <c r="E11491" i="24"/>
  <c r="F11490" i="24"/>
  <c r="E11490" i="24"/>
  <c r="F11489" i="24"/>
  <c r="E11489" i="24"/>
  <c r="F11488" i="24"/>
  <c r="E11488" i="24"/>
  <c r="F11487" i="24"/>
  <c r="E11487" i="24"/>
  <c r="F11486" i="24"/>
  <c r="E11486" i="24"/>
  <c r="F11485" i="24"/>
  <c r="E11485" i="24"/>
  <c r="F11484" i="24"/>
  <c r="E11484" i="24"/>
  <c r="F11483" i="24"/>
  <c r="E11483" i="24"/>
  <c r="F11482" i="24"/>
  <c r="E11482" i="24"/>
  <c r="F11481" i="24"/>
  <c r="E11481" i="24"/>
  <c r="F11480" i="24"/>
  <c r="E11480" i="24"/>
  <c r="F11479" i="24"/>
  <c r="E11479" i="24"/>
  <c r="F11478" i="24"/>
  <c r="E11478" i="24"/>
  <c r="F11477" i="24"/>
  <c r="E11477" i="24"/>
  <c r="F11476" i="24"/>
  <c r="E11476" i="24"/>
  <c r="F11475" i="24"/>
  <c r="E11475" i="24"/>
  <c r="F11474" i="24"/>
  <c r="E11474" i="24"/>
  <c r="F11473" i="24"/>
  <c r="E11473" i="24"/>
  <c r="F11472" i="24"/>
  <c r="E11472" i="24"/>
  <c r="F11471" i="24"/>
  <c r="E11471" i="24"/>
  <c r="F11470" i="24"/>
  <c r="E11470" i="24"/>
  <c r="F11469" i="24"/>
  <c r="E11469" i="24"/>
  <c r="F11468" i="24"/>
  <c r="E11468" i="24"/>
  <c r="F11467" i="24"/>
  <c r="E11467" i="24"/>
  <c r="F11466" i="24"/>
  <c r="E11466" i="24"/>
  <c r="F11465" i="24"/>
  <c r="E11465" i="24"/>
  <c r="F11464" i="24"/>
  <c r="E11464" i="24"/>
  <c r="F11463" i="24"/>
  <c r="E11463" i="24"/>
  <c r="F11462" i="24"/>
  <c r="E11462" i="24"/>
  <c r="F11461" i="24"/>
  <c r="E11461" i="24"/>
  <c r="F11460" i="24"/>
  <c r="E11460" i="24"/>
  <c r="F11459" i="24"/>
  <c r="E11459" i="24"/>
  <c r="F11458" i="24"/>
  <c r="E11458" i="24"/>
  <c r="F11457" i="24"/>
  <c r="E11457" i="24"/>
  <c r="F11456" i="24"/>
  <c r="E11456" i="24"/>
  <c r="F11455" i="24"/>
  <c r="E11455" i="24"/>
  <c r="F11454" i="24"/>
  <c r="E11454" i="24"/>
  <c r="F11453" i="24"/>
  <c r="E11453" i="24"/>
  <c r="F11452" i="24"/>
  <c r="E11452" i="24"/>
  <c r="F11451" i="24"/>
  <c r="E11451" i="24"/>
  <c r="F11450" i="24"/>
  <c r="E11450" i="24"/>
  <c r="F11449" i="24"/>
  <c r="E11449" i="24"/>
  <c r="F11448" i="24"/>
  <c r="E11448" i="24"/>
  <c r="F11447" i="24"/>
  <c r="E11447" i="24"/>
  <c r="F11446" i="24"/>
  <c r="E11446" i="24"/>
  <c r="F11445" i="24"/>
  <c r="E11445" i="24"/>
  <c r="F11444" i="24"/>
  <c r="E11444" i="24"/>
  <c r="F11443" i="24"/>
  <c r="E11443" i="24"/>
  <c r="F11442" i="24"/>
  <c r="E11442" i="24"/>
  <c r="F11441" i="24"/>
  <c r="E11441" i="24"/>
  <c r="F11440" i="24"/>
  <c r="E11440" i="24"/>
  <c r="F11439" i="24"/>
  <c r="E11439" i="24"/>
  <c r="F11438" i="24"/>
  <c r="E11438" i="24"/>
  <c r="F11437" i="24"/>
  <c r="E11437" i="24"/>
  <c r="F11436" i="24"/>
  <c r="E11436" i="24"/>
  <c r="F11435" i="24"/>
  <c r="E11435" i="24"/>
  <c r="F11434" i="24"/>
  <c r="E11434" i="24"/>
  <c r="F11433" i="24"/>
  <c r="E11433" i="24"/>
  <c r="G11433" i="24" s="1"/>
  <c r="F11432" i="24"/>
  <c r="E11432" i="24"/>
  <c r="F11431" i="24"/>
  <c r="E11431" i="24"/>
  <c r="F11430" i="24"/>
  <c r="E11430" i="24"/>
  <c r="F11429" i="24"/>
  <c r="E11429" i="24"/>
  <c r="F11428" i="24"/>
  <c r="E11428" i="24"/>
  <c r="F11427" i="24"/>
  <c r="E11427" i="24"/>
  <c r="F11426" i="24"/>
  <c r="E11426" i="24"/>
  <c r="F11425" i="24"/>
  <c r="E11425" i="24"/>
  <c r="F11424" i="24"/>
  <c r="E11424" i="24"/>
  <c r="F11423" i="24"/>
  <c r="E11423" i="24"/>
  <c r="F11422" i="24"/>
  <c r="E11422" i="24"/>
  <c r="F11421" i="24"/>
  <c r="E11421" i="24"/>
  <c r="F11420" i="24"/>
  <c r="E11420" i="24"/>
  <c r="F11419" i="24"/>
  <c r="E11419" i="24"/>
  <c r="F11418" i="24"/>
  <c r="E11418" i="24"/>
  <c r="G11418" i="24" s="1"/>
  <c r="F11417" i="24"/>
  <c r="E11417" i="24"/>
  <c r="F11416" i="24"/>
  <c r="E11416" i="24"/>
  <c r="F11415" i="24"/>
  <c r="E11415" i="24"/>
  <c r="F11414" i="24"/>
  <c r="E11414" i="24"/>
  <c r="F11413" i="24"/>
  <c r="E11413" i="24"/>
  <c r="F11412" i="24"/>
  <c r="E11412" i="24"/>
  <c r="F11411" i="24"/>
  <c r="E11411" i="24"/>
  <c r="F11410" i="24"/>
  <c r="E11410" i="24"/>
  <c r="G11410" i="24" s="1"/>
  <c r="F11409" i="24"/>
  <c r="E11409" i="24"/>
  <c r="F11408" i="24"/>
  <c r="E11408" i="24"/>
  <c r="F11407" i="24"/>
  <c r="E11407" i="24"/>
  <c r="F11406" i="24"/>
  <c r="E11406" i="24"/>
  <c r="F11405" i="24"/>
  <c r="E11405" i="24"/>
  <c r="F11404" i="24"/>
  <c r="E11404" i="24"/>
  <c r="F11403" i="24"/>
  <c r="E11403" i="24"/>
  <c r="F11402" i="24"/>
  <c r="E11402" i="24"/>
  <c r="G11402" i="24" s="1"/>
  <c r="F11401" i="24"/>
  <c r="E11401" i="24"/>
  <c r="G11401" i="24" s="1"/>
  <c r="F11400" i="24"/>
  <c r="E11400" i="24"/>
  <c r="F11399" i="24"/>
  <c r="E11399" i="24"/>
  <c r="F11398" i="24"/>
  <c r="E11398" i="24"/>
  <c r="F11397" i="24"/>
  <c r="E11397" i="24"/>
  <c r="F11396" i="24"/>
  <c r="E11396" i="24"/>
  <c r="F11395" i="24"/>
  <c r="E11395" i="24"/>
  <c r="F11394" i="24"/>
  <c r="E11394" i="24"/>
  <c r="G11394" i="24" s="1"/>
  <c r="F11393" i="24"/>
  <c r="E11393" i="24"/>
  <c r="G11393" i="24" s="1"/>
  <c r="F11392" i="24"/>
  <c r="E11392" i="24"/>
  <c r="F11391" i="24"/>
  <c r="E11391" i="24"/>
  <c r="F11390" i="24"/>
  <c r="E11390" i="24"/>
  <c r="F11389" i="24"/>
  <c r="E11389" i="24"/>
  <c r="F11388" i="24"/>
  <c r="E11388" i="24"/>
  <c r="F11387" i="24"/>
  <c r="E11387" i="24"/>
  <c r="F11386" i="24"/>
  <c r="E11386" i="24"/>
  <c r="F11385" i="24"/>
  <c r="E11385" i="24"/>
  <c r="F11384" i="24"/>
  <c r="E11384" i="24"/>
  <c r="F11383" i="24"/>
  <c r="E11383" i="24"/>
  <c r="F11382" i="24"/>
  <c r="E11382" i="24"/>
  <c r="F11381" i="24"/>
  <c r="E11381" i="24"/>
  <c r="F11380" i="24"/>
  <c r="E11380" i="24"/>
  <c r="F11379" i="24"/>
  <c r="E11379" i="24"/>
  <c r="F11378" i="24"/>
  <c r="E11378" i="24"/>
  <c r="G11378" i="24" s="1"/>
  <c r="F11377" i="24"/>
  <c r="E11377" i="24"/>
  <c r="F11376" i="24"/>
  <c r="E11376" i="24"/>
  <c r="F11375" i="24"/>
  <c r="E11375" i="24"/>
  <c r="F11374" i="24"/>
  <c r="E11374" i="24"/>
  <c r="F11373" i="24"/>
  <c r="E11373" i="24"/>
  <c r="F11372" i="24"/>
  <c r="E11372" i="24"/>
  <c r="F11371" i="24"/>
  <c r="E11371" i="24"/>
  <c r="F11370" i="24"/>
  <c r="E11370" i="24"/>
  <c r="F11369" i="24"/>
  <c r="E11369" i="24"/>
  <c r="G11369" i="24" s="1"/>
  <c r="F11368" i="24"/>
  <c r="E11368" i="24"/>
  <c r="F11367" i="24"/>
  <c r="E11367" i="24"/>
  <c r="F11366" i="24"/>
  <c r="E11366" i="24"/>
  <c r="F11365" i="24"/>
  <c r="E11365" i="24"/>
  <c r="F11364" i="24"/>
  <c r="E11364" i="24"/>
  <c r="F11363" i="24"/>
  <c r="E11363" i="24"/>
  <c r="F11362" i="24"/>
  <c r="E11362" i="24"/>
  <c r="G11362" i="24" s="1"/>
  <c r="F11361" i="24"/>
  <c r="E11361" i="24"/>
  <c r="F11360" i="24"/>
  <c r="E11360" i="24"/>
  <c r="F11359" i="24"/>
  <c r="E11359" i="24"/>
  <c r="F11358" i="24"/>
  <c r="E11358" i="24"/>
  <c r="F11357" i="24"/>
  <c r="E11357" i="24"/>
  <c r="F11356" i="24"/>
  <c r="E11356" i="24"/>
  <c r="F11355" i="24"/>
  <c r="E11355" i="24"/>
  <c r="F11354" i="24"/>
  <c r="E11354" i="24"/>
  <c r="F11353" i="24"/>
  <c r="E11353" i="24"/>
  <c r="G11353" i="24" s="1"/>
  <c r="F11352" i="24"/>
  <c r="E11352" i="24"/>
  <c r="F11351" i="24"/>
  <c r="E11351" i="24"/>
  <c r="F11350" i="24"/>
  <c r="E11350" i="24"/>
  <c r="F11349" i="24"/>
  <c r="E11349" i="24"/>
  <c r="F11348" i="24"/>
  <c r="E11348" i="24"/>
  <c r="F11347" i="24"/>
  <c r="E11347" i="24"/>
  <c r="F11346" i="24"/>
  <c r="E11346" i="24"/>
  <c r="G11346" i="24" s="1"/>
  <c r="F11345" i="24"/>
  <c r="E11345" i="24"/>
  <c r="G11345" i="24" s="1"/>
  <c r="F11344" i="24"/>
  <c r="E11344" i="24"/>
  <c r="F11343" i="24"/>
  <c r="E11343" i="24"/>
  <c r="F11342" i="24"/>
  <c r="E11342" i="24"/>
  <c r="F11341" i="24"/>
  <c r="E11341" i="24"/>
  <c r="F11340" i="24"/>
  <c r="E11340" i="24"/>
  <c r="F11339" i="24"/>
  <c r="E11339" i="24"/>
  <c r="F11338" i="24"/>
  <c r="E11338" i="24"/>
  <c r="G11338" i="24" s="1"/>
  <c r="F11337" i="24"/>
  <c r="E11337" i="24"/>
  <c r="G11337" i="24" s="1"/>
  <c r="F11336" i="24"/>
  <c r="E11336" i="24"/>
  <c r="F11335" i="24"/>
  <c r="E11335" i="24"/>
  <c r="F11334" i="24"/>
  <c r="E11334" i="24"/>
  <c r="F11333" i="24"/>
  <c r="E11333" i="24"/>
  <c r="F11332" i="24"/>
  <c r="E11332" i="24"/>
  <c r="F11331" i="24"/>
  <c r="E11331" i="24"/>
  <c r="F11330" i="24"/>
  <c r="E11330" i="24"/>
  <c r="F11329" i="24"/>
  <c r="E11329" i="24"/>
  <c r="G11329" i="24" s="1"/>
  <c r="F11328" i="24"/>
  <c r="E11328" i="24"/>
  <c r="F11327" i="24"/>
  <c r="E11327" i="24"/>
  <c r="F11326" i="24"/>
  <c r="E11326" i="24"/>
  <c r="F11325" i="24"/>
  <c r="E11325" i="24"/>
  <c r="F11324" i="24"/>
  <c r="E11324" i="24"/>
  <c r="F11323" i="24"/>
  <c r="E11323" i="24"/>
  <c r="F11322" i="24"/>
  <c r="E11322" i="24"/>
  <c r="F11321" i="24"/>
  <c r="E11321" i="24"/>
  <c r="F11320" i="24"/>
  <c r="E11320" i="24"/>
  <c r="F11319" i="24"/>
  <c r="E11319" i="24"/>
  <c r="F11318" i="24"/>
  <c r="E11318" i="24"/>
  <c r="F11317" i="24"/>
  <c r="E11317" i="24"/>
  <c r="F11316" i="24"/>
  <c r="E11316" i="24"/>
  <c r="F11315" i="24"/>
  <c r="E11315" i="24"/>
  <c r="F11314" i="24"/>
  <c r="E11314" i="24"/>
  <c r="G11314" i="24" s="1"/>
  <c r="F11313" i="24"/>
  <c r="E11313" i="24"/>
  <c r="F11312" i="24"/>
  <c r="E11312" i="24"/>
  <c r="F11311" i="24"/>
  <c r="E11311" i="24"/>
  <c r="F11310" i="24"/>
  <c r="E11310" i="24"/>
  <c r="F11309" i="24"/>
  <c r="E11309" i="24"/>
  <c r="F11308" i="24"/>
  <c r="E11308" i="24"/>
  <c r="F11307" i="24"/>
  <c r="E11307" i="24"/>
  <c r="F11306" i="24"/>
  <c r="E11306" i="24"/>
  <c r="G11306" i="24" s="1"/>
  <c r="F11305" i="24"/>
  <c r="E11305" i="24"/>
  <c r="F11304" i="24"/>
  <c r="E11304" i="24"/>
  <c r="F11303" i="24"/>
  <c r="E11303" i="24"/>
  <c r="F11302" i="24"/>
  <c r="E11302" i="24"/>
  <c r="F11301" i="24"/>
  <c r="E11301" i="24"/>
  <c r="F11300" i="24"/>
  <c r="E11300" i="24"/>
  <c r="F11299" i="24"/>
  <c r="E11299" i="24"/>
  <c r="F11298" i="24"/>
  <c r="E11298" i="24"/>
  <c r="F11297" i="24"/>
  <c r="E11297" i="24"/>
  <c r="G11297" i="24" s="1"/>
  <c r="F11296" i="24"/>
  <c r="E11296" i="24"/>
  <c r="F11295" i="24"/>
  <c r="E11295" i="24"/>
  <c r="F11294" i="24"/>
  <c r="E11294" i="24"/>
  <c r="F11293" i="24"/>
  <c r="E11293" i="24"/>
  <c r="F11292" i="24"/>
  <c r="E11292" i="24"/>
  <c r="F11291" i="24"/>
  <c r="E11291" i="24"/>
  <c r="F11290" i="24"/>
  <c r="E11290" i="24"/>
  <c r="F11289" i="24"/>
  <c r="E11289" i="24"/>
  <c r="F11288" i="24"/>
  <c r="E11288" i="24"/>
  <c r="F11287" i="24"/>
  <c r="E11287" i="24"/>
  <c r="F11286" i="24"/>
  <c r="E11286" i="24"/>
  <c r="F11285" i="24"/>
  <c r="E11285" i="24"/>
  <c r="F11284" i="24"/>
  <c r="E11284" i="24"/>
  <c r="F11283" i="24"/>
  <c r="E11283" i="24"/>
  <c r="F11282" i="24"/>
  <c r="E11282" i="24"/>
  <c r="F11281" i="24"/>
  <c r="E11281" i="24"/>
  <c r="G11281" i="24" s="1"/>
  <c r="F11280" i="24"/>
  <c r="E11280" i="24"/>
  <c r="F11279" i="24"/>
  <c r="E11279" i="24"/>
  <c r="F11278" i="24"/>
  <c r="E11278" i="24"/>
  <c r="F11277" i="24"/>
  <c r="E11277" i="24"/>
  <c r="F11276" i="24"/>
  <c r="E11276" i="24"/>
  <c r="F11275" i="24"/>
  <c r="E11275" i="24"/>
  <c r="F11274" i="24"/>
  <c r="E11274" i="24"/>
  <c r="F11273" i="24"/>
  <c r="E11273" i="24"/>
  <c r="F11272" i="24"/>
  <c r="E11272" i="24"/>
  <c r="F11271" i="24"/>
  <c r="E11271" i="24"/>
  <c r="F11270" i="24"/>
  <c r="E11270" i="24"/>
  <c r="F11269" i="24"/>
  <c r="E11269" i="24"/>
  <c r="F11268" i="24"/>
  <c r="E11268" i="24"/>
  <c r="F11267" i="24"/>
  <c r="E11267" i="24"/>
  <c r="F11266" i="24"/>
  <c r="E11266" i="24"/>
  <c r="F11265" i="24"/>
  <c r="E11265" i="24"/>
  <c r="G11265" i="24" s="1"/>
  <c r="F11264" i="24"/>
  <c r="E11264" i="24"/>
  <c r="F11263" i="24"/>
  <c r="E11263" i="24"/>
  <c r="F11262" i="24"/>
  <c r="E11262" i="24"/>
  <c r="F11261" i="24"/>
  <c r="E11261" i="24"/>
  <c r="F11260" i="24"/>
  <c r="E11260" i="24"/>
  <c r="F11259" i="24"/>
  <c r="E11259" i="24"/>
  <c r="F11258" i="24"/>
  <c r="E11258" i="24"/>
  <c r="F11257" i="24"/>
  <c r="E11257" i="24"/>
  <c r="G11257" i="24" s="1"/>
  <c r="F11256" i="24"/>
  <c r="E11256" i="24"/>
  <c r="F11255" i="24"/>
  <c r="E11255" i="24"/>
  <c r="F11254" i="24"/>
  <c r="E11254" i="24"/>
  <c r="F11253" i="24"/>
  <c r="E11253" i="24"/>
  <c r="F11252" i="24"/>
  <c r="E11252" i="24"/>
  <c r="F11251" i="24"/>
  <c r="E11251" i="24"/>
  <c r="F11250" i="24"/>
  <c r="E11250" i="24"/>
  <c r="F11249" i="24"/>
  <c r="E11249" i="24"/>
  <c r="G11249" i="24" s="1"/>
  <c r="F11248" i="24"/>
  <c r="E11248" i="24"/>
  <c r="F11247" i="24"/>
  <c r="E11247" i="24"/>
  <c r="F11246" i="24"/>
  <c r="E11246" i="24"/>
  <c r="F11245" i="24"/>
  <c r="E11245" i="24"/>
  <c r="F11244" i="24"/>
  <c r="E11244" i="24"/>
  <c r="F11243" i="24"/>
  <c r="E11243" i="24"/>
  <c r="F11242" i="24"/>
  <c r="E11242" i="24"/>
  <c r="G11242" i="24" s="1"/>
  <c r="F11241" i="24"/>
  <c r="E11241" i="24"/>
  <c r="G11241" i="24" s="1"/>
  <c r="F11240" i="24"/>
  <c r="E11240" i="24"/>
  <c r="F11239" i="24"/>
  <c r="E11239" i="24"/>
  <c r="F11238" i="24"/>
  <c r="E11238" i="24"/>
  <c r="F11237" i="24"/>
  <c r="E11237" i="24"/>
  <c r="F11236" i="24"/>
  <c r="E11236" i="24"/>
  <c r="F11235" i="24"/>
  <c r="E11235" i="24"/>
  <c r="F11234" i="24"/>
  <c r="E11234" i="24"/>
  <c r="G11234" i="24" s="1"/>
  <c r="F11233" i="24"/>
  <c r="E11233" i="24"/>
  <c r="F11232" i="24"/>
  <c r="E11232" i="24"/>
  <c r="F11231" i="24"/>
  <c r="E11231" i="24"/>
  <c r="F11230" i="24"/>
  <c r="E11230" i="24"/>
  <c r="F11229" i="24"/>
  <c r="E11229" i="24"/>
  <c r="F11228" i="24"/>
  <c r="E11228" i="24"/>
  <c r="F11227" i="24"/>
  <c r="E11227" i="24"/>
  <c r="F11226" i="24"/>
  <c r="E11226" i="24"/>
  <c r="G11226" i="24" s="1"/>
  <c r="F11225" i="24"/>
  <c r="E11225" i="24"/>
  <c r="F11224" i="24"/>
  <c r="E11224" i="24"/>
  <c r="F11223" i="24"/>
  <c r="E11223" i="24"/>
  <c r="F11222" i="24"/>
  <c r="E11222" i="24"/>
  <c r="F11221" i="24"/>
  <c r="E11221" i="24"/>
  <c r="F11220" i="24"/>
  <c r="E11220" i="24"/>
  <c r="F11219" i="24"/>
  <c r="E11219" i="24"/>
  <c r="F11218" i="24"/>
  <c r="E11218" i="24"/>
  <c r="F11217" i="24"/>
  <c r="E11217" i="24"/>
  <c r="F11216" i="24"/>
  <c r="E11216" i="24"/>
  <c r="F11215" i="24"/>
  <c r="E11215" i="24"/>
  <c r="F11214" i="24"/>
  <c r="E11214" i="24"/>
  <c r="F11213" i="24"/>
  <c r="E11213" i="24"/>
  <c r="F11212" i="24"/>
  <c r="E11212" i="24"/>
  <c r="F11211" i="24"/>
  <c r="E11211" i="24"/>
  <c r="F11210" i="24"/>
  <c r="E11210" i="24"/>
  <c r="F11209" i="24"/>
  <c r="E11209" i="24"/>
  <c r="F11208" i="24"/>
  <c r="E11208" i="24"/>
  <c r="F11207" i="24"/>
  <c r="E11207" i="24"/>
  <c r="F11206" i="24"/>
  <c r="E11206" i="24"/>
  <c r="F11205" i="24"/>
  <c r="E11205" i="24"/>
  <c r="F11204" i="24"/>
  <c r="E11204" i="24"/>
  <c r="F11203" i="24"/>
  <c r="E11203" i="24"/>
  <c r="F11202" i="24"/>
  <c r="E11202" i="24"/>
  <c r="F11201" i="24"/>
  <c r="E11201" i="24"/>
  <c r="G11201" i="24" s="1"/>
  <c r="F11200" i="24"/>
  <c r="E11200" i="24"/>
  <c r="F11199" i="24"/>
  <c r="E11199" i="24"/>
  <c r="F11198" i="24"/>
  <c r="E11198" i="24"/>
  <c r="F11197" i="24"/>
  <c r="E11197" i="24"/>
  <c r="F11196" i="24"/>
  <c r="E11196" i="24"/>
  <c r="F11195" i="24"/>
  <c r="E11195" i="24"/>
  <c r="F11194" i="24"/>
  <c r="E11194" i="24"/>
  <c r="F11193" i="24"/>
  <c r="E11193" i="24"/>
  <c r="F11192" i="24"/>
  <c r="E11192" i="24"/>
  <c r="F11191" i="24"/>
  <c r="E11191" i="24"/>
  <c r="F11190" i="24"/>
  <c r="E11190" i="24"/>
  <c r="F11189" i="24"/>
  <c r="E11189" i="24"/>
  <c r="F11188" i="24"/>
  <c r="E11188" i="24"/>
  <c r="F11187" i="24"/>
  <c r="E11187" i="24"/>
  <c r="F11186" i="24"/>
  <c r="E11186" i="24"/>
  <c r="F11185" i="24"/>
  <c r="E11185" i="24"/>
  <c r="G11185" i="24" s="1"/>
  <c r="F11184" i="24"/>
  <c r="E11184" i="24"/>
  <c r="F11183" i="24"/>
  <c r="E11183" i="24"/>
  <c r="F11182" i="24"/>
  <c r="E11182" i="24"/>
  <c r="F11181" i="24"/>
  <c r="E11181" i="24"/>
  <c r="F11180" i="24"/>
  <c r="E11180" i="24"/>
  <c r="F11179" i="24"/>
  <c r="E11179" i="24"/>
  <c r="F11178" i="24"/>
  <c r="E11178" i="24"/>
  <c r="F11177" i="24"/>
  <c r="E11177" i="24"/>
  <c r="G11177" i="24" s="1"/>
  <c r="F11176" i="24"/>
  <c r="E11176" i="24"/>
  <c r="F11175" i="24"/>
  <c r="E11175" i="24"/>
  <c r="F11174" i="24"/>
  <c r="E11174" i="24"/>
  <c r="F11173" i="24"/>
  <c r="E11173" i="24"/>
  <c r="F11172" i="24"/>
  <c r="E11172" i="24"/>
  <c r="F11171" i="24"/>
  <c r="E11171" i="24"/>
  <c r="F11170" i="24"/>
  <c r="E11170" i="24"/>
  <c r="G11170" i="24" s="1"/>
  <c r="F11169" i="24"/>
  <c r="E11169" i="24"/>
  <c r="F11168" i="24"/>
  <c r="E11168" i="24"/>
  <c r="F11167" i="24"/>
  <c r="E11167" i="24"/>
  <c r="F11166" i="24"/>
  <c r="E11166" i="24"/>
  <c r="F11165" i="24"/>
  <c r="E11165" i="24"/>
  <c r="F11164" i="24"/>
  <c r="E11164" i="24"/>
  <c r="F11163" i="24"/>
  <c r="E11163" i="24"/>
  <c r="F11162" i="24"/>
  <c r="E11162" i="24"/>
  <c r="G11162" i="24" s="1"/>
  <c r="F11161" i="24"/>
  <c r="E11161" i="24"/>
  <c r="G11161" i="24" s="1"/>
  <c r="F11160" i="24"/>
  <c r="E11160" i="24"/>
  <c r="F11159" i="24"/>
  <c r="E11159" i="24"/>
  <c r="F11158" i="24"/>
  <c r="E11158" i="24"/>
  <c r="F11157" i="24"/>
  <c r="E11157" i="24"/>
  <c r="F11156" i="24"/>
  <c r="E11156" i="24"/>
  <c r="F11155" i="24"/>
  <c r="E11155" i="24"/>
  <c r="F11154" i="24"/>
  <c r="E11154" i="24"/>
  <c r="F11153" i="24"/>
  <c r="E11153" i="24"/>
  <c r="F11152" i="24"/>
  <c r="E11152" i="24"/>
  <c r="F11151" i="24"/>
  <c r="E11151" i="24"/>
  <c r="F11150" i="24"/>
  <c r="E11150" i="24"/>
  <c r="F11149" i="24"/>
  <c r="E11149" i="24"/>
  <c r="F11148" i="24"/>
  <c r="E11148" i="24"/>
  <c r="F11147" i="24"/>
  <c r="E11147" i="24"/>
  <c r="F11146" i="24"/>
  <c r="E11146" i="24"/>
  <c r="F11145" i="24"/>
  <c r="E11145" i="24"/>
  <c r="F11144" i="24"/>
  <c r="E11144" i="24"/>
  <c r="F11143" i="24"/>
  <c r="E11143" i="24"/>
  <c r="F11142" i="24"/>
  <c r="E11142" i="24"/>
  <c r="F11141" i="24"/>
  <c r="E11141" i="24"/>
  <c r="F11140" i="24"/>
  <c r="E11140" i="24"/>
  <c r="F11139" i="24"/>
  <c r="E11139" i="24"/>
  <c r="F11138" i="24"/>
  <c r="E11138" i="24"/>
  <c r="F11137" i="24"/>
  <c r="E11137" i="24"/>
  <c r="G11137" i="24" s="1"/>
  <c r="F11136" i="24"/>
  <c r="E11136" i="24"/>
  <c r="F11135" i="24"/>
  <c r="E11135" i="24"/>
  <c r="F11134" i="24"/>
  <c r="E11134" i="24"/>
  <c r="F11133" i="24"/>
  <c r="E11133" i="24"/>
  <c r="F11132" i="24"/>
  <c r="E11132" i="24"/>
  <c r="F11131" i="24"/>
  <c r="E11131" i="24"/>
  <c r="F11130" i="24"/>
  <c r="E11130" i="24"/>
  <c r="F11129" i="24"/>
  <c r="E11129" i="24"/>
  <c r="G11129" i="24" s="1"/>
  <c r="F11128" i="24"/>
  <c r="E11128" i="24"/>
  <c r="F11127" i="24"/>
  <c r="E11127" i="24"/>
  <c r="F11126" i="24"/>
  <c r="E11126" i="24"/>
  <c r="F11125" i="24"/>
  <c r="E11125" i="24"/>
  <c r="F11124" i="24"/>
  <c r="E11124" i="24"/>
  <c r="F11123" i="24"/>
  <c r="E11123" i="24"/>
  <c r="F11122" i="24"/>
  <c r="E11122" i="24"/>
  <c r="F11121" i="24"/>
  <c r="E11121" i="24"/>
  <c r="F11120" i="24"/>
  <c r="E11120" i="24"/>
  <c r="F11119" i="24"/>
  <c r="E11119" i="24"/>
  <c r="F11118" i="24"/>
  <c r="E11118" i="24"/>
  <c r="F11117" i="24"/>
  <c r="E11117" i="24"/>
  <c r="F11116" i="24"/>
  <c r="E11116" i="24"/>
  <c r="F11115" i="24"/>
  <c r="E11115" i="24"/>
  <c r="F11114" i="24"/>
  <c r="E11114" i="24"/>
  <c r="F11113" i="24"/>
  <c r="E11113" i="24"/>
  <c r="G11113" i="24" s="1"/>
  <c r="F11112" i="24"/>
  <c r="E11112" i="24"/>
  <c r="F11111" i="24"/>
  <c r="E11111" i="24"/>
  <c r="F11110" i="24"/>
  <c r="E11110" i="24"/>
  <c r="F11109" i="24"/>
  <c r="E11109" i="24"/>
  <c r="F11108" i="24"/>
  <c r="E11108" i="24"/>
  <c r="F11107" i="24"/>
  <c r="E11107" i="24"/>
  <c r="F11106" i="24"/>
  <c r="E11106" i="24"/>
  <c r="F11105" i="24"/>
  <c r="E11105" i="24"/>
  <c r="F11104" i="24"/>
  <c r="E11104" i="24"/>
  <c r="F11103" i="24"/>
  <c r="E11103" i="24"/>
  <c r="F11102" i="24"/>
  <c r="E11102" i="24"/>
  <c r="F11101" i="24"/>
  <c r="E11101" i="24"/>
  <c r="F11100" i="24"/>
  <c r="E11100" i="24"/>
  <c r="F11099" i="24"/>
  <c r="E11099" i="24"/>
  <c r="F11098" i="24"/>
  <c r="E11098" i="24"/>
  <c r="F11097" i="24"/>
  <c r="E11097" i="24"/>
  <c r="F11096" i="24"/>
  <c r="E11096" i="24"/>
  <c r="F11095" i="24"/>
  <c r="E11095" i="24"/>
  <c r="F11094" i="24"/>
  <c r="E11094" i="24"/>
  <c r="F11093" i="24"/>
  <c r="E11093" i="24"/>
  <c r="F11092" i="24"/>
  <c r="E11092" i="24"/>
  <c r="F11091" i="24"/>
  <c r="E11091" i="24"/>
  <c r="F11090" i="24"/>
  <c r="E11090" i="24"/>
  <c r="F11089" i="24"/>
  <c r="E11089" i="24"/>
  <c r="F11088" i="24"/>
  <c r="E11088" i="24"/>
  <c r="F11087" i="24"/>
  <c r="E11087" i="24"/>
  <c r="F11086" i="24"/>
  <c r="E11086" i="24"/>
  <c r="F11085" i="24"/>
  <c r="E11085" i="24"/>
  <c r="F11084" i="24"/>
  <c r="E11084" i="24"/>
  <c r="F11083" i="24"/>
  <c r="E11083" i="24"/>
  <c r="F11082" i="24"/>
  <c r="E11082" i="24"/>
  <c r="F11081" i="24"/>
  <c r="E11081" i="24"/>
  <c r="G11081" i="24" s="1"/>
  <c r="F11080" i="24"/>
  <c r="E11080" i="24"/>
  <c r="F11079" i="24"/>
  <c r="E11079" i="24"/>
  <c r="F11078" i="24"/>
  <c r="E11078" i="24"/>
  <c r="F11077" i="24"/>
  <c r="E11077" i="24"/>
  <c r="F11076" i="24"/>
  <c r="E11076" i="24"/>
  <c r="F11075" i="24"/>
  <c r="E11075" i="24"/>
  <c r="F11074" i="24"/>
  <c r="E11074" i="24"/>
  <c r="F11073" i="24"/>
  <c r="E11073" i="24"/>
  <c r="F11072" i="24"/>
  <c r="E11072" i="24"/>
  <c r="F11071" i="24"/>
  <c r="E11071" i="24"/>
  <c r="F11070" i="24"/>
  <c r="E11070" i="24"/>
  <c r="F11069" i="24"/>
  <c r="E11069" i="24"/>
  <c r="F11068" i="24"/>
  <c r="E11068" i="24"/>
  <c r="F11067" i="24"/>
  <c r="E11067" i="24"/>
  <c r="F11066" i="24"/>
  <c r="E11066" i="24"/>
  <c r="F11065" i="24"/>
  <c r="E11065" i="24"/>
  <c r="F11064" i="24"/>
  <c r="E11064" i="24"/>
  <c r="F11063" i="24"/>
  <c r="E11063" i="24"/>
  <c r="F11062" i="24"/>
  <c r="E11062" i="24"/>
  <c r="F11061" i="24"/>
  <c r="E11061" i="24"/>
  <c r="F11060" i="24"/>
  <c r="E11060" i="24"/>
  <c r="F11059" i="24"/>
  <c r="E11059" i="24"/>
  <c r="F11058" i="24"/>
  <c r="E11058" i="24"/>
  <c r="F11057" i="24"/>
  <c r="E11057" i="24"/>
  <c r="F11056" i="24"/>
  <c r="E11056" i="24"/>
  <c r="F11055" i="24"/>
  <c r="E11055" i="24"/>
  <c r="F11054" i="24"/>
  <c r="E11054" i="24"/>
  <c r="F11053" i="24"/>
  <c r="E11053" i="24"/>
  <c r="F11052" i="24"/>
  <c r="E11052" i="24"/>
  <c r="F11051" i="24"/>
  <c r="E11051" i="24"/>
  <c r="F11050" i="24"/>
  <c r="E11050" i="24"/>
  <c r="F11049" i="24"/>
  <c r="E11049" i="24"/>
  <c r="F11048" i="24"/>
  <c r="E11048" i="24"/>
  <c r="F11047" i="24"/>
  <c r="E11047" i="24"/>
  <c r="F11046" i="24"/>
  <c r="E11046" i="24"/>
  <c r="F11045" i="24"/>
  <c r="E11045" i="24"/>
  <c r="F11044" i="24"/>
  <c r="E11044" i="24"/>
  <c r="F11043" i="24"/>
  <c r="E11043" i="24"/>
  <c r="F11042" i="24"/>
  <c r="E11042" i="24"/>
  <c r="F11041" i="24"/>
  <c r="E11041" i="24"/>
  <c r="F11040" i="24"/>
  <c r="E11040" i="24"/>
  <c r="F11039" i="24"/>
  <c r="E11039" i="24"/>
  <c r="F11038" i="24"/>
  <c r="E11038" i="24"/>
  <c r="F11037" i="24"/>
  <c r="E11037" i="24"/>
  <c r="F11036" i="24"/>
  <c r="E11036" i="24"/>
  <c r="F11035" i="24"/>
  <c r="E11035" i="24"/>
  <c r="F11034" i="24"/>
  <c r="E11034" i="24"/>
  <c r="F11033" i="24"/>
  <c r="E11033" i="24"/>
  <c r="G11033" i="24" s="1"/>
  <c r="F11032" i="24"/>
  <c r="E11032" i="24"/>
  <c r="F11031" i="24"/>
  <c r="E11031" i="24"/>
  <c r="F11030" i="24"/>
  <c r="E11030" i="24"/>
  <c r="F11029" i="24"/>
  <c r="E11029" i="24"/>
  <c r="F11028" i="24"/>
  <c r="E11028" i="24"/>
  <c r="F11027" i="24"/>
  <c r="E11027" i="24"/>
  <c r="F11026" i="24"/>
  <c r="E11026" i="24"/>
  <c r="F11025" i="24"/>
  <c r="E11025" i="24"/>
  <c r="F11024" i="24"/>
  <c r="E11024" i="24"/>
  <c r="F11023" i="24"/>
  <c r="E11023" i="24"/>
  <c r="F11022" i="24"/>
  <c r="E11022" i="24"/>
  <c r="F11021" i="24"/>
  <c r="E11021" i="24"/>
  <c r="F11020" i="24"/>
  <c r="E11020" i="24"/>
  <c r="F11019" i="24"/>
  <c r="E11019" i="24"/>
  <c r="F11018" i="24"/>
  <c r="E11018" i="24"/>
  <c r="F11017" i="24"/>
  <c r="E11017" i="24"/>
  <c r="F11016" i="24"/>
  <c r="E11016" i="24"/>
  <c r="F11015" i="24"/>
  <c r="E11015" i="24"/>
  <c r="F11014" i="24"/>
  <c r="E11014" i="24"/>
  <c r="F11013" i="24"/>
  <c r="E11013" i="24"/>
  <c r="F11012" i="24"/>
  <c r="E11012" i="24"/>
  <c r="F11011" i="24"/>
  <c r="E11011" i="24"/>
  <c r="F11010" i="24"/>
  <c r="E11010" i="24"/>
  <c r="F11009" i="24"/>
  <c r="E11009" i="24"/>
  <c r="F11008" i="24"/>
  <c r="E11008" i="24"/>
  <c r="F11007" i="24"/>
  <c r="E11007" i="24"/>
  <c r="F11006" i="24"/>
  <c r="E11006" i="24"/>
  <c r="F11005" i="24"/>
  <c r="E11005" i="24"/>
  <c r="F11004" i="24"/>
  <c r="E11004" i="24"/>
  <c r="F11003" i="24"/>
  <c r="E11003" i="24"/>
  <c r="F11002" i="24"/>
  <c r="E11002" i="24"/>
  <c r="F11001" i="24"/>
  <c r="E11001" i="24"/>
  <c r="F11000" i="24"/>
  <c r="E11000" i="24"/>
  <c r="F10999" i="24"/>
  <c r="E10999" i="24"/>
  <c r="F10998" i="24"/>
  <c r="E10998" i="24"/>
  <c r="F10997" i="24"/>
  <c r="E10997" i="24"/>
  <c r="F10996" i="24"/>
  <c r="E10996" i="24"/>
  <c r="F10995" i="24"/>
  <c r="E10995" i="24"/>
  <c r="F10994" i="24"/>
  <c r="E10994" i="24"/>
  <c r="F10993" i="24"/>
  <c r="E10993" i="24"/>
  <c r="F10992" i="24"/>
  <c r="E10992" i="24"/>
  <c r="F10991" i="24"/>
  <c r="E10991" i="24"/>
  <c r="F10990" i="24"/>
  <c r="E10990" i="24"/>
  <c r="F10989" i="24"/>
  <c r="E10989" i="24"/>
  <c r="F10988" i="24"/>
  <c r="E10988" i="24"/>
  <c r="F10987" i="24"/>
  <c r="E10987" i="24"/>
  <c r="F10986" i="24"/>
  <c r="E10986" i="24"/>
  <c r="F10985" i="24"/>
  <c r="E10985" i="24"/>
  <c r="F10984" i="24"/>
  <c r="E10984" i="24"/>
  <c r="F10983" i="24"/>
  <c r="E10983" i="24"/>
  <c r="F10982" i="24"/>
  <c r="E10982" i="24"/>
  <c r="F10981" i="24"/>
  <c r="E10981" i="24"/>
  <c r="F10980" i="24"/>
  <c r="E10980" i="24"/>
  <c r="F10979" i="24"/>
  <c r="E10979" i="24"/>
  <c r="F10978" i="24"/>
  <c r="E10978" i="24"/>
  <c r="F10977" i="24"/>
  <c r="E10977" i="24"/>
  <c r="F10976" i="24"/>
  <c r="E10976" i="24"/>
  <c r="F10975" i="24"/>
  <c r="E10975" i="24"/>
  <c r="F10974" i="24"/>
  <c r="E10974" i="24"/>
  <c r="F10973" i="24"/>
  <c r="E10973" i="24"/>
  <c r="F10972" i="24"/>
  <c r="E10972" i="24"/>
  <c r="F10971" i="24"/>
  <c r="E10971" i="24"/>
  <c r="F10970" i="24"/>
  <c r="E10970" i="24"/>
  <c r="F10969" i="24"/>
  <c r="E10969" i="24"/>
  <c r="F10968" i="24"/>
  <c r="E10968" i="24"/>
  <c r="F10967" i="24"/>
  <c r="E10967" i="24"/>
  <c r="F10966" i="24"/>
  <c r="E10966" i="24"/>
  <c r="F10965" i="24"/>
  <c r="E10965" i="24"/>
  <c r="F10964" i="24"/>
  <c r="E10964" i="24"/>
  <c r="F10963" i="24"/>
  <c r="E10963" i="24"/>
  <c r="F10962" i="24"/>
  <c r="E10962" i="24"/>
  <c r="F10961" i="24"/>
  <c r="E10961" i="24"/>
  <c r="F10960" i="24"/>
  <c r="E10960" i="24"/>
  <c r="F10959" i="24"/>
  <c r="E10959" i="24"/>
  <c r="F10958" i="24"/>
  <c r="E10958" i="24"/>
  <c r="F10957" i="24"/>
  <c r="E10957" i="24"/>
  <c r="F10956" i="24"/>
  <c r="E10956" i="24"/>
  <c r="F10955" i="24"/>
  <c r="E10955" i="24"/>
  <c r="F10954" i="24"/>
  <c r="E10954" i="24"/>
  <c r="F10953" i="24"/>
  <c r="E10953" i="24"/>
  <c r="G10953" i="24" s="1"/>
  <c r="F10952" i="24"/>
  <c r="E10952" i="24"/>
  <c r="F10951" i="24"/>
  <c r="E10951" i="24"/>
  <c r="F10950" i="24"/>
  <c r="E10950" i="24"/>
  <c r="F10949" i="24"/>
  <c r="E10949" i="24"/>
  <c r="F10948" i="24"/>
  <c r="E10948" i="24"/>
  <c r="F10947" i="24"/>
  <c r="E10947" i="24"/>
  <c r="F10946" i="24"/>
  <c r="E10946" i="24"/>
  <c r="F10945" i="24"/>
  <c r="E10945" i="24"/>
  <c r="F10944" i="24"/>
  <c r="E10944" i="24"/>
  <c r="F10943" i="24"/>
  <c r="E10943" i="24"/>
  <c r="F10942" i="24"/>
  <c r="E10942" i="24"/>
  <c r="F10941" i="24"/>
  <c r="E10941" i="24"/>
  <c r="F10940" i="24"/>
  <c r="E10940" i="24"/>
  <c r="F10939" i="24"/>
  <c r="E10939" i="24"/>
  <c r="F10938" i="24"/>
  <c r="E10938" i="24"/>
  <c r="F10937" i="24"/>
  <c r="E10937" i="24"/>
  <c r="F10936" i="24"/>
  <c r="E10936" i="24"/>
  <c r="F10935" i="24"/>
  <c r="E10935" i="24"/>
  <c r="F10934" i="24"/>
  <c r="E10934" i="24"/>
  <c r="F10933" i="24"/>
  <c r="E10933" i="24"/>
  <c r="F10932" i="24"/>
  <c r="E10932" i="24"/>
  <c r="F10931" i="24"/>
  <c r="E10931" i="24"/>
  <c r="F10930" i="24"/>
  <c r="E10930" i="24"/>
  <c r="F10929" i="24"/>
  <c r="E10929" i="24"/>
  <c r="F10928" i="24"/>
  <c r="E10928" i="24"/>
  <c r="F10927" i="24"/>
  <c r="E10927" i="24"/>
  <c r="F10926" i="24"/>
  <c r="E10926" i="24"/>
  <c r="F10925" i="24"/>
  <c r="E10925" i="24"/>
  <c r="F10924" i="24"/>
  <c r="E10924" i="24"/>
  <c r="F10923" i="24"/>
  <c r="E10923" i="24"/>
  <c r="F10922" i="24"/>
  <c r="E10922" i="24"/>
  <c r="F10921" i="24"/>
  <c r="E10921" i="24"/>
  <c r="F10920" i="24"/>
  <c r="E10920" i="24"/>
  <c r="F10919" i="24"/>
  <c r="E10919" i="24"/>
  <c r="F10918" i="24"/>
  <c r="E10918" i="24"/>
  <c r="F10917" i="24"/>
  <c r="E10917" i="24"/>
  <c r="F10916" i="24"/>
  <c r="E10916" i="24"/>
  <c r="F10915" i="24"/>
  <c r="E10915" i="24"/>
  <c r="F10914" i="24"/>
  <c r="E10914" i="24"/>
  <c r="F10913" i="24"/>
  <c r="E10913" i="24"/>
  <c r="F10912" i="24"/>
  <c r="E10912" i="24"/>
  <c r="F10911" i="24"/>
  <c r="E10911" i="24"/>
  <c r="F10910" i="24"/>
  <c r="E10910" i="24"/>
  <c r="F10909" i="24"/>
  <c r="E10909" i="24"/>
  <c r="F10908" i="24"/>
  <c r="E10908" i="24"/>
  <c r="F10907" i="24"/>
  <c r="E10907" i="24"/>
  <c r="F10906" i="24"/>
  <c r="E10906" i="24"/>
  <c r="F10905" i="24"/>
  <c r="E10905" i="24"/>
  <c r="F10904" i="24"/>
  <c r="E10904" i="24"/>
  <c r="F10903" i="24"/>
  <c r="E10903" i="24"/>
  <c r="F10902" i="24"/>
  <c r="E10902" i="24"/>
  <c r="F10901" i="24"/>
  <c r="E10901" i="24"/>
  <c r="F10900" i="24"/>
  <c r="E10900" i="24"/>
  <c r="F10899" i="24"/>
  <c r="E10899" i="24"/>
  <c r="F10898" i="24"/>
  <c r="E10898" i="24"/>
  <c r="F10897" i="24"/>
  <c r="E10897" i="24"/>
  <c r="F10896" i="24"/>
  <c r="E10896" i="24"/>
  <c r="F10895" i="24"/>
  <c r="E10895" i="24"/>
  <c r="F10894" i="24"/>
  <c r="E10894" i="24"/>
  <c r="F10893" i="24"/>
  <c r="E10893" i="24"/>
  <c r="F10892" i="24"/>
  <c r="E10892" i="24"/>
  <c r="F10891" i="24"/>
  <c r="E10891" i="24"/>
  <c r="F10890" i="24"/>
  <c r="E10890" i="24"/>
  <c r="F10889" i="24"/>
  <c r="E10889" i="24"/>
  <c r="F10888" i="24"/>
  <c r="E10888" i="24"/>
  <c r="F10887" i="24"/>
  <c r="E10887" i="24"/>
  <c r="F10886" i="24"/>
  <c r="E10886" i="24"/>
  <c r="F10885" i="24"/>
  <c r="E10885" i="24"/>
  <c r="F10884" i="24"/>
  <c r="E10884" i="24"/>
  <c r="F10883" i="24"/>
  <c r="E10883" i="24"/>
  <c r="F10882" i="24"/>
  <c r="E10882" i="24"/>
  <c r="F10881" i="24"/>
  <c r="E10881" i="24"/>
  <c r="F10880" i="24"/>
  <c r="E10880" i="24"/>
  <c r="F10879" i="24"/>
  <c r="E10879" i="24"/>
  <c r="F10878" i="24"/>
  <c r="E10878" i="24"/>
  <c r="F10877" i="24"/>
  <c r="E10877" i="24"/>
  <c r="F10876" i="24"/>
  <c r="E10876" i="24"/>
  <c r="F10875" i="24"/>
  <c r="E10875" i="24"/>
  <c r="F10874" i="24"/>
  <c r="E10874" i="24"/>
  <c r="F10873" i="24"/>
  <c r="E10873" i="24"/>
  <c r="F10872" i="24"/>
  <c r="E10872" i="24"/>
  <c r="F10871" i="24"/>
  <c r="E10871" i="24"/>
  <c r="F10870" i="24"/>
  <c r="E10870" i="24"/>
  <c r="F10869" i="24"/>
  <c r="E10869" i="24"/>
  <c r="F10868" i="24"/>
  <c r="E10868" i="24"/>
  <c r="F10867" i="24"/>
  <c r="E10867" i="24"/>
  <c r="F10866" i="24"/>
  <c r="E10866" i="24"/>
  <c r="F10865" i="24"/>
  <c r="E10865" i="24"/>
  <c r="F10864" i="24"/>
  <c r="E10864" i="24"/>
  <c r="F10863" i="24"/>
  <c r="E10863" i="24"/>
  <c r="F10862" i="24"/>
  <c r="E10862" i="24"/>
  <c r="F10861" i="24"/>
  <c r="E10861" i="24"/>
  <c r="F10860" i="24"/>
  <c r="E10860" i="24"/>
  <c r="F10859" i="24"/>
  <c r="E10859" i="24"/>
  <c r="F10858" i="24"/>
  <c r="E10858" i="24"/>
  <c r="F10857" i="24"/>
  <c r="E10857" i="24"/>
  <c r="F10856" i="24"/>
  <c r="E10856" i="24"/>
  <c r="F10855" i="24"/>
  <c r="E10855" i="24"/>
  <c r="F10854" i="24"/>
  <c r="E10854" i="24"/>
  <c r="F10853" i="24"/>
  <c r="E10853" i="24"/>
  <c r="F10852" i="24"/>
  <c r="E10852" i="24"/>
  <c r="F10851" i="24"/>
  <c r="E10851" i="24"/>
  <c r="F10850" i="24"/>
  <c r="E10850" i="24"/>
  <c r="F10849" i="24"/>
  <c r="E10849" i="24"/>
  <c r="F10848" i="24"/>
  <c r="E10848" i="24"/>
  <c r="F10847" i="24"/>
  <c r="E10847" i="24"/>
  <c r="F10846" i="24"/>
  <c r="E10846" i="24"/>
  <c r="F10845" i="24"/>
  <c r="E10845" i="24"/>
  <c r="F10844" i="24"/>
  <c r="E10844" i="24"/>
  <c r="F10843" i="24"/>
  <c r="E10843" i="24"/>
  <c r="F10842" i="24"/>
  <c r="E10842" i="24"/>
  <c r="F10841" i="24"/>
  <c r="E10841" i="24"/>
  <c r="F10840" i="24"/>
  <c r="E10840" i="24"/>
  <c r="F10839" i="24"/>
  <c r="E10839" i="24"/>
  <c r="F10838" i="24"/>
  <c r="E10838" i="24"/>
  <c r="F10837" i="24"/>
  <c r="E10837" i="24"/>
  <c r="F10836" i="24"/>
  <c r="E10836" i="24"/>
  <c r="F10835" i="24"/>
  <c r="E10835" i="24"/>
  <c r="F10834" i="24"/>
  <c r="E10834" i="24"/>
  <c r="F10833" i="24"/>
  <c r="E10833" i="24"/>
  <c r="F10832" i="24"/>
  <c r="E10832" i="24"/>
  <c r="F10831" i="24"/>
  <c r="E10831" i="24"/>
  <c r="F10830" i="24"/>
  <c r="E10830" i="24"/>
  <c r="F10829" i="24"/>
  <c r="E10829" i="24"/>
  <c r="F10828" i="24"/>
  <c r="E10828" i="24"/>
  <c r="F10827" i="24"/>
  <c r="E10827" i="24"/>
  <c r="F10826" i="24"/>
  <c r="E10826" i="24"/>
  <c r="F10825" i="24"/>
  <c r="E10825" i="24"/>
  <c r="F10824" i="24"/>
  <c r="E10824" i="24"/>
  <c r="F10823" i="24"/>
  <c r="E10823" i="24"/>
  <c r="F10822" i="24"/>
  <c r="E10822" i="24"/>
  <c r="F10821" i="24"/>
  <c r="E10821" i="24"/>
  <c r="F10820" i="24"/>
  <c r="E10820" i="24"/>
  <c r="F10819" i="24"/>
  <c r="E10819" i="24"/>
  <c r="F10818" i="24"/>
  <c r="E10818" i="24"/>
  <c r="F10817" i="24"/>
  <c r="E10817" i="24"/>
  <c r="F10816" i="24"/>
  <c r="E10816" i="24"/>
  <c r="F10815" i="24"/>
  <c r="E10815" i="24"/>
  <c r="F10814" i="24"/>
  <c r="E10814" i="24"/>
  <c r="F10813" i="24"/>
  <c r="E10813" i="24"/>
  <c r="F10812" i="24"/>
  <c r="E10812" i="24"/>
  <c r="F10811" i="24"/>
  <c r="E10811" i="24"/>
  <c r="F10810" i="24"/>
  <c r="E10810" i="24"/>
  <c r="F10809" i="24"/>
  <c r="E10809" i="24"/>
  <c r="F10808" i="24"/>
  <c r="E10808" i="24"/>
  <c r="F10807" i="24"/>
  <c r="E10807" i="24"/>
  <c r="F10806" i="24"/>
  <c r="E10806" i="24"/>
  <c r="F10805" i="24"/>
  <c r="E10805" i="24"/>
  <c r="F10804" i="24"/>
  <c r="E10804" i="24"/>
  <c r="F10803" i="24"/>
  <c r="E10803" i="24"/>
  <c r="F10802" i="24"/>
  <c r="E10802" i="24"/>
  <c r="F10801" i="24"/>
  <c r="E10801" i="24"/>
  <c r="F10800" i="24"/>
  <c r="E10800" i="24"/>
  <c r="F10799" i="24"/>
  <c r="E10799" i="24"/>
  <c r="F10798" i="24"/>
  <c r="E10798" i="24"/>
  <c r="F10797" i="24"/>
  <c r="E10797" i="24"/>
  <c r="F10796" i="24"/>
  <c r="E10796" i="24"/>
  <c r="F10795" i="24"/>
  <c r="E10795" i="24"/>
  <c r="F10794" i="24"/>
  <c r="E10794" i="24"/>
  <c r="F10793" i="24"/>
  <c r="E10793" i="24"/>
  <c r="F10792" i="24"/>
  <c r="E10792" i="24"/>
  <c r="F10791" i="24"/>
  <c r="E10791" i="24"/>
  <c r="F10790" i="24"/>
  <c r="E10790" i="24"/>
  <c r="F10789" i="24"/>
  <c r="E10789" i="24"/>
  <c r="F10788" i="24"/>
  <c r="E10788" i="24"/>
  <c r="F10787" i="24"/>
  <c r="E10787" i="24"/>
  <c r="F10786" i="24"/>
  <c r="E10786" i="24"/>
  <c r="F10785" i="24"/>
  <c r="E10785" i="24"/>
  <c r="F10784" i="24"/>
  <c r="E10784" i="24"/>
  <c r="F10783" i="24"/>
  <c r="E10783" i="24"/>
  <c r="F10782" i="24"/>
  <c r="E10782" i="24"/>
  <c r="F10781" i="24"/>
  <c r="E10781" i="24"/>
  <c r="F10780" i="24"/>
  <c r="E10780" i="24"/>
  <c r="F10779" i="24"/>
  <c r="E10779" i="24"/>
  <c r="F10778" i="24"/>
  <c r="E10778" i="24"/>
  <c r="F10777" i="24"/>
  <c r="E10777" i="24"/>
  <c r="F10776" i="24"/>
  <c r="E10776" i="24"/>
  <c r="F10775" i="24"/>
  <c r="E10775" i="24"/>
  <c r="F10774" i="24"/>
  <c r="E10774" i="24"/>
  <c r="F10773" i="24"/>
  <c r="E10773" i="24"/>
  <c r="F10772" i="24"/>
  <c r="E10772" i="24"/>
  <c r="F10771" i="24"/>
  <c r="E10771" i="24"/>
  <c r="F10770" i="24"/>
  <c r="E10770" i="24"/>
  <c r="F10769" i="24"/>
  <c r="E10769" i="24"/>
  <c r="F10768" i="24"/>
  <c r="E10768" i="24"/>
  <c r="F10767" i="24"/>
  <c r="E10767" i="24"/>
  <c r="F10766" i="24"/>
  <c r="E10766" i="24"/>
  <c r="F10765" i="24"/>
  <c r="E10765" i="24"/>
  <c r="F10764" i="24"/>
  <c r="E10764" i="24"/>
  <c r="F10763" i="24"/>
  <c r="E10763" i="24"/>
  <c r="F10762" i="24"/>
  <c r="E10762" i="24"/>
  <c r="F10761" i="24"/>
  <c r="E10761" i="24"/>
  <c r="F10760" i="24"/>
  <c r="E10760" i="24"/>
  <c r="F10759" i="24"/>
  <c r="E10759" i="24"/>
  <c r="F10758" i="24"/>
  <c r="E10758" i="24"/>
  <c r="F10757" i="24"/>
  <c r="E10757" i="24"/>
  <c r="F10756" i="24"/>
  <c r="E10756" i="24"/>
  <c r="F10755" i="24"/>
  <c r="E10755" i="24"/>
  <c r="F10754" i="24"/>
  <c r="E10754" i="24"/>
  <c r="F10753" i="24"/>
  <c r="E10753" i="24"/>
  <c r="F10752" i="24"/>
  <c r="E10752" i="24"/>
  <c r="F10751" i="24"/>
  <c r="E10751" i="24"/>
  <c r="F10750" i="24"/>
  <c r="E10750" i="24"/>
  <c r="F10749" i="24"/>
  <c r="E10749" i="24"/>
  <c r="F10748" i="24"/>
  <c r="E10748" i="24"/>
  <c r="F10747" i="24"/>
  <c r="E10747" i="24"/>
  <c r="F10746" i="24"/>
  <c r="E10746" i="24"/>
  <c r="F10745" i="24"/>
  <c r="E10745" i="24"/>
  <c r="F10744" i="24"/>
  <c r="E10744" i="24"/>
  <c r="F10743" i="24"/>
  <c r="E10743" i="24"/>
  <c r="F10742" i="24"/>
  <c r="E10742" i="24"/>
  <c r="F10741" i="24"/>
  <c r="E10741" i="24"/>
  <c r="F10740" i="24"/>
  <c r="E10740" i="24"/>
  <c r="F10739" i="24"/>
  <c r="E10739" i="24"/>
  <c r="F10738" i="24"/>
  <c r="E10738" i="24"/>
  <c r="F10737" i="24"/>
  <c r="E10737" i="24"/>
  <c r="F10736" i="24"/>
  <c r="E10736" i="24"/>
  <c r="F10735" i="24"/>
  <c r="E10735" i="24"/>
  <c r="F10734" i="24"/>
  <c r="E10734" i="24"/>
  <c r="F10733" i="24"/>
  <c r="E10733" i="24"/>
  <c r="F10732" i="24"/>
  <c r="E10732" i="24"/>
  <c r="F10731" i="24"/>
  <c r="E10731" i="24"/>
  <c r="F10730" i="24"/>
  <c r="E10730" i="24"/>
  <c r="F10729" i="24"/>
  <c r="E10729" i="24"/>
  <c r="F10728" i="24"/>
  <c r="E10728" i="24"/>
  <c r="F10727" i="24"/>
  <c r="E10727" i="24"/>
  <c r="F10726" i="24"/>
  <c r="E10726" i="24"/>
  <c r="F10725" i="24"/>
  <c r="E10725" i="24"/>
  <c r="F10724" i="24"/>
  <c r="E10724" i="24"/>
  <c r="F10723" i="24"/>
  <c r="E10723" i="24"/>
  <c r="F10722" i="24"/>
  <c r="E10722" i="24"/>
  <c r="F10721" i="24"/>
  <c r="E10721" i="24"/>
  <c r="F10720" i="24"/>
  <c r="E10720" i="24"/>
  <c r="F10719" i="24"/>
  <c r="E10719" i="24"/>
  <c r="F10718" i="24"/>
  <c r="E10718" i="24"/>
  <c r="F10717" i="24"/>
  <c r="E10717" i="24"/>
  <c r="F10716" i="24"/>
  <c r="E10716" i="24"/>
  <c r="F10715" i="24"/>
  <c r="E10715" i="24"/>
  <c r="F10714" i="24"/>
  <c r="E10714" i="24"/>
  <c r="F10713" i="24"/>
  <c r="E10713" i="24"/>
  <c r="F10712" i="24"/>
  <c r="E10712" i="24"/>
  <c r="F10711" i="24"/>
  <c r="E10711" i="24"/>
  <c r="F10710" i="24"/>
  <c r="E10710" i="24"/>
  <c r="F10709" i="24"/>
  <c r="E10709" i="24"/>
  <c r="F10708" i="24"/>
  <c r="E10708" i="24"/>
  <c r="F10707" i="24"/>
  <c r="E10707" i="24"/>
  <c r="F10706" i="24"/>
  <c r="E10706" i="24"/>
  <c r="F10705" i="24"/>
  <c r="E10705" i="24"/>
  <c r="F10704" i="24"/>
  <c r="E10704" i="24"/>
  <c r="F10703" i="24"/>
  <c r="E10703" i="24"/>
  <c r="F10702" i="24"/>
  <c r="E10702" i="24"/>
  <c r="F10701" i="24"/>
  <c r="E10701" i="24"/>
  <c r="F10700" i="24"/>
  <c r="E10700" i="24"/>
  <c r="F10699" i="24"/>
  <c r="E10699" i="24"/>
  <c r="F10698" i="24"/>
  <c r="E10698" i="24"/>
  <c r="F10697" i="24"/>
  <c r="E10697" i="24"/>
  <c r="F10696" i="24"/>
  <c r="E10696" i="24"/>
  <c r="F10695" i="24"/>
  <c r="E10695" i="24"/>
  <c r="F10694" i="24"/>
  <c r="E10694" i="24"/>
  <c r="F10693" i="24"/>
  <c r="E10693" i="24"/>
  <c r="F10692" i="24"/>
  <c r="E10692" i="24"/>
  <c r="F10691" i="24"/>
  <c r="E10691" i="24"/>
  <c r="F10690" i="24"/>
  <c r="E10690" i="24"/>
  <c r="F10689" i="24"/>
  <c r="E10689" i="24"/>
  <c r="F10688" i="24"/>
  <c r="E10688" i="24"/>
  <c r="F10687" i="24"/>
  <c r="E10687" i="24"/>
  <c r="F10686" i="24"/>
  <c r="E10686" i="24"/>
  <c r="F10685" i="24"/>
  <c r="E10685" i="24"/>
  <c r="F10684" i="24"/>
  <c r="E10684" i="24"/>
  <c r="F10683" i="24"/>
  <c r="E10683" i="24"/>
  <c r="F10682" i="24"/>
  <c r="E10682" i="24"/>
  <c r="F10681" i="24"/>
  <c r="E10681" i="24"/>
  <c r="F10680" i="24"/>
  <c r="E10680" i="24"/>
  <c r="F10679" i="24"/>
  <c r="E10679" i="24"/>
  <c r="F10678" i="24"/>
  <c r="E10678" i="24"/>
  <c r="F10677" i="24"/>
  <c r="E10677" i="24"/>
  <c r="F10676" i="24"/>
  <c r="E10676" i="24"/>
  <c r="F10675" i="24"/>
  <c r="E10675" i="24"/>
  <c r="F10674" i="24"/>
  <c r="E10674" i="24"/>
  <c r="F10673" i="24"/>
  <c r="E10673" i="24"/>
  <c r="F10672" i="24"/>
  <c r="E10672" i="24"/>
  <c r="F10671" i="24"/>
  <c r="E10671" i="24"/>
  <c r="F10670" i="24"/>
  <c r="E10670" i="24"/>
  <c r="F10669" i="24"/>
  <c r="E10669" i="24"/>
  <c r="F10668" i="24"/>
  <c r="E10668" i="24"/>
  <c r="F10667" i="24"/>
  <c r="E10667" i="24"/>
  <c r="F10666" i="24"/>
  <c r="E10666" i="24"/>
  <c r="F10665" i="24"/>
  <c r="E10665" i="24"/>
  <c r="F10664" i="24"/>
  <c r="E10664" i="24"/>
  <c r="F10663" i="24"/>
  <c r="E10663" i="24"/>
  <c r="F10662" i="24"/>
  <c r="E10662" i="24"/>
  <c r="F10661" i="24"/>
  <c r="E10661" i="24"/>
  <c r="F10660" i="24"/>
  <c r="E10660" i="24"/>
  <c r="F10659" i="24"/>
  <c r="E10659" i="24"/>
  <c r="F10658" i="24"/>
  <c r="E10658" i="24"/>
  <c r="F10657" i="24"/>
  <c r="E10657" i="24"/>
  <c r="F10656" i="24"/>
  <c r="E10656" i="24"/>
  <c r="F10655" i="24"/>
  <c r="E10655" i="24"/>
  <c r="F10654" i="24"/>
  <c r="E10654" i="24"/>
  <c r="F10653" i="24"/>
  <c r="E10653" i="24"/>
  <c r="F10652" i="24"/>
  <c r="E10652" i="24"/>
  <c r="F10651" i="24"/>
  <c r="E10651" i="24"/>
  <c r="F10650" i="24"/>
  <c r="E10650" i="24"/>
  <c r="F10649" i="24"/>
  <c r="E10649" i="24"/>
  <c r="F10648" i="24"/>
  <c r="E10648" i="24"/>
  <c r="F10647" i="24"/>
  <c r="E10647" i="24"/>
  <c r="F10646" i="24"/>
  <c r="E10646" i="24"/>
  <c r="F10645" i="24"/>
  <c r="E10645" i="24"/>
  <c r="F10644" i="24"/>
  <c r="E10644" i="24"/>
  <c r="F10643" i="24"/>
  <c r="E10643" i="24"/>
  <c r="F10642" i="24"/>
  <c r="E10642" i="24"/>
  <c r="F10641" i="24"/>
  <c r="E10641" i="24"/>
  <c r="F10640" i="24"/>
  <c r="E10640" i="24"/>
  <c r="F10639" i="24"/>
  <c r="E10639" i="24"/>
  <c r="F10638" i="24"/>
  <c r="E10638" i="24"/>
  <c r="F10637" i="24"/>
  <c r="E10637" i="24"/>
  <c r="F10636" i="24"/>
  <c r="E10636" i="24"/>
  <c r="F10635" i="24"/>
  <c r="E10635" i="24"/>
  <c r="F10634" i="24"/>
  <c r="E10634" i="24"/>
  <c r="F10633" i="24"/>
  <c r="E10633" i="24"/>
  <c r="F10632" i="24"/>
  <c r="E10632" i="24"/>
  <c r="F10631" i="24"/>
  <c r="E10631" i="24"/>
  <c r="F10630" i="24"/>
  <c r="E10630" i="24"/>
  <c r="F10629" i="24"/>
  <c r="E10629" i="24"/>
  <c r="F10628" i="24"/>
  <c r="E10628" i="24"/>
  <c r="F10627" i="24"/>
  <c r="E10627" i="24"/>
  <c r="F10626" i="24"/>
  <c r="E10626" i="24"/>
  <c r="F10625" i="24"/>
  <c r="E10625" i="24"/>
  <c r="G10625" i="24" s="1"/>
  <c r="F10624" i="24"/>
  <c r="E10624" i="24"/>
  <c r="F10623" i="24"/>
  <c r="E10623" i="24"/>
  <c r="F10622" i="24"/>
  <c r="E10622" i="24"/>
  <c r="F10621" i="24"/>
  <c r="E10621" i="24"/>
  <c r="F10620" i="24"/>
  <c r="E10620" i="24"/>
  <c r="F10619" i="24"/>
  <c r="E10619" i="24"/>
  <c r="F10618" i="24"/>
  <c r="E10618" i="24"/>
  <c r="F10617" i="24"/>
  <c r="E10617" i="24"/>
  <c r="F10616" i="24"/>
  <c r="E10616" i="24"/>
  <c r="F10615" i="24"/>
  <c r="E10615" i="24"/>
  <c r="F10614" i="24"/>
  <c r="E10614" i="24"/>
  <c r="F10613" i="24"/>
  <c r="E10613" i="24"/>
  <c r="F10612" i="24"/>
  <c r="E10612" i="24"/>
  <c r="F10611" i="24"/>
  <c r="E10611" i="24"/>
  <c r="F10610" i="24"/>
  <c r="E10610" i="24"/>
  <c r="F10609" i="24"/>
  <c r="E10609" i="24"/>
  <c r="F10608" i="24"/>
  <c r="E10608" i="24"/>
  <c r="F10607" i="24"/>
  <c r="E10607" i="24"/>
  <c r="F10606" i="24"/>
  <c r="E10606" i="24"/>
  <c r="F10605" i="24"/>
  <c r="E10605" i="24"/>
  <c r="F10604" i="24"/>
  <c r="E10604" i="24"/>
  <c r="F10603" i="24"/>
  <c r="E10603" i="24"/>
  <c r="F10602" i="24"/>
  <c r="E10602" i="24"/>
  <c r="F10601" i="24"/>
  <c r="E10601" i="24"/>
  <c r="F10600" i="24"/>
  <c r="E10600" i="24"/>
  <c r="F10599" i="24"/>
  <c r="E10599" i="24"/>
  <c r="F10598" i="24"/>
  <c r="E10598" i="24"/>
  <c r="F10597" i="24"/>
  <c r="E10597" i="24"/>
  <c r="F10596" i="24"/>
  <c r="E10596" i="24"/>
  <c r="F10595" i="24"/>
  <c r="E10595" i="24"/>
  <c r="F10594" i="24"/>
  <c r="E10594" i="24"/>
  <c r="F10593" i="24"/>
  <c r="E10593" i="24"/>
  <c r="F10592" i="24"/>
  <c r="E10592" i="24"/>
  <c r="F10591" i="24"/>
  <c r="E10591" i="24"/>
  <c r="F10590" i="24"/>
  <c r="E10590" i="24"/>
  <c r="F10589" i="24"/>
  <c r="E10589" i="24"/>
  <c r="F10588" i="24"/>
  <c r="E10588" i="24"/>
  <c r="F10587" i="24"/>
  <c r="E10587" i="24"/>
  <c r="F10586" i="24"/>
  <c r="E10586" i="24"/>
  <c r="F10585" i="24"/>
  <c r="E10585" i="24"/>
  <c r="G10585" i="24" s="1"/>
  <c r="F10584" i="24"/>
  <c r="E10584" i="24"/>
  <c r="F10583" i="24"/>
  <c r="E10583" i="24"/>
  <c r="F10582" i="24"/>
  <c r="E10582" i="24"/>
  <c r="F10581" i="24"/>
  <c r="E10581" i="24"/>
  <c r="F10580" i="24"/>
  <c r="E10580" i="24"/>
  <c r="F10579" i="24"/>
  <c r="E10579" i="24"/>
  <c r="F10578" i="24"/>
  <c r="E10578" i="24"/>
  <c r="F10577" i="24"/>
  <c r="E10577" i="24"/>
  <c r="F10576" i="24"/>
  <c r="E10576" i="24"/>
  <c r="F10575" i="24"/>
  <c r="E10575" i="24"/>
  <c r="F10574" i="24"/>
  <c r="E10574" i="24"/>
  <c r="F10573" i="24"/>
  <c r="E10573" i="24"/>
  <c r="F10572" i="24"/>
  <c r="E10572" i="24"/>
  <c r="F10571" i="24"/>
  <c r="E10571" i="24"/>
  <c r="F10570" i="24"/>
  <c r="E10570" i="24"/>
  <c r="F10569" i="24"/>
  <c r="E10569" i="24"/>
  <c r="F10568" i="24"/>
  <c r="E10568" i="24"/>
  <c r="F10567" i="24"/>
  <c r="E10567" i="24"/>
  <c r="F10566" i="24"/>
  <c r="E10566" i="24"/>
  <c r="F10565" i="24"/>
  <c r="E10565" i="24"/>
  <c r="F10564" i="24"/>
  <c r="E10564" i="24"/>
  <c r="F10563" i="24"/>
  <c r="E10563" i="24"/>
  <c r="F10562" i="24"/>
  <c r="E10562" i="24"/>
  <c r="F10561" i="24"/>
  <c r="E10561" i="24"/>
  <c r="F10560" i="24"/>
  <c r="E10560" i="24"/>
  <c r="F10559" i="24"/>
  <c r="E10559" i="24"/>
  <c r="F10558" i="24"/>
  <c r="E10558" i="24"/>
  <c r="F10557" i="24"/>
  <c r="E10557" i="24"/>
  <c r="F10556" i="24"/>
  <c r="E10556" i="24"/>
  <c r="F10555" i="24"/>
  <c r="E10555" i="24"/>
  <c r="F10554" i="24"/>
  <c r="E10554" i="24"/>
  <c r="F10553" i="24"/>
  <c r="E10553" i="24"/>
  <c r="F10552" i="24"/>
  <c r="E10552" i="24"/>
  <c r="F10551" i="24"/>
  <c r="E10551" i="24"/>
  <c r="F10550" i="24"/>
  <c r="E10550" i="24"/>
  <c r="F10549" i="24"/>
  <c r="E10549" i="24"/>
  <c r="F10548" i="24"/>
  <c r="E10548" i="24"/>
  <c r="F10547" i="24"/>
  <c r="E10547" i="24"/>
  <c r="F10546" i="24"/>
  <c r="E10546" i="24"/>
  <c r="F10545" i="24"/>
  <c r="E10545" i="24"/>
  <c r="G10545" i="24" s="1"/>
  <c r="F10544" i="24"/>
  <c r="E10544" i="24"/>
  <c r="F10543" i="24"/>
  <c r="E10543" i="24"/>
  <c r="F10542" i="24"/>
  <c r="E10542" i="24"/>
  <c r="F10541" i="24"/>
  <c r="E10541" i="24"/>
  <c r="F10540" i="24"/>
  <c r="E10540" i="24"/>
  <c r="F10539" i="24"/>
  <c r="E10539" i="24"/>
  <c r="F10538" i="24"/>
  <c r="E10538" i="24"/>
  <c r="F10537" i="24"/>
  <c r="E10537" i="24"/>
  <c r="G10537" i="24" s="1"/>
  <c r="F10536" i="24"/>
  <c r="E10536" i="24"/>
  <c r="F10535" i="24"/>
  <c r="E10535" i="24"/>
  <c r="F10534" i="24"/>
  <c r="E10534" i="24"/>
  <c r="F10533" i="24"/>
  <c r="E10533" i="24"/>
  <c r="F10532" i="24"/>
  <c r="E10532" i="24"/>
  <c r="F10531" i="24"/>
  <c r="E10531" i="24"/>
  <c r="F10530" i="24"/>
  <c r="E10530" i="24"/>
  <c r="F10529" i="24"/>
  <c r="E10529" i="24"/>
  <c r="G10529" i="24" s="1"/>
  <c r="F10528" i="24"/>
  <c r="E10528" i="24"/>
  <c r="F10527" i="24"/>
  <c r="E10527" i="24"/>
  <c r="F10526" i="24"/>
  <c r="E10526" i="24"/>
  <c r="F10525" i="24"/>
  <c r="E10525" i="24"/>
  <c r="F10524" i="24"/>
  <c r="E10524" i="24"/>
  <c r="F10523" i="24"/>
  <c r="E10523" i="24"/>
  <c r="F10522" i="24"/>
  <c r="E10522" i="24"/>
  <c r="F10521" i="24"/>
  <c r="E10521" i="24"/>
  <c r="F10520" i="24"/>
  <c r="E10520" i="24"/>
  <c r="F10519" i="24"/>
  <c r="E10519" i="24"/>
  <c r="F10518" i="24"/>
  <c r="E10518" i="24"/>
  <c r="F10517" i="24"/>
  <c r="E10517" i="24"/>
  <c r="F10516" i="24"/>
  <c r="E10516" i="24"/>
  <c r="F10515" i="24"/>
  <c r="E10515" i="24"/>
  <c r="F10514" i="24"/>
  <c r="E10514" i="24"/>
  <c r="F10513" i="24"/>
  <c r="E10513" i="24"/>
  <c r="G10513" i="24" s="1"/>
  <c r="F10512" i="24"/>
  <c r="E10512" i="24"/>
  <c r="F10511" i="24"/>
  <c r="E10511" i="24"/>
  <c r="F10510" i="24"/>
  <c r="E10510" i="24"/>
  <c r="F10509" i="24"/>
  <c r="E10509" i="24"/>
  <c r="F10508" i="24"/>
  <c r="E10508" i="24"/>
  <c r="F10507" i="24"/>
  <c r="E10507" i="24"/>
  <c r="F10506" i="24"/>
  <c r="E10506" i="24"/>
  <c r="F10505" i="24"/>
  <c r="E10505" i="24"/>
  <c r="F10504" i="24"/>
  <c r="E10504" i="24"/>
  <c r="F10503" i="24"/>
  <c r="E10503" i="24"/>
  <c r="F10502" i="24"/>
  <c r="E10502" i="24"/>
  <c r="F10501" i="24"/>
  <c r="E10501" i="24"/>
  <c r="F10500" i="24"/>
  <c r="E10500" i="24"/>
  <c r="F10499" i="24"/>
  <c r="E10499" i="24"/>
  <c r="F10498" i="24"/>
  <c r="E10498" i="24"/>
  <c r="F10497" i="24"/>
  <c r="E10497" i="24"/>
  <c r="F10496" i="24"/>
  <c r="E10496" i="24"/>
  <c r="F10495" i="24"/>
  <c r="E10495" i="24"/>
  <c r="F10494" i="24"/>
  <c r="E10494" i="24"/>
  <c r="F10493" i="24"/>
  <c r="E10493" i="24"/>
  <c r="F10492" i="24"/>
  <c r="E10492" i="24"/>
  <c r="F10491" i="24"/>
  <c r="E10491" i="24"/>
  <c r="F10490" i="24"/>
  <c r="E10490" i="24"/>
  <c r="F10489" i="24"/>
  <c r="E10489" i="24"/>
  <c r="F10488" i="24"/>
  <c r="E10488" i="24"/>
  <c r="F10487" i="24"/>
  <c r="E10487" i="24"/>
  <c r="F10486" i="24"/>
  <c r="E10486" i="24"/>
  <c r="F10485" i="24"/>
  <c r="E10485" i="24"/>
  <c r="F10484" i="24"/>
  <c r="E10484" i="24"/>
  <c r="F10483" i="24"/>
  <c r="E10483" i="24"/>
  <c r="F10482" i="24"/>
  <c r="E10482" i="24"/>
  <c r="F10481" i="24"/>
  <c r="E10481" i="24"/>
  <c r="F10480" i="24"/>
  <c r="E10480" i="24"/>
  <c r="F10479" i="24"/>
  <c r="E10479" i="24"/>
  <c r="F10478" i="24"/>
  <c r="E10478" i="24"/>
  <c r="F10477" i="24"/>
  <c r="E10477" i="24"/>
  <c r="F10476" i="24"/>
  <c r="E10476" i="24"/>
  <c r="F10475" i="24"/>
  <c r="E10475" i="24"/>
  <c r="F10474" i="24"/>
  <c r="E10474" i="24"/>
  <c r="F10473" i="24"/>
  <c r="E10473" i="24"/>
  <c r="F10472" i="24"/>
  <c r="E10472" i="24"/>
  <c r="F10471" i="24"/>
  <c r="E10471" i="24"/>
  <c r="F10470" i="24"/>
  <c r="E10470" i="24"/>
  <c r="F10469" i="24"/>
  <c r="E10469" i="24"/>
  <c r="F10468" i="24"/>
  <c r="E10468" i="24"/>
  <c r="F10467" i="24"/>
  <c r="E10467" i="24"/>
  <c r="F10466" i="24"/>
  <c r="E10466" i="24"/>
  <c r="F10465" i="24"/>
  <c r="E10465" i="24"/>
  <c r="F10464" i="24"/>
  <c r="E10464" i="24"/>
  <c r="F10463" i="24"/>
  <c r="E10463" i="24"/>
  <c r="F10462" i="24"/>
  <c r="E10462" i="24"/>
  <c r="F10461" i="24"/>
  <c r="E10461" i="24"/>
  <c r="F10460" i="24"/>
  <c r="E10460" i="24"/>
  <c r="F10459" i="24"/>
  <c r="E10459" i="24"/>
  <c r="F10458" i="24"/>
  <c r="E10458" i="24"/>
  <c r="F10457" i="24"/>
  <c r="E10457" i="24"/>
  <c r="F10456" i="24"/>
  <c r="E10456" i="24"/>
  <c r="F10455" i="24"/>
  <c r="E10455" i="24"/>
  <c r="F10454" i="24"/>
  <c r="E10454" i="24"/>
  <c r="F10453" i="24"/>
  <c r="E10453" i="24"/>
  <c r="F10452" i="24"/>
  <c r="E10452" i="24"/>
  <c r="F10451" i="24"/>
  <c r="E10451" i="24"/>
  <c r="F10450" i="24"/>
  <c r="E10450" i="24"/>
  <c r="F10449" i="24"/>
  <c r="E10449" i="24"/>
  <c r="F10448" i="24"/>
  <c r="E10448" i="24"/>
  <c r="F10447" i="24"/>
  <c r="E10447" i="24"/>
  <c r="F10446" i="24"/>
  <c r="E10446" i="24"/>
  <c r="F10445" i="24"/>
  <c r="E10445" i="24"/>
  <c r="F10444" i="24"/>
  <c r="E10444" i="24"/>
  <c r="F10443" i="24"/>
  <c r="E10443" i="24"/>
  <c r="F10442" i="24"/>
  <c r="E10442" i="24"/>
  <c r="F10441" i="24"/>
  <c r="E10441" i="24"/>
  <c r="F10440" i="24"/>
  <c r="E10440" i="24"/>
  <c r="F10439" i="24"/>
  <c r="E10439" i="24"/>
  <c r="F10438" i="24"/>
  <c r="E10438" i="24"/>
  <c r="F10437" i="24"/>
  <c r="E10437" i="24"/>
  <c r="F10436" i="24"/>
  <c r="E10436" i="24"/>
  <c r="F10435" i="24"/>
  <c r="E10435" i="24"/>
  <c r="F10434" i="24"/>
  <c r="E10434" i="24"/>
  <c r="F10433" i="24"/>
  <c r="E10433" i="24"/>
  <c r="F10432" i="24"/>
  <c r="E10432" i="24"/>
  <c r="F10431" i="24"/>
  <c r="E10431" i="24"/>
  <c r="F10430" i="24"/>
  <c r="E10430" i="24"/>
  <c r="F10429" i="24"/>
  <c r="E10429" i="24"/>
  <c r="F10428" i="24"/>
  <c r="E10428" i="24"/>
  <c r="F10427" i="24"/>
  <c r="E10427" i="24"/>
  <c r="F10426" i="24"/>
  <c r="E10426" i="24"/>
  <c r="F10425" i="24"/>
  <c r="E10425" i="24"/>
  <c r="F10424" i="24"/>
  <c r="E10424" i="24"/>
  <c r="F10423" i="24"/>
  <c r="E10423" i="24"/>
  <c r="F10422" i="24"/>
  <c r="E10422" i="24"/>
  <c r="F10421" i="24"/>
  <c r="E10421" i="24"/>
  <c r="F10420" i="24"/>
  <c r="E10420" i="24"/>
  <c r="F10419" i="24"/>
  <c r="E10419" i="24"/>
  <c r="F10418" i="24"/>
  <c r="E10418" i="24"/>
  <c r="F10417" i="24"/>
  <c r="E10417" i="24"/>
  <c r="F10416" i="24"/>
  <c r="E10416" i="24"/>
  <c r="F10415" i="24"/>
  <c r="E10415" i="24"/>
  <c r="F10414" i="24"/>
  <c r="E10414" i="24"/>
  <c r="F10413" i="24"/>
  <c r="E10413" i="24"/>
  <c r="F10412" i="24"/>
  <c r="E10412" i="24"/>
  <c r="F10411" i="24"/>
  <c r="E10411" i="24"/>
  <c r="F10410" i="24"/>
  <c r="E10410" i="24"/>
  <c r="F10409" i="24"/>
  <c r="E10409" i="24"/>
  <c r="F10408" i="24"/>
  <c r="E10408" i="24"/>
  <c r="F10407" i="24"/>
  <c r="E10407" i="24"/>
  <c r="F10406" i="24"/>
  <c r="E10406" i="24"/>
  <c r="F10405" i="24"/>
  <c r="E10405" i="24"/>
  <c r="F10404" i="24"/>
  <c r="E10404" i="24"/>
  <c r="F10403" i="24"/>
  <c r="E10403" i="24"/>
  <c r="F10402" i="24"/>
  <c r="E10402" i="24"/>
  <c r="F10401" i="24"/>
  <c r="E10401" i="24"/>
  <c r="F10400" i="24"/>
  <c r="E10400" i="24"/>
  <c r="F10399" i="24"/>
  <c r="E10399" i="24"/>
  <c r="F10398" i="24"/>
  <c r="E10398" i="24"/>
  <c r="F10397" i="24"/>
  <c r="E10397" i="24"/>
  <c r="F10396" i="24"/>
  <c r="E10396" i="24"/>
  <c r="F10395" i="24"/>
  <c r="E10395" i="24"/>
  <c r="F10394" i="24"/>
  <c r="E10394" i="24"/>
  <c r="F10393" i="24"/>
  <c r="E10393" i="24"/>
  <c r="F10392" i="24"/>
  <c r="E10392" i="24"/>
  <c r="F10391" i="24"/>
  <c r="E10391" i="24"/>
  <c r="F10390" i="24"/>
  <c r="E10390" i="24"/>
  <c r="F10389" i="24"/>
  <c r="E10389" i="24"/>
  <c r="F10388" i="24"/>
  <c r="E10388" i="24"/>
  <c r="F10387" i="24"/>
  <c r="E10387" i="24"/>
  <c r="F10386" i="24"/>
  <c r="E10386" i="24"/>
  <c r="F10385" i="24"/>
  <c r="E10385" i="24"/>
  <c r="F10384" i="24"/>
  <c r="E10384" i="24"/>
  <c r="F10383" i="24"/>
  <c r="E10383" i="24"/>
  <c r="F10382" i="24"/>
  <c r="E10382" i="24"/>
  <c r="F10381" i="24"/>
  <c r="E10381" i="24"/>
  <c r="F10380" i="24"/>
  <c r="E10380" i="24"/>
  <c r="F10379" i="24"/>
  <c r="E10379" i="24"/>
  <c r="F10378" i="24"/>
  <c r="E10378" i="24"/>
  <c r="F10377" i="24"/>
  <c r="E10377" i="24"/>
  <c r="F10376" i="24"/>
  <c r="E10376" i="24"/>
  <c r="F10375" i="24"/>
  <c r="E10375" i="24"/>
  <c r="F10374" i="24"/>
  <c r="E10374" i="24"/>
  <c r="F10373" i="24"/>
  <c r="E10373" i="24"/>
  <c r="F10372" i="24"/>
  <c r="E10372" i="24"/>
  <c r="F10371" i="24"/>
  <c r="E10371" i="24"/>
  <c r="F10370" i="24"/>
  <c r="E10370" i="24"/>
  <c r="F10369" i="24"/>
  <c r="E10369" i="24"/>
  <c r="F10368" i="24"/>
  <c r="E10368" i="24"/>
  <c r="F10367" i="24"/>
  <c r="E10367" i="24"/>
  <c r="F10366" i="24"/>
  <c r="E10366" i="24"/>
  <c r="F10365" i="24"/>
  <c r="E10365" i="24"/>
  <c r="F10364" i="24"/>
  <c r="E10364" i="24"/>
  <c r="F10363" i="24"/>
  <c r="E10363" i="24"/>
  <c r="F10362" i="24"/>
  <c r="E10362" i="24"/>
  <c r="F10361" i="24"/>
  <c r="E10361" i="24"/>
  <c r="F10360" i="24"/>
  <c r="E10360" i="24"/>
  <c r="F10359" i="24"/>
  <c r="E10359" i="24"/>
  <c r="F10358" i="24"/>
  <c r="E10358" i="24"/>
  <c r="F10357" i="24"/>
  <c r="E10357" i="24"/>
  <c r="F10356" i="24"/>
  <c r="E10356" i="24"/>
  <c r="F10355" i="24"/>
  <c r="E10355" i="24"/>
  <c r="F10354" i="24"/>
  <c r="E10354" i="24"/>
  <c r="F10353" i="24"/>
  <c r="E10353" i="24"/>
  <c r="F10352" i="24"/>
  <c r="E10352" i="24"/>
  <c r="F10351" i="24"/>
  <c r="E10351" i="24"/>
  <c r="F10350" i="24"/>
  <c r="E10350" i="24"/>
  <c r="F10349" i="24"/>
  <c r="E10349" i="24"/>
  <c r="F10348" i="24"/>
  <c r="E10348" i="24"/>
  <c r="F10347" i="24"/>
  <c r="E10347" i="24"/>
  <c r="F10346" i="24"/>
  <c r="E10346" i="24"/>
  <c r="F10345" i="24"/>
  <c r="E10345" i="24"/>
  <c r="F10344" i="24"/>
  <c r="E10344" i="24"/>
  <c r="F10343" i="24"/>
  <c r="E10343" i="24"/>
  <c r="F10342" i="24"/>
  <c r="E10342" i="24"/>
  <c r="F10341" i="24"/>
  <c r="E10341" i="24"/>
  <c r="F10340" i="24"/>
  <c r="E10340" i="24"/>
  <c r="F10339" i="24"/>
  <c r="E10339" i="24"/>
  <c r="F10338" i="24"/>
  <c r="E10338" i="24"/>
  <c r="F10337" i="24"/>
  <c r="E10337" i="24"/>
  <c r="F10336" i="24"/>
  <c r="E10336" i="24"/>
  <c r="F10335" i="24"/>
  <c r="E10335" i="24"/>
  <c r="F10334" i="24"/>
  <c r="E10334" i="24"/>
  <c r="F10333" i="24"/>
  <c r="E10333" i="24"/>
  <c r="F10332" i="24"/>
  <c r="E10332" i="24"/>
  <c r="F10331" i="24"/>
  <c r="E10331" i="24"/>
  <c r="F10330" i="24"/>
  <c r="E10330" i="24"/>
  <c r="F10329" i="24"/>
  <c r="E10329" i="24"/>
  <c r="F10328" i="24"/>
  <c r="E10328" i="24"/>
  <c r="F10327" i="24"/>
  <c r="E10327" i="24"/>
  <c r="F10326" i="24"/>
  <c r="E10326" i="24"/>
  <c r="F10325" i="24"/>
  <c r="E10325" i="24"/>
  <c r="F10324" i="24"/>
  <c r="E10324" i="24"/>
  <c r="F10323" i="24"/>
  <c r="E10323" i="24"/>
  <c r="F10322" i="24"/>
  <c r="E10322" i="24"/>
  <c r="F10321" i="24"/>
  <c r="E10321" i="24"/>
  <c r="F10320" i="24"/>
  <c r="E10320" i="24"/>
  <c r="F10319" i="24"/>
  <c r="E10319" i="24"/>
  <c r="F10318" i="24"/>
  <c r="E10318" i="24"/>
  <c r="F10317" i="24"/>
  <c r="E10317" i="24"/>
  <c r="F10316" i="24"/>
  <c r="E10316" i="24"/>
  <c r="F10315" i="24"/>
  <c r="E10315" i="24"/>
  <c r="F10314" i="24"/>
  <c r="E10314" i="24"/>
  <c r="F10313" i="24"/>
  <c r="E10313" i="24"/>
  <c r="F10312" i="24"/>
  <c r="E10312" i="24"/>
  <c r="F10311" i="24"/>
  <c r="E10311" i="24"/>
  <c r="F10310" i="24"/>
  <c r="E10310" i="24"/>
  <c r="F10309" i="24"/>
  <c r="E10309" i="24"/>
  <c r="F10308" i="24"/>
  <c r="E10308" i="24"/>
  <c r="F10307" i="24"/>
  <c r="E10307" i="24"/>
  <c r="F10306" i="24"/>
  <c r="E10306" i="24"/>
  <c r="F10305" i="24"/>
  <c r="E10305" i="24"/>
  <c r="F10304" i="24"/>
  <c r="E10304" i="24"/>
  <c r="F10303" i="24"/>
  <c r="E10303" i="24"/>
  <c r="F10302" i="24"/>
  <c r="E10302" i="24"/>
  <c r="F10301" i="24"/>
  <c r="E10301" i="24"/>
  <c r="F10300" i="24"/>
  <c r="E10300" i="24"/>
  <c r="F10299" i="24"/>
  <c r="E10299" i="24"/>
  <c r="F10298" i="24"/>
  <c r="E10298" i="24"/>
  <c r="F10297" i="24"/>
  <c r="E10297" i="24"/>
  <c r="F10296" i="24"/>
  <c r="E10296" i="24"/>
  <c r="F10295" i="24"/>
  <c r="E10295" i="24"/>
  <c r="F10294" i="24"/>
  <c r="E10294" i="24"/>
  <c r="F10293" i="24"/>
  <c r="E10293" i="24"/>
  <c r="F10292" i="24"/>
  <c r="E10292" i="24"/>
  <c r="F10291" i="24"/>
  <c r="E10291" i="24"/>
  <c r="F10290" i="24"/>
  <c r="E10290" i="24"/>
  <c r="F10289" i="24"/>
  <c r="E10289" i="24"/>
  <c r="F10288" i="24"/>
  <c r="E10288" i="24"/>
  <c r="F10287" i="24"/>
  <c r="E10287" i="24"/>
  <c r="F10286" i="24"/>
  <c r="E10286" i="24"/>
  <c r="F10285" i="24"/>
  <c r="E10285" i="24"/>
  <c r="F10284" i="24"/>
  <c r="E10284" i="24"/>
  <c r="F10283" i="24"/>
  <c r="E10283" i="24"/>
  <c r="F10282" i="24"/>
  <c r="E10282" i="24"/>
  <c r="F10281" i="24"/>
  <c r="E10281" i="24"/>
  <c r="F10280" i="24"/>
  <c r="E10280" i="24"/>
  <c r="F10279" i="24"/>
  <c r="E10279" i="24"/>
  <c r="F10278" i="24"/>
  <c r="E10278" i="24"/>
  <c r="F10277" i="24"/>
  <c r="E10277" i="24"/>
  <c r="F10276" i="24"/>
  <c r="E10276" i="24"/>
  <c r="F10275" i="24"/>
  <c r="E10275" i="24"/>
  <c r="F10274" i="24"/>
  <c r="E10274" i="24"/>
  <c r="F10273" i="24"/>
  <c r="E10273" i="24"/>
  <c r="F10272" i="24"/>
  <c r="E10272" i="24"/>
  <c r="F10271" i="24"/>
  <c r="E10271" i="24"/>
  <c r="F10270" i="24"/>
  <c r="E10270" i="24"/>
  <c r="F10269" i="24"/>
  <c r="E10269" i="24"/>
  <c r="F10268" i="24"/>
  <c r="E10268" i="24"/>
  <c r="F10267" i="24"/>
  <c r="E10267" i="24"/>
  <c r="F10266" i="24"/>
  <c r="E10266" i="24"/>
  <c r="F10265" i="24"/>
  <c r="E10265" i="24"/>
  <c r="F10264" i="24"/>
  <c r="E10264" i="24"/>
  <c r="F10263" i="24"/>
  <c r="E10263" i="24"/>
  <c r="F10262" i="24"/>
  <c r="E10262" i="24"/>
  <c r="F10261" i="24"/>
  <c r="E10261" i="24"/>
  <c r="F10260" i="24"/>
  <c r="E10260" i="24"/>
  <c r="F10259" i="24"/>
  <c r="E10259" i="24"/>
  <c r="F10258" i="24"/>
  <c r="E10258" i="24"/>
  <c r="F10257" i="24"/>
  <c r="E10257" i="24"/>
  <c r="F10256" i="24"/>
  <c r="E10256" i="24"/>
  <c r="F10255" i="24"/>
  <c r="E10255" i="24"/>
  <c r="F10254" i="24"/>
  <c r="E10254" i="24"/>
  <c r="F10253" i="24"/>
  <c r="E10253" i="24"/>
  <c r="F10252" i="24"/>
  <c r="E10252" i="24"/>
  <c r="F10251" i="24"/>
  <c r="E10251" i="24"/>
  <c r="F10250" i="24"/>
  <c r="E10250" i="24"/>
  <c r="F10249" i="24"/>
  <c r="E10249" i="24"/>
  <c r="F10248" i="24"/>
  <c r="E10248" i="24"/>
  <c r="F10247" i="24"/>
  <c r="E10247" i="24"/>
  <c r="F10246" i="24"/>
  <c r="E10246" i="24"/>
  <c r="F10245" i="24"/>
  <c r="E10245" i="24"/>
  <c r="F10244" i="24"/>
  <c r="E10244" i="24"/>
  <c r="F10243" i="24"/>
  <c r="E10243" i="24"/>
  <c r="F10242" i="24"/>
  <c r="E10242" i="24"/>
  <c r="G10242" i="24" s="1"/>
  <c r="F10241" i="24"/>
  <c r="E10241" i="24"/>
  <c r="F10240" i="24"/>
  <c r="E10240" i="24"/>
  <c r="F10239" i="24"/>
  <c r="E10239" i="24"/>
  <c r="F10238" i="24"/>
  <c r="E10238" i="24"/>
  <c r="F10237" i="24"/>
  <c r="E10237" i="24"/>
  <c r="F10236" i="24"/>
  <c r="E10236" i="24"/>
  <c r="F10235" i="24"/>
  <c r="E10235" i="24"/>
  <c r="F10234" i="24"/>
  <c r="E10234" i="24"/>
  <c r="F10233" i="24"/>
  <c r="E10233" i="24"/>
  <c r="F10232" i="24"/>
  <c r="E10232" i="24"/>
  <c r="F10231" i="24"/>
  <c r="E10231" i="24"/>
  <c r="F10230" i="24"/>
  <c r="E10230" i="24"/>
  <c r="F10229" i="24"/>
  <c r="E10229" i="24"/>
  <c r="F10228" i="24"/>
  <c r="E10228" i="24"/>
  <c r="F10227" i="24"/>
  <c r="E10227" i="24"/>
  <c r="F10226" i="24"/>
  <c r="E10226" i="24"/>
  <c r="F10225" i="24"/>
  <c r="E10225" i="24"/>
  <c r="F10224" i="24"/>
  <c r="E10224" i="24"/>
  <c r="F10223" i="24"/>
  <c r="E10223" i="24"/>
  <c r="F10222" i="24"/>
  <c r="E10222" i="24"/>
  <c r="F10221" i="24"/>
  <c r="E10221" i="24"/>
  <c r="F10220" i="24"/>
  <c r="E10220" i="24"/>
  <c r="F10219" i="24"/>
  <c r="E10219" i="24"/>
  <c r="F10218" i="24"/>
  <c r="E10218" i="24"/>
  <c r="F10217" i="24"/>
  <c r="E10217" i="24"/>
  <c r="F10216" i="24"/>
  <c r="E10216" i="24"/>
  <c r="F10215" i="24"/>
  <c r="E10215" i="24"/>
  <c r="F10214" i="24"/>
  <c r="E10214" i="24"/>
  <c r="F10213" i="24"/>
  <c r="E10213" i="24"/>
  <c r="F10212" i="24"/>
  <c r="E10212" i="24"/>
  <c r="F10211" i="24"/>
  <c r="E10211" i="24"/>
  <c r="F10210" i="24"/>
  <c r="E10210" i="24"/>
  <c r="F10209" i="24"/>
  <c r="E10209" i="24"/>
  <c r="F10208" i="24"/>
  <c r="E10208" i="24"/>
  <c r="F10207" i="24"/>
  <c r="E10207" i="24"/>
  <c r="F10206" i="24"/>
  <c r="E10206" i="24"/>
  <c r="F10205" i="24"/>
  <c r="E10205" i="24"/>
  <c r="F10204" i="24"/>
  <c r="E10204" i="24"/>
  <c r="F10203" i="24"/>
  <c r="E10203" i="24"/>
  <c r="F10202" i="24"/>
  <c r="E10202" i="24"/>
  <c r="G10202" i="24" s="1"/>
  <c r="F10201" i="24"/>
  <c r="E10201" i="24"/>
  <c r="F10200" i="24"/>
  <c r="E10200" i="24"/>
  <c r="F10199" i="24"/>
  <c r="E10199" i="24"/>
  <c r="F10198" i="24"/>
  <c r="E10198" i="24"/>
  <c r="F10197" i="24"/>
  <c r="E10197" i="24"/>
  <c r="F10196" i="24"/>
  <c r="E10196" i="24"/>
  <c r="F10195" i="24"/>
  <c r="E10195" i="24"/>
  <c r="F10194" i="24"/>
  <c r="E10194" i="24"/>
  <c r="G10194" i="24" s="1"/>
  <c r="F10193" i="24"/>
  <c r="E10193" i="24"/>
  <c r="F10192" i="24"/>
  <c r="E10192" i="24"/>
  <c r="F10191" i="24"/>
  <c r="E10191" i="24"/>
  <c r="F10190" i="24"/>
  <c r="E10190" i="24"/>
  <c r="F10189" i="24"/>
  <c r="E10189" i="24"/>
  <c r="F10188" i="24"/>
  <c r="E10188" i="24"/>
  <c r="F10187" i="24"/>
  <c r="E10187" i="24"/>
  <c r="F10186" i="24"/>
  <c r="E10186" i="24"/>
  <c r="G10186" i="24" s="1"/>
  <c r="F10185" i="24"/>
  <c r="E10185" i="24"/>
  <c r="F10184" i="24"/>
  <c r="E10184" i="24"/>
  <c r="F10183" i="24"/>
  <c r="E10183" i="24"/>
  <c r="F10182" i="24"/>
  <c r="E10182" i="24"/>
  <c r="F10181" i="24"/>
  <c r="E10181" i="24"/>
  <c r="F10180" i="24"/>
  <c r="E10180" i="24"/>
  <c r="F10179" i="24"/>
  <c r="E10179" i="24"/>
  <c r="F10178" i="24"/>
  <c r="E10178" i="24"/>
  <c r="G10178" i="24" s="1"/>
  <c r="F10177" i="24"/>
  <c r="E10177" i="24"/>
  <c r="F10176" i="24"/>
  <c r="E10176" i="24"/>
  <c r="F10175" i="24"/>
  <c r="E10175" i="24"/>
  <c r="F10174" i="24"/>
  <c r="E10174" i="24"/>
  <c r="F10173" i="24"/>
  <c r="E10173" i="24"/>
  <c r="F10172" i="24"/>
  <c r="E10172" i="24"/>
  <c r="F10171" i="24"/>
  <c r="E10171" i="24"/>
  <c r="F10170" i="24"/>
  <c r="E10170" i="24"/>
  <c r="F10169" i="24"/>
  <c r="E10169" i="24"/>
  <c r="F10168" i="24"/>
  <c r="E10168" i="24"/>
  <c r="F10167" i="24"/>
  <c r="E10167" i="24"/>
  <c r="F10166" i="24"/>
  <c r="E10166" i="24"/>
  <c r="F10165" i="24"/>
  <c r="E10165" i="24"/>
  <c r="F10164" i="24"/>
  <c r="E10164" i="24"/>
  <c r="F10163" i="24"/>
  <c r="E10163" i="24"/>
  <c r="F10162" i="24"/>
  <c r="E10162" i="24"/>
  <c r="G10162" i="24" s="1"/>
  <c r="F10161" i="24"/>
  <c r="E10161" i="24"/>
  <c r="F10160" i="24"/>
  <c r="E10160" i="24"/>
  <c r="F10159" i="24"/>
  <c r="E10159" i="24"/>
  <c r="F10158" i="24"/>
  <c r="E10158" i="24"/>
  <c r="F10157" i="24"/>
  <c r="E10157" i="24"/>
  <c r="F10156" i="24"/>
  <c r="E10156" i="24"/>
  <c r="F10155" i="24"/>
  <c r="E10155" i="24"/>
  <c r="F10154" i="24"/>
  <c r="E10154" i="24"/>
  <c r="F10153" i="24"/>
  <c r="E10153" i="24"/>
  <c r="F10152" i="24"/>
  <c r="E10152" i="24"/>
  <c r="F10151" i="24"/>
  <c r="E10151" i="24"/>
  <c r="F10150" i="24"/>
  <c r="E10150" i="24"/>
  <c r="F10149" i="24"/>
  <c r="E10149" i="24"/>
  <c r="F10148" i="24"/>
  <c r="E10148" i="24"/>
  <c r="F10147" i="24"/>
  <c r="E10147" i="24"/>
  <c r="F10146" i="24"/>
  <c r="E10146" i="24"/>
  <c r="F10145" i="24"/>
  <c r="E10145" i="24"/>
  <c r="F10144" i="24"/>
  <c r="E10144" i="24"/>
  <c r="F10143" i="24"/>
  <c r="E10143" i="24"/>
  <c r="F10142" i="24"/>
  <c r="E10142" i="24"/>
  <c r="F10141" i="24"/>
  <c r="E10141" i="24"/>
  <c r="F10140" i="24"/>
  <c r="E10140" i="24"/>
  <c r="F10139" i="24"/>
  <c r="E10139" i="24"/>
  <c r="F10138" i="24"/>
  <c r="E10138" i="24"/>
  <c r="F10137" i="24"/>
  <c r="E10137" i="24"/>
  <c r="F10136" i="24"/>
  <c r="E10136" i="24"/>
  <c r="F10135" i="24"/>
  <c r="E10135" i="24"/>
  <c r="F10134" i="24"/>
  <c r="E10134" i="24"/>
  <c r="F10133" i="24"/>
  <c r="E10133" i="24"/>
  <c r="F10132" i="24"/>
  <c r="E10132" i="24"/>
  <c r="F10131" i="24"/>
  <c r="E10131" i="24"/>
  <c r="F10130" i="24"/>
  <c r="E10130" i="24"/>
  <c r="F10129" i="24"/>
  <c r="E10129" i="24"/>
  <c r="F10128" i="24"/>
  <c r="E10128" i="24"/>
  <c r="F10127" i="24"/>
  <c r="E10127" i="24"/>
  <c r="F10126" i="24"/>
  <c r="E10126" i="24"/>
  <c r="F10125" i="24"/>
  <c r="E10125" i="24"/>
  <c r="F10124" i="24"/>
  <c r="E10124" i="24"/>
  <c r="F10123" i="24"/>
  <c r="E10123" i="24"/>
  <c r="F10122" i="24"/>
  <c r="E10122" i="24"/>
  <c r="F10121" i="24"/>
  <c r="E10121" i="24"/>
  <c r="F10120" i="24"/>
  <c r="E10120" i="24"/>
  <c r="F10119" i="24"/>
  <c r="E10119" i="24"/>
  <c r="F10118" i="24"/>
  <c r="E10118" i="24"/>
  <c r="F10117" i="24"/>
  <c r="E10117" i="24"/>
  <c r="F10116" i="24"/>
  <c r="E10116" i="24"/>
  <c r="F10115" i="24"/>
  <c r="E10115" i="24"/>
  <c r="F10114" i="24"/>
  <c r="E10114" i="24"/>
  <c r="F10113" i="24"/>
  <c r="E10113" i="24"/>
  <c r="F10112" i="24"/>
  <c r="E10112" i="24"/>
  <c r="F10111" i="24"/>
  <c r="E10111" i="24"/>
  <c r="F10110" i="24"/>
  <c r="E10110" i="24"/>
  <c r="F10109" i="24"/>
  <c r="E10109" i="24"/>
  <c r="F10108" i="24"/>
  <c r="E10108" i="24"/>
  <c r="F10107" i="24"/>
  <c r="E10107" i="24"/>
  <c r="F10106" i="24"/>
  <c r="E10106" i="24"/>
  <c r="G10106" i="24" s="1"/>
  <c r="F10105" i="24"/>
  <c r="E10105" i="24"/>
  <c r="F10104" i="24"/>
  <c r="E10104" i="24"/>
  <c r="F10103" i="24"/>
  <c r="E10103" i="24"/>
  <c r="F10102" i="24"/>
  <c r="E10102" i="24"/>
  <c r="F10101" i="24"/>
  <c r="E10101" i="24"/>
  <c r="F10100" i="24"/>
  <c r="E10100" i="24"/>
  <c r="F10099" i="24"/>
  <c r="E10099" i="24"/>
  <c r="F10098" i="24"/>
  <c r="E10098" i="24"/>
  <c r="F10097" i="24"/>
  <c r="E10097" i="24"/>
  <c r="F10096" i="24"/>
  <c r="E10096" i="24"/>
  <c r="F10095" i="24"/>
  <c r="E10095" i="24"/>
  <c r="F10094" i="24"/>
  <c r="E10094" i="24"/>
  <c r="F10093" i="24"/>
  <c r="E10093" i="24"/>
  <c r="F10092" i="24"/>
  <c r="E10092" i="24"/>
  <c r="F10091" i="24"/>
  <c r="E10091" i="24"/>
  <c r="F10090" i="24"/>
  <c r="E10090" i="24"/>
  <c r="F10089" i="24"/>
  <c r="E10089" i="24"/>
  <c r="F10088" i="24"/>
  <c r="E10088" i="24"/>
  <c r="F10087" i="24"/>
  <c r="E10087" i="24"/>
  <c r="F10086" i="24"/>
  <c r="E10086" i="24"/>
  <c r="F10085" i="24"/>
  <c r="E10085" i="24"/>
  <c r="F10084" i="24"/>
  <c r="E10084" i="24"/>
  <c r="F10083" i="24"/>
  <c r="E10083" i="24"/>
  <c r="F10082" i="24"/>
  <c r="E10082" i="24"/>
  <c r="F10081" i="24"/>
  <c r="E10081" i="24"/>
  <c r="F10080" i="24"/>
  <c r="E10080" i="24"/>
  <c r="F10079" i="24"/>
  <c r="E10079" i="24"/>
  <c r="F10078" i="24"/>
  <c r="E10078" i="24"/>
  <c r="F10077" i="24"/>
  <c r="E10077" i="24"/>
  <c r="F10076" i="24"/>
  <c r="E10076" i="24"/>
  <c r="F10075" i="24"/>
  <c r="E10075" i="24"/>
  <c r="F10074" i="24"/>
  <c r="E10074" i="24"/>
  <c r="F10073" i="24"/>
  <c r="E10073" i="24"/>
  <c r="F10072" i="24"/>
  <c r="E10072" i="24"/>
  <c r="F10071" i="24"/>
  <c r="E10071" i="24"/>
  <c r="F10070" i="24"/>
  <c r="E10070" i="24"/>
  <c r="F10069" i="24"/>
  <c r="E10069" i="24"/>
  <c r="F10068" i="24"/>
  <c r="E10068" i="24"/>
  <c r="F10067" i="24"/>
  <c r="E10067" i="24"/>
  <c r="F10066" i="24"/>
  <c r="E10066" i="24"/>
  <c r="F10065" i="24"/>
  <c r="E10065" i="24"/>
  <c r="F10064" i="24"/>
  <c r="E10064" i="24"/>
  <c r="F10063" i="24"/>
  <c r="E10063" i="24"/>
  <c r="F10062" i="24"/>
  <c r="E10062" i="24"/>
  <c r="F10061" i="24"/>
  <c r="E10061" i="24"/>
  <c r="F10060" i="24"/>
  <c r="E10060" i="24"/>
  <c r="F10059" i="24"/>
  <c r="E10059" i="24"/>
  <c r="F10058" i="24"/>
  <c r="E10058" i="24"/>
  <c r="F10057" i="24"/>
  <c r="E10057" i="24"/>
  <c r="F10056" i="24"/>
  <c r="E10056" i="24"/>
  <c r="F10055" i="24"/>
  <c r="E10055" i="24"/>
  <c r="F10054" i="24"/>
  <c r="E10054" i="24"/>
  <c r="F10053" i="24"/>
  <c r="E10053" i="24"/>
  <c r="F10052" i="24"/>
  <c r="E10052" i="24"/>
  <c r="F10051" i="24"/>
  <c r="E10051" i="24"/>
  <c r="F10050" i="24"/>
  <c r="E10050" i="24"/>
  <c r="F10049" i="24"/>
  <c r="E10049" i="24"/>
  <c r="F10048" i="24"/>
  <c r="E10048" i="24"/>
  <c r="F10047" i="24"/>
  <c r="E10047" i="24"/>
  <c r="F10046" i="24"/>
  <c r="E10046" i="24"/>
  <c r="F10045" i="24"/>
  <c r="E10045" i="24"/>
  <c r="F10044" i="24"/>
  <c r="E10044" i="24"/>
  <c r="F10043" i="24"/>
  <c r="E10043" i="24"/>
  <c r="F10042" i="24"/>
  <c r="E10042" i="24"/>
  <c r="F10041" i="24"/>
  <c r="E10041" i="24"/>
  <c r="F10040" i="24"/>
  <c r="E10040" i="24"/>
  <c r="F10039" i="24"/>
  <c r="E10039" i="24"/>
  <c r="F10038" i="24"/>
  <c r="E10038" i="24"/>
  <c r="F10037" i="24"/>
  <c r="E10037" i="24"/>
  <c r="F10036" i="24"/>
  <c r="E10036" i="24"/>
  <c r="F10035" i="24"/>
  <c r="E10035" i="24"/>
  <c r="F10034" i="24"/>
  <c r="E10034" i="24"/>
  <c r="F10033" i="24"/>
  <c r="E10033" i="24"/>
  <c r="F10032" i="24"/>
  <c r="E10032" i="24"/>
  <c r="F10031" i="24"/>
  <c r="E10031" i="24"/>
  <c r="F10030" i="24"/>
  <c r="E10030" i="24"/>
  <c r="F10029" i="24"/>
  <c r="E10029" i="24"/>
  <c r="F10028" i="24"/>
  <c r="E10028" i="24"/>
  <c r="F10027" i="24"/>
  <c r="E10027" i="24"/>
  <c r="F10026" i="24"/>
  <c r="E10026" i="24"/>
  <c r="F10025" i="24"/>
  <c r="E10025" i="24"/>
  <c r="F10024" i="24"/>
  <c r="E10024" i="24"/>
  <c r="F10023" i="24"/>
  <c r="E10023" i="24"/>
  <c r="F10022" i="24"/>
  <c r="E10022" i="24"/>
  <c r="F10021" i="24"/>
  <c r="E10021" i="24"/>
  <c r="F10020" i="24"/>
  <c r="E10020" i="24"/>
  <c r="F10019" i="24"/>
  <c r="E10019" i="24"/>
  <c r="F10018" i="24"/>
  <c r="E10018" i="24"/>
  <c r="F10017" i="24"/>
  <c r="E10017" i="24"/>
  <c r="F10016" i="24"/>
  <c r="E10016" i="24"/>
  <c r="F10015" i="24"/>
  <c r="E10015" i="24"/>
  <c r="F10014" i="24"/>
  <c r="E10014" i="24"/>
  <c r="F10013" i="24"/>
  <c r="E10013" i="24"/>
  <c r="F10012" i="24"/>
  <c r="E10012" i="24"/>
  <c r="F10011" i="24"/>
  <c r="E10011" i="24"/>
  <c r="F10010" i="24"/>
  <c r="E10010" i="24"/>
  <c r="F10009" i="24"/>
  <c r="E10009" i="24"/>
  <c r="F10008" i="24"/>
  <c r="E10008" i="24"/>
  <c r="F10007" i="24"/>
  <c r="E10007" i="24"/>
  <c r="F10006" i="24"/>
  <c r="E10006" i="24"/>
  <c r="F10005" i="24"/>
  <c r="E10005" i="24"/>
  <c r="F10004" i="24"/>
  <c r="E10004" i="24"/>
  <c r="F10003" i="24"/>
  <c r="E10003" i="24"/>
  <c r="F10002" i="24"/>
  <c r="E10002" i="24"/>
  <c r="F10001" i="24"/>
  <c r="E10001" i="24"/>
  <c r="F10000" i="24"/>
  <c r="E10000" i="24"/>
  <c r="F9999" i="24"/>
  <c r="E9999" i="24"/>
  <c r="F9998" i="24"/>
  <c r="E9998" i="24"/>
  <c r="F9997" i="24"/>
  <c r="E9997" i="24"/>
  <c r="F9996" i="24"/>
  <c r="E9996" i="24"/>
  <c r="F9995" i="24"/>
  <c r="E9995" i="24"/>
  <c r="F9994" i="24"/>
  <c r="E9994" i="24"/>
  <c r="F9993" i="24"/>
  <c r="E9993" i="24"/>
  <c r="F9992" i="24"/>
  <c r="E9992" i="24"/>
  <c r="F9991" i="24"/>
  <c r="E9991" i="24"/>
  <c r="F9990" i="24"/>
  <c r="E9990" i="24"/>
  <c r="F9989" i="24"/>
  <c r="E9989" i="24"/>
  <c r="F9988" i="24"/>
  <c r="E9988" i="24"/>
  <c r="F9987" i="24"/>
  <c r="E9987" i="24"/>
  <c r="F9986" i="24"/>
  <c r="E9986" i="24"/>
  <c r="F9985" i="24"/>
  <c r="E9985" i="24"/>
  <c r="F9984" i="24"/>
  <c r="E9984" i="24"/>
  <c r="F9983" i="24"/>
  <c r="E9983" i="24"/>
  <c r="F9982" i="24"/>
  <c r="E9982" i="24"/>
  <c r="F9981" i="24"/>
  <c r="E9981" i="24"/>
  <c r="F9980" i="24"/>
  <c r="E9980" i="24"/>
  <c r="F9979" i="24"/>
  <c r="E9979" i="24"/>
  <c r="F9978" i="24"/>
  <c r="E9978" i="24"/>
  <c r="F9977" i="24"/>
  <c r="E9977" i="24"/>
  <c r="F9976" i="24"/>
  <c r="E9976" i="24"/>
  <c r="F9975" i="24"/>
  <c r="E9975" i="24"/>
  <c r="F9974" i="24"/>
  <c r="E9974" i="24"/>
  <c r="F9973" i="24"/>
  <c r="E9973" i="24"/>
  <c r="F9972" i="24"/>
  <c r="E9972" i="24"/>
  <c r="F9971" i="24"/>
  <c r="E9971" i="24"/>
  <c r="F9970" i="24"/>
  <c r="E9970" i="24"/>
  <c r="F9969" i="24"/>
  <c r="E9969" i="24"/>
  <c r="F9968" i="24"/>
  <c r="E9968" i="24"/>
  <c r="F9967" i="24"/>
  <c r="E9967" i="24"/>
  <c r="F9966" i="24"/>
  <c r="E9966" i="24"/>
  <c r="F9965" i="24"/>
  <c r="E9965" i="24"/>
  <c r="F9964" i="24"/>
  <c r="E9964" i="24"/>
  <c r="F9963" i="24"/>
  <c r="E9963" i="24"/>
  <c r="F9962" i="24"/>
  <c r="E9962" i="24"/>
  <c r="F9961" i="24"/>
  <c r="E9961" i="24"/>
  <c r="F9960" i="24"/>
  <c r="E9960" i="24"/>
  <c r="F9959" i="24"/>
  <c r="E9959" i="24"/>
  <c r="F9958" i="24"/>
  <c r="E9958" i="24"/>
  <c r="F9957" i="24"/>
  <c r="E9957" i="24"/>
  <c r="F9956" i="24"/>
  <c r="E9956" i="24"/>
  <c r="F9955" i="24"/>
  <c r="E9955" i="24"/>
  <c r="F9954" i="24"/>
  <c r="E9954" i="24"/>
  <c r="F9953" i="24"/>
  <c r="E9953" i="24"/>
  <c r="F9952" i="24"/>
  <c r="E9952" i="24"/>
  <c r="F9951" i="24"/>
  <c r="E9951" i="24"/>
  <c r="F9950" i="24"/>
  <c r="E9950" i="24"/>
  <c r="F9949" i="24"/>
  <c r="E9949" i="24"/>
  <c r="F9948" i="24"/>
  <c r="E9948" i="24"/>
  <c r="F9947" i="24"/>
  <c r="E9947" i="24"/>
  <c r="F9946" i="24"/>
  <c r="E9946" i="24"/>
  <c r="F9945" i="24"/>
  <c r="E9945" i="24"/>
  <c r="F9944" i="24"/>
  <c r="E9944" i="24"/>
  <c r="F9943" i="24"/>
  <c r="E9943" i="24"/>
  <c r="F9942" i="24"/>
  <c r="E9942" i="24"/>
  <c r="F9941" i="24"/>
  <c r="E9941" i="24"/>
  <c r="F9940" i="24"/>
  <c r="E9940" i="24"/>
  <c r="F9939" i="24"/>
  <c r="E9939" i="24"/>
  <c r="F9938" i="24"/>
  <c r="E9938" i="24"/>
  <c r="F9937" i="24"/>
  <c r="E9937" i="24"/>
  <c r="F9936" i="24"/>
  <c r="E9936" i="24"/>
  <c r="F9935" i="24"/>
  <c r="E9935" i="24"/>
  <c r="F9934" i="24"/>
  <c r="E9934" i="24"/>
  <c r="F9933" i="24"/>
  <c r="E9933" i="24"/>
  <c r="F9932" i="24"/>
  <c r="E9932" i="24"/>
  <c r="F9931" i="24"/>
  <c r="E9931" i="24"/>
  <c r="F9930" i="24"/>
  <c r="E9930" i="24"/>
  <c r="F9929" i="24"/>
  <c r="E9929" i="24"/>
  <c r="F9928" i="24"/>
  <c r="E9928" i="24"/>
  <c r="F9927" i="24"/>
  <c r="E9927" i="24"/>
  <c r="F9926" i="24"/>
  <c r="E9926" i="24"/>
  <c r="F9925" i="24"/>
  <c r="E9925" i="24"/>
  <c r="F9924" i="24"/>
  <c r="E9924" i="24"/>
  <c r="F9923" i="24"/>
  <c r="E9923" i="24"/>
  <c r="F9922" i="24"/>
  <c r="E9922" i="24"/>
  <c r="F9921" i="24"/>
  <c r="E9921" i="24"/>
  <c r="F9920" i="24"/>
  <c r="E9920" i="24"/>
  <c r="F9919" i="24"/>
  <c r="E9919" i="24"/>
  <c r="F9918" i="24"/>
  <c r="E9918" i="24"/>
  <c r="F9917" i="24"/>
  <c r="E9917" i="24"/>
  <c r="F9916" i="24"/>
  <c r="E9916" i="24"/>
  <c r="F9915" i="24"/>
  <c r="E9915" i="24"/>
  <c r="F9914" i="24"/>
  <c r="E9914" i="24"/>
  <c r="F9913" i="24"/>
  <c r="E9913" i="24"/>
  <c r="F9912" i="24"/>
  <c r="E9912" i="24"/>
  <c r="F9911" i="24"/>
  <c r="E9911" i="24"/>
  <c r="F9910" i="24"/>
  <c r="E9910" i="24"/>
  <c r="F9909" i="24"/>
  <c r="E9909" i="24"/>
  <c r="F9908" i="24"/>
  <c r="E9908" i="24"/>
  <c r="F9907" i="24"/>
  <c r="E9907" i="24"/>
  <c r="F9906" i="24"/>
  <c r="E9906" i="24"/>
  <c r="F9905" i="24"/>
  <c r="E9905" i="24"/>
  <c r="F9904" i="24"/>
  <c r="E9904" i="24"/>
  <c r="F9903" i="24"/>
  <c r="E9903" i="24"/>
  <c r="F9902" i="24"/>
  <c r="E9902" i="24"/>
  <c r="F9901" i="24"/>
  <c r="E9901" i="24"/>
  <c r="F9900" i="24"/>
  <c r="E9900" i="24"/>
  <c r="F9899" i="24"/>
  <c r="E9899" i="24"/>
  <c r="F9898" i="24"/>
  <c r="E9898" i="24"/>
  <c r="F9897" i="24"/>
  <c r="E9897" i="24"/>
  <c r="F9896" i="24"/>
  <c r="E9896" i="24"/>
  <c r="F9895" i="24"/>
  <c r="E9895" i="24"/>
  <c r="F9894" i="24"/>
  <c r="E9894" i="24"/>
  <c r="F9893" i="24"/>
  <c r="E9893" i="24"/>
  <c r="F9892" i="24"/>
  <c r="E9892" i="24"/>
  <c r="F9891" i="24"/>
  <c r="E9891" i="24"/>
  <c r="F9890" i="24"/>
  <c r="E9890" i="24"/>
  <c r="F9889" i="24"/>
  <c r="E9889" i="24"/>
  <c r="F9888" i="24"/>
  <c r="E9888" i="24"/>
  <c r="F9887" i="24"/>
  <c r="E9887" i="24"/>
  <c r="F9886" i="24"/>
  <c r="E9886" i="24"/>
  <c r="F9885" i="24"/>
  <c r="E9885" i="24"/>
  <c r="F9884" i="24"/>
  <c r="E9884" i="24"/>
  <c r="F9883" i="24"/>
  <c r="E9883" i="24"/>
  <c r="F9882" i="24"/>
  <c r="E9882" i="24"/>
  <c r="F9881" i="24"/>
  <c r="E9881" i="24"/>
  <c r="F9880" i="24"/>
  <c r="E9880" i="24"/>
  <c r="F9879" i="24"/>
  <c r="E9879" i="24"/>
  <c r="F9878" i="24"/>
  <c r="E9878" i="24"/>
  <c r="F9877" i="24"/>
  <c r="E9877" i="24"/>
  <c r="F9876" i="24"/>
  <c r="E9876" i="24"/>
  <c r="F9875" i="24"/>
  <c r="E9875" i="24"/>
  <c r="F9874" i="24"/>
  <c r="E9874" i="24"/>
  <c r="F9873" i="24"/>
  <c r="E9873" i="24"/>
  <c r="F9872" i="24"/>
  <c r="E9872" i="24"/>
  <c r="F9871" i="24"/>
  <c r="E9871" i="24"/>
  <c r="F9870" i="24"/>
  <c r="E9870" i="24"/>
  <c r="F9869" i="24"/>
  <c r="E9869" i="24"/>
  <c r="F9868" i="24"/>
  <c r="E9868" i="24"/>
  <c r="F9867" i="24"/>
  <c r="E9867" i="24"/>
  <c r="F9866" i="24"/>
  <c r="E9866" i="24"/>
  <c r="F9865" i="24"/>
  <c r="E9865" i="24"/>
  <c r="F9864" i="24"/>
  <c r="E9864" i="24"/>
  <c r="F9863" i="24"/>
  <c r="E9863" i="24"/>
  <c r="F9862" i="24"/>
  <c r="E9862" i="24"/>
  <c r="F9861" i="24"/>
  <c r="E9861" i="24"/>
  <c r="F9860" i="24"/>
  <c r="E9860" i="24"/>
  <c r="F9859" i="24"/>
  <c r="E9859" i="24"/>
  <c r="F9858" i="24"/>
  <c r="E9858" i="24"/>
  <c r="F9857" i="24"/>
  <c r="E9857" i="24"/>
  <c r="F9856" i="24"/>
  <c r="E9856" i="24"/>
  <c r="F9855" i="24"/>
  <c r="E9855" i="24"/>
  <c r="F9854" i="24"/>
  <c r="E9854" i="24"/>
  <c r="F9853" i="24"/>
  <c r="E9853" i="24"/>
  <c r="F9852" i="24"/>
  <c r="E9852" i="24"/>
  <c r="F9851" i="24"/>
  <c r="E9851" i="24"/>
  <c r="F9850" i="24"/>
  <c r="E9850" i="24"/>
  <c r="F9849" i="24"/>
  <c r="E9849" i="24"/>
  <c r="F9848" i="24"/>
  <c r="E9848" i="24"/>
  <c r="F9847" i="24"/>
  <c r="E9847" i="24"/>
  <c r="F9846" i="24"/>
  <c r="E9846" i="24"/>
  <c r="F9845" i="24"/>
  <c r="E9845" i="24"/>
  <c r="F9844" i="24"/>
  <c r="E9844" i="24"/>
  <c r="F9843" i="24"/>
  <c r="E9843" i="24"/>
  <c r="F9842" i="24"/>
  <c r="E9842" i="24"/>
  <c r="F9841" i="24"/>
  <c r="E9841" i="24"/>
  <c r="F9840" i="24"/>
  <c r="E9840" i="24"/>
  <c r="F9839" i="24"/>
  <c r="E9839" i="24"/>
  <c r="F9838" i="24"/>
  <c r="E9838" i="24"/>
  <c r="F9837" i="24"/>
  <c r="E9837" i="24"/>
  <c r="F9836" i="24"/>
  <c r="E9836" i="24"/>
  <c r="F9835" i="24"/>
  <c r="E9835" i="24"/>
  <c r="F9834" i="24"/>
  <c r="E9834" i="24"/>
  <c r="F9833" i="24"/>
  <c r="E9833" i="24"/>
  <c r="F9832" i="24"/>
  <c r="E9832" i="24"/>
  <c r="F9831" i="24"/>
  <c r="E9831" i="24"/>
  <c r="F9830" i="24"/>
  <c r="E9830" i="24"/>
  <c r="F9829" i="24"/>
  <c r="E9829" i="24"/>
  <c r="F9828" i="24"/>
  <c r="E9828" i="24"/>
  <c r="F9827" i="24"/>
  <c r="E9827" i="24"/>
  <c r="F9826" i="24"/>
  <c r="E9826" i="24"/>
  <c r="F9825" i="24"/>
  <c r="E9825" i="24"/>
  <c r="F9824" i="24"/>
  <c r="E9824" i="24"/>
  <c r="F9823" i="24"/>
  <c r="E9823" i="24"/>
  <c r="F9822" i="24"/>
  <c r="E9822" i="24"/>
  <c r="F9821" i="24"/>
  <c r="E9821" i="24"/>
  <c r="F9820" i="24"/>
  <c r="E9820" i="24"/>
  <c r="F9819" i="24"/>
  <c r="E9819" i="24"/>
  <c r="F9818" i="24"/>
  <c r="E9818" i="24"/>
  <c r="F9817" i="24"/>
  <c r="E9817" i="24"/>
  <c r="F9816" i="24"/>
  <c r="E9816" i="24"/>
  <c r="F9815" i="24"/>
  <c r="E9815" i="24"/>
  <c r="F9814" i="24"/>
  <c r="E9814" i="24"/>
  <c r="F9813" i="24"/>
  <c r="E9813" i="24"/>
  <c r="F9812" i="24"/>
  <c r="E9812" i="24"/>
  <c r="F9811" i="24"/>
  <c r="E9811" i="24"/>
  <c r="F9810" i="24"/>
  <c r="E9810" i="24"/>
  <c r="F9809" i="24"/>
  <c r="E9809" i="24"/>
  <c r="F9808" i="24"/>
  <c r="E9808" i="24"/>
  <c r="F9807" i="24"/>
  <c r="E9807" i="24"/>
  <c r="F9806" i="24"/>
  <c r="E9806" i="24"/>
  <c r="F9805" i="24"/>
  <c r="E9805" i="24"/>
  <c r="F9804" i="24"/>
  <c r="E9804" i="24"/>
  <c r="F9803" i="24"/>
  <c r="E9803" i="24"/>
  <c r="F9802" i="24"/>
  <c r="E9802" i="24"/>
  <c r="F9801" i="24"/>
  <c r="E9801" i="24"/>
  <c r="F9800" i="24"/>
  <c r="E9800" i="24"/>
  <c r="F9799" i="24"/>
  <c r="E9799" i="24"/>
  <c r="F9798" i="24"/>
  <c r="E9798" i="24"/>
  <c r="F9797" i="24"/>
  <c r="E9797" i="24"/>
  <c r="F9796" i="24"/>
  <c r="E9796" i="24"/>
  <c r="F9795" i="24"/>
  <c r="E9795" i="24"/>
  <c r="F9794" i="24"/>
  <c r="E9794" i="24"/>
  <c r="F9793" i="24"/>
  <c r="E9793" i="24"/>
  <c r="F9792" i="24"/>
  <c r="E9792" i="24"/>
  <c r="F9791" i="24"/>
  <c r="E9791" i="24"/>
  <c r="F9790" i="24"/>
  <c r="E9790" i="24"/>
  <c r="F9789" i="24"/>
  <c r="E9789" i="24"/>
  <c r="F9788" i="24"/>
  <c r="E9788" i="24"/>
  <c r="F9787" i="24"/>
  <c r="E9787" i="24"/>
  <c r="F9786" i="24"/>
  <c r="E9786" i="24"/>
  <c r="F9785" i="24"/>
  <c r="E9785" i="24"/>
  <c r="F9784" i="24"/>
  <c r="E9784" i="24"/>
  <c r="F9783" i="24"/>
  <c r="E9783" i="24"/>
  <c r="F9782" i="24"/>
  <c r="E9782" i="24"/>
  <c r="F9781" i="24"/>
  <c r="E9781" i="24"/>
  <c r="F9780" i="24"/>
  <c r="E9780" i="24"/>
  <c r="F9779" i="24"/>
  <c r="E9779" i="24"/>
  <c r="F9778" i="24"/>
  <c r="E9778" i="24"/>
  <c r="F9777" i="24"/>
  <c r="E9777" i="24"/>
  <c r="F9776" i="24"/>
  <c r="E9776" i="24"/>
  <c r="F9775" i="24"/>
  <c r="E9775" i="24"/>
  <c r="F9774" i="24"/>
  <c r="E9774" i="24"/>
  <c r="F9773" i="24"/>
  <c r="E9773" i="24"/>
  <c r="F9772" i="24"/>
  <c r="E9772" i="24"/>
  <c r="F9771" i="24"/>
  <c r="E9771" i="24"/>
  <c r="F9770" i="24"/>
  <c r="E9770" i="24"/>
  <c r="F9769" i="24"/>
  <c r="E9769" i="24"/>
  <c r="F9768" i="24"/>
  <c r="E9768" i="24"/>
  <c r="F9767" i="24"/>
  <c r="E9767" i="24"/>
  <c r="F9766" i="24"/>
  <c r="E9766" i="24"/>
  <c r="F9765" i="24"/>
  <c r="E9765" i="24"/>
  <c r="F9764" i="24"/>
  <c r="E9764" i="24"/>
  <c r="F9763" i="24"/>
  <c r="E9763" i="24"/>
  <c r="F9762" i="24"/>
  <c r="E9762" i="24"/>
  <c r="F9761" i="24"/>
  <c r="E9761" i="24"/>
  <c r="F9760" i="24"/>
  <c r="E9760" i="24"/>
  <c r="F9759" i="24"/>
  <c r="E9759" i="24"/>
  <c r="F9758" i="24"/>
  <c r="E9758" i="24"/>
  <c r="F9757" i="24"/>
  <c r="E9757" i="24"/>
  <c r="F9756" i="24"/>
  <c r="E9756" i="24"/>
  <c r="F9755" i="24"/>
  <c r="E9755" i="24"/>
  <c r="F9754" i="24"/>
  <c r="E9754" i="24"/>
  <c r="F9753" i="24"/>
  <c r="E9753" i="24"/>
  <c r="F9752" i="24"/>
  <c r="E9752" i="24"/>
  <c r="F9751" i="24"/>
  <c r="E9751" i="24"/>
  <c r="F9750" i="24"/>
  <c r="E9750" i="24"/>
  <c r="F9749" i="24"/>
  <c r="E9749" i="24"/>
  <c r="F9748" i="24"/>
  <c r="E9748" i="24"/>
  <c r="F9747" i="24"/>
  <c r="E9747" i="24"/>
  <c r="F9746" i="24"/>
  <c r="E9746" i="24"/>
  <c r="F9745" i="24"/>
  <c r="E9745" i="24"/>
  <c r="F9744" i="24"/>
  <c r="E9744" i="24"/>
  <c r="F9743" i="24"/>
  <c r="E9743" i="24"/>
  <c r="F9742" i="24"/>
  <c r="E9742" i="24"/>
  <c r="F9741" i="24"/>
  <c r="E9741" i="24"/>
  <c r="F9740" i="24"/>
  <c r="E9740" i="24"/>
  <c r="F9739" i="24"/>
  <c r="E9739" i="24"/>
  <c r="F9738" i="24"/>
  <c r="E9738" i="24"/>
  <c r="F9737" i="24"/>
  <c r="E9737" i="24"/>
  <c r="F9736" i="24"/>
  <c r="E9736" i="24"/>
  <c r="F9735" i="24"/>
  <c r="E9735" i="24"/>
  <c r="F9734" i="24"/>
  <c r="E9734" i="24"/>
  <c r="F9733" i="24"/>
  <c r="E9733" i="24"/>
  <c r="F9732" i="24"/>
  <c r="E9732" i="24"/>
  <c r="F9731" i="24"/>
  <c r="E9731" i="24"/>
  <c r="F9730" i="24"/>
  <c r="E9730" i="24"/>
  <c r="F9729" i="24"/>
  <c r="E9729" i="24"/>
  <c r="F9728" i="24"/>
  <c r="E9728" i="24"/>
  <c r="F9727" i="24"/>
  <c r="E9727" i="24"/>
  <c r="F9726" i="24"/>
  <c r="E9726" i="24"/>
  <c r="F9725" i="24"/>
  <c r="E9725" i="24"/>
  <c r="F9724" i="24"/>
  <c r="E9724" i="24"/>
  <c r="F9723" i="24"/>
  <c r="E9723" i="24"/>
  <c r="F9722" i="24"/>
  <c r="E9722" i="24"/>
  <c r="F9721" i="24"/>
  <c r="E9721" i="24"/>
  <c r="F9720" i="24"/>
  <c r="E9720" i="24"/>
  <c r="F9719" i="24"/>
  <c r="E9719" i="24"/>
  <c r="F9718" i="24"/>
  <c r="E9718" i="24"/>
  <c r="F9717" i="24"/>
  <c r="E9717" i="24"/>
  <c r="F9716" i="24"/>
  <c r="E9716" i="24"/>
  <c r="F9715" i="24"/>
  <c r="E9715" i="24"/>
  <c r="F9714" i="24"/>
  <c r="E9714" i="24"/>
  <c r="F9713" i="24"/>
  <c r="E9713" i="24"/>
  <c r="F9712" i="24"/>
  <c r="E9712" i="24"/>
  <c r="F9711" i="24"/>
  <c r="E9711" i="24"/>
  <c r="F9710" i="24"/>
  <c r="E9710" i="24"/>
  <c r="F9709" i="24"/>
  <c r="E9709" i="24"/>
  <c r="F9708" i="24"/>
  <c r="E9708" i="24"/>
  <c r="F9707" i="24"/>
  <c r="E9707" i="24"/>
  <c r="F9706" i="24"/>
  <c r="E9706" i="24"/>
  <c r="F9705" i="24"/>
  <c r="E9705" i="24"/>
  <c r="F9704" i="24"/>
  <c r="E9704" i="24"/>
  <c r="F9703" i="24"/>
  <c r="E9703" i="24"/>
  <c r="F9702" i="24"/>
  <c r="E9702" i="24"/>
  <c r="F9701" i="24"/>
  <c r="E9701" i="24"/>
  <c r="F9700" i="24"/>
  <c r="E9700" i="24"/>
  <c r="F9699" i="24"/>
  <c r="E9699" i="24"/>
  <c r="F9698" i="24"/>
  <c r="E9698" i="24"/>
  <c r="F9697" i="24"/>
  <c r="E9697" i="24"/>
  <c r="F9696" i="24"/>
  <c r="E9696" i="24"/>
  <c r="F9695" i="24"/>
  <c r="E9695" i="24"/>
  <c r="F9694" i="24"/>
  <c r="E9694" i="24"/>
  <c r="F9693" i="24"/>
  <c r="E9693" i="24"/>
  <c r="F9692" i="24"/>
  <c r="E9692" i="24"/>
  <c r="F9691" i="24"/>
  <c r="E9691" i="24"/>
  <c r="F9690" i="24"/>
  <c r="E9690" i="24"/>
  <c r="F9689" i="24"/>
  <c r="E9689" i="24"/>
  <c r="F9688" i="24"/>
  <c r="E9688" i="24"/>
  <c r="F9687" i="24"/>
  <c r="E9687" i="24"/>
  <c r="F9686" i="24"/>
  <c r="E9686" i="24"/>
  <c r="F9685" i="24"/>
  <c r="E9685" i="24"/>
  <c r="F9684" i="24"/>
  <c r="E9684" i="24"/>
  <c r="F9683" i="24"/>
  <c r="E9683" i="24"/>
  <c r="F9682" i="24"/>
  <c r="E9682" i="24"/>
  <c r="F9681" i="24"/>
  <c r="E9681" i="24"/>
  <c r="F9680" i="24"/>
  <c r="E9680" i="24"/>
  <c r="F9679" i="24"/>
  <c r="E9679" i="24"/>
  <c r="F9678" i="24"/>
  <c r="E9678" i="24"/>
  <c r="F9677" i="24"/>
  <c r="E9677" i="24"/>
  <c r="F9676" i="24"/>
  <c r="E9676" i="24"/>
  <c r="F9675" i="24"/>
  <c r="E9675" i="24"/>
  <c r="F9674" i="24"/>
  <c r="E9674" i="24"/>
  <c r="F9673" i="24"/>
  <c r="E9673" i="24"/>
  <c r="F9672" i="24"/>
  <c r="E9672" i="24"/>
  <c r="F9671" i="24"/>
  <c r="E9671" i="24"/>
  <c r="F9670" i="24"/>
  <c r="E9670" i="24"/>
  <c r="F9669" i="24"/>
  <c r="E9669" i="24"/>
  <c r="F9668" i="24"/>
  <c r="E9668" i="24"/>
  <c r="F9667" i="24"/>
  <c r="E9667" i="24"/>
  <c r="F9666" i="24"/>
  <c r="E9666" i="24"/>
  <c r="F9665" i="24"/>
  <c r="E9665" i="24"/>
  <c r="F9664" i="24"/>
  <c r="E9664" i="24"/>
  <c r="F9663" i="24"/>
  <c r="E9663" i="24"/>
  <c r="F9662" i="24"/>
  <c r="E9662" i="24"/>
  <c r="F9661" i="24"/>
  <c r="E9661" i="24"/>
  <c r="F9660" i="24"/>
  <c r="E9660" i="24"/>
  <c r="F9659" i="24"/>
  <c r="E9659" i="24"/>
  <c r="F9658" i="24"/>
  <c r="E9658" i="24"/>
  <c r="F9657" i="24"/>
  <c r="E9657" i="24"/>
  <c r="F9656" i="24"/>
  <c r="E9656" i="24"/>
  <c r="F9655" i="24"/>
  <c r="E9655" i="24"/>
  <c r="F9654" i="24"/>
  <c r="E9654" i="24"/>
  <c r="F9653" i="24"/>
  <c r="E9653" i="24"/>
  <c r="F9652" i="24"/>
  <c r="E9652" i="24"/>
  <c r="F9651" i="24"/>
  <c r="E9651" i="24"/>
  <c r="F9650" i="24"/>
  <c r="E9650" i="24"/>
  <c r="F9649" i="24"/>
  <c r="E9649" i="24"/>
  <c r="F9648" i="24"/>
  <c r="E9648" i="24"/>
  <c r="F9647" i="24"/>
  <c r="E9647" i="24"/>
  <c r="F9646" i="24"/>
  <c r="E9646" i="24"/>
  <c r="F9645" i="24"/>
  <c r="E9645" i="24"/>
  <c r="F9644" i="24"/>
  <c r="E9644" i="24"/>
  <c r="F9643" i="24"/>
  <c r="E9643" i="24"/>
  <c r="F9642" i="24"/>
  <c r="E9642" i="24"/>
  <c r="F9641" i="24"/>
  <c r="E9641" i="24"/>
  <c r="F9640" i="24"/>
  <c r="E9640" i="24"/>
  <c r="F9639" i="24"/>
  <c r="E9639" i="24"/>
  <c r="F9638" i="24"/>
  <c r="E9638" i="24"/>
  <c r="F9637" i="24"/>
  <c r="E9637" i="24"/>
  <c r="F9636" i="24"/>
  <c r="E9636" i="24"/>
  <c r="F9635" i="24"/>
  <c r="E9635" i="24"/>
  <c r="F9634" i="24"/>
  <c r="E9634" i="24"/>
  <c r="F9633" i="24"/>
  <c r="E9633" i="24"/>
  <c r="F9632" i="24"/>
  <c r="E9632" i="24"/>
  <c r="F9631" i="24"/>
  <c r="E9631" i="24"/>
  <c r="F9630" i="24"/>
  <c r="E9630" i="24"/>
  <c r="F9629" i="24"/>
  <c r="E9629" i="24"/>
  <c r="F9628" i="24"/>
  <c r="E9628" i="24"/>
  <c r="F9627" i="24"/>
  <c r="E9627" i="24"/>
  <c r="F9626" i="24"/>
  <c r="E9626" i="24"/>
  <c r="F9625" i="24"/>
  <c r="E9625" i="24"/>
  <c r="F9624" i="24"/>
  <c r="E9624" i="24"/>
  <c r="F9623" i="24"/>
  <c r="E9623" i="24"/>
  <c r="F9622" i="24"/>
  <c r="E9622" i="24"/>
  <c r="F9621" i="24"/>
  <c r="E9621" i="24"/>
  <c r="F9620" i="24"/>
  <c r="E9620" i="24"/>
  <c r="F9619" i="24"/>
  <c r="E9619" i="24"/>
  <c r="F9618" i="24"/>
  <c r="E9618" i="24"/>
  <c r="F9617" i="24"/>
  <c r="E9617" i="24"/>
  <c r="F9616" i="24"/>
  <c r="E9616" i="24"/>
  <c r="F9615" i="24"/>
  <c r="E9615" i="24"/>
  <c r="F9614" i="24"/>
  <c r="E9614" i="24"/>
  <c r="F9613" i="24"/>
  <c r="E9613" i="24"/>
  <c r="F9612" i="24"/>
  <c r="E9612" i="24"/>
  <c r="F9611" i="24"/>
  <c r="E9611" i="24"/>
  <c r="F9610" i="24"/>
  <c r="E9610" i="24"/>
  <c r="F9609" i="24"/>
  <c r="E9609" i="24"/>
  <c r="F9608" i="24"/>
  <c r="E9608" i="24"/>
  <c r="F9607" i="24"/>
  <c r="E9607" i="24"/>
  <c r="F9606" i="24"/>
  <c r="E9606" i="24"/>
  <c r="F9605" i="24"/>
  <c r="E9605" i="24"/>
  <c r="F9604" i="24"/>
  <c r="E9604" i="24"/>
  <c r="F9603" i="24"/>
  <c r="E9603" i="24"/>
  <c r="F9602" i="24"/>
  <c r="E9602" i="24"/>
  <c r="F9601" i="24"/>
  <c r="E9601" i="24"/>
  <c r="F9600" i="24"/>
  <c r="E9600" i="24"/>
  <c r="F9599" i="24"/>
  <c r="E9599" i="24"/>
  <c r="F9598" i="24"/>
  <c r="E9598" i="24"/>
  <c r="F9597" i="24"/>
  <c r="E9597" i="24"/>
  <c r="F9596" i="24"/>
  <c r="E9596" i="24"/>
  <c r="F9595" i="24"/>
  <c r="E9595" i="24"/>
  <c r="F9594" i="24"/>
  <c r="E9594" i="24"/>
  <c r="F9593" i="24"/>
  <c r="E9593" i="24"/>
  <c r="F9592" i="24"/>
  <c r="E9592" i="24"/>
  <c r="F9591" i="24"/>
  <c r="E9591" i="24"/>
  <c r="F9590" i="24"/>
  <c r="E9590" i="24"/>
  <c r="F9589" i="24"/>
  <c r="E9589" i="24"/>
  <c r="F9588" i="24"/>
  <c r="E9588" i="24"/>
  <c r="F9587" i="24"/>
  <c r="E9587" i="24"/>
  <c r="F9586" i="24"/>
  <c r="E9586" i="24"/>
  <c r="F9585" i="24"/>
  <c r="E9585" i="24"/>
  <c r="F9584" i="24"/>
  <c r="E9584" i="24"/>
  <c r="F9583" i="24"/>
  <c r="E9583" i="24"/>
  <c r="F9582" i="24"/>
  <c r="E9582" i="24"/>
  <c r="F9581" i="24"/>
  <c r="E9581" i="24"/>
  <c r="F9580" i="24"/>
  <c r="E9580" i="24"/>
  <c r="F9579" i="24"/>
  <c r="E9579" i="24"/>
  <c r="F9578" i="24"/>
  <c r="E9578" i="24"/>
  <c r="F9577" i="24"/>
  <c r="E9577" i="24"/>
  <c r="F9576" i="24"/>
  <c r="E9576" i="24"/>
  <c r="F9575" i="24"/>
  <c r="E9575" i="24"/>
  <c r="F9574" i="24"/>
  <c r="E9574" i="24"/>
  <c r="F9573" i="24"/>
  <c r="E9573" i="24"/>
  <c r="F9572" i="24"/>
  <c r="E9572" i="24"/>
  <c r="F9571" i="24"/>
  <c r="E9571" i="24"/>
  <c r="F9570" i="24"/>
  <c r="E9570" i="24"/>
  <c r="F9569" i="24"/>
  <c r="E9569" i="24"/>
  <c r="F9568" i="24"/>
  <c r="E9568" i="24"/>
  <c r="F9567" i="24"/>
  <c r="E9567" i="24"/>
  <c r="F9566" i="24"/>
  <c r="E9566" i="24"/>
  <c r="F9565" i="24"/>
  <c r="E9565" i="24"/>
  <c r="F9564" i="24"/>
  <c r="E9564" i="24"/>
  <c r="F9563" i="24"/>
  <c r="E9563" i="24"/>
  <c r="F9562" i="24"/>
  <c r="E9562" i="24"/>
  <c r="F9561" i="24"/>
  <c r="E9561" i="24"/>
  <c r="F9560" i="24"/>
  <c r="E9560" i="24"/>
  <c r="F9559" i="24"/>
  <c r="E9559" i="24"/>
  <c r="F9558" i="24"/>
  <c r="E9558" i="24"/>
  <c r="F9557" i="24"/>
  <c r="E9557" i="24"/>
  <c r="F9556" i="24"/>
  <c r="E9556" i="24"/>
  <c r="F9555" i="24"/>
  <c r="E9555" i="24"/>
  <c r="F9554" i="24"/>
  <c r="E9554" i="24"/>
  <c r="F9553" i="24"/>
  <c r="E9553" i="24"/>
  <c r="F9552" i="24"/>
  <c r="E9552" i="24"/>
  <c r="F9551" i="24"/>
  <c r="E9551" i="24"/>
  <c r="F9550" i="24"/>
  <c r="E9550" i="24"/>
  <c r="F9549" i="24"/>
  <c r="E9549" i="24"/>
  <c r="F9548" i="24"/>
  <c r="E9548" i="24"/>
  <c r="F9547" i="24"/>
  <c r="E9547" i="24"/>
  <c r="F9546" i="24"/>
  <c r="E9546" i="24"/>
  <c r="F9545" i="24"/>
  <c r="E9545" i="24"/>
  <c r="F9544" i="24"/>
  <c r="E9544" i="24"/>
  <c r="F9543" i="24"/>
  <c r="E9543" i="24"/>
  <c r="F9542" i="24"/>
  <c r="E9542" i="24"/>
  <c r="F9541" i="24"/>
  <c r="E9541" i="24"/>
  <c r="F9540" i="24"/>
  <c r="E9540" i="24"/>
  <c r="F9539" i="24"/>
  <c r="E9539" i="24"/>
  <c r="F9538" i="24"/>
  <c r="E9538" i="24"/>
  <c r="F9537" i="24"/>
  <c r="E9537" i="24"/>
  <c r="F9536" i="24"/>
  <c r="E9536" i="24"/>
  <c r="F9535" i="24"/>
  <c r="E9535" i="24"/>
  <c r="F9534" i="24"/>
  <c r="E9534" i="24"/>
  <c r="F9533" i="24"/>
  <c r="E9533" i="24"/>
  <c r="F9532" i="24"/>
  <c r="E9532" i="24"/>
  <c r="F9531" i="24"/>
  <c r="E9531" i="24"/>
  <c r="F9530" i="24"/>
  <c r="E9530" i="24"/>
  <c r="F9529" i="24"/>
  <c r="E9529" i="24"/>
  <c r="F9528" i="24"/>
  <c r="E9528" i="24"/>
  <c r="F9527" i="24"/>
  <c r="E9527" i="24"/>
  <c r="F9526" i="24"/>
  <c r="E9526" i="24"/>
  <c r="F9525" i="24"/>
  <c r="E9525" i="24"/>
  <c r="F9524" i="24"/>
  <c r="E9524" i="24"/>
  <c r="F9523" i="24"/>
  <c r="E9523" i="24"/>
  <c r="F9522" i="24"/>
  <c r="E9522" i="24"/>
  <c r="F9521" i="24"/>
  <c r="E9521" i="24"/>
  <c r="F9520" i="24"/>
  <c r="E9520" i="24"/>
  <c r="F9519" i="24"/>
  <c r="E9519" i="24"/>
  <c r="F9518" i="24"/>
  <c r="E9518" i="24"/>
  <c r="F9517" i="24"/>
  <c r="E9517" i="24"/>
  <c r="F9516" i="24"/>
  <c r="E9516" i="24"/>
  <c r="F9515" i="24"/>
  <c r="E9515" i="24"/>
  <c r="F9514" i="24"/>
  <c r="E9514" i="24"/>
  <c r="F9513" i="24"/>
  <c r="E9513" i="24"/>
  <c r="F9512" i="24"/>
  <c r="E9512" i="24"/>
  <c r="F9511" i="24"/>
  <c r="E9511" i="24"/>
  <c r="F9510" i="24"/>
  <c r="E9510" i="24"/>
  <c r="F9509" i="24"/>
  <c r="E9509" i="24"/>
  <c r="F9508" i="24"/>
  <c r="E9508" i="24"/>
  <c r="F9507" i="24"/>
  <c r="E9507" i="24"/>
  <c r="F9506" i="24"/>
  <c r="E9506" i="24"/>
  <c r="F9505" i="24"/>
  <c r="E9505" i="24"/>
  <c r="F9504" i="24"/>
  <c r="E9504" i="24"/>
  <c r="F9503" i="24"/>
  <c r="E9503" i="24"/>
  <c r="F9502" i="24"/>
  <c r="E9502" i="24"/>
  <c r="F9501" i="24"/>
  <c r="E9501" i="24"/>
  <c r="F9500" i="24"/>
  <c r="E9500" i="24"/>
  <c r="F9499" i="24"/>
  <c r="E9499" i="24"/>
  <c r="F9498" i="24"/>
  <c r="E9498" i="24"/>
  <c r="F9497" i="24"/>
  <c r="E9497" i="24"/>
  <c r="F9496" i="24"/>
  <c r="E9496" i="24"/>
  <c r="F9495" i="24"/>
  <c r="E9495" i="24"/>
  <c r="F9494" i="24"/>
  <c r="E9494" i="24"/>
  <c r="F9493" i="24"/>
  <c r="E9493" i="24"/>
  <c r="F9492" i="24"/>
  <c r="E9492" i="24"/>
  <c r="F9491" i="24"/>
  <c r="E9491" i="24"/>
  <c r="F9490" i="24"/>
  <c r="E9490" i="24"/>
  <c r="F9489" i="24"/>
  <c r="E9489" i="24"/>
  <c r="F9488" i="24"/>
  <c r="E9488" i="24"/>
  <c r="F9487" i="24"/>
  <c r="E9487" i="24"/>
  <c r="F9486" i="24"/>
  <c r="E9486" i="24"/>
  <c r="F9485" i="24"/>
  <c r="E9485" i="24"/>
  <c r="F9484" i="24"/>
  <c r="E9484" i="24"/>
  <c r="F9483" i="24"/>
  <c r="E9483" i="24"/>
  <c r="F9482" i="24"/>
  <c r="E9482" i="24"/>
  <c r="F9481" i="24"/>
  <c r="E9481" i="24"/>
  <c r="F9480" i="24"/>
  <c r="E9480" i="24"/>
  <c r="F9479" i="24"/>
  <c r="E9479" i="24"/>
  <c r="F9478" i="24"/>
  <c r="E9478" i="24"/>
  <c r="F9477" i="24"/>
  <c r="E9477" i="24"/>
  <c r="F9476" i="24"/>
  <c r="E9476" i="24"/>
  <c r="F9475" i="24"/>
  <c r="E9475" i="24"/>
  <c r="F9474" i="24"/>
  <c r="E9474" i="24"/>
  <c r="F9473" i="24"/>
  <c r="E9473" i="24"/>
  <c r="G9473" i="24" s="1"/>
  <c r="F9472" i="24"/>
  <c r="E9472" i="24"/>
  <c r="F9471" i="24"/>
  <c r="E9471" i="24"/>
  <c r="F9470" i="24"/>
  <c r="E9470" i="24"/>
  <c r="F9469" i="24"/>
  <c r="E9469" i="24"/>
  <c r="F9468" i="24"/>
  <c r="E9468" i="24"/>
  <c r="F9467" i="24"/>
  <c r="E9467" i="24"/>
  <c r="F9466" i="24"/>
  <c r="E9466" i="24"/>
  <c r="F9465" i="24"/>
  <c r="E9465" i="24"/>
  <c r="F9464" i="24"/>
  <c r="E9464" i="24"/>
  <c r="F9463" i="24"/>
  <c r="E9463" i="24"/>
  <c r="F9462" i="24"/>
  <c r="E9462" i="24"/>
  <c r="F9461" i="24"/>
  <c r="E9461" i="24"/>
  <c r="F9460" i="24"/>
  <c r="E9460" i="24"/>
  <c r="F9459" i="24"/>
  <c r="E9459" i="24"/>
  <c r="F9458" i="24"/>
  <c r="E9458" i="24"/>
  <c r="F9457" i="24"/>
  <c r="E9457" i="24"/>
  <c r="F9456" i="24"/>
  <c r="E9456" i="24"/>
  <c r="F9455" i="24"/>
  <c r="E9455" i="24"/>
  <c r="F9454" i="24"/>
  <c r="E9454" i="24"/>
  <c r="F9453" i="24"/>
  <c r="E9453" i="24"/>
  <c r="F9452" i="24"/>
  <c r="E9452" i="24"/>
  <c r="F9451" i="24"/>
  <c r="E9451" i="24"/>
  <c r="F9450" i="24"/>
  <c r="E9450" i="24"/>
  <c r="F9449" i="24"/>
  <c r="E9449" i="24"/>
  <c r="G9449" i="24" s="1"/>
  <c r="F9448" i="24"/>
  <c r="E9448" i="24"/>
  <c r="F9447" i="24"/>
  <c r="E9447" i="24"/>
  <c r="F9446" i="24"/>
  <c r="E9446" i="24"/>
  <c r="F9445" i="24"/>
  <c r="E9445" i="24"/>
  <c r="F9444" i="24"/>
  <c r="E9444" i="24"/>
  <c r="F9443" i="24"/>
  <c r="E9443" i="24"/>
  <c r="F9442" i="24"/>
  <c r="E9442" i="24"/>
  <c r="F9441" i="24"/>
  <c r="E9441" i="24"/>
  <c r="F9440" i="24"/>
  <c r="E9440" i="24"/>
  <c r="F9439" i="24"/>
  <c r="E9439" i="24"/>
  <c r="F9438" i="24"/>
  <c r="E9438" i="24"/>
  <c r="F9437" i="24"/>
  <c r="E9437" i="24"/>
  <c r="F9436" i="24"/>
  <c r="E9436" i="24"/>
  <c r="F9435" i="24"/>
  <c r="E9435" i="24"/>
  <c r="F9434" i="24"/>
  <c r="E9434" i="24"/>
  <c r="F9433" i="24"/>
  <c r="E9433" i="24"/>
  <c r="G9433" i="24" s="1"/>
  <c r="F9432" i="24"/>
  <c r="E9432" i="24"/>
  <c r="F9431" i="24"/>
  <c r="E9431" i="24"/>
  <c r="F9430" i="24"/>
  <c r="E9430" i="24"/>
  <c r="F9429" i="24"/>
  <c r="E9429" i="24"/>
  <c r="F9428" i="24"/>
  <c r="E9428" i="24"/>
  <c r="F9427" i="24"/>
  <c r="E9427" i="24"/>
  <c r="F9426" i="24"/>
  <c r="E9426" i="24"/>
  <c r="F9425" i="24"/>
  <c r="E9425" i="24"/>
  <c r="F9424" i="24"/>
  <c r="E9424" i="24"/>
  <c r="F9423" i="24"/>
  <c r="E9423" i="24"/>
  <c r="F9422" i="24"/>
  <c r="E9422" i="24"/>
  <c r="F9421" i="24"/>
  <c r="E9421" i="24"/>
  <c r="F9420" i="24"/>
  <c r="E9420" i="24"/>
  <c r="F9419" i="24"/>
  <c r="E9419" i="24"/>
  <c r="F9418" i="24"/>
  <c r="E9418" i="24"/>
  <c r="F9417" i="24"/>
  <c r="E9417" i="24"/>
  <c r="G9417" i="24" s="1"/>
  <c r="F9416" i="24"/>
  <c r="E9416" i="24"/>
  <c r="F9415" i="24"/>
  <c r="E9415" i="24"/>
  <c r="F9414" i="24"/>
  <c r="E9414" i="24"/>
  <c r="F9413" i="24"/>
  <c r="E9413" i="24"/>
  <c r="F9412" i="24"/>
  <c r="E9412" i="24"/>
  <c r="F9411" i="24"/>
  <c r="E9411" i="24"/>
  <c r="F9410" i="24"/>
  <c r="E9410" i="24"/>
  <c r="F9409" i="24"/>
  <c r="E9409" i="24"/>
  <c r="F9408" i="24"/>
  <c r="E9408" i="24"/>
  <c r="F9407" i="24"/>
  <c r="E9407" i="24"/>
  <c r="F9406" i="24"/>
  <c r="E9406" i="24"/>
  <c r="F9405" i="24"/>
  <c r="E9405" i="24"/>
  <c r="F9404" i="24"/>
  <c r="E9404" i="24"/>
  <c r="F9403" i="24"/>
  <c r="E9403" i="24"/>
  <c r="F9402" i="24"/>
  <c r="E9402" i="24"/>
  <c r="F9401" i="24"/>
  <c r="E9401" i="24"/>
  <c r="F9400" i="24"/>
  <c r="E9400" i="24"/>
  <c r="F9399" i="24"/>
  <c r="E9399" i="24"/>
  <c r="F9398" i="24"/>
  <c r="E9398" i="24"/>
  <c r="F9397" i="24"/>
  <c r="E9397" i="24"/>
  <c r="F9396" i="24"/>
  <c r="E9396" i="24"/>
  <c r="F9395" i="24"/>
  <c r="E9395" i="24"/>
  <c r="F9394" i="24"/>
  <c r="E9394" i="24"/>
  <c r="F9393" i="24"/>
  <c r="E9393" i="24"/>
  <c r="G9393" i="24" s="1"/>
  <c r="F9392" i="24"/>
  <c r="E9392" i="24"/>
  <c r="F9391" i="24"/>
  <c r="E9391" i="24"/>
  <c r="F9390" i="24"/>
  <c r="E9390" i="24"/>
  <c r="F9389" i="24"/>
  <c r="E9389" i="24"/>
  <c r="F9388" i="24"/>
  <c r="E9388" i="24"/>
  <c r="F9387" i="24"/>
  <c r="E9387" i="24"/>
  <c r="F9386" i="24"/>
  <c r="E9386" i="24"/>
  <c r="F9385" i="24"/>
  <c r="E9385" i="24"/>
  <c r="F9384" i="24"/>
  <c r="E9384" i="24"/>
  <c r="F9383" i="24"/>
  <c r="E9383" i="24"/>
  <c r="F9382" i="24"/>
  <c r="E9382" i="24"/>
  <c r="F9381" i="24"/>
  <c r="E9381" i="24"/>
  <c r="F9380" i="24"/>
  <c r="E9380" i="24"/>
  <c r="F9379" i="24"/>
  <c r="E9379" i="24"/>
  <c r="F9378" i="24"/>
  <c r="E9378" i="24"/>
  <c r="F9377" i="24"/>
  <c r="E9377" i="24"/>
  <c r="F9376" i="24"/>
  <c r="E9376" i="24"/>
  <c r="F9375" i="24"/>
  <c r="E9375" i="24"/>
  <c r="F9374" i="24"/>
  <c r="E9374" i="24"/>
  <c r="F9373" i="24"/>
  <c r="E9373" i="24"/>
  <c r="F9372" i="24"/>
  <c r="E9372" i="24"/>
  <c r="F9371" i="24"/>
  <c r="E9371" i="24"/>
  <c r="F9370" i="24"/>
  <c r="E9370" i="24"/>
  <c r="F9369" i="24"/>
  <c r="E9369" i="24"/>
  <c r="F9368" i="24"/>
  <c r="E9368" i="24"/>
  <c r="F9367" i="24"/>
  <c r="E9367" i="24"/>
  <c r="F9366" i="24"/>
  <c r="E9366" i="24"/>
  <c r="F9365" i="24"/>
  <c r="E9365" i="24"/>
  <c r="F9364" i="24"/>
  <c r="E9364" i="24"/>
  <c r="F9363" i="24"/>
  <c r="E9363" i="24"/>
  <c r="F9362" i="24"/>
  <c r="E9362" i="24"/>
  <c r="F9361" i="24"/>
  <c r="E9361" i="24"/>
  <c r="F9360" i="24"/>
  <c r="E9360" i="24"/>
  <c r="F9359" i="24"/>
  <c r="E9359" i="24"/>
  <c r="F9358" i="24"/>
  <c r="E9358" i="24"/>
  <c r="F9357" i="24"/>
  <c r="E9357" i="24"/>
  <c r="F9356" i="24"/>
  <c r="E9356" i="24"/>
  <c r="F9355" i="24"/>
  <c r="E9355" i="24"/>
  <c r="F9354" i="24"/>
  <c r="E9354" i="24"/>
  <c r="F9353" i="24"/>
  <c r="E9353" i="24"/>
  <c r="F9352" i="24"/>
  <c r="E9352" i="24"/>
  <c r="F9351" i="24"/>
  <c r="E9351" i="24"/>
  <c r="F9350" i="24"/>
  <c r="E9350" i="24"/>
  <c r="F9349" i="24"/>
  <c r="E9349" i="24"/>
  <c r="F9348" i="24"/>
  <c r="E9348" i="24"/>
  <c r="F9347" i="24"/>
  <c r="E9347" i="24"/>
  <c r="F9346" i="24"/>
  <c r="E9346" i="24"/>
  <c r="F9345" i="24"/>
  <c r="E9345" i="24"/>
  <c r="F9344" i="24"/>
  <c r="E9344" i="24"/>
  <c r="F9343" i="24"/>
  <c r="E9343" i="24"/>
  <c r="F9342" i="24"/>
  <c r="E9342" i="24"/>
  <c r="F9341" i="24"/>
  <c r="E9341" i="24"/>
  <c r="F9340" i="24"/>
  <c r="E9340" i="24"/>
  <c r="F9339" i="24"/>
  <c r="E9339" i="24"/>
  <c r="F9338" i="24"/>
  <c r="E9338" i="24"/>
  <c r="F9337" i="24"/>
  <c r="E9337" i="24"/>
  <c r="F9336" i="24"/>
  <c r="E9336" i="24"/>
  <c r="F9335" i="24"/>
  <c r="E9335" i="24"/>
  <c r="F9334" i="24"/>
  <c r="E9334" i="24"/>
  <c r="F9333" i="24"/>
  <c r="E9333" i="24"/>
  <c r="F9332" i="24"/>
  <c r="E9332" i="24"/>
  <c r="F9331" i="24"/>
  <c r="E9331" i="24"/>
  <c r="F9330" i="24"/>
  <c r="E9330" i="24"/>
  <c r="F9329" i="24"/>
  <c r="E9329" i="24"/>
  <c r="F9328" i="24"/>
  <c r="E9328" i="24"/>
  <c r="F9327" i="24"/>
  <c r="E9327" i="24"/>
  <c r="F9326" i="24"/>
  <c r="E9326" i="24"/>
  <c r="F9325" i="24"/>
  <c r="E9325" i="24"/>
  <c r="F9324" i="24"/>
  <c r="E9324" i="24"/>
  <c r="F9323" i="24"/>
  <c r="E9323" i="24"/>
  <c r="F9322" i="24"/>
  <c r="E9322" i="24"/>
  <c r="F9321" i="24"/>
  <c r="E9321" i="24"/>
  <c r="F9320" i="24"/>
  <c r="E9320" i="24"/>
  <c r="F9319" i="24"/>
  <c r="E9319" i="24"/>
  <c r="F9318" i="24"/>
  <c r="E9318" i="24"/>
  <c r="F9317" i="24"/>
  <c r="E9317" i="24"/>
  <c r="F9316" i="24"/>
  <c r="E9316" i="24"/>
  <c r="F9315" i="24"/>
  <c r="E9315" i="24"/>
  <c r="F9314" i="24"/>
  <c r="E9314" i="24"/>
  <c r="F9313" i="24"/>
  <c r="E9313" i="24"/>
  <c r="F9312" i="24"/>
  <c r="E9312" i="24"/>
  <c r="F9311" i="24"/>
  <c r="E9311" i="24"/>
  <c r="F9310" i="24"/>
  <c r="E9310" i="24"/>
  <c r="F9309" i="24"/>
  <c r="E9309" i="24"/>
  <c r="F9308" i="24"/>
  <c r="E9308" i="24"/>
  <c r="F9307" i="24"/>
  <c r="E9307" i="24"/>
  <c r="F9306" i="24"/>
  <c r="E9306" i="24"/>
  <c r="F9305" i="24"/>
  <c r="E9305" i="24"/>
  <c r="F9304" i="24"/>
  <c r="E9304" i="24"/>
  <c r="F9303" i="24"/>
  <c r="E9303" i="24"/>
  <c r="F9302" i="24"/>
  <c r="E9302" i="24"/>
  <c r="F9301" i="24"/>
  <c r="E9301" i="24"/>
  <c r="F9300" i="24"/>
  <c r="E9300" i="24"/>
  <c r="F9299" i="24"/>
  <c r="E9299" i="24"/>
  <c r="F9298" i="24"/>
  <c r="E9298" i="24"/>
  <c r="F9297" i="24"/>
  <c r="E9297" i="24"/>
  <c r="F9296" i="24"/>
  <c r="E9296" i="24"/>
  <c r="F9295" i="24"/>
  <c r="E9295" i="24"/>
  <c r="F9294" i="24"/>
  <c r="E9294" i="24"/>
  <c r="F9293" i="24"/>
  <c r="E9293" i="24"/>
  <c r="F9292" i="24"/>
  <c r="E9292" i="24"/>
  <c r="F9291" i="24"/>
  <c r="E9291" i="24"/>
  <c r="F9290" i="24"/>
  <c r="E9290" i="24"/>
  <c r="F9289" i="24"/>
  <c r="E9289" i="24"/>
  <c r="F9288" i="24"/>
  <c r="E9288" i="24"/>
  <c r="F9287" i="24"/>
  <c r="E9287" i="24"/>
  <c r="F9286" i="24"/>
  <c r="E9286" i="24"/>
  <c r="F9285" i="24"/>
  <c r="E9285" i="24"/>
  <c r="F9284" i="24"/>
  <c r="E9284" i="24"/>
  <c r="F9283" i="24"/>
  <c r="E9283" i="24"/>
  <c r="F9282" i="24"/>
  <c r="E9282" i="24"/>
  <c r="F9281" i="24"/>
  <c r="E9281" i="24"/>
  <c r="F9280" i="24"/>
  <c r="E9280" i="24"/>
  <c r="F9279" i="24"/>
  <c r="E9279" i="24"/>
  <c r="F9278" i="24"/>
  <c r="E9278" i="24"/>
  <c r="F9277" i="24"/>
  <c r="E9277" i="24"/>
  <c r="F9276" i="24"/>
  <c r="E9276" i="24"/>
  <c r="F9275" i="24"/>
  <c r="E9275" i="24"/>
  <c r="F9274" i="24"/>
  <c r="E9274" i="24"/>
  <c r="F9273" i="24"/>
  <c r="E9273" i="24"/>
  <c r="F9272" i="24"/>
  <c r="E9272" i="24"/>
  <c r="F9271" i="24"/>
  <c r="E9271" i="24"/>
  <c r="F9270" i="24"/>
  <c r="E9270" i="24"/>
  <c r="F9269" i="24"/>
  <c r="E9269" i="24"/>
  <c r="F9268" i="24"/>
  <c r="E9268" i="24"/>
  <c r="F9267" i="24"/>
  <c r="E9267" i="24"/>
  <c r="F9266" i="24"/>
  <c r="E9266" i="24"/>
  <c r="G9266" i="24" s="1"/>
  <c r="F9265" i="24"/>
  <c r="E9265" i="24"/>
  <c r="F9264" i="24"/>
  <c r="E9264" i="24"/>
  <c r="F9263" i="24"/>
  <c r="E9263" i="24"/>
  <c r="F9262" i="24"/>
  <c r="E9262" i="24"/>
  <c r="F9261" i="24"/>
  <c r="E9261" i="24"/>
  <c r="F9260" i="24"/>
  <c r="E9260" i="24"/>
  <c r="F9259" i="24"/>
  <c r="E9259" i="24"/>
  <c r="F9258" i="24"/>
  <c r="E9258" i="24"/>
  <c r="F9257" i="24"/>
  <c r="E9257" i="24"/>
  <c r="F9256" i="24"/>
  <c r="E9256" i="24"/>
  <c r="F9255" i="24"/>
  <c r="E9255" i="24"/>
  <c r="F9254" i="24"/>
  <c r="E9254" i="24"/>
  <c r="F9253" i="24"/>
  <c r="E9253" i="24"/>
  <c r="F9252" i="24"/>
  <c r="E9252" i="24"/>
  <c r="F9251" i="24"/>
  <c r="E9251" i="24"/>
  <c r="F9250" i="24"/>
  <c r="E9250" i="24"/>
  <c r="G9250" i="24" s="1"/>
  <c r="F9249" i="24"/>
  <c r="E9249" i="24"/>
  <c r="F9248" i="24"/>
  <c r="E9248" i="24"/>
  <c r="F9247" i="24"/>
  <c r="E9247" i="24"/>
  <c r="F9246" i="24"/>
  <c r="E9246" i="24"/>
  <c r="F9245" i="24"/>
  <c r="E9245" i="24"/>
  <c r="F9244" i="24"/>
  <c r="E9244" i="24"/>
  <c r="F9243" i="24"/>
  <c r="E9243" i="24"/>
  <c r="F9242" i="24"/>
  <c r="E9242" i="24"/>
  <c r="F9241" i="24"/>
  <c r="E9241" i="24"/>
  <c r="F9240" i="24"/>
  <c r="E9240" i="24"/>
  <c r="F9239" i="24"/>
  <c r="E9239" i="24"/>
  <c r="F9238" i="24"/>
  <c r="E9238" i="24"/>
  <c r="F9237" i="24"/>
  <c r="E9237" i="24"/>
  <c r="F9236" i="24"/>
  <c r="E9236" i="24"/>
  <c r="F9235" i="24"/>
  <c r="E9235" i="24"/>
  <c r="F9234" i="24"/>
  <c r="E9234" i="24"/>
  <c r="F9233" i="24"/>
  <c r="E9233" i="24"/>
  <c r="F9232" i="24"/>
  <c r="E9232" i="24"/>
  <c r="F9231" i="24"/>
  <c r="E9231" i="24"/>
  <c r="F9230" i="24"/>
  <c r="E9230" i="24"/>
  <c r="F9229" i="24"/>
  <c r="E9229" i="24"/>
  <c r="F9228" i="24"/>
  <c r="E9228" i="24"/>
  <c r="F9227" i="24"/>
  <c r="E9227" i="24"/>
  <c r="F9226" i="24"/>
  <c r="E9226" i="24"/>
  <c r="G9226" i="24" s="1"/>
  <c r="F9225" i="24"/>
  <c r="E9225" i="24"/>
  <c r="F9224" i="24"/>
  <c r="E9224" i="24"/>
  <c r="F9223" i="24"/>
  <c r="E9223" i="24"/>
  <c r="F9222" i="24"/>
  <c r="E9222" i="24"/>
  <c r="F9221" i="24"/>
  <c r="E9221" i="24"/>
  <c r="F9220" i="24"/>
  <c r="E9220" i="24"/>
  <c r="F9219" i="24"/>
  <c r="E9219" i="24"/>
  <c r="F9218" i="24"/>
  <c r="E9218" i="24"/>
  <c r="G9218" i="24" s="1"/>
  <c r="F9217" i="24"/>
  <c r="E9217" i="24"/>
  <c r="F9216" i="24"/>
  <c r="E9216" i="24"/>
  <c r="F9215" i="24"/>
  <c r="E9215" i="24"/>
  <c r="F9214" i="24"/>
  <c r="E9214" i="24"/>
  <c r="F9213" i="24"/>
  <c r="E9213" i="24"/>
  <c r="F9212" i="24"/>
  <c r="E9212" i="24"/>
  <c r="F9211" i="24"/>
  <c r="E9211" i="24"/>
  <c r="F9210" i="24"/>
  <c r="E9210" i="24"/>
  <c r="F9209" i="24"/>
  <c r="E9209" i="24"/>
  <c r="F9208" i="24"/>
  <c r="E9208" i="24"/>
  <c r="F9207" i="24"/>
  <c r="E9207" i="24"/>
  <c r="F9206" i="24"/>
  <c r="E9206" i="24"/>
  <c r="F9205" i="24"/>
  <c r="E9205" i="24"/>
  <c r="F9204" i="24"/>
  <c r="E9204" i="24"/>
  <c r="F9203" i="24"/>
  <c r="E9203" i="24"/>
  <c r="F9202" i="24"/>
  <c r="E9202" i="24"/>
  <c r="G9202" i="24" s="1"/>
  <c r="F9201" i="24"/>
  <c r="E9201" i="24"/>
  <c r="F9200" i="24"/>
  <c r="E9200" i="24"/>
  <c r="F9199" i="24"/>
  <c r="E9199" i="24"/>
  <c r="F9198" i="24"/>
  <c r="E9198" i="24"/>
  <c r="F9197" i="24"/>
  <c r="E9197" i="24"/>
  <c r="F9196" i="24"/>
  <c r="E9196" i="24"/>
  <c r="F9195" i="24"/>
  <c r="E9195" i="24"/>
  <c r="F9194" i="24"/>
  <c r="E9194" i="24"/>
  <c r="F9193" i="24"/>
  <c r="E9193" i="24"/>
  <c r="F9192" i="24"/>
  <c r="E9192" i="24"/>
  <c r="F9191" i="24"/>
  <c r="E9191" i="24"/>
  <c r="F9190" i="24"/>
  <c r="E9190" i="24"/>
  <c r="F9189" i="24"/>
  <c r="E9189" i="24"/>
  <c r="F9188" i="24"/>
  <c r="E9188" i="24"/>
  <c r="F9187" i="24"/>
  <c r="E9187" i="24"/>
  <c r="F9186" i="24"/>
  <c r="E9186" i="24"/>
  <c r="F9185" i="24"/>
  <c r="E9185" i="24"/>
  <c r="F9184" i="24"/>
  <c r="E9184" i="24"/>
  <c r="F9183" i="24"/>
  <c r="E9183" i="24"/>
  <c r="F9182" i="24"/>
  <c r="E9182" i="24"/>
  <c r="F9181" i="24"/>
  <c r="E9181" i="24"/>
  <c r="F9180" i="24"/>
  <c r="E9180" i="24"/>
  <c r="F9179" i="24"/>
  <c r="E9179" i="24"/>
  <c r="F9178" i="24"/>
  <c r="E9178" i="24"/>
  <c r="G9178" i="24" s="1"/>
  <c r="F9177" i="24"/>
  <c r="E9177" i="24"/>
  <c r="F9176" i="24"/>
  <c r="E9176" i="24"/>
  <c r="F9175" i="24"/>
  <c r="E9175" i="24"/>
  <c r="F9174" i="24"/>
  <c r="E9174" i="24"/>
  <c r="F9173" i="24"/>
  <c r="E9173" i="24"/>
  <c r="F9172" i="24"/>
  <c r="E9172" i="24"/>
  <c r="F9171" i="24"/>
  <c r="E9171" i="24"/>
  <c r="F9170" i="24"/>
  <c r="E9170" i="24"/>
  <c r="F9169" i="24"/>
  <c r="E9169" i="24"/>
  <c r="F9168" i="24"/>
  <c r="E9168" i="24"/>
  <c r="F9167" i="24"/>
  <c r="E9167" i="24"/>
  <c r="F9166" i="24"/>
  <c r="E9166" i="24"/>
  <c r="F9165" i="24"/>
  <c r="E9165" i="24"/>
  <c r="F9164" i="24"/>
  <c r="E9164" i="24"/>
  <c r="F9163" i="24"/>
  <c r="E9163" i="24"/>
  <c r="F9162" i="24"/>
  <c r="E9162" i="24"/>
  <c r="G9162" i="24" s="1"/>
  <c r="F9161" i="24"/>
  <c r="E9161" i="24"/>
  <c r="G9161" i="24" s="1"/>
  <c r="F9160" i="24"/>
  <c r="E9160" i="24"/>
  <c r="F9159" i="24"/>
  <c r="E9159" i="24"/>
  <c r="F9158" i="24"/>
  <c r="E9158" i="24"/>
  <c r="F9157" i="24"/>
  <c r="E9157" i="24"/>
  <c r="F9156" i="24"/>
  <c r="E9156" i="24"/>
  <c r="F9155" i="24"/>
  <c r="E9155" i="24"/>
  <c r="F9154" i="24"/>
  <c r="E9154" i="24"/>
  <c r="F9153" i="24"/>
  <c r="E9153" i="24"/>
  <c r="F9152" i="24"/>
  <c r="E9152" i="24"/>
  <c r="F9151" i="24"/>
  <c r="E9151" i="24"/>
  <c r="F9150" i="24"/>
  <c r="E9150" i="24"/>
  <c r="F9149" i="24"/>
  <c r="E9149" i="24"/>
  <c r="F9148" i="24"/>
  <c r="E9148" i="24"/>
  <c r="F9147" i="24"/>
  <c r="E9147" i="24"/>
  <c r="F9146" i="24"/>
  <c r="E9146" i="24"/>
  <c r="F9145" i="24"/>
  <c r="E9145" i="24"/>
  <c r="F9144" i="24"/>
  <c r="E9144" i="24"/>
  <c r="F9143" i="24"/>
  <c r="E9143" i="24"/>
  <c r="F9142" i="24"/>
  <c r="E9142" i="24"/>
  <c r="F9141" i="24"/>
  <c r="E9141" i="24"/>
  <c r="F9140" i="24"/>
  <c r="E9140" i="24"/>
  <c r="F9139" i="24"/>
  <c r="E9139" i="24"/>
  <c r="F9138" i="24"/>
  <c r="E9138" i="24"/>
  <c r="F9137" i="24"/>
  <c r="E9137" i="24"/>
  <c r="F9136" i="24"/>
  <c r="E9136" i="24"/>
  <c r="F9135" i="24"/>
  <c r="E9135" i="24"/>
  <c r="F9134" i="24"/>
  <c r="E9134" i="24"/>
  <c r="F9133" i="24"/>
  <c r="E9133" i="24"/>
  <c r="F9132" i="24"/>
  <c r="E9132" i="24"/>
  <c r="F9131" i="24"/>
  <c r="E9131" i="24"/>
  <c r="F9130" i="24"/>
  <c r="E9130" i="24"/>
  <c r="F9129" i="24"/>
  <c r="E9129" i="24"/>
  <c r="G9129" i="24" s="1"/>
  <c r="F9128" i="24"/>
  <c r="E9128" i="24"/>
  <c r="F9127" i="24"/>
  <c r="E9127" i="24"/>
  <c r="F9126" i="24"/>
  <c r="E9126" i="24"/>
  <c r="F9125" i="24"/>
  <c r="E9125" i="24"/>
  <c r="F9124" i="24"/>
  <c r="E9124" i="24"/>
  <c r="F9123" i="24"/>
  <c r="E9123" i="24"/>
  <c r="F9122" i="24"/>
  <c r="E9122" i="24"/>
  <c r="F9121" i="24"/>
  <c r="E9121" i="24"/>
  <c r="G9121" i="24" s="1"/>
  <c r="F9120" i="24"/>
  <c r="E9120" i="24"/>
  <c r="F9119" i="24"/>
  <c r="E9119" i="24"/>
  <c r="F9118" i="24"/>
  <c r="E9118" i="24"/>
  <c r="F9117" i="24"/>
  <c r="E9117" i="24"/>
  <c r="F9116" i="24"/>
  <c r="E9116" i="24"/>
  <c r="F9115" i="24"/>
  <c r="E9115" i="24"/>
  <c r="F9114" i="24"/>
  <c r="E9114" i="24"/>
  <c r="F9113" i="24"/>
  <c r="E9113" i="24"/>
  <c r="G9113" i="24" s="1"/>
  <c r="F9112" i="24"/>
  <c r="E9112" i="24"/>
  <c r="F9111" i="24"/>
  <c r="E9111" i="24"/>
  <c r="F9110" i="24"/>
  <c r="E9110" i="24"/>
  <c r="F9109" i="24"/>
  <c r="E9109" i="24"/>
  <c r="F9108" i="24"/>
  <c r="E9108" i="24"/>
  <c r="F9107" i="24"/>
  <c r="E9107" i="24"/>
  <c r="F9106" i="24"/>
  <c r="E9106" i="24"/>
  <c r="F9105" i="24"/>
  <c r="E9105" i="24"/>
  <c r="F9104" i="24"/>
  <c r="E9104" i="24"/>
  <c r="F9103" i="24"/>
  <c r="E9103" i="24"/>
  <c r="F9102" i="24"/>
  <c r="E9102" i="24"/>
  <c r="F9101" i="24"/>
  <c r="E9101" i="24"/>
  <c r="F9100" i="24"/>
  <c r="E9100" i="24"/>
  <c r="F9099" i="24"/>
  <c r="E9099" i="24"/>
  <c r="F9098" i="24"/>
  <c r="E9098" i="24"/>
  <c r="F9097" i="24"/>
  <c r="E9097" i="24"/>
  <c r="G9097" i="24" s="1"/>
  <c r="F9096" i="24"/>
  <c r="E9096" i="24"/>
  <c r="F9095" i="24"/>
  <c r="E9095" i="24"/>
  <c r="F9094" i="24"/>
  <c r="E9094" i="24"/>
  <c r="F9093" i="24"/>
  <c r="E9093" i="24"/>
  <c r="F9092" i="24"/>
  <c r="E9092" i="24"/>
  <c r="F9091" i="24"/>
  <c r="E9091" i="24"/>
  <c r="F9090" i="24"/>
  <c r="E9090" i="24"/>
  <c r="F9089" i="24"/>
  <c r="E9089" i="24"/>
  <c r="G9089" i="24" s="1"/>
  <c r="F9088" i="24"/>
  <c r="E9088" i="24"/>
  <c r="F9087" i="24"/>
  <c r="E9087" i="24"/>
  <c r="F9086" i="24"/>
  <c r="E9086" i="24"/>
  <c r="F9085" i="24"/>
  <c r="E9085" i="24"/>
  <c r="F9084" i="24"/>
  <c r="E9084" i="24"/>
  <c r="F9083" i="24"/>
  <c r="E9083" i="24"/>
  <c r="F9082" i="24"/>
  <c r="E9082" i="24"/>
  <c r="F9081" i="24"/>
  <c r="E9081" i="24"/>
  <c r="G9081" i="24" s="1"/>
  <c r="F9080" i="24"/>
  <c r="E9080" i="24"/>
  <c r="F9079" i="24"/>
  <c r="E9079" i="24"/>
  <c r="F9078" i="24"/>
  <c r="E9078" i="24"/>
  <c r="F9077" i="24"/>
  <c r="E9077" i="24"/>
  <c r="F9076" i="24"/>
  <c r="E9076" i="24"/>
  <c r="F9075" i="24"/>
  <c r="E9075" i="24"/>
  <c r="F9074" i="24"/>
  <c r="E9074" i="24"/>
  <c r="F9073" i="24"/>
  <c r="E9073" i="24"/>
  <c r="F9072" i="24"/>
  <c r="E9072" i="24"/>
  <c r="F9071" i="24"/>
  <c r="E9071" i="24"/>
  <c r="F9070" i="24"/>
  <c r="E9070" i="24"/>
  <c r="F9069" i="24"/>
  <c r="E9069" i="24"/>
  <c r="F9068" i="24"/>
  <c r="E9068" i="24"/>
  <c r="F9067" i="24"/>
  <c r="E9067" i="24"/>
  <c r="F9066" i="24"/>
  <c r="E9066" i="24"/>
  <c r="F9065" i="24"/>
  <c r="E9065" i="24"/>
  <c r="F9064" i="24"/>
  <c r="E9064" i="24"/>
  <c r="F9063" i="24"/>
  <c r="E9063" i="24"/>
  <c r="F9062" i="24"/>
  <c r="E9062" i="24"/>
  <c r="F9061" i="24"/>
  <c r="E9061" i="24"/>
  <c r="F9060" i="24"/>
  <c r="E9060" i="24"/>
  <c r="F9059" i="24"/>
  <c r="E9059" i="24"/>
  <c r="F9058" i="24"/>
  <c r="E9058" i="24"/>
  <c r="F9057" i="24"/>
  <c r="E9057" i="24"/>
  <c r="G9057" i="24" s="1"/>
  <c r="F9056" i="24"/>
  <c r="E9056" i="24"/>
  <c r="F9055" i="24"/>
  <c r="E9055" i="24"/>
  <c r="F9054" i="24"/>
  <c r="E9054" i="24"/>
  <c r="F9053" i="24"/>
  <c r="E9053" i="24"/>
  <c r="F9052" i="24"/>
  <c r="E9052" i="24"/>
  <c r="F9051" i="24"/>
  <c r="E9051" i="24"/>
  <c r="F9050" i="24"/>
  <c r="E9050" i="24"/>
  <c r="F9049" i="24"/>
  <c r="E9049" i="24"/>
  <c r="G9049" i="24" s="1"/>
  <c r="F9048" i="24"/>
  <c r="E9048" i="24"/>
  <c r="F9047" i="24"/>
  <c r="E9047" i="24"/>
  <c r="F9046" i="24"/>
  <c r="E9046" i="24"/>
  <c r="F9045" i="24"/>
  <c r="E9045" i="24"/>
  <c r="F9044" i="24"/>
  <c r="E9044" i="24"/>
  <c r="F9043" i="24"/>
  <c r="E9043" i="24"/>
  <c r="F9042" i="24"/>
  <c r="E9042" i="24"/>
  <c r="F9041" i="24"/>
  <c r="E9041" i="24"/>
  <c r="G9041" i="24" s="1"/>
  <c r="F9040" i="24"/>
  <c r="E9040" i="24"/>
  <c r="F9039" i="24"/>
  <c r="E9039" i="24"/>
  <c r="F9038" i="24"/>
  <c r="E9038" i="24"/>
  <c r="F9037" i="24"/>
  <c r="E9037" i="24"/>
  <c r="F9036" i="24"/>
  <c r="E9036" i="24"/>
  <c r="F9035" i="24"/>
  <c r="E9035" i="24"/>
  <c r="F9034" i="24"/>
  <c r="E9034" i="24"/>
  <c r="F9033" i="24"/>
  <c r="E9033" i="24"/>
  <c r="F9032" i="24"/>
  <c r="E9032" i="24"/>
  <c r="F9031" i="24"/>
  <c r="E9031" i="24"/>
  <c r="F9030" i="24"/>
  <c r="E9030" i="24"/>
  <c r="F9029" i="24"/>
  <c r="E9029" i="24"/>
  <c r="F9028" i="24"/>
  <c r="E9028" i="24"/>
  <c r="F9027" i="24"/>
  <c r="E9027" i="24"/>
  <c r="F9026" i="24"/>
  <c r="E9026" i="24"/>
  <c r="F9025" i="24"/>
  <c r="E9025" i="24"/>
  <c r="G9025" i="24" s="1"/>
  <c r="F9024" i="24"/>
  <c r="E9024" i="24"/>
  <c r="F9023" i="24"/>
  <c r="E9023" i="24"/>
  <c r="F9022" i="24"/>
  <c r="E9022" i="24"/>
  <c r="F9021" i="24"/>
  <c r="E9021" i="24"/>
  <c r="F9020" i="24"/>
  <c r="E9020" i="24"/>
  <c r="F9019" i="24"/>
  <c r="E9019" i="24"/>
  <c r="F9018" i="24"/>
  <c r="E9018" i="24"/>
  <c r="F9017" i="24"/>
  <c r="E9017" i="24"/>
  <c r="F9016" i="24"/>
  <c r="E9016" i="24"/>
  <c r="F9015" i="24"/>
  <c r="E9015" i="24"/>
  <c r="F9014" i="24"/>
  <c r="E9014" i="24"/>
  <c r="F9013" i="24"/>
  <c r="E9013" i="24"/>
  <c r="F9012" i="24"/>
  <c r="E9012" i="24"/>
  <c r="F9011" i="24"/>
  <c r="E9011" i="24"/>
  <c r="F9010" i="24"/>
  <c r="E9010" i="24"/>
  <c r="F9009" i="24"/>
  <c r="E9009" i="24"/>
  <c r="F9008" i="24"/>
  <c r="E9008" i="24"/>
  <c r="F9007" i="24"/>
  <c r="E9007" i="24"/>
  <c r="F9006" i="24"/>
  <c r="E9006" i="24"/>
  <c r="F9005" i="24"/>
  <c r="E9005" i="24"/>
  <c r="F9004" i="24"/>
  <c r="E9004" i="24"/>
  <c r="F9003" i="24"/>
  <c r="E9003" i="24"/>
  <c r="F9002" i="24"/>
  <c r="E9002" i="24"/>
  <c r="F9001" i="24"/>
  <c r="E9001" i="24"/>
  <c r="F9000" i="24"/>
  <c r="E9000" i="24"/>
  <c r="F8999" i="24"/>
  <c r="E8999" i="24"/>
  <c r="F8998" i="24"/>
  <c r="E8998" i="24"/>
  <c r="F8997" i="24"/>
  <c r="E8997" i="24"/>
  <c r="F8996" i="24"/>
  <c r="E8996" i="24"/>
  <c r="F8995" i="24"/>
  <c r="E8995" i="24"/>
  <c r="F8994" i="24"/>
  <c r="E8994" i="24"/>
  <c r="F8993" i="24"/>
  <c r="E8993" i="24"/>
  <c r="F8992" i="24"/>
  <c r="E8992" i="24"/>
  <c r="F8991" i="24"/>
  <c r="E8991" i="24"/>
  <c r="F8990" i="24"/>
  <c r="E8990" i="24"/>
  <c r="F8989" i="24"/>
  <c r="E8989" i="24"/>
  <c r="F8988" i="24"/>
  <c r="E8988" i="24"/>
  <c r="F8987" i="24"/>
  <c r="E8987" i="24"/>
  <c r="F8986" i="24"/>
  <c r="E8986" i="24"/>
  <c r="F8985" i="24"/>
  <c r="E8985" i="24"/>
  <c r="F8984" i="24"/>
  <c r="E8984" i="24"/>
  <c r="F8983" i="24"/>
  <c r="E8983" i="24"/>
  <c r="F8982" i="24"/>
  <c r="E8982" i="24"/>
  <c r="F8981" i="24"/>
  <c r="E8981" i="24"/>
  <c r="F8980" i="24"/>
  <c r="E8980" i="24"/>
  <c r="F8979" i="24"/>
  <c r="E8979" i="24"/>
  <c r="F8978" i="24"/>
  <c r="E8978" i="24"/>
  <c r="F8977" i="24"/>
  <c r="E8977" i="24"/>
  <c r="F8976" i="24"/>
  <c r="E8976" i="24"/>
  <c r="F8975" i="24"/>
  <c r="E8975" i="24"/>
  <c r="F8974" i="24"/>
  <c r="E8974" i="24"/>
  <c r="F8973" i="24"/>
  <c r="E8973" i="24"/>
  <c r="F8972" i="24"/>
  <c r="E8972" i="24"/>
  <c r="F8971" i="24"/>
  <c r="E8971" i="24"/>
  <c r="F8970" i="24"/>
  <c r="E8970" i="24"/>
  <c r="F8969" i="24"/>
  <c r="E8969" i="24"/>
  <c r="F8968" i="24"/>
  <c r="E8968" i="24"/>
  <c r="F8967" i="24"/>
  <c r="E8967" i="24"/>
  <c r="F8966" i="24"/>
  <c r="E8966" i="24"/>
  <c r="F8965" i="24"/>
  <c r="E8965" i="24"/>
  <c r="F8964" i="24"/>
  <c r="E8964" i="24"/>
  <c r="F8963" i="24"/>
  <c r="E8963" i="24"/>
  <c r="F8962" i="24"/>
  <c r="E8962" i="24"/>
  <c r="F8961" i="24"/>
  <c r="E8961" i="24"/>
  <c r="F8960" i="24"/>
  <c r="E8960" i="24"/>
  <c r="F8959" i="24"/>
  <c r="E8959" i="24"/>
  <c r="F8958" i="24"/>
  <c r="E8958" i="24"/>
  <c r="F8957" i="24"/>
  <c r="E8957" i="24"/>
  <c r="F8956" i="24"/>
  <c r="E8956" i="24"/>
  <c r="F8955" i="24"/>
  <c r="E8955" i="24"/>
  <c r="F8954" i="24"/>
  <c r="E8954" i="24"/>
  <c r="F8953" i="24"/>
  <c r="E8953" i="24"/>
  <c r="G8953" i="24" s="1"/>
  <c r="F8952" i="24"/>
  <c r="E8952" i="24"/>
  <c r="F8951" i="24"/>
  <c r="E8951" i="24"/>
  <c r="F8950" i="24"/>
  <c r="E8950" i="24"/>
  <c r="F8949" i="24"/>
  <c r="E8949" i="24"/>
  <c r="F8948" i="24"/>
  <c r="E8948" i="24"/>
  <c r="F8947" i="24"/>
  <c r="E8947" i="24"/>
  <c r="F8946" i="24"/>
  <c r="E8946" i="24"/>
  <c r="F8945" i="24"/>
  <c r="E8945" i="24"/>
  <c r="G8945" i="24" s="1"/>
  <c r="F8944" i="24"/>
  <c r="E8944" i="24"/>
  <c r="F8943" i="24"/>
  <c r="E8943" i="24"/>
  <c r="F8942" i="24"/>
  <c r="E8942" i="24"/>
  <c r="F8941" i="24"/>
  <c r="E8941" i="24"/>
  <c r="F8940" i="24"/>
  <c r="E8940" i="24"/>
  <c r="F8939" i="24"/>
  <c r="E8939" i="24"/>
  <c r="F8938" i="24"/>
  <c r="E8938" i="24"/>
  <c r="F8937" i="24"/>
  <c r="E8937" i="24"/>
  <c r="F8936" i="24"/>
  <c r="E8936" i="24"/>
  <c r="F8935" i="24"/>
  <c r="E8935" i="24"/>
  <c r="F8934" i="24"/>
  <c r="E8934" i="24"/>
  <c r="F8933" i="24"/>
  <c r="E8933" i="24"/>
  <c r="F8932" i="24"/>
  <c r="E8932" i="24"/>
  <c r="F8931" i="24"/>
  <c r="E8931" i="24"/>
  <c r="F8930" i="24"/>
  <c r="E8930" i="24"/>
  <c r="F8929" i="24"/>
  <c r="E8929" i="24"/>
  <c r="G8929" i="24" s="1"/>
  <c r="F8928" i="24"/>
  <c r="E8928" i="24"/>
  <c r="F8927" i="24"/>
  <c r="E8927" i="24"/>
  <c r="F8926" i="24"/>
  <c r="E8926" i="24"/>
  <c r="F8925" i="24"/>
  <c r="E8925" i="24"/>
  <c r="F8924" i="24"/>
  <c r="E8924" i="24"/>
  <c r="F8923" i="24"/>
  <c r="E8923" i="24"/>
  <c r="F8922" i="24"/>
  <c r="E8922" i="24"/>
  <c r="F8921" i="24"/>
  <c r="E8921" i="24"/>
  <c r="G8921" i="24" s="1"/>
  <c r="F8920" i="24"/>
  <c r="E8920" i="24"/>
  <c r="F8919" i="24"/>
  <c r="E8919" i="24"/>
  <c r="F8918" i="24"/>
  <c r="E8918" i="24"/>
  <c r="F8917" i="24"/>
  <c r="E8917" i="24"/>
  <c r="F8916" i="24"/>
  <c r="E8916" i="24"/>
  <c r="F8915" i="24"/>
  <c r="E8915" i="24"/>
  <c r="F8914" i="24"/>
  <c r="E8914" i="24"/>
  <c r="F8913" i="24"/>
  <c r="E8913" i="24"/>
  <c r="G8913" i="24" s="1"/>
  <c r="F8912" i="24"/>
  <c r="E8912" i="24"/>
  <c r="F8911" i="24"/>
  <c r="E8911" i="24"/>
  <c r="F8910" i="24"/>
  <c r="E8910" i="24"/>
  <c r="F8909" i="24"/>
  <c r="E8909" i="24"/>
  <c r="F8908" i="24"/>
  <c r="E8908" i="24"/>
  <c r="F8907" i="24"/>
  <c r="E8907" i="24"/>
  <c r="F8906" i="24"/>
  <c r="E8906" i="24"/>
  <c r="F8905" i="24"/>
  <c r="E8905" i="24"/>
  <c r="G8905" i="24" s="1"/>
  <c r="F8904" i="24"/>
  <c r="E8904" i="24"/>
  <c r="F8903" i="24"/>
  <c r="E8903" i="24"/>
  <c r="F8902" i="24"/>
  <c r="E8902" i="24"/>
  <c r="F8901" i="24"/>
  <c r="E8901" i="24"/>
  <c r="F8900" i="24"/>
  <c r="E8900" i="24"/>
  <c r="F8899" i="24"/>
  <c r="E8899" i="24"/>
  <c r="F8898" i="24"/>
  <c r="E8898" i="24"/>
  <c r="F8897" i="24"/>
  <c r="E8897" i="24"/>
  <c r="F8896" i="24"/>
  <c r="E8896" i="24"/>
  <c r="F8895" i="24"/>
  <c r="E8895" i="24"/>
  <c r="F8894" i="24"/>
  <c r="E8894" i="24"/>
  <c r="F8893" i="24"/>
  <c r="E8893" i="24"/>
  <c r="F8892" i="24"/>
  <c r="E8892" i="24"/>
  <c r="F8891" i="24"/>
  <c r="E8891" i="24"/>
  <c r="F8890" i="24"/>
  <c r="E8890" i="24"/>
  <c r="F8889" i="24"/>
  <c r="E8889" i="24"/>
  <c r="F8888" i="24"/>
  <c r="E8888" i="24"/>
  <c r="F8887" i="24"/>
  <c r="E8887" i="24"/>
  <c r="F8886" i="24"/>
  <c r="E8886" i="24"/>
  <c r="F8885" i="24"/>
  <c r="E8885" i="24"/>
  <c r="F8884" i="24"/>
  <c r="E8884" i="24"/>
  <c r="F8883" i="24"/>
  <c r="E8883" i="24"/>
  <c r="F8882" i="24"/>
  <c r="E8882" i="24"/>
  <c r="F8881" i="24"/>
  <c r="E8881" i="24"/>
  <c r="F8880" i="24"/>
  <c r="E8880" i="24"/>
  <c r="F8879" i="24"/>
  <c r="E8879" i="24"/>
  <c r="F8878" i="24"/>
  <c r="E8878" i="24"/>
  <c r="F8877" i="24"/>
  <c r="E8877" i="24"/>
  <c r="F8876" i="24"/>
  <c r="E8876" i="24"/>
  <c r="F8875" i="24"/>
  <c r="E8875" i="24"/>
  <c r="F8874" i="24"/>
  <c r="E8874" i="24"/>
  <c r="F8873" i="24"/>
  <c r="E8873" i="24"/>
  <c r="F8872" i="24"/>
  <c r="E8872" i="24"/>
  <c r="F8871" i="24"/>
  <c r="E8871" i="24"/>
  <c r="F8870" i="24"/>
  <c r="E8870" i="24"/>
  <c r="F8869" i="24"/>
  <c r="E8869" i="24"/>
  <c r="F8868" i="24"/>
  <c r="E8868" i="24"/>
  <c r="F8867" i="24"/>
  <c r="E8867" i="24"/>
  <c r="F8866" i="24"/>
  <c r="E8866" i="24"/>
  <c r="F8865" i="24"/>
  <c r="E8865" i="24"/>
  <c r="F8864" i="24"/>
  <c r="E8864" i="24"/>
  <c r="F8863" i="24"/>
  <c r="E8863" i="24"/>
  <c r="F8862" i="24"/>
  <c r="E8862" i="24"/>
  <c r="F8861" i="24"/>
  <c r="E8861" i="24"/>
  <c r="F8860" i="24"/>
  <c r="E8860" i="24"/>
  <c r="F8859" i="24"/>
  <c r="E8859" i="24"/>
  <c r="F8858" i="24"/>
  <c r="E8858" i="24"/>
  <c r="F8857" i="24"/>
  <c r="E8857" i="24"/>
  <c r="F8856" i="24"/>
  <c r="E8856" i="24"/>
  <c r="F8855" i="24"/>
  <c r="E8855" i="24"/>
  <c r="F8854" i="24"/>
  <c r="E8854" i="24"/>
  <c r="F8853" i="24"/>
  <c r="E8853" i="24"/>
  <c r="F8852" i="24"/>
  <c r="E8852" i="24"/>
  <c r="F8851" i="24"/>
  <c r="E8851" i="24"/>
  <c r="F8850" i="24"/>
  <c r="E8850" i="24"/>
  <c r="F8849" i="24"/>
  <c r="E8849" i="24"/>
  <c r="F8848" i="24"/>
  <c r="E8848" i="24"/>
  <c r="F8847" i="24"/>
  <c r="E8847" i="24"/>
  <c r="F8846" i="24"/>
  <c r="E8846" i="24"/>
  <c r="F8845" i="24"/>
  <c r="E8845" i="24"/>
  <c r="F8844" i="24"/>
  <c r="E8844" i="24"/>
  <c r="F8843" i="24"/>
  <c r="E8843" i="24"/>
  <c r="F8842" i="24"/>
  <c r="E8842" i="24"/>
  <c r="F8841" i="24"/>
  <c r="E8841" i="24"/>
  <c r="F8840" i="24"/>
  <c r="E8840" i="24"/>
  <c r="F8839" i="24"/>
  <c r="E8839" i="24"/>
  <c r="F8838" i="24"/>
  <c r="E8838" i="24"/>
  <c r="F8837" i="24"/>
  <c r="E8837" i="24"/>
  <c r="F8836" i="24"/>
  <c r="E8836" i="24"/>
  <c r="F8835" i="24"/>
  <c r="E8835" i="24"/>
  <c r="F8834" i="24"/>
  <c r="E8834" i="24"/>
  <c r="F8833" i="24"/>
  <c r="E8833" i="24"/>
  <c r="F8832" i="24"/>
  <c r="E8832" i="24"/>
  <c r="F8831" i="24"/>
  <c r="E8831" i="24"/>
  <c r="F8830" i="24"/>
  <c r="E8830" i="24"/>
  <c r="F8829" i="24"/>
  <c r="E8829" i="24"/>
  <c r="F8828" i="24"/>
  <c r="E8828" i="24"/>
  <c r="F8827" i="24"/>
  <c r="E8827" i="24"/>
  <c r="F8826" i="24"/>
  <c r="E8826" i="24"/>
  <c r="F8825" i="24"/>
  <c r="E8825" i="24"/>
  <c r="F8824" i="24"/>
  <c r="E8824" i="24"/>
  <c r="F8823" i="24"/>
  <c r="E8823" i="24"/>
  <c r="F8822" i="24"/>
  <c r="E8822" i="24"/>
  <c r="F8821" i="24"/>
  <c r="E8821" i="24"/>
  <c r="F8820" i="24"/>
  <c r="E8820" i="24"/>
  <c r="F8819" i="24"/>
  <c r="E8819" i="24"/>
  <c r="F8818" i="24"/>
  <c r="E8818" i="24"/>
  <c r="F8817" i="24"/>
  <c r="E8817" i="24"/>
  <c r="F8816" i="24"/>
  <c r="E8816" i="24"/>
  <c r="F8815" i="24"/>
  <c r="E8815" i="24"/>
  <c r="F8814" i="24"/>
  <c r="E8814" i="24"/>
  <c r="F8813" i="24"/>
  <c r="E8813" i="24"/>
  <c r="F8812" i="24"/>
  <c r="E8812" i="24"/>
  <c r="F8811" i="24"/>
  <c r="E8811" i="24"/>
  <c r="F8810" i="24"/>
  <c r="E8810" i="24"/>
  <c r="F8809" i="24"/>
  <c r="E8809" i="24"/>
  <c r="F8808" i="24"/>
  <c r="E8808" i="24"/>
  <c r="F8807" i="24"/>
  <c r="E8807" i="24"/>
  <c r="F8806" i="24"/>
  <c r="E8806" i="24"/>
  <c r="F8805" i="24"/>
  <c r="E8805" i="24"/>
  <c r="F8804" i="24"/>
  <c r="E8804" i="24"/>
  <c r="F8803" i="24"/>
  <c r="E8803" i="24"/>
  <c r="F8802" i="24"/>
  <c r="E8802" i="24"/>
  <c r="F8801" i="24"/>
  <c r="E8801" i="24"/>
  <c r="F8800" i="24"/>
  <c r="E8800" i="24"/>
  <c r="F8799" i="24"/>
  <c r="E8799" i="24"/>
  <c r="F8798" i="24"/>
  <c r="E8798" i="24"/>
  <c r="F8797" i="24"/>
  <c r="E8797" i="24"/>
  <c r="F8796" i="24"/>
  <c r="E8796" i="24"/>
  <c r="F8795" i="24"/>
  <c r="E8795" i="24"/>
  <c r="F8794" i="24"/>
  <c r="E8794" i="24"/>
  <c r="F8793" i="24"/>
  <c r="E8793" i="24"/>
  <c r="F8792" i="24"/>
  <c r="E8792" i="24"/>
  <c r="F8791" i="24"/>
  <c r="E8791" i="24"/>
  <c r="F8790" i="24"/>
  <c r="E8790" i="24"/>
  <c r="F8789" i="24"/>
  <c r="E8789" i="24"/>
  <c r="F8788" i="24"/>
  <c r="E8788" i="24"/>
  <c r="F8787" i="24"/>
  <c r="E8787" i="24"/>
  <c r="F8786" i="24"/>
  <c r="E8786" i="24"/>
  <c r="F8785" i="24"/>
  <c r="E8785" i="24"/>
  <c r="F8784" i="24"/>
  <c r="E8784" i="24"/>
  <c r="F8783" i="24"/>
  <c r="E8783" i="24"/>
  <c r="F8782" i="24"/>
  <c r="E8782" i="24"/>
  <c r="F8781" i="24"/>
  <c r="E8781" i="24"/>
  <c r="F8780" i="24"/>
  <c r="E8780" i="24"/>
  <c r="F8779" i="24"/>
  <c r="E8779" i="24"/>
  <c r="F8778" i="24"/>
  <c r="E8778" i="24"/>
  <c r="F8777" i="24"/>
  <c r="E8777" i="24"/>
  <c r="F8776" i="24"/>
  <c r="E8776" i="24"/>
  <c r="F8775" i="24"/>
  <c r="E8775" i="24"/>
  <c r="F8774" i="24"/>
  <c r="E8774" i="24"/>
  <c r="F8773" i="24"/>
  <c r="E8773" i="24"/>
  <c r="F8772" i="24"/>
  <c r="E8772" i="24"/>
  <c r="F8771" i="24"/>
  <c r="E8771" i="24"/>
  <c r="F8770" i="24"/>
  <c r="E8770" i="24"/>
  <c r="F8769" i="24"/>
  <c r="E8769" i="24"/>
  <c r="F8768" i="24"/>
  <c r="E8768" i="24"/>
  <c r="F8767" i="24"/>
  <c r="E8767" i="24"/>
  <c r="F8766" i="24"/>
  <c r="E8766" i="24"/>
  <c r="F8765" i="24"/>
  <c r="E8765" i="24"/>
  <c r="F8764" i="24"/>
  <c r="E8764" i="24"/>
  <c r="F8763" i="24"/>
  <c r="E8763" i="24"/>
  <c r="F8762" i="24"/>
  <c r="E8762" i="24"/>
  <c r="F8761" i="24"/>
  <c r="E8761" i="24"/>
  <c r="F8760" i="24"/>
  <c r="E8760" i="24"/>
  <c r="F8759" i="24"/>
  <c r="E8759" i="24"/>
  <c r="F8758" i="24"/>
  <c r="E8758" i="24"/>
  <c r="F8757" i="24"/>
  <c r="E8757" i="24"/>
  <c r="F8756" i="24"/>
  <c r="E8756" i="24"/>
  <c r="F8755" i="24"/>
  <c r="E8755" i="24"/>
  <c r="F8754" i="24"/>
  <c r="E8754" i="24"/>
  <c r="F8753" i="24"/>
  <c r="E8753" i="24"/>
  <c r="F8752" i="24"/>
  <c r="E8752" i="24"/>
  <c r="F8751" i="24"/>
  <c r="E8751" i="24"/>
  <c r="F8750" i="24"/>
  <c r="E8750" i="24"/>
  <c r="F8749" i="24"/>
  <c r="E8749" i="24"/>
  <c r="F8748" i="24"/>
  <c r="E8748" i="24"/>
  <c r="F8747" i="24"/>
  <c r="E8747" i="24"/>
  <c r="F8746" i="24"/>
  <c r="E8746" i="24"/>
  <c r="F8745" i="24"/>
  <c r="E8745" i="24"/>
  <c r="F8744" i="24"/>
  <c r="E8744" i="24"/>
  <c r="F8743" i="24"/>
  <c r="E8743" i="24"/>
  <c r="F8742" i="24"/>
  <c r="E8742" i="24"/>
  <c r="F8741" i="24"/>
  <c r="E8741" i="24"/>
  <c r="F8740" i="24"/>
  <c r="E8740" i="24"/>
  <c r="F8739" i="24"/>
  <c r="E8739" i="24"/>
  <c r="F8738" i="24"/>
  <c r="E8738" i="24"/>
  <c r="F8737" i="24"/>
  <c r="E8737" i="24"/>
  <c r="F8736" i="24"/>
  <c r="E8736" i="24"/>
  <c r="F8735" i="24"/>
  <c r="E8735" i="24"/>
  <c r="F8734" i="24"/>
  <c r="E8734" i="24"/>
  <c r="F8733" i="24"/>
  <c r="E8733" i="24"/>
  <c r="F8732" i="24"/>
  <c r="E8732" i="24"/>
  <c r="F8731" i="24"/>
  <c r="E8731" i="24"/>
  <c r="F8730" i="24"/>
  <c r="E8730" i="24"/>
  <c r="F8729" i="24"/>
  <c r="E8729" i="24"/>
  <c r="F8728" i="24"/>
  <c r="E8728" i="24"/>
  <c r="F8727" i="24"/>
  <c r="E8727" i="24"/>
  <c r="F8726" i="24"/>
  <c r="E8726" i="24"/>
  <c r="F8725" i="24"/>
  <c r="E8725" i="24"/>
  <c r="F8724" i="24"/>
  <c r="E8724" i="24"/>
  <c r="F8723" i="24"/>
  <c r="E8723" i="24"/>
  <c r="F8722" i="24"/>
  <c r="E8722" i="24"/>
  <c r="F8721" i="24"/>
  <c r="E8721" i="24"/>
  <c r="F8720" i="24"/>
  <c r="E8720" i="24"/>
  <c r="F8719" i="24"/>
  <c r="E8719" i="24"/>
  <c r="F8718" i="24"/>
  <c r="E8718" i="24"/>
  <c r="F8717" i="24"/>
  <c r="E8717" i="24"/>
  <c r="F8716" i="24"/>
  <c r="E8716" i="24"/>
  <c r="F8715" i="24"/>
  <c r="E8715" i="24"/>
  <c r="F8714" i="24"/>
  <c r="E8714" i="24"/>
  <c r="F8713" i="24"/>
  <c r="E8713" i="24"/>
  <c r="F8712" i="24"/>
  <c r="E8712" i="24"/>
  <c r="F8711" i="24"/>
  <c r="E8711" i="24"/>
  <c r="F8710" i="24"/>
  <c r="E8710" i="24"/>
  <c r="F8709" i="24"/>
  <c r="E8709" i="24"/>
  <c r="F8708" i="24"/>
  <c r="E8708" i="24"/>
  <c r="F8707" i="24"/>
  <c r="E8707" i="24"/>
  <c r="F8706" i="24"/>
  <c r="E8706" i="24"/>
  <c r="F8705" i="24"/>
  <c r="E8705" i="24"/>
  <c r="F8704" i="24"/>
  <c r="E8704" i="24"/>
  <c r="F8703" i="24"/>
  <c r="E8703" i="24"/>
  <c r="F8702" i="24"/>
  <c r="E8702" i="24"/>
  <c r="F8701" i="24"/>
  <c r="E8701" i="24"/>
  <c r="F8700" i="24"/>
  <c r="E8700" i="24"/>
  <c r="F8699" i="24"/>
  <c r="E8699" i="24"/>
  <c r="F8698" i="24"/>
  <c r="E8698" i="24"/>
  <c r="F8697" i="24"/>
  <c r="E8697" i="24"/>
  <c r="F8696" i="24"/>
  <c r="E8696" i="24"/>
  <c r="F8695" i="24"/>
  <c r="E8695" i="24"/>
  <c r="F8694" i="24"/>
  <c r="E8694" i="24"/>
  <c r="F8693" i="24"/>
  <c r="E8693" i="24"/>
  <c r="F8692" i="24"/>
  <c r="E8692" i="24"/>
  <c r="F8691" i="24"/>
  <c r="E8691" i="24"/>
  <c r="F8690" i="24"/>
  <c r="E8690" i="24"/>
  <c r="F8689" i="24"/>
  <c r="E8689" i="24"/>
  <c r="F8688" i="24"/>
  <c r="E8688" i="24"/>
  <c r="F8687" i="24"/>
  <c r="E8687" i="24"/>
  <c r="F8686" i="24"/>
  <c r="E8686" i="24"/>
  <c r="F8685" i="24"/>
  <c r="E8685" i="24"/>
  <c r="F8684" i="24"/>
  <c r="E8684" i="24"/>
  <c r="F8683" i="24"/>
  <c r="E8683" i="24"/>
  <c r="F8682" i="24"/>
  <c r="E8682" i="24"/>
  <c r="F8681" i="24"/>
  <c r="E8681" i="24"/>
  <c r="F8680" i="24"/>
  <c r="E8680" i="24"/>
  <c r="F8679" i="24"/>
  <c r="E8679" i="24"/>
  <c r="F8678" i="24"/>
  <c r="E8678" i="24"/>
  <c r="F8677" i="24"/>
  <c r="E8677" i="24"/>
  <c r="F8676" i="24"/>
  <c r="E8676" i="24"/>
  <c r="F8675" i="24"/>
  <c r="E8675" i="24"/>
  <c r="F8674" i="24"/>
  <c r="E8674" i="24"/>
  <c r="F8673" i="24"/>
  <c r="E8673" i="24"/>
  <c r="F8672" i="24"/>
  <c r="E8672" i="24"/>
  <c r="F8671" i="24"/>
  <c r="E8671" i="24"/>
  <c r="F8670" i="24"/>
  <c r="E8670" i="24"/>
  <c r="F8669" i="24"/>
  <c r="E8669" i="24"/>
  <c r="F8668" i="24"/>
  <c r="E8668" i="24"/>
  <c r="F8667" i="24"/>
  <c r="E8667" i="24"/>
  <c r="F8666" i="24"/>
  <c r="E8666" i="24"/>
  <c r="F8665" i="24"/>
  <c r="E8665" i="24"/>
  <c r="F8664" i="24"/>
  <c r="E8664" i="24"/>
  <c r="F8663" i="24"/>
  <c r="E8663" i="24"/>
  <c r="F8662" i="24"/>
  <c r="E8662" i="24"/>
  <c r="F8661" i="24"/>
  <c r="E8661" i="24"/>
  <c r="F8660" i="24"/>
  <c r="E8660" i="24"/>
  <c r="F8659" i="24"/>
  <c r="E8659" i="24"/>
  <c r="F8658" i="24"/>
  <c r="E8658" i="24"/>
  <c r="F8657" i="24"/>
  <c r="E8657" i="24"/>
  <c r="F8656" i="24"/>
  <c r="E8656" i="24"/>
  <c r="F8655" i="24"/>
  <c r="E8655" i="24"/>
  <c r="F8654" i="24"/>
  <c r="E8654" i="24"/>
  <c r="F8653" i="24"/>
  <c r="E8653" i="24"/>
  <c r="F8652" i="24"/>
  <c r="E8652" i="24"/>
  <c r="F8651" i="24"/>
  <c r="E8651" i="24"/>
  <c r="F8650" i="24"/>
  <c r="E8650" i="24"/>
  <c r="F8649" i="24"/>
  <c r="E8649" i="24"/>
  <c r="F8648" i="24"/>
  <c r="E8648" i="24"/>
  <c r="F8647" i="24"/>
  <c r="E8647" i="24"/>
  <c r="F8646" i="24"/>
  <c r="E8646" i="24"/>
  <c r="F8645" i="24"/>
  <c r="E8645" i="24"/>
  <c r="F8644" i="24"/>
  <c r="E8644" i="24"/>
  <c r="F8643" i="24"/>
  <c r="E8643" i="24"/>
  <c r="F8642" i="24"/>
  <c r="E8642" i="24"/>
  <c r="F8641" i="24"/>
  <c r="E8641" i="24"/>
  <c r="F8640" i="24"/>
  <c r="E8640" i="24"/>
  <c r="F8639" i="24"/>
  <c r="E8639" i="24"/>
  <c r="F8638" i="24"/>
  <c r="E8638" i="24"/>
  <c r="F8637" i="24"/>
  <c r="E8637" i="24"/>
  <c r="F8636" i="24"/>
  <c r="E8636" i="24"/>
  <c r="F8635" i="24"/>
  <c r="E8635" i="24"/>
  <c r="F8634" i="24"/>
  <c r="E8634" i="24"/>
  <c r="F8633" i="24"/>
  <c r="E8633" i="24"/>
  <c r="F8632" i="24"/>
  <c r="E8632" i="24"/>
  <c r="F8631" i="24"/>
  <c r="E8631" i="24"/>
  <c r="F8630" i="24"/>
  <c r="E8630" i="24"/>
  <c r="F8629" i="24"/>
  <c r="E8629" i="24"/>
  <c r="F8628" i="24"/>
  <c r="E8628" i="24"/>
  <c r="F8627" i="24"/>
  <c r="E8627" i="24"/>
  <c r="F8626" i="24"/>
  <c r="E8626" i="24"/>
  <c r="F8625" i="24"/>
  <c r="E8625" i="24"/>
  <c r="F8624" i="24"/>
  <c r="E8624" i="24"/>
  <c r="F8623" i="24"/>
  <c r="E8623" i="24"/>
  <c r="F8622" i="24"/>
  <c r="E8622" i="24"/>
  <c r="F8621" i="24"/>
  <c r="E8621" i="24"/>
  <c r="F8620" i="24"/>
  <c r="E8620" i="24"/>
  <c r="F8619" i="24"/>
  <c r="E8619" i="24"/>
  <c r="F8618" i="24"/>
  <c r="E8618" i="24"/>
  <c r="F8617" i="24"/>
  <c r="E8617" i="24"/>
  <c r="F8616" i="24"/>
  <c r="E8616" i="24"/>
  <c r="F8615" i="24"/>
  <c r="E8615" i="24"/>
  <c r="F8614" i="24"/>
  <c r="E8614" i="24"/>
  <c r="F8613" i="24"/>
  <c r="E8613" i="24"/>
  <c r="F8612" i="24"/>
  <c r="E8612" i="24"/>
  <c r="F8611" i="24"/>
  <c r="E8611" i="24"/>
  <c r="F8610" i="24"/>
  <c r="E8610" i="24"/>
  <c r="F8609" i="24"/>
  <c r="E8609" i="24"/>
  <c r="F8608" i="24"/>
  <c r="E8608" i="24"/>
  <c r="F8607" i="24"/>
  <c r="E8607" i="24"/>
  <c r="F8606" i="24"/>
  <c r="E8606" i="24"/>
  <c r="F8605" i="24"/>
  <c r="E8605" i="24"/>
  <c r="F8604" i="24"/>
  <c r="E8604" i="24"/>
  <c r="F8603" i="24"/>
  <c r="E8603" i="24"/>
  <c r="F8602" i="24"/>
  <c r="E8602" i="24"/>
  <c r="F8601" i="24"/>
  <c r="E8601" i="24"/>
  <c r="F8600" i="24"/>
  <c r="E8600" i="24"/>
  <c r="F8599" i="24"/>
  <c r="E8599" i="24"/>
  <c r="F8598" i="24"/>
  <c r="E8598" i="24"/>
  <c r="F8597" i="24"/>
  <c r="E8597" i="24"/>
  <c r="F8596" i="24"/>
  <c r="E8596" i="24"/>
  <c r="F8595" i="24"/>
  <c r="E8595" i="24"/>
  <c r="F8594" i="24"/>
  <c r="E8594" i="24"/>
  <c r="F8593" i="24"/>
  <c r="E8593" i="24"/>
  <c r="F8592" i="24"/>
  <c r="E8592" i="24"/>
  <c r="F8591" i="24"/>
  <c r="E8591" i="24"/>
  <c r="F8590" i="24"/>
  <c r="E8590" i="24"/>
  <c r="F8589" i="24"/>
  <c r="E8589" i="24"/>
  <c r="F8588" i="24"/>
  <c r="E8588" i="24"/>
  <c r="F8587" i="24"/>
  <c r="E8587" i="24"/>
  <c r="F8586" i="24"/>
  <c r="E8586" i="24"/>
  <c r="F8585" i="24"/>
  <c r="E8585" i="24"/>
  <c r="F8584" i="24"/>
  <c r="E8584" i="24"/>
  <c r="F8583" i="24"/>
  <c r="E8583" i="24"/>
  <c r="F8582" i="24"/>
  <c r="E8582" i="24"/>
  <c r="F8581" i="24"/>
  <c r="E8581" i="24"/>
  <c r="F8580" i="24"/>
  <c r="E8580" i="24"/>
  <c r="F8579" i="24"/>
  <c r="E8579" i="24"/>
  <c r="F8578" i="24"/>
  <c r="E8578" i="24"/>
  <c r="F8577" i="24"/>
  <c r="E8577" i="24"/>
  <c r="F8576" i="24"/>
  <c r="E8576" i="24"/>
  <c r="F8575" i="24"/>
  <c r="E8575" i="24"/>
  <c r="F8574" i="24"/>
  <c r="E8574" i="24"/>
  <c r="F8573" i="24"/>
  <c r="E8573" i="24"/>
  <c r="F8572" i="24"/>
  <c r="E8572" i="24"/>
  <c r="F8571" i="24"/>
  <c r="E8571" i="24"/>
  <c r="F8570" i="24"/>
  <c r="E8570" i="24"/>
  <c r="F8569" i="24"/>
  <c r="E8569" i="24"/>
  <c r="F8568" i="24"/>
  <c r="E8568" i="24"/>
  <c r="F8567" i="24"/>
  <c r="E8567" i="24"/>
  <c r="F8566" i="24"/>
  <c r="E8566" i="24"/>
  <c r="F8565" i="24"/>
  <c r="E8565" i="24"/>
  <c r="F8564" i="24"/>
  <c r="E8564" i="24"/>
  <c r="F8563" i="24"/>
  <c r="E8563" i="24"/>
  <c r="F8562" i="24"/>
  <c r="E8562" i="24"/>
  <c r="G8562" i="24" s="1"/>
  <c r="F8561" i="24"/>
  <c r="E8561" i="24"/>
  <c r="G8561" i="24" s="1"/>
  <c r="F8560" i="24"/>
  <c r="E8560" i="24"/>
  <c r="F8559" i="24"/>
  <c r="E8559" i="24"/>
  <c r="F8558" i="24"/>
  <c r="E8558" i="24"/>
  <c r="F8557" i="24"/>
  <c r="E8557" i="24"/>
  <c r="F8556" i="24"/>
  <c r="E8556" i="24"/>
  <c r="F8555" i="24"/>
  <c r="E8555" i="24"/>
  <c r="F8554" i="24"/>
  <c r="E8554" i="24"/>
  <c r="F8553" i="24"/>
  <c r="E8553" i="24"/>
  <c r="F8552" i="24"/>
  <c r="E8552" i="24"/>
  <c r="F8551" i="24"/>
  <c r="E8551" i="24"/>
  <c r="F8550" i="24"/>
  <c r="E8550" i="24"/>
  <c r="F8549" i="24"/>
  <c r="E8549" i="24"/>
  <c r="F8548" i="24"/>
  <c r="E8548" i="24"/>
  <c r="F8547" i="24"/>
  <c r="E8547" i="24"/>
  <c r="F8546" i="24"/>
  <c r="E8546" i="24"/>
  <c r="F8545" i="24"/>
  <c r="E8545" i="24"/>
  <c r="F8544" i="24"/>
  <c r="E8544" i="24"/>
  <c r="F8543" i="24"/>
  <c r="E8543" i="24"/>
  <c r="F8542" i="24"/>
  <c r="E8542" i="24"/>
  <c r="F8541" i="24"/>
  <c r="E8541" i="24"/>
  <c r="F8540" i="24"/>
  <c r="E8540" i="24"/>
  <c r="F8539" i="24"/>
  <c r="E8539" i="24"/>
  <c r="F8538" i="24"/>
  <c r="E8538" i="24"/>
  <c r="F8537" i="24"/>
  <c r="E8537" i="24"/>
  <c r="F8536" i="24"/>
  <c r="E8536" i="24"/>
  <c r="F8535" i="24"/>
  <c r="E8535" i="24"/>
  <c r="F8534" i="24"/>
  <c r="E8534" i="24"/>
  <c r="F8533" i="24"/>
  <c r="E8533" i="24"/>
  <c r="F8532" i="24"/>
  <c r="E8532" i="24"/>
  <c r="F8531" i="24"/>
  <c r="E8531" i="24"/>
  <c r="F8530" i="24"/>
  <c r="E8530" i="24"/>
  <c r="F8529" i="24"/>
  <c r="E8529" i="24"/>
  <c r="F8528" i="24"/>
  <c r="E8528" i="24"/>
  <c r="F8527" i="24"/>
  <c r="E8527" i="24"/>
  <c r="F8526" i="24"/>
  <c r="E8526" i="24"/>
  <c r="F8525" i="24"/>
  <c r="E8525" i="24"/>
  <c r="F8524" i="24"/>
  <c r="E8524" i="24"/>
  <c r="F8523" i="24"/>
  <c r="E8523" i="24"/>
  <c r="F8522" i="24"/>
  <c r="E8522" i="24"/>
  <c r="F8521" i="24"/>
  <c r="E8521" i="24"/>
  <c r="F8520" i="24"/>
  <c r="E8520" i="24"/>
  <c r="F8519" i="24"/>
  <c r="E8519" i="24"/>
  <c r="F8518" i="24"/>
  <c r="E8518" i="24"/>
  <c r="F8517" i="24"/>
  <c r="E8517" i="24"/>
  <c r="F8516" i="24"/>
  <c r="E8516" i="24"/>
  <c r="F8515" i="24"/>
  <c r="E8515" i="24"/>
  <c r="F8514" i="24"/>
  <c r="E8514" i="24"/>
  <c r="F8513" i="24"/>
  <c r="E8513" i="24"/>
  <c r="F8512" i="24"/>
  <c r="E8512" i="24"/>
  <c r="F8511" i="24"/>
  <c r="E8511" i="24"/>
  <c r="F8510" i="24"/>
  <c r="E8510" i="24"/>
  <c r="F8509" i="24"/>
  <c r="E8509" i="24"/>
  <c r="F8508" i="24"/>
  <c r="E8508" i="24"/>
  <c r="F8507" i="24"/>
  <c r="E8507" i="24"/>
  <c r="F8506" i="24"/>
  <c r="E8506" i="24"/>
  <c r="F8505" i="24"/>
  <c r="E8505" i="24"/>
  <c r="F8504" i="24"/>
  <c r="E8504" i="24"/>
  <c r="F8503" i="24"/>
  <c r="E8503" i="24"/>
  <c r="F8502" i="24"/>
  <c r="E8502" i="24"/>
  <c r="F8501" i="24"/>
  <c r="E8501" i="24"/>
  <c r="F8500" i="24"/>
  <c r="E8500" i="24"/>
  <c r="F8499" i="24"/>
  <c r="E8499" i="24"/>
  <c r="F8498" i="24"/>
  <c r="E8498" i="24"/>
  <c r="F8497" i="24"/>
  <c r="E8497" i="24"/>
  <c r="F8496" i="24"/>
  <c r="E8496" i="24"/>
  <c r="F8495" i="24"/>
  <c r="E8495" i="24"/>
  <c r="F8494" i="24"/>
  <c r="E8494" i="24"/>
  <c r="F8493" i="24"/>
  <c r="E8493" i="24"/>
  <c r="F8492" i="24"/>
  <c r="E8492" i="24"/>
  <c r="F8491" i="24"/>
  <c r="E8491" i="24"/>
  <c r="F8490" i="24"/>
  <c r="E8490" i="24"/>
  <c r="F8489" i="24"/>
  <c r="E8489" i="24"/>
  <c r="F8488" i="24"/>
  <c r="E8488" i="24"/>
  <c r="F8487" i="24"/>
  <c r="E8487" i="24"/>
  <c r="F8486" i="24"/>
  <c r="E8486" i="24"/>
  <c r="F8485" i="24"/>
  <c r="E8485" i="24"/>
  <c r="F8484" i="24"/>
  <c r="E8484" i="24"/>
  <c r="F8483" i="24"/>
  <c r="E8483" i="24"/>
  <c r="F8482" i="24"/>
  <c r="E8482" i="24"/>
  <c r="F8481" i="24"/>
  <c r="E8481" i="24"/>
  <c r="F8480" i="24"/>
  <c r="E8480" i="24"/>
  <c r="F8479" i="24"/>
  <c r="E8479" i="24"/>
  <c r="F8478" i="24"/>
  <c r="E8478" i="24"/>
  <c r="F8477" i="24"/>
  <c r="E8477" i="24"/>
  <c r="F8476" i="24"/>
  <c r="E8476" i="24"/>
  <c r="F8475" i="24"/>
  <c r="E8475" i="24"/>
  <c r="F8474" i="24"/>
  <c r="E8474" i="24"/>
  <c r="F8473" i="24"/>
  <c r="E8473" i="24"/>
  <c r="F8472" i="24"/>
  <c r="E8472" i="24"/>
  <c r="F8471" i="24"/>
  <c r="E8471" i="24"/>
  <c r="F8470" i="24"/>
  <c r="E8470" i="24"/>
  <c r="F8469" i="24"/>
  <c r="E8469" i="24"/>
  <c r="F8468" i="24"/>
  <c r="E8468" i="24"/>
  <c r="F8467" i="24"/>
  <c r="E8467" i="24"/>
  <c r="F8466" i="24"/>
  <c r="E8466" i="24"/>
  <c r="F8465" i="24"/>
  <c r="E8465" i="24"/>
  <c r="F8464" i="24"/>
  <c r="E8464" i="24"/>
  <c r="F8463" i="24"/>
  <c r="E8463" i="24"/>
  <c r="F8462" i="24"/>
  <c r="E8462" i="24"/>
  <c r="F8461" i="24"/>
  <c r="E8461" i="24"/>
  <c r="F8460" i="24"/>
  <c r="E8460" i="24"/>
  <c r="F8459" i="24"/>
  <c r="E8459" i="24"/>
  <c r="F8458" i="24"/>
  <c r="E8458" i="24"/>
  <c r="F8457" i="24"/>
  <c r="E8457" i="24"/>
  <c r="F8456" i="24"/>
  <c r="E8456" i="24"/>
  <c r="F8455" i="24"/>
  <c r="E8455" i="24"/>
  <c r="F8454" i="24"/>
  <c r="E8454" i="24"/>
  <c r="F8453" i="24"/>
  <c r="E8453" i="24"/>
  <c r="F8452" i="24"/>
  <c r="E8452" i="24"/>
  <c r="F8451" i="24"/>
  <c r="E8451" i="24"/>
  <c r="F8450" i="24"/>
  <c r="E8450" i="24"/>
  <c r="F8449" i="24"/>
  <c r="E8449" i="24"/>
  <c r="F8448" i="24"/>
  <c r="E8448" i="24"/>
  <c r="F8447" i="24"/>
  <c r="E8447" i="24"/>
  <c r="F8446" i="24"/>
  <c r="E8446" i="24"/>
  <c r="F8445" i="24"/>
  <c r="E8445" i="24"/>
  <c r="F8444" i="24"/>
  <c r="E8444" i="24"/>
  <c r="F8443" i="24"/>
  <c r="E8443" i="24"/>
  <c r="F8442" i="24"/>
  <c r="E8442" i="24"/>
  <c r="F8441" i="24"/>
  <c r="E8441" i="24"/>
  <c r="F8440" i="24"/>
  <c r="E8440" i="24"/>
  <c r="F8439" i="24"/>
  <c r="E8439" i="24"/>
  <c r="F8438" i="24"/>
  <c r="E8438" i="24"/>
  <c r="F8437" i="24"/>
  <c r="E8437" i="24"/>
  <c r="F8436" i="24"/>
  <c r="E8436" i="24"/>
  <c r="F8435" i="24"/>
  <c r="E8435" i="24"/>
  <c r="F8434" i="24"/>
  <c r="E8434" i="24"/>
  <c r="F8433" i="24"/>
  <c r="E8433" i="24"/>
  <c r="F8432" i="24"/>
  <c r="E8432" i="24"/>
  <c r="F8431" i="24"/>
  <c r="E8431" i="24"/>
  <c r="F8430" i="24"/>
  <c r="E8430" i="24"/>
  <c r="F8429" i="24"/>
  <c r="E8429" i="24"/>
  <c r="F8428" i="24"/>
  <c r="E8428" i="24"/>
  <c r="F8427" i="24"/>
  <c r="E8427" i="24"/>
  <c r="F8426" i="24"/>
  <c r="E8426" i="24"/>
  <c r="F8425" i="24"/>
  <c r="E8425" i="24"/>
  <c r="F8424" i="24"/>
  <c r="E8424" i="24"/>
  <c r="F8423" i="24"/>
  <c r="E8423" i="24"/>
  <c r="F8422" i="24"/>
  <c r="E8422" i="24"/>
  <c r="F8421" i="24"/>
  <c r="E8421" i="24"/>
  <c r="F8420" i="24"/>
  <c r="E8420" i="24"/>
  <c r="F8419" i="24"/>
  <c r="E8419" i="24"/>
  <c r="F8418" i="24"/>
  <c r="E8418" i="24"/>
  <c r="F8417" i="24"/>
  <c r="E8417" i="24"/>
  <c r="F8416" i="24"/>
  <c r="E8416" i="24"/>
  <c r="F8415" i="24"/>
  <c r="E8415" i="24"/>
  <c r="F8414" i="24"/>
  <c r="E8414" i="24"/>
  <c r="F8413" i="24"/>
  <c r="E8413" i="24"/>
  <c r="F8412" i="24"/>
  <c r="E8412" i="24"/>
  <c r="F8411" i="24"/>
  <c r="E8411" i="24"/>
  <c r="F8410" i="24"/>
  <c r="E8410" i="24"/>
  <c r="F8409" i="24"/>
  <c r="E8409" i="24"/>
  <c r="F8408" i="24"/>
  <c r="E8408" i="24"/>
  <c r="F8407" i="24"/>
  <c r="E8407" i="24"/>
  <c r="F8406" i="24"/>
  <c r="E8406" i="24"/>
  <c r="F8405" i="24"/>
  <c r="E8405" i="24"/>
  <c r="F8404" i="24"/>
  <c r="E8404" i="24"/>
  <c r="F8403" i="24"/>
  <c r="E8403" i="24"/>
  <c r="F8402" i="24"/>
  <c r="E8402" i="24"/>
  <c r="F8401" i="24"/>
  <c r="E8401" i="24"/>
  <c r="F8400" i="24"/>
  <c r="E8400" i="24"/>
  <c r="F8399" i="24"/>
  <c r="E8399" i="24"/>
  <c r="F8398" i="24"/>
  <c r="E8398" i="24"/>
  <c r="F8397" i="24"/>
  <c r="E8397" i="24"/>
  <c r="F8396" i="24"/>
  <c r="E8396" i="24"/>
  <c r="F8395" i="24"/>
  <c r="E8395" i="24"/>
  <c r="F8394" i="24"/>
  <c r="E8394" i="24"/>
  <c r="F8393" i="24"/>
  <c r="E8393" i="24"/>
  <c r="F8392" i="24"/>
  <c r="E8392" i="24"/>
  <c r="F8391" i="24"/>
  <c r="E8391" i="24"/>
  <c r="F8390" i="24"/>
  <c r="E8390" i="24"/>
  <c r="F8389" i="24"/>
  <c r="E8389" i="24"/>
  <c r="F8388" i="24"/>
  <c r="E8388" i="24"/>
  <c r="F8387" i="24"/>
  <c r="E8387" i="24"/>
  <c r="F8386" i="24"/>
  <c r="E8386" i="24"/>
  <c r="F8385" i="24"/>
  <c r="E8385" i="24"/>
  <c r="F8384" i="24"/>
  <c r="E8384" i="24"/>
  <c r="F8383" i="24"/>
  <c r="E8383" i="24"/>
  <c r="F8382" i="24"/>
  <c r="E8382" i="24"/>
  <c r="F8381" i="24"/>
  <c r="E8381" i="24"/>
  <c r="F8380" i="24"/>
  <c r="E8380" i="24"/>
  <c r="F8379" i="24"/>
  <c r="E8379" i="24"/>
  <c r="F8378" i="24"/>
  <c r="E8378" i="24"/>
  <c r="F8377" i="24"/>
  <c r="E8377" i="24"/>
  <c r="F8376" i="24"/>
  <c r="E8376" i="24"/>
  <c r="F8375" i="24"/>
  <c r="E8375" i="24"/>
  <c r="F8374" i="24"/>
  <c r="E8374" i="24"/>
  <c r="F8373" i="24"/>
  <c r="E8373" i="24"/>
  <c r="F8372" i="24"/>
  <c r="E8372" i="24"/>
  <c r="F8371" i="24"/>
  <c r="E8371" i="24"/>
  <c r="F8370" i="24"/>
  <c r="E8370" i="24"/>
  <c r="F8369" i="24"/>
  <c r="E8369" i="24"/>
  <c r="F8368" i="24"/>
  <c r="E8368" i="24"/>
  <c r="F8367" i="24"/>
  <c r="E8367" i="24"/>
  <c r="F8366" i="24"/>
  <c r="E8366" i="24"/>
  <c r="F8365" i="24"/>
  <c r="E8365" i="24"/>
  <c r="F8364" i="24"/>
  <c r="E8364" i="24"/>
  <c r="F8363" i="24"/>
  <c r="E8363" i="24"/>
  <c r="F8362" i="24"/>
  <c r="E8362" i="24"/>
  <c r="F8361" i="24"/>
  <c r="E8361" i="24"/>
  <c r="F8360" i="24"/>
  <c r="E8360" i="24"/>
  <c r="F8359" i="24"/>
  <c r="E8359" i="24"/>
  <c r="F8358" i="24"/>
  <c r="E8358" i="24"/>
  <c r="F8357" i="24"/>
  <c r="E8357" i="24"/>
  <c r="F8356" i="24"/>
  <c r="E8356" i="24"/>
  <c r="F8355" i="24"/>
  <c r="E8355" i="24"/>
  <c r="F8354" i="24"/>
  <c r="E8354" i="24"/>
  <c r="F8353" i="24"/>
  <c r="E8353" i="24"/>
  <c r="F8352" i="24"/>
  <c r="E8352" i="24"/>
  <c r="F8351" i="24"/>
  <c r="E8351" i="24"/>
  <c r="F8350" i="24"/>
  <c r="E8350" i="24"/>
  <c r="F8349" i="24"/>
  <c r="E8349" i="24"/>
  <c r="F8348" i="24"/>
  <c r="E8348" i="24"/>
  <c r="F8347" i="24"/>
  <c r="E8347" i="24"/>
  <c r="F8346" i="24"/>
  <c r="E8346" i="24"/>
  <c r="F8345" i="24"/>
  <c r="E8345" i="24"/>
  <c r="F8344" i="24"/>
  <c r="E8344" i="24"/>
  <c r="F8343" i="24"/>
  <c r="E8343" i="24"/>
  <c r="F8342" i="24"/>
  <c r="E8342" i="24"/>
  <c r="F8341" i="24"/>
  <c r="E8341" i="24"/>
  <c r="F8340" i="24"/>
  <c r="E8340" i="24"/>
  <c r="F8339" i="24"/>
  <c r="E8339" i="24"/>
  <c r="F8338" i="24"/>
  <c r="E8338" i="24"/>
  <c r="F8337" i="24"/>
  <c r="E8337" i="24"/>
  <c r="F8336" i="24"/>
  <c r="E8336" i="24"/>
  <c r="F8335" i="24"/>
  <c r="E8335" i="24"/>
  <c r="F8334" i="24"/>
  <c r="E8334" i="24"/>
  <c r="F8333" i="24"/>
  <c r="E8333" i="24"/>
  <c r="F8332" i="24"/>
  <c r="E8332" i="24"/>
  <c r="F8331" i="24"/>
  <c r="E8331" i="24"/>
  <c r="F8330" i="24"/>
  <c r="E8330" i="24"/>
  <c r="F8329" i="24"/>
  <c r="E8329" i="24"/>
  <c r="F8328" i="24"/>
  <c r="E8328" i="24"/>
  <c r="F8327" i="24"/>
  <c r="E8327" i="24"/>
  <c r="F8326" i="24"/>
  <c r="E8326" i="24"/>
  <c r="F8325" i="24"/>
  <c r="E8325" i="24"/>
  <c r="F8324" i="24"/>
  <c r="E8324" i="24"/>
  <c r="F8323" i="24"/>
  <c r="E8323" i="24"/>
  <c r="F8322" i="24"/>
  <c r="E8322" i="24"/>
  <c r="F8321" i="24"/>
  <c r="E8321" i="24"/>
  <c r="F8320" i="24"/>
  <c r="E8320" i="24"/>
  <c r="F8319" i="24"/>
  <c r="E8319" i="24"/>
  <c r="F8318" i="24"/>
  <c r="E8318" i="24"/>
  <c r="F8317" i="24"/>
  <c r="E8317" i="24"/>
  <c r="F8316" i="24"/>
  <c r="E8316" i="24"/>
  <c r="F8315" i="24"/>
  <c r="E8315" i="24"/>
  <c r="F8314" i="24"/>
  <c r="E8314" i="24"/>
  <c r="F8313" i="24"/>
  <c r="E8313" i="24"/>
  <c r="F8312" i="24"/>
  <c r="E8312" i="24"/>
  <c r="F8311" i="24"/>
  <c r="E8311" i="24"/>
  <c r="F8310" i="24"/>
  <c r="E8310" i="24"/>
  <c r="F8309" i="24"/>
  <c r="E8309" i="24"/>
  <c r="F8308" i="24"/>
  <c r="E8308" i="24"/>
  <c r="F8307" i="24"/>
  <c r="E8307" i="24"/>
  <c r="F8306" i="24"/>
  <c r="E8306" i="24"/>
  <c r="F8305" i="24"/>
  <c r="E8305" i="24"/>
  <c r="F8304" i="24"/>
  <c r="E8304" i="24"/>
  <c r="F8303" i="24"/>
  <c r="E8303" i="24"/>
  <c r="F8302" i="24"/>
  <c r="E8302" i="24"/>
  <c r="F8301" i="24"/>
  <c r="E8301" i="24"/>
  <c r="F8300" i="24"/>
  <c r="E8300" i="24"/>
  <c r="F8299" i="24"/>
  <c r="E8299" i="24"/>
  <c r="F8298" i="24"/>
  <c r="E8298" i="24"/>
  <c r="F8297" i="24"/>
  <c r="E8297" i="24"/>
  <c r="F8296" i="24"/>
  <c r="E8296" i="24"/>
  <c r="F8295" i="24"/>
  <c r="E8295" i="24"/>
  <c r="F8294" i="24"/>
  <c r="E8294" i="24"/>
  <c r="F8293" i="24"/>
  <c r="E8293" i="24"/>
  <c r="F8292" i="24"/>
  <c r="E8292" i="24"/>
  <c r="F8291" i="24"/>
  <c r="E8291" i="24"/>
  <c r="F8290" i="24"/>
  <c r="E8290" i="24"/>
  <c r="F8289" i="24"/>
  <c r="E8289" i="24"/>
  <c r="F8288" i="24"/>
  <c r="E8288" i="24"/>
  <c r="F8287" i="24"/>
  <c r="E8287" i="24"/>
  <c r="F8286" i="24"/>
  <c r="E8286" i="24"/>
  <c r="F8285" i="24"/>
  <c r="E8285" i="24"/>
  <c r="F8284" i="24"/>
  <c r="E8284" i="24"/>
  <c r="F8283" i="24"/>
  <c r="E8283" i="24"/>
  <c r="F8282" i="24"/>
  <c r="E8282" i="24"/>
  <c r="F8281" i="24"/>
  <c r="E8281" i="24"/>
  <c r="F8280" i="24"/>
  <c r="E8280" i="24"/>
  <c r="F8279" i="24"/>
  <c r="E8279" i="24"/>
  <c r="F8278" i="24"/>
  <c r="E8278" i="24"/>
  <c r="F8277" i="24"/>
  <c r="E8277" i="24"/>
  <c r="F8276" i="24"/>
  <c r="E8276" i="24"/>
  <c r="F8275" i="24"/>
  <c r="E8275" i="24"/>
  <c r="F8274" i="24"/>
  <c r="E8274" i="24"/>
  <c r="F8273" i="24"/>
  <c r="E8273" i="24"/>
  <c r="F8272" i="24"/>
  <c r="E8272" i="24"/>
  <c r="F8271" i="24"/>
  <c r="E8271" i="24"/>
  <c r="F8270" i="24"/>
  <c r="E8270" i="24"/>
  <c r="F8269" i="24"/>
  <c r="E8269" i="24"/>
  <c r="F8268" i="24"/>
  <c r="E8268" i="24"/>
  <c r="F8267" i="24"/>
  <c r="E8267" i="24"/>
  <c r="F8266" i="24"/>
  <c r="E8266" i="24"/>
  <c r="F8265" i="24"/>
  <c r="E8265" i="24"/>
  <c r="F8264" i="24"/>
  <c r="E8264" i="24"/>
  <c r="F8263" i="24"/>
  <c r="E8263" i="24"/>
  <c r="F8262" i="24"/>
  <c r="E8262" i="24"/>
  <c r="F8261" i="24"/>
  <c r="E8261" i="24"/>
  <c r="F8260" i="24"/>
  <c r="E8260" i="24"/>
  <c r="F8259" i="24"/>
  <c r="E8259" i="24"/>
  <c r="F8258" i="24"/>
  <c r="E8258" i="24"/>
  <c r="F8257" i="24"/>
  <c r="E8257" i="24"/>
  <c r="F8256" i="24"/>
  <c r="E8256" i="24"/>
  <c r="F8255" i="24"/>
  <c r="E8255" i="24"/>
  <c r="F8254" i="24"/>
  <c r="E8254" i="24"/>
  <c r="F8253" i="24"/>
  <c r="E8253" i="24"/>
  <c r="F8252" i="24"/>
  <c r="E8252" i="24"/>
  <c r="F8251" i="24"/>
  <c r="E8251" i="24"/>
  <c r="F8250" i="24"/>
  <c r="E8250" i="24"/>
  <c r="F8249" i="24"/>
  <c r="E8249" i="24"/>
  <c r="F8248" i="24"/>
  <c r="E8248" i="24"/>
  <c r="F8247" i="24"/>
  <c r="E8247" i="24"/>
  <c r="F8246" i="24"/>
  <c r="E8246" i="24"/>
  <c r="F8245" i="24"/>
  <c r="E8245" i="24"/>
  <c r="F8244" i="24"/>
  <c r="E8244" i="24"/>
  <c r="F8243" i="24"/>
  <c r="E8243" i="24"/>
  <c r="F8242" i="24"/>
  <c r="E8242" i="24"/>
  <c r="F8241" i="24"/>
  <c r="E8241" i="24"/>
  <c r="F8240" i="24"/>
  <c r="E8240" i="24"/>
  <c r="F8239" i="24"/>
  <c r="E8239" i="24"/>
  <c r="F8238" i="24"/>
  <c r="E8238" i="24"/>
  <c r="F8237" i="24"/>
  <c r="E8237" i="24"/>
  <c r="F8236" i="24"/>
  <c r="E8236" i="24"/>
  <c r="F8235" i="24"/>
  <c r="E8235" i="24"/>
  <c r="F8234" i="24"/>
  <c r="E8234" i="24"/>
  <c r="F8233" i="24"/>
  <c r="E8233" i="24"/>
  <c r="F8232" i="24"/>
  <c r="E8232" i="24"/>
  <c r="F8231" i="24"/>
  <c r="E8231" i="24"/>
  <c r="F8230" i="24"/>
  <c r="E8230" i="24"/>
  <c r="F8229" i="24"/>
  <c r="E8229" i="24"/>
  <c r="F8228" i="24"/>
  <c r="E8228" i="24"/>
  <c r="F8227" i="24"/>
  <c r="E8227" i="24"/>
  <c r="F8226" i="24"/>
  <c r="E8226" i="24"/>
  <c r="F8225" i="24"/>
  <c r="E8225" i="24"/>
  <c r="F8224" i="24"/>
  <c r="E8224" i="24"/>
  <c r="F8223" i="24"/>
  <c r="E8223" i="24"/>
  <c r="F8222" i="24"/>
  <c r="E8222" i="24"/>
  <c r="F8221" i="24"/>
  <c r="E8221" i="24"/>
  <c r="F8220" i="24"/>
  <c r="E8220" i="24"/>
  <c r="F8219" i="24"/>
  <c r="E8219" i="24"/>
  <c r="F8218" i="24"/>
  <c r="E8218" i="24"/>
  <c r="F8217" i="24"/>
  <c r="E8217" i="24"/>
  <c r="F8216" i="24"/>
  <c r="E8216" i="24"/>
  <c r="F8215" i="24"/>
  <c r="E8215" i="24"/>
  <c r="F8214" i="24"/>
  <c r="E8214" i="24"/>
  <c r="F8213" i="24"/>
  <c r="E8213" i="24"/>
  <c r="F8212" i="24"/>
  <c r="E8212" i="24"/>
  <c r="F8211" i="24"/>
  <c r="E8211" i="24"/>
  <c r="F8210" i="24"/>
  <c r="E8210" i="24"/>
  <c r="F8209" i="24"/>
  <c r="E8209" i="24"/>
  <c r="F8208" i="24"/>
  <c r="E8208" i="24"/>
  <c r="F8207" i="24"/>
  <c r="E8207" i="24"/>
  <c r="F8206" i="24"/>
  <c r="E8206" i="24"/>
  <c r="F8205" i="24"/>
  <c r="E8205" i="24"/>
  <c r="F8204" i="24"/>
  <c r="E8204" i="24"/>
  <c r="F8203" i="24"/>
  <c r="E8203" i="24"/>
  <c r="F8202" i="24"/>
  <c r="E8202" i="24"/>
  <c r="F8201" i="24"/>
  <c r="E8201" i="24"/>
  <c r="F8200" i="24"/>
  <c r="E8200" i="24"/>
  <c r="F8199" i="24"/>
  <c r="E8199" i="24"/>
  <c r="F8198" i="24"/>
  <c r="E8198" i="24"/>
  <c r="F8197" i="24"/>
  <c r="E8197" i="24"/>
  <c r="F8196" i="24"/>
  <c r="E8196" i="24"/>
  <c r="F8195" i="24"/>
  <c r="E8195" i="24"/>
  <c r="F8194" i="24"/>
  <c r="E8194" i="24"/>
  <c r="F8193" i="24"/>
  <c r="E8193" i="24"/>
  <c r="F8192" i="24"/>
  <c r="E8192" i="24"/>
  <c r="F8191" i="24"/>
  <c r="E8191" i="24"/>
  <c r="F8190" i="24"/>
  <c r="E8190" i="24"/>
  <c r="F8189" i="24"/>
  <c r="E8189" i="24"/>
  <c r="F8188" i="24"/>
  <c r="E8188" i="24"/>
  <c r="F8187" i="24"/>
  <c r="E8187" i="24"/>
  <c r="F8186" i="24"/>
  <c r="E8186" i="24"/>
  <c r="F8185" i="24"/>
  <c r="E8185" i="24"/>
  <c r="F8184" i="24"/>
  <c r="E8184" i="24"/>
  <c r="F8183" i="24"/>
  <c r="E8183" i="24"/>
  <c r="F8182" i="24"/>
  <c r="E8182" i="24"/>
  <c r="F8181" i="24"/>
  <c r="E8181" i="24"/>
  <c r="F8180" i="24"/>
  <c r="E8180" i="24"/>
  <c r="F8179" i="24"/>
  <c r="E8179" i="24"/>
  <c r="F8178" i="24"/>
  <c r="E8178" i="24"/>
  <c r="F8177" i="24"/>
  <c r="E8177" i="24"/>
  <c r="F8176" i="24"/>
  <c r="E8176" i="24"/>
  <c r="F8175" i="24"/>
  <c r="E8175" i="24"/>
  <c r="F8174" i="24"/>
  <c r="E8174" i="24"/>
  <c r="F8173" i="24"/>
  <c r="E8173" i="24"/>
  <c r="F8172" i="24"/>
  <c r="E8172" i="24"/>
  <c r="F8171" i="24"/>
  <c r="E8171" i="24"/>
  <c r="F8170" i="24"/>
  <c r="E8170" i="24"/>
  <c r="F8169" i="24"/>
  <c r="E8169" i="24"/>
  <c r="F8168" i="24"/>
  <c r="E8168" i="24"/>
  <c r="F8167" i="24"/>
  <c r="E8167" i="24"/>
  <c r="F8166" i="24"/>
  <c r="E8166" i="24"/>
  <c r="F8165" i="24"/>
  <c r="E8165" i="24"/>
  <c r="F8164" i="24"/>
  <c r="E8164" i="24"/>
  <c r="F8163" i="24"/>
  <c r="E8163" i="24"/>
  <c r="F8162" i="24"/>
  <c r="E8162" i="24"/>
  <c r="F8161" i="24"/>
  <c r="E8161" i="24"/>
  <c r="F8160" i="24"/>
  <c r="E8160" i="24"/>
  <c r="F8159" i="24"/>
  <c r="E8159" i="24"/>
  <c r="F8158" i="24"/>
  <c r="E8158" i="24"/>
  <c r="F8157" i="24"/>
  <c r="E8157" i="24"/>
  <c r="F8156" i="24"/>
  <c r="E8156" i="24"/>
  <c r="F8155" i="24"/>
  <c r="E8155" i="24"/>
  <c r="F8154" i="24"/>
  <c r="E8154" i="24"/>
  <c r="F8153" i="24"/>
  <c r="E8153" i="24"/>
  <c r="F8152" i="24"/>
  <c r="E8152" i="24"/>
  <c r="F8151" i="24"/>
  <c r="E8151" i="24"/>
  <c r="F8150" i="24"/>
  <c r="E8150" i="24"/>
  <c r="F8149" i="24"/>
  <c r="E8149" i="24"/>
  <c r="F8148" i="24"/>
  <c r="E8148" i="24"/>
  <c r="F8147" i="24"/>
  <c r="E8147" i="24"/>
  <c r="F8146" i="24"/>
  <c r="E8146" i="24"/>
  <c r="F8145" i="24"/>
  <c r="E8145" i="24"/>
  <c r="F8144" i="24"/>
  <c r="E8144" i="24"/>
  <c r="F8143" i="24"/>
  <c r="E8143" i="24"/>
  <c r="F8142" i="24"/>
  <c r="E8142" i="24"/>
  <c r="F8141" i="24"/>
  <c r="E8141" i="24"/>
  <c r="F8140" i="24"/>
  <c r="E8140" i="24"/>
  <c r="F8139" i="24"/>
  <c r="E8139" i="24"/>
  <c r="F8138" i="24"/>
  <c r="E8138" i="24"/>
  <c r="F8137" i="24"/>
  <c r="E8137" i="24"/>
  <c r="F8136" i="24"/>
  <c r="E8136" i="24"/>
  <c r="F8135" i="24"/>
  <c r="E8135" i="24"/>
  <c r="F8134" i="24"/>
  <c r="E8134" i="24"/>
  <c r="F8133" i="24"/>
  <c r="E8133" i="24"/>
  <c r="F8132" i="24"/>
  <c r="E8132" i="24"/>
  <c r="F8131" i="24"/>
  <c r="E8131" i="24"/>
  <c r="F8130" i="24"/>
  <c r="E8130" i="24"/>
  <c r="F8129" i="24"/>
  <c r="E8129" i="24"/>
  <c r="F8128" i="24"/>
  <c r="E8128" i="24"/>
  <c r="F8127" i="24"/>
  <c r="E8127" i="24"/>
  <c r="F8126" i="24"/>
  <c r="E8126" i="24"/>
  <c r="F8125" i="24"/>
  <c r="E8125" i="24"/>
  <c r="F8124" i="24"/>
  <c r="E8124" i="24"/>
  <c r="F8123" i="24"/>
  <c r="E8123" i="24"/>
  <c r="F8122" i="24"/>
  <c r="E8122" i="24"/>
  <c r="F8121" i="24"/>
  <c r="E8121" i="24"/>
  <c r="F8120" i="24"/>
  <c r="E8120" i="24"/>
  <c r="F8119" i="24"/>
  <c r="E8119" i="24"/>
  <c r="F8118" i="24"/>
  <c r="E8118" i="24"/>
  <c r="F8117" i="24"/>
  <c r="E8117" i="24"/>
  <c r="F8116" i="24"/>
  <c r="E8116" i="24"/>
  <c r="F8115" i="24"/>
  <c r="E8115" i="24"/>
  <c r="F8114" i="24"/>
  <c r="E8114" i="24"/>
  <c r="F8113" i="24"/>
  <c r="E8113" i="24"/>
  <c r="F8112" i="24"/>
  <c r="E8112" i="24"/>
  <c r="F8111" i="24"/>
  <c r="E8111" i="24"/>
  <c r="F8110" i="24"/>
  <c r="E8110" i="24"/>
  <c r="F8109" i="24"/>
  <c r="E8109" i="24"/>
  <c r="F8108" i="24"/>
  <c r="E8108" i="24"/>
  <c r="F8107" i="24"/>
  <c r="E8107" i="24"/>
  <c r="F8106" i="24"/>
  <c r="E8106" i="24"/>
  <c r="F8105" i="24"/>
  <c r="E8105" i="24"/>
  <c r="F8104" i="24"/>
  <c r="E8104" i="24"/>
  <c r="F8103" i="24"/>
  <c r="E8103" i="24"/>
  <c r="F8102" i="24"/>
  <c r="E8102" i="24"/>
  <c r="F8101" i="24"/>
  <c r="E8101" i="24"/>
  <c r="F8100" i="24"/>
  <c r="E8100" i="24"/>
  <c r="F8099" i="24"/>
  <c r="E8099" i="24"/>
  <c r="F8098" i="24"/>
  <c r="E8098" i="24"/>
  <c r="F8097" i="24"/>
  <c r="E8097" i="24"/>
  <c r="F8096" i="24"/>
  <c r="E8096" i="24"/>
  <c r="F8095" i="24"/>
  <c r="E8095" i="24"/>
  <c r="F8094" i="24"/>
  <c r="E8094" i="24"/>
  <c r="F8093" i="24"/>
  <c r="E8093" i="24"/>
  <c r="F8092" i="24"/>
  <c r="E8092" i="24"/>
  <c r="F8091" i="24"/>
  <c r="E8091" i="24"/>
  <c r="F8090" i="24"/>
  <c r="E8090" i="24"/>
  <c r="F8089" i="24"/>
  <c r="E8089" i="24"/>
  <c r="F8088" i="24"/>
  <c r="E8088" i="24"/>
  <c r="F8087" i="24"/>
  <c r="E8087" i="24"/>
  <c r="F8086" i="24"/>
  <c r="E8086" i="24"/>
  <c r="F8085" i="24"/>
  <c r="E8085" i="24"/>
  <c r="F8084" i="24"/>
  <c r="E8084" i="24"/>
  <c r="F8083" i="24"/>
  <c r="E8083" i="24"/>
  <c r="F8082" i="24"/>
  <c r="E8082" i="24"/>
  <c r="F8081" i="24"/>
  <c r="E8081" i="24"/>
  <c r="F8080" i="24"/>
  <c r="E8080" i="24"/>
  <c r="F8079" i="24"/>
  <c r="E8079" i="24"/>
  <c r="F8078" i="24"/>
  <c r="E8078" i="24"/>
  <c r="F8077" i="24"/>
  <c r="E8077" i="24"/>
  <c r="F8076" i="24"/>
  <c r="E8076" i="24"/>
  <c r="F8075" i="24"/>
  <c r="E8075" i="24"/>
  <c r="F8074" i="24"/>
  <c r="E8074" i="24"/>
  <c r="F8073" i="24"/>
  <c r="E8073" i="24"/>
  <c r="F8072" i="24"/>
  <c r="E8072" i="24"/>
  <c r="F8071" i="24"/>
  <c r="E8071" i="24"/>
  <c r="F8070" i="24"/>
  <c r="E8070" i="24"/>
  <c r="F8069" i="24"/>
  <c r="E8069" i="24"/>
  <c r="F8068" i="24"/>
  <c r="E8068" i="24"/>
  <c r="F8067" i="24"/>
  <c r="E8067" i="24"/>
  <c r="F8066" i="24"/>
  <c r="E8066" i="24"/>
  <c r="F8065" i="24"/>
  <c r="E8065" i="24"/>
  <c r="F8064" i="24"/>
  <c r="E8064" i="24"/>
  <c r="F8063" i="24"/>
  <c r="E8063" i="24"/>
  <c r="F8062" i="24"/>
  <c r="E8062" i="24"/>
  <c r="F8061" i="24"/>
  <c r="E8061" i="24"/>
  <c r="F8060" i="24"/>
  <c r="E8060" i="24"/>
  <c r="F8059" i="24"/>
  <c r="E8059" i="24"/>
  <c r="F8058" i="24"/>
  <c r="E8058" i="24"/>
  <c r="F8057" i="24"/>
  <c r="E8057" i="24"/>
  <c r="F8056" i="24"/>
  <c r="E8056" i="24"/>
  <c r="F8055" i="24"/>
  <c r="E8055" i="24"/>
  <c r="F8054" i="24"/>
  <c r="E8054" i="24"/>
  <c r="F8053" i="24"/>
  <c r="E8053" i="24"/>
  <c r="F8052" i="24"/>
  <c r="E8052" i="24"/>
  <c r="F8051" i="24"/>
  <c r="E8051" i="24"/>
  <c r="F8050" i="24"/>
  <c r="E8050" i="24"/>
  <c r="F8049" i="24"/>
  <c r="E8049" i="24"/>
  <c r="F8048" i="24"/>
  <c r="E8048" i="24"/>
  <c r="F8047" i="24"/>
  <c r="E8047" i="24"/>
  <c r="F8046" i="24"/>
  <c r="E8046" i="24"/>
  <c r="F8045" i="24"/>
  <c r="E8045" i="24"/>
  <c r="F8044" i="24"/>
  <c r="E8044" i="24"/>
  <c r="F8043" i="24"/>
  <c r="E8043" i="24"/>
  <c r="F8042" i="24"/>
  <c r="E8042" i="24"/>
  <c r="F8041" i="24"/>
  <c r="E8041" i="24"/>
  <c r="F8040" i="24"/>
  <c r="E8040" i="24"/>
  <c r="F8039" i="24"/>
  <c r="E8039" i="24"/>
  <c r="F8038" i="24"/>
  <c r="E8038" i="24"/>
  <c r="F8037" i="24"/>
  <c r="E8037" i="24"/>
  <c r="F8036" i="24"/>
  <c r="E8036" i="24"/>
  <c r="F8035" i="24"/>
  <c r="E8035" i="24"/>
  <c r="F8034" i="24"/>
  <c r="E8034" i="24"/>
  <c r="F8033" i="24"/>
  <c r="E8033" i="24"/>
  <c r="F8032" i="24"/>
  <c r="E8032" i="24"/>
  <c r="F8031" i="24"/>
  <c r="E8031" i="24"/>
  <c r="F8030" i="24"/>
  <c r="E8030" i="24"/>
  <c r="F8029" i="24"/>
  <c r="E8029" i="24"/>
  <c r="F8028" i="24"/>
  <c r="E8028" i="24"/>
  <c r="F8027" i="24"/>
  <c r="E8027" i="24"/>
  <c r="F8026" i="24"/>
  <c r="E8026" i="24"/>
  <c r="F8025" i="24"/>
  <c r="E8025" i="24"/>
  <c r="F8024" i="24"/>
  <c r="E8024" i="24"/>
  <c r="F8023" i="24"/>
  <c r="E8023" i="24"/>
  <c r="F8022" i="24"/>
  <c r="E8022" i="24"/>
  <c r="F8021" i="24"/>
  <c r="E8021" i="24"/>
  <c r="F8020" i="24"/>
  <c r="E8020" i="24"/>
  <c r="F8019" i="24"/>
  <c r="E8019" i="24"/>
  <c r="F8018" i="24"/>
  <c r="E8018" i="24"/>
  <c r="F8017" i="24"/>
  <c r="E8017" i="24"/>
  <c r="F8016" i="24"/>
  <c r="E8016" i="24"/>
  <c r="F8015" i="24"/>
  <c r="E8015" i="24"/>
  <c r="F8014" i="24"/>
  <c r="E8014" i="24"/>
  <c r="F8013" i="24"/>
  <c r="E8013" i="24"/>
  <c r="F8012" i="24"/>
  <c r="E8012" i="24"/>
  <c r="F8011" i="24"/>
  <c r="E8011" i="24"/>
  <c r="F8010" i="24"/>
  <c r="E8010" i="24"/>
  <c r="F8009" i="24"/>
  <c r="E8009" i="24"/>
  <c r="F8008" i="24"/>
  <c r="E8008" i="24"/>
  <c r="F8007" i="24"/>
  <c r="E8007" i="24"/>
  <c r="F8006" i="24"/>
  <c r="E8006" i="24"/>
  <c r="F8005" i="24"/>
  <c r="E8005" i="24"/>
  <c r="F8004" i="24"/>
  <c r="E8004" i="24"/>
  <c r="F8003" i="24"/>
  <c r="E8003" i="24"/>
  <c r="F8002" i="24"/>
  <c r="E8002" i="24"/>
  <c r="F8001" i="24"/>
  <c r="E8001" i="24"/>
  <c r="F8000" i="24"/>
  <c r="E8000" i="24"/>
  <c r="F7999" i="24"/>
  <c r="E7999" i="24"/>
  <c r="F7998" i="24"/>
  <c r="E7998" i="24"/>
  <c r="F7997" i="24"/>
  <c r="E7997" i="24"/>
  <c r="F7996" i="24"/>
  <c r="E7996" i="24"/>
  <c r="F7995" i="24"/>
  <c r="E7995" i="24"/>
  <c r="F7994" i="24"/>
  <c r="E7994" i="24"/>
  <c r="F7993" i="24"/>
  <c r="E7993" i="24"/>
  <c r="F7992" i="24"/>
  <c r="E7992" i="24"/>
  <c r="F7991" i="24"/>
  <c r="E7991" i="24"/>
  <c r="F7990" i="24"/>
  <c r="E7990" i="24"/>
  <c r="F7989" i="24"/>
  <c r="E7989" i="24"/>
  <c r="F7988" i="24"/>
  <c r="E7988" i="24"/>
  <c r="F7987" i="24"/>
  <c r="E7987" i="24"/>
  <c r="F7986" i="24"/>
  <c r="E7986" i="24"/>
  <c r="F7985" i="24"/>
  <c r="E7985" i="24"/>
  <c r="F7984" i="24"/>
  <c r="E7984" i="24"/>
  <c r="F7983" i="24"/>
  <c r="E7983" i="24"/>
  <c r="G7983" i="24" s="1"/>
  <c r="F7982" i="24"/>
  <c r="E7982" i="24"/>
  <c r="F7981" i="24"/>
  <c r="E7981" i="24"/>
  <c r="F7980" i="24"/>
  <c r="E7980" i="24"/>
  <c r="F7979" i="24"/>
  <c r="E7979" i="24"/>
  <c r="F7978" i="24"/>
  <c r="E7978" i="24"/>
  <c r="F7977" i="24"/>
  <c r="E7977" i="24"/>
  <c r="F7976" i="24"/>
  <c r="E7976" i="24"/>
  <c r="F7975" i="24"/>
  <c r="E7975" i="24"/>
  <c r="F7974" i="24"/>
  <c r="E7974" i="24"/>
  <c r="F7973" i="24"/>
  <c r="E7973" i="24"/>
  <c r="F7972" i="24"/>
  <c r="E7972" i="24"/>
  <c r="F7971" i="24"/>
  <c r="E7971" i="24"/>
  <c r="F7970" i="24"/>
  <c r="E7970" i="24"/>
  <c r="F7969" i="24"/>
  <c r="E7969" i="24"/>
  <c r="F7968" i="24"/>
  <c r="E7968" i="24"/>
  <c r="F7967" i="24"/>
  <c r="E7967" i="24"/>
  <c r="G7967" i="24" s="1"/>
  <c r="F7966" i="24"/>
  <c r="E7966" i="24"/>
  <c r="F7965" i="24"/>
  <c r="E7965" i="24"/>
  <c r="F7964" i="24"/>
  <c r="E7964" i="24"/>
  <c r="F7963" i="24"/>
  <c r="E7963" i="24"/>
  <c r="F7962" i="24"/>
  <c r="E7962" i="24"/>
  <c r="F7961" i="24"/>
  <c r="E7961" i="24"/>
  <c r="F7960" i="24"/>
  <c r="E7960" i="24"/>
  <c r="F7959" i="24"/>
  <c r="E7959" i="24"/>
  <c r="G7959" i="24" s="1"/>
  <c r="F7958" i="24"/>
  <c r="E7958" i="24"/>
  <c r="F7957" i="24"/>
  <c r="E7957" i="24"/>
  <c r="F7956" i="24"/>
  <c r="E7956" i="24"/>
  <c r="F7955" i="24"/>
  <c r="E7955" i="24"/>
  <c r="F7954" i="24"/>
  <c r="E7954" i="24"/>
  <c r="F7953" i="24"/>
  <c r="E7953" i="24"/>
  <c r="F7952" i="24"/>
  <c r="E7952" i="24"/>
  <c r="F7951" i="24"/>
  <c r="E7951" i="24"/>
  <c r="G7951" i="24" s="1"/>
  <c r="F7950" i="24"/>
  <c r="E7950" i="24"/>
  <c r="F7949" i="24"/>
  <c r="E7949" i="24"/>
  <c r="F7948" i="24"/>
  <c r="E7948" i="24"/>
  <c r="F7947" i="24"/>
  <c r="E7947" i="24"/>
  <c r="F7946" i="24"/>
  <c r="E7946" i="24"/>
  <c r="F7945" i="24"/>
  <c r="E7945" i="24"/>
  <c r="F7944" i="24"/>
  <c r="E7944" i="24"/>
  <c r="F7943" i="24"/>
  <c r="E7943" i="24"/>
  <c r="G7943" i="24" s="1"/>
  <c r="F7942" i="24"/>
  <c r="E7942" i="24"/>
  <c r="F7941" i="24"/>
  <c r="E7941" i="24"/>
  <c r="F7940" i="24"/>
  <c r="E7940" i="24"/>
  <c r="F7939" i="24"/>
  <c r="E7939" i="24"/>
  <c r="F7938" i="24"/>
  <c r="E7938" i="24"/>
  <c r="F7937" i="24"/>
  <c r="E7937" i="24"/>
  <c r="F7936" i="24"/>
  <c r="E7936" i="24"/>
  <c r="F7935" i="24"/>
  <c r="E7935" i="24"/>
  <c r="G7935" i="24" s="1"/>
  <c r="F7934" i="24"/>
  <c r="E7934" i="24"/>
  <c r="F7933" i="24"/>
  <c r="E7933" i="24"/>
  <c r="F7932" i="24"/>
  <c r="E7932" i="24"/>
  <c r="F7931" i="24"/>
  <c r="E7931" i="24"/>
  <c r="F7930" i="24"/>
  <c r="E7930" i="24"/>
  <c r="F7929" i="24"/>
  <c r="E7929" i="24"/>
  <c r="F7928" i="24"/>
  <c r="E7928" i="24"/>
  <c r="F7927" i="24"/>
  <c r="E7927" i="24"/>
  <c r="F7926" i="24"/>
  <c r="E7926" i="24"/>
  <c r="F7925" i="24"/>
  <c r="E7925" i="24"/>
  <c r="F7924" i="24"/>
  <c r="E7924" i="24"/>
  <c r="F7923" i="24"/>
  <c r="E7923" i="24"/>
  <c r="F7922" i="24"/>
  <c r="E7922" i="24"/>
  <c r="F7921" i="24"/>
  <c r="E7921" i="24"/>
  <c r="F7920" i="24"/>
  <c r="E7920" i="24"/>
  <c r="F7919" i="24"/>
  <c r="E7919" i="24"/>
  <c r="G7919" i="24" s="1"/>
  <c r="F7918" i="24"/>
  <c r="E7918" i="24"/>
  <c r="F7917" i="24"/>
  <c r="E7917" i="24"/>
  <c r="F7916" i="24"/>
  <c r="E7916" i="24"/>
  <c r="F7915" i="24"/>
  <c r="E7915" i="24"/>
  <c r="F7914" i="24"/>
  <c r="E7914" i="24"/>
  <c r="F7913" i="24"/>
  <c r="E7913" i="24"/>
  <c r="F7912" i="24"/>
  <c r="E7912" i="24"/>
  <c r="F7911" i="24"/>
  <c r="E7911" i="24"/>
  <c r="G7911" i="24" s="1"/>
  <c r="F7910" i="24"/>
  <c r="E7910" i="24"/>
  <c r="F7909" i="24"/>
  <c r="E7909" i="24"/>
  <c r="F7908" i="24"/>
  <c r="E7908" i="24"/>
  <c r="F7907" i="24"/>
  <c r="E7907" i="24"/>
  <c r="F7906" i="24"/>
  <c r="E7906" i="24"/>
  <c r="F7905" i="24"/>
  <c r="E7905" i="24"/>
  <c r="F7904" i="24"/>
  <c r="E7904" i="24"/>
  <c r="F7903" i="24"/>
  <c r="E7903" i="24"/>
  <c r="G7903" i="24" s="1"/>
  <c r="F7902" i="24"/>
  <c r="E7902" i="24"/>
  <c r="F7901" i="24"/>
  <c r="E7901" i="24"/>
  <c r="F7900" i="24"/>
  <c r="E7900" i="24"/>
  <c r="F7899" i="24"/>
  <c r="E7899" i="24"/>
  <c r="F7898" i="24"/>
  <c r="E7898" i="24"/>
  <c r="F7897" i="24"/>
  <c r="E7897" i="24"/>
  <c r="F7896" i="24"/>
  <c r="E7896" i="24"/>
  <c r="F7895" i="24"/>
  <c r="E7895" i="24"/>
  <c r="G7895" i="24" s="1"/>
  <c r="F7894" i="24"/>
  <c r="E7894" i="24"/>
  <c r="F7893" i="24"/>
  <c r="E7893" i="24"/>
  <c r="F7892" i="24"/>
  <c r="E7892" i="24"/>
  <c r="F7891" i="24"/>
  <c r="E7891" i="24"/>
  <c r="F7890" i="24"/>
  <c r="E7890" i="24"/>
  <c r="F7889" i="24"/>
  <c r="E7889" i="24"/>
  <c r="F7888" i="24"/>
  <c r="E7888" i="24"/>
  <c r="F7887" i="24"/>
  <c r="E7887" i="24"/>
  <c r="G7887" i="24" s="1"/>
  <c r="F7886" i="24"/>
  <c r="E7886" i="24"/>
  <c r="F7885" i="24"/>
  <c r="E7885" i="24"/>
  <c r="F7884" i="24"/>
  <c r="E7884" i="24"/>
  <c r="F7883" i="24"/>
  <c r="E7883" i="24"/>
  <c r="F7882" i="24"/>
  <c r="E7882" i="24"/>
  <c r="F7881" i="24"/>
  <c r="E7881" i="24"/>
  <c r="F7880" i="24"/>
  <c r="E7880" i="24"/>
  <c r="F7879" i="24"/>
  <c r="E7879" i="24"/>
  <c r="F7878" i="24"/>
  <c r="E7878" i="24"/>
  <c r="F7877" i="24"/>
  <c r="E7877" i="24"/>
  <c r="F7876" i="24"/>
  <c r="E7876" i="24"/>
  <c r="F7875" i="24"/>
  <c r="E7875" i="24"/>
  <c r="F7874" i="24"/>
  <c r="E7874" i="24"/>
  <c r="F7873" i="24"/>
  <c r="E7873" i="24"/>
  <c r="F7872" i="24"/>
  <c r="E7872" i="24"/>
  <c r="F7871" i="24"/>
  <c r="E7871" i="24"/>
  <c r="F7870" i="24"/>
  <c r="E7870" i="24"/>
  <c r="F7869" i="24"/>
  <c r="E7869" i="24"/>
  <c r="F7868" i="24"/>
  <c r="E7868" i="24"/>
  <c r="F7867" i="24"/>
  <c r="E7867" i="24"/>
  <c r="F7866" i="24"/>
  <c r="E7866" i="24"/>
  <c r="F7865" i="24"/>
  <c r="E7865" i="24"/>
  <c r="F7864" i="24"/>
  <c r="E7864" i="24"/>
  <c r="F7863" i="24"/>
  <c r="E7863" i="24"/>
  <c r="F7862" i="24"/>
  <c r="E7862" i="24"/>
  <c r="F7861" i="24"/>
  <c r="E7861" i="24"/>
  <c r="F7860" i="24"/>
  <c r="E7860" i="24"/>
  <c r="F7859" i="24"/>
  <c r="E7859" i="24"/>
  <c r="F7858" i="24"/>
  <c r="E7858" i="24"/>
  <c r="F7857" i="24"/>
  <c r="E7857" i="24"/>
  <c r="F7856" i="24"/>
  <c r="E7856" i="24"/>
  <c r="F7855" i="24"/>
  <c r="E7855" i="24"/>
  <c r="G7855" i="24" s="1"/>
  <c r="F7854" i="24"/>
  <c r="E7854" i="24"/>
  <c r="F7853" i="24"/>
  <c r="E7853" i="24"/>
  <c r="F7852" i="24"/>
  <c r="E7852" i="24"/>
  <c r="F7851" i="24"/>
  <c r="E7851" i="24"/>
  <c r="F7850" i="24"/>
  <c r="E7850" i="24"/>
  <c r="F7849" i="24"/>
  <c r="E7849" i="24"/>
  <c r="F7848" i="24"/>
  <c r="E7848" i="24"/>
  <c r="F7847" i="24"/>
  <c r="E7847" i="24"/>
  <c r="G7847" i="24" s="1"/>
  <c r="F7846" i="24"/>
  <c r="E7846" i="24"/>
  <c r="F7845" i="24"/>
  <c r="E7845" i="24"/>
  <c r="F7844" i="24"/>
  <c r="E7844" i="24"/>
  <c r="F7843" i="24"/>
  <c r="E7843" i="24"/>
  <c r="F7842" i="24"/>
  <c r="E7842" i="24"/>
  <c r="F7841" i="24"/>
  <c r="E7841" i="24"/>
  <c r="F7840" i="24"/>
  <c r="E7840" i="24"/>
  <c r="F7839" i="24"/>
  <c r="E7839" i="24"/>
  <c r="G7839" i="24" s="1"/>
  <c r="F7838" i="24"/>
  <c r="E7838" i="24"/>
  <c r="F7837" i="24"/>
  <c r="E7837" i="24"/>
  <c r="F7836" i="24"/>
  <c r="E7836" i="24"/>
  <c r="F7835" i="24"/>
  <c r="E7835" i="24"/>
  <c r="F7834" i="24"/>
  <c r="E7834" i="24"/>
  <c r="F7833" i="24"/>
  <c r="E7833" i="24"/>
  <c r="F7832" i="24"/>
  <c r="E7832" i="24"/>
  <c r="F7831" i="24"/>
  <c r="E7831" i="24"/>
  <c r="G7831" i="24" s="1"/>
  <c r="F7830" i="24"/>
  <c r="E7830" i="24"/>
  <c r="F7829" i="24"/>
  <c r="E7829" i="24"/>
  <c r="F7828" i="24"/>
  <c r="E7828" i="24"/>
  <c r="F7827" i="24"/>
  <c r="E7827" i="24"/>
  <c r="F7826" i="24"/>
  <c r="E7826" i="24"/>
  <c r="F7825" i="24"/>
  <c r="E7825" i="24"/>
  <c r="F7824" i="24"/>
  <c r="E7824" i="24"/>
  <c r="F7823" i="24"/>
  <c r="E7823" i="24"/>
  <c r="F7822" i="24"/>
  <c r="E7822" i="24"/>
  <c r="F7821" i="24"/>
  <c r="E7821" i="24"/>
  <c r="F7820" i="24"/>
  <c r="E7820" i="24"/>
  <c r="F7819" i="24"/>
  <c r="E7819" i="24"/>
  <c r="F7818" i="24"/>
  <c r="E7818" i="24"/>
  <c r="F7817" i="24"/>
  <c r="E7817" i="24"/>
  <c r="F7816" i="24"/>
  <c r="E7816" i="24"/>
  <c r="F7815" i="24"/>
  <c r="E7815" i="24"/>
  <c r="G7815" i="24" s="1"/>
  <c r="F7814" i="24"/>
  <c r="E7814" i="24"/>
  <c r="F7813" i="24"/>
  <c r="E7813" i="24"/>
  <c r="F7812" i="24"/>
  <c r="E7812" i="24"/>
  <c r="F7811" i="24"/>
  <c r="E7811" i="24"/>
  <c r="F7810" i="24"/>
  <c r="E7810" i="24"/>
  <c r="F7809" i="24"/>
  <c r="E7809" i="24"/>
  <c r="F7808" i="24"/>
  <c r="E7808" i="24"/>
  <c r="F7807" i="24"/>
  <c r="E7807" i="24"/>
  <c r="G7807" i="24" s="1"/>
  <c r="F7806" i="24"/>
  <c r="E7806" i="24"/>
  <c r="F7805" i="24"/>
  <c r="E7805" i="24"/>
  <c r="F7804" i="24"/>
  <c r="E7804" i="24"/>
  <c r="F7803" i="24"/>
  <c r="E7803" i="24"/>
  <c r="F7802" i="24"/>
  <c r="E7802" i="24"/>
  <c r="F7801" i="24"/>
  <c r="E7801" i="24"/>
  <c r="F7800" i="24"/>
  <c r="E7800" i="24"/>
  <c r="F7799" i="24"/>
  <c r="E7799" i="24"/>
  <c r="G7799" i="24" s="1"/>
  <c r="F7798" i="24"/>
  <c r="E7798" i="24"/>
  <c r="F7797" i="24"/>
  <c r="E7797" i="24"/>
  <c r="F7796" i="24"/>
  <c r="E7796" i="24"/>
  <c r="F7795" i="24"/>
  <c r="E7795" i="24"/>
  <c r="F7794" i="24"/>
  <c r="E7794" i="24"/>
  <c r="F7793" i="24"/>
  <c r="E7793" i="24"/>
  <c r="F7792" i="24"/>
  <c r="E7792" i="24"/>
  <c r="F7791" i="24"/>
  <c r="E7791" i="24"/>
  <c r="G7791" i="24" s="1"/>
  <c r="F7790" i="24"/>
  <c r="E7790" i="24"/>
  <c r="F7789" i="24"/>
  <c r="E7789" i="24"/>
  <c r="F7788" i="24"/>
  <c r="E7788" i="24"/>
  <c r="F7787" i="24"/>
  <c r="E7787" i="24"/>
  <c r="F7786" i="24"/>
  <c r="E7786" i="24"/>
  <c r="F7785" i="24"/>
  <c r="E7785" i="24"/>
  <c r="F7784" i="24"/>
  <c r="E7784" i="24"/>
  <c r="F7783" i="24"/>
  <c r="E7783" i="24"/>
  <c r="F7782" i="24"/>
  <c r="E7782" i="24"/>
  <c r="F7781" i="24"/>
  <c r="E7781" i="24"/>
  <c r="F7780" i="24"/>
  <c r="E7780" i="24"/>
  <c r="F7779" i="24"/>
  <c r="E7779" i="24"/>
  <c r="F7778" i="24"/>
  <c r="E7778" i="24"/>
  <c r="F7777" i="24"/>
  <c r="E7777" i="24"/>
  <c r="F7776" i="24"/>
  <c r="E7776" i="24"/>
  <c r="F7775" i="24"/>
  <c r="E7775" i="24"/>
  <c r="F7774" i="24"/>
  <c r="E7774" i="24"/>
  <c r="F7773" i="24"/>
  <c r="E7773" i="24"/>
  <c r="F7772" i="24"/>
  <c r="E7772" i="24"/>
  <c r="F7771" i="24"/>
  <c r="E7771" i="24"/>
  <c r="F7770" i="24"/>
  <c r="E7770" i="24"/>
  <c r="F7769" i="24"/>
  <c r="E7769" i="24"/>
  <c r="F7768" i="24"/>
  <c r="E7768" i="24"/>
  <c r="F7767" i="24"/>
  <c r="E7767" i="24"/>
  <c r="G7767" i="24" s="1"/>
  <c r="F7766" i="24"/>
  <c r="E7766" i="24"/>
  <c r="F7765" i="24"/>
  <c r="E7765" i="24"/>
  <c r="F7764" i="24"/>
  <c r="E7764" i="24"/>
  <c r="F7763" i="24"/>
  <c r="E7763" i="24"/>
  <c r="F7762" i="24"/>
  <c r="E7762" i="24"/>
  <c r="F7761" i="24"/>
  <c r="E7761" i="24"/>
  <c r="F7760" i="24"/>
  <c r="E7760" i="24"/>
  <c r="F7759" i="24"/>
  <c r="E7759" i="24"/>
  <c r="G7759" i="24" s="1"/>
  <c r="F7758" i="24"/>
  <c r="E7758" i="24"/>
  <c r="F7757" i="24"/>
  <c r="E7757" i="24"/>
  <c r="F7756" i="24"/>
  <c r="E7756" i="24"/>
  <c r="F7755" i="24"/>
  <c r="E7755" i="24"/>
  <c r="F7754" i="24"/>
  <c r="E7754" i="24"/>
  <c r="F7753" i="24"/>
  <c r="E7753" i="24"/>
  <c r="F7752" i="24"/>
  <c r="E7752" i="24"/>
  <c r="F7751" i="24"/>
  <c r="E7751" i="24"/>
  <c r="G7751" i="24" s="1"/>
  <c r="F7750" i="24"/>
  <c r="E7750" i="24"/>
  <c r="F7749" i="24"/>
  <c r="E7749" i="24"/>
  <c r="F7748" i="24"/>
  <c r="E7748" i="24"/>
  <c r="F7747" i="24"/>
  <c r="E7747" i="24"/>
  <c r="F7746" i="24"/>
  <c r="E7746" i="24"/>
  <c r="F7745" i="24"/>
  <c r="E7745" i="24"/>
  <c r="F7744" i="24"/>
  <c r="E7744" i="24"/>
  <c r="F7743" i="24"/>
  <c r="E7743" i="24"/>
  <c r="G7743" i="24" s="1"/>
  <c r="F7742" i="24"/>
  <c r="E7742" i="24"/>
  <c r="F7741" i="24"/>
  <c r="E7741" i="24"/>
  <c r="F7740" i="24"/>
  <c r="E7740" i="24"/>
  <c r="F7739" i="24"/>
  <c r="E7739" i="24"/>
  <c r="F7738" i="24"/>
  <c r="E7738" i="24"/>
  <c r="F7737" i="24"/>
  <c r="E7737" i="24"/>
  <c r="F7736" i="24"/>
  <c r="E7736" i="24"/>
  <c r="F7735" i="24"/>
  <c r="E7735" i="24"/>
  <c r="F7734" i="24"/>
  <c r="E7734" i="24"/>
  <c r="F7733" i="24"/>
  <c r="E7733" i="24"/>
  <c r="F7732" i="24"/>
  <c r="E7732" i="24"/>
  <c r="F7731" i="24"/>
  <c r="E7731" i="24"/>
  <c r="F7730" i="24"/>
  <c r="E7730" i="24"/>
  <c r="F7729" i="24"/>
  <c r="E7729" i="24"/>
  <c r="F7728" i="24"/>
  <c r="E7728" i="24"/>
  <c r="F7727" i="24"/>
  <c r="E7727" i="24"/>
  <c r="G7727" i="24" s="1"/>
  <c r="F7726" i="24"/>
  <c r="E7726" i="24"/>
  <c r="F7725" i="24"/>
  <c r="E7725" i="24"/>
  <c r="F7724" i="24"/>
  <c r="E7724" i="24"/>
  <c r="F7723" i="24"/>
  <c r="E7723" i="24"/>
  <c r="F7722" i="24"/>
  <c r="E7722" i="24"/>
  <c r="F7721" i="24"/>
  <c r="E7721" i="24"/>
  <c r="F7720" i="24"/>
  <c r="E7720" i="24"/>
  <c r="F7719" i="24"/>
  <c r="E7719" i="24"/>
  <c r="G7719" i="24" s="1"/>
  <c r="F7718" i="24"/>
  <c r="E7718" i="24"/>
  <c r="F7717" i="24"/>
  <c r="E7717" i="24"/>
  <c r="F7716" i="24"/>
  <c r="E7716" i="24"/>
  <c r="F7715" i="24"/>
  <c r="E7715" i="24"/>
  <c r="F7714" i="24"/>
  <c r="E7714" i="24"/>
  <c r="F7713" i="24"/>
  <c r="E7713" i="24"/>
  <c r="F7712" i="24"/>
  <c r="E7712" i="24"/>
  <c r="F7711" i="24"/>
  <c r="E7711" i="24"/>
  <c r="G7711" i="24" s="1"/>
  <c r="F7710" i="24"/>
  <c r="E7710" i="24"/>
  <c r="F7709" i="24"/>
  <c r="E7709" i="24"/>
  <c r="F7708" i="24"/>
  <c r="E7708" i="24"/>
  <c r="F7707" i="24"/>
  <c r="E7707" i="24"/>
  <c r="F7706" i="24"/>
  <c r="E7706" i="24"/>
  <c r="F7705" i="24"/>
  <c r="E7705" i="24"/>
  <c r="F7704" i="24"/>
  <c r="E7704" i="24"/>
  <c r="F7703" i="24"/>
  <c r="E7703" i="24"/>
  <c r="G7703" i="24" s="1"/>
  <c r="F7702" i="24"/>
  <c r="E7702" i="24"/>
  <c r="F7701" i="24"/>
  <c r="E7701" i="24"/>
  <c r="F7700" i="24"/>
  <c r="E7700" i="24"/>
  <c r="F7699" i="24"/>
  <c r="E7699" i="24"/>
  <c r="F7698" i="24"/>
  <c r="E7698" i="24"/>
  <c r="F7697" i="24"/>
  <c r="E7697" i="24"/>
  <c r="F7696" i="24"/>
  <c r="E7696" i="24"/>
  <c r="F7695" i="24"/>
  <c r="E7695" i="24"/>
  <c r="F7694" i="24"/>
  <c r="E7694" i="24"/>
  <c r="F7693" i="24"/>
  <c r="E7693" i="24"/>
  <c r="F7692" i="24"/>
  <c r="E7692" i="24"/>
  <c r="F7691" i="24"/>
  <c r="E7691" i="24"/>
  <c r="F7690" i="24"/>
  <c r="E7690" i="24"/>
  <c r="F7689" i="24"/>
  <c r="E7689" i="24"/>
  <c r="F7688" i="24"/>
  <c r="E7688" i="24"/>
  <c r="F7687" i="24"/>
  <c r="E7687" i="24"/>
  <c r="F7686" i="24"/>
  <c r="E7686" i="24"/>
  <c r="F7685" i="24"/>
  <c r="E7685" i="24"/>
  <c r="F7684" i="24"/>
  <c r="E7684" i="24"/>
  <c r="F7683" i="24"/>
  <c r="E7683" i="24"/>
  <c r="F7682" i="24"/>
  <c r="E7682" i="24"/>
  <c r="F7681" i="24"/>
  <c r="E7681" i="24"/>
  <c r="F7680" i="24"/>
  <c r="E7680" i="24"/>
  <c r="F7679" i="24"/>
  <c r="E7679" i="24"/>
  <c r="G7679" i="24" s="1"/>
  <c r="F7678" i="24"/>
  <c r="E7678" i="24"/>
  <c r="F7677" i="24"/>
  <c r="E7677" i="24"/>
  <c r="F7676" i="24"/>
  <c r="E7676" i="24"/>
  <c r="F7675" i="24"/>
  <c r="E7675" i="24"/>
  <c r="F7674" i="24"/>
  <c r="E7674" i="24"/>
  <c r="F7673" i="24"/>
  <c r="E7673" i="24"/>
  <c r="F7672" i="24"/>
  <c r="E7672" i="24"/>
  <c r="F7671" i="24"/>
  <c r="E7671" i="24"/>
  <c r="F7670" i="24"/>
  <c r="E7670" i="24"/>
  <c r="F7669" i="24"/>
  <c r="E7669" i="24"/>
  <c r="F7668" i="24"/>
  <c r="E7668" i="24"/>
  <c r="F7667" i="24"/>
  <c r="E7667" i="24"/>
  <c r="F7666" i="24"/>
  <c r="E7666" i="24"/>
  <c r="F7665" i="24"/>
  <c r="E7665" i="24"/>
  <c r="F7664" i="24"/>
  <c r="E7664" i="24"/>
  <c r="F7663" i="24"/>
  <c r="E7663" i="24"/>
  <c r="F7662" i="24"/>
  <c r="E7662" i="24"/>
  <c r="F7661" i="24"/>
  <c r="E7661" i="24"/>
  <c r="F7660" i="24"/>
  <c r="E7660" i="24"/>
  <c r="F7659" i="24"/>
  <c r="E7659" i="24"/>
  <c r="F7658" i="24"/>
  <c r="E7658" i="24"/>
  <c r="F7657" i="24"/>
  <c r="E7657" i="24"/>
  <c r="F7656" i="24"/>
  <c r="E7656" i="24"/>
  <c r="F7655" i="24"/>
  <c r="E7655" i="24"/>
  <c r="G7655" i="24" s="1"/>
  <c r="F7654" i="24"/>
  <c r="E7654" i="24"/>
  <c r="F7653" i="24"/>
  <c r="E7653" i="24"/>
  <c r="F7652" i="24"/>
  <c r="E7652" i="24"/>
  <c r="F7651" i="24"/>
  <c r="E7651" i="24"/>
  <c r="F7650" i="24"/>
  <c r="E7650" i="24"/>
  <c r="F7649" i="24"/>
  <c r="E7649" i="24"/>
  <c r="F7648" i="24"/>
  <c r="E7648" i="24"/>
  <c r="F7647" i="24"/>
  <c r="E7647" i="24"/>
  <c r="F7646" i="24"/>
  <c r="E7646" i="24"/>
  <c r="F7645" i="24"/>
  <c r="E7645" i="24"/>
  <c r="F7644" i="24"/>
  <c r="E7644" i="24"/>
  <c r="F7643" i="24"/>
  <c r="E7643" i="24"/>
  <c r="F7642" i="24"/>
  <c r="E7642" i="24"/>
  <c r="F7641" i="24"/>
  <c r="E7641" i="24"/>
  <c r="F7640" i="24"/>
  <c r="E7640" i="24"/>
  <c r="F7639" i="24"/>
  <c r="E7639" i="24"/>
  <c r="F7638" i="24"/>
  <c r="E7638" i="24"/>
  <c r="F7637" i="24"/>
  <c r="E7637" i="24"/>
  <c r="F7636" i="24"/>
  <c r="E7636" i="24"/>
  <c r="F7635" i="24"/>
  <c r="E7635" i="24"/>
  <c r="F7634" i="24"/>
  <c r="E7634" i="24"/>
  <c r="F7633" i="24"/>
  <c r="E7633" i="24"/>
  <c r="F7632" i="24"/>
  <c r="E7632" i="24"/>
  <c r="F7631" i="24"/>
  <c r="E7631" i="24"/>
  <c r="F7630" i="24"/>
  <c r="E7630" i="24"/>
  <c r="F7629" i="24"/>
  <c r="E7629" i="24"/>
  <c r="F7628" i="24"/>
  <c r="E7628" i="24"/>
  <c r="F7627" i="24"/>
  <c r="E7627" i="24"/>
  <c r="F7626" i="24"/>
  <c r="E7626" i="24"/>
  <c r="F7625" i="24"/>
  <c r="E7625" i="24"/>
  <c r="F7624" i="24"/>
  <c r="E7624" i="24"/>
  <c r="F7623" i="24"/>
  <c r="E7623" i="24"/>
  <c r="F7622" i="24"/>
  <c r="E7622" i="24"/>
  <c r="F7621" i="24"/>
  <c r="E7621" i="24"/>
  <c r="F7620" i="24"/>
  <c r="E7620" i="24"/>
  <c r="F7619" i="24"/>
  <c r="E7619" i="24"/>
  <c r="F7618" i="24"/>
  <c r="E7618" i="24"/>
  <c r="F7617" i="24"/>
  <c r="E7617" i="24"/>
  <c r="F7616" i="24"/>
  <c r="E7616" i="24"/>
  <c r="F7615" i="24"/>
  <c r="E7615" i="24"/>
  <c r="F7614" i="24"/>
  <c r="E7614" i="24"/>
  <c r="F7613" i="24"/>
  <c r="E7613" i="24"/>
  <c r="F7612" i="24"/>
  <c r="E7612" i="24"/>
  <c r="F7611" i="24"/>
  <c r="E7611" i="24"/>
  <c r="F7610" i="24"/>
  <c r="E7610" i="24"/>
  <c r="F7609" i="24"/>
  <c r="E7609" i="24"/>
  <c r="F7608" i="24"/>
  <c r="E7608" i="24"/>
  <c r="F7607" i="24"/>
  <c r="E7607" i="24"/>
  <c r="F7606" i="24"/>
  <c r="E7606" i="24"/>
  <c r="F7605" i="24"/>
  <c r="E7605" i="24"/>
  <c r="F7604" i="24"/>
  <c r="E7604" i="24"/>
  <c r="F7603" i="24"/>
  <c r="E7603" i="24"/>
  <c r="F7602" i="24"/>
  <c r="E7602" i="24"/>
  <c r="F7601" i="24"/>
  <c r="E7601" i="24"/>
  <c r="F7600" i="24"/>
  <c r="E7600" i="24"/>
  <c r="F7599" i="24"/>
  <c r="E7599" i="24"/>
  <c r="F7598" i="24"/>
  <c r="E7598" i="24"/>
  <c r="F7597" i="24"/>
  <c r="E7597" i="24"/>
  <c r="F7596" i="24"/>
  <c r="E7596" i="24"/>
  <c r="F7595" i="24"/>
  <c r="E7595" i="24"/>
  <c r="F7594" i="24"/>
  <c r="E7594" i="24"/>
  <c r="F7593" i="24"/>
  <c r="E7593" i="24"/>
  <c r="F7592" i="24"/>
  <c r="E7592" i="24"/>
  <c r="F7591" i="24"/>
  <c r="E7591" i="24"/>
  <c r="G7591" i="24" s="1"/>
  <c r="F7590" i="24"/>
  <c r="E7590" i="24"/>
  <c r="F7589" i="24"/>
  <c r="E7589" i="24"/>
  <c r="F7588" i="24"/>
  <c r="E7588" i="24"/>
  <c r="F7587" i="24"/>
  <c r="E7587" i="24"/>
  <c r="F7586" i="24"/>
  <c r="E7586" i="24"/>
  <c r="F7585" i="24"/>
  <c r="E7585" i="24"/>
  <c r="F7584" i="24"/>
  <c r="E7584" i="24"/>
  <c r="F7583" i="24"/>
  <c r="E7583" i="24"/>
  <c r="G7583" i="24" s="1"/>
  <c r="F7582" i="24"/>
  <c r="E7582" i="24"/>
  <c r="F7581" i="24"/>
  <c r="E7581" i="24"/>
  <c r="F7580" i="24"/>
  <c r="E7580" i="24"/>
  <c r="F7579" i="24"/>
  <c r="E7579" i="24"/>
  <c r="F7578" i="24"/>
  <c r="E7578" i="24"/>
  <c r="F7577" i="24"/>
  <c r="E7577" i="24"/>
  <c r="F7576" i="24"/>
  <c r="E7576" i="24"/>
  <c r="F7575" i="24"/>
  <c r="E7575" i="24"/>
  <c r="F7574" i="24"/>
  <c r="E7574" i="24"/>
  <c r="F7573" i="24"/>
  <c r="E7573" i="24"/>
  <c r="F7572" i="24"/>
  <c r="E7572" i="24"/>
  <c r="F7571" i="24"/>
  <c r="E7571" i="24"/>
  <c r="F7570" i="24"/>
  <c r="E7570" i="24"/>
  <c r="F7569" i="24"/>
  <c r="E7569" i="24"/>
  <c r="F7568" i="24"/>
  <c r="E7568" i="24"/>
  <c r="F7567" i="24"/>
  <c r="E7567" i="24"/>
  <c r="G7567" i="24" s="1"/>
  <c r="F7566" i="24"/>
  <c r="E7566" i="24"/>
  <c r="F7565" i="24"/>
  <c r="E7565" i="24"/>
  <c r="F7564" i="24"/>
  <c r="E7564" i="24"/>
  <c r="F7563" i="24"/>
  <c r="E7563" i="24"/>
  <c r="F7562" i="24"/>
  <c r="E7562" i="24"/>
  <c r="F7561" i="24"/>
  <c r="E7561" i="24"/>
  <c r="F7560" i="24"/>
  <c r="E7560" i="24"/>
  <c r="F7559" i="24"/>
  <c r="E7559" i="24"/>
  <c r="F7558" i="24"/>
  <c r="E7558" i="24"/>
  <c r="F7557" i="24"/>
  <c r="E7557" i="24"/>
  <c r="F7556" i="24"/>
  <c r="E7556" i="24"/>
  <c r="F7555" i="24"/>
  <c r="E7555" i="24"/>
  <c r="F7554" i="24"/>
  <c r="E7554" i="24"/>
  <c r="F7553" i="24"/>
  <c r="E7553" i="24"/>
  <c r="F7552" i="24"/>
  <c r="E7552" i="24"/>
  <c r="F7551" i="24"/>
  <c r="E7551" i="24"/>
  <c r="F7550" i="24"/>
  <c r="E7550" i="24"/>
  <c r="F7549" i="24"/>
  <c r="E7549" i="24"/>
  <c r="F7548" i="24"/>
  <c r="E7548" i="24"/>
  <c r="F7547" i="24"/>
  <c r="E7547" i="24"/>
  <c r="F7546" i="24"/>
  <c r="E7546" i="24"/>
  <c r="F7545" i="24"/>
  <c r="E7545" i="24"/>
  <c r="F7544" i="24"/>
  <c r="E7544" i="24"/>
  <c r="F7543" i="24"/>
  <c r="E7543" i="24"/>
  <c r="G7543" i="24" s="1"/>
  <c r="F7542" i="24"/>
  <c r="E7542" i="24"/>
  <c r="F7541" i="24"/>
  <c r="E7541" i="24"/>
  <c r="F7540" i="24"/>
  <c r="E7540" i="24"/>
  <c r="F7539" i="24"/>
  <c r="E7539" i="24"/>
  <c r="F7538" i="24"/>
  <c r="E7538" i="24"/>
  <c r="F7537" i="24"/>
  <c r="E7537" i="24"/>
  <c r="F7536" i="24"/>
  <c r="E7536" i="24"/>
  <c r="F7535" i="24"/>
  <c r="E7535" i="24"/>
  <c r="G7535" i="24" s="1"/>
  <c r="F7534" i="24"/>
  <c r="E7534" i="24"/>
  <c r="F7533" i="24"/>
  <c r="E7533" i="24"/>
  <c r="F7532" i="24"/>
  <c r="E7532" i="24"/>
  <c r="F7531" i="24"/>
  <c r="E7531" i="24"/>
  <c r="F7530" i="24"/>
  <c r="E7530" i="24"/>
  <c r="F7529" i="24"/>
  <c r="E7529" i="24"/>
  <c r="F7528" i="24"/>
  <c r="E7528" i="24"/>
  <c r="F7527" i="24"/>
  <c r="E7527" i="24"/>
  <c r="F7526" i="24"/>
  <c r="E7526" i="24"/>
  <c r="F7525" i="24"/>
  <c r="E7525" i="24"/>
  <c r="F7524" i="24"/>
  <c r="E7524" i="24"/>
  <c r="F7523" i="24"/>
  <c r="E7523" i="24"/>
  <c r="F7522" i="24"/>
  <c r="E7522" i="24"/>
  <c r="F7521" i="24"/>
  <c r="E7521" i="24"/>
  <c r="F7520" i="24"/>
  <c r="E7520" i="24"/>
  <c r="F7519" i="24"/>
  <c r="E7519" i="24"/>
  <c r="F7518" i="24"/>
  <c r="E7518" i="24"/>
  <c r="F7517" i="24"/>
  <c r="E7517" i="24"/>
  <c r="F7516" i="24"/>
  <c r="E7516" i="24"/>
  <c r="F7515" i="24"/>
  <c r="E7515" i="24"/>
  <c r="F7514" i="24"/>
  <c r="E7514" i="24"/>
  <c r="F7513" i="24"/>
  <c r="E7513" i="24"/>
  <c r="F7512" i="24"/>
  <c r="E7512" i="24"/>
  <c r="F7511" i="24"/>
  <c r="E7511" i="24"/>
  <c r="F7510" i="24"/>
  <c r="E7510" i="24"/>
  <c r="F7509" i="24"/>
  <c r="E7509" i="24"/>
  <c r="F7508" i="24"/>
  <c r="E7508" i="24"/>
  <c r="F7507" i="24"/>
  <c r="E7507" i="24"/>
  <c r="F7506" i="24"/>
  <c r="E7506" i="24"/>
  <c r="F7505" i="24"/>
  <c r="E7505" i="24"/>
  <c r="F7504" i="24"/>
  <c r="E7504" i="24"/>
  <c r="F7503" i="24"/>
  <c r="E7503" i="24"/>
  <c r="F7502" i="24"/>
  <c r="E7502" i="24"/>
  <c r="F7501" i="24"/>
  <c r="E7501" i="24"/>
  <c r="F7500" i="24"/>
  <c r="E7500" i="24"/>
  <c r="F7499" i="24"/>
  <c r="E7499" i="24"/>
  <c r="F7498" i="24"/>
  <c r="E7498" i="24"/>
  <c r="F7497" i="24"/>
  <c r="E7497" i="24"/>
  <c r="F7496" i="24"/>
  <c r="E7496" i="24"/>
  <c r="F7495" i="24"/>
  <c r="E7495" i="24"/>
  <c r="F7494" i="24"/>
  <c r="E7494" i="24"/>
  <c r="F7493" i="24"/>
  <c r="E7493" i="24"/>
  <c r="F7492" i="24"/>
  <c r="E7492" i="24"/>
  <c r="F7491" i="24"/>
  <c r="E7491" i="24"/>
  <c r="F7490" i="24"/>
  <c r="E7490" i="24"/>
  <c r="F7489" i="24"/>
  <c r="E7489" i="24"/>
  <c r="F7488" i="24"/>
  <c r="E7488" i="24"/>
  <c r="F7487" i="24"/>
  <c r="E7487" i="24"/>
  <c r="F7486" i="24"/>
  <c r="E7486" i="24"/>
  <c r="F7485" i="24"/>
  <c r="E7485" i="24"/>
  <c r="F7484" i="24"/>
  <c r="E7484" i="24"/>
  <c r="F7483" i="24"/>
  <c r="E7483" i="24"/>
  <c r="F7482" i="24"/>
  <c r="E7482" i="24"/>
  <c r="F7481" i="24"/>
  <c r="E7481" i="24"/>
  <c r="F7480" i="24"/>
  <c r="E7480" i="24"/>
  <c r="F7479" i="24"/>
  <c r="E7479" i="24"/>
  <c r="F7478" i="24"/>
  <c r="E7478" i="24"/>
  <c r="F7477" i="24"/>
  <c r="E7477" i="24"/>
  <c r="F7476" i="24"/>
  <c r="E7476" i="24"/>
  <c r="F7475" i="24"/>
  <c r="E7475" i="24"/>
  <c r="F7474" i="24"/>
  <c r="E7474" i="24"/>
  <c r="F7473" i="24"/>
  <c r="E7473" i="24"/>
  <c r="F7472" i="24"/>
  <c r="E7472" i="24"/>
  <c r="F7471" i="24"/>
  <c r="E7471" i="24"/>
  <c r="F7470" i="24"/>
  <c r="E7470" i="24"/>
  <c r="F7469" i="24"/>
  <c r="E7469" i="24"/>
  <c r="F7468" i="24"/>
  <c r="E7468" i="24"/>
  <c r="F7467" i="24"/>
  <c r="E7467" i="24"/>
  <c r="F7466" i="24"/>
  <c r="E7466" i="24"/>
  <c r="F7465" i="24"/>
  <c r="E7465" i="24"/>
  <c r="F7464" i="24"/>
  <c r="E7464" i="24"/>
  <c r="F7463" i="24"/>
  <c r="E7463" i="24"/>
  <c r="F7462" i="24"/>
  <c r="E7462" i="24"/>
  <c r="F7461" i="24"/>
  <c r="E7461" i="24"/>
  <c r="F7460" i="24"/>
  <c r="E7460" i="24"/>
  <c r="F7459" i="24"/>
  <c r="E7459" i="24"/>
  <c r="F7458" i="24"/>
  <c r="E7458" i="24"/>
  <c r="F7457" i="24"/>
  <c r="E7457" i="24"/>
  <c r="F7456" i="24"/>
  <c r="E7456" i="24"/>
  <c r="F7455" i="24"/>
  <c r="E7455" i="24"/>
  <c r="F7454" i="24"/>
  <c r="E7454" i="24"/>
  <c r="F7453" i="24"/>
  <c r="E7453" i="24"/>
  <c r="F7452" i="24"/>
  <c r="E7452" i="24"/>
  <c r="F7451" i="24"/>
  <c r="E7451" i="24"/>
  <c r="F7450" i="24"/>
  <c r="E7450" i="24"/>
  <c r="F7449" i="24"/>
  <c r="E7449" i="24"/>
  <c r="F7448" i="24"/>
  <c r="E7448" i="24"/>
  <c r="F7447" i="24"/>
  <c r="E7447" i="24"/>
  <c r="F7446" i="24"/>
  <c r="E7446" i="24"/>
  <c r="F7445" i="24"/>
  <c r="E7445" i="24"/>
  <c r="F7444" i="24"/>
  <c r="E7444" i="24"/>
  <c r="F7443" i="24"/>
  <c r="E7443" i="24"/>
  <c r="F7442" i="24"/>
  <c r="E7442" i="24"/>
  <c r="F7441" i="24"/>
  <c r="E7441" i="24"/>
  <c r="F7440" i="24"/>
  <c r="E7440" i="24"/>
  <c r="F7439" i="24"/>
  <c r="E7439" i="24"/>
  <c r="F7438" i="24"/>
  <c r="E7438" i="24"/>
  <c r="F7437" i="24"/>
  <c r="E7437" i="24"/>
  <c r="F7436" i="24"/>
  <c r="E7436" i="24"/>
  <c r="F7435" i="24"/>
  <c r="E7435" i="24"/>
  <c r="F7434" i="24"/>
  <c r="E7434" i="24"/>
  <c r="F7433" i="24"/>
  <c r="E7433" i="24"/>
  <c r="F7432" i="24"/>
  <c r="E7432" i="24"/>
  <c r="F7431" i="24"/>
  <c r="E7431" i="24"/>
  <c r="F7430" i="24"/>
  <c r="E7430" i="24"/>
  <c r="F7429" i="24"/>
  <c r="E7429" i="24"/>
  <c r="F7428" i="24"/>
  <c r="E7428" i="24"/>
  <c r="F7427" i="24"/>
  <c r="E7427" i="24"/>
  <c r="F7426" i="24"/>
  <c r="E7426" i="24"/>
  <c r="F7425" i="24"/>
  <c r="E7425" i="24"/>
  <c r="F7424" i="24"/>
  <c r="E7424" i="24"/>
  <c r="F7423" i="24"/>
  <c r="E7423" i="24"/>
  <c r="F7422" i="24"/>
  <c r="E7422" i="24"/>
  <c r="F7421" i="24"/>
  <c r="E7421" i="24"/>
  <c r="F7420" i="24"/>
  <c r="E7420" i="24"/>
  <c r="F7419" i="24"/>
  <c r="E7419" i="24"/>
  <c r="F7418" i="24"/>
  <c r="E7418" i="24"/>
  <c r="F7417" i="24"/>
  <c r="E7417" i="24"/>
  <c r="F7416" i="24"/>
  <c r="E7416" i="24"/>
  <c r="F7415" i="24"/>
  <c r="E7415" i="24"/>
  <c r="F7414" i="24"/>
  <c r="E7414" i="24"/>
  <c r="F7413" i="24"/>
  <c r="E7413" i="24"/>
  <c r="F7412" i="24"/>
  <c r="E7412" i="24"/>
  <c r="F7411" i="24"/>
  <c r="E7411" i="24"/>
  <c r="F7410" i="24"/>
  <c r="E7410" i="24"/>
  <c r="F7409" i="24"/>
  <c r="E7409" i="24"/>
  <c r="F7408" i="24"/>
  <c r="E7408" i="24"/>
  <c r="F7407" i="24"/>
  <c r="E7407" i="24"/>
  <c r="F7406" i="24"/>
  <c r="E7406" i="24"/>
  <c r="F7405" i="24"/>
  <c r="E7405" i="24"/>
  <c r="F7404" i="24"/>
  <c r="E7404" i="24"/>
  <c r="F7403" i="24"/>
  <c r="E7403" i="24"/>
  <c r="F7402" i="24"/>
  <c r="E7402" i="24"/>
  <c r="F7401" i="24"/>
  <c r="E7401" i="24"/>
  <c r="F7400" i="24"/>
  <c r="E7400" i="24"/>
  <c r="F7399" i="24"/>
  <c r="E7399" i="24"/>
  <c r="F7398" i="24"/>
  <c r="E7398" i="24"/>
  <c r="F7397" i="24"/>
  <c r="E7397" i="24"/>
  <c r="F7396" i="24"/>
  <c r="E7396" i="24"/>
  <c r="F7395" i="24"/>
  <c r="E7395" i="24"/>
  <c r="F7394" i="24"/>
  <c r="E7394" i="24"/>
  <c r="F7393" i="24"/>
  <c r="E7393" i="24"/>
  <c r="F7392" i="24"/>
  <c r="E7392" i="24"/>
  <c r="F7391" i="24"/>
  <c r="E7391" i="24"/>
  <c r="F7390" i="24"/>
  <c r="E7390" i="24"/>
  <c r="F7389" i="24"/>
  <c r="E7389" i="24"/>
  <c r="F7388" i="24"/>
  <c r="E7388" i="24"/>
  <c r="F7387" i="24"/>
  <c r="E7387" i="24"/>
  <c r="F7386" i="24"/>
  <c r="E7386" i="24"/>
  <c r="F7385" i="24"/>
  <c r="E7385" i="24"/>
  <c r="F7384" i="24"/>
  <c r="E7384" i="24"/>
  <c r="F7383" i="24"/>
  <c r="E7383" i="24"/>
  <c r="F7382" i="24"/>
  <c r="E7382" i="24"/>
  <c r="F7381" i="24"/>
  <c r="E7381" i="24"/>
  <c r="F7380" i="24"/>
  <c r="E7380" i="24"/>
  <c r="F7379" i="24"/>
  <c r="E7379" i="24"/>
  <c r="F7378" i="24"/>
  <c r="E7378" i="24"/>
  <c r="F7377" i="24"/>
  <c r="E7377" i="24"/>
  <c r="F7376" i="24"/>
  <c r="E7376" i="24"/>
  <c r="F7375" i="24"/>
  <c r="E7375" i="24"/>
  <c r="F7374" i="24"/>
  <c r="E7374" i="24"/>
  <c r="F7373" i="24"/>
  <c r="E7373" i="24"/>
  <c r="F7372" i="24"/>
  <c r="E7372" i="24"/>
  <c r="F7371" i="24"/>
  <c r="E7371" i="24"/>
  <c r="F7370" i="24"/>
  <c r="E7370" i="24"/>
  <c r="F7369" i="24"/>
  <c r="E7369" i="24"/>
  <c r="F7368" i="24"/>
  <c r="E7368" i="24"/>
  <c r="F7367" i="24"/>
  <c r="E7367" i="24"/>
  <c r="F7366" i="24"/>
  <c r="E7366" i="24"/>
  <c r="F7365" i="24"/>
  <c r="E7365" i="24"/>
  <c r="F7364" i="24"/>
  <c r="E7364" i="24"/>
  <c r="F7363" i="24"/>
  <c r="E7363" i="24"/>
  <c r="F7362" i="24"/>
  <c r="E7362" i="24"/>
  <c r="F7361" i="24"/>
  <c r="E7361" i="24"/>
  <c r="F7360" i="24"/>
  <c r="E7360" i="24"/>
  <c r="F7359" i="24"/>
  <c r="E7359" i="24"/>
  <c r="F7358" i="24"/>
  <c r="E7358" i="24"/>
  <c r="F7357" i="24"/>
  <c r="E7357" i="24"/>
  <c r="F7356" i="24"/>
  <c r="E7356" i="24"/>
  <c r="F7355" i="24"/>
  <c r="E7355" i="24"/>
  <c r="F7354" i="24"/>
  <c r="E7354" i="24"/>
  <c r="F7353" i="24"/>
  <c r="E7353" i="24"/>
  <c r="F7352" i="24"/>
  <c r="E7352" i="24"/>
  <c r="F7351" i="24"/>
  <c r="E7351" i="24"/>
  <c r="F7350" i="24"/>
  <c r="E7350" i="24"/>
  <c r="F7349" i="24"/>
  <c r="E7349" i="24"/>
  <c r="F7348" i="24"/>
  <c r="E7348" i="24"/>
  <c r="F7347" i="24"/>
  <c r="E7347" i="24"/>
  <c r="F7346" i="24"/>
  <c r="E7346" i="24"/>
  <c r="F7345" i="24"/>
  <c r="E7345" i="24"/>
  <c r="F7344" i="24"/>
  <c r="E7344" i="24"/>
  <c r="F7343" i="24"/>
  <c r="E7343" i="24"/>
  <c r="F7342" i="24"/>
  <c r="E7342" i="24"/>
  <c r="F7341" i="24"/>
  <c r="E7341" i="24"/>
  <c r="F7340" i="24"/>
  <c r="E7340" i="24"/>
  <c r="F7339" i="24"/>
  <c r="E7339" i="24"/>
  <c r="F7338" i="24"/>
  <c r="E7338" i="24"/>
  <c r="F7337" i="24"/>
  <c r="E7337" i="24"/>
  <c r="F7336" i="24"/>
  <c r="E7336" i="24"/>
  <c r="F7335" i="24"/>
  <c r="E7335" i="24"/>
  <c r="F7334" i="24"/>
  <c r="E7334" i="24"/>
  <c r="F7333" i="24"/>
  <c r="E7333" i="24"/>
  <c r="F7332" i="24"/>
  <c r="E7332" i="24"/>
  <c r="F7331" i="24"/>
  <c r="E7331" i="24"/>
  <c r="F7330" i="24"/>
  <c r="E7330" i="24"/>
  <c r="F7329" i="24"/>
  <c r="E7329" i="24"/>
  <c r="F7328" i="24"/>
  <c r="E7328" i="24"/>
  <c r="F7327" i="24"/>
  <c r="E7327" i="24"/>
  <c r="F7326" i="24"/>
  <c r="E7326" i="24"/>
  <c r="F7325" i="24"/>
  <c r="E7325" i="24"/>
  <c r="F7324" i="24"/>
  <c r="E7324" i="24"/>
  <c r="F7323" i="24"/>
  <c r="E7323" i="24"/>
  <c r="F7322" i="24"/>
  <c r="E7322" i="24"/>
  <c r="F7321" i="24"/>
  <c r="E7321" i="24"/>
  <c r="F7320" i="24"/>
  <c r="E7320" i="24"/>
  <c r="F7319" i="24"/>
  <c r="E7319" i="24"/>
  <c r="F7318" i="24"/>
  <c r="E7318" i="24"/>
  <c r="F7317" i="24"/>
  <c r="E7317" i="24"/>
  <c r="F7316" i="24"/>
  <c r="E7316" i="24"/>
  <c r="F7315" i="24"/>
  <c r="E7315" i="24"/>
  <c r="F7314" i="24"/>
  <c r="E7314" i="24"/>
  <c r="F7313" i="24"/>
  <c r="E7313" i="24"/>
  <c r="F7312" i="24"/>
  <c r="E7312" i="24"/>
  <c r="F7311" i="24"/>
  <c r="E7311" i="24"/>
  <c r="F7310" i="24"/>
  <c r="E7310" i="24"/>
  <c r="F7309" i="24"/>
  <c r="E7309" i="24"/>
  <c r="F7308" i="24"/>
  <c r="E7308" i="24"/>
  <c r="F7307" i="24"/>
  <c r="E7307" i="24"/>
  <c r="F7306" i="24"/>
  <c r="E7306" i="24"/>
  <c r="F7305" i="24"/>
  <c r="E7305" i="24"/>
  <c r="F7304" i="24"/>
  <c r="E7304" i="24"/>
  <c r="F7303" i="24"/>
  <c r="E7303" i="24"/>
  <c r="F7302" i="24"/>
  <c r="E7302" i="24"/>
  <c r="F7301" i="24"/>
  <c r="E7301" i="24"/>
  <c r="F7300" i="24"/>
  <c r="E7300" i="24"/>
  <c r="F7299" i="24"/>
  <c r="E7299" i="24"/>
  <c r="F7298" i="24"/>
  <c r="E7298" i="24"/>
  <c r="F7297" i="24"/>
  <c r="E7297" i="24"/>
  <c r="F7296" i="24"/>
  <c r="E7296" i="24"/>
  <c r="F7295" i="24"/>
  <c r="E7295" i="24"/>
  <c r="F7294" i="24"/>
  <c r="E7294" i="24"/>
  <c r="F7293" i="24"/>
  <c r="E7293" i="24"/>
  <c r="F7292" i="24"/>
  <c r="E7292" i="24"/>
  <c r="F7291" i="24"/>
  <c r="E7291" i="24"/>
  <c r="F7290" i="24"/>
  <c r="E7290" i="24"/>
  <c r="F7289" i="24"/>
  <c r="E7289" i="24"/>
  <c r="F7288" i="24"/>
  <c r="E7288" i="24"/>
  <c r="F7287" i="24"/>
  <c r="E7287" i="24"/>
  <c r="F7286" i="24"/>
  <c r="E7286" i="24"/>
  <c r="F7285" i="24"/>
  <c r="E7285" i="24"/>
  <c r="F7284" i="24"/>
  <c r="E7284" i="24"/>
  <c r="F7283" i="24"/>
  <c r="E7283" i="24"/>
  <c r="F7282" i="24"/>
  <c r="E7282" i="24"/>
  <c r="F7281" i="24"/>
  <c r="E7281" i="24"/>
  <c r="F7280" i="24"/>
  <c r="E7280" i="24"/>
  <c r="F7279" i="24"/>
  <c r="E7279" i="24"/>
  <c r="F7278" i="24"/>
  <c r="E7278" i="24"/>
  <c r="F7277" i="24"/>
  <c r="E7277" i="24"/>
  <c r="F7276" i="24"/>
  <c r="E7276" i="24"/>
  <c r="F7275" i="24"/>
  <c r="E7275" i="24"/>
  <c r="F7274" i="24"/>
  <c r="E7274" i="24"/>
  <c r="F7273" i="24"/>
  <c r="E7273" i="24"/>
  <c r="F7272" i="24"/>
  <c r="E7272" i="24"/>
  <c r="F7271" i="24"/>
  <c r="E7271" i="24"/>
  <c r="F7270" i="24"/>
  <c r="E7270" i="24"/>
  <c r="F7269" i="24"/>
  <c r="E7269" i="24"/>
  <c r="F7268" i="24"/>
  <c r="E7268" i="24"/>
  <c r="F7267" i="24"/>
  <c r="E7267" i="24"/>
  <c r="F7266" i="24"/>
  <c r="E7266" i="24"/>
  <c r="F7265" i="24"/>
  <c r="E7265" i="24"/>
  <c r="F7264" i="24"/>
  <c r="E7264" i="24"/>
  <c r="F7263" i="24"/>
  <c r="E7263" i="24"/>
  <c r="F7262" i="24"/>
  <c r="E7262" i="24"/>
  <c r="F7261" i="24"/>
  <c r="E7261" i="24"/>
  <c r="F7260" i="24"/>
  <c r="E7260" i="24"/>
  <c r="F7259" i="24"/>
  <c r="E7259" i="24"/>
  <c r="F7258" i="24"/>
  <c r="E7258" i="24"/>
  <c r="F7257" i="24"/>
  <c r="E7257" i="24"/>
  <c r="F7256" i="24"/>
  <c r="E7256" i="24"/>
  <c r="F7255" i="24"/>
  <c r="E7255" i="24"/>
  <c r="F7254" i="24"/>
  <c r="E7254" i="24"/>
  <c r="F7253" i="24"/>
  <c r="E7253" i="24"/>
  <c r="F7252" i="24"/>
  <c r="E7252" i="24"/>
  <c r="F7251" i="24"/>
  <c r="E7251" i="24"/>
  <c r="F7250" i="24"/>
  <c r="E7250" i="24"/>
  <c r="F7249" i="24"/>
  <c r="E7249" i="24"/>
  <c r="F7248" i="24"/>
  <c r="E7248" i="24"/>
  <c r="F7247" i="24"/>
  <c r="E7247" i="24"/>
  <c r="F7246" i="24"/>
  <c r="E7246" i="24"/>
  <c r="F7245" i="24"/>
  <c r="E7245" i="24"/>
  <c r="F7244" i="24"/>
  <c r="E7244" i="24"/>
  <c r="F7243" i="24"/>
  <c r="E7243" i="24"/>
  <c r="F7242" i="24"/>
  <c r="E7242" i="24"/>
  <c r="F7241" i="24"/>
  <c r="E7241" i="24"/>
  <c r="F7240" i="24"/>
  <c r="E7240" i="24"/>
  <c r="F7239" i="24"/>
  <c r="E7239" i="24"/>
  <c r="F7238" i="24"/>
  <c r="E7238" i="24"/>
  <c r="F7237" i="24"/>
  <c r="E7237" i="24"/>
  <c r="F7236" i="24"/>
  <c r="E7236" i="24"/>
  <c r="F7235" i="24"/>
  <c r="E7235" i="24"/>
  <c r="F7234" i="24"/>
  <c r="E7234" i="24"/>
  <c r="F7233" i="24"/>
  <c r="E7233" i="24"/>
  <c r="F7232" i="24"/>
  <c r="E7232" i="24"/>
  <c r="F7231" i="24"/>
  <c r="E7231" i="24"/>
  <c r="F7230" i="24"/>
  <c r="E7230" i="24"/>
  <c r="F7229" i="24"/>
  <c r="E7229" i="24"/>
  <c r="F7228" i="24"/>
  <c r="E7228" i="24"/>
  <c r="F7227" i="24"/>
  <c r="E7227" i="24"/>
  <c r="F7226" i="24"/>
  <c r="E7226" i="24"/>
  <c r="F7225" i="24"/>
  <c r="E7225" i="24"/>
  <c r="F7224" i="24"/>
  <c r="E7224" i="24"/>
  <c r="F7223" i="24"/>
  <c r="E7223" i="24"/>
  <c r="G7223" i="24" s="1"/>
  <c r="F7222" i="24"/>
  <c r="E7222" i="24"/>
  <c r="F7221" i="24"/>
  <c r="E7221" i="24"/>
  <c r="F7220" i="24"/>
  <c r="E7220" i="24"/>
  <c r="F7219" i="24"/>
  <c r="E7219" i="24"/>
  <c r="F7218" i="24"/>
  <c r="E7218" i="24"/>
  <c r="F7217" i="24"/>
  <c r="E7217" i="24"/>
  <c r="F7216" i="24"/>
  <c r="E7216" i="24"/>
  <c r="F7215" i="24"/>
  <c r="E7215" i="24"/>
  <c r="G7215" i="24" s="1"/>
  <c r="F7214" i="24"/>
  <c r="E7214" i="24"/>
  <c r="F7213" i="24"/>
  <c r="E7213" i="24"/>
  <c r="F7212" i="24"/>
  <c r="E7212" i="24"/>
  <c r="F7211" i="24"/>
  <c r="E7211" i="24"/>
  <c r="F7210" i="24"/>
  <c r="E7210" i="24"/>
  <c r="F7209" i="24"/>
  <c r="E7209" i="24"/>
  <c r="F7208" i="24"/>
  <c r="E7208" i="24"/>
  <c r="F7207" i="24"/>
  <c r="E7207" i="24"/>
  <c r="G7207" i="24" s="1"/>
  <c r="F7206" i="24"/>
  <c r="E7206" i="24"/>
  <c r="F7205" i="24"/>
  <c r="E7205" i="24"/>
  <c r="F7204" i="24"/>
  <c r="E7204" i="24"/>
  <c r="F7203" i="24"/>
  <c r="E7203" i="24"/>
  <c r="F7202" i="24"/>
  <c r="E7202" i="24"/>
  <c r="F7201" i="24"/>
  <c r="E7201" i="24"/>
  <c r="F7200" i="24"/>
  <c r="E7200" i="24"/>
  <c r="F7199" i="24"/>
  <c r="E7199" i="24"/>
  <c r="F7198" i="24"/>
  <c r="E7198" i="24"/>
  <c r="F7197" i="24"/>
  <c r="E7197" i="24"/>
  <c r="F7196" i="24"/>
  <c r="E7196" i="24"/>
  <c r="F7195" i="24"/>
  <c r="E7195" i="24"/>
  <c r="F7194" i="24"/>
  <c r="E7194" i="24"/>
  <c r="F7193" i="24"/>
  <c r="E7193" i="24"/>
  <c r="F7192" i="24"/>
  <c r="E7192" i="24"/>
  <c r="F7191" i="24"/>
  <c r="E7191" i="24"/>
  <c r="F7190" i="24"/>
  <c r="E7190" i="24"/>
  <c r="F7189" i="24"/>
  <c r="E7189" i="24"/>
  <c r="F7188" i="24"/>
  <c r="E7188" i="24"/>
  <c r="F7187" i="24"/>
  <c r="E7187" i="24"/>
  <c r="F7186" i="24"/>
  <c r="E7186" i="24"/>
  <c r="F7185" i="24"/>
  <c r="E7185" i="24"/>
  <c r="F7184" i="24"/>
  <c r="E7184" i="24"/>
  <c r="F7183" i="24"/>
  <c r="E7183" i="24"/>
  <c r="F7182" i="24"/>
  <c r="E7182" i="24"/>
  <c r="F7181" i="24"/>
  <c r="E7181" i="24"/>
  <c r="F7180" i="24"/>
  <c r="E7180" i="24"/>
  <c r="F7179" i="24"/>
  <c r="E7179" i="24"/>
  <c r="F7178" i="24"/>
  <c r="E7178" i="24"/>
  <c r="F7177" i="24"/>
  <c r="E7177" i="24"/>
  <c r="F7176" i="24"/>
  <c r="E7176" i="24"/>
  <c r="F7175" i="24"/>
  <c r="E7175" i="24"/>
  <c r="G7175" i="24" s="1"/>
  <c r="F7174" i="24"/>
  <c r="E7174" i="24"/>
  <c r="F7173" i="24"/>
  <c r="E7173" i="24"/>
  <c r="F7172" i="24"/>
  <c r="E7172" i="24"/>
  <c r="F7171" i="24"/>
  <c r="E7171" i="24"/>
  <c r="F7170" i="24"/>
  <c r="E7170" i="24"/>
  <c r="F7169" i="24"/>
  <c r="E7169" i="24"/>
  <c r="F7168" i="24"/>
  <c r="E7168" i="24"/>
  <c r="F7167" i="24"/>
  <c r="E7167" i="24"/>
  <c r="F7166" i="24"/>
  <c r="E7166" i="24"/>
  <c r="F7165" i="24"/>
  <c r="E7165" i="24"/>
  <c r="F7164" i="24"/>
  <c r="E7164" i="24"/>
  <c r="F7163" i="24"/>
  <c r="E7163" i="24"/>
  <c r="F7162" i="24"/>
  <c r="E7162" i="24"/>
  <c r="F7161" i="24"/>
  <c r="E7161" i="24"/>
  <c r="F7160" i="24"/>
  <c r="E7160" i="24"/>
  <c r="F7159" i="24"/>
  <c r="E7159" i="24"/>
  <c r="F7158" i="24"/>
  <c r="E7158" i="24"/>
  <c r="F7157" i="24"/>
  <c r="E7157" i="24"/>
  <c r="F7156" i="24"/>
  <c r="E7156" i="24"/>
  <c r="F7155" i="24"/>
  <c r="E7155" i="24"/>
  <c r="F7154" i="24"/>
  <c r="E7154" i="24"/>
  <c r="F7153" i="24"/>
  <c r="E7153" i="24"/>
  <c r="F7152" i="24"/>
  <c r="E7152" i="24"/>
  <c r="F7151" i="24"/>
  <c r="E7151" i="24"/>
  <c r="G7151" i="24" s="1"/>
  <c r="F7150" i="24"/>
  <c r="E7150" i="24"/>
  <c r="F7149" i="24"/>
  <c r="E7149" i="24"/>
  <c r="F7148" i="24"/>
  <c r="E7148" i="24"/>
  <c r="F7147" i="24"/>
  <c r="E7147" i="24"/>
  <c r="F7146" i="24"/>
  <c r="E7146" i="24"/>
  <c r="F7145" i="24"/>
  <c r="E7145" i="24"/>
  <c r="F7144" i="24"/>
  <c r="E7144" i="24"/>
  <c r="F7143" i="24"/>
  <c r="E7143" i="24"/>
  <c r="G7143" i="24" s="1"/>
  <c r="F7142" i="24"/>
  <c r="E7142" i="24"/>
  <c r="F7141" i="24"/>
  <c r="E7141" i="24"/>
  <c r="F7140" i="24"/>
  <c r="E7140" i="24"/>
  <c r="F7139" i="24"/>
  <c r="E7139" i="24"/>
  <c r="F7138" i="24"/>
  <c r="E7138" i="24"/>
  <c r="F7137" i="24"/>
  <c r="E7137" i="24"/>
  <c r="F7136" i="24"/>
  <c r="E7136" i="24"/>
  <c r="F7135" i="24"/>
  <c r="E7135" i="24"/>
  <c r="F7134" i="24"/>
  <c r="E7134" i="24"/>
  <c r="F7133" i="24"/>
  <c r="E7133" i="24"/>
  <c r="F7132" i="24"/>
  <c r="E7132" i="24"/>
  <c r="F7131" i="24"/>
  <c r="E7131" i="24"/>
  <c r="F7130" i="24"/>
  <c r="E7130" i="24"/>
  <c r="F7129" i="24"/>
  <c r="E7129" i="24"/>
  <c r="F7128" i="24"/>
  <c r="E7128" i="24"/>
  <c r="F7127" i="24"/>
  <c r="E7127" i="24"/>
  <c r="F7126" i="24"/>
  <c r="E7126" i="24"/>
  <c r="F7125" i="24"/>
  <c r="E7125" i="24"/>
  <c r="F7124" i="24"/>
  <c r="E7124" i="24"/>
  <c r="F7123" i="24"/>
  <c r="E7123" i="24"/>
  <c r="F7122" i="24"/>
  <c r="E7122" i="24"/>
  <c r="F7121" i="24"/>
  <c r="E7121" i="24"/>
  <c r="F7120" i="24"/>
  <c r="E7120" i="24"/>
  <c r="F7119" i="24"/>
  <c r="E7119" i="24"/>
  <c r="G7119" i="24" s="1"/>
  <c r="F7118" i="24"/>
  <c r="E7118" i="24"/>
  <c r="F7117" i="24"/>
  <c r="E7117" i="24"/>
  <c r="F7116" i="24"/>
  <c r="E7116" i="24"/>
  <c r="F7115" i="24"/>
  <c r="E7115" i="24"/>
  <c r="F7114" i="24"/>
  <c r="E7114" i="24"/>
  <c r="F7113" i="24"/>
  <c r="E7113" i="24"/>
  <c r="F7112" i="24"/>
  <c r="E7112" i="24"/>
  <c r="F7111" i="24"/>
  <c r="E7111" i="24"/>
  <c r="F7110" i="24"/>
  <c r="E7110" i="24"/>
  <c r="F7109" i="24"/>
  <c r="E7109" i="24"/>
  <c r="F7108" i="24"/>
  <c r="E7108" i="24"/>
  <c r="F7107" i="24"/>
  <c r="E7107" i="24"/>
  <c r="F7106" i="24"/>
  <c r="E7106" i="24"/>
  <c r="F7105" i="24"/>
  <c r="E7105" i="24"/>
  <c r="F7104" i="24"/>
  <c r="E7104" i="24"/>
  <c r="F7103" i="24"/>
  <c r="E7103" i="24"/>
  <c r="F7102" i="24"/>
  <c r="E7102" i="24"/>
  <c r="F7101" i="24"/>
  <c r="E7101" i="24"/>
  <c r="F7100" i="24"/>
  <c r="E7100" i="24"/>
  <c r="F7099" i="24"/>
  <c r="E7099" i="24"/>
  <c r="F7098" i="24"/>
  <c r="E7098" i="24"/>
  <c r="F7097" i="24"/>
  <c r="E7097" i="24"/>
  <c r="F7096" i="24"/>
  <c r="E7096" i="24"/>
  <c r="F7095" i="24"/>
  <c r="E7095" i="24"/>
  <c r="G7095" i="24" s="1"/>
  <c r="F7094" i="24"/>
  <c r="E7094" i="24"/>
  <c r="F7093" i="24"/>
  <c r="E7093" i="24"/>
  <c r="F7092" i="24"/>
  <c r="E7092" i="24"/>
  <c r="F7091" i="24"/>
  <c r="E7091" i="24"/>
  <c r="F7090" i="24"/>
  <c r="E7090" i="24"/>
  <c r="F7089" i="24"/>
  <c r="E7089" i="24"/>
  <c r="F7088" i="24"/>
  <c r="E7088" i="24"/>
  <c r="F7087" i="24"/>
  <c r="E7087" i="24"/>
  <c r="F7086" i="24"/>
  <c r="E7086" i="24"/>
  <c r="F7085" i="24"/>
  <c r="E7085" i="24"/>
  <c r="F7084" i="24"/>
  <c r="E7084" i="24"/>
  <c r="F7083" i="24"/>
  <c r="E7083" i="24"/>
  <c r="F7082" i="24"/>
  <c r="E7082" i="24"/>
  <c r="F7081" i="24"/>
  <c r="E7081" i="24"/>
  <c r="F7080" i="24"/>
  <c r="E7080" i="24"/>
  <c r="F7079" i="24"/>
  <c r="E7079" i="24"/>
  <c r="F7078" i="24"/>
  <c r="E7078" i="24"/>
  <c r="F7077" i="24"/>
  <c r="E7077" i="24"/>
  <c r="F7076" i="24"/>
  <c r="E7076" i="24"/>
  <c r="F7075" i="24"/>
  <c r="E7075" i="24"/>
  <c r="F7074" i="24"/>
  <c r="E7074" i="24"/>
  <c r="F7073" i="24"/>
  <c r="E7073" i="24"/>
  <c r="F7072" i="24"/>
  <c r="E7072" i="24"/>
  <c r="F7071" i="24"/>
  <c r="E7071" i="24"/>
  <c r="F7070" i="24"/>
  <c r="E7070" i="24"/>
  <c r="F7069" i="24"/>
  <c r="E7069" i="24"/>
  <c r="F7068" i="24"/>
  <c r="E7068" i="24"/>
  <c r="F7067" i="24"/>
  <c r="E7067" i="24"/>
  <c r="F7066" i="24"/>
  <c r="E7066" i="24"/>
  <c r="F7065" i="24"/>
  <c r="E7065" i="24"/>
  <c r="F7064" i="24"/>
  <c r="E7064" i="24"/>
  <c r="F7063" i="24"/>
  <c r="E7063" i="24"/>
  <c r="F7062" i="24"/>
  <c r="E7062" i="24"/>
  <c r="F7061" i="24"/>
  <c r="E7061" i="24"/>
  <c r="F7060" i="24"/>
  <c r="E7060" i="24"/>
  <c r="F7059" i="24"/>
  <c r="E7059" i="24"/>
  <c r="F7058" i="24"/>
  <c r="E7058" i="24"/>
  <c r="F7057" i="24"/>
  <c r="E7057" i="24"/>
  <c r="F7056" i="24"/>
  <c r="E7056" i="24"/>
  <c r="F7055" i="24"/>
  <c r="E7055" i="24"/>
  <c r="F7054" i="24"/>
  <c r="E7054" i="24"/>
  <c r="F7053" i="24"/>
  <c r="E7053" i="24"/>
  <c r="F7052" i="24"/>
  <c r="E7052" i="24"/>
  <c r="F7051" i="24"/>
  <c r="E7051" i="24"/>
  <c r="F7050" i="24"/>
  <c r="E7050" i="24"/>
  <c r="F7049" i="24"/>
  <c r="E7049" i="24"/>
  <c r="F7048" i="24"/>
  <c r="E7048" i="24"/>
  <c r="F7047" i="24"/>
  <c r="E7047" i="24"/>
  <c r="F7046" i="24"/>
  <c r="E7046" i="24"/>
  <c r="F7045" i="24"/>
  <c r="E7045" i="24"/>
  <c r="F7044" i="24"/>
  <c r="E7044" i="24"/>
  <c r="F7043" i="24"/>
  <c r="E7043" i="24"/>
  <c r="F7042" i="24"/>
  <c r="E7042" i="24"/>
  <c r="F7041" i="24"/>
  <c r="E7041" i="24"/>
  <c r="F7040" i="24"/>
  <c r="E7040" i="24"/>
  <c r="F7039" i="24"/>
  <c r="E7039" i="24"/>
  <c r="G7039" i="24" s="1"/>
  <c r="F7038" i="24"/>
  <c r="E7038" i="24"/>
  <c r="F7037" i="24"/>
  <c r="E7037" i="24"/>
  <c r="F7036" i="24"/>
  <c r="E7036" i="24"/>
  <c r="F7035" i="24"/>
  <c r="E7035" i="24"/>
  <c r="F7034" i="24"/>
  <c r="E7034" i="24"/>
  <c r="F7033" i="24"/>
  <c r="E7033" i="24"/>
  <c r="F7032" i="24"/>
  <c r="E7032" i="24"/>
  <c r="F7031" i="24"/>
  <c r="E7031" i="24"/>
  <c r="F7030" i="24"/>
  <c r="E7030" i="24"/>
  <c r="F7029" i="24"/>
  <c r="E7029" i="24"/>
  <c r="F7028" i="24"/>
  <c r="E7028" i="24"/>
  <c r="F7027" i="24"/>
  <c r="E7027" i="24"/>
  <c r="F7026" i="24"/>
  <c r="E7026" i="24"/>
  <c r="F7025" i="24"/>
  <c r="E7025" i="24"/>
  <c r="F7024" i="24"/>
  <c r="E7024" i="24"/>
  <c r="F7023" i="24"/>
  <c r="E7023" i="24"/>
  <c r="F7022" i="24"/>
  <c r="E7022" i="24"/>
  <c r="F7021" i="24"/>
  <c r="E7021" i="24"/>
  <c r="F7020" i="24"/>
  <c r="E7020" i="24"/>
  <c r="F7019" i="24"/>
  <c r="E7019" i="24"/>
  <c r="F7018" i="24"/>
  <c r="E7018" i="24"/>
  <c r="F7017" i="24"/>
  <c r="E7017" i="24"/>
  <c r="F7016" i="24"/>
  <c r="E7016" i="24"/>
  <c r="F7015" i="24"/>
  <c r="E7015" i="24"/>
  <c r="F7014" i="24"/>
  <c r="E7014" i="24"/>
  <c r="F7013" i="24"/>
  <c r="E7013" i="24"/>
  <c r="F7012" i="24"/>
  <c r="E7012" i="24"/>
  <c r="F7011" i="24"/>
  <c r="E7011" i="24"/>
  <c r="F7010" i="24"/>
  <c r="E7010" i="24"/>
  <c r="F7009" i="24"/>
  <c r="E7009" i="24"/>
  <c r="F7008" i="24"/>
  <c r="E7008" i="24"/>
  <c r="F7007" i="24"/>
  <c r="E7007" i="24"/>
  <c r="F7006" i="24"/>
  <c r="E7006" i="24"/>
  <c r="F7005" i="24"/>
  <c r="E7005" i="24"/>
  <c r="F7004" i="24"/>
  <c r="E7004" i="24"/>
  <c r="F7003" i="24"/>
  <c r="E7003" i="24"/>
  <c r="F7002" i="24"/>
  <c r="E7002" i="24"/>
  <c r="F7001" i="24"/>
  <c r="E7001" i="24"/>
  <c r="F7000" i="24"/>
  <c r="E7000" i="24"/>
  <c r="F6999" i="24"/>
  <c r="E6999" i="24"/>
  <c r="G6999" i="24" s="1"/>
  <c r="F6998" i="24"/>
  <c r="E6998" i="24"/>
  <c r="F6997" i="24"/>
  <c r="E6997" i="24"/>
  <c r="F6996" i="24"/>
  <c r="E6996" i="24"/>
  <c r="F6995" i="24"/>
  <c r="E6995" i="24"/>
  <c r="F6994" i="24"/>
  <c r="E6994" i="24"/>
  <c r="F6993" i="24"/>
  <c r="E6993" i="24"/>
  <c r="F6992" i="24"/>
  <c r="E6992" i="24"/>
  <c r="F6991" i="24"/>
  <c r="E6991" i="24"/>
  <c r="F6990" i="24"/>
  <c r="E6990" i="24"/>
  <c r="F6989" i="24"/>
  <c r="E6989" i="24"/>
  <c r="F6988" i="24"/>
  <c r="E6988" i="24"/>
  <c r="F6987" i="24"/>
  <c r="E6987" i="24"/>
  <c r="F6986" i="24"/>
  <c r="E6986" i="24"/>
  <c r="F6985" i="24"/>
  <c r="E6985" i="24"/>
  <c r="F6984" i="24"/>
  <c r="E6984" i="24"/>
  <c r="F6983" i="24"/>
  <c r="E6983" i="24"/>
  <c r="G6983" i="24" s="1"/>
  <c r="F6982" i="24"/>
  <c r="E6982" i="24"/>
  <c r="F6981" i="24"/>
  <c r="E6981" i="24"/>
  <c r="F6980" i="24"/>
  <c r="E6980" i="24"/>
  <c r="F6979" i="24"/>
  <c r="E6979" i="24"/>
  <c r="F6978" i="24"/>
  <c r="E6978" i="24"/>
  <c r="F6977" i="24"/>
  <c r="E6977" i="24"/>
  <c r="F6976" i="24"/>
  <c r="E6976" i="24"/>
  <c r="F6975" i="24"/>
  <c r="E6975" i="24"/>
  <c r="G6975" i="24" s="1"/>
  <c r="F6974" i="24"/>
  <c r="E6974" i="24"/>
  <c r="F6973" i="24"/>
  <c r="E6973" i="24"/>
  <c r="F6972" i="24"/>
  <c r="E6972" i="24"/>
  <c r="F6971" i="24"/>
  <c r="E6971" i="24"/>
  <c r="F6970" i="24"/>
  <c r="E6970" i="24"/>
  <c r="F6969" i="24"/>
  <c r="E6969" i="24"/>
  <c r="F6968" i="24"/>
  <c r="E6968" i="24"/>
  <c r="F6967" i="24"/>
  <c r="E6967" i="24"/>
  <c r="G6967" i="24" s="1"/>
  <c r="F6966" i="24"/>
  <c r="E6966" i="24"/>
  <c r="F6965" i="24"/>
  <c r="E6965" i="24"/>
  <c r="F6964" i="24"/>
  <c r="E6964" i="24"/>
  <c r="F6963" i="24"/>
  <c r="E6963" i="24"/>
  <c r="F6962" i="24"/>
  <c r="E6962" i="24"/>
  <c r="F6961" i="24"/>
  <c r="E6961" i="24"/>
  <c r="F6960" i="24"/>
  <c r="E6960" i="24"/>
  <c r="F6959" i="24"/>
  <c r="E6959" i="24"/>
  <c r="G6959" i="24" s="1"/>
  <c r="F6958" i="24"/>
  <c r="E6958" i="24"/>
  <c r="F6957" i="24"/>
  <c r="E6957" i="24"/>
  <c r="F6956" i="24"/>
  <c r="E6956" i="24"/>
  <c r="F6955" i="24"/>
  <c r="E6955" i="24"/>
  <c r="F6954" i="24"/>
  <c r="E6954" i="24"/>
  <c r="F6953" i="24"/>
  <c r="E6953" i="24"/>
  <c r="F6952" i="24"/>
  <c r="E6952" i="24"/>
  <c r="F6951" i="24"/>
  <c r="E6951" i="24"/>
  <c r="G6951" i="24" s="1"/>
  <c r="F6950" i="24"/>
  <c r="E6950" i="24"/>
  <c r="F6949" i="24"/>
  <c r="E6949" i="24"/>
  <c r="F6948" i="24"/>
  <c r="E6948" i="24"/>
  <c r="F6947" i="24"/>
  <c r="E6947" i="24"/>
  <c r="F6946" i="24"/>
  <c r="E6946" i="24"/>
  <c r="F6945" i="24"/>
  <c r="E6945" i="24"/>
  <c r="F6944" i="24"/>
  <c r="E6944" i="24"/>
  <c r="F6943" i="24"/>
  <c r="E6943" i="24"/>
  <c r="G6943" i="24" s="1"/>
  <c r="F6942" i="24"/>
  <c r="E6942" i="24"/>
  <c r="F6941" i="24"/>
  <c r="E6941" i="24"/>
  <c r="F6940" i="24"/>
  <c r="E6940" i="24"/>
  <c r="F6939" i="24"/>
  <c r="E6939" i="24"/>
  <c r="F6938" i="24"/>
  <c r="E6938" i="24"/>
  <c r="F6937" i="24"/>
  <c r="E6937" i="24"/>
  <c r="F6936" i="24"/>
  <c r="E6936" i="24"/>
  <c r="F6935" i="24"/>
  <c r="E6935" i="24"/>
  <c r="G6935" i="24" s="1"/>
  <c r="F6934" i="24"/>
  <c r="E6934" i="24"/>
  <c r="F6933" i="24"/>
  <c r="E6933" i="24"/>
  <c r="F6932" i="24"/>
  <c r="E6932" i="24"/>
  <c r="F6931" i="24"/>
  <c r="E6931" i="24"/>
  <c r="F6930" i="24"/>
  <c r="E6930" i="24"/>
  <c r="F6929" i="24"/>
  <c r="E6929" i="24"/>
  <c r="F6928" i="24"/>
  <c r="E6928" i="24"/>
  <c r="F6927" i="24"/>
  <c r="E6927" i="24"/>
  <c r="G6927" i="24" s="1"/>
  <c r="F6926" i="24"/>
  <c r="E6926" i="24"/>
  <c r="F6925" i="24"/>
  <c r="E6925" i="24"/>
  <c r="F6924" i="24"/>
  <c r="E6924" i="24"/>
  <c r="F6923" i="24"/>
  <c r="E6923" i="24"/>
  <c r="F6922" i="24"/>
  <c r="E6922" i="24"/>
  <c r="F6921" i="24"/>
  <c r="E6921" i="24"/>
  <c r="F6920" i="24"/>
  <c r="E6920" i="24"/>
  <c r="F6919" i="24"/>
  <c r="E6919" i="24"/>
  <c r="G6919" i="24" s="1"/>
  <c r="F6918" i="24"/>
  <c r="E6918" i="24"/>
  <c r="F6917" i="24"/>
  <c r="E6917" i="24"/>
  <c r="F6916" i="24"/>
  <c r="E6916" i="24"/>
  <c r="F6915" i="24"/>
  <c r="E6915" i="24"/>
  <c r="F6914" i="24"/>
  <c r="E6914" i="24"/>
  <c r="F6913" i="24"/>
  <c r="E6913" i="24"/>
  <c r="F6912" i="24"/>
  <c r="E6912" i="24"/>
  <c r="F6911" i="24"/>
  <c r="E6911" i="24"/>
  <c r="G6911" i="24" s="1"/>
  <c r="F6910" i="24"/>
  <c r="E6910" i="24"/>
  <c r="F6909" i="24"/>
  <c r="E6909" i="24"/>
  <c r="F6908" i="24"/>
  <c r="E6908" i="24"/>
  <c r="F6907" i="24"/>
  <c r="E6907" i="24"/>
  <c r="F6906" i="24"/>
  <c r="E6906" i="24"/>
  <c r="F6905" i="24"/>
  <c r="E6905" i="24"/>
  <c r="F6904" i="24"/>
  <c r="E6904" i="24"/>
  <c r="F6903" i="24"/>
  <c r="E6903" i="24"/>
  <c r="G6903" i="24" s="1"/>
  <c r="F6902" i="24"/>
  <c r="E6902" i="24"/>
  <c r="F6901" i="24"/>
  <c r="E6901" i="24"/>
  <c r="F6900" i="24"/>
  <c r="E6900" i="24"/>
  <c r="F6899" i="24"/>
  <c r="E6899" i="24"/>
  <c r="F6898" i="24"/>
  <c r="E6898" i="24"/>
  <c r="F6897" i="24"/>
  <c r="E6897" i="24"/>
  <c r="F6896" i="24"/>
  <c r="E6896" i="24"/>
  <c r="F6895" i="24"/>
  <c r="E6895" i="24"/>
  <c r="F6894" i="24"/>
  <c r="E6894" i="24"/>
  <c r="F6893" i="24"/>
  <c r="E6893" i="24"/>
  <c r="F6892" i="24"/>
  <c r="E6892" i="24"/>
  <c r="F6891" i="24"/>
  <c r="E6891" i="24"/>
  <c r="F6890" i="24"/>
  <c r="E6890" i="24"/>
  <c r="F6889" i="24"/>
  <c r="E6889" i="24"/>
  <c r="F6888" i="24"/>
  <c r="E6888" i="24"/>
  <c r="F6887" i="24"/>
  <c r="E6887" i="24"/>
  <c r="F6886" i="24"/>
  <c r="E6886" i="24"/>
  <c r="F6885" i="24"/>
  <c r="E6885" i="24"/>
  <c r="F6884" i="24"/>
  <c r="E6884" i="24"/>
  <c r="F6883" i="24"/>
  <c r="E6883" i="24"/>
  <c r="F6882" i="24"/>
  <c r="E6882" i="24"/>
  <c r="F6881" i="24"/>
  <c r="E6881" i="24"/>
  <c r="F6880" i="24"/>
  <c r="E6880" i="24"/>
  <c r="F6879" i="24"/>
  <c r="E6879" i="24"/>
  <c r="F6878" i="24"/>
  <c r="E6878" i="24"/>
  <c r="F6877" i="24"/>
  <c r="E6877" i="24"/>
  <c r="F6876" i="24"/>
  <c r="E6876" i="24"/>
  <c r="F6875" i="24"/>
  <c r="E6875" i="24"/>
  <c r="F6874" i="24"/>
  <c r="E6874" i="24"/>
  <c r="F6873" i="24"/>
  <c r="E6873" i="24"/>
  <c r="F6872" i="24"/>
  <c r="E6872" i="24"/>
  <c r="F6871" i="24"/>
  <c r="E6871" i="24"/>
  <c r="F6870" i="24"/>
  <c r="E6870" i="24"/>
  <c r="F6869" i="24"/>
  <c r="E6869" i="24"/>
  <c r="F6868" i="24"/>
  <c r="E6868" i="24"/>
  <c r="F6867" i="24"/>
  <c r="E6867" i="24"/>
  <c r="F6866" i="24"/>
  <c r="E6866" i="24"/>
  <c r="F6865" i="24"/>
  <c r="E6865" i="24"/>
  <c r="F6864" i="24"/>
  <c r="E6864" i="24"/>
  <c r="F6863" i="24"/>
  <c r="E6863" i="24"/>
  <c r="F6862" i="24"/>
  <c r="E6862" i="24"/>
  <c r="F6861" i="24"/>
  <c r="E6861" i="24"/>
  <c r="F6860" i="24"/>
  <c r="E6860" i="24"/>
  <c r="F6859" i="24"/>
  <c r="E6859" i="24"/>
  <c r="F6858" i="24"/>
  <c r="E6858" i="24"/>
  <c r="F6857" i="24"/>
  <c r="E6857" i="24"/>
  <c r="F6856" i="24"/>
  <c r="E6856" i="24"/>
  <c r="F6855" i="24"/>
  <c r="E6855" i="24"/>
  <c r="F6854" i="24"/>
  <c r="E6854" i="24"/>
  <c r="F6853" i="24"/>
  <c r="E6853" i="24"/>
  <c r="F6852" i="24"/>
  <c r="E6852" i="24"/>
  <c r="F6851" i="24"/>
  <c r="E6851" i="24"/>
  <c r="F6850" i="24"/>
  <c r="E6850" i="24"/>
  <c r="F6849" i="24"/>
  <c r="E6849" i="24"/>
  <c r="F6848" i="24"/>
  <c r="E6848" i="24"/>
  <c r="F6847" i="24"/>
  <c r="E6847" i="24"/>
  <c r="F6846" i="24"/>
  <c r="E6846" i="24"/>
  <c r="F6845" i="24"/>
  <c r="E6845" i="24"/>
  <c r="F6844" i="24"/>
  <c r="E6844" i="24"/>
  <c r="F6843" i="24"/>
  <c r="E6843" i="24"/>
  <c r="F6842" i="24"/>
  <c r="E6842" i="24"/>
  <c r="F6841" i="24"/>
  <c r="E6841" i="24"/>
  <c r="F6840" i="24"/>
  <c r="E6840" i="24"/>
  <c r="F6839" i="24"/>
  <c r="E6839" i="24"/>
  <c r="F6838" i="24"/>
  <c r="E6838" i="24"/>
  <c r="F6837" i="24"/>
  <c r="E6837" i="24"/>
  <c r="F6836" i="24"/>
  <c r="E6836" i="24"/>
  <c r="F6835" i="24"/>
  <c r="E6835" i="24"/>
  <c r="F6834" i="24"/>
  <c r="E6834" i="24"/>
  <c r="F6833" i="24"/>
  <c r="E6833" i="24"/>
  <c r="F6832" i="24"/>
  <c r="E6832" i="24"/>
  <c r="F6831" i="24"/>
  <c r="E6831" i="24"/>
  <c r="F6830" i="24"/>
  <c r="E6830" i="24"/>
  <c r="F6829" i="24"/>
  <c r="E6829" i="24"/>
  <c r="F6828" i="24"/>
  <c r="E6828" i="24"/>
  <c r="F6827" i="24"/>
  <c r="E6827" i="24"/>
  <c r="F6826" i="24"/>
  <c r="E6826" i="24"/>
  <c r="F6825" i="24"/>
  <c r="E6825" i="24"/>
  <c r="F6824" i="24"/>
  <c r="E6824" i="24"/>
  <c r="F6823" i="24"/>
  <c r="E6823" i="24"/>
  <c r="F6822" i="24"/>
  <c r="E6822" i="24"/>
  <c r="F6821" i="24"/>
  <c r="E6821" i="24"/>
  <c r="F6820" i="24"/>
  <c r="E6820" i="24"/>
  <c r="F6819" i="24"/>
  <c r="E6819" i="24"/>
  <c r="F6818" i="24"/>
  <c r="E6818" i="24"/>
  <c r="F6817" i="24"/>
  <c r="E6817" i="24"/>
  <c r="F6816" i="24"/>
  <c r="E6816" i="24"/>
  <c r="F6815" i="24"/>
  <c r="E6815" i="24"/>
  <c r="F6814" i="24"/>
  <c r="E6814" i="24"/>
  <c r="F6813" i="24"/>
  <c r="E6813" i="24"/>
  <c r="F6812" i="24"/>
  <c r="E6812" i="24"/>
  <c r="F6811" i="24"/>
  <c r="E6811" i="24"/>
  <c r="F6810" i="24"/>
  <c r="E6810" i="24"/>
  <c r="F6809" i="24"/>
  <c r="E6809" i="24"/>
  <c r="F6808" i="24"/>
  <c r="E6808" i="24"/>
  <c r="F6807" i="24"/>
  <c r="E6807" i="24"/>
  <c r="F6806" i="24"/>
  <c r="E6806" i="24"/>
  <c r="F6805" i="24"/>
  <c r="E6805" i="24"/>
  <c r="F6804" i="24"/>
  <c r="E6804" i="24"/>
  <c r="F6803" i="24"/>
  <c r="E6803" i="24"/>
  <c r="F6802" i="24"/>
  <c r="E6802" i="24"/>
  <c r="F6801" i="24"/>
  <c r="E6801" i="24"/>
  <c r="F6800" i="24"/>
  <c r="E6800" i="24"/>
  <c r="F6799" i="24"/>
  <c r="E6799" i="24"/>
  <c r="F6798" i="24"/>
  <c r="E6798" i="24"/>
  <c r="F6797" i="24"/>
  <c r="E6797" i="24"/>
  <c r="F6796" i="24"/>
  <c r="E6796" i="24"/>
  <c r="F6795" i="24"/>
  <c r="E6795" i="24"/>
  <c r="F6794" i="24"/>
  <c r="E6794" i="24"/>
  <c r="F6793" i="24"/>
  <c r="E6793" i="24"/>
  <c r="F6792" i="24"/>
  <c r="E6792" i="24"/>
  <c r="F6791" i="24"/>
  <c r="E6791" i="24"/>
  <c r="F6790" i="24"/>
  <c r="E6790" i="24"/>
  <c r="F6789" i="24"/>
  <c r="E6789" i="24"/>
  <c r="F6788" i="24"/>
  <c r="E6788" i="24"/>
  <c r="F6787" i="24"/>
  <c r="E6787" i="24"/>
  <c r="F6786" i="24"/>
  <c r="E6786" i="24"/>
  <c r="F6785" i="24"/>
  <c r="E6785" i="24"/>
  <c r="F6784" i="24"/>
  <c r="E6784" i="24"/>
  <c r="F6783" i="24"/>
  <c r="E6783" i="24"/>
  <c r="F6782" i="24"/>
  <c r="E6782" i="24"/>
  <c r="F6781" i="24"/>
  <c r="E6781" i="24"/>
  <c r="F6780" i="24"/>
  <c r="E6780" i="24"/>
  <c r="F6779" i="24"/>
  <c r="E6779" i="24"/>
  <c r="F6778" i="24"/>
  <c r="E6778" i="24"/>
  <c r="F6777" i="24"/>
  <c r="E6777" i="24"/>
  <c r="F6776" i="24"/>
  <c r="E6776" i="24"/>
  <c r="F6775" i="24"/>
  <c r="E6775" i="24"/>
  <c r="F6774" i="24"/>
  <c r="E6774" i="24"/>
  <c r="F6773" i="24"/>
  <c r="E6773" i="24"/>
  <c r="F6772" i="24"/>
  <c r="E6772" i="24"/>
  <c r="F6771" i="24"/>
  <c r="E6771" i="24"/>
  <c r="F6770" i="24"/>
  <c r="E6770" i="24"/>
  <c r="F6769" i="24"/>
  <c r="E6769" i="24"/>
  <c r="F6768" i="24"/>
  <c r="E6768" i="24"/>
  <c r="F6767" i="24"/>
  <c r="E6767" i="24"/>
  <c r="F6766" i="24"/>
  <c r="E6766" i="24"/>
  <c r="F6765" i="24"/>
  <c r="E6765" i="24"/>
  <c r="F6764" i="24"/>
  <c r="E6764" i="24"/>
  <c r="F6763" i="24"/>
  <c r="E6763" i="24"/>
  <c r="F6762" i="24"/>
  <c r="E6762" i="24"/>
  <c r="F6761" i="24"/>
  <c r="E6761" i="24"/>
  <c r="F6760" i="24"/>
  <c r="E6760" i="24"/>
  <c r="F6759" i="24"/>
  <c r="E6759" i="24"/>
  <c r="F6758" i="24"/>
  <c r="E6758" i="24"/>
  <c r="F6757" i="24"/>
  <c r="E6757" i="24"/>
  <c r="F6756" i="24"/>
  <c r="E6756" i="24"/>
  <c r="F6755" i="24"/>
  <c r="E6755" i="24"/>
  <c r="F6754" i="24"/>
  <c r="E6754" i="24"/>
  <c r="F6753" i="24"/>
  <c r="E6753" i="24"/>
  <c r="F6752" i="24"/>
  <c r="E6752" i="24"/>
  <c r="F6751" i="24"/>
  <c r="E6751" i="24"/>
  <c r="G6751" i="24" s="1"/>
  <c r="F6750" i="24"/>
  <c r="E6750" i="24"/>
  <c r="F6749" i="24"/>
  <c r="E6749" i="24"/>
  <c r="F6748" i="24"/>
  <c r="E6748" i="24"/>
  <c r="F6747" i="24"/>
  <c r="E6747" i="24"/>
  <c r="F6746" i="24"/>
  <c r="E6746" i="24"/>
  <c r="F6745" i="24"/>
  <c r="E6745" i="24"/>
  <c r="F6744" i="24"/>
  <c r="E6744" i="24"/>
  <c r="F6743" i="24"/>
  <c r="E6743" i="24"/>
  <c r="F6742" i="24"/>
  <c r="E6742" i="24"/>
  <c r="F6741" i="24"/>
  <c r="E6741" i="24"/>
  <c r="F6740" i="24"/>
  <c r="E6740" i="24"/>
  <c r="F6739" i="24"/>
  <c r="E6739" i="24"/>
  <c r="F6738" i="24"/>
  <c r="E6738" i="24"/>
  <c r="F6737" i="24"/>
  <c r="E6737" i="24"/>
  <c r="F6736" i="24"/>
  <c r="E6736" i="24"/>
  <c r="F6735" i="24"/>
  <c r="E6735" i="24"/>
  <c r="F6734" i="24"/>
  <c r="E6734" i="24"/>
  <c r="F6733" i="24"/>
  <c r="E6733" i="24"/>
  <c r="F6732" i="24"/>
  <c r="E6732" i="24"/>
  <c r="F6731" i="24"/>
  <c r="E6731" i="24"/>
  <c r="F6730" i="24"/>
  <c r="E6730" i="24"/>
  <c r="F6729" i="24"/>
  <c r="E6729" i="24"/>
  <c r="F6728" i="24"/>
  <c r="E6728" i="24"/>
  <c r="F6727" i="24"/>
  <c r="E6727" i="24"/>
  <c r="F6726" i="24"/>
  <c r="E6726" i="24"/>
  <c r="F6725" i="24"/>
  <c r="E6725" i="24"/>
  <c r="F6724" i="24"/>
  <c r="E6724" i="24"/>
  <c r="F6723" i="24"/>
  <c r="E6723" i="24"/>
  <c r="F6722" i="24"/>
  <c r="E6722" i="24"/>
  <c r="F6721" i="24"/>
  <c r="E6721" i="24"/>
  <c r="F6720" i="24"/>
  <c r="E6720" i="24"/>
  <c r="F6719" i="24"/>
  <c r="E6719" i="24"/>
  <c r="F6718" i="24"/>
  <c r="E6718" i="24"/>
  <c r="F6717" i="24"/>
  <c r="E6717" i="24"/>
  <c r="F6716" i="24"/>
  <c r="E6716" i="24"/>
  <c r="F6715" i="24"/>
  <c r="E6715" i="24"/>
  <c r="F6714" i="24"/>
  <c r="E6714" i="24"/>
  <c r="F6713" i="24"/>
  <c r="E6713" i="24"/>
  <c r="F6712" i="24"/>
  <c r="E6712" i="24"/>
  <c r="F6711" i="24"/>
  <c r="E6711" i="24"/>
  <c r="F6710" i="24"/>
  <c r="E6710" i="24"/>
  <c r="F6709" i="24"/>
  <c r="E6709" i="24"/>
  <c r="F6708" i="24"/>
  <c r="E6708" i="24"/>
  <c r="F6707" i="24"/>
  <c r="E6707" i="24"/>
  <c r="F6706" i="24"/>
  <c r="E6706" i="24"/>
  <c r="F6705" i="24"/>
  <c r="E6705" i="24"/>
  <c r="F6704" i="24"/>
  <c r="E6704" i="24"/>
  <c r="F6703" i="24"/>
  <c r="E6703" i="24"/>
  <c r="F6702" i="24"/>
  <c r="E6702" i="24"/>
  <c r="F6701" i="24"/>
  <c r="E6701" i="24"/>
  <c r="F6700" i="24"/>
  <c r="E6700" i="24"/>
  <c r="F6699" i="24"/>
  <c r="E6699" i="24"/>
  <c r="F6698" i="24"/>
  <c r="E6698" i="24"/>
  <c r="F6697" i="24"/>
  <c r="E6697" i="24"/>
  <c r="F6696" i="24"/>
  <c r="E6696" i="24"/>
  <c r="F6695" i="24"/>
  <c r="E6695" i="24"/>
  <c r="F6694" i="24"/>
  <c r="E6694" i="24"/>
  <c r="F6693" i="24"/>
  <c r="E6693" i="24"/>
  <c r="F6692" i="24"/>
  <c r="E6692" i="24"/>
  <c r="F6691" i="24"/>
  <c r="E6691" i="24"/>
  <c r="F6690" i="24"/>
  <c r="E6690" i="24"/>
  <c r="F6689" i="24"/>
  <c r="E6689" i="24"/>
  <c r="F6688" i="24"/>
  <c r="E6688" i="24"/>
  <c r="F6687" i="24"/>
  <c r="E6687" i="24"/>
  <c r="G6687" i="24" s="1"/>
  <c r="F6686" i="24"/>
  <c r="E6686" i="24"/>
  <c r="F6685" i="24"/>
  <c r="E6685" i="24"/>
  <c r="F6684" i="24"/>
  <c r="E6684" i="24"/>
  <c r="F6683" i="24"/>
  <c r="E6683" i="24"/>
  <c r="F6682" i="24"/>
  <c r="E6682" i="24"/>
  <c r="F6681" i="24"/>
  <c r="E6681" i="24"/>
  <c r="F6680" i="24"/>
  <c r="E6680" i="24"/>
  <c r="F6679" i="24"/>
  <c r="E6679" i="24"/>
  <c r="G6679" i="24" s="1"/>
  <c r="F6678" i="24"/>
  <c r="E6678" i="24"/>
  <c r="F6677" i="24"/>
  <c r="E6677" i="24"/>
  <c r="F6676" i="24"/>
  <c r="E6676" i="24"/>
  <c r="F6675" i="24"/>
  <c r="E6675" i="24"/>
  <c r="F6674" i="24"/>
  <c r="E6674" i="24"/>
  <c r="F6673" i="24"/>
  <c r="E6673" i="24"/>
  <c r="F6672" i="24"/>
  <c r="E6672" i="24"/>
  <c r="F6671" i="24"/>
  <c r="E6671" i="24"/>
  <c r="F6670" i="24"/>
  <c r="E6670" i="24"/>
  <c r="F6669" i="24"/>
  <c r="E6669" i="24"/>
  <c r="F6668" i="24"/>
  <c r="E6668" i="24"/>
  <c r="F6667" i="24"/>
  <c r="E6667" i="24"/>
  <c r="F6666" i="24"/>
  <c r="E6666" i="24"/>
  <c r="F6665" i="24"/>
  <c r="E6665" i="24"/>
  <c r="F6664" i="24"/>
  <c r="E6664" i="24"/>
  <c r="F6663" i="24"/>
  <c r="E6663" i="24"/>
  <c r="F6662" i="24"/>
  <c r="E6662" i="24"/>
  <c r="F6661" i="24"/>
  <c r="E6661" i="24"/>
  <c r="F6660" i="24"/>
  <c r="E6660" i="24"/>
  <c r="F6659" i="24"/>
  <c r="E6659" i="24"/>
  <c r="F6658" i="24"/>
  <c r="E6658" i="24"/>
  <c r="F6657" i="24"/>
  <c r="E6657" i="24"/>
  <c r="F6656" i="24"/>
  <c r="E6656" i="24"/>
  <c r="F6655" i="24"/>
  <c r="E6655" i="24"/>
  <c r="F6654" i="24"/>
  <c r="E6654" i="24"/>
  <c r="F6653" i="24"/>
  <c r="E6653" i="24"/>
  <c r="F6652" i="24"/>
  <c r="E6652" i="24"/>
  <c r="F6651" i="24"/>
  <c r="E6651" i="24"/>
  <c r="F6650" i="24"/>
  <c r="E6650" i="24"/>
  <c r="F6649" i="24"/>
  <c r="E6649" i="24"/>
  <c r="F6648" i="24"/>
  <c r="E6648" i="24"/>
  <c r="F6647" i="24"/>
  <c r="E6647" i="24"/>
  <c r="F6646" i="24"/>
  <c r="E6646" i="24"/>
  <c r="F6645" i="24"/>
  <c r="E6645" i="24"/>
  <c r="F6644" i="24"/>
  <c r="E6644" i="24"/>
  <c r="F6643" i="24"/>
  <c r="E6643" i="24"/>
  <c r="F6642" i="24"/>
  <c r="E6642" i="24"/>
  <c r="F6641" i="24"/>
  <c r="E6641" i="24"/>
  <c r="F6640" i="24"/>
  <c r="E6640" i="24"/>
  <c r="F6639" i="24"/>
  <c r="E6639" i="24"/>
  <c r="F6638" i="24"/>
  <c r="E6638" i="24"/>
  <c r="F6637" i="24"/>
  <c r="E6637" i="24"/>
  <c r="F6636" i="24"/>
  <c r="E6636" i="24"/>
  <c r="F6635" i="24"/>
  <c r="E6635" i="24"/>
  <c r="F6634" i="24"/>
  <c r="E6634" i="24"/>
  <c r="F6633" i="24"/>
  <c r="E6633" i="24"/>
  <c r="F6632" i="24"/>
  <c r="E6632" i="24"/>
  <c r="F6631" i="24"/>
  <c r="E6631" i="24"/>
  <c r="F6630" i="24"/>
  <c r="E6630" i="24"/>
  <c r="F6629" i="24"/>
  <c r="E6629" i="24"/>
  <c r="F6628" i="24"/>
  <c r="E6628" i="24"/>
  <c r="F6627" i="24"/>
  <c r="E6627" i="24"/>
  <c r="F6626" i="24"/>
  <c r="E6626" i="24"/>
  <c r="F6625" i="24"/>
  <c r="E6625" i="24"/>
  <c r="F6624" i="24"/>
  <c r="E6624" i="24"/>
  <c r="F6623" i="24"/>
  <c r="E6623" i="24"/>
  <c r="F6622" i="24"/>
  <c r="E6622" i="24"/>
  <c r="F6621" i="24"/>
  <c r="E6621" i="24"/>
  <c r="F6620" i="24"/>
  <c r="E6620" i="24"/>
  <c r="F6619" i="24"/>
  <c r="E6619" i="24"/>
  <c r="F6618" i="24"/>
  <c r="E6618" i="24"/>
  <c r="F6617" i="24"/>
  <c r="E6617" i="24"/>
  <c r="F6616" i="24"/>
  <c r="E6616" i="24"/>
  <c r="F6615" i="24"/>
  <c r="E6615" i="24"/>
  <c r="F6614" i="24"/>
  <c r="E6614" i="24"/>
  <c r="F6613" i="24"/>
  <c r="E6613" i="24"/>
  <c r="F6612" i="24"/>
  <c r="E6612" i="24"/>
  <c r="F6611" i="24"/>
  <c r="E6611" i="24"/>
  <c r="F6610" i="24"/>
  <c r="E6610" i="24"/>
  <c r="F6609" i="24"/>
  <c r="E6609" i="24"/>
  <c r="F6608" i="24"/>
  <c r="E6608" i="24"/>
  <c r="F6607" i="24"/>
  <c r="E6607" i="24"/>
  <c r="F6606" i="24"/>
  <c r="E6606" i="24"/>
  <c r="F6605" i="24"/>
  <c r="E6605" i="24"/>
  <c r="F6604" i="24"/>
  <c r="E6604" i="24"/>
  <c r="F6603" i="24"/>
  <c r="E6603" i="24"/>
  <c r="F6602" i="24"/>
  <c r="E6602" i="24"/>
  <c r="F6601" i="24"/>
  <c r="E6601" i="24"/>
  <c r="F6600" i="24"/>
  <c r="E6600" i="24"/>
  <c r="F6599" i="24"/>
  <c r="E6599" i="24"/>
  <c r="F6598" i="24"/>
  <c r="E6598" i="24"/>
  <c r="F6597" i="24"/>
  <c r="E6597" i="24"/>
  <c r="F6596" i="24"/>
  <c r="E6596" i="24"/>
  <c r="F6595" i="24"/>
  <c r="E6595" i="24"/>
  <c r="F6594" i="24"/>
  <c r="E6594" i="24"/>
  <c r="F6593" i="24"/>
  <c r="E6593" i="24"/>
  <c r="F6592" i="24"/>
  <c r="E6592" i="24"/>
  <c r="F6591" i="24"/>
  <c r="E6591" i="24"/>
  <c r="F6590" i="24"/>
  <c r="E6590" i="24"/>
  <c r="F6589" i="24"/>
  <c r="E6589" i="24"/>
  <c r="F6588" i="24"/>
  <c r="E6588" i="24"/>
  <c r="F6587" i="24"/>
  <c r="E6587" i="24"/>
  <c r="F6586" i="24"/>
  <c r="E6586" i="24"/>
  <c r="F6585" i="24"/>
  <c r="E6585" i="24"/>
  <c r="F6584" i="24"/>
  <c r="E6584" i="24"/>
  <c r="F6583" i="24"/>
  <c r="E6583" i="24"/>
  <c r="F6582" i="24"/>
  <c r="E6582" i="24"/>
  <c r="F6581" i="24"/>
  <c r="E6581" i="24"/>
  <c r="F6580" i="24"/>
  <c r="E6580" i="24"/>
  <c r="F6579" i="24"/>
  <c r="E6579" i="24"/>
  <c r="F6578" i="24"/>
  <c r="E6578" i="24"/>
  <c r="F6577" i="24"/>
  <c r="E6577" i="24"/>
  <c r="F6576" i="24"/>
  <c r="E6576" i="24"/>
  <c r="F6575" i="24"/>
  <c r="E6575" i="24"/>
  <c r="F6574" i="24"/>
  <c r="E6574" i="24"/>
  <c r="F6573" i="24"/>
  <c r="E6573" i="24"/>
  <c r="F6572" i="24"/>
  <c r="E6572" i="24"/>
  <c r="F6571" i="24"/>
  <c r="E6571" i="24"/>
  <c r="F6570" i="24"/>
  <c r="E6570" i="24"/>
  <c r="F6569" i="24"/>
  <c r="E6569" i="24"/>
  <c r="F6568" i="24"/>
  <c r="E6568" i="24"/>
  <c r="F6567" i="24"/>
  <c r="E6567" i="24"/>
  <c r="F6566" i="24"/>
  <c r="E6566" i="24"/>
  <c r="F6565" i="24"/>
  <c r="E6565" i="24"/>
  <c r="F6564" i="24"/>
  <c r="E6564" i="24"/>
  <c r="F6563" i="24"/>
  <c r="E6563" i="24"/>
  <c r="F6562" i="24"/>
  <c r="E6562" i="24"/>
  <c r="F6561" i="24"/>
  <c r="E6561" i="24"/>
  <c r="F6560" i="24"/>
  <c r="E6560" i="24"/>
  <c r="F6559" i="24"/>
  <c r="E6559" i="24"/>
  <c r="F6558" i="24"/>
  <c r="E6558" i="24"/>
  <c r="F6557" i="24"/>
  <c r="E6557" i="24"/>
  <c r="F6556" i="24"/>
  <c r="E6556" i="24"/>
  <c r="F6555" i="24"/>
  <c r="E6555" i="24"/>
  <c r="F6554" i="24"/>
  <c r="E6554" i="24"/>
  <c r="F6553" i="24"/>
  <c r="E6553" i="24"/>
  <c r="F6552" i="24"/>
  <c r="E6552" i="24"/>
  <c r="F6551" i="24"/>
  <c r="E6551" i="24"/>
  <c r="F6550" i="24"/>
  <c r="E6550" i="24"/>
  <c r="F6549" i="24"/>
  <c r="E6549" i="24"/>
  <c r="F6548" i="24"/>
  <c r="E6548" i="24"/>
  <c r="F6547" i="24"/>
  <c r="E6547" i="24"/>
  <c r="F6546" i="24"/>
  <c r="E6546" i="24"/>
  <c r="F6545" i="24"/>
  <c r="E6545" i="24"/>
  <c r="F6544" i="24"/>
  <c r="E6544" i="24"/>
  <c r="F6543" i="24"/>
  <c r="E6543" i="24"/>
  <c r="F6542" i="24"/>
  <c r="E6542" i="24"/>
  <c r="F6541" i="24"/>
  <c r="E6541" i="24"/>
  <c r="F6540" i="24"/>
  <c r="E6540" i="24"/>
  <c r="F6539" i="24"/>
  <c r="E6539" i="24"/>
  <c r="F6538" i="24"/>
  <c r="E6538" i="24"/>
  <c r="F6537" i="24"/>
  <c r="E6537" i="24"/>
  <c r="F6536" i="24"/>
  <c r="E6536" i="24"/>
  <c r="F6535" i="24"/>
  <c r="E6535" i="24"/>
  <c r="F6534" i="24"/>
  <c r="E6534" i="24"/>
  <c r="F6533" i="24"/>
  <c r="E6533" i="24"/>
  <c r="F6532" i="24"/>
  <c r="E6532" i="24"/>
  <c r="F6531" i="24"/>
  <c r="E6531" i="24"/>
  <c r="F6530" i="24"/>
  <c r="E6530" i="24"/>
  <c r="F6529" i="24"/>
  <c r="E6529" i="24"/>
  <c r="F6528" i="24"/>
  <c r="E6528" i="24"/>
  <c r="F6527" i="24"/>
  <c r="E6527" i="24"/>
  <c r="F6526" i="24"/>
  <c r="E6526" i="24"/>
  <c r="F6525" i="24"/>
  <c r="E6525" i="24"/>
  <c r="F6524" i="24"/>
  <c r="E6524" i="24"/>
  <c r="F6523" i="24"/>
  <c r="E6523" i="24"/>
  <c r="F6522" i="24"/>
  <c r="E6522" i="24"/>
  <c r="F6521" i="24"/>
  <c r="E6521" i="24"/>
  <c r="F6520" i="24"/>
  <c r="E6520" i="24"/>
  <c r="F6519" i="24"/>
  <c r="E6519" i="24"/>
  <c r="F6518" i="24"/>
  <c r="E6518" i="24"/>
  <c r="F6517" i="24"/>
  <c r="E6517" i="24"/>
  <c r="F6516" i="24"/>
  <c r="E6516" i="24"/>
  <c r="F6515" i="24"/>
  <c r="E6515" i="24"/>
  <c r="F6514" i="24"/>
  <c r="E6514" i="24"/>
  <c r="F6513" i="24"/>
  <c r="E6513" i="24"/>
  <c r="F6512" i="24"/>
  <c r="E6512" i="24"/>
  <c r="F6511" i="24"/>
  <c r="E6511" i="24"/>
  <c r="F6510" i="24"/>
  <c r="E6510" i="24"/>
  <c r="F6509" i="24"/>
  <c r="E6509" i="24"/>
  <c r="F6508" i="24"/>
  <c r="E6508" i="24"/>
  <c r="F6507" i="24"/>
  <c r="E6507" i="24"/>
  <c r="F6506" i="24"/>
  <c r="E6506" i="24"/>
  <c r="F6505" i="24"/>
  <c r="E6505" i="24"/>
  <c r="F6504" i="24"/>
  <c r="E6504" i="24"/>
  <c r="F6503" i="24"/>
  <c r="E6503" i="24"/>
  <c r="F6502" i="24"/>
  <c r="E6502" i="24"/>
  <c r="F6501" i="24"/>
  <c r="E6501" i="24"/>
  <c r="F6500" i="24"/>
  <c r="E6500" i="24"/>
  <c r="F6499" i="24"/>
  <c r="E6499" i="24"/>
  <c r="F6498" i="24"/>
  <c r="E6498" i="24"/>
  <c r="F6497" i="24"/>
  <c r="E6497" i="24"/>
  <c r="F6496" i="24"/>
  <c r="E6496" i="24"/>
  <c r="F6495" i="24"/>
  <c r="E6495" i="24"/>
  <c r="F6494" i="24"/>
  <c r="E6494" i="24"/>
  <c r="F6493" i="24"/>
  <c r="E6493" i="24"/>
  <c r="F6492" i="24"/>
  <c r="E6492" i="24"/>
  <c r="F6491" i="24"/>
  <c r="E6491" i="24"/>
  <c r="F6490" i="24"/>
  <c r="E6490" i="24"/>
  <c r="F6489" i="24"/>
  <c r="E6489" i="24"/>
  <c r="F6488" i="24"/>
  <c r="E6488" i="24"/>
  <c r="F6487" i="24"/>
  <c r="E6487" i="24"/>
  <c r="F6486" i="24"/>
  <c r="E6486" i="24"/>
  <c r="F6485" i="24"/>
  <c r="E6485" i="24"/>
  <c r="F6484" i="24"/>
  <c r="E6484" i="24"/>
  <c r="F6483" i="24"/>
  <c r="E6483" i="24"/>
  <c r="F6482" i="24"/>
  <c r="E6482" i="24"/>
  <c r="F6481" i="24"/>
  <c r="E6481" i="24"/>
  <c r="F6480" i="24"/>
  <c r="E6480" i="24"/>
  <c r="F6479" i="24"/>
  <c r="E6479" i="24"/>
  <c r="F6478" i="24"/>
  <c r="E6478" i="24"/>
  <c r="F6477" i="24"/>
  <c r="E6477" i="24"/>
  <c r="F6476" i="24"/>
  <c r="E6476" i="24"/>
  <c r="F6475" i="24"/>
  <c r="E6475" i="24"/>
  <c r="F6474" i="24"/>
  <c r="E6474" i="24"/>
  <c r="F6473" i="24"/>
  <c r="E6473" i="24"/>
  <c r="F6472" i="24"/>
  <c r="E6472" i="24"/>
  <c r="F6471" i="24"/>
  <c r="E6471" i="24"/>
  <c r="F6470" i="24"/>
  <c r="E6470" i="24"/>
  <c r="F6469" i="24"/>
  <c r="E6469" i="24"/>
  <c r="F6468" i="24"/>
  <c r="E6468" i="24"/>
  <c r="F6467" i="24"/>
  <c r="E6467" i="24"/>
  <c r="F6466" i="24"/>
  <c r="E6466" i="24"/>
  <c r="F6465" i="24"/>
  <c r="E6465" i="24"/>
  <c r="F6464" i="24"/>
  <c r="E6464" i="24"/>
  <c r="F6463" i="24"/>
  <c r="E6463" i="24"/>
  <c r="F6462" i="24"/>
  <c r="E6462" i="24"/>
  <c r="F6461" i="24"/>
  <c r="E6461" i="24"/>
  <c r="F6460" i="24"/>
  <c r="E6460" i="24"/>
  <c r="F6459" i="24"/>
  <c r="E6459" i="24"/>
  <c r="F6458" i="24"/>
  <c r="E6458" i="24"/>
  <c r="F6457" i="24"/>
  <c r="E6457" i="24"/>
  <c r="F6456" i="24"/>
  <c r="E6456" i="24"/>
  <c r="F6455" i="24"/>
  <c r="E6455" i="24"/>
  <c r="F6454" i="24"/>
  <c r="E6454" i="24"/>
  <c r="F6453" i="24"/>
  <c r="E6453" i="24"/>
  <c r="F6452" i="24"/>
  <c r="E6452" i="24"/>
  <c r="F6451" i="24"/>
  <c r="E6451" i="24"/>
  <c r="F6450" i="24"/>
  <c r="E6450" i="24"/>
  <c r="F6449" i="24"/>
  <c r="E6449" i="24"/>
  <c r="F6448" i="24"/>
  <c r="E6448" i="24"/>
  <c r="F6447" i="24"/>
  <c r="E6447" i="24"/>
  <c r="F6446" i="24"/>
  <c r="E6446" i="24"/>
  <c r="F6445" i="24"/>
  <c r="E6445" i="24"/>
  <c r="F6444" i="24"/>
  <c r="E6444" i="24"/>
  <c r="F6443" i="24"/>
  <c r="E6443" i="24"/>
  <c r="F6442" i="24"/>
  <c r="E6442" i="24"/>
  <c r="F6441" i="24"/>
  <c r="E6441" i="24"/>
  <c r="F6440" i="24"/>
  <c r="E6440" i="24"/>
  <c r="F6439" i="24"/>
  <c r="E6439" i="24"/>
  <c r="F6438" i="24"/>
  <c r="E6438" i="24"/>
  <c r="F6437" i="24"/>
  <c r="E6437" i="24"/>
  <c r="F6436" i="24"/>
  <c r="E6436" i="24"/>
  <c r="F6435" i="24"/>
  <c r="E6435" i="24"/>
  <c r="F6434" i="24"/>
  <c r="E6434" i="24"/>
  <c r="F6433" i="24"/>
  <c r="E6433" i="24"/>
  <c r="F6432" i="24"/>
  <c r="E6432" i="24"/>
  <c r="F6431" i="24"/>
  <c r="E6431" i="24"/>
  <c r="F6430" i="24"/>
  <c r="E6430" i="24"/>
  <c r="F6429" i="24"/>
  <c r="E6429" i="24"/>
  <c r="F6428" i="24"/>
  <c r="E6428" i="24"/>
  <c r="F6427" i="24"/>
  <c r="E6427" i="24"/>
  <c r="F6426" i="24"/>
  <c r="E6426" i="24"/>
  <c r="F6425" i="24"/>
  <c r="E6425" i="24"/>
  <c r="F6424" i="24"/>
  <c r="E6424" i="24"/>
  <c r="F6423" i="24"/>
  <c r="E6423" i="24"/>
  <c r="F6422" i="24"/>
  <c r="E6422" i="24"/>
  <c r="F6421" i="24"/>
  <c r="E6421" i="24"/>
  <c r="F6420" i="24"/>
  <c r="E6420" i="24"/>
  <c r="F6419" i="24"/>
  <c r="E6419" i="24"/>
  <c r="F6418" i="24"/>
  <c r="E6418" i="24"/>
  <c r="F6417" i="24"/>
  <c r="E6417" i="24"/>
  <c r="F6416" i="24"/>
  <c r="E6416" i="24"/>
  <c r="F6415" i="24"/>
  <c r="E6415" i="24"/>
  <c r="F6414" i="24"/>
  <c r="E6414" i="24"/>
  <c r="F6413" i="24"/>
  <c r="E6413" i="24"/>
  <c r="F6412" i="24"/>
  <c r="E6412" i="24"/>
  <c r="F6411" i="24"/>
  <c r="E6411" i="24"/>
  <c r="F6410" i="24"/>
  <c r="E6410" i="24"/>
  <c r="F6409" i="24"/>
  <c r="E6409" i="24"/>
  <c r="F6408" i="24"/>
  <c r="E6408" i="24"/>
  <c r="F6407" i="24"/>
  <c r="E6407" i="24"/>
  <c r="F6406" i="24"/>
  <c r="E6406" i="24"/>
  <c r="F6405" i="24"/>
  <c r="E6405" i="24"/>
  <c r="F6404" i="24"/>
  <c r="E6404" i="24"/>
  <c r="F6403" i="24"/>
  <c r="E6403" i="24"/>
  <c r="F6402" i="24"/>
  <c r="E6402" i="24"/>
  <c r="F6401" i="24"/>
  <c r="E6401" i="24"/>
  <c r="F6400" i="24"/>
  <c r="E6400" i="24"/>
  <c r="F6399" i="24"/>
  <c r="E6399" i="24"/>
  <c r="F6398" i="24"/>
  <c r="E6398" i="24"/>
  <c r="F6397" i="24"/>
  <c r="E6397" i="24"/>
  <c r="F6396" i="24"/>
  <c r="E6396" i="24"/>
  <c r="F6395" i="24"/>
  <c r="E6395" i="24"/>
  <c r="F6394" i="24"/>
  <c r="E6394" i="24"/>
  <c r="F6393" i="24"/>
  <c r="E6393" i="24"/>
  <c r="F6392" i="24"/>
  <c r="E6392" i="24"/>
  <c r="F6391" i="24"/>
  <c r="E6391" i="24"/>
  <c r="F6390" i="24"/>
  <c r="E6390" i="24"/>
  <c r="F6389" i="24"/>
  <c r="E6389" i="24"/>
  <c r="F6388" i="24"/>
  <c r="E6388" i="24"/>
  <c r="F6387" i="24"/>
  <c r="E6387" i="24"/>
  <c r="F6386" i="24"/>
  <c r="E6386" i="24"/>
  <c r="F6385" i="24"/>
  <c r="E6385" i="24"/>
  <c r="F6384" i="24"/>
  <c r="E6384" i="24"/>
  <c r="F6383" i="24"/>
  <c r="E6383" i="24"/>
  <c r="F6382" i="24"/>
  <c r="E6382" i="24"/>
  <c r="F6381" i="24"/>
  <c r="E6381" i="24"/>
  <c r="F6380" i="24"/>
  <c r="E6380" i="24"/>
  <c r="F6379" i="24"/>
  <c r="E6379" i="24"/>
  <c r="F6378" i="24"/>
  <c r="E6378" i="24"/>
  <c r="F6377" i="24"/>
  <c r="E6377" i="24"/>
  <c r="F6376" i="24"/>
  <c r="E6376" i="24"/>
  <c r="F6375" i="24"/>
  <c r="E6375" i="24"/>
  <c r="F6374" i="24"/>
  <c r="E6374" i="24"/>
  <c r="F6373" i="24"/>
  <c r="E6373" i="24"/>
  <c r="F6372" i="24"/>
  <c r="E6372" i="24"/>
  <c r="F6371" i="24"/>
  <c r="E6371" i="24"/>
  <c r="F6370" i="24"/>
  <c r="E6370" i="24"/>
  <c r="F6369" i="24"/>
  <c r="E6369" i="24"/>
  <c r="F6368" i="24"/>
  <c r="E6368" i="24"/>
  <c r="F6367" i="24"/>
  <c r="E6367" i="24"/>
  <c r="F6366" i="24"/>
  <c r="E6366" i="24"/>
  <c r="F6365" i="24"/>
  <c r="E6365" i="24"/>
  <c r="F6364" i="24"/>
  <c r="E6364" i="24"/>
  <c r="F6363" i="24"/>
  <c r="E6363" i="24"/>
  <c r="F6362" i="24"/>
  <c r="E6362" i="24"/>
  <c r="F6361" i="24"/>
  <c r="E6361" i="24"/>
  <c r="F6360" i="24"/>
  <c r="E6360" i="24"/>
  <c r="F6359" i="24"/>
  <c r="E6359" i="24"/>
  <c r="F6358" i="24"/>
  <c r="E6358" i="24"/>
  <c r="F6357" i="24"/>
  <c r="E6357" i="24"/>
  <c r="F6356" i="24"/>
  <c r="E6356" i="24"/>
  <c r="F6355" i="24"/>
  <c r="E6355" i="24"/>
  <c r="F6354" i="24"/>
  <c r="E6354" i="24"/>
  <c r="F6353" i="24"/>
  <c r="E6353" i="24"/>
  <c r="F6352" i="24"/>
  <c r="E6352" i="24"/>
  <c r="F6351" i="24"/>
  <c r="E6351" i="24"/>
  <c r="F6350" i="24"/>
  <c r="E6350" i="24"/>
  <c r="F6349" i="24"/>
  <c r="E6349" i="24"/>
  <c r="F6348" i="24"/>
  <c r="E6348" i="24"/>
  <c r="F6347" i="24"/>
  <c r="E6347" i="24"/>
  <c r="F6346" i="24"/>
  <c r="E6346" i="24"/>
  <c r="F6345" i="24"/>
  <c r="E6345" i="24"/>
  <c r="F6344" i="24"/>
  <c r="E6344" i="24"/>
  <c r="F6343" i="24"/>
  <c r="E6343" i="24"/>
  <c r="F6342" i="24"/>
  <c r="E6342" i="24"/>
  <c r="F6341" i="24"/>
  <c r="E6341" i="24"/>
  <c r="F6340" i="24"/>
  <c r="E6340" i="24"/>
  <c r="F6339" i="24"/>
  <c r="E6339" i="24"/>
  <c r="F6338" i="24"/>
  <c r="E6338" i="24"/>
  <c r="F6337" i="24"/>
  <c r="E6337" i="24"/>
  <c r="F6336" i="24"/>
  <c r="E6336" i="24"/>
  <c r="F6335" i="24"/>
  <c r="E6335" i="24"/>
  <c r="F6334" i="24"/>
  <c r="E6334" i="24"/>
  <c r="F6333" i="24"/>
  <c r="E6333" i="24"/>
  <c r="F6332" i="24"/>
  <c r="E6332" i="24"/>
  <c r="F6331" i="24"/>
  <c r="E6331" i="24"/>
  <c r="F6330" i="24"/>
  <c r="E6330" i="24"/>
  <c r="F6329" i="24"/>
  <c r="E6329" i="24"/>
  <c r="F6328" i="24"/>
  <c r="E6328" i="24"/>
  <c r="F6327" i="24"/>
  <c r="E6327" i="24"/>
  <c r="F6326" i="24"/>
  <c r="E6326" i="24"/>
  <c r="F6325" i="24"/>
  <c r="E6325" i="24"/>
  <c r="F6324" i="24"/>
  <c r="E6324" i="24"/>
  <c r="F6323" i="24"/>
  <c r="E6323" i="24"/>
  <c r="F6322" i="24"/>
  <c r="E6322" i="24"/>
  <c r="F6321" i="24"/>
  <c r="E6321" i="24"/>
  <c r="F6320" i="24"/>
  <c r="E6320" i="24"/>
  <c r="F6319" i="24"/>
  <c r="E6319" i="24"/>
  <c r="F6318" i="24"/>
  <c r="E6318" i="24"/>
  <c r="F6317" i="24"/>
  <c r="E6317" i="24"/>
  <c r="F6316" i="24"/>
  <c r="E6316" i="24"/>
  <c r="F6315" i="24"/>
  <c r="E6315" i="24"/>
  <c r="F6314" i="24"/>
  <c r="E6314" i="24"/>
  <c r="F6313" i="24"/>
  <c r="E6313" i="24"/>
  <c r="F6312" i="24"/>
  <c r="E6312" i="24"/>
  <c r="F6311" i="24"/>
  <c r="E6311" i="24"/>
  <c r="F6310" i="24"/>
  <c r="E6310" i="24"/>
  <c r="F6309" i="24"/>
  <c r="E6309" i="24"/>
  <c r="F6308" i="24"/>
  <c r="E6308" i="24"/>
  <c r="F6307" i="24"/>
  <c r="E6307" i="24"/>
  <c r="F6306" i="24"/>
  <c r="E6306" i="24"/>
  <c r="F6305" i="24"/>
  <c r="E6305" i="24"/>
  <c r="F6304" i="24"/>
  <c r="E6304" i="24"/>
  <c r="F6303" i="24"/>
  <c r="E6303" i="24"/>
  <c r="F6302" i="24"/>
  <c r="E6302" i="24"/>
  <c r="F6301" i="24"/>
  <c r="E6301" i="24"/>
  <c r="F6300" i="24"/>
  <c r="E6300" i="24"/>
  <c r="F6299" i="24"/>
  <c r="E6299" i="24"/>
  <c r="F6298" i="24"/>
  <c r="E6298" i="24"/>
  <c r="F6297" i="24"/>
  <c r="E6297" i="24"/>
  <c r="F6296" i="24"/>
  <c r="E6296" i="24"/>
  <c r="F6295" i="24"/>
  <c r="E6295" i="24"/>
  <c r="F6294" i="24"/>
  <c r="E6294" i="24"/>
  <c r="F6293" i="24"/>
  <c r="E6293" i="24"/>
  <c r="F6292" i="24"/>
  <c r="E6292" i="24"/>
  <c r="F6291" i="24"/>
  <c r="E6291" i="24"/>
  <c r="F6290" i="24"/>
  <c r="E6290" i="24"/>
  <c r="F6289" i="24"/>
  <c r="E6289" i="24"/>
  <c r="F6288" i="24"/>
  <c r="E6288" i="24"/>
  <c r="F6287" i="24"/>
  <c r="E6287" i="24"/>
  <c r="F6286" i="24"/>
  <c r="E6286" i="24"/>
  <c r="F6285" i="24"/>
  <c r="E6285" i="24"/>
  <c r="F6284" i="24"/>
  <c r="E6284" i="24"/>
  <c r="F6283" i="24"/>
  <c r="E6283" i="24"/>
  <c r="F6282" i="24"/>
  <c r="E6282" i="24"/>
  <c r="F6281" i="24"/>
  <c r="E6281" i="24"/>
  <c r="F6280" i="24"/>
  <c r="E6280" i="24"/>
  <c r="F6279" i="24"/>
  <c r="E6279" i="24"/>
  <c r="F6278" i="24"/>
  <c r="E6278" i="24"/>
  <c r="F6277" i="24"/>
  <c r="E6277" i="24"/>
  <c r="F6276" i="24"/>
  <c r="E6276" i="24"/>
  <c r="F6275" i="24"/>
  <c r="E6275" i="24"/>
  <c r="F6274" i="24"/>
  <c r="E6274" i="24"/>
  <c r="F6273" i="24"/>
  <c r="E6273" i="24"/>
  <c r="F6272" i="24"/>
  <c r="E6272" i="24"/>
  <c r="F6271" i="24"/>
  <c r="E6271" i="24"/>
  <c r="F6270" i="24"/>
  <c r="E6270" i="24"/>
  <c r="F6269" i="24"/>
  <c r="E6269" i="24"/>
  <c r="F6268" i="24"/>
  <c r="E6268" i="24"/>
  <c r="F6267" i="24"/>
  <c r="E6267" i="24"/>
  <c r="F6266" i="24"/>
  <c r="E6266" i="24"/>
  <c r="F6265" i="24"/>
  <c r="E6265" i="24"/>
  <c r="F6264" i="24"/>
  <c r="E6264" i="24"/>
  <c r="F6263" i="24"/>
  <c r="E6263" i="24"/>
  <c r="F6262" i="24"/>
  <c r="E6262" i="24"/>
  <c r="F6261" i="24"/>
  <c r="E6261" i="24"/>
  <c r="F6260" i="24"/>
  <c r="E6260" i="24"/>
  <c r="F6259" i="24"/>
  <c r="E6259" i="24"/>
  <c r="F6258" i="24"/>
  <c r="E6258" i="24"/>
  <c r="F6257" i="24"/>
  <c r="E6257" i="24"/>
  <c r="F6256" i="24"/>
  <c r="E6256" i="24"/>
  <c r="F6255" i="24"/>
  <c r="E6255" i="24"/>
  <c r="F6254" i="24"/>
  <c r="E6254" i="24"/>
  <c r="F6253" i="24"/>
  <c r="E6253" i="24"/>
  <c r="F6252" i="24"/>
  <c r="E6252" i="24"/>
  <c r="F6251" i="24"/>
  <c r="E6251" i="24"/>
  <c r="F6250" i="24"/>
  <c r="E6250" i="24"/>
  <c r="F6249" i="24"/>
  <c r="E6249" i="24"/>
  <c r="F6248" i="24"/>
  <c r="E6248" i="24"/>
  <c r="F6247" i="24"/>
  <c r="E6247" i="24"/>
  <c r="F6246" i="24"/>
  <c r="E6246" i="24"/>
  <c r="F6245" i="24"/>
  <c r="E6245" i="24"/>
  <c r="F6244" i="24"/>
  <c r="E6244" i="24"/>
  <c r="F6243" i="24"/>
  <c r="E6243" i="24"/>
  <c r="F6242" i="24"/>
  <c r="E6242" i="24"/>
  <c r="F6241" i="24"/>
  <c r="E6241" i="24"/>
  <c r="F6240" i="24"/>
  <c r="E6240" i="24"/>
  <c r="F6239" i="24"/>
  <c r="E6239" i="24"/>
  <c r="F6238" i="24"/>
  <c r="E6238" i="24"/>
  <c r="F6237" i="24"/>
  <c r="E6237" i="24"/>
  <c r="F6236" i="24"/>
  <c r="E6236" i="24"/>
  <c r="F6235" i="24"/>
  <c r="E6235" i="24"/>
  <c r="F6234" i="24"/>
  <c r="E6234" i="24"/>
  <c r="F6233" i="24"/>
  <c r="E6233" i="24"/>
  <c r="F6232" i="24"/>
  <c r="E6232" i="24"/>
  <c r="F6231" i="24"/>
  <c r="E6231" i="24"/>
  <c r="G6231" i="24" s="1"/>
  <c r="F6230" i="24"/>
  <c r="E6230" i="24"/>
  <c r="F6229" i="24"/>
  <c r="E6229" i="24"/>
  <c r="F6228" i="24"/>
  <c r="E6228" i="24"/>
  <c r="F6227" i="24"/>
  <c r="E6227" i="24"/>
  <c r="F6226" i="24"/>
  <c r="E6226" i="24"/>
  <c r="F6225" i="24"/>
  <c r="E6225" i="24"/>
  <c r="F6224" i="24"/>
  <c r="E6224" i="24"/>
  <c r="F6223" i="24"/>
  <c r="E6223" i="24"/>
  <c r="F6222" i="24"/>
  <c r="E6222" i="24"/>
  <c r="F6221" i="24"/>
  <c r="E6221" i="24"/>
  <c r="F6220" i="24"/>
  <c r="E6220" i="24"/>
  <c r="F6219" i="24"/>
  <c r="E6219" i="24"/>
  <c r="F6218" i="24"/>
  <c r="E6218" i="24"/>
  <c r="F6217" i="24"/>
  <c r="E6217" i="24"/>
  <c r="F6216" i="24"/>
  <c r="E6216" i="24"/>
  <c r="F6215" i="24"/>
  <c r="E6215" i="24"/>
  <c r="F6214" i="24"/>
  <c r="E6214" i="24"/>
  <c r="F6213" i="24"/>
  <c r="E6213" i="24"/>
  <c r="F6212" i="24"/>
  <c r="E6212" i="24"/>
  <c r="F6211" i="24"/>
  <c r="E6211" i="24"/>
  <c r="F6210" i="24"/>
  <c r="E6210" i="24"/>
  <c r="F6209" i="24"/>
  <c r="E6209" i="24"/>
  <c r="F6208" i="24"/>
  <c r="E6208" i="24"/>
  <c r="F6207" i="24"/>
  <c r="E6207" i="24"/>
  <c r="F6206" i="24"/>
  <c r="E6206" i="24"/>
  <c r="F6205" i="24"/>
  <c r="E6205" i="24"/>
  <c r="F6204" i="24"/>
  <c r="E6204" i="24"/>
  <c r="F6203" i="24"/>
  <c r="E6203" i="24"/>
  <c r="F6202" i="24"/>
  <c r="E6202" i="24"/>
  <c r="F6201" i="24"/>
  <c r="E6201" i="24"/>
  <c r="F6200" i="24"/>
  <c r="E6200" i="24"/>
  <c r="F6199" i="24"/>
  <c r="E6199" i="24"/>
  <c r="F6198" i="24"/>
  <c r="E6198" i="24"/>
  <c r="F6197" i="24"/>
  <c r="E6197" i="24"/>
  <c r="F6196" i="24"/>
  <c r="E6196" i="24"/>
  <c r="F6195" i="24"/>
  <c r="E6195" i="24"/>
  <c r="F6194" i="24"/>
  <c r="E6194" i="24"/>
  <c r="F6193" i="24"/>
  <c r="E6193" i="24"/>
  <c r="F6192" i="24"/>
  <c r="E6192" i="24"/>
  <c r="F6191" i="24"/>
  <c r="E6191" i="24"/>
  <c r="F6190" i="24"/>
  <c r="E6190" i="24"/>
  <c r="F6189" i="24"/>
  <c r="E6189" i="24"/>
  <c r="F6188" i="24"/>
  <c r="E6188" i="24"/>
  <c r="F6187" i="24"/>
  <c r="E6187" i="24"/>
  <c r="F6186" i="24"/>
  <c r="E6186" i="24"/>
  <c r="F6185" i="24"/>
  <c r="E6185" i="24"/>
  <c r="F6184" i="24"/>
  <c r="E6184" i="24"/>
  <c r="F6183" i="24"/>
  <c r="E6183" i="24"/>
  <c r="F6182" i="24"/>
  <c r="E6182" i="24"/>
  <c r="F6181" i="24"/>
  <c r="E6181" i="24"/>
  <c r="F6180" i="24"/>
  <c r="E6180" i="24"/>
  <c r="F6179" i="24"/>
  <c r="E6179" i="24"/>
  <c r="F6178" i="24"/>
  <c r="E6178" i="24"/>
  <c r="F6177" i="24"/>
  <c r="E6177" i="24"/>
  <c r="F6176" i="24"/>
  <c r="E6176" i="24"/>
  <c r="F6175" i="24"/>
  <c r="E6175" i="24"/>
  <c r="F6174" i="24"/>
  <c r="E6174" i="24"/>
  <c r="F6173" i="24"/>
  <c r="E6173" i="24"/>
  <c r="F6172" i="24"/>
  <c r="E6172" i="24"/>
  <c r="F6171" i="24"/>
  <c r="E6171" i="24"/>
  <c r="F6170" i="24"/>
  <c r="E6170" i="24"/>
  <c r="F6169" i="24"/>
  <c r="E6169" i="24"/>
  <c r="F6168" i="24"/>
  <c r="E6168" i="24"/>
  <c r="F6167" i="24"/>
  <c r="E6167" i="24"/>
  <c r="F6166" i="24"/>
  <c r="E6166" i="24"/>
  <c r="F6165" i="24"/>
  <c r="E6165" i="24"/>
  <c r="F6164" i="24"/>
  <c r="E6164" i="24"/>
  <c r="F6163" i="24"/>
  <c r="E6163" i="24"/>
  <c r="F6162" i="24"/>
  <c r="E6162" i="24"/>
  <c r="F6161" i="24"/>
  <c r="E6161" i="24"/>
  <c r="F6160" i="24"/>
  <c r="E6160" i="24"/>
  <c r="F6159" i="24"/>
  <c r="E6159" i="24"/>
  <c r="F6158" i="24"/>
  <c r="E6158" i="24"/>
  <c r="F6157" i="24"/>
  <c r="E6157" i="24"/>
  <c r="F6156" i="24"/>
  <c r="E6156" i="24"/>
  <c r="F6155" i="24"/>
  <c r="E6155" i="24"/>
  <c r="F6154" i="24"/>
  <c r="E6154" i="24"/>
  <c r="F6153" i="24"/>
  <c r="E6153" i="24"/>
  <c r="F6152" i="24"/>
  <c r="E6152" i="24"/>
  <c r="F6151" i="24"/>
  <c r="E6151" i="24"/>
  <c r="F6150" i="24"/>
  <c r="E6150" i="24"/>
  <c r="F6149" i="24"/>
  <c r="E6149" i="24"/>
  <c r="F6148" i="24"/>
  <c r="E6148" i="24"/>
  <c r="F6147" i="24"/>
  <c r="E6147" i="24"/>
  <c r="F6146" i="24"/>
  <c r="E6146" i="24"/>
  <c r="F6145" i="24"/>
  <c r="E6145" i="24"/>
  <c r="F6144" i="24"/>
  <c r="E6144" i="24"/>
  <c r="F6143" i="24"/>
  <c r="E6143" i="24"/>
  <c r="F6142" i="24"/>
  <c r="E6142" i="24"/>
  <c r="F6141" i="24"/>
  <c r="E6141" i="24"/>
  <c r="F6140" i="24"/>
  <c r="E6140" i="24"/>
  <c r="F6139" i="24"/>
  <c r="E6139" i="24"/>
  <c r="F6138" i="24"/>
  <c r="E6138" i="24"/>
  <c r="F6137" i="24"/>
  <c r="E6137" i="24"/>
  <c r="F6136" i="24"/>
  <c r="E6136" i="24"/>
  <c r="F6135" i="24"/>
  <c r="E6135" i="24"/>
  <c r="F6134" i="24"/>
  <c r="E6134" i="24"/>
  <c r="F6133" i="24"/>
  <c r="E6133" i="24"/>
  <c r="F6132" i="24"/>
  <c r="E6132" i="24"/>
  <c r="F6131" i="24"/>
  <c r="E6131" i="24"/>
  <c r="F6130" i="24"/>
  <c r="E6130" i="24"/>
  <c r="F6129" i="24"/>
  <c r="E6129" i="24"/>
  <c r="F6128" i="24"/>
  <c r="E6128" i="24"/>
  <c r="F6127" i="24"/>
  <c r="E6127" i="24"/>
  <c r="F6126" i="24"/>
  <c r="E6126" i="24"/>
  <c r="F6125" i="24"/>
  <c r="E6125" i="24"/>
  <c r="F6124" i="24"/>
  <c r="E6124" i="24"/>
  <c r="F6123" i="24"/>
  <c r="E6123" i="24"/>
  <c r="F6122" i="24"/>
  <c r="E6122" i="24"/>
  <c r="F6121" i="24"/>
  <c r="E6121" i="24"/>
  <c r="F6120" i="24"/>
  <c r="E6120" i="24"/>
  <c r="F6119" i="24"/>
  <c r="E6119" i="24"/>
  <c r="F6118" i="24"/>
  <c r="E6118" i="24"/>
  <c r="F6117" i="24"/>
  <c r="E6117" i="24"/>
  <c r="F6116" i="24"/>
  <c r="E6116" i="24"/>
  <c r="F6115" i="24"/>
  <c r="E6115" i="24"/>
  <c r="F6114" i="24"/>
  <c r="E6114" i="24"/>
  <c r="F6113" i="24"/>
  <c r="E6113" i="24"/>
  <c r="F6112" i="24"/>
  <c r="E6112" i="24"/>
  <c r="F6111" i="24"/>
  <c r="E6111" i="24"/>
  <c r="F6110" i="24"/>
  <c r="E6110" i="24"/>
  <c r="F6109" i="24"/>
  <c r="E6109" i="24"/>
  <c r="F6108" i="24"/>
  <c r="E6108" i="24"/>
  <c r="F6107" i="24"/>
  <c r="E6107" i="24"/>
  <c r="F6106" i="24"/>
  <c r="E6106" i="24"/>
  <c r="F6105" i="24"/>
  <c r="E6105" i="24"/>
  <c r="F6104" i="24"/>
  <c r="E6104" i="24"/>
  <c r="F6103" i="24"/>
  <c r="E6103" i="24"/>
  <c r="F6102" i="24"/>
  <c r="E6102" i="24"/>
  <c r="F6101" i="24"/>
  <c r="E6101" i="24"/>
  <c r="F6100" i="24"/>
  <c r="E6100" i="24"/>
  <c r="F6099" i="24"/>
  <c r="E6099" i="24"/>
  <c r="F6098" i="24"/>
  <c r="E6098" i="24"/>
  <c r="F6097" i="24"/>
  <c r="E6097" i="24"/>
  <c r="F6096" i="24"/>
  <c r="E6096" i="24"/>
  <c r="F6095" i="24"/>
  <c r="E6095" i="24"/>
  <c r="F6094" i="24"/>
  <c r="E6094" i="24"/>
  <c r="F6093" i="24"/>
  <c r="E6093" i="24"/>
  <c r="F6092" i="24"/>
  <c r="E6092" i="24"/>
  <c r="F6091" i="24"/>
  <c r="E6091" i="24"/>
  <c r="F6090" i="24"/>
  <c r="E6090" i="24"/>
  <c r="F6089" i="24"/>
  <c r="E6089" i="24"/>
  <c r="F6088" i="24"/>
  <c r="E6088" i="24"/>
  <c r="F6087" i="24"/>
  <c r="E6087" i="24"/>
  <c r="G6087" i="24" s="1"/>
  <c r="F6086" i="24"/>
  <c r="E6086" i="24"/>
  <c r="F6085" i="24"/>
  <c r="E6085" i="24"/>
  <c r="F6084" i="24"/>
  <c r="E6084" i="24"/>
  <c r="F6083" i="24"/>
  <c r="E6083" i="24"/>
  <c r="F6082" i="24"/>
  <c r="E6082" i="24"/>
  <c r="F6081" i="24"/>
  <c r="E6081" i="24"/>
  <c r="F6080" i="24"/>
  <c r="E6080" i="24"/>
  <c r="F6079" i="24"/>
  <c r="E6079" i="24"/>
  <c r="F6078" i="24"/>
  <c r="E6078" i="24"/>
  <c r="F6077" i="24"/>
  <c r="E6077" i="24"/>
  <c r="F6076" i="24"/>
  <c r="E6076" i="24"/>
  <c r="F6075" i="24"/>
  <c r="E6075" i="24"/>
  <c r="F6074" i="24"/>
  <c r="E6074" i="24"/>
  <c r="F6073" i="24"/>
  <c r="E6073" i="24"/>
  <c r="F6072" i="24"/>
  <c r="E6072" i="24"/>
  <c r="F6071" i="24"/>
  <c r="E6071" i="24"/>
  <c r="F6070" i="24"/>
  <c r="E6070" i="24"/>
  <c r="F6069" i="24"/>
  <c r="E6069" i="24"/>
  <c r="F6068" i="24"/>
  <c r="E6068" i="24"/>
  <c r="F6067" i="24"/>
  <c r="E6067" i="24"/>
  <c r="F6066" i="24"/>
  <c r="E6066" i="24"/>
  <c r="F6065" i="24"/>
  <c r="E6065" i="24"/>
  <c r="F6064" i="24"/>
  <c r="E6064" i="24"/>
  <c r="F6063" i="24"/>
  <c r="E6063" i="24"/>
  <c r="F6062" i="24"/>
  <c r="E6062" i="24"/>
  <c r="F6061" i="24"/>
  <c r="E6061" i="24"/>
  <c r="F6060" i="24"/>
  <c r="E6060" i="24"/>
  <c r="F6059" i="24"/>
  <c r="E6059" i="24"/>
  <c r="F6058" i="24"/>
  <c r="E6058" i="24"/>
  <c r="F6057" i="24"/>
  <c r="E6057" i="24"/>
  <c r="F6056" i="24"/>
  <c r="E6056" i="24"/>
  <c r="F6055" i="24"/>
  <c r="E6055" i="24"/>
  <c r="F6054" i="24"/>
  <c r="E6054" i="24"/>
  <c r="F6053" i="24"/>
  <c r="E6053" i="24"/>
  <c r="F6052" i="24"/>
  <c r="E6052" i="24"/>
  <c r="F6051" i="24"/>
  <c r="E6051" i="24"/>
  <c r="F6050" i="24"/>
  <c r="E6050" i="24"/>
  <c r="F6049" i="24"/>
  <c r="E6049" i="24"/>
  <c r="F6048" i="24"/>
  <c r="E6048" i="24"/>
  <c r="F6047" i="24"/>
  <c r="E6047" i="24"/>
  <c r="G6047" i="24" s="1"/>
  <c r="F6046" i="24"/>
  <c r="E6046" i="24"/>
  <c r="F6045" i="24"/>
  <c r="E6045" i="24"/>
  <c r="F6044" i="24"/>
  <c r="E6044" i="24"/>
  <c r="F6043" i="24"/>
  <c r="E6043" i="24"/>
  <c r="F6042" i="24"/>
  <c r="E6042" i="24"/>
  <c r="F6041" i="24"/>
  <c r="E6041" i="24"/>
  <c r="F6040" i="24"/>
  <c r="E6040" i="24"/>
  <c r="F6039" i="24"/>
  <c r="E6039" i="24"/>
  <c r="G6039" i="24" s="1"/>
  <c r="F6038" i="24"/>
  <c r="E6038" i="24"/>
  <c r="F6037" i="24"/>
  <c r="E6037" i="24"/>
  <c r="F6036" i="24"/>
  <c r="E6036" i="24"/>
  <c r="F6035" i="24"/>
  <c r="E6035" i="24"/>
  <c r="F6034" i="24"/>
  <c r="E6034" i="24"/>
  <c r="F6033" i="24"/>
  <c r="E6033" i="24"/>
  <c r="F6032" i="24"/>
  <c r="E6032" i="24"/>
  <c r="F6031" i="24"/>
  <c r="E6031" i="24"/>
  <c r="G6031" i="24" s="1"/>
  <c r="F6030" i="24"/>
  <c r="E6030" i="24"/>
  <c r="F6029" i="24"/>
  <c r="E6029" i="24"/>
  <c r="F6028" i="24"/>
  <c r="E6028" i="24"/>
  <c r="F6027" i="24"/>
  <c r="E6027" i="24"/>
  <c r="F6026" i="24"/>
  <c r="E6026" i="24"/>
  <c r="F6025" i="24"/>
  <c r="E6025" i="24"/>
  <c r="F6024" i="24"/>
  <c r="E6024" i="24"/>
  <c r="F6023" i="24"/>
  <c r="E6023" i="24"/>
  <c r="F6022" i="24"/>
  <c r="E6022" i="24"/>
  <c r="F6021" i="24"/>
  <c r="E6021" i="24"/>
  <c r="F6020" i="24"/>
  <c r="E6020" i="24"/>
  <c r="F6019" i="24"/>
  <c r="E6019" i="24"/>
  <c r="F6018" i="24"/>
  <c r="E6018" i="24"/>
  <c r="F6017" i="24"/>
  <c r="E6017" i="24"/>
  <c r="F6016" i="24"/>
  <c r="E6016" i="24"/>
  <c r="F6015" i="24"/>
  <c r="E6015" i="24"/>
  <c r="F6014" i="24"/>
  <c r="E6014" i="24"/>
  <c r="F6013" i="24"/>
  <c r="E6013" i="24"/>
  <c r="F6012" i="24"/>
  <c r="E6012" i="24"/>
  <c r="F6011" i="24"/>
  <c r="E6011" i="24"/>
  <c r="F6010" i="24"/>
  <c r="E6010" i="24"/>
  <c r="F6009" i="24"/>
  <c r="E6009" i="24"/>
  <c r="F6008" i="24"/>
  <c r="E6008" i="24"/>
  <c r="F6007" i="24"/>
  <c r="E6007" i="24"/>
  <c r="F6006" i="24"/>
  <c r="E6006" i="24"/>
  <c r="F6005" i="24"/>
  <c r="E6005" i="24"/>
  <c r="F6004" i="24"/>
  <c r="E6004" i="24"/>
  <c r="F6003" i="24"/>
  <c r="E6003" i="24"/>
  <c r="F6002" i="24"/>
  <c r="E6002" i="24"/>
  <c r="F6001" i="24"/>
  <c r="E6001" i="24"/>
  <c r="F6000" i="24"/>
  <c r="E6000" i="24"/>
  <c r="F5999" i="24"/>
  <c r="E5999" i="24"/>
  <c r="F5998" i="24"/>
  <c r="E5998" i="24"/>
  <c r="F5997" i="24"/>
  <c r="E5997" i="24"/>
  <c r="F5996" i="24"/>
  <c r="E5996" i="24"/>
  <c r="F5995" i="24"/>
  <c r="E5995" i="24"/>
  <c r="F5994" i="24"/>
  <c r="E5994" i="24"/>
  <c r="F5993" i="24"/>
  <c r="E5993" i="24"/>
  <c r="F5992" i="24"/>
  <c r="E5992" i="24"/>
  <c r="F5991" i="24"/>
  <c r="E5991" i="24"/>
  <c r="G5991" i="24" s="1"/>
  <c r="F5990" i="24"/>
  <c r="E5990" i="24"/>
  <c r="F5989" i="24"/>
  <c r="E5989" i="24"/>
  <c r="F5988" i="24"/>
  <c r="E5988" i="24"/>
  <c r="F5987" i="24"/>
  <c r="E5987" i="24"/>
  <c r="F5986" i="24"/>
  <c r="E5986" i="24"/>
  <c r="F5985" i="24"/>
  <c r="E5985" i="24"/>
  <c r="F5984" i="24"/>
  <c r="E5984" i="24"/>
  <c r="F5983" i="24"/>
  <c r="E5983" i="24"/>
  <c r="F5982" i="24"/>
  <c r="E5982" i="24"/>
  <c r="F5981" i="24"/>
  <c r="E5981" i="24"/>
  <c r="F5980" i="24"/>
  <c r="E5980" i="24"/>
  <c r="F5979" i="24"/>
  <c r="E5979" i="24"/>
  <c r="F5978" i="24"/>
  <c r="E5978" i="24"/>
  <c r="F5977" i="24"/>
  <c r="E5977" i="24"/>
  <c r="F5976" i="24"/>
  <c r="E5976" i="24"/>
  <c r="F5975" i="24"/>
  <c r="E5975" i="24"/>
  <c r="F5974" i="24"/>
  <c r="E5974" i="24"/>
  <c r="F5973" i="24"/>
  <c r="E5973" i="24"/>
  <c r="F5972" i="24"/>
  <c r="E5972" i="24"/>
  <c r="F5971" i="24"/>
  <c r="E5971" i="24"/>
  <c r="F5970" i="24"/>
  <c r="E5970" i="24"/>
  <c r="F5969" i="24"/>
  <c r="E5969" i="24"/>
  <c r="F5968" i="24"/>
  <c r="E5968" i="24"/>
  <c r="F5967" i="24"/>
  <c r="E5967" i="24"/>
  <c r="F5966" i="24"/>
  <c r="E5966" i="24"/>
  <c r="F5965" i="24"/>
  <c r="E5965" i="24"/>
  <c r="F5964" i="24"/>
  <c r="E5964" i="24"/>
  <c r="F5963" i="24"/>
  <c r="E5963" i="24"/>
  <c r="F5962" i="24"/>
  <c r="E5962" i="24"/>
  <c r="F5961" i="24"/>
  <c r="E5961" i="24"/>
  <c r="F5960" i="24"/>
  <c r="E5960" i="24"/>
  <c r="F5959" i="24"/>
  <c r="E5959" i="24"/>
  <c r="F5958" i="24"/>
  <c r="E5958" i="24"/>
  <c r="F5957" i="24"/>
  <c r="E5957" i="24"/>
  <c r="F5956" i="24"/>
  <c r="E5956" i="24"/>
  <c r="F5955" i="24"/>
  <c r="E5955" i="24"/>
  <c r="F5954" i="24"/>
  <c r="E5954" i="24"/>
  <c r="F5953" i="24"/>
  <c r="E5953" i="24"/>
  <c r="F5952" i="24"/>
  <c r="E5952" i="24"/>
  <c r="F5951" i="24"/>
  <c r="E5951" i="24"/>
  <c r="F5950" i="24"/>
  <c r="E5950" i="24"/>
  <c r="F5949" i="24"/>
  <c r="E5949" i="24"/>
  <c r="F5948" i="24"/>
  <c r="E5948" i="24"/>
  <c r="F5947" i="24"/>
  <c r="E5947" i="24"/>
  <c r="F5946" i="24"/>
  <c r="E5946" i="24"/>
  <c r="F5945" i="24"/>
  <c r="E5945" i="24"/>
  <c r="F5944" i="24"/>
  <c r="E5944" i="24"/>
  <c r="F5943" i="24"/>
  <c r="E5943" i="24"/>
  <c r="F5942" i="24"/>
  <c r="E5942" i="24"/>
  <c r="F5941" i="24"/>
  <c r="E5941" i="24"/>
  <c r="F5940" i="24"/>
  <c r="E5940" i="24"/>
  <c r="F5939" i="24"/>
  <c r="E5939" i="24"/>
  <c r="F5938" i="24"/>
  <c r="E5938" i="24"/>
  <c r="F5937" i="24"/>
  <c r="E5937" i="24"/>
  <c r="F5936" i="24"/>
  <c r="E5936" i="24"/>
  <c r="F5935" i="24"/>
  <c r="E5935" i="24"/>
  <c r="G5935" i="24" s="1"/>
  <c r="F5934" i="24"/>
  <c r="E5934" i="24"/>
  <c r="F5933" i="24"/>
  <c r="E5933" i="24"/>
  <c r="F5932" i="24"/>
  <c r="E5932" i="24"/>
  <c r="F5931" i="24"/>
  <c r="E5931" i="24"/>
  <c r="F5930" i="24"/>
  <c r="E5930" i="24"/>
  <c r="F5929" i="24"/>
  <c r="E5929" i="24"/>
  <c r="F5928" i="24"/>
  <c r="E5928" i="24"/>
  <c r="F5927" i="24"/>
  <c r="E5927" i="24"/>
  <c r="F5926" i="24"/>
  <c r="E5926" i="24"/>
  <c r="F5925" i="24"/>
  <c r="E5925" i="24"/>
  <c r="F5924" i="24"/>
  <c r="E5924" i="24"/>
  <c r="F5923" i="24"/>
  <c r="E5923" i="24"/>
  <c r="F5922" i="24"/>
  <c r="E5922" i="24"/>
  <c r="F5921" i="24"/>
  <c r="E5921" i="24"/>
  <c r="F5920" i="24"/>
  <c r="E5920" i="24"/>
  <c r="F5919" i="24"/>
  <c r="E5919" i="24"/>
  <c r="F5918" i="24"/>
  <c r="E5918" i="24"/>
  <c r="F5917" i="24"/>
  <c r="E5917" i="24"/>
  <c r="F5916" i="24"/>
  <c r="E5916" i="24"/>
  <c r="F5915" i="24"/>
  <c r="E5915" i="24"/>
  <c r="F5914" i="24"/>
  <c r="E5914" i="24"/>
  <c r="F5913" i="24"/>
  <c r="E5913" i="24"/>
  <c r="F5912" i="24"/>
  <c r="E5912" i="24"/>
  <c r="F5911" i="24"/>
  <c r="E5911" i="24"/>
  <c r="G5911" i="24" s="1"/>
  <c r="F5910" i="24"/>
  <c r="E5910" i="24"/>
  <c r="F5909" i="24"/>
  <c r="E5909" i="24"/>
  <c r="F5908" i="24"/>
  <c r="E5908" i="24"/>
  <c r="F5907" i="24"/>
  <c r="E5907" i="24"/>
  <c r="F5906" i="24"/>
  <c r="E5906" i="24"/>
  <c r="F5905" i="24"/>
  <c r="E5905" i="24"/>
  <c r="F5904" i="24"/>
  <c r="E5904" i="24"/>
  <c r="F5903" i="24"/>
  <c r="E5903" i="24"/>
  <c r="F5902" i="24"/>
  <c r="E5902" i="24"/>
  <c r="F5901" i="24"/>
  <c r="E5901" i="24"/>
  <c r="F5900" i="24"/>
  <c r="E5900" i="24"/>
  <c r="F5899" i="24"/>
  <c r="E5899" i="24"/>
  <c r="F5898" i="24"/>
  <c r="E5898" i="24"/>
  <c r="F5897" i="24"/>
  <c r="E5897" i="24"/>
  <c r="F5896" i="24"/>
  <c r="E5896" i="24"/>
  <c r="F5895" i="24"/>
  <c r="E5895" i="24"/>
  <c r="G5895" i="24" s="1"/>
  <c r="F5894" i="24"/>
  <c r="E5894" i="24"/>
  <c r="F5893" i="24"/>
  <c r="E5893" i="24"/>
  <c r="F5892" i="24"/>
  <c r="E5892" i="24"/>
  <c r="F5891" i="24"/>
  <c r="E5891" i="24"/>
  <c r="F5890" i="24"/>
  <c r="E5890" i="24"/>
  <c r="F5889" i="24"/>
  <c r="E5889" i="24"/>
  <c r="F5888" i="24"/>
  <c r="E5888" i="24"/>
  <c r="F5887" i="24"/>
  <c r="E5887" i="24"/>
  <c r="G5887" i="24" s="1"/>
  <c r="F5886" i="24"/>
  <c r="E5886" i="24"/>
  <c r="F5885" i="24"/>
  <c r="E5885" i="24"/>
  <c r="F5884" i="24"/>
  <c r="E5884" i="24"/>
  <c r="F5883" i="24"/>
  <c r="E5883" i="24"/>
  <c r="F5882" i="24"/>
  <c r="E5882" i="24"/>
  <c r="F5881" i="24"/>
  <c r="E5881" i="24"/>
  <c r="F5880" i="24"/>
  <c r="E5880" i="24"/>
  <c r="F5879" i="24"/>
  <c r="E5879" i="24"/>
  <c r="F5878" i="24"/>
  <c r="E5878" i="24"/>
  <c r="F5877" i="24"/>
  <c r="E5877" i="24"/>
  <c r="F5876" i="24"/>
  <c r="E5876" i="24"/>
  <c r="F5875" i="24"/>
  <c r="E5875" i="24"/>
  <c r="F5874" i="24"/>
  <c r="E5874" i="24"/>
  <c r="F5873" i="24"/>
  <c r="E5873" i="24"/>
  <c r="F5872" i="24"/>
  <c r="E5872" i="24"/>
  <c r="F5871" i="24"/>
  <c r="E5871" i="24"/>
  <c r="G5871" i="24" s="1"/>
  <c r="F5870" i="24"/>
  <c r="E5870" i="24"/>
  <c r="F5869" i="24"/>
  <c r="E5869" i="24"/>
  <c r="F5868" i="24"/>
  <c r="E5868" i="24"/>
  <c r="F5867" i="24"/>
  <c r="E5867" i="24"/>
  <c r="F5866" i="24"/>
  <c r="E5866" i="24"/>
  <c r="F5865" i="24"/>
  <c r="E5865" i="24"/>
  <c r="F5864" i="24"/>
  <c r="E5864" i="24"/>
  <c r="F5863" i="24"/>
  <c r="E5863" i="24"/>
  <c r="F5862" i="24"/>
  <c r="E5862" i="24"/>
  <c r="F5861" i="24"/>
  <c r="E5861" i="24"/>
  <c r="F5860" i="24"/>
  <c r="E5860" i="24"/>
  <c r="F5859" i="24"/>
  <c r="E5859" i="24"/>
  <c r="F5858" i="24"/>
  <c r="E5858" i="24"/>
  <c r="F5857" i="24"/>
  <c r="E5857" i="24"/>
  <c r="F5856" i="24"/>
  <c r="E5856" i="24"/>
  <c r="F5855" i="24"/>
  <c r="E5855" i="24"/>
  <c r="F5854" i="24"/>
  <c r="E5854" i="24"/>
  <c r="F5853" i="24"/>
  <c r="E5853" i="24"/>
  <c r="F5852" i="24"/>
  <c r="E5852" i="24"/>
  <c r="F5851" i="24"/>
  <c r="E5851" i="24"/>
  <c r="F5850" i="24"/>
  <c r="E5850" i="24"/>
  <c r="F5849" i="24"/>
  <c r="E5849" i="24"/>
  <c r="F5848" i="24"/>
  <c r="E5848" i="24"/>
  <c r="F5847" i="24"/>
  <c r="E5847" i="24"/>
  <c r="G5847" i="24" s="1"/>
  <c r="F5846" i="24"/>
  <c r="E5846" i="24"/>
  <c r="F5845" i="24"/>
  <c r="E5845" i="24"/>
  <c r="F5844" i="24"/>
  <c r="E5844" i="24"/>
  <c r="F5843" i="24"/>
  <c r="E5843" i="24"/>
  <c r="F5842" i="24"/>
  <c r="E5842" i="24"/>
  <c r="F5841" i="24"/>
  <c r="E5841" i="24"/>
  <c r="F5840" i="24"/>
  <c r="E5840" i="24"/>
  <c r="F5839" i="24"/>
  <c r="E5839" i="24"/>
  <c r="G5839" i="24" s="1"/>
  <c r="F5838" i="24"/>
  <c r="E5838" i="24"/>
  <c r="F5837" i="24"/>
  <c r="E5837" i="24"/>
  <c r="F5836" i="24"/>
  <c r="E5836" i="24"/>
  <c r="F5835" i="24"/>
  <c r="E5835" i="24"/>
  <c r="F5834" i="24"/>
  <c r="E5834" i="24"/>
  <c r="F5833" i="24"/>
  <c r="E5833" i="24"/>
  <c r="F5832" i="24"/>
  <c r="E5832" i="24"/>
  <c r="F5831" i="24"/>
  <c r="E5831" i="24"/>
  <c r="G5831" i="24" s="1"/>
  <c r="F5830" i="24"/>
  <c r="E5830" i="24"/>
  <c r="F5829" i="24"/>
  <c r="E5829" i="24"/>
  <c r="F5828" i="24"/>
  <c r="E5828" i="24"/>
  <c r="F5827" i="24"/>
  <c r="E5827" i="24"/>
  <c r="F5826" i="24"/>
  <c r="E5826" i="24"/>
  <c r="F5825" i="24"/>
  <c r="E5825" i="24"/>
  <c r="F5824" i="24"/>
  <c r="E5824" i="24"/>
  <c r="F5823" i="24"/>
  <c r="E5823" i="24"/>
  <c r="F5822" i="24"/>
  <c r="E5822" i="24"/>
  <c r="F5821" i="24"/>
  <c r="E5821" i="24"/>
  <c r="F5820" i="24"/>
  <c r="E5820" i="24"/>
  <c r="F5819" i="24"/>
  <c r="E5819" i="24"/>
  <c r="F5818" i="24"/>
  <c r="E5818" i="24"/>
  <c r="F5817" i="24"/>
  <c r="E5817" i="24"/>
  <c r="F5816" i="24"/>
  <c r="E5816" i="24"/>
  <c r="F5815" i="24"/>
  <c r="E5815" i="24"/>
  <c r="F5814" i="24"/>
  <c r="E5814" i="24"/>
  <c r="F5813" i="24"/>
  <c r="E5813" i="24"/>
  <c r="F5812" i="24"/>
  <c r="E5812" i="24"/>
  <c r="F5811" i="24"/>
  <c r="E5811" i="24"/>
  <c r="F5810" i="24"/>
  <c r="E5810" i="24"/>
  <c r="F5809" i="24"/>
  <c r="E5809" i="24"/>
  <c r="F5808" i="24"/>
  <c r="E5808" i="24"/>
  <c r="F5807" i="24"/>
  <c r="E5807" i="24"/>
  <c r="F5806" i="24"/>
  <c r="E5806" i="24"/>
  <c r="F5805" i="24"/>
  <c r="E5805" i="24"/>
  <c r="F5804" i="24"/>
  <c r="E5804" i="24"/>
  <c r="F5803" i="24"/>
  <c r="E5803" i="24"/>
  <c r="F5802" i="24"/>
  <c r="E5802" i="24"/>
  <c r="F5801" i="24"/>
  <c r="E5801" i="24"/>
  <c r="F5800" i="24"/>
  <c r="E5800" i="24"/>
  <c r="F5799" i="24"/>
  <c r="E5799" i="24"/>
  <c r="F5798" i="24"/>
  <c r="E5798" i="24"/>
  <c r="F5797" i="24"/>
  <c r="E5797" i="24"/>
  <c r="F5796" i="24"/>
  <c r="E5796" i="24"/>
  <c r="F5795" i="24"/>
  <c r="E5795" i="24"/>
  <c r="F5794" i="24"/>
  <c r="E5794" i="24"/>
  <c r="F5793" i="24"/>
  <c r="E5793" i="24"/>
  <c r="F5792" i="24"/>
  <c r="E5792" i="24"/>
  <c r="F5791" i="24"/>
  <c r="E5791" i="24"/>
  <c r="F5790" i="24"/>
  <c r="E5790" i="24"/>
  <c r="F5789" i="24"/>
  <c r="E5789" i="24"/>
  <c r="F5788" i="24"/>
  <c r="E5788" i="24"/>
  <c r="F5787" i="24"/>
  <c r="E5787" i="24"/>
  <c r="F5786" i="24"/>
  <c r="E5786" i="24"/>
  <c r="F5785" i="24"/>
  <c r="E5785" i="24"/>
  <c r="F5784" i="24"/>
  <c r="E5784" i="24"/>
  <c r="F5783" i="24"/>
  <c r="E5783" i="24"/>
  <c r="F5782" i="24"/>
  <c r="E5782" i="24"/>
  <c r="F5781" i="24"/>
  <c r="E5781" i="24"/>
  <c r="F5780" i="24"/>
  <c r="E5780" i="24"/>
  <c r="F5779" i="24"/>
  <c r="E5779" i="24"/>
  <c r="F5778" i="24"/>
  <c r="E5778" i="24"/>
  <c r="F5777" i="24"/>
  <c r="E5777" i="24"/>
  <c r="F5776" i="24"/>
  <c r="E5776" i="24"/>
  <c r="F5775" i="24"/>
  <c r="E5775" i="24"/>
  <c r="F5774" i="24"/>
  <c r="E5774" i="24"/>
  <c r="F5773" i="24"/>
  <c r="E5773" i="24"/>
  <c r="F5772" i="24"/>
  <c r="E5772" i="24"/>
  <c r="F5771" i="24"/>
  <c r="E5771" i="24"/>
  <c r="F5770" i="24"/>
  <c r="E5770" i="24"/>
  <c r="F5769" i="24"/>
  <c r="E5769" i="24"/>
  <c r="F5768" i="24"/>
  <c r="E5768" i="24"/>
  <c r="F5767" i="24"/>
  <c r="E5767" i="24"/>
  <c r="F5766" i="24"/>
  <c r="E5766" i="24"/>
  <c r="F5765" i="24"/>
  <c r="E5765" i="24"/>
  <c r="F5764" i="24"/>
  <c r="E5764" i="24"/>
  <c r="F5763" i="24"/>
  <c r="E5763" i="24"/>
  <c r="F5762" i="24"/>
  <c r="E5762" i="24"/>
  <c r="F5761" i="24"/>
  <c r="E5761" i="24"/>
  <c r="F5760" i="24"/>
  <c r="E5760" i="24"/>
  <c r="F5759" i="24"/>
  <c r="E5759" i="24"/>
  <c r="F5758" i="24"/>
  <c r="E5758" i="24"/>
  <c r="F5757" i="24"/>
  <c r="E5757" i="24"/>
  <c r="F5756" i="24"/>
  <c r="E5756" i="24"/>
  <c r="F5755" i="24"/>
  <c r="E5755" i="24"/>
  <c r="F5754" i="24"/>
  <c r="E5754" i="24"/>
  <c r="F5753" i="24"/>
  <c r="E5753" i="24"/>
  <c r="F5752" i="24"/>
  <c r="E5752" i="24"/>
  <c r="F5751" i="24"/>
  <c r="E5751" i="24"/>
  <c r="F5750" i="24"/>
  <c r="E5750" i="24"/>
  <c r="F5749" i="24"/>
  <c r="E5749" i="24"/>
  <c r="F5748" i="24"/>
  <c r="E5748" i="24"/>
  <c r="F5747" i="24"/>
  <c r="E5747" i="24"/>
  <c r="F5746" i="24"/>
  <c r="E5746" i="24"/>
  <c r="F5745" i="24"/>
  <c r="E5745" i="24"/>
  <c r="F5744" i="24"/>
  <c r="E5744" i="24"/>
  <c r="F5743" i="24"/>
  <c r="E5743" i="24"/>
  <c r="F5742" i="24"/>
  <c r="E5742" i="24"/>
  <c r="F5741" i="24"/>
  <c r="E5741" i="24"/>
  <c r="F5740" i="24"/>
  <c r="E5740" i="24"/>
  <c r="F5739" i="24"/>
  <c r="E5739" i="24"/>
  <c r="F5738" i="24"/>
  <c r="E5738" i="24"/>
  <c r="F5737" i="24"/>
  <c r="E5737" i="24"/>
  <c r="F5736" i="24"/>
  <c r="E5736" i="24"/>
  <c r="F5735" i="24"/>
  <c r="E5735" i="24"/>
  <c r="F5734" i="24"/>
  <c r="E5734" i="24"/>
  <c r="F5733" i="24"/>
  <c r="E5733" i="24"/>
  <c r="F5732" i="24"/>
  <c r="E5732" i="24"/>
  <c r="F5731" i="24"/>
  <c r="E5731" i="24"/>
  <c r="F5730" i="24"/>
  <c r="E5730" i="24"/>
  <c r="F5729" i="24"/>
  <c r="E5729" i="24"/>
  <c r="F5728" i="24"/>
  <c r="E5728" i="24"/>
  <c r="F5727" i="24"/>
  <c r="E5727" i="24"/>
  <c r="F5726" i="24"/>
  <c r="E5726" i="24"/>
  <c r="F5725" i="24"/>
  <c r="E5725" i="24"/>
  <c r="F5724" i="24"/>
  <c r="E5724" i="24"/>
  <c r="F5723" i="24"/>
  <c r="E5723" i="24"/>
  <c r="F5722" i="24"/>
  <c r="E5722" i="24"/>
  <c r="F5721" i="24"/>
  <c r="E5721" i="24"/>
  <c r="F5720" i="24"/>
  <c r="E5720" i="24"/>
  <c r="F5719" i="24"/>
  <c r="E5719" i="24"/>
  <c r="F5718" i="24"/>
  <c r="E5718" i="24"/>
  <c r="F5717" i="24"/>
  <c r="E5717" i="24"/>
  <c r="F5716" i="24"/>
  <c r="E5716" i="24"/>
  <c r="F5715" i="24"/>
  <c r="E5715" i="24"/>
  <c r="F5714" i="24"/>
  <c r="E5714" i="24"/>
  <c r="F5713" i="24"/>
  <c r="E5713" i="24"/>
  <c r="F5712" i="24"/>
  <c r="E5712" i="24"/>
  <c r="F5711" i="24"/>
  <c r="E5711" i="24"/>
  <c r="F5710" i="24"/>
  <c r="E5710" i="24"/>
  <c r="F5709" i="24"/>
  <c r="E5709" i="24"/>
  <c r="F5708" i="24"/>
  <c r="E5708" i="24"/>
  <c r="F5707" i="24"/>
  <c r="E5707" i="24"/>
  <c r="F5706" i="24"/>
  <c r="E5706" i="24"/>
  <c r="F5705" i="24"/>
  <c r="E5705" i="24"/>
  <c r="F5704" i="24"/>
  <c r="E5704" i="24"/>
  <c r="F5703" i="24"/>
  <c r="E5703" i="24"/>
  <c r="F5702" i="24"/>
  <c r="E5702" i="24"/>
  <c r="F5701" i="24"/>
  <c r="E5701" i="24"/>
  <c r="F5700" i="24"/>
  <c r="E5700" i="24"/>
  <c r="F5699" i="24"/>
  <c r="E5699" i="24"/>
  <c r="F5698" i="24"/>
  <c r="E5698" i="24"/>
  <c r="F5697" i="24"/>
  <c r="E5697" i="24"/>
  <c r="F5696" i="24"/>
  <c r="E5696" i="24"/>
  <c r="F5695" i="24"/>
  <c r="E5695" i="24"/>
  <c r="F5694" i="24"/>
  <c r="E5694" i="24"/>
  <c r="F5693" i="24"/>
  <c r="E5693" i="24"/>
  <c r="F5692" i="24"/>
  <c r="E5692" i="24"/>
  <c r="F5691" i="24"/>
  <c r="E5691" i="24"/>
  <c r="F5690" i="24"/>
  <c r="E5690" i="24"/>
  <c r="F5689" i="24"/>
  <c r="E5689" i="24"/>
  <c r="F5688" i="24"/>
  <c r="E5688" i="24"/>
  <c r="F5687" i="24"/>
  <c r="E5687" i="24"/>
  <c r="F5686" i="24"/>
  <c r="E5686" i="24"/>
  <c r="F5685" i="24"/>
  <c r="E5685" i="24"/>
  <c r="F5684" i="24"/>
  <c r="E5684" i="24"/>
  <c r="F5683" i="24"/>
  <c r="E5683" i="24"/>
  <c r="F5682" i="24"/>
  <c r="E5682" i="24"/>
  <c r="F5681" i="24"/>
  <c r="E5681" i="24"/>
  <c r="F5680" i="24"/>
  <c r="E5680" i="24"/>
  <c r="F5679" i="24"/>
  <c r="E5679" i="24"/>
  <c r="F5678" i="24"/>
  <c r="E5678" i="24"/>
  <c r="F5677" i="24"/>
  <c r="E5677" i="24"/>
  <c r="F5676" i="24"/>
  <c r="E5676" i="24"/>
  <c r="F5675" i="24"/>
  <c r="E5675" i="24"/>
  <c r="F5674" i="24"/>
  <c r="E5674" i="24"/>
  <c r="F5673" i="24"/>
  <c r="E5673" i="24"/>
  <c r="F5672" i="24"/>
  <c r="E5672" i="24"/>
  <c r="F5671" i="24"/>
  <c r="E5671" i="24"/>
  <c r="F5670" i="24"/>
  <c r="E5670" i="24"/>
  <c r="F5669" i="24"/>
  <c r="E5669" i="24"/>
  <c r="F5668" i="24"/>
  <c r="E5668" i="24"/>
  <c r="F5667" i="24"/>
  <c r="E5667" i="24"/>
  <c r="F5666" i="24"/>
  <c r="E5666" i="24"/>
  <c r="F5665" i="24"/>
  <c r="E5665" i="24"/>
  <c r="F5664" i="24"/>
  <c r="E5664" i="24"/>
  <c r="F5663" i="24"/>
  <c r="E5663" i="24"/>
  <c r="F5662" i="24"/>
  <c r="E5662" i="24"/>
  <c r="F5661" i="24"/>
  <c r="E5661" i="24"/>
  <c r="F5660" i="24"/>
  <c r="E5660" i="24"/>
  <c r="F5659" i="24"/>
  <c r="E5659" i="24"/>
  <c r="F5658" i="24"/>
  <c r="E5658" i="24"/>
  <c r="F5657" i="24"/>
  <c r="E5657" i="24"/>
  <c r="F5656" i="24"/>
  <c r="E5656" i="24"/>
  <c r="F5655" i="24"/>
  <c r="E5655" i="24"/>
  <c r="F5654" i="24"/>
  <c r="E5654" i="24"/>
  <c r="F5653" i="24"/>
  <c r="E5653" i="24"/>
  <c r="F5652" i="24"/>
  <c r="E5652" i="24"/>
  <c r="F5651" i="24"/>
  <c r="E5651" i="24"/>
  <c r="F5650" i="24"/>
  <c r="E5650" i="24"/>
  <c r="F5649" i="24"/>
  <c r="E5649" i="24"/>
  <c r="F5648" i="24"/>
  <c r="E5648" i="24"/>
  <c r="F5647" i="24"/>
  <c r="E5647" i="24"/>
  <c r="F5646" i="24"/>
  <c r="E5646" i="24"/>
  <c r="F5645" i="24"/>
  <c r="E5645" i="24"/>
  <c r="F5644" i="24"/>
  <c r="E5644" i="24"/>
  <c r="F5643" i="24"/>
  <c r="E5643" i="24"/>
  <c r="F5642" i="24"/>
  <c r="E5642" i="24"/>
  <c r="F5641" i="24"/>
  <c r="E5641" i="24"/>
  <c r="F5640" i="24"/>
  <c r="E5640" i="24"/>
  <c r="F5639" i="24"/>
  <c r="E5639" i="24"/>
  <c r="F5638" i="24"/>
  <c r="E5638" i="24"/>
  <c r="F5637" i="24"/>
  <c r="E5637" i="24"/>
  <c r="F5636" i="24"/>
  <c r="E5636" i="24"/>
  <c r="F5635" i="24"/>
  <c r="E5635" i="24"/>
  <c r="F5634" i="24"/>
  <c r="E5634" i="24"/>
  <c r="F5633" i="24"/>
  <c r="E5633" i="24"/>
  <c r="F5632" i="24"/>
  <c r="E5632" i="24"/>
  <c r="F5631" i="24"/>
  <c r="E5631" i="24"/>
  <c r="F5630" i="24"/>
  <c r="E5630" i="24"/>
  <c r="F5629" i="24"/>
  <c r="E5629" i="24"/>
  <c r="F5628" i="24"/>
  <c r="E5628" i="24"/>
  <c r="F5627" i="24"/>
  <c r="E5627" i="24"/>
  <c r="F5626" i="24"/>
  <c r="E5626" i="24"/>
  <c r="F5625" i="24"/>
  <c r="E5625" i="24"/>
  <c r="F5624" i="24"/>
  <c r="E5624" i="24"/>
  <c r="F5623" i="24"/>
  <c r="E5623" i="24"/>
  <c r="F5622" i="24"/>
  <c r="E5622" i="24"/>
  <c r="F5621" i="24"/>
  <c r="E5621" i="24"/>
  <c r="F5620" i="24"/>
  <c r="E5620" i="24"/>
  <c r="F5619" i="24"/>
  <c r="E5619" i="24"/>
  <c r="F5618" i="24"/>
  <c r="E5618" i="24"/>
  <c r="F5617" i="24"/>
  <c r="E5617" i="24"/>
  <c r="F5616" i="24"/>
  <c r="E5616" i="24"/>
  <c r="F5615" i="24"/>
  <c r="E5615" i="24"/>
  <c r="F5614" i="24"/>
  <c r="E5614" i="24"/>
  <c r="F5613" i="24"/>
  <c r="E5613" i="24"/>
  <c r="F5612" i="24"/>
  <c r="E5612" i="24"/>
  <c r="F5611" i="24"/>
  <c r="E5611" i="24"/>
  <c r="F5610" i="24"/>
  <c r="E5610" i="24"/>
  <c r="F5609" i="24"/>
  <c r="E5609" i="24"/>
  <c r="F5608" i="24"/>
  <c r="E5608" i="24"/>
  <c r="F5607" i="24"/>
  <c r="E5607" i="24"/>
  <c r="F5606" i="24"/>
  <c r="E5606" i="24"/>
  <c r="F5605" i="24"/>
  <c r="E5605" i="24"/>
  <c r="F5604" i="24"/>
  <c r="E5604" i="24"/>
  <c r="F5603" i="24"/>
  <c r="E5603" i="24"/>
  <c r="F5602" i="24"/>
  <c r="E5602" i="24"/>
  <c r="F5601" i="24"/>
  <c r="E5601" i="24"/>
  <c r="F5600" i="24"/>
  <c r="E5600" i="24"/>
  <c r="F5599" i="24"/>
  <c r="E5599" i="24"/>
  <c r="F5598" i="24"/>
  <c r="E5598" i="24"/>
  <c r="F5597" i="24"/>
  <c r="E5597" i="24"/>
  <c r="F5596" i="24"/>
  <c r="E5596" i="24"/>
  <c r="F5595" i="24"/>
  <c r="E5595" i="24"/>
  <c r="F5594" i="24"/>
  <c r="E5594" i="24"/>
  <c r="F5593" i="24"/>
  <c r="E5593" i="24"/>
  <c r="F5592" i="24"/>
  <c r="E5592" i="24"/>
  <c r="F5591" i="24"/>
  <c r="E5591" i="24"/>
  <c r="F5590" i="24"/>
  <c r="E5590" i="24"/>
  <c r="F5589" i="24"/>
  <c r="E5589" i="24"/>
  <c r="F5588" i="24"/>
  <c r="E5588" i="24"/>
  <c r="F5587" i="24"/>
  <c r="E5587" i="24"/>
  <c r="F5586" i="24"/>
  <c r="E5586" i="24"/>
  <c r="F5585" i="24"/>
  <c r="E5585" i="24"/>
  <c r="F5584" i="24"/>
  <c r="E5584" i="24"/>
  <c r="F5583" i="24"/>
  <c r="E5583" i="24"/>
  <c r="F5582" i="24"/>
  <c r="E5582" i="24"/>
  <c r="F5581" i="24"/>
  <c r="E5581" i="24"/>
  <c r="F5580" i="24"/>
  <c r="E5580" i="24"/>
  <c r="F5579" i="24"/>
  <c r="E5579" i="24"/>
  <c r="F5578" i="24"/>
  <c r="E5578" i="24"/>
  <c r="F5577" i="24"/>
  <c r="E5577" i="24"/>
  <c r="F5576" i="24"/>
  <c r="E5576" i="24"/>
  <c r="F5575" i="24"/>
  <c r="E5575" i="24"/>
  <c r="F5574" i="24"/>
  <c r="E5574" i="24"/>
  <c r="F5573" i="24"/>
  <c r="E5573" i="24"/>
  <c r="F5572" i="24"/>
  <c r="E5572" i="24"/>
  <c r="F5571" i="24"/>
  <c r="E5571" i="24"/>
  <c r="F5570" i="24"/>
  <c r="E5570" i="24"/>
  <c r="F5569" i="24"/>
  <c r="E5569" i="24"/>
  <c r="F5568" i="24"/>
  <c r="E5568" i="24"/>
  <c r="F5567" i="24"/>
  <c r="E5567" i="24"/>
  <c r="F5566" i="24"/>
  <c r="E5566" i="24"/>
  <c r="F5565" i="24"/>
  <c r="E5565" i="24"/>
  <c r="F5564" i="24"/>
  <c r="E5564" i="24"/>
  <c r="F5563" i="24"/>
  <c r="E5563" i="24"/>
  <c r="F5562" i="24"/>
  <c r="E5562" i="24"/>
  <c r="F5561" i="24"/>
  <c r="E5561" i="24"/>
  <c r="F5560" i="24"/>
  <c r="E5560" i="24"/>
  <c r="F5559" i="24"/>
  <c r="E5559" i="24"/>
  <c r="F5558" i="24"/>
  <c r="E5558" i="24"/>
  <c r="F5557" i="24"/>
  <c r="E5557" i="24"/>
  <c r="F5556" i="24"/>
  <c r="E5556" i="24"/>
  <c r="F5555" i="24"/>
  <c r="E5555" i="24"/>
  <c r="F5554" i="24"/>
  <c r="E5554" i="24"/>
  <c r="F5553" i="24"/>
  <c r="E5553" i="24"/>
  <c r="F5552" i="24"/>
  <c r="E5552" i="24"/>
  <c r="F5551" i="24"/>
  <c r="E5551" i="24"/>
  <c r="F5550" i="24"/>
  <c r="E5550" i="24"/>
  <c r="F5549" i="24"/>
  <c r="E5549" i="24"/>
  <c r="F5548" i="24"/>
  <c r="E5548" i="24"/>
  <c r="F5547" i="24"/>
  <c r="E5547" i="24"/>
  <c r="F5546" i="24"/>
  <c r="E5546" i="24"/>
  <c r="F5545" i="24"/>
  <c r="E5545" i="24"/>
  <c r="F5544" i="24"/>
  <c r="E5544" i="24"/>
  <c r="F5543" i="24"/>
  <c r="E5543" i="24"/>
  <c r="F5542" i="24"/>
  <c r="E5542" i="24"/>
  <c r="F5541" i="24"/>
  <c r="E5541" i="24"/>
  <c r="F5540" i="24"/>
  <c r="E5540" i="24"/>
  <c r="F5539" i="24"/>
  <c r="E5539" i="24"/>
  <c r="F5538" i="24"/>
  <c r="E5538" i="24"/>
  <c r="F5537" i="24"/>
  <c r="E5537" i="24"/>
  <c r="F5536" i="24"/>
  <c r="E5536" i="24"/>
  <c r="F5535" i="24"/>
  <c r="E5535" i="24"/>
  <c r="F5534" i="24"/>
  <c r="E5534" i="24"/>
  <c r="F5533" i="24"/>
  <c r="E5533" i="24"/>
  <c r="F5532" i="24"/>
  <c r="E5532" i="24"/>
  <c r="F5531" i="24"/>
  <c r="E5531" i="24"/>
  <c r="F5530" i="24"/>
  <c r="E5530" i="24"/>
  <c r="F5529" i="24"/>
  <c r="E5529" i="24"/>
  <c r="F5528" i="24"/>
  <c r="E5528" i="24"/>
  <c r="F5527" i="24"/>
  <c r="E5527" i="24"/>
  <c r="F5526" i="24"/>
  <c r="E5526" i="24"/>
  <c r="F5525" i="24"/>
  <c r="E5525" i="24"/>
  <c r="F5524" i="24"/>
  <c r="E5524" i="24"/>
  <c r="F5523" i="24"/>
  <c r="E5523" i="24"/>
  <c r="F5522" i="24"/>
  <c r="E5522" i="24"/>
  <c r="F5521" i="24"/>
  <c r="E5521" i="24"/>
  <c r="F5520" i="24"/>
  <c r="E5520" i="24"/>
  <c r="F5519" i="24"/>
  <c r="E5519" i="24"/>
  <c r="F5518" i="24"/>
  <c r="E5518" i="24"/>
  <c r="F5517" i="24"/>
  <c r="E5517" i="24"/>
  <c r="F5516" i="24"/>
  <c r="E5516" i="24"/>
  <c r="F5515" i="24"/>
  <c r="E5515" i="24"/>
  <c r="F5514" i="24"/>
  <c r="E5514" i="24"/>
  <c r="F5513" i="24"/>
  <c r="E5513" i="24"/>
  <c r="F5512" i="24"/>
  <c r="E5512" i="24"/>
  <c r="F5511" i="24"/>
  <c r="E5511" i="24"/>
  <c r="F5510" i="24"/>
  <c r="E5510" i="24"/>
  <c r="F5509" i="24"/>
  <c r="E5509" i="24"/>
  <c r="F5508" i="24"/>
  <c r="E5508" i="24"/>
  <c r="F5507" i="24"/>
  <c r="E5507" i="24"/>
  <c r="F5506" i="24"/>
  <c r="E5506" i="24"/>
  <c r="F5505" i="24"/>
  <c r="E5505" i="24"/>
  <c r="F5504" i="24"/>
  <c r="E5504" i="24"/>
  <c r="F5503" i="24"/>
  <c r="E5503" i="24"/>
  <c r="F5502" i="24"/>
  <c r="E5502" i="24"/>
  <c r="F5501" i="24"/>
  <c r="E5501" i="24"/>
  <c r="F5500" i="24"/>
  <c r="E5500" i="24"/>
  <c r="F5499" i="24"/>
  <c r="E5499" i="24"/>
  <c r="F5498" i="24"/>
  <c r="E5498" i="24"/>
  <c r="F5497" i="24"/>
  <c r="E5497" i="24"/>
  <c r="F5496" i="24"/>
  <c r="E5496" i="24"/>
  <c r="F5495" i="24"/>
  <c r="E5495" i="24"/>
  <c r="F5494" i="24"/>
  <c r="E5494" i="24"/>
  <c r="F5493" i="24"/>
  <c r="E5493" i="24"/>
  <c r="F5492" i="24"/>
  <c r="E5492" i="24"/>
  <c r="F5491" i="24"/>
  <c r="E5491" i="24"/>
  <c r="F5490" i="24"/>
  <c r="E5490" i="24"/>
  <c r="F5489" i="24"/>
  <c r="E5489" i="24"/>
  <c r="F5488" i="24"/>
  <c r="E5488" i="24"/>
  <c r="F5487" i="24"/>
  <c r="E5487" i="24"/>
  <c r="G5487" i="24" s="1"/>
  <c r="F5486" i="24"/>
  <c r="E5486" i="24"/>
  <c r="F5485" i="24"/>
  <c r="E5485" i="24"/>
  <c r="F5484" i="24"/>
  <c r="E5484" i="24"/>
  <c r="F5483" i="24"/>
  <c r="E5483" i="24"/>
  <c r="F5482" i="24"/>
  <c r="E5482" i="24"/>
  <c r="F5481" i="24"/>
  <c r="E5481" i="24"/>
  <c r="F5480" i="24"/>
  <c r="E5480" i="24"/>
  <c r="F5479" i="24"/>
  <c r="E5479" i="24"/>
  <c r="G5479" i="24" s="1"/>
  <c r="F5478" i="24"/>
  <c r="E5478" i="24"/>
  <c r="F5477" i="24"/>
  <c r="E5477" i="24"/>
  <c r="F5476" i="24"/>
  <c r="E5476" i="24"/>
  <c r="F5475" i="24"/>
  <c r="E5475" i="24"/>
  <c r="F5474" i="24"/>
  <c r="E5474" i="24"/>
  <c r="F5473" i="24"/>
  <c r="E5473" i="24"/>
  <c r="F5472" i="24"/>
  <c r="E5472" i="24"/>
  <c r="F5471" i="24"/>
  <c r="E5471" i="24"/>
  <c r="F5470" i="24"/>
  <c r="E5470" i="24"/>
  <c r="F5469" i="24"/>
  <c r="E5469" i="24"/>
  <c r="F5468" i="24"/>
  <c r="E5468" i="24"/>
  <c r="F5467" i="24"/>
  <c r="E5467" i="24"/>
  <c r="F5466" i="24"/>
  <c r="E5466" i="24"/>
  <c r="F5465" i="24"/>
  <c r="E5465" i="24"/>
  <c r="F5464" i="24"/>
  <c r="E5464" i="24"/>
  <c r="F5463" i="24"/>
  <c r="E5463" i="24"/>
  <c r="F5462" i="24"/>
  <c r="E5462" i="24"/>
  <c r="F5461" i="24"/>
  <c r="E5461" i="24"/>
  <c r="F5460" i="24"/>
  <c r="E5460" i="24"/>
  <c r="F5459" i="24"/>
  <c r="E5459" i="24"/>
  <c r="F5458" i="24"/>
  <c r="E5458" i="24"/>
  <c r="F5457" i="24"/>
  <c r="E5457" i="24"/>
  <c r="F5456" i="24"/>
  <c r="E5456" i="24"/>
  <c r="F5455" i="24"/>
  <c r="E5455" i="24"/>
  <c r="F5454" i="24"/>
  <c r="E5454" i="24"/>
  <c r="F5453" i="24"/>
  <c r="E5453" i="24"/>
  <c r="F5452" i="24"/>
  <c r="E5452" i="24"/>
  <c r="F5451" i="24"/>
  <c r="E5451" i="24"/>
  <c r="F5450" i="24"/>
  <c r="E5450" i="24"/>
  <c r="F5449" i="24"/>
  <c r="E5449" i="24"/>
  <c r="F5448" i="24"/>
  <c r="E5448" i="24"/>
  <c r="F5447" i="24"/>
  <c r="E5447" i="24"/>
  <c r="G5447" i="24" s="1"/>
  <c r="F5446" i="24"/>
  <c r="E5446" i="24"/>
  <c r="F5445" i="24"/>
  <c r="E5445" i="24"/>
  <c r="F5444" i="24"/>
  <c r="E5444" i="24"/>
  <c r="F5443" i="24"/>
  <c r="E5443" i="24"/>
  <c r="F5442" i="24"/>
  <c r="E5442" i="24"/>
  <c r="F5441" i="24"/>
  <c r="E5441" i="24"/>
  <c r="F5440" i="24"/>
  <c r="E5440" i="24"/>
  <c r="F5439" i="24"/>
  <c r="E5439" i="24"/>
  <c r="F5438" i="24"/>
  <c r="E5438" i="24"/>
  <c r="F5437" i="24"/>
  <c r="E5437" i="24"/>
  <c r="F5436" i="24"/>
  <c r="E5436" i="24"/>
  <c r="F5435" i="24"/>
  <c r="E5435" i="24"/>
  <c r="F5434" i="24"/>
  <c r="E5434" i="24"/>
  <c r="F5433" i="24"/>
  <c r="E5433" i="24"/>
  <c r="F5432" i="24"/>
  <c r="E5432" i="24"/>
  <c r="F5431" i="24"/>
  <c r="E5431" i="24"/>
  <c r="F5430" i="24"/>
  <c r="E5430" i="24"/>
  <c r="F5429" i="24"/>
  <c r="E5429" i="24"/>
  <c r="F5428" i="24"/>
  <c r="E5428" i="24"/>
  <c r="F5427" i="24"/>
  <c r="E5427" i="24"/>
  <c r="F5426" i="24"/>
  <c r="E5426" i="24"/>
  <c r="F5425" i="24"/>
  <c r="E5425" i="24"/>
  <c r="F5424" i="24"/>
  <c r="E5424" i="24"/>
  <c r="F5423" i="24"/>
  <c r="E5423" i="24"/>
  <c r="F5422" i="24"/>
  <c r="E5422" i="24"/>
  <c r="F5421" i="24"/>
  <c r="E5421" i="24"/>
  <c r="F5420" i="24"/>
  <c r="E5420" i="24"/>
  <c r="F5419" i="24"/>
  <c r="E5419" i="24"/>
  <c r="F5418" i="24"/>
  <c r="E5418" i="24"/>
  <c r="F5417" i="24"/>
  <c r="E5417" i="24"/>
  <c r="F5416" i="24"/>
  <c r="E5416" i="24"/>
  <c r="F5415" i="24"/>
  <c r="E5415" i="24"/>
  <c r="F5414" i="24"/>
  <c r="E5414" i="24"/>
  <c r="F5413" i="24"/>
  <c r="E5413" i="24"/>
  <c r="F5412" i="24"/>
  <c r="E5412" i="24"/>
  <c r="F5411" i="24"/>
  <c r="E5411" i="24"/>
  <c r="F5410" i="24"/>
  <c r="E5410" i="24"/>
  <c r="F5409" i="24"/>
  <c r="E5409" i="24"/>
  <c r="F5408" i="24"/>
  <c r="E5408" i="24"/>
  <c r="F5407" i="24"/>
  <c r="E5407" i="24"/>
  <c r="F5406" i="24"/>
  <c r="E5406" i="24"/>
  <c r="F5405" i="24"/>
  <c r="E5405" i="24"/>
  <c r="F5404" i="24"/>
  <c r="E5404" i="24"/>
  <c r="F5403" i="24"/>
  <c r="E5403" i="24"/>
  <c r="F5402" i="24"/>
  <c r="E5402" i="24"/>
  <c r="F5401" i="24"/>
  <c r="E5401" i="24"/>
  <c r="F5400" i="24"/>
  <c r="E5400" i="24"/>
  <c r="F5399" i="24"/>
  <c r="E5399" i="24"/>
  <c r="F5398" i="24"/>
  <c r="E5398" i="24"/>
  <c r="F5397" i="24"/>
  <c r="E5397" i="24"/>
  <c r="F5396" i="24"/>
  <c r="E5396" i="24"/>
  <c r="F5395" i="24"/>
  <c r="E5395" i="24"/>
  <c r="F5394" i="24"/>
  <c r="E5394" i="24"/>
  <c r="F5393" i="24"/>
  <c r="E5393" i="24"/>
  <c r="F5392" i="24"/>
  <c r="E5392" i="24"/>
  <c r="F5391" i="24"/>
  <c r="E5391" i="24"/>
  <c r="F5390" i="24"/>
  <c r="E5390" i="24"/>
  <c r="F5389" i="24"/>
  <c r="E5389" i="24"/>
  <c r="F5388" i="24"/>
  <c r="E5388" i="24"/>
  <c r="F5387" i="24"/>
  <c r="E5387" i="24"/>
  <c r="F5386" i="24"/>
  <c r="E5386" i="24"/>
  <c r="F5385" i="24"/>
  <c r="E5385" i="24"/>
  <c r="F5384" i="24"/>
  <c r="E5384" i="24"/>
  <c r="F5383" i="24"/>
  <c r="E5383" i="24"/>
  <c r="F5382" i="24"/>
  <c r="E5382" i="24"/>
  <c r="F5381" i="24"/>
  <c r="E5381" i="24"/>
  <c r="F5380" i="24"/>
  <c r="E5380" i="24"/>
  <c r="F5379" i="24"/>
  <c r="E5379" i="24"/>
  <c r="F5378" i="24"/>
  <c r="E5378" i="24"/>
  <c r="F5377" i="24"/>
  <c r="E5377" i="24"/>
  <c r="F5376" i="24"/>
  <c r="E5376" i="24"/>
  <c r="F5375" i="24"/>
  <c r="E5375" i="24"/>
  <c r="F5374" i="24"/>
  <c r="E5374" i="24"/>
  <c r="F5373" i="24"/>
  <c r="E5373" i="24"/>
  <c r="F5372" i="24"/>
  <c r="E5372" i="24"/>
  <c r="F5371" i="24"/>
  <c r="E5371" i="24"/>
  <c r="F5370" i="24"/>
  <c r="E5370" i="24"/>
  <c r="F5369" i="24"/>
  <c r="E5369" i="24"/>
  <c r="F5368" i="24"/>
  <c r="E5368" i="24"/>
  <c r="F5367" i="24"/>
  <c r="E5367" i="24"/>
  <c r="G5367" i="24" s="1"/>
  <c r="F5366" i="24"/>
  <c r="E5366" i="24"/>
  <c r="F5365" i="24"/>
  <c r="E5365" i="24"/>
  <c r="F5364" i="24"/>
  <c r="E5364" i="24"/>
  <c r="F5363" i="24"/>
  <c r="E5363" i="24"/>
  <c r="F5362" i="24"/>
  <c r="E5362" i="24"/>
  <c r="F5361" i="24"/>
  <c r="E5361" i="24"/>
  <c r="F5360" i="24"/>
  <c r="E5360" i="24"/>
  <c r="F5359" i="24"/>
  <c r="E5359" i="24"/>
  <c r="F5358" i="24"/>
  <c r="E5358" i="24"/>
  <c r="F5357" i="24"/>
  <c r="E5357" i="24"/>
  <c r="F5356" i="24"/>
  <c r="E5356" i="24"/>
  <c r="F5355" i="24"/>
  <c r="E5355" i="24"/>
  <c r="F5354" i="24"/>
  <c r="E5354" i="24"/>
  <c r="F5353" i="24"/>
  <c r="E5353" i="24"/>
  <c r="F5352" i="24"/>
  <c r="E5352" i="24"/>
  <c r="F5351" i="24"/>
  <c r="E5351" i="24"/>
  <c r="F5350" i="24"/>
  <c r="E5350" i="24"/>
  <c r="F5349" i="24"/>
  <c r="E5349" i="24"/>
  <c r="F5348" i="24"/>
  <c r="E5348" i="24"/>
  <c r="F5347" i="24"/>
  <c r="E5347" i="24"/>
  <c r="F5346" i="24"/>
  <c r="E5346" i="24"/>
  <c r="F5345" i="24"/>
  <c r="E5345" i="24"/>
  <c r="F5344" i="24"/>
  <c r="E5344" i="24"/>
  <c r="F5343" i="24"/>
  <c r="E5343" i="24"/>
  <c r="G5343" i="24" s="1"/>
  <c r="F5342" i="24"/>
  <c r="E5342" i="24"/>
  <c r="F5341" i="24"/>
  <c r="E5341" i="24"/>
  <c r="F5340" i="24"/>
  <c r="E5340" i="24"/>
  <c r="F5339" i="24"/>
  <c r="E5339" i="24"/>
  <c r="F5338" i="24"/>
  <c r="E5338" i="24"/>
  <c r="F5337" i="24"/>
  <c r="E5337" i="24"/>
  <c r="F5336" i="24"/>
  <c r="E5336" i="24"/>
  <c r="F5335" i="24"/>
  <c r="E5335" i="24"/>
  <c r="F5334" i="24"/>
  <c r="E5334" i="24"/>
  <c r="F5333" i="24"/>
  <c r="E5333" i="24"/>
  <c r="F5332" i="24"/>
  <c r="E5332" i="24"/>
  <c r="F5331" i="24"/>
  <c r="E5331" i="24"/>
  <c r="F5330" i="24"/>
  <c r="E5330" i="24"/>
  <c r="F5329" i="24"/>
  <c r="E5329" i="24"/>
  <c r="F5328" i="24"/>
  <c r="E5328" i="24"/>
  <c r="F5327" i="24"/>
  <c r="E5327" i="24"/>
  <c r="G5327" i="24" s="1"/>
  <c r="F5326" i="24"/>
  <c r="E5326" i="24"/>
  <c r="F5325" i="24"/>
  <c r="E5325" i="24"/>
  <c r="F5324" i="24"/>
  <c r="E5324" i="24"/>
  <c r="F5323" i="24"/>
  <c r="E5323" i="24"/>
  <c r="F5322" i="24"/>
  <c r="E5322" i="24"/>
  <c r="F5321" i="24"/>
  <c r="E5321" i="24"/>
  <c r="F5320" i="24"/>
  <c r="E5320" i="24"/>
  <c r="F5319" i="24"/>
  <c r="E5319" i="24"/>
  <c r="F5318" i="24"/>
  <c r="E5318" i="24"/>
  <c r="F5317" i="24"/>
  <c r="E5317" i="24"/>
  <c r="F5316" i="24"/>
  <c r="E5316" i="24"/>
  <c r="F5315" i="24"/>
  <c r="E5315" i="24"/>
  <c r="F5314" i="24"/>
  <c r="E5314" i="24"/>
  <c r="F5313" i="24"/>
  <c r="E5313" i="24"/>
  <c r="F5312" i="24"/>
  <c r="E5312" i="24"/>
  <c r="F5311" i="24"/>
  <c r="E5311" i="24"/>
  <c r="G5311" i="24" s="1"/>
  <c r="F5310" i="24"/>
  <c r="E5310" i="24"/>
  <c r="F5309" i="24"/>
  <c r="E5309" i="24"/>
  <c r="F5308" i="24"/>
  <c r="E5308" i="24"/>
  <c r="F5307" i="24"/>
  <c r="E5307" i="24"/>
  <c r="F5306" i="24"/>
  <c r="E5306" i="24"/>
  <c r="F5305" i="24"/>
  <c r="E5305" i="24"/>
  <c r="F5304" i="24"/>
  <c r="E5304" i="24"/>
  <c r="F5303" i="24"/>
  <c r="E5303" i="24"/>
  <c r="G5303" i="24" s="1"/>
  <c r="F5302" i="24"/>
  <c r="E5302" i="24"/>
  <c r="F5301" i="24"/>
  <c r="E5301" i="24"/>
  <c r="F5300" i="24"/>
  <c r="E5300" i="24"/>
  <c r="F5299" i="24"/>
  <c r="E5299" i="24"/>
  <c r="F5298" i="24"/>
  <c r="E5298" i="24"/>
  <c r="F5297" i="24"/>
  <c r="E5297" i="24"/>
  <c r="F5296" i="24"/>
  <c r="E5296" i="24"/>
  <c r="F5295" i="24"/>
  <c r="E5295" i="24"/>
  <c r="G5295" i="24" s="1"/>
  <c r="F5294" i="24"/>
  <c r="E5294" i="24"/>
  <c r="F5293" i="24"/>
  <c r="E5293" i="24"/>
  <c r="F5292" i="24"/>
  <c r="E5292" i="24"/>
  <c r="F5291" i="24"/>
  <c r="E5291" i="24"/>
  <c r="F5290" i="24"/>
  <c r="E5290" i="24"/>
  <c r="F5289" i="24"/>
  <c r="E5289" i="24"/>
  <c r="F5288" i="24"/>
  <c r="E5288" i="24"/>
  <c r="F5287" i="24"/>
  <c r="E5287" i="24"/>
  <c r="F5286" i="24"/>
  <c r="E5286" i="24"/>
  <c r="F5285" i="24"/>
  <c r="E5285" i="24"/>
  <c r="F5284" i="24"/>
  <c r="E5284" i="24"/>
  <c r="F5283" i="24"/>
  <c r="E5283" i="24"/>
  <c r="F5282" i="24"/>
  <c r="E5282" i="24"/>
  <c r="F5281" i="24"/>
  <c r="E5281" i="24"/>
  <c r="F5280" i="24"/>
  <c r="E5280" i="24"/>
  <c r="F5279" i="24"/>
  <c r="E5279" i="24"/>
  <c r="G5279" i="24" s="1"/>
  <c r="F5278" i="24"/>
  <c r="E5278" i="24"/>
  <c r="F5277" i="24"/>
  <c r="E5277" i="24"/>
  <c r="F5276" i="24"/>
  <c r="E5276" i="24"/>
  <c r="F5275" i="24"/>
  <c r="E5275" i="24"/>
  <c r="F5274" i="24"/>
  <c r="E5274" i="24"/>
  <c r="F5273" i="24"/>
  <c r="E5273" i="24"/>
  <c r="F5272" i="24"/>
  <c r="E5272" i="24"/>
  <c r="F5271" i="24"/>
  <c r="E5271" i="24"/>
  <c r="F5270" i="24"/>
  <c r="E5270" i="24"/>
  <c r="F5269" i="24"/>
  <c r="E5269" i="24"/>
  <c r="F5268" i="24"/>
  <c r="E5268" i="24"/>
  <c r="F5267" i="24"/>
  <c r="E5267" i="24"/>
  <c r="F5266" i="24"/>
  <c r="E5266" i="24"/>
  <c r="F5265" i="24"/>
  <c r="E5265" i="24"/>
  <c r="F5264" i="24"/>
  <c r="E5264" i="24"/>
  <c r="F5263" i="24"/>
  <c r="E5263" i="24"/>
  <c r="F5262" i="24"/>
  <c r="E5262" i="24"/>
  <c r="F5261" i="24"/>
  <c r="E5261" i="24"/>
  <c r="F5260" i="24"/>
  <c r="E5260" i="24"/>
  <c r="F5259" i="24"/>
  <c r="E5259" i="24"/>
  <c r="F5258" i="24"/>
  <c r="E5258" i="24"/>
  <c r="F5257" i="24"/>
  <c r="E5257" i="24"/>
  <c r="F5256" i="24"/>
  <c r="E5256" i="24"/>
  <c r="F5255" i="24"/>
  <c r="E5255" i="24"/>
  <c r="F5254" i="24"/>
  <c r="E5254" i="24"/>
  <c r="F5253" i="24"/>
  <c r="E5253" i="24"/>
  <c r="F5252" i="24"/>
  <c r="E5252" i="24"/>
  <c r="F5251" i="24"/>
  <c r="E5251" i="24"/>
  <c r="F5250" i="24"/>
  <c r="E5250" i="24"/>
  <c r="F5249" i="24"/>
  <c r="E5249" i="24"/>
  <c r="F5248" i="24"/>
  <c r="E5248" i="24"/>
  <c r="F5247" i="24"/>
  <c r="E5247" i="24"/>
  <c r="F5246" i="24"/>
  <c r="E5246" i="24"/>
  <c r="F5245" i="24"/>
  <c r="E5245" i="24"/>
  <c r="F5244" i="24"/>
  <c r="E5244" i="24"/>
  <c r="F5243" i="24"/>
  <c r="E5243" i="24"/>
  <c r="F5242" i="24"/>
  <c r="E5242" i="24"/>
  <c r="F5241" i="24"/>
  <c r="E5241" i="24"/>
  <c r="F5240" i="24"/>
  <c r="E5240" i="24"/>
  <c r="F5239" i="24"/>
  <c r="E5239" i="24"/>
  <c r="F5238" i="24"/>
  <c r="E5238" i="24"/>
  <c r="F5237" i="24"/>
  <c r="E5237" i="24"/>
  <c r="F5236" i="24"/>
  <c r="E5236" i="24"/>
  <c r="F5235" i="24"/>
  <c r="E5235" i="24"/>
  <c r="F5234" i="24"/>
  <c r="E5234" i="24"/>
  <c r="F5233" i="24"/>
  <c r="E5233" i="24"/>
  <c r="F5232" i="24"/>
  <c r="E5232" i="24"/>
  <c r="F5231" i="24"/>
  <c r="E5231" i="24"/>
  <c r="F5230" i="24"/>
  <c r="E5230" i="24"/>
  <c r="F5229" i="24"/>
  <c r="E5229" i="24"/>
  <c r="F5228" i="24"/>
  <c r="E5228" i="24"/>
  <c r="F5227" i="24"/>
  <c r="E5227" i="24"/>
  <c r="F5226" i="24"/>
  <c r="E5226" i="24"/>
  <c r="F5225" i="24"/>
  <c r="E5225" i="24"/>
  <c r="F5224" i="24"/>
  <c r="E5224" i="24"/>
  <c r="F5223" i="24"/>
  <c r="E5223" i="24"/>
  <c r="F5222" i="24"/>
  <c r="E5222" i="24"/>
  <c r="F5221" i="24"/>
  <c r="E5221" i="24"/>
  <c r="F5220" i="24"/>
  <c r="E5220" i="24"/>
  <c r="F5219" i="24"/>
  <c r="E5219" i="24"/>
  <c r="F5218" i="24"/>
  <c r="E5218" i="24"/>
  <c r="F5217" i="24"/>
  <c r="E5217" i="24"/>
  <c r="F5216" i="24"/>
  <c r="E5216" i="24"/>
  <c r="F5215" i="24"/>
  <c r="E5215" i="24"/>
  <c r="F5214" i="24"/>
  <c r="E5214" i="24"/>
  <c r="F5213" i="24"/>
  <c r="E5213" i="24"/>
  <c r="F5212" i="24"/>
  <c r="E5212" i="24"/>
  <c r="F5211" i="24"/>
  <c r="E5211" i="24"/>
  <c r="F5210" i="24"/>
  <c r="E5210" i="24"/>
  <c r="F5209" i="24"/>
  <c r="E5209" i="24"/>
  <c r="F5208" i="24"/>
  <c r="E5208" i="24"/>
  <c r="F5207" i="24"/>
  <c r="E5207" i="24"/>
  <c r="F5206" i="24"/>
  <c r="E5206" i="24"/>
  <c r="F5205" i="24"/>
  <c r="E5205" i="24"/>
  <c r="F5204" i="24"/>
  <c r="E5204" i="24"/>
  <c r="F5203" i="24"/>
  <c r="E5203" i="24"/>
  <c r="F5202" i="24"/>
  <c r="E5202" i="24"/>
  <c r="F5201" i="24"/>
  <c r="E5201" i="24"/>
  <c r="F5200" i="24"/>
  <c r="E5200" i="24"/>
  <c r="F5199" i="24"/>
  <c r="E5199" i="24"/>
  <c r="F5198" i="24"/>
  <c r="E5198" i="24"/>
  <c r="F5197" i="24"/>
  <c r="E5197" i="24"/>
  <c r="F5196" i="24"/>
  <c r="E5196" i="24"/>
  <c r="F5195" i="24"/>
  <c r="E5195" i="24"/>
  <c r="F5194" i="24"/>
  <c r="E5194" i="24"/>
  <c r="F5193" i="24"/>
  <c r="E5193" i="24"/>
  <c r="F5192" i="24"/>
  <c r="E5192" i="24"/>
  <c r="F5191" i="24"/>
  <c r="E5191" i="24"/>
  <c r="F5190" i="24"/>
  <c r="E5190" i="24"/>
  <c r="F5189" i="24"/>
  <c r="E5189" i="24"/>
  <c r="F5188" i="24"/>
  <c r="E5188" i="24"/>
  <c r="F5187" i="24"/>
  <c r="E5187" i="24"/>
  <c r="F5186" i="24"/>
  <c r="E5186" i="24"/>
  <c r="F5185" i="24"/>
  <c r="E5185" i="24"/>
  <c r="F5184" i="24"/>
  <c r="E5184" i="24"/>
  <c r="F5183" i="24"/>
  <c r="E5183" i="24"/>
  <c r="F5182" i="24"/>
  <c r="E5182" i="24"/>
  <c r="F5181" i="24"/>
  <c r="E5181" i="24"/>
  <c r="F5180" i="24"/>
  <c r="E5180" i="24"/>
  <c r="F5179" i="24"/>
  <c r="E5179" i="24"/>
  <c r="F5178" i="24"/>
  <c r="E5178" i="24"/>
  <c r="F5177" i="24"/>
  <c r="E5177" i="24"/>
  <c r="F5176" i="24"/>
  <c r="E5176" i="24"/>
  <c r="F5175" i="24"/>
  <c r="E5175" i="24"/>
  <c r="F5174" i="24"/>
  <c r="E5174" i="24"/>
  <c r="F5173" i="24"/>
  <c r="E5173" i="24"/>
  <c r="F5172" i="24"/>
  <c r="E5172" i="24"/>
  <c r="F5171" i="24"/>
  <c r="E5171" i="24"/>
  <c r="F5170" i="24"/>
  <c r="E5170" i="24"/>
  <c r="F5169" i="24"/>
  <c r="E5169" i="24"/>
  <c r="F5168" i="24"/>
  <c r="E5168" i="24"/>
  <c r="F5167" i="24"/>
  <c r="E5167" i="24"/>
  <c r="F5166" i="24"/>
  <c r="E5166" i="24"/>
  <c r="F5165" i="24"/>
  <c r="E5165" i="24"/>
  <c r="F5164" i="24"/>
  <c r="E5164" i="24"/>
  <c r="F5163" i="24"/>
  <c r="E5163" i="24"/>
  <c r="F5162" i="24"/>
  <c r="E5162" i="24"/>
  <c r="F5161" i="24"/>
  <c r="E5161" i="24"/>
  <c r="F5160" i="24"/>
  <c r="E5160" i="24"/>
  <c r="F5159" i="24"/>
  <c r="E5159" i="24"/>
  <c r="F5158" i="24"/>
  <c r="E5158" i="24"/>
  <c r="F5157" i="24"/>
  <c r="E5157" i="24"/>
  <c r="F5156" i="24"/>
  <c r="E5156" i="24"/>
  <c r="F5155" i="24"/>
  <c r="E5155" i="24"/>
  <c r="F5154" i="24"/>
  <c r="E5154" i="24"/>
  <c r="F5153" i="24"/>
  <c r="E5153" i="24"/>
  <c r="F5152" i="24"/>
  <c r="E5152" i="24"/>
  <c r="F5151" i="24"/>
  <c r="E5151" i="24"/>
  <c r="F5150" i="24"/>
  <c r="E5150" i="24"/>
  <c r="F5149" i="24"/>
  <c r="E5149" i="24"/>
  <c r="F5148" i="24"/>
  <c r="E5148" i="24"/>
  <c r="F5147" i="24"/>
  <c r="E5147" i="24"/>
  <c r="F5146" i="24"/>
  <c r="E5146" i="24"/>
  <c r="F5145" i="24"/>
  <c r="E5145" i="24"/>
  <c r="F5144" i="24"/>
  <c r="E5144" i="24"/>
  <c r="F5143" i="24"/>
  <c r="E5143" i="24"/>
  <c r="F5142" i="24"/>
  <c r="E5142" i="24"/>
  <c r="F5141" i="24"/>
  <c r="E5141" i="24"/>
  <c r="F5140" i="24"/>
  <c r="E5140" i="24"/>
  <c r="F5139" i="24"/>
  <c r="E5139" i="24"/>
  <c r="F5138" i="24"/>
  <c r="E5138" i="24"/>
  <c r="F5137" i="24"/>
  <c r="E5137" i="24"/>
  <c r="F5136" i="24"/>
  <c r="E5136" i="24"/>
  <c r="F5135" i="24"/>
  <c r="E5135" i="24"/>
  <c r="F5134" i="24"/>
  <c r="E5134" i="24"/>
  <c r="F5133" i="24"/>
  <c r="E5133" i="24"/>
  <c r="F5132" i="24"/>
  <c r="E5132" i="24"/>
  <c r="F5131" i="24"/>
  <c r="E5131" i="24"/>
  <c r="F5130" i="24"/>
  <c r="E5130" i="24"/>
  <c r="F5129" i="24"/>
  <c r="E5129" i="24"/>
  <c r="F5128" i="24"/>
  <c r="E5128" i="24"/>
  <c r="F5127" i="24"/>
  <c r="E5127" i="24"/>
  <c r="F5126" i="24"/>
  <c r="E5126" i="24"/>
  <c r="F5125" i="24"/>
  <c r="E5125" i="24"/>
  <c r="F5124" i="24"/>
  <c r="E5124" i="24"/>
  <c r="F5123" i="24"/>
  <c r="E5123" i="24"/>
  <c r="F5122" i="24"/>
  <c r="E5122" i="24"/>
  <c r="F5121" i="24"/>
  <c r="E5121" i="24"/>
  <c r="F5120" i="24"/>
  <c r="E5120" i="24"/>
  <c r="F5119" i="24"/>
  <c r="E5119" i="24"/>
  <c r="F5118" i="24"/>
  <c r="E5118" i="24"/>
  <c r="F5117" i="24"/>
  <c r="E5117" i="24"/>
  <c r="F5116" i="24"/>
  <c r="E5116" i="24"/>
  <c r="F5115" i="24"/>
  <c r="E5115" i="24"/>
  <c r="F5114" i="24"/>
  <c r="E5114" i="24"/>
  <c r="F5113" i="24"/>
  <c r="E5113" i="24"/>
  <c r="F5112" i="24"/>
  <c r="E5112" i="24"/>
  <c r="F5111" i="24"/>
  <c r="E5111" i="24"/>
  <c r="F5110" i="24"/>
  <c r="E5110" i="24"/>
  <c r="F5109" i="24"/>
  <c r="E5109" i="24"/>
  <c r="F5108" i="24"/>
  <c r="E5108" i="24"/>
  <c r="F5107" i="24"/>
  <c r="E5107" i="24"/>
  <c r="F5106" i="24"/>
  <c r="E5106" i="24"/>
  <c r="F5105" i="24"/>
  <c r="E5105" i="24"/>
  <c r="F5104" i="24"/>
  <c r="E5104" i="24"/>
  <c r="F5103" i="24"/>
  <c r="E5103" i="24"/>
  <c r="F5102" i="24"/>
  <c r="E5102" i="24"/>
  <c r="F5101" i="24"/>
  <c r="E5101" i="24"/>
  <c r="F5100" i="24"/>
  <c r="E5100" i="24"/>
  <c r="F5099" i="24"/>
  <c r="E5099" i="24"/>
  <c r="F5098" i="24"/>
  <c r="E5098" i="24"/>
  <c r="F5097" i="24"/>
  <c r="E5097" i="24"/>
  <c r="F5096" i="24"/>
  <c r="E5096" i="24"/>
  <c r="F5095" i="24"/>
  <c r="E5095" i="24"/>
  <c r="F5094" i="24"/>
  <c r="E5094" i="24"/>
  <c r="F5093" i="24"/>
  <c r="E5093" i="24"/>
  <c r="F5092" i="24"/>
  <c r="E5092" i="24"/>
  <c r="F5091" i="24"/>
  <c r="E5091" i="24"/>
  <c r="F5090" i="24"/>
  <c r="E5090" i="24"/>
  <c r="F5089" i="24"/>
  <c r="E5089" i="24"/>
  <c r="F5088" i="24"/>
  <c r="E5088" i="24"/>
  <c r="F5087" i="24"/>
  <c r="E5087" i="24"/>
  <c r="F5086" i="24"/>
  <c r="E5086" i="24"/>
  <c r="F5085" i="24"/>
  <c r="E5085" i="24"/>
  <c r="F5084" i="24"/>
  <c r="E5084" i="24"/>
  <c r="F5083" i="24"/>
  <c r="E5083" i="24"/>
  <c r="F5082" i="24"/>
  <c r="E5082" i="24"/>
  <c r="F5081" i="24"/>
  <c r="E5081" i="24"/>
  <c r="F5080" i="24"/>
  <c r="E5080" i="24"/>
  <c r="F5079" i="24"/>
  <c r="E5079" i="24"/>
  <c r="F5078" i="24"/>
  <c r="E5078" i="24"/>
  <c r="F5077" i="24"/>
  <c r="E5077" i="24"/>
  <c r="F5076" i="24"/>
  <c r="E5076" i="24"/>
  <c r="F5075" i="24"/>
  <c r="E5075" i="24"/>
  <c r="F5074" i="24"/>
  <c r="E5074" i="24"/>
  <c r="F5073" i="24"/>
  <c r="E5073" i="24"/>
  <c r="F5072" i="24"/>
  <c r="E5072" i="24"/>
  <c r="F5071" i="24"/>
  <c r="E5071" i="24"/>
  <c r="F5070" i="24"/>
  <c r="E5070" i="24"/>
  <c r="F5069" i="24"/>
  <c r="E5069" i="24"/>
  <c r="F5068" i="24"/>
  <c r="E5068" i="24"/>
  <c r="F5067" i="24"/>
  <c r="E5067" i="24"/>
  <c r="F5066" i="24"/>
  <c r="E5066" i="24"/>
  <c r="F5065" i="24"/>
  <c r="E5065" i="24"/>
  <c r="F5064" i="24"/>
  <c r="E5064" i="24"/>
  <c r="F5063" i="24"/>
  <c r="E5063" i="24"/>
  <c r="F5062" i="24"/>
  <c r="E5062" i="24"/>
  <c r="F5061" i="24"/>
  <c r="E5061" i="24"/>
  <c r="F5060" i="24"/>
  <c r="E5060" i="24"/>
  <c r="F5059" i="24"/>
  <c r="E5059" i="24"/>
  <c r="F5058" i="24"/>
  <c r="E5058" i="24"/>
  <c r="F5057" i="24"/>
  <c r="E5057" i="24"/>
  <c r="F5056" i="24"/>
  <c r="E5056" i="24"/>
  <c r="F5055" i="24"/>
  <c r="E5055" i="24"/>
  <c r="F5054" i="24"/>
  <c r="E5054" i="24"/>
  <c r="F5053" i="24"/>
  <c r="E5053" i="24"/>
  <c r="F5052" i="24"/>
  <c r="E5052" i="24"/>
  <c r="F5051" i="24"/>
  <c r="E5051" i="24"/>
  <c r="F5050" i="24"/>
  <c r="E5050" i="24"/>
  <c r="F5049" i="24"/>
  <c r="E5049" i="24"/>
  <c r="F5048" i="24"/>
  <c r="E5048" i="24"/>
  <c r="F5047" i="24"/>
  <c r="E5047" i="24"/>
  <c r="F5046" i="24"/>
  <c r="E5046" i="24"/>
  <c r="F5045" i="24"/>
  <c r="E5045" i="24"/>
  <c r="F5044" i="24"/>
  <c r="E5044" i="24"/>
  <c r="F5043" i="24"/>
  <c r="E5043" i="24"/>
  <c r="F5042" i="24"/>
  <c r="E5042" i="24"/>
  <c r="F5041" i="24"/>
  <c r="E5041" i="24"/>
  <c r="F5040" i="24"/>
  <c r="E5040" i="24"/>
  <c r="F5039" i="24"/>
  <c r="E5039" i="24"/>
  <c r="F5038" i="24"/>
  <c r="E5038" i="24"/>
  <c r="F5037" i="24"/>
  <c r="E5037" i="24"/>
  <c r="F5036" i="24"/>
  <c r="E5036" i="24"/>
  <c r="F5035" i="24"/>
  <c r="E5035" i="24"/>
  <c r="F5034" i="24"/>
  <c r="E5034" i="24"/>
  <c r="F5033" i="24"/>
  <c r="E5033" i="24"/>
  <c r="F5032" i="24"/>
  <c r="E5032" i="24"/>
  <c r="F5031" i="24"/>
  <c r="E5031" i="24"/>
  <c r="F5030" i="24"/>
  <c r="E5030" i="24"/>
  <c r="F5029" i="24"/>
  <c r="E5029" i="24"/>
  <c r="F5028" i="24"/>
  <c r="E5028" i="24"/>
  <c r="F5027" i="24"/>
  <c r="E5027" i="24"/>
  <c r="F5026" i="24"/>
  <c r="E5026" i="24"/>
  <c r="F5025" i="24"/>
  <c r="E5025" i="24"/>
  <c r="F5024" i="24"/>
  <c r="E5024" i="24"/>
  <c r="F5023" i="24"/>
  <c r="E5023" i="24"/>
  <c r="F5022" i="24"/>
  <c r="E5022" i="24"/>
  <c r="F5021" i="24"/>
  <c r="E5021" i="24"/>
  <c r="F5020" i="24"/>
  <c r="E5020" i="24"/>
  <c r="F5019" i="24"/>
  <c r="E5019" i="24"/>
  <c r="F5018" i="24"/>
  <c r="E5018" i="24"/>
  <c r="F5017" i="24"/>
  <c r="E5017" i="24"/>
  <c r="F5016" i="24"/>
  <c r="E5016" i="24"/>
  <c r="F5015" i="24"/>
  <c r="E5015" i="24"/>
  <c r="F5014" i="24"/>
  <c r="E5014" i="24"/>
  <c r="F5013" i="24"/>
  <c r="E5013" i="24"/>
  <c r="F5012" i="24"/>
  <c r="E5012" i="24"/>
  <c r="F5011" i="24"/>
  <c r="E5011" i="24"/>
  <c r="F5010" i="24"/>
  <c r="E5010" i="24"/>
  <c r="F5009" i="24"/>
  <c r="E5009" i="24"/>
  <c r="F5008" i="24"/>
  <c r="E5008" i="24"/>
  <c r="F5007" i="24"/>
  <c r="E5007" i="24"/>
  <c r="F5006" i="24"/>
  <c r="E5006" i="24"/>
  <c r="F5005" i="24"/>
  <c r="E5005" i="24"/>
  <c r="F5004" i="24"/>
  <c r="E5004" i="24"/>
  <c r="F5003" i="24"/>
  <c r="E5003" i="24"/>
  <c r="F5002" i="24"/>
  <c r="E5002" i="24"/>
  <c r="F5001" i="24"/>
  <c r="E5001" i="24"/>
  <c r="F5000" i="24"/>
  <c r="E5000" i="24"/>
  <c r="F4999" i="24"/>
  <c r="E4999" i="24"/>
  <c r="F4998" i="24"/>
  <c r="E4998" i="24"/>
  <c r="F4997" i="24"/>
  <c r="E4997" i="24"/>
  <c r="F4996" i="24"/>
  <c r="E4996" i="24"/>
  <c r="F4995" i="24"/>
  <c r="E4995" i="24"/>
  <c r="F4994" i="24"/>
  <c r="E4994" i="24"/>
  <c r="F4993" i="24"/>
  <c r="E4993" i="24"/>
  <c r="F4992" i="24"/>
  <c r="E4992" i="24"/>
  <c r="F4991" i="24"/>
  <c r="E4991" i="24"/>
  <c r="F4990" i="24"/>
  <c r="E4990" i="24"/>
  <c r="F4989" i="24"/>
  <c r="E4989" i="24"/>
  <c r="F4988" i="24"/>
  <c r="E4988" i="24"/>
  <c r="F4987" i="24"/>
  <c r="E4987" i="24"/>
  <c r="F4986" i="24"/>
  <c r="E4986" i="24"/>
  <c r="F4985" i="24"/>
  <c r="E4985" i="24"/>
  <c r="F4984" i="24"/>
  <c r="E4984" i="24"/>
  <c r="F4983" i="24"/>
  <c r="E4983" i="24"/>
  <c r="F4982" i="24"/>
  <c r="E4982" i="24"/>
  <c r="F4981" i="24"/>
  <c r="E4981" i="24"/>
  <c r="F4980" i="24"/>
  <c r="E4980" i="24"/>
  <c r="F4979" i="24"/>
  <c r="E4979" i="24"/>
  <c r="F4978" i="24"/>
  <c r="E4978" i="24"/>
  <c r="F4977" i="24"/>
  <c r="E4977" i="24"/>
  <c r="F4976" i="24"/>
  <c r="E4976" i="24"/>
  <c r="F4975" i="24"/>
  <c r="E4975" i="24"/>
  <c r="F4974" i="24"/>
  <c r="E4974" i="24"/>
  <c r="F4973" i="24"/>
  <c r="E4973" i="24"/>
  <c r="F4972" i="24"/>
  <c r="E4972" i="24"/>
  <c r="F4971" i="24"/>
  <c r="E4971" i="24"/>
  <c r="F4970" i="24"/>
  <c r="E4970" i="24"/>
  <c r="F4969" i="24"/>
  <c r="E4969" i="24"/>
  <c r="F4968" i="24"/>
  <c r="E4968" i="24"/>
  <c r="F4967" i="24"/>
  <c r="E4967" i="24"/>
  <c r="F4966" i="24"/>
  <c r="E4966" i="24"/>
  <c r="F4965" i="24"/>
  <c r="E4965" i="24"/>
  <c r="F4964" i="24"/>
  <c r="E4964" i="24"/>
  <c r="F4963" i="24"/>
  <c r="E4963" i="24"/>
  <c r="F4962" i="24"/>
  <c r="E4962" i="24"/>
  <c r="F4961" i="24"/>
  <c r="E4961" i="24"/>
  <c r="F4960" i="24"/>
  <c r="E4960" i="24"/>
  <c r="F4959" i="24"/>
  <c r="E4959" i="24"/>
  <c r="F4958" i="24"/>
  <c r="E4958" i="24"/>
  <c r="F4957" i="24"/>
  <c r="E4957" i="24"/>
  <c r="F4956" i="24"/>
  <c r="E4956" i="24"/>
  <c r="F4955" i="24"/>
  <c r="E4955" i="24"/>
  <c r="F4954" i="24"/>
  <c r="E4954" i="24"/>
  <c r="F4953" i="24"/>
  <c r="E4953" i="24"/>
  <c r="F4952" i="24"/>
  <c r="E4952" i="24"/>
  <c r="F4951" i="24"/>
  <c r="E4951" i="24"/>
  <c r="F4950" i="24"/>
  <c r="E4950" i="24"/>
  <c r="F4949" i="24"/>
  <c r="E4949" i="24"/>
  <c r="F4948" i="24"/>
  <c r="E4948" i="24"/>
  <c r="F4947" i="24"/>
  <c r="E4947" i="24"/>
  <c r="F4946" i="24"/>
  <c r="E4946" i="24"/>
  <c r="F4945" i="24"/>
  <c r="E4945" i="24"/>
  <c r="F4944" i="24"/>
  <c r="E4944" i="24"/>
  <c r="F4943" i="24"/>
  <c r="E4943" i="24"/>
  <c r="F4942" i="24"/>
  <c r="E4942" i="24"/>
  <c r="F4941" i="24"/>
  <c r="E4941" i="24"/>
  <c r="F4940" i="24"/>
  <c r="E4940" i="24"/>
  <c r="F4939" i="24"/>
  <c r="E4939" i="24"/>
  <c r="F4938" i="24"/>
  <c r="E4938" i="24"/>
  <c r="F4937" i="24"/>
  <c r="E4937" i="24"/>
  <c r="F4936" i="24"/>
  <c r="E4936" i="24"/>
  <c r="F4935" i="24"/>
  <c r="E4935" i="24"/>
  <c r="F4934" i="24"/>
  <c r="E4934" i="24"/>
  <c r="F4933" i="24"/>
  <c r="E4933" i="24"/>
  <c r="F4932" i="24"/>
  <c r="E4932" i="24"/>
  <c r="F4931" i="24"/>
  <c r="E4931" i="24"/>
  <c r="F4930" i="24"/>
  <c r="E4930" i="24"/>
  <c r="F4929" i="24"/>
  <c r="E4929" i="24"/>
  <c r="F4928" i="24"/>
  <c r="E4928" i="24"/>
  <c r="F4927" i="24"/>
  <c r="E4927" i="24"/>
  <c r="F4926" i="24"/>
  <c r="E4926" i="24"/>
  <c r="F4925" i="24"/>
  <c r="E4925" i="24"/>
  <c r="F4924" i="24"/>
  <c r="E4924" i="24"/>
  <c r="F4923" i="24"/>
  <c r="E4923" i="24"/>
  <c r="F4922" i="24"/>
  <c r="E4922" i="24"/>
  <c r="F4921" i="24"/>
  <c r="E4921" i="24"/>
  <c r="F4920" i="24"/>
  <c r="E4920" i="24"/>
  <c r="F4919" i="24"/>
  <c r="E4919" i="24"/>
  <c r="F4918" i="24"/>
  <c r="E4918" i="24"/>
  <c r="F4917" i="24"/>
  <c r="E4917" i="24"/>
  <c r="F4916" i="24"/>
  <c r="E4916" i="24"/>
  <c r="F4915" i="24"/>
  <c r="E4915" i="24"/>
  <c r="F4914" i="24"/>
  <c r="E4914" i="24"/>
  <c r="F4913" i="24"/>
  <c r="E4913" i="24"/>
  <c r="F4912" i="24"/>
  <c r="E4912" i="24"/>
  <c r="F4911" i="24"/>
  <c r="E4911" i="24"/>
  <c r="F4910" i="24"/>
  <c r="E4910" i="24"/>
  <c r="F4909" i="24"/>
  <c r="E4909" i="24"/>
  <c r="F4908" i="24"/>
  <c r="E4908" i="24"/>
  <c r="F4907" i="24"/>
  <c r="E4907" i="24"/>
  <c r="F4906" i="24"/>
  <c r="E4906" i="24"/>
  <c r="F4905" i="24"/>
  <c r="E4905" i="24"/>
  <c r="F4904" i="24"/>
  <c r="E4904" i="24"/>
  <c r="F4903" i="24"/>
  <c r="E4903" i="24"/>
  <c r="F4902" i="24"/>
  <c r="E4902" i="24"/>
  <c r="F4901" i="24"/>
  <c r="E4901" i="24"/>
  <c r="F4900" i="24"/>
  <c r="E4900" i="24"/>
  <c r="F4899" i="24"/>
  <c r="E4899" i="24"/>
  <c r="F4898" i="24"/>
  <c r="E4898" i="24"/>
  <c r="F4897" i="24"/>
  <c r="E4897" i="24"/>
  <c r="F4896" i="24"/>
  <c r="E4896" i="24"/>
  <c r="F4895" i="24"/>
  <c r="E4895" i="24"/>
  <c r="F4894" i="24"/>
  <c r="E4894" i="24"/>
  <c r="F4893" i="24"/>
  <c r="E4893" i="24"/>
  <c r="F4892" i="24"/>
  <c r="E4892" i="24"/>
  <c r="F4891" i="24"/>
  <c r="E4891" i="24"/>
  <c r="F4890" i="24"/>
  <c r="E4890" i="24"/>
  <c r="F4889" i="24"/>
  <c r="E4889" i="24"/>
  <c r="F4888" i="24"/>
  <c r="E4888" i="24"/>
  <c r="F4887" i="24"/>
  <c r="E4887" i="24"/>
  <c r="G4887" i="24" s="1"/>
  <c r="F4886" i="24"/>
  <c r="E4886" i="24"/>
  <c r="F4885" i="24"/>
  <c r="E4885" i="24"/>
  <c r="F4884" i="24"/>
  <c r="E4884" i="24"/>
  <c r="F4883" i="24"/>
  <c r="E4883" i="24"/>
  <c r="F4882" i="24"/>
  <c r="E4882" i="24"/>
  <c r="F4881" i="24"/>
  <c r="E4881" i="24"/>
  <c r="F4880" i="24"/>
  <c r="E4880" i="24"/>
  <c r="F4879" i="24"/>
  <c r="E4879" i="24"/>
  <c r="F4878" i="24"/>
  <c r="E4878" i="24"/>
  <c r="F4877" i="24"/>
  <c r="E4877" i="24"/>
  <c r="F4876" i="24"/>
  <c r="E4876" i="24"/>
  <c r="F4875" i="24"/>
  <c r="E4875" i="24"/>
  <c r="F4874" i="24"/>
  <c r="E4874" i="24"/>
  <c r="F4873" i="24"/>
  <c r="E4873" i="24"/>
  <c r="F4872" i="24"/>
  <c r="E4872" i="24"/>
  <c r="F4871" i="24"/>
  <c r="E4871" i="24"/>
  <c r="F4870" i="24"/>
  <c r="E4870" i="24"/>
  <c r="F4869" i="24"/>
  <c r="E4869" i="24"/>
  <c r="F4868" i="24"/>
  <c r="E4868" i="24"/>
  <c r="F4867" i="24"/>
  <c r="E4867" i="24"/>
  <c r="F4866" i="24"/>
  <c r="E4866" i="24"/>
  <c r="F4865" i="24"/>
  <c r="E4865" i="24"/>
  <c r="F4864" i="24"/>
  <c r="E4864" i="24"/>
  <c r="F4863" i="24"/>
  <c r="E4863" i="24"/>
  <c r="F4862" i="24"/>
  <c r="E4862" i="24"/>
  <c r="F4861" i="24"/>
  <c r="E4861" i="24"/>
  <c r="F4860" i="24"/>
  <c r="E4860" i="24"/>
  <c r="F4859" i="24"/>
  <c r="E4859" i="24"/>
  <c r="F4858" i="24"/>
  <c r="E4858" i="24"/>
  <c r="F4857" i="24"/>
  <c r="E4857" i="24"/>
  <c r="F4856" i="24"/>
  <c r="E4856" i="24"/>
  <c r="F4855" i="24"/>
  <c r="E4855" i="24"/>
  <c r="F4854" i="24"/>
  <c r="E4854" i="24"/>
  <c r="F4853" i="24"/>
  <c r="E4853" i="24"/>
  <c r="F4852" i="24"/>
  <c r="E4852" i="24"/>
  <c r="F4851" i="24"/>
  <c r="E4851" i="24"/>
  <c r="F4850" i="24"/>
  <c r="E4850" i="24"/>
  <c r="F4849" i="24"/>
  <c r="E4849" i="24"/>
  <c r="F4848" i="24"/>
  <c r="E4848" i="24"/>
  <c r="F4847" i="24"/>
  <c r="E4847" i="24"/>
  <c r="F4846" i="24"/>
  <c r="E4846" i="24"/>
  <c r="F4845" i="24"/>
  <c r="E4845" i="24"/>
  <c r="F4844" i="24"/>
  <c r="E4844" i="24"/>
  <c r="F4843" i="24"/>
  <c r="E4843" i="24"/>
  <c r="F4842" i="24"/>
  <c r="E4842" i="24"/>
  <c r="F4841" i="24"/>
  <c r="E4841" i="24"/>
  <c r="F4840" i="24"/>
  <c r="E4840" i="24"/>
  <c r="F4839" i="24"/>
  <c r="E4839" i="24"/>
  <c r="F4838" i="24"/>
  <c r="E4838" i="24"/>
  <c r="F4837" i="24"/>
  <c r="E4837" i="24"/>
  <c r="F4836" i="24"/>
  <c r="E4836" i="24"/>
  <c r="F4835" i="24"/>
  <c r="E4835" i="24"/>
  <c r="F4834" i="24"/>
  <c r="E4834" i="24"/>
  <c r="F4833" i="24"/>
  <c r="E4833" i="24"/>
  <c r="F4832" i="24"/>
  <c r="E4832" i="24"/>
  <c r="F4831" i="24"/>
  <c r="E4831" i="24"/>
  <c r="F4830" i="24"/>
  <c r="E4830" i="24"/>
  <c r="F4829" i="24"/>
  <c r="E4829" i="24"/>
  <c r="F4828" i="24"/>
  <c r="E4828" i="24"/>
  <c r="F4827" i="24"/>
  <c r="E4827" i="24"/>
  <c r="F4826" i="24"/>
  <c r="E4826" i="24"/>
  <c r="F4825" i="24"/>
  <c r="E4825" i="24"/>
  <c r="F4824" i="24"/>
  <c r="E4824" i="24"/>
  <c r="F4823" i="24"/>
  <c r="E4823" i="24"/>
  <c r="F4822" i="24"/>
  <c r="E4822" i="24"/>
  <c r="F4821" i="24"/>
  <c r="E4821" i="24"/>
  <c r="F4820" i="24"/>
  <c r="E4820" i="24"/>
  <c r="F4819" i="24"/>
  <c r="E4819" i="24"/>
  <c r="F4818" i="24"/>
  <c r="E4818" i="24"/>
  <c r="F4817" i="24"/>
  <c r="E4817" i="24"/>
  <c r="F4816" i="24"/>
  <c r="E4816" i="24"/>
  <c r="F4815" i="24"/>
  <c r="E4815" i="24"/>
  <c r="F4814" i="24"/>
  <c r="E4814" i="24"/>
  <c r="F4813" i="24"/>
  <c r="E4813" i="24"/>
  <c r="F4812" i="24"/>
  <c r="E4812" i="24"/>
  <c r="F4811" i="24"/>
  <c r="E4811" i="24"/>
  <c r="F4810" i="24"/>
  <c r="E4810" i="24"/>
  <c r="F4809" i="24"/>
  <c r="E4809" i="24"/>
  <c r="F4808" i="24"/>
  <c r="E4808" i="24"/>
  <c r="F4807" i="24"/>
  <c r="E4807" i="24"/>
  <c r="F4806" i="24"/>
  <c r="E4806" i="24"/>
  <c r="F4805" i="24"/>
  <c r="E4805" i="24"/>
  <c r="F4804" i="24"/>
  <c r="E4804" i="24"/>
  <c r="F4803" i="24"/>
  <c r="E4803" i="24"/>
  <c r="F4802" i="24"/>
  <c r="E4802" i="24"/>
  <c r="F4801" i="24"/>
  <c r="E4801" i="24"/>
  <c r="F4800" i="24"/>
  <c r="E4800" i="24"/>
  <c r="F4799" i="24"/>
  <c r="E4799" i="24"/>
  <c r="F4798" i="24"/>
  <c r="E4798" i="24"/>
  <c r="F4797" i="24"/>
  <c r="E4797" i="24"/>
  <c r="F4796" i="24"/>
  <c r="E4796" i="24"/>
  <c r="F4795" i="24"/>
  <c r="E4795" i="24"/>
  <c r="F4794" i="24"/>
  <c r="E4794" i="24"/>
  <c r="F4793" i="24"/>
  <c r="E4793" i="24"/>
  <c r="F4792" i="24"/>
  <c r="E4792" i="24"/>
  <c r="F4791" i="24"/>
  <c r="E4791" i="24"/>
  <c r="F4790" i="24"/>
  <c r="E4790" i="24"/>
  <c r="F4789" i="24"/>
  <c r="E4789" i="24"/>
  <c r="F4788" i="24"/>
  <c r="E4788" i="24"/>
  <c r="F4787" i="24"/>
  <c r="E4787" i="24"/>
  <c r="F4786" i="24"/>
  <c r="E4786" i="24"/>
  <c r="F4785" i="24"/>
  <c r="E4785" i="24"/>
  <c r="F4784" i="24"/>
  <c r="E4784" i="24"/>
  <c r="F4783" i="24"/>
  <c r="E4783" i="24"/>
  <c r="F4782" i="24"/>
  <c r="E4782" i="24"/>
  <c r="F4781" i="24"/>
  <c r="E4781" i="24"/>
  <c r="F4780" i="24"/>
  <c r="E4780" i="24"/>
  <c r="F4779" i="24"/>
  <c r="E4779" i="24"/>
  <c r="F4778" i="24"/>
  <c r="E4778" i="24"/>
  <c r="F4777" i="24"/>
  <c r="E4777" i="24"/>
  <c r="F4776" i="24"/>
  <c r="E4776" i="24"/>
  <c r="F4775" i="24"/>
  <c r="E4775" i="24"/>
  <c r="F4774" i="24"/>
  <c r="E4774" i="24"/>
  <c r="F4773" i="24"/>
  <c r="E4773" i="24"/>
  <c r="F4772" i="24"/>
  <c r="E4772" i="24"/>
  <c r="F4771" i="24"/>
  <c r="E4771" i="24"/>
  <c r="F4770" i="24"/>
  <c r="E4770" i="24"/>
  <c r="F4769" i="24"/>
  <c r="E4769" i="24"/>
  <c r="F4768" i="24"/>
  <c r="E4768" i="24"/>
  <c r="F4767" i="24"/>
  <c r="E4767" i="24"/>
  <c r="F4766" i="24"/>
  <c r="E4766" i="24"/>
  <c r="F4765" i="24"/>
  <c r="E4765" i="24"/>
  <c r="F4764" i="24"/>
  <c r="E4764" i="24"/>
  <c r="F4763" i="24"/>
  <c r="E4763" i="24"/>
  <c r="F4762" i="24"/>
  <c r="E4762" i="24"/>
  <c r="F4761" i="24"/>
  <c r="E4761" i="24"/>
  <c r="F4760" i="24"/>
  <c r="E4760" i="24"/>
  <c r="F4759" i="24"/>
  <c r="E4759" i="24"/>
  <c r="F4758" i="24"/>
  <c r="E4758" i="24"/>
  <c r="F4757" i="24"/>
  <c r="E4757" i="24"/>
  <c r="F4756" i="24"/>
  <c r="E4756" i="24"/>
  <c r="F4755" i="24"/>
  <c r="E4755" i="24"/>
  <c r="F4754" i="24"/>
  <c r="E4754" i="24"/>
  <c r="F4753" i="24"/>
  <c r="E4753" i="24"/>
  <c r="F4752" i="24"/>
  <c r="E4752" i="24"/>
  <c r="F4751" i="24"/>
  <c r="E4751" i="24"/>
  <c r="F4750" i="24"/>
  <c r="E4750" i="24"/>
  <c r="F4749" i="24"/>
  <c r="E4749" i="24"/>
  <c r="F4748" i="24"/>
  <c r="E4748" i="24"/>
  <c r="F4747" i="24"/>
  <c r="E4747" i="24"/>
  <c r="F4746" i="24"/>
  <c r="E4746" i="24"/>
  <c r="F4745" i="24"/>
  <c r="E4745" i="24"/>
  <c r="F4744" i="24"/>
  <c r="E4744" i="24"/>
  <c r="F4743" i="24"/>
  <c r="E4743" i="24"/>
  <c r="F4742" i="24"/>
  <c r="E4742" i="24"/>
  <c r="F4741" i="24"/>
  <c r="E4741" i="24"/>
  <c r="F4740" i="24"/>
  <c r="E4740" i="24"/>
  <c r="F4739" i="24"/>
  <c r="E4739" i="24"/>
  <c r="F4738" i="24"/>
  <c r="E4738" i="24"/>
  <c r="F4737" i="24"/>
  <c r="E4737" i="24"/>
  <c r="F4736" i="24"/>
  <c r="E4736" i="24"/>
  <c r="F4735" i="24"/>
  <c r="E4735" i="24"/>
  <c r="F4734" i="24"/>
  <c r="E4734" i="24"/>
  <c r="F4733" i="24"/>
  <c r="E4733" i="24"/>
  <c r="F4732" i="24"/>
  <c r="E4732" i="24"/>
  <c r="F4731" i="24"/>
  <c r="E4731" i="24"/>
  <c r="F4730" i="24"/>
  <c r="E4730" i="24"/>
  <c r="F4729" i="24"/>
  <c r="E4729" i="24"/>
  <c r="F4728" i="24"/>
  <c r="E4728" i="24"/>
  <c r="F4727" i="24"/>
  <c r="E4727" i="24"/>
  <c r="F4726" i="24"/>
  <c r="E4726" i="24"/>
  <c r="F4725" i="24"/>
  <c r="E4725" i="24"/>
  <c r="F4724" i="24"/>
  <c r="E4724" i="24"/>
  <c r="F4723" i="24"/>
  <c r="E4723" i="24"/>
  <c r="F4722" i="24"/>
  <c r="E4722" i="24"/>
  <c r="F4721" i="24"/>
  <c r="E4721" i="24"/>
  <c r="F4720" i="24"/>
  <c r="E4720" i="24"/>
  <c r="F4719" i="24"/>
  <c r="E4719" i="24"/>
  <c r="F4718" i="24"/>
  <c r="E4718" i="24"/>
  <c r="F4717" i="24"/>
  <c r="E4717" i="24"/>
  <c r="F4716" i="24"/>
  <c r="E4716" i="24"/>
  <c r="F4715" i="24"/>
  <c r="E4715" i="24"/>
  <c r="F4714" i="24"/>
  <c r="E4714" i="24"/>
  <c r="F4713" i="24"/>
  <c r="E4713" i="24"/>
  <c r="F4712" i="24"/>
  <c r="E4712" i="24"/>
  <c r="F4711" i="24"/>
  <c r="E4711" i="24"/>
  <c r="F4710" i="24"/>
  <c r="E4710" i="24"/>
  <c r="F4709" i="24"/>
  <c r="E4709" i="24"/>
  <c r="F4708" i="24"/>
  <c r="E4708" i="24"/>
  <c r="F4707" i="24"/>
  <c r="E4707" i="24"/>
  <c r="F4706" i="24"/>
  <c r="E4706" i="24"/>
  <c r="F4705" i="24"/>
  <c r="E4705" i="24"/>
  <c r="F4704" i="24"/>
  <c r="E4704" i="24"/>
  <c r="F4703" i="24"/>
  <c r="E4703" i="24"/>
  <c r="F4702" i="24"/>
  <c r="E4702" i="24"/>
  <c r="F4701" i="24"/>
  <c r="E4701" i="24"/>
  <c r="F4700" i="24"/>
  <c r="E4700" i="24"/>
  <c r="F4699" i="24"/>
  <c r="E4699" i="24"/>
  <c r="F4698" i="24"/>
  <c r="E4698" i="24"/>
  <c r="F4697" i="24"/>
  <c r="E4697" i="24"/>
  <c r="F4696" i="24"/>
  <c r="E4696" i="24"/>
  <c r="F4695" i="24"/>
  <c r="E4695" i="24"/>
  <c r="F4694" i="24"/>
  <c r="E4694" i="24"/>
  <c r="F4693" i="24"/>
  <c r="E4693" i="24"/>
  <c r="F4692" i="24"/>
  <c r="E4692" i="24"/>
  <c r="F4691" i="24"/>
  <c r="E4691" i="24"/>
  <c r="F4690" i="24"/>
  <c r="E4690" i="24"/>
  <c r="F4689" i="24"/>
  <c r="E4689" i="24"/>
  <c r="F4688" i="24"/>
  <c r="E4688" i="24"/>
  <c r="F4687" i="24"/>
  <c r="E4687" i="24"/>
  <c r="F4686" i="24"/>
  <c r="E4686" i="24"/>
  <c r="F4685" i="24"/>
  <c r="E4685" i="24"/>
  <c r="F4684" i="24"/>
  <c r="E4684" i="24"/>
  <c r="F4683" i="24"/>
  <c r="E4683" i="24"/>
  <c r="F4682" i="24"/>
  <c r="E4682" i="24"/>
  <c r="F4681" i="24"/>
  <c r="E4681" i="24"/>
  <c r="F4680" i="24"/>
  <c r="E4680" i="24"/>
  <c r="F4679" i="24"/>
  <c r="E4679" i="24"/>
  <c r="F4678" i="24"/>
  <c r="E4678" i="24"/>
  <c r="F4677" i="24"/>
  <c r="E4677" i="24"/>
  <c r="F4676" i="24"/>
  <c r="E4676" i="24"/>
  <c r="F4675" i="24"/>
  <c r="E4675" i="24"/>
  <c r="F4674" i="24"/>
  <c r="E4674" i="24"/>
  <c r="F4673" i="24"/>
  <c r="E4673" i="24"/>
  <c r="F4672" i="24"/>
  <c r="E4672" i="24"/>
  <c r="F4671" i="24"/>
  <c r="E4671" i="24"/>
  <c r="F4670" i="24"/>
  <c r="E4670" i="24"/>
  <c r="F4669" i="24"/>
  <c r="E4669" i="24"/>
  <c r="F4668" i="24"/>
  <c r="E4668" i="24"/>
  <c r="F4667" i="24"/>
  <c r="E4667" i="24"/>
  <c r="F4666" i="24"/>
  <c r="E4666" i="24"/>
  <c r="F4665" i="24"/>
  <c r="E4665" i="24"/>
  <c r="F4664" i="24"/>
  <c r="E4664" i="24"/>
  <c r="F4663" i="24"/>
  <c r="E4663" i="24"/>
  <c r="F4662" i="24"/>
  <c r="E4662" i="24"/>
  <c r="F4661" i="24"/>
  <c r="E4661" i="24"/>
  <c r="F4660" i="24"/>
  <c r="E4660" i="24"/>
  <c r="F4659" i="24"/>
  <c r="E4659" i="24"/>
  <c r="F4658" i="24"/>
  <c r="E4658" i="24"/>
  <c r="F4657" i="24"/>
  <c r="E4657" i="24"/>
  <c r="F4656" i="24"/>
  <c r="E4656" i="24"/>
  <c r="F4655" i="24"/>
  <c r="E4655" i="24"/>
  <c r="F4654" i="24"/>
  <c r="E4654" i="24"/>
  <c r="F4653" i="24"/>
  <c r="E4653" i="24"/>
  <c r="F4652" i="24"/>
  <c r="E4652" i="24"/>
  <c r="F4651" i="24"/>
  <c r="E4651" i="24"/>
  <c r="F4650" i="24"/>
  <c r="E4650" i="24"/>
  <c r="F4649" i="24"/>
  <c r="E4649" i="24"/>
  <c r="F4648" i="24"/>
  <c r="E4648" i="24"/>
  <c r="F4647" i="24"/>
  <c r="E4647" i="24"/>
  <c r="F4646" i="24"/>
  <c r="E4646" i="24"/>
  <c r="F4645" i="24"/>
  <c r="E4645" i="24"/>
  <c r="F4644" i="24"/>
  <c r="E4644" i="24"/>
  <c r="F4643" i="24"/>
  <c r="E4643" i="24"/>
  <c r="F4642" i="24"/>
  <c r="E4642" i="24"/>
  <c r="F4641" i="24"/>
  <c r="E4641" i="24"/>
  <c r="F4640" i="24"/>
  <c r="E4640" i="24"/>
  <c r="F4639" i="24"/>
  <c r="E4639" i="24"/>
  <c r="F4638" i="24"/>
  <c r="E4638" i="24"/>
  <c r="F4637" i="24"/>
  <c r="E4637" i="24"/>
  <c r="F4636" i="24"/>
  <c r="E4636" i="24"/>
  <c r="F4635" i="24"/>
  <c r="E4635" i="24"/>
  <c r="F4634" i="24"/>
  <c r="E4634" i="24"/>
  <c r="F4633" i="24"/>
  <c r="E4633" i="24"/>
  <c r="F4632" i="24"/>
  <c r="E4632" i="24"/>
  <c r="F4631" i="24"/>
  <c r="E4631" i="24"/>
  <c r="F4630" i="24"/>
  <c r="E4630" i="24"/>
  <c r="F4629" i="24"/>
  <c r="E4629" i="24"/>
  <c r="F4628" i="24"/>
  <c r="E4628" i="24"/>
  <c r="F4627" i="24"/>
  <c r="E4627" i="24"/>
  <c r="F4626" i="24"/>
  <c r="E4626" i="24"/>
  <c r="F4625" i="24"/>
  <c r="E4625" i="24"/>
  <c r="F4624" i="24"/>
  <c r="E4624" i="24"/>
  <c r="F4623" i="24"/>
  <c r="E4623" i="24"/>
  <c r="F4622" i="24"/>
  <c r="E4622" i="24"/>
  <c r="F4621" i="24"/>
  <c r="E4621" i="24"/>
  <c r="F4620" i="24"/>
  <c r="E4620" i="24"/>
  <c r="F4619" i="24"/>
  <c r="E4619" i="24"/>
  <c r="F4618" i="24"/>
  <c r="E4618" i="24"/>
  <c r="F4617" i="24"/>
  <c r="E4617" i="24"/>
  <c r="F4616" i="24"/>
  <c r="E4616" i="24"/>
  <c r="F4615" i="24"/>
  <c r="E4615" i="24"/>
  <c r="F4614" i="24"/>
  <c r="E4614" i="24"/>
  <c r="F4613" i="24"/>
  <c r="E4613" i="24"/>
  <c r="F4612" i="24"/>
  <c r="E4612" i="24"/>
  <c r="F4611" i="24"/>
  <c r="E4611" i="24"/>
  <c r="F4610" i="24"/>
  <c r="E4610" i="24"/>
  <c r="F4609" i="24"/>
  <c r="E4609" i="24"/>
  <c r="F4608" i="24"/>
  <c r="E4608" i="24"/>
  <c r="F4607" i="24"/>
  <c r="E4607" i="24"/>
  <c r="F4606" i="24"/>
  <c r="E4606" i="24"/>
  <c r="F4605" i="24"/>
  <c r="E4605" i="24"/>
  <c r="F4604" i="24"/>
  <c r="E4604" i="24"/>
  <c r="F4603" i="24"/>
  <c r="E4603" i="24"/>
  <c r="F4602" i="24"/>
  <c r="E4602" i="24"/>
  <c r="F4601" i="24"/>
  <c r="E4601" i="24"/>
  <c r="F4600" i="24"/>
  <c r="E4600" i="24"/>
  <c r="F4599" i="24"/>
  <c r="E4599" i="24"/>
  <c r="F4598" i="24"/>
  <c r="E4598" i="24"/>
  <c r="F4597" i="24"/>
  <c r="E4597" i="24"/>
  <c r="F4596" i="24"/>
  <c r="E4596" i="24"/>
  <c r="F4595" i="24"/>
  <c r="E4595" i="24"/>
  <c r="F4594" i="24"/>
  <c r="E4594" i="24"/>
  <c r="F4593" i="24"/>
  <c r="E4593" i="24"/>
  <c r="F4592" i="24"/>
  <c r="E4592" i="24"/>
  <c r="F4591" i="24"/>
  <c r="E4591" i="24"/>
  <c r="F4590" i="24"/>
  <c r="E4590" i="24"/>
  <c r="F4589" i="24"/>
  <c r="E4589" i="24"/>
  <c r="F4588" i="24"/>
  <c r="E4588" i="24"/>
  <c r="F4587" i="24"/>
  <c r="E4587" i="24"/>
  <c r="F4586" i="24"/>
  <c r="E4586" i="24"/>
  <c r="F4585" i="24"/>
  <c r="E4585" i="24"/>
  <c r="F4584" i="24"/>
  <c r="E4584" i="24"/>
  <c r="F4583" i="24"/>
  <c r="E4583" i="24"/>
  <c r="F4582" i="24"/>
  <c r="E4582" i="24"/>
  <c r="F4581" i="24"/>
  <c r="E4581" i="24"/>
  <c r="F4580" i="24"/>
  <c r="E4580" i="24"/>
  <c r="F4579" i="24"/>
  <c r="E4579" i="24"/>
  <c r="F4578" i="24"/>
  <c r="E4578" i="24"/>
  <c r="F4577" i="24"/>
  <c r="E4577" i="24"/>
  <c r="F4576" i="24"/>
  <c r="E4576" i="24"/>
  <c r="F4575" i="24"/>
  <c r="E4575" i="24"/>
  <c r="F4574" i="24"/>
  <c r="E4574" i="24"/>
  <c r="F4573" i="24"/>
  <c r="E4573" i="24"/>
  <c r="F4572" i="24"/>
  <c r="E4572" i="24"/>
  <c r="F4571" i="24"/>
  <c r="E4571" i="24"/>
  <c r="F4570" i="24"/>
  <c r="E4570" i="24"/>
  <c r="F4569" i="24"/>
  <c r="E4569" i="24"/>
  <c r="F4568" i="24"/>
  <c r="E4568" i="24"/>
  <c r="F4567" i="24"/>
  <c r="E4567" i="24"/>
  <c r="F4566" i="24"/>
  <c r="E4566" i="24"/>
  <c r="F4565" i="24"/>
  <c r="E4565" i="24"/>
  <c r="F4564" i="24"/>
  <c r="E4564" i="24"/>
  <c r="F4563" i="24"/>
  <c r="E4563" i="24"/>
  <c r="F4562" i="24"/>
  <c r="E4562" i="24"/>
  <c r="F4561" i="24"/>
  <c r="E4561" i="24"/>
  <c r="F4560" i="24"/>
  <c r="E4560" i="24"/>
  <c r="F4559" i="24"/>
  <c r="E4559" i="24"/>
  <c r="F4558" i="24"/>
  <c r="E4558" i="24"/>
  <c r="F4557" i="24"/>
  <c r="E4557" i="24"/>
  <c r="F4556" i="24"/>
  <c r="E4556" i="24"/>
  <c r="F4555" i="24"/>
  <c r="E4555" i="24"/>
  <c r="F4554" i="24"/>
  <c r="E4554" i="24"/>
  <c r="F4553" i="24"/>
  <c r="E4553" i="24"/>
  <c r="F4552" i="24"/>
  <c r="E4552" i="24"/>
  <c r="F4551" i="24"/>
  <c r="E4551" i="24"/>
  <c r="F4550" i="24"/>
  <c r="E4550" i="24"/>
  <c r="F4549" i="24"/>
  <c r="E4549" i="24"/>
  <c r="F4548" i="24"/>
  <c r="E4548" i="24"/>
  <c r="F4547" i="24"/>
  <c r="E4547" i="24"/>
  <c r="F4546" i="24"/>
  <c r="E4546" i="24"/>
  <c r="F4545" i="24"/>
  <c r="E4545" i="24"/>
  <c r="F4544" i="24"/>
  <c r="E4544" i="24"/>
  <c r="F4543" i="24"/>
  <c r="E4543" i="24"/>
  <c r="F4542" i="24"/>
  <c r="E4542" i="24"/>
  <c r="F4541" i="24"/>
  <c r="E4541" i="24"/>
  <c r="F4540" i="24"/>
  <c r="E4540" i="24"/>
  <c r="F4539" i="24"/>
  <c r="E4539" i="24"/>
  <c r="F4538" i="24"/>
  <c r="E4538" i="24"/>
  <c r="F4537" i="24"/>
  <c r="E4537" i="24"/>
  <c r="F4536" i="24"/>
  <c r="E4536" i="24"/>
  <c r="F4535" i="24"/>
  <c r="E4535" i="24"/>
  <c r="F4534" i="24"/>
  <c r="E4534" i="24"/>
  <c r="F4533" i="24"/>
  <c r="E4533" i="24"/>
  <c r="F4532" i="24"/>
  <c r="E4532" i="24"/>
  <c r="F4531" i="24"/>
  <c r="E4531" i="24"/>
  <c r="F4530" i="24"/>
  <c r="E4530" i="24"/>
  <c r="F4529" i="24"/>
  <c r="E4529" i="24"/>
  <c r="F4528" i="24"/>
  <c r="E4528" i="24"/>
  <c r="F4527" i="24"/>
  <c r="E4527" i="24"/>
  <c r="F4526" i="24"/>
  <c r="E4526" i="24"/>
  <c r="F4525" i="24"/>
  <c r="E4525" i="24"/>
  <c r="F4524" i="24"/>
  <c r="E4524" i="24"/>
  <c r="F4523" i="24"/>
  <c r="E4523" i="24"/>
  <c r="F4522" i="24"/>
  <c r="E4522" i="24"/>
  <c r="F4521" i="24"/>
  <c r="E4521" i="24"/>
  <c r="F4520" i="24"/>
  <c r="E4520" i="24"/>
  <c r="F4519" i="24"/>
  <c r="E4519" i="24"/>
  <c r="F4518" i="24"/>
  <c r="E4518" i="24"/>
  <c r="F4517" i="24"/>
  <c r="E4517" i="24"/>
  <c r="F4516" i="24"/>
  <c r="E4516" i="24"/>
  <c r="F4515" i="24"/>
  <c r="E4515" i="24"/>
  <c r="F4514" i="24"/>
  <c r="E4514" i="24"/>
  <c r="F4513" i="24"/>
  <c r="E4513" i="24"/>
  <c r="F4512" i="24"/>
  <c r="E4512" i="24"/>
  <c r="F4511" i="24"/>
  <c r="E4511" i="24"/>
  <c r="F4510" i="24"/>
  <c r="E4510" i="24"/>
  <c r="F4509" i="24"/>
  <c r="E4509" i="24"/>
  <c r="F4508" i="24"/>
  <c r="E4508" i="24"/>
  <c r="F4507" i="24"/>
  <c r="E4507" i="24"/>
  <c r="F4506" i="24"/>
  <c r="E4506" i="24"/>
  <c r="F4505" i="24"/>
  <c r="E4505" i="24"/>
  <c r="F4504" i="24"/>
  <c r="E4504" i="24"/>
  <c r="F4503" i="24"/>
  <c r="E4503" i="24"/>
  <c r="F4502" i="24"/>
  <c r="E4502" i="24"/>
  <c r="F4501" i="24"/>
  <c r="E4501" i="24"/>
  <c r="F4500" i="24"/>
  <c r="E4500" i="24"/>
  <c r="F4499" i="24"/>
  <c r="E4499" i="24"/>
  <c r="F4498" i="24"/>
  <c r="E4498" i="24"/>
  <c r="F4497" i="24"/>
  <c r="E4497" i="24"/>
  <c r="F4496" i="24"/>
  <c r="E4496" i="24"/>
  <c r="F4495" i="24"/>
  <c r="E4495" i="24"/>
  <c r="F4494" i="24"/>
  <c r="E4494" i="24"/>
  <c r="F4493" i="24"/>
  <c r="E4493" i="24"/>
  <c r="F4492" i="24"/>
  <c r="E4492" i="24"/>
  <c r="F4491" i="24"/>
  <c r="E4491" i="24"/>
  <c r="F4490" i="24"/>
  <c r="E4490" i="24"/>
  <c r="F4489" i="24"/>
  <c r="E4489" i="24"/>
  <c r="F4488" i="24"/>
  <c r="E4488" i="24"/>
  <c r="F4487" i="24"/>
  <c r="E4487" i="24"/>
  <c r="F4486" i="24"/>
  <c r="E4486" i="24"/>
  <c r="F4485" i="24"/>
  <c r="E4485" i="24"/>
  <c r="F4484" i="24"/>
  <c r="E4484" i="24"/>
  <c r="F4483" i="24"/>
  <c r="E4483" i="24"/>
  <c r="F4482" i="24"/>
  <c r="E4482" i="24"/>
  <c r="F4481" i="24"/>
  <c r="E4481" i="24"/>
  <c r="F4480" i="24"/>
  <c r="E4480" i="24"/>
  <c r="F4479" i="24"/>
  <c r="E4479" i="24"/>
  <c r="F4478" i="24"/>
  <c r="E4478" i="24"/>
  <c r="F4477" i="24"/>
  <c r="E4477" i="24"/>
  <c r="F4476" i="24"/>
  <c r="E4476" i="24"/>
  <c r="F4475" i="24"/>
  <c r="E4475" i="24"/>
  <c r="F4474" i="24"/>
  <c r="E4474" i="24"/>
  <c r="F4473" i="24"/>
  <c r="E4473" i="24"/>
  <c r="F4472" i="24"/>
  <c r="E4472" i="24"/>
  <c r="F4471" i="24"/>
  <c r="E4471" i="24"/>
  <c r="F4470" i="24"/>
  <c r="E4470" i="24"/>
  <c r="F4469" i="24"/>
  <c r="E4469" i="24"/>
  <c r="F4468" i="24"/>
  <c r="E4468" i="24"/>
  <c r="F4467" i="24"/>
  <c r="E4467" i="24"/>
  <c r="F4466" i="24"/>
  <c r="E4466" i="24"/>
  <c r="F4465" i="24"/>
  <c r="E4465" i="24"/>
  <c r="F4464" i="24"/>
  <c r="E4464" i="24"/>
  <c r="F4463" i="24"/>
  <c r="E4463" i="24"/>
  <c r="F4462" i="24"/>
  <c r="E4462" i="24"/>
  <c r="F4461" i="24"/>
  <c r="E4461" i="24"/>
  <c r="F4460" i="24"/>
  <c r="E4460" i="24"/>
  <c r="F4459" i="24"/>
  <c r="E4459" i="24"/>
  <c r="F4458" i="24"/>
  <c r="E4458" i="24"/>
  <c r="F4457" i="24"/>
  <c r="E4457" i="24"/>
  <c r="F4456" i="24"/>
  <c r="E4456" i="24"/>
  <c r="F4455" i="24"/>
  <c r="E4455" i="24"/>
  <c r="F4454" i="24"/>
  <c r="E4454" i="24"/>
  <c r="F4453" i="24"/>
  <c r="E4453" i="24"/>
  <c r="F4452" i="24"/>
  <c r="E4452" i="24"/>
  <c r="F4451" i="24"/>
  <c r="E4451" i="24"/>
  <c r="F4450" i="24"/>
  <c r="E4450" i="24"/>
  <c r="F4449" i="24"/>
  <c r="E4449" i="24"/>
  <c r="F4448" i="24"/>
  <c r="E4448" i="24"/>
  <c r="F4447" i="24"/>
  <c r="E4447" i="24"/>
  <c r="F4446" i="24"/>
  <c r="E4446" i="24"/>
  <c r="F4445" i="24"/>
  <c r="E4445" i="24"/>
  <c r="F4444" i="24"/>
  <c r="E4444" i="24"/>
  <c r="F4443" i="24"/>
  <c r="E4443" i="24"/>
  <c r="F4442" i="24"/>
  <c r="E4442" i="24"/>
  <c r="F4441" i="24"/>
  <c r="E4441" i="24"/>
  <c r="F4440" i="24"/>
  <c r="E4440" i="24"/>
  <c r="F4439" i="24"/>
  <c r="E4439" i="24"/>
  <c r="F4438" i="24"/>
  <c r="E4438" i="24"/>
  <c r="F4437" i="24"/>
  <c r="E4437" i="24"/>
  <c r="F4436" i="24"/>
  <c r="E4436" i="24"/>
  <c r="F4435" i="24"/>
  <c r="E4435" i="24"/>
  <c r="F4434" i="24"/>
  <c r="E4434" i="24"/>
  <c r="F4433" i="24"/>
  <c r="E4433" i="24"/>
  <c r="F4432" i="24"/>
  <c r="E4432" i="24"/>
  <c r="F4431" i="24"/>
  <c r="E4431" i="24"/>
  <c r="F4430" i="24"/>
  <c r="E4430" i="24"/>
  <c r="F4429" i="24"/>
  <c r="E4429" i="24"/>
  <c r="F4428" i="24"/>
  <c r="E4428" i="24"/>
  <c r="F4427" i="24"/>
  <c r="E4427" i="24"/>
  <c r="F4426" i="24"/>
  <c r="E4426" i="24"/>
  <c r="F4425" i="24"/>
  <c r="E4425" i="24"/>
  <c r="F4424" i="24"/>
  <c r="E4424" i="24"/>
  <c r="F4423" i="24"/>
  <c r="E4423" i="24"/>
  <c r="F4422" i="24"/>
  <c r="E4422" i="24"/>
  <c r="F4421" i="24"/>
  <c r="E4421" i="24"/>
  <c r="F4420" i="24"/>
  <c r="E4420" i="24"/>
  <c r="F4419" i="24"/>
  <c r="E4419" i="24"/>
  <c r="F4418" i="24"/>
  <c r="E4418" i="24"/>
  <c r="F4417" i="24"/>
  <c r="E4417" i="24"/>
  <c r="F4416" i="24"/>
  <c r="E4416" i="24"/>
  <c r="F4415" i="24"/>
  <c r="E4415" i="24"/>
  <c r="F4414" i="24"/>
  <c r="E4414" i="24"/>
  <c r="F4413" i="24"/>
  <c r="E4413" i="24"/>
  <c r="F4412" i="24"/>
  <c r="E4412" i="24"/>
  <c r="F4411" i="24"/>
  <c r="E4411" i="24"/>
  <c r="F4410" i="24"/>
  <c r="E4410" i="24"/>
  <c r="F4409" i="24"/>
  <c r="E4409" i="24"/>
  <c r="F4408" i="24"/>
  <c r="E4408" i="24"/>
  <c r="F4407" i="24"/>
  <c r="E4407" i="24"/>
  <c r="F4406" i="24"/>
  <c r="E4406" i="24"/>
  <c r="F4405" i="24"/>
  <c r="E4405" i="24"/>
  <c r="F4404" i="24"/>
  <c r="E4404" i="24"/>
  <c r="F4403" i="24"/>
  <c r="E4403" i="24"/>
  <c r="F4402" i="24"/>
  <c r="E4402" i="24"/>
  <c r="F4401" i="24"/>
  <c r="E4401" i="24"/>
  <c r="F4400" i="24"/>
  <c r="E4400" i="24"/>
  <c r="F4399" i="24"/>
  <c r="E4399" i="24"/>
  <c r="F4398" i="24"/>
  <c r="E4398" i="24"/>
  <c r="F4397" i="24"/>
  <c r="E4397" i="24"/>
  <c r="F4396" i="24"/>
  <c r="E4396" i="24"/>
  <c r="F4395" i="24"/>
  <c r="E4395" i="24"/>
  <c r="F4394" i="24"/>
  <c r="E4394" i="24"/>
  <c r="F4393" i="24"/>
  <c r="E4393" i="24"/>
  <c r="F4392" i="24"/>
  <c r="E4392" i="24"/>
  <c r="F4391" i="24"/>
  <c r="E4391" i="24"/>
  <c r="F4390" i="24"/>
  <c r="E4390" i="24"/>
  <c r="F4389" i="24"/>
  <c r="E4389" i="24"/>
  <c r="F4388" i="24"/>
  <c r="E4388" i="24"/>
  <c r="F4387" i="24"/>
  <c r="E4387" i="24"/>
  <c r="F4386" i="24"/>
  <c r="E4386" i="24"/>
  <c r="F4385" i="24"/>
  <c r="E4385" i="24"/>
  <c r="F4384" i="24"/>
  <c r="E4384" i="24"/>
  <c r="F4383" i="24"/>
  <c r="E4383" i="24"/>
  <c r="F4382" i="24"/>
  <c r="E4382" i="24"/>
  <c r="F4381" i="24"/>
  <c r="E4381" i="24"/>
  <c r="F4380" i="24"/>
  <c r="E4380" i="24"/>
  <c r="F4379" i="24"/>
  <c r="E4379" i="24"/>
  <c r="F4378" i="24"/>
  <c r="E4378" i="24"/>
  <c r="F4377" i="24"/>
  <c r="E4377" i="24"/>
  <c r="F4376" i="24"/>
  <c r="E4376" i="24"/>
  <c r="F4375" i="24"/>
  <c r="E4375" i="24"/>
  <c r="F4374" i="24"/>
  <c r="E4374" i="24"/>
  <c r="F4373" i="24"/>
  <c r="E4373" i="24"/>
  <c r="F4372" i="24"/>
  <c r="E4372" i="24"/>
  <c r="F4371" i="24"/>
  <c r="E4371" i="24"/>
  <c r="F4370" i="24"/>
  <c r="E4370" i="24"/>
  <c r="F4369" i="24"/>
  <c r="E4369" i="24"/>
  <c r="F4368" i="24"/>
  <c r="E4368" i="24"/>
  <c r="F4367" i="24"/>
  <c r="E4367" i="24"/>
  <c r="F4366" i="24"/>
  <c r="E4366" i="24"/>
  <c r="F4365" i="24"/>
  <c r="E4365" i="24"/>
  <c r="F4364" i="24"/>
  <c r="E4364" i="24"/>
  <c r="F4363" i="24"/>
  <c r="E4363" i="24"/>
  <c r="F4362" i="24"/>
  <c r="E4362" i="24"/>
  <c r="F4361" i="24"/>
  <c r="E4361" i="24"/>
  <c r="F4360" i="24"/>
  <c r="E4360" i="24"/>
  <c r="F4359" i="24"/>
  <c r="E4359" i="24"/>
  <c r="F4358" i="24"/>
  <c r="E4358" i="24"/>
  <c r="F4357" i="24"/>
  <c r="E4357" i="24"/>
  <c r="F4356" i="24"/>
  <c r="E4356" i="24"/>
  <c r="F4355" i="24"/>
  <c r="E4355" i="24"/>
  <c r="F4354" i="24"/>
  <c r="E4354" i="24"/>
  <c r="F4353" i="24"/>
  <c r="E4353" i="24"/>
  <c r="F4352" i="24"/>
  <c r="E4352" i="24"/>
  <c r="F4351" i="24"/>
  <c r="E4351" i="24"/>
  <c r="F4350" i="24"/>
  <c r="E4350" i="24"/>
  <c r="F4349" i="24"/>
  <c r="E4349" i="24"/>
  <c r="F4348" i="24"/>
  <c r="E4348" i="24"/>
  <c r="F4347" i="24"/>
  <c r="E4347" i="24"/>
  <c r="F4346" i="24"/>
  <c r="E4346" i="24"/>
  <c r="F4345" i="24"/>
  <c r="E4345" i="24"/>
  <c r="F4344" i="24"/>
  <c r="E4344" i="24"/>
  <c r="F4343" i="24"/>
  <c r="E4343" i="24"/>
  <c r="F4342" i="24"/>
  <c r="E4342" i="24"/>
  <c r="F4341" i="24"/>
  <c r="E4341" i="24"/>
  <c r="F4340" i="24"/>
  <c r="E4340" i="24"/>
  <c r="F4339" i="24"/>
  <c r="E4339" i="24"/>
  <c r="F4338" i="24"/>
  <c r="E4338" i="24"/>
  <c r="F4337" i="24"/>
  <c r="E4337" i="24"/>
  <c r="F4336" i="24"/>
  <c r="E4336" i="24"/>
  <c r="F4335" i="24"/>
  <c r="E4335" i="24"/>
  <c r="F4334" i="24"/>
  <c r="E4334" i="24"/>
  <c r="F4333" i="24"/>
  <c r="E4333" i="24"/>
  <c r="F4332" i="24"/>
  <c r="E4332" i="24"/>
  <c r="F4331" i="24"/>
  <c r="E4331" i="24"/>
  <c r="F4330" i="24"/>
  <c r="E4330" i="24"/>
  <c r="F4329" i="24"/>
  <c r="E4329" i="24"/>
  <c r="F4328" i="24"/>
  <c r="E4328" i="24"/>
  <c r="F4327" i="24"/>
  <c r="E4327" i="24"/>
  <c r="F4326" i="24"/>
  <c r="E4326" i="24"/>
  <c r="F4325" i="24"/>
  <c r="E4325" i="24"/>
  <c r="F4324" i="24"/>
  <c r="E4324" i="24"/>
  <c r="F4323" i="24"/>
  <c r="E4323" i="24"/>
  <c r="F4322" i="24"/>
  <c r="E4322" i="24"/>
  <c r="F4321" i="24"/>
  <c r="E4321" i="24"/>
  <c r="F4320" i="24"/>
  <c r="E4320" i="24"/>
  <c r="F4319" i="24"/>
  <c r="E4319" i="24"/>
  <c r="F4318" i="24"/>
  <c r="E4318" i="24"/>
  <c r="F4317" i="24"/>
  <c r="E4317" i="24"/>
  <c r="F4316" i="24"/>
  <c r="E4316" i="24"/>
  <c r="F4315" i="24"/>
  <c r="E4315" i="24"/>
  <c r="F4314" i="24"/>
  <c r="E4314" i="24"/>
  <c r="F4313" i="24"/>
  <c r="E4313" i="24"/>
  <c r="F4312" i="24"/>
  <c r="E4312" i="24"/>
  <c r="F4311" i="24"/>
  <c r="E4311" i="24"/>
  <c r="F4310" i="24"/>
  <c r="E4310" i="24"/>
  <c r="F4309" i="24"/>
  <c r="E4309" i="24"/>
  <c r="F4308" i="24"/>
  <c r="E4308" i="24"/>
  <c r="F4307" i="24"/>
  <c r="E4307" i="24"/>
  <c r="F4306" i="24"/>
  <c r="E4306" i="24"/>
  <c r="F4305" i="24"/>
  <c r="E4305" i="24"/>
  <c r="F4304" i="24"/>
  <c r="E4304" i="24"/>
  <c r="F4303" i="24"/>
  <c r="E4303" i="24"/>
  <c r="F4302" i="24"/>
  <c r="E4302" i="24"/>
  <c r="F4301" i="24"/>
  <c r="E4301" i="24"/>
  <c r="F4300" i="24"/>
  <c r="E4300" i="24"/>
  <c r="F4299" i="24"/>
  <c r="E4299" i="24"/>
  <c r="F4298" i="24"/>
  <c r="E4298" i="24"/>
  <c r="F4297" i="24"/>
  <c r="E4297" i="24"/>
  <c r="F4296" i="24"/>
  <c r="E4296" i="24"/>
  <c r="F4295" i="24"/>
  <c r="E4295" i="24"/>
  <c r="F4294" i="24"/>
  <c r="E4294" i="24"/>
  <c r="F4293" i="24"/>
  <c r="E4293" i="24"/>
  <c r="F4292" i="24"/>
  <c r="E4292" i="24"/>
  <c r="F4291" i="24"/>
  <c r="E4291" i="24"/>
  <c r="F4290" i="24"/>
  <c r="E4290" i="24"/>
  <c r="F4289" i="24"/>
  <c r="E4289" i="24"/>
  <c r="F4288" i="24"/>
  <c r="E4288" i="24"/>
  <c r="F4287" i="24"/>
  <c r="E4287" i="24"/>
  <c r="F4286" i="24"/>
  <c r="E4286" i="24"/>
  <c r="F4285" i="24"/>
  <c r="E4285" i="24"/>
  <c r="F4284" i="24"/>
  <c r="E4284" i="24"/>
  <c r="F4283" i="24"/>
  <c r="E4283" i="24"/>
  <c r="F4282" i="24"/>
  <c r="E4282" i="24"/>
  <c r="F4281" i="24"/>
  <c r="E4281" i="24"/>
  <c r="F4280" i="24"/>
  <c r="E4280" i="24"/>
  <c r="F4279" i="24"/>
  <c r="E4279" i="24"/>
  <c r="F4278" i="24"/>
  <c r="E4278" i="24"/>
  <c r="F4277" i="24"/>
  <c r="E4277" i="24"/>
  <c r="F4276" i="24"/>
  <c r="E4276" i="24"/>
  <c r="F4275" i="24"/>
  <c r="E4275" i="24"/>
  <c r="F4274" i="24"/>
  <c r="E4274" i="24"/>
  <c r="F4273" i="24"/>
  <c r="E4273" i="24"/>
  <c r="F4272" i="24"/>
  <c r="E4272" i="24"/>
  <c r="F4271" i="24"/>
  <c r="E4271" i="24"/>
  <c r="F4270" i="24"/>
  <c r="E4270" i="24"/>
  <c r="F4269" i="24"/>
  <c r="E4269" i="24"/>
  <c r="F4268" i="24"/>
  <c r="E4268" i="24"/>
  <c r="F4267" i="24"/>
  <c r="E4267" i="24"/>
  <c r="F4266" i="24"/>
  <c r="E4266" i="24"/>
  <c r="F4265" i="24"/>
  <c r="E4265" i="24"/>
  <c r="F4264" i="24"/>
  <c r="E4264" i="24"/>
  <c r="F4263" i="24"/>
  <c r="E4263" i="24"/>
  <c r="F4262" i="24"/>
  <c r="E4262" i="24"/>
  <c r="F4261" i="24"/>
  <c r="E4261" i="24"/>
  <c r="F4260" i="24"/>
  <c r="E4260" i="24"/>
  <c r="F4259" i="24"/>
  <c r="E4259" i="24"/>
  <c r="F4258" i="24"/>
  <c r="E4258" i="24"/>
  <c r="F4257" i="24"/>
  <c r="E4257" i="24"/>
  <c r="F4256" i="24"/>
  <c r="E4256" i="24"/>
  <c r="F4255" i="24"/>
  <c r="E4255" i="24"/>
  <c r="F4254" i="24"/>
  <c r="E4254" i="24"/>
  <c r="F4253" i="24"/>
  <c r="E4253" i="24"/>
  <c r="F4252" i="24"/>
  <c r="E4252" i="24"/>
  <c r="F4251" i="24"/>
  <c r="E4251" i="24"/>
  <c r="F4250" i="24"/>
  <c r="E4250" i="24"/>
  <c r="F4249" i="24"/>
  <c r="E4249" i="24"/>
  <c r="F4248" i="24"/>
  <c r="E4248" i="24"/>
  <c r="F4247" i="24"/>
  <c r="E4247" i="24"/>
  <c r="F4246" i="24"/>
  <c r="E4246" i="24"/>
  <c r="F4245" i="24"/>
  <c r="E4245" i="24"/>
  <c r="F4244" i="24"/>
  <c r="E4244" i="24"/>
  <c r="F4243" i="24"/>
  <c r="E4243" i="24"/>
  <c r="F4242" i="24"/>
  <c r="E4242" i="24"/>
  <c r="F4241" i="24"/>
  <c r="E4241" i="24"/>
  <c r="F4240" i="24"/>
  <c r="E4240" i="24"/>
  <c r="F4239" i="24"/>
  <c r="E4239" i="24"/>
  <c r="F4238" i="24"/>
  <c r="E4238" i="24"/>
  <c r="F4237" i="24"/>
  <c r="E4237" i="24"/>
  <c r="F4236" i="24"/>
  <c r="E4236" i="24"/>
  <c r="F4235" i="24"/>
  <c r="E4235" i="24"/>
  <c r="F4234" i="24"/>
  <c r="E4234" i="24"/>
  <c r="F4233" i="24"/>
  <c r="E4233" i="24"/>
  <c r="F4232" i="24"/>
  <c r="E4232" i="24"/>
  <c r="F4231" i="24"/>
  <c r="E4231" i="24"/>
  <c r="F4230" i="24"/>
  <c r="E4230" i="24"/>
  <c r="F4229" i="24"/>
  <c r="E4229" i="24"/>
  <c r="F4228" i="24"/>
  <c r="E4228" i="24"/>
  <c r="F4227" i="24"/>
  <c r="E4227" i="24"/>
  <c r="F4226" i="24"/>
  <c r="E4226" i="24"/>
  <c r="F4225" i="24"/>
  <c r="E4225" i="24"/>
  <c r="F4224" i="24"/>
  <c r="E4224" i="24"/>
  <c r="F4223" i="24"/>
  <c r="E4223" i="24"/>
  <c r="F4222" i="24"/>
  <c r="E4222" i="24"/>
  <c r="F4221" i="24"/>
  <c r="E4221" i="24"/>
  <c r="F4220" i="24"/>
  <c r="E4220" i="24"/>
  <c r="F4219" i="24"/>
  <c r="E4219" i="24"/>
  <c r="F4218" i="24"/>
  <c r="E4218" i="24"/>
  <c r="F4217" i="24"/>
  <c r="E4217" i="24"/>
  <c r="F4216" i="24"/>
  <c r="E4216" i="24"/>
  <c r="F4215" i="24"/>
  <c r="E4215" i="24"/>
  <c r="F4214" i="24"/>
  <c r="E4214" i="24"/>
  <c r="F4213" i="24"/>
  <c r="E4213" i="24"/>
  <c r="F4212" i="24"/>
  <c r="E4212" i="24"/>
  <c r="F4211" i="24"/>
  <c r="E4211" i="24"/>
  <c r="F4210" i="24"/>
  <c r="E4210" i="24"/>
  <c r="F4209" i="24"/>
  <c r="E4209" i="24"/>
  <c r="F4208" i="24"/>
  <c r="E4208" i="24"/>
  <c r="F4207" i="24"/>
  <c r="E4207" i="24"/>
  <c r="F4206" i="24"/>
  <c r="E4206" i="24"/>
  <c r="F4205" i="24"/>
  <c r="E4205" i="24"/>
  <c r="F4204" i="24"/>
  <c r="E4204" i="24"/>
  <c r="F4203" i="24"/>
  <c r="E4203" i="24"/>
  <c r="F4202" i="24"/>
  <c r="E4202" i="24"/>
  <c r="F4201" i="24"/>
  <c r="E4201" i="24"/>
  <c r="F4200" i="24"/>
  <c r="E4200" i="24"/>
  <c r="F4199" i="24"/>
  <c r="E4199" i="24"/>
  <c r="F4198" i="24"/>
  <c r="E4198" i="24"/>
  <c r="F4197" i="24"/>
  <c r="E4197" i="24"/>
  <c r="F4196" i="24"/>
  <c r="E4196" i="24"/>
  <c r="F4195" i="24"/>
  <c r="E4195" i="24"/>
  <c r="F4194" i="24"/>
  <c r="E4194" i="24"/>
  <c r="F4193" i="24"/>
  <c r="E4193" i="24"/>
  <c r="F4192" i="24"/>
  <c r="E4192" i="24"/>
  <c r="F4191" i="24"/>
  <c r="E4191" i="24"/>
  <c r="F4190" i="24"/>
  <c r="E4190" i="24"/>
  <c r="F4189" i="24"/>
  <c r="E4189" i="24"/>
  <c r="F4188" i="24"/>
  <c r="E4188" i="24"/>
  <c r="F4187" i="24"/>
  <c r="E4187" i="24"/>
  <c r="F4186" i="24"/>
  <c r="E4186" i="24"/>
  <c r="F4185" i="24"/>
  <c r="E4185" i="24"/>
  <c r="F4184" i="24"/>
  <c r="E4184" i="24"/>
  <c r="F4183" i="24"/>
  <c r="E4183" i="24"/>
  <c r="F4182" i="24"/>
  <c r="E4182" i="24"/>
  <c r="F4181" i="24"/>
  <c r="E4181" i="24"/>
  <c r="F4180" i="24"/>
  <c r="E4180" i="24"/>
  <c r="F4179" i="24"/>
  <c r="E4179" i="24"/>
  <c r="F4178" i="24"/>
  <c r="E4178" i="24"/>
  <c r="F4177" i="24"/>
  <c r="E4177" i="24"/>
  <c r="F4176" i="24"/>
  <c r="E4176" i="24"/>
  <c r="F4175" i="24"/>
  <c r="E4175" i="24"/>
  <c r="F4174" i="24"/>
  <c r="E4174" i="24"/>
  <c r="F4173" i="24"/>
  <c r="E4173" i="24"/>
  <c r="F4172" i="24"/>
  <c r="E4172" i="24"/>
  <c r="F4171" i="24"/>
  <c r="E4171" i="24"/>
  <c r="F4170" i="24"/>
  <c r="E4170" i="24"/>
  <c r="F4169" i="24"/>
  <c r="E4169" i="24"/>
  <c r="F4168" i="24"/>
  <c r="E4168" i="24"/>
  <c r="F4167" i="24"/>
  <c r="E4167" i="24"/>
  <c r="F4166" i="24"/>
  <c r="E4166" i="24"/>
  <c r="F4165" i="24"/>
  <c r="E4165" i="24"/>
  <c r="F4164" i="24"/>
  <c r="E4164" i="24"/>
  <c r="F4163" i="24"/>
  <c r="E4163" i="24"/>
  <c r="F4162" i="24"/>
  <c r="E4162" i="24"/>
  <c r="F4161" i="24"/>
  <c r="E4161" i="24"/>
  <c r="F4160" i="24"/>
  <c r="E4160" i="24"/>
  <c r="F4159" i="24"/>
  <c r="E4159" i="24"/>
  <c r="F4158" i="24"/>
  <c r="E4158" i="24"/>
  <c r="F4157" i="24"/>
  <c r="E4157" i="24"/>
  <c r="F4156" i="24"/>
  <c r="E4156" i="24"/>
  <c r="F4155" i="24"/>
  <c r="E4155" i="24"/>
  <c r="F4154" i="24"/>
  <c r="E4154" i="24"/>
  <c r="F4153" i="24"/>
  <c r="E4153" i="24"/>
  <c r="F4152" i="24"/>
  <c r="E4152" i="24"/>
  <c r="F4151" i="24"/>
  <c r="E4151" i="24"/>
  <c r="F4150" i="24"/>
  <c r="E4150" i="24"/>
  <c r="F4149" i="24"/>
  <c r="E4149" i="24"/>
  <c r="F4148" i="24"/>
  <c r="E4148" i="24"/>
  <c r="F4147" i="24"/>
  <c r="E4147" i="24"/>
  <c r="F4146" i="24"/>
  <c r="E4146" i="24"/>
  <c r="F4145" i="24"/>
  <c r="E4145" i="24"/>
  <c r="F4144" i="24"/>
  <c r="E4144" i="24"/>
  <c r="F4143" i="24"/>
  <c r="E4143" i="24"/>
  <c r="F4142" i="24"/>
  <c r="E4142" i="24"/>
  <c r="F4141" i="24"/>
  <c r="E4141" i="24"/>
  <c r="F4140" i="24"/>
  <c r="E4140" i="24"/>
  <c r="F4139" i="24"/>
  <c r="E4139" i="24"/>
  <c r="F4138" i="24"/>
  <c r="E4138" i="24"/>
  <c r="F4137" i="24"/>
  <c r="E4137" i="24"/>
  <c r="F4136" i="24"/>
  <c r="E4136" i="24"/>
  <c r="F4135" i="24"/>
  <c r="E4135" i="24"/>
  <c r="F4134" i="24"/>
  <c r="E4134" i="24"/>
  <c r="F4133" i="24"/>
  <c r="E4133" i="24"/>
  <c r="F4132" i="24"/>
  <c r="E4132" i="24"/>
  <c r="F4131" i="24"/>
  <c r="E4131" i="24"/>
  <c r="F4130" i="24"/>
  <c r="E4130" i="24"/>
  <c r="F4129" i="24"/>
  <c r="E4129" i="24"/>
  <c r="F4128" i="24"/>
  <c r="E4128" i="24"/>
  <c r="F4127" i="24"/>
  <c r="E4127" i="24"/>
  <c r="F4126" i="24"/>
  <c r="E4126" i="24"/>
  <c r="F4125" i="24"/>
  <c r="E4125" i="24"/>
  <c r="F4124" i="24"/>
  <c r="E4124" i="24"/>
  <c r="F4123" i="24"/>
  <c r="E4123" i="24"/>
  <c r="F4122" i="24"/>
  <c r="E4122" i="24"/>
  <c r="F4121" i="24"/>
  <c r="E4121" i="24"/>
  <c r="F4120" i="24"/>
  <c r="E4120" i="24"/>
  <c r="F4119" i="24"/>
  <c r="E4119" i="24"/>
  <c r="F4118" i="24"/>
  <c r="E4118" i="24"/>
  <c r="F4117" i="24"/>
  <c r="E4117" i="24"/>
  <c r="F4116" i="24"/>
  <c r="E4116" i="24"/>
  <c r="F4115" i="24"/>
  <c r="E4115" i="24"/>
  <c r="F4114" i="24"/>
  <c r="E4114" i="24"/>
  <c r="F4113" i="24"/>
  <c r="E4113" i="24"/>
  <c r="F4112" i="24"/>
  <c r="E4112" i="24"/>
  <c r="F4111" i="24"/>
  <c r="E4111" i="24"/>
  <c r="F4110" i="24"/>
  <c r="E4110" i="24"/>
  <c r="F4109" i="24"/>
  <c r="E4109" i="24"/>
  <c r="F4108" i="24"/>
  <c r="E4108" i="24"/>
  <c r="F4107" i="24"/>
  <c r="E4107" i="24"/>
  <c r="F4106" i="24"/>
  <c r="E4106" i="24"/>
  <c r="F4105" i="24"/>
  <c r="E4105" i="24"/>
  <c r="F4104" i="24"/>
  <c r="E4104" i="24"/>
  <c r="F4103" i="24"/>
  <c r="E4103" i="24"/>
  <c r="F4102" i="24"/>
  <c r="E4102" i="24"/>
  <c r="F4101" i="24"/>
  <c r="E4101" i="24"/>
  <c r="F4100" i="24"/>
  <c r="E4100" i="24"/>
  <c r="F4099" i="24"/>
  <c r="E4099" i="24"/>
  <c r="F4098" i="24"/>
  <c r="E4098" i="24"/>
  <c r="F4097" i="24"/>
  <c r="E4097" i="24"/>
  <c r="F4096" i="24"/>
  <c r="E4096" i="24"/>
  <c r="F4095" i="24"/>
  <c r="E4095" i="24"/>
  <c r="F4094" i="24"/>
  <c r="E4094" i="24"/>
  <c r="F4093" i="24"/>
  <c r="E4093" i="24"/>
  <c r="F4092" i="24"/>
  <c r="E4092" i="24"/>
  <c r="F4091" i="24"/>
  <c r="E4091" i="24"/>
  <c r="F4090" i="24"/>
  <c r="E4090" i="24"/>
  <c r="F4089" i="24"/>
  <c r="E4089" i="24"/>
  <c r="F4088" i="24"/>
  <c r="E4088" i="24"/>
  <c r="F4087" i="24"/>
  <c r="E4087" i="24"/>
  <c r="F4086" i="24"/>
  <c r="E4086" i="24"/>
  <c r="F4085" i="24"/>
  <c r="E4085" i="24"/>
  <c r="F4084" i="24"/>
  <c r="E4084" i="24"/>
  <c r="F4083" i="24"/>
  <c r="E4083" i="24"/>
  <c r="F4082" i="24"/>
  <c r="E4082" i="24"/>
  <c r="F4081" i="24"/>
  <c r="E4081" i="24"/>
  <c r="F4080" i="24"/>
  <c r="E4080" i="24"/>
  <c r="F4079" i="24"/>
  <c r="E4079" i="24"/>
  <c r="F4078" i="24"/>
  <c r="E4078" i="24"/>
  <c r="F4077" i="24"/>
  <c r="E4077" i="24"/>
  <c r="F4076" i="24"/>
  <c r="E4076" i="24"/>
  <c r="F4075" i="24"/>
  <c r="E4075" i="24"/>
  <c r="F4074" i="24"/>
  <c r="E4074" i="24"/>
  <c r="F4073" i="24"/>
  <c r="E4073" i="24"/>
  <c r="F4072" i="24"/>
  <c r="E4072" i="24"/>
  <c r="F4071" i="24"/>
  <c r="E4071" i="24"/>
  <c r="F4070" i="24"/>
  <c r="E4070" i="24"/>
  <c r="F4069" i="24"/>
  <c r="E4069" i="24"/>
  <c r="F4068" i="24"/>
  <c r="E4068" i="24"/>
  <c r="F4067" i="24"/>
  <c r="E4067" i="24"/>
  <c r="F4066" i="24"/>
  <c r="E4066" i="24"/>
  <c r="F4065" i="24"/>
  <c r="E4065" i="24"/>
  <c r="F4064" i="24"/>
  <c r="E4064" i="24"/>
  <c r="F4063" i="24"/>
  <c r="E4063" i="24"/>
  <c r="F4062" i="24"/>
  <c r="E4062" i="24"/>
  <c r="F4061" i="24"/>
  <c r="E4061" i="24"/>
  <c r="F4060" i="24"/>
  <c r="E4060" i="24"/>
  <c r="F4059" i="24"/>
  <c r="E4059" i="24"/>
  <c r="F4058" i="24"/>
  <c r="E4058" i="24"/>
  <c r="F4057" i="24"/>
  <c r="E4057" i="24"/>
  <c r="F4056" i="24"/>
  <c r="E4056" i="24"/>
  <c r="F4055" i="24"/>
  <c r="E4055" i="24"/>
  <c r="F4054" i="24"/>
  <c r="E4054" i="24"/>
  <c r="F4053" i="24"/>
  <c r="E4053" i="24"/>
  <c r="F4052" i="24"/>
  <c r="E4052" i="24"/>
  <c r="F4051" i="24"/>
  <c r="E4051" i="24"/>
  <c r="F4050" i="24"/>
  <c r="E4050" i="24"/>
  <c r="F4049" i="24"/>
  <c r="E4049" i="24"/>
  <c r="F4048" i="24"/>
  <c r="E4048" i="24"/>
  <c r="F4047" i="24"/>
  <c r="E4047" i="24"/>
  <c r="F4046" i="24"/>
  <c r="E4046" i="24"/>
  <c r="F4045" i="24"/>
  <c r="E4045" i="24"/>
  <c r="F4044" i="24"/>
  <c r="E4044" i="24"/>
  <c r="F4043" i="24"/>
  <c r="E4043" i="24"/>
  <c r="F4042" i="24"/>
  <c r="E4042" i="24"/>
  <c r="F4041" i="24"/>
  <c r="E4041" i="24"/>
  <c r="F4040" i="24"/>
  <c r="E4040" i="24"/>
  <c r="F4039" i="24"/>
  <c r="E4039" i="24"/>
  <c r="F4038" i="24"/>
  <c r="E4038" i="24"/>
  <c r="F4037" i="24"/>
  <c r="E4037" i="24"/>
  <c r="F4036" i="24"/>
  <c r="E4036" i="24"/>
  <c r="F4035" i="24"/>
  <c r="E4035" i="24"/>
  <c r="F4034" i="24"/>
  <c r="E4034" i="24"/>
  <c r="F4033" i="24"/>
  <c r="E4033" i="24"/>
  <c r="F4032" i="24"/>
  <c r="E4032" i="24"/>
  <c r="F4031" i="24"/>
  <c r="E4031" i="24"/>
  <c r="F4030" i="24"/>
  <c r="E4030" i="24"/>
  <c r="F4029" i="24"/>
  <c r="E4029" i="24"/>
  <c r="F4028" i="24"/>
  <c r="E4028" i="24"/>
  <c r="F4027" i="24"/>
  <c r="E4027" i="24"/>
  <c r="F4026" i="24"/>
  <c r="E4026" i="24"/>
  <c r="F4025" i="24"/>
  <c r="E4025" i="24"/>
  <c r="F4024" i="24"/>
  <c r="E4024" i="24"/>
  <c r="F4023" i="24"/>
  <c r="E4023" i="24"/>
  <c r="F4022" i="24"/>
  <c r="E4022" i="24"/>
  <c r="F4021" i="24"/>
  <c r="E4021" i="24"/>
  <c r="F4020" i="24"/>
  <c r="E4020" i="24"/>
  <c r="F4019" i="24"/>
  <c r="E4019" i="24"/>
  <c r="F4018" i="24"/>
  <c r="E4018" i="24"/>
  <c r="F4017" i="24"/>
  <c r="E4017" i="24"/>
  <c r="F4016" i="24"/>
  <c r="E4016" i="24"/>
  <c r="F4015" i="24"/>
  <c r="E4015" i="24"/>
  <c r="F4014" i="24"/>
  <c r="E4014" i="24"/>
  <c r="F4013" i="24"/>
  <c r="E4013" i="24"/>
  <c r="F4012" i="24"/>
  <c r="E4012" i="24"/>
  <c r="F4011" i="24"/>
  <c r="E4011" i="24"/>
  <c r="F4010" i="24"/>
  <c r="E4010" i="24"/>
  <c r="F4009" i="24"/>
  <c r="E4009" i="24"/>
  <c r="F4008" i="24"/>
  <c r="E4008" i="24"/>
  <c r="F4007" i="24"/>
  <c r="E4007" i="24"/>
  <c r="F4006" i="24"/>
  <c r="E4006" i="24"/>
  <c r="F4005" i="24"/>
  <c r="E4005" i="24"/>
  <c r="F4004" i="24"/>
  <c r="E4004" i="24"/>
  <c r="F4003" i="24"/>
  <c r="E4003" i="24"/>
  <c r="F4002" i="24"/>
  <c r="E4002" i="24"/>
  <c r="F4001" i="24"/>
  <c r="E4001" i="24"/>
  <c r="F4000" i="24"/>
  <c r="E4000" i="24"/>
  <c r="F3999" i="24"/>
  <c r="E3999" i="24"/>
  <c r="F3998" i="24"/>
  <c r="E3998" i="24"/>
  <c r="F3997" i="24"/>
  <c r="E3997" i="24"/>
  <c r="F3996" i="24"/>
  <c r="E3996" i="24"/>
  <c r="F3995" i="24"/>
  <c r="E3995" i="24"/>
  <c r="F3994" i="24"/>
  <c r="E3994" i="24"/>
  <c r="F3993" i="24"/>
  <c r="E3993" i="24"/>
  <c r="F3992" i="24"/>
  <c r="E3992" i="24"/>
  <c r="F3991" i="24"/>
  <c r="E3991" i="24"/>
  <c r="F3990" i="24"/>
  <c r="E3990" i="24"/>
  <c r="F3989" i="24"/>
  <c r="E3989" i="24"/>
  <c r="F3988" i="24"/>
  <c r="E3988" i="24"/>
  <c r="F3987" i="24"/>
  <c r="E3987" i="24"/>
  <c r="F3986" i="24"/>
  <c r="E3986" i="24"/>
  <c r="F3985" i="24"/>
  <c r="E3985" i="24"/>
  <c r="F3984" i="24"/>
  <c r="E3984" i="24"/>
  <c r="F3983" i="24"/>
  <c r="E3983" i="24"/>
  <c r="F3982" i="24"/>
  <c r="E3982" i="24"/>
  <c r="F3981" i="24"/>
  <c r="E3981" i="24"/>
  <c r="F3980" i="24"/>
  <c r="E3980" i="24"/>
  <c r="F3979" i="24"/>
  <c r="E3979" i="24"/>
  <c r="F3978" i="24"/>
  <c r="E3978" i="24"/>
  <c r="F3977" i="24"/>
  <c r="E3977" i="24"/>
  <c r="F3976" i="24"/>
  <c r="E3976" i="24"/>
  <c r="F3975" i="24"/>
  <c r="E3975" i="24"/>
  <c r="F3974" i="24"/>
  <c r="E3974" i="24"/>
  <c r="F3973" i="24"/>
  <c r="E3973" i="24"/>
  <c r="F3972" i="24"/>
  <c r="E3972" i="24"/>
  <c r="F3971" i="24"/>
  <c r="E3971" i="24"/>
  <c r="F3970" i="24"/>
  <c r="E3970" i="24"/>
  <c r="F3969" i="24"/>
  <c r="E3969" i="24"/>
  <c r="F3968" i="24"/>
  <c r="E3968" i="24"/>
  <c r="F3967" i="24"/>
  <c r="E3967" i="24"/>
  <c r="F3966" i="24"/>
  <c r="E3966" i="24"/>
  <c r="F3965" i="24"/>
  <c r="E3965" i="24"/>
  <c r="F3964" i="24"/>
  <c r="E3964" i="24"/>
  <c r="F3963" i="24"/>
  <c r="E3963" i="24"/>
  <c r="F3962" i="24"/>
  <c r="E3962" i="24"/>
  <c r="F3961" i="24"/>
  <c r="E3961" i="24"/>
  <c r="F3960" i="24"/>
  <c r="E3960" i="24"/>
  <c r="F3959" i="24"/>
  <c r="E3959" i="24"/>
  <c r="F3958" i="24"/>
  <c r="E3958" i="24"/>
  <c r="F3957" i="24"/>
  <c r="E3957" i="24"/>
  <c r="F3956" i="24"/>
  <c r="E3956" i="24"/>
  <c r="F3955" i="24"/>
  <c r="E3955" i="24"/>
  <c r="F3954" i="24"/>
  <c r="E3954" i="24"/>
  <c r="F3953" i="24"/>
  <c r="E3953" i="24"/>
  <c r="F3952" i="24"/>
  <c r="E3952" i="24"/>
  <c r="F3951" i="24"/>
  <c r="E3951" i="24"/>
  <c r="F3950" i="24"/>
  <c r="E3950" i="24"/>
  <c r="F3949" i="24"/>
  <c r="E3949" i="24"/>
  <c r="F3948" i="24"/>
  <c r="E3948" i="24"/>
  <c r="F3947" i="24"/>
  <c r="E3947" i="24"/>
  <c r="F3946" i="24"/>
  <c r="E3946" i="24"/>
  <c r="F3945" i="24"/>
  <c r="E3945" i="24"/>
  <c r="F3944" i="24"/>
  <c r="E3944" i="24"/>
  <c r="F3943" i="24"/>
  <c r="E3943" i="24"/>
  <c r="F3942" i="24"/>
  <c r="E3942" i="24"/>
  <c r="F3941" i="24"/>
  <c r="E3941" i="24"/>
  <c r="F3940" i="24"/>
  <c r="E3940" i="24"/>
  <c r="F3939" i="24"/>
  <c r="E3939" i="24"/>
  <c r="F3938" i="24"/>
  <c r="E3938" i="24"/>
  <c r="F3937" i="24"/>
  <c r="E3937" i="24"/>
  <c r="F3936" i="24"/>
  <c r="E3936" i="24"/>
  <c r="F3935" i="24"/>
  <c r="E3935" i="24"/>
  <c r="F3934" i="24"/>
  <c r="E3934" i="24"/>
  <c r="F3933" i="24"/>
  <c r="E3933" i="24"/>
  <c r="F3932" i="24"/>
  <c r="E3932" i="24"/>
  <c r="F3931" i="24"/>
  <c r="E3931" i="24"/>
  <c r="F3930" i="24"/>
  <c r="E3930" i="24"/>
  <c r="F3929" i="24"/>
  <c r="E3929" i="24"/>
  <c r="F3928" i="24"/>
  <c r="E3928" i="24"/>
  <c r="F3927" i="24"/>
  <c r="E3927" i="24"/>
  <c r="F3926" i="24"/>
  <c r="E3926" i="24"/>
  <c r="F3925" i="24"/>
  <c r="E3925" i="24"/>
  <c r="F3924" i="24"/>
  <c r="E3924" i="24"/>
  <c r="F3923" i="24"/>
  <c r="E3923" i="24"/>
  <c r="F3922" i="24"/>
  <c r="E3922" i="24"/>
  <c r="F3921" i="24"/>
  <c r="E3921" i="24"/>
  <c r="F3920" i="24"/>
  <c r="E3920" i="24"/>
  <c r="F3919" i="24"/>
  <c r="E3919" i="24"/>
  <c r="F3918" i="24"/>
  <c r="E3918" i="24"/>
  <c r="F3917" i="24"/>
  <c r="E3917" i="24"/>
  <c r="F3916" i="24"/>
  <c r="E3916" i="24"/>
  <c r="F3915" i="24"/>
  <c r="E3915" i="24"/>
  <c r="F3914" i="24"/>
  <c r="E3914" i="24"/>
  <c r="F3913" i="24"/>
  <c r="E3913" i="24"/>
  <c r="F3912" i="24"/>
  <c r="E3912" i="24"/>
  <c r="F3911" i="24"/>
  <c r="E3911" i="24"/>
  <c r="F3910" i="24"/>
  <c r="E3910" i="24"/>
  <c r="F3909" i="24"/>
  <c r="E3909" i="24"/>
  <c r="F3908" i="24"/>
  <c r="E3908" i="24"/>
  <c r="F3907" i="24"/>
  <c r="E3907" i="24"/>
  <c r="F3906" i="24"/>
  <c r="E3906" i="24"/>
  <c r="F3905" i="24"/>
  <c r="E3905" i="24"/>
  <c r="F3904" i="24"/>
  <c r="E3904" i="24"/>
  <c r="F3903" i="24"/>
  <c r="E3903" i="24"/>
  <c r="F3902" i="24"/>
  <c r="E3902" i="24"/>
  <c r="F3901" i="24"/>
  <c r="E3901" i="24"/>
  <c r="F3900" i="24"/>
  <c r="E3900" i="24"/>
  <c r="F3899" i="24"/>
  <c r="E3899" i="24"/>
  <c r="F3898" i="24"/>
  <c r="E3898" i="24"/>
  <c r="F3897" i="24"/>
  <c r="E3897" i="24"/>
  <c r="F3896" i="24"/>
  <c r="E3896" i="24"/>
  <c r="F3895" i="24"/>
  <c r="E3895" i="24"/>
  <c r="F3894" i="24"/>
  <c r="E3894" i="24"/>
  <c r="F3893" i="24"/>
  <c r="E3893" i="24"/>
  <c r="F3892" i="24"/>
  <c r="E3892" i="24"/>
  <c r="F3891" i="24"/>
  <c r="E3891" i="24"/>
  <c r="F3890" i="24"/>
  <c r="E3890" i="24"/>
  <c r="F3889" i="24"/>
  <c r="E3889" i="24"/>
  <c r="F3888" i="24"/>
  <c r="E3888" i="24"/>
  <c r="F3887" i="24"/>
  <c r="E3887" i="24"/>
  <c r="F3886" i="24"/>
  <c r="E3886" i="24"/>
  <c r="F3885" i="24"/>
  <c r="E3885" i="24"/>
  <c r="F3884" i="24"/>
  <c r="E3884" i="24"/>
  <c r="F3883" i="24"/>
  <c r="E3883" i="24"/>
  <c r="F3882" i="24"/>
  <c r="E3882" i="24"/>
  <c r="F3881" i="24"/>
  <c r="E3881" i="24"/>
  <c r="F3880" i="24"/>
  <c r="E3880" i="24"/>
  <c r="F3879" i="24"/>
  <c r="E3879" i="24"/>
  <c r="F3878" i="24"/>
  <c r="E3878" i="24"/>
  <c r="F3877" i="24"/>
  <c r="E3877" i="24"/>
  <c r="F3876" i="24"/>
  <c r="E3876" i="24"/>
  <c r="F3875" i="24"/>
  <c r="E3875" i="24"/>
  <c r="F3874" i="24"/>
  <c r="E3874" i="24"/>
  <c r="F3873" i="24"/>
  <c r="E3873" i="24"/>
  <c r="F3872" i="24"/>
  <c r="E3872" i="24"/>
  <c r="F3871" i="24"/>
  <c r="E3871" i="24"/>
  <c r="F3870" i="24"/>
  <c r="E3870" i="24"/>
  <c r="F3869" i="24"/>
  <c r="E3869" i="24"/>
  <c r="F3868" i="24"/>
  <c r="E3868" i="24"/>
  <c r="F3867" i="24"/>
  <c r="E3867" i="24"/>
  <c r="F3866" i="24"/>
  <c r="E3866" i="24"/>
  <c r="F3865" i="24"/>
  <c r="E3865" i="24"/>
  <c r="F3864" i="24"/>
  <c r="E3864" i="24"/>
  <c r="F3863" i="24"/>
  <c r="E3863" i="24"/>
  <c r="F3862" i="24"/>
  <c r="E3862" i="24"/>
  <c r="F3861" i="24"/>
  <c r="E3861" i="24"/>
  <c r="F3860" i="24"/>
  <c r="E3860" i="24"/>
  <c r="F3859" i="24"/>
  <c r="E3859" i="24"/>
  <c r="F3858" i="24"/>
  <c r="E3858" i="24"/>
  <c r="F3857" i="24"/>
  <c r="E3857" i="24"/>
  <c r="F3856" i="24"/>
  <c r="E3856" i="24"/>
  <c r="F3855" i="24"/>
  <c r="E3855" i="24"/>
  <c r="F3854" i="24"/>
  <c r="E3854" i="24"/>
  <c r="F3853" i="24"/>
  <c r="E3853" i="24"/>
  <c r="F3852" i="24"/>
  <c r="E3852" i="24"/>
  <c r="F3851" i="24"/>
  <c r="E3851" i="24"/>
  <c r="F3850" i="24"/>
  <c r="E3850" i="24"/>
  <c r="F3849" i="24"/>
  <c r="E3849" i="24"/>
  <c r="F3848" i="24"/>
  <c r="E3848" i="24"/>
  <c r="F3847" i="24"/>
  <c r="E3847" i="24"/>
  <c r="F3846" i="24"/>
  <c r="E3846" i="24"/>
  <c r="F3845" i="24"/>
  <c r="E3845" i="24"/>
  <c r="F3844" i="24"/>
  <c r="E3844" i="24"/>
  <c r="F3843" i="24"/>
  <c r="E3843" i="24"/>
  <c r="F3842" i="24"/>
  <c r="E3842" i="24"/>
  <c r="F3841" i="24"/>
  <c r="E3841" i="24"/>
  <c r="F3840" i="24"/>
  <c r="E3840" i="24"/>
  <c r="F3839" i="24"/>
  <c r="E3839" i="24"/>
  <c r="F3838" i="24"/>
  <c r="E3838" i="24"/>
  <c r="F3837" i="24"/>
  <c r="E3837" i="24"/>
  <c r="F3836" i="24"/>
  <c r="E3836" i="24"/>
  <c r="F3835" i="24"/>
  <c r="E3835" i="24"/>
  <c r="F3834" i="24"/>
  <c r="E3834" i="24"/>
  <c r="F3833" i="24"/>
  <c r="E3833" i="24"/>
  <c r="F3832" i="24"/>
  <c r="E3832" i="24"/>
  <c r="F3831" i="24"/>
  <c r="E3831" i="24"/>
  <c r="F3830" i="24"/>
  <c r="E3830" i="24"/>
  <c r="F3829" i="24"/>
  <c r="E3829" i="24"/>
  <c r="F3828" i="24"/>
  <c r="E3828" i="24"/>
  <c r="F3827" i="24"/>
  <c r="E3827" i="24"/>
  <c r="F3826" i="24"/>
  <c r="E3826" i="24"/>
  <c r="F3825" i="24"/>
  <c r="E3825" i="24"/>
  <c r="F3824" i="24"/>
  <c r="E3824" i="24"/>
  <c r="F3823" i="24"/>
  <c r="E3823" i="24"/>
  <c r="F3822" i="24"/>
  <c r="E3822" i="24"/>
  <c r="F3821" i="24"/>
  <c r="E3821" i="24"/>
  <c r="F3820" i="24"/>
  <c r="E3820" i="24"/>
  <c r="F3819" i="24"/>
  <c r="E3819" i="24"/>
  <c r="F3818" i="24"/>
  <c r="E3818" i="24"/>
  <c r="F3817" i="24"/>
  <c r="E3817" i="24"/>
  <c r="F3816" i="24"/>
  <c r="E3816" i="24"/>
  <c r="F3815" i="24"/>
  <c r="E3815" i="24"/>
  <c r="F3814" i="24"/>
  <c r="E3814" i="24"/>
  <c r="F3813" i="24"/>
  <c r="E3813" i="24"/>
  <c r="F3812" i="24"/>
  <c r="E3812" i="24"/>
  <c r="F3811" i="24"/>
  <c r="E3811" i="24"/>
  <c r="F3810" i="24"/>
  <c r="E3810" i="24"/>
  <c r="F3809" i="24"/>
  <c r="E3809" i="24"/>
  <c r="F3808" i="24"/>
  <c r="E3808" i="24"/>
  <c r="F3807" i="24"/>
  <c r="E3807" i="24"/>
  <c r="F3806" i="24"/>
  <c r="E3806" i="24"/>
  <c r="F3805" i="24"/>
  <c r="E3805" i="24"/>
  <c r="F3804" i="24"/>
  <c r="E3804" i="24"/>
  <c r="F3803" i="24"/>
  <c r="E3803" i="24"/>
  <c r="F3802" i="24"/>
  <c r="E3802" i="24"/>
  <c r="F3801" i="24"/>
  <c r="E3801" i="24"/>
  <c r="F3800" i="24"/>
  <c r="E3800" i="24"/>
  <c r="F3799" i="24"/>
  <c r="E3799" i="24"/>
  <c r="F3798" i="24"/>
  <c r="E3798" i="24"/>
  <c r="F3797" i="24"/>
  <c r="E3797" i="24"/>
  <c r="F3796" i="24"/>
  <c r="E3796" i="24"/>
  <c r="F3795" i="24"/>
  <c r="E3795" i="24"/>
  <c r="F3794" i="24"/>
  <c r="E3794" i="24"/>
  <c r="F3793" i="24"/>
  <c r="E3793" i="24"/>
  <c r="F3792" i="24"/>
  <c r="E3792" i="24"/>
  <c r="F3791" i="24"/>
  <c r="E3791" i="24"/>
  <c r="F3790" i="24"/>
  <c r="E3790" i="24"/>
  <c r="F3789" i="24"/>
  <c r="E3789" i="24"/>
  <c r="F3788" i="24"/>
  <c r="E3788" i="24"/>
  <c r="F3787" i="24"/>
  <c r="E3787" i="24"/>
  <c r="F3786" i="24"/>
  <c r="E3786" i="24"/>
  <c r="F3785" i="24"/>
  <c r="E3785" i="24"/>
  <c r="F3784" i="24"/>
  <c r="E3784" i="24"/>
  <c r="F3783" i="24"/>
  <c r="E3783" i="24"/>
  <c r="F3782" i="24"/>
  <c r="E3782" i="24"/>
  <c r="F3781" i="24"/>
  <c r="E3781" i="24"/>
  <c r="F3780" i="24"/>
  <c r="E3780" i="24"/>
  <c r="F3779" i="24"/>
  <c r="E3779" i="24"/>
  <c r="F3778" i="24"/>
  <c r="E3778" i="24"/>
  <c r="F3777" i="24"/>
  <c r="E3777" i="24"/>
  <c r="F3776" i="24"/>
  <c r="E3776" i="24"/>
  <c r="F3775" i="24"/>
  <c r="E3775" i="24"/>
  <c r="F3774" i="24"/>
  <c r="E3774" i="24"/>
  <c r="F3773" i="24"/>
  <c r="E3773" i="24"/>
  <c r="F3772" i="24"/>
  <c r="E3772" i="24"/>
  <c r="F3771" i="24"/>
  <c r="E3771" i="24"/>
  <c r="F3770" i="24"/>
  <c r="E3770" i="24"/>
  <c r="F3769" i="24"/>
  <c r="E3769" i="24"/>
  <c r="F3768" i="24"/>
  <c r="E3768" i="24"/>
  <c r="F3767" i="24"/>
  <c r="E3767" i="24"/>
  <c r="F3766" i="24"/>
  <c r="E3766" i="24"/>
  <c r="F3765" i="24"/>
  <c r="E3765" i="24"/>
  <c r="F3764" i="24"/>
  <c r="E3764" i="24"/>
  <c r="F3763" i="24"/>
  <c r="E3763" i="24"/>
  <c r="F3762" i="24"/>
  <c r="E3762" i="24"/>
  <c r="F3761" i="24"/>
  <c r="E3761" i="24"/>
  <c r="F3760" i="24"/>
  <c r="E3760" i="24"/>
  <c r="F3759" i="24"/>
  <c r="E3759" i="24"/>
  <c r="F3758" i="24"/>
  <c r="E3758" i="24"/>
  <c r="F3757" i="24"/>
  <c r="E3757" i="24"/>
  <c r="F3756" i="24"/>
  <c r="E3756" i="24"/>
  <c r="F3755" i="24"/>
  <c r="E3755" i="24"/>
  <c r="F3754" i="24"/>
  <c r="E3754" i="24"/>
  <c r="F3753" i="24"/>
  <c r="E3753" i="24"/>
  <c r="F3752" i="24"/>
  <c r="E3752" i="24"/>
  <c r="F3751" i="24"/>
  <c r="E3751" i="24"/>
  <c r="F3750" i="24"/>
  <c r="E3750" i="24"/>
  <c r="F3749" i="24"/>
  <c r="E3749" i="24"/>
  <c r="F3748" i="24"/>
  <c r="E3748" i="24"/>
  <c r="F3747" i="24"/>
  <c r="E3747" i="24"/>
  <c r="F3746" i="24"/>
  <c r="E3746" i="24"/>
  <c r="F3745" i="24"/>
  <c r="E3745" i="24"/>
  <c r="F3744" i="24"/>
  <c r="E3744" i="24"/>
  <c r="F3743" i="24"/>
  <c r="E3743" i="24"/>
  <c r="F3742" i="24"/>
  <c r="E3742" i="24"/>
  <c r="F3741" i="24"/>
  <c r="E3741" i="24"/>
  <c r="F3740" i="24"/>
  <c r="E3740" i="24"/>
  <c r="F3739" i="24"/>
  <c r="E3739" i="24"/>
  <c r="F3738" i="24"/>
  <c r="E3738" i="24"/>
  <c r="F3737" i="24"/>
  <c r="E3737" i="24"/>
  <c r="F3736" i="24"/>
  <c r="E3736" i="24"/>
  <c r="F3735" i="24"/>
  <c r="E3735" i="24"/>
  <c r="F3734" i="24"/>
  <c r="E3734" i="24"/>
  <c r="F3733" i="24"/>
  <c r="E3733" i="24"/>
  <c r="F3732" i="24"/>
  <c r="E3732" i="24"/>
  <c r="F3731" i="24"/>
  <c r="E3731" i="24"/>
  <c r="F3730" i="24"/>
  <c r="E3730" i="24"/>
  <c r="F3729" i="24"/>
  <c r="E3729" i="24"/>
  <c r="F3728" i="24"/>
  <c r="E3728" i="24"/>
  <c r="F3727" i="24"/>
  <c r="E3727" i="24"/>
  <c r="F3726" i="24"/>
  <c r="E3726" i="24"/>
  <c r="F3725" i="24"/>
  <c r="E3725" i="24"/>
  <c r="F3724" i="24"/>
  <c r="E3724" i="24"/>
  <c r="F3723" i="24"/>
  <c r="E3723" i="24"/>
  <c r="F3722" i="24"/>
  <c r="E3722" i="24"/>
  <c r="F3721" i="24"/>
  <c r="E3721" i="24"/>
  <c r="F3720" i="24"/>
  <c r="E3720" i="24"/>
  <c r="F3719" i="24"/>
  <c r="E3719" i="24"/>
  <c r="F3718" i="24"/>
  <c r="E3718" i="24"/>
  <c r="F3717" i="24"/>
  <c r="E3717" i="24"/>
  <c r="F3716" i="24"/>
  <c r="E3716" i="24"/>
  <c r="F3715" i="24"/>
  <c r="E3715" i="24"/>
  <c r="F3714" i="24"/>
  <c r="E3714" i="24"/>
  <c r="F3713" i="24"/>
  <c r="E3713" i="24"/>
  <c r="F3712" i="24"/>
  <c r="E3712" i="24"/>
  <c r="F3711" i="24"/>
  <c r="E3711" i="24"/>
  <c r="F3710" i="24"/>
  <c r="E3710" i="24"/>
  <c r="F3709" i="24"/>
  <c r="E3709" i="24"/>
  <c r="F3708" i="24"/>
  <c r="E3708" i="24"/>
  <c r="F3707" i="24"/>
  <c r="E3707" i="24"/>
  <c r="F3706" i="24"/>
  <c r="E3706" i="24"/>
  <c r="F3705" i="24"/>
  <c r="E3705" i="24"/>
  <c r="F3704" i="24"/>
  <c r="E3704" i="24"/>
  <c r="F3703" i="24"/>
  <c r="E3703" i="24"/>
  <c r="F3702" i="24"/>
  <c r="E3702" i="24"/>
  <c r="F3701" i="24"/>
  <c r="E3701" i="24"/>
  <c r="F3700" i="24"/>
  <c r="E3700" i="24"/>
  <c r="F3699" i="24"/>
  <c r="E3699" i="24"/>
  <c r="F3698" i="24"/>
  <c r="E3698" i="24"/>
  <c r="F3697" i="24"/>
  <c r="E3697" i="24"/>
  <c r="F3696" i="24"/>
  <c r="E3696" i="24"/>
  <c r="F3695" i="24"/>
  <c r="E3695" i="24"/>
  <c r="F3694" i="24"/>
  <c r="E3694" i="24"/>
  <c r="F3693" i="24"/>
  <c r="E3693" i="24"/>
  <c r="F3692" i="24"/>
  <c r="E3692" i="24"/>
  <c r="F3691" i="24"/>
  <c r="E3691" i="24"/>
  <c r="F3690" i="24"/>
  <c r="E3690" i="24"/>
  <c r="F3689" i="24"/>
  <c r="E3689" i="24"/>
  <c r="F3688" i="24"/>
  <c r="E3688" i="24"/>
  <c r="F3687" i="24"/>
  <c r="E3687" i="24"/>
  <c r="F3686" i="24"/>
  <c r="E3686" i="24"/>
  <c r="F3685" i="24"/>
  <c r="E3685" i="24"/>
  <c r="F3684" i="24"/>
  <c r="E3684" i="24"/>
  <c r="F3683" i="24"/>
  <c r="E3683" i="24"/>
  <c r="F3682" i="24"/>
  <c r="E3682" i="24"/>
  <c r="F3681" i="24"/>
  <c r="E3681" i="24"/>
  <c r="F3680" i="24"/>
  <c r="E3680" i="24"/>
  <c r="F3679" i="24"/>
  <c r="E3679" i="24"/>
  <c r="F3678" i="24"/>
  <c r="E3678" i="24"/>
  <c r="F3677" i="24"/>
  <c r="E3677" i="24"/>
  <c r="F3676" i="24"/>
  <c r="E3676" i="24"/>
  <c r="F3675" i="24"/>
  <c r="E3675" i="24"/>
  <c r="F3674" i="24"/>
  <c r="E3674" i="24"/>
  <c r="F3673" i="24"/>
  <c r="E3673" i="24"/>
  <c r="F3672" i="24"/>
  <c r="E3672" i="24"/>
  <c r="F3671" i="24"/>
  <c r="E3671" i="24"/>
  <c r="F3670" i="24"/>
  <c r="E3670" i="24"/>
  <c r="F3669" i="24"/>
  <c r="E3669" i="24"/>
  <c r="F3668" i="24"/>
  <c r="E3668" i="24"/>
  <c r="F3667" i="24"/>
  <c r="E3667" i="24"/>
  <c r="F3666" i="24"/>
  <c r="E3666" i="24"/>
  <c r="F3665" i="24"/>
  <c r="E3665" i="24"/>
  <c r="F3664" i="24"/>
  <c r="E3664" i="24"/>
  <c r="F3663" i="24"/>
  <c r="E3663" i="24"/>
  <c r="F3662" i="24"/>
  <c r="E3662" i="24"/>
  <c r="F3661" i="24"/>
  <c r="E3661" i="24"/>
  <c r="F3660" i="24"/>
  <c r="E3660" i="24"/>
  <c r="F3659" i="24"/>
  <c r="E3659" i="24"/>
  <c r="F3658" i="24"/>
  <c r="E3658" i="24"/>
  <c r="F3657" i="24"/>
  <c r="E3657" i="24"/>
  <c r="F3656" i="24"/>
  <c r="E3656" i="24"/>
  <c r="F3655" i="24"/>
  <c r="E3655" i="24"/>
  <c r="F3654" i="24"/>
  <c r="E3654" i="24"/>
  <c r="F3653" i="24"/>
  <c r="E3653" i="24"/>
  <c r="F3652" i="24"/>
  <c r="E3652" i="24"/>
  <c r="F3651" i="24"/>
  <c r="E3651" i="24"/>
  <c r="F3650" i="24"/>
  <c r="E3650" i="24"/>
  <c r="F3649" i="24"/>
  <c r="E3649" i="24"/>
  <c r="F3648" i="24"/>
  <c r="E3648" i="24"/>
  <c r="F3647" i="24"/>
  <c r="E3647" i="24"/>
  <c r="F3646" i="24"/>
  <c r="E3646" i="24"/>
  <c r="F3645" i="24"/>
  <c r="E3645" i="24"/>
  <c r="F3644" i="24"/>
  <c r="E3644" i="24"/>
  <c r="F3643" i="24"/>
  <c r="E3643" i="24"/>
  <c r="F3642" i="24"/>
  <c r="E3642" i="24"/>
  <c r="F3641" i="24"/>
  <c r="E3641" i="24"/>
  <c r="F3640" i="24"/>
  <c r="E3640" i="24"/>
  <c r="F3639" i="24"/>
  <c r="E3639" i="24"/>
  <c r="F3638" i="24"/>
  <c r="E3638" i="24"/>
  <c r="F3637" i="24"/>
  <c r="E3637" i="24"/>
  <c r="F3636" i="24"/>
  <c r="E3636" i="24"/>
  <c r="F3635" i="24"/>
  <c r="E3635" i="24"/>
  <c r="F3634" i="24"/>
  <c r="E3634" i="24"/>
  <c r="F3633" i="24"/>
  <c r="E3633" i="24"/>
  <c r="F3632" i="24"/>
  <c r="E3632" i="24"/>
  <c r="F3631" i="24"/>
  <c r="E3631" i="24"/>
  <c r="F3630" i="24"/>
  <c r="E3630" i="24"/>
  <c r="F3629" i="24"/>
  <c r="E3629" i="24"/>
  <c r="F3628" i="24"/>
  <c r="E3628" i="24"/>
  <c r="F3627" i="24"/>
  <c r="E3627" i="24"/>
  <c r="F3626" i="24"/>
  <c r="E3626" i="24"/>
  <c r="F3625" i="24"/>
  <c r="E3625" i="24"/>
  <c r="F3624" i="24"/>
  <c r="E3624" i="24"/>
  <c r="F3623" i="24"/>
  <c r="E3623" i="24"/>
  <c r="F3622" i="24"/>
  <c r="E3622" i="24"/>
  <c r="F3621" i="24"/>
  <c r="E3621" i="24"/>
  <c r="F3620" i="24"/>
  <c r="E3620" i="24"/>
  <c r="F3619" i="24"/>
  <c r="E3619" i="24"/>
  <c r="F3618" i="24"/>
  <c r="E3618" i="24"/>
  <c r="F3617" i="24"/>
  <c r="E3617" i="24"/>
  <c r="F3616" i="24"/>
  <c r="E3616" i="24"/>
  <c r="F3615" i="24"/>
  <c r="E3615" i="24"/>
  <c r="F3614" i="24"/>
  <c r="E3614" i="24"/>
  <c r="F3613" i="24"/>
  <c r="E3613" i="24"/>
  <c r="F3612" i="24"/>
  <c r="E3612" i="24"/>
  <c r="F3611" i="24"/>
  <c r="E3611" i="24"/>
  <c r="F3610" i="24"/>
  <c r="E3610" i="24"/>
  <c r="F3609" i="24"/>
  <c r="E3609" i="24"/>
  <c r="F3608" i="24"/>
  <c r="E3608" i="24"/>
  <c r="F3607" i="24"/>
  <c r="E3607" i="24"/>
  <c r="F3606" i="24"/>
  <c r="E3606" i="24"/>
  <c r="F3605" i="24"/>
  <c r="E3605" i="24"/>
  <c r="F3604" i="24"/>
  <c r="E3604" i="24"/>
  <c r="F3603" i="24"/>
  <c r="E3603" i="24"/>
  <c r="F3602" i="24"/>
  <c r="E3602" i="24"/>
  <c r="F3601" i="24"/>
  <c r="E3601" i="24"/>
  <c r="F3600" i="24"/>
  <c r="E3600" i="24"/>
  <c r="F3599" i="24"/>
  <c r="E3599" i="24"/>
  <c r="F3598" i="24"/>
  <c r="E3598" i="24"/>
  <c r="F3597" i="24"/>
  <c r="E3597" i="24"/>
  <c r="F3596" i="24"/>
  <c r="E3596" i="24"/>
  <c r="F3595" i="24"/>
  <c r="E3595" i="24"/>
  <c r="F3594" i="24"/>
  <c r="E3594" i="24"/>
  <c r="F3593" i="24"/>
  <c r="E3593" i="24"/>
  <c r="F3592" i="24"/>
  <c r="E3592" i="24"/>
  <c r="F3591" i="24"/>
  <c r="E3591" i="24"/>
  <c r="F3590" i="24"/>
  <c r="E3590" i="24"/>
  <c r="F3589" i="24"/>
  <c r="E3589" i="24"/>
  <c r="F3588" i="24"/>
  <c r="E3588" i="24"/>
  <c r="F3587" i="24"/>
  <c r="E3587" i="24"/>
  <c r="F3586" i="24"/>
  <c r="E3586" i="24"/>
  <c r="F3585" i="24"/>
  <c r="E3585" i="24"/>
  <c r="F3584" i="24"/>
  <c r="E3584" i="24"/>
  <c r="F3583" i="24"/>
  <c r="E3583" i="24"/>
  <c r="F3582" i="24"/>
  <c r="E3582" i="24"/>
  <c r="F3581" i="24"/>
  <c r="E3581" i="24"/>
  <c r="F3580" i="24"/>
  <c r="E3580" i="24"/>
  <c r="F3579" i="24"/>
  <c r="E3579" i="24"/>
  <c r="F3578" i="24"/>
  <c r="E3578" i="24"/>
  <c r="F3577" i="24"/>
  <c r="E3577" i="24"/>
  <c r="F3576" i="24"/>
  <c r="E3576" i="24"/>
  <c r="F3575" i="24"/>
  <c r="E3575" i="24"/>
  <c r="F3574" i="24"/>
  <c r="E3574" i="24"/>
  <c r="F3573" i="24"/>
  <c r="E3573" i="24"/>
  <c r="F3572" i="24"/>
  <c r="E3572" i="24"/>
  <c r="F3571" i="24"/>
  <c r="E3571" i="24"/>
  <c r="F3570" i="24"/>
  <c r="E3570" i="24"/>
  <c r="F3569" i="24"/>
  <c r="E3569" i="24"/>
  <c r="F3568" i="24"/>
  <c r="E3568" i="24"/>
  <c r="F3567" i="24"/>
  <c r="E3567" i="24"/>
  <c r="F3566" i="24"/>
  <c r="E3566" i="24"/>
  <c r="F3565" i="24"/>
  <c r="E3565" i="24"/>
  <c r="F3564" i="24"/>
  <c r="E3564" i="24"/>
  <c r="F3563" i="24"/>
  <c r="E3563" i="24"/>
  <c r="F3562" i="24"/>
  <c r="E3562" i="24"/>
  <c r="F3561" i="24"/>
  <c r="E3561" i="24"/>
  <c r="F3560" i="24"/>
  <c r="E3560" i="24"/>
  <c r="F3559" i="24"/>
  <c r="E3559" i="24"/>
  <c r="F3558" i="24"/>
  <c r="E3558" i="24"/>
  <c r="F3557" i="24"/>
  <c r="E3557" i="24"/>
  <c r="F3556" i="24"/>
  <c r="E3556" i="24"/>
  <c r="F3555" i="24"/>
  <c r="E3555" i="24"/>
  <c r="F3554" i="24"/>
  <c r="E3554" i="24"/>
  <c r="F3553" i="24"/>
  <c r="E3553" i="24"/>
  <c r="F3552" i="24"/>
  <c r="E3552" i="24"/>
  <c r="F3551" i="24"/>
  <c r="E3551" i="24"/>
  <c r="F3550" i="24"/>
  <c r="E3550" i="24"/>
  <c r="F3549" i="24"/>
  <c r="E3549" i="24"/>
  <c r="F3548" i="24"/>
  <c r="E3548" i="24"/>
  <c r="F3547" i="24"/>
  <c r="E3547" i="24"/>
  <c r="F3546" i="24"/>
  <c r="E3546" i="24"/>
  <c r="F3545" i="24"/>
  <c r="E3545" i="24"/>
  <c r="F3544" i="24"/>
  <c r="E3544" i="24"/>
  <c r="F3543" i="24"/>
  <c r="E3543" i="24"/>
  <c r="F3542" i="24"/>
  <c r="E3542" i="24"/>
  <c r="F3541" i="24"/>
  <c r="E3541" i="24"/>
  <c r="F3540" i="24"/>
  <c r="E3540" i="24"/>
  <c r="F3539" i="24"/>
  <c r="E3539" i="24"/>
  <c r="F3538" i="24"/>
  <c r="E3538" i="24"/>
  <c r="F3537" i="24"/>
  <c r="E3537" i="24"/>
  <c r="F3536" i="24"/>
  <c r="E3536" i="24"/>
  <c r="F3535" i="24"/>
  <c r="E3535" i="24"/>
  <c r="F3534" i="24"/>
  <c r="E3534" i="24"/>
  <c r="F3533" i="24"/>
  <c r="E3533" i="24"/>
  <c r="F3532" i="24"/>
  <c r="E3532" i="24"/>
  <c r="F3531" i="24"/>
  <c r="E3531" i="24"/>
  <c r="F3530" i="24"/>
  <c r="E3530" i="24"/>
  <c r="F3529" i="24"/>
  <c r="E3529" i="24"/>
  <c r="F3528" i="24"/>
  <c r="E3528" i="24"/>
  <c r="F3527" i="24"/>
  <c r="E3527" i="24"/>
  <c r="F3526" i="24"/>
  <c r="E3526" i="24"/>
  <c r="F3525" i="24"/>
  <c r="E3525" i="24"/>
  <c r="F3524" i="24"/>
  <c r="E3524" i="24"/>
  <c r="F3523" i="24"/>
  <c r="E3523" i="24"/>
  <c r="F3522" i="24"/>
  <c r="E3522" i="24"/>
  <c r="F3521" i="24"/>
  <c r="E3521" i="24"/>
  <c r="F3520" i="24"/>
  <c r="E3520" i="24"/>
  <c r="F3519" i="24"/>
  <c r="E3519" i="24"/>
  <c r="F3518" i="24"/>
  <c r="E3518" i="24"/>
  <c r="F3517" i="24"/>
  <c r="E3517" i="24"/>
  <c r="F3516" i="24"/>
  <c r="E3516" i="24"/>
  <c r="F3515" i="24"/>
  <c r="E3515" i="24"/>
  <c r="F3514" i="24"/>
  <c r="E3514" i="24"/>
  <c r="F3513" i="24"/>
  <c r="E3513" i="24"/>
  <c r="F3512" i="24"/>
  <c r="E3512" i="24"/>
  <c r="F3511" i="24"/>
  <c r="E3511" i="24"/>
  <c r="F3510" i="24"/>
  <c r="E3510" i="24"/>
  <c r="F3509" i="24"/>
  <c r="E3509" i="24"/>
  <c r="F3508" i="24"/>
  <c r="E3508" i="24"/>
  <c r="F3507" i="24"/>
  <c r="E3507" i="24"/>
  <c r="F3506" i="24"/>
  <c r="E3506" i="24"/>
  <c r="F3505" i="24"/>
  <c r="E3505" i="24"/>
  <c r="F3504" i="24"/>
  <c r="E3504" i="24"/>
  <c r="F3503" i="24"/>
  <c r="E3503" i="24"/>
  <c r="F3502" i="24"/>
  <c r="E3502" i="24"/>
  <c r="F3501" i="24"/>
  <c r="E3501" i="24"/>
  <c r="F3500" i="24"/>
  <c r="E3500" i="24"/>
  <c r="F3499" i="24"/>
  <c r="E3499" i="24"/>
  <c r="F3498" i="24"/>
  <c r="E3498" i="24"/>
  <c r="F3497" i="24"/>
  <c r="E3497" i="24"/>
  <c r="F3496" i="24"/>
  <c r="E3496" i="24"/>
  <c r="F3495" i="24"/>
  <c r="E3495" i="24"/>
  <c r="F3494" i="24"/>
  <c r="E3494" i="24"/>
  <c r="F3493" i="24"/>
  <c r="E3493" i="24"/>
  <c r="F3492" i="24"/>
  <c r="E3492" i="24"/>
  <c r="F3491" i="24"/>
  <c r="E3491" i="24"/>
  <c r="F3490" i="24"/>
  <c r="E3490" i="24"/>
  <c r="F3489" i="24"/>
  <c r="E3489" i="24"/>
  <c r="F3488" i="24"/>
  <c r="E3488" i="24"/>
  <c r="F3487" i="24"/>
  <c r="E3487" i="24"/>
  <c r="F3486" i="24"/>
  <c r="E3486" i="24"/>
  <c r="F3485" i="24"/>
  <c r="E3485" i="24"/>
  <c r="F3484" i="24"/>
  <c r="E3484" i="24"/>
  <c r="F3483" i="24"/>
  <c r="E3483" i="24"/>
  <c r="F3482" i="24"/>
  <c r="E3482" i="24"/>
  <c r="F3481" i="24"/>
  <c r="E3481" i="24"/>
  <c r="F3480" i="24"/>
  <c r="E3480" i="24"/>
  <c r="F3479" i="24"/>
  <c r="E3479" i="24"/>
  <c r="F3478" i="24"/>
  <c r="E3478" i="24"/>
  <c r="F3477" i="24"/>
  <c r="E3477" i="24"/>
  <c r="F3476" i="24"/>
  <c r="E3476" i="24"/>
  <c r="F3475" i="24"/>
  <c r="E3475" i="24"/>
  <c r="F3474" i="24"/>
  <c r="E3474" i="24"/>
  <c r="F3473" i="24"/>
  <c r="E3473" i="24"/>
  <c r="F3472" i="24"/>
  <c r="E3472" i="24"/>
  <c r="F3471" i="24"/>
  <c r="E3471" i="24"/>
  <c r="F3470" i="24"/>
  <c r="E3470" i="24"/>
  <c r="F3469" i="24"/>
  <c r="E3469" i="24"/>
  <c r="F3468" i="24"/>
  <c r="E3468" i="24"/>
  <c r="F3467" i="24"/>
  <c r="E3467" i="24"/>
  <c r="F3466" i="24"/>
  <c r="E3466" i="24"/>
  <c r="F3465" i="24"/>
  <c r="E3465" i="24"/>
  <c r="F3464" i="24"/>
  <c r="E3464" i="24"/>
  <c r="F3463" i="24"/>
  <c r="E3463" i="24"/>
  <c r="F3462" i="24"/>
  <c r="E3462" i="24"/>
  <c r="F3461" i="24"/>
  <c r="E3461" i="24"/>
  <c r="F3460" i="24"/>
  <c r="E3460" i="24"/>
  <c r="F3459" i="24"/>
  <c r="E3459" i="24"/>
  <c r="F3458" i="24"/>
  <c r="E3458" i="24"/>
  <c r="F3457" i="24"/>
  <c r="E3457" i="24"/>
  <c r="F3456" i="24"/>
  <c r="E3456" i="24"/>
  <c r="F3455" i="24"/>
  <c r="E3455" i="24"/>
  <c r="F3454" i="24"/>
  <c r="E3454" i="24"/>
  <c r="F3453" i="24"/>
  <c r="E3453" i="24"/>
  <c r="F3452" i="24"/>
  <c r="E3452" i="24"/>
  <c r="F3451" i="24"/>
  <c r="E3451" i="24"/>
  <c r="F3450" i="24"/>
  <c r="E3450" i="24"/>
  <c r="G3450" i="24" s="1"/>
  <c r="F3449" i="24"/>
  <c r="E3449" i="24"/>
  <c r="F3448" i="24"/>
  <c r="E3448" i="24"/>
  <c r="F3447" i="24"/>
  <c r="E3447" i="24"/>
  <c r="F3446" i="24"/>
  <c r="E3446" i="24"/>
  <c r="F3445" i="24"/>
  <c r="E3445" i="24"/>
  <c r="F3444" i="24"/>
  <c r="E3444" i="24"/>
  <c r="F3443" i="24"/>
  <c r="E3443" i="24"/>
  <c r="F3442" i="24"/>
  <c r="E3442" i="24"/>
  <c r="G3442" i="24" s="1"/>
  <c r="F3441" i="24"/>
  <c r="E3441" i="24"/>
  <c r="F3440" i="24"/>
  <c r="E3440" i="24"/>
  <c r="F3439" i="24"/>
  <c r="E3439" i="24"/>
  <c r="F3438" i="24"/>
  <c r="E3438" i="24"/>
  <c r="F3437" i="24"/>
  <c r="E3437" i="24"/>
  <c r="F3436" i="24"/>
  <c r="E3436" i="24"/>
  <c r="F3435" i="24"/>
  <c r="E3435" i="24"/>
  <c r="F3434" i="24"/>
  <c r="E3434" i="24"/>
  <c r="F3433" i="24"/>
  <c r="E3433" i="24"/>
  <c r="F3432" i="24"/>
  <c r="E3432" i="24"/>
  <c r="F3431" i="24"/>
  <c r="E3431" i="24"/>
  <c r="F3430" i="24"/>
  <c r="E3430" i="24"/>
  <c r="F3429" i="24"/>
  <c r="E3429" i="24"/>
  <c r="F3428" i="24"/>
  <c r="E3428" i="24"/>
  <c r="F3427" i="24"/>
  <c r="E3427" i="24"/>
  <c r="F3426" i="24"/>
  <c r="E3426" i="24"/>
  <c r="G3426" i="24" s="1"/>
  <c r="F3425" i="24"/>
  <c r="E3425" i="24"/>
  <c r="F3424" i="24"/>
  <c r="E3424" i="24"/>
  <c r="F3423" i="24"/>
  <c r="E3423" i="24"/>
  <c r="F3422" i="24"/>
  <c r="E3422" i="24"/>
  <c r="F3421" i="24"/>
  <c r="E3421" i="24"/>
  <c r="F3420" i="24"/>
  <c r="E3420" i="24"/>
  <c r="F3419" i="24"/>
  <c r="E3419" i="24"/>
  <c r="F3418" i="24"/>
  <c r="E3418" i="24"/>
  <c r="F3417" i="24"/>
  <c r="E3417" i="24"/>
  <c r="F3416" i="24"/>
  <c r="E3416" i="24"/>
  <c r="F3415" i="24"/>
  <c r="E3415" i="24"/>
  <c r="G3415" i="24" s="1"/>
  <c r="F3414" i="24"/>
  <c r="E3414" i="24"/>
  <c r="F3413" i="24"/>
  <c r="E3413" i="24"/>
  <c r="F3412" i="24"/>
  <c r="E3412" i="24"/>
  <c r="F3411" i="24"/>
  <c r="E3411" i="24"/>
  <c r="F3410" i="24"/>
  <c r="E3410" i="24"/>
  <c r="F3409" i="24"/>
  <c r="E3409" i="24"/>
  <c r="F3408" i="24"/>
  <c r="E3408" i="24"/>
  <c r="F3407" i="24"/>
  <c r="E3407" i="24"/>
  <c r="G3407" i="24" s="1"/>
  <c r="F3406" i="24"/>
  <c r="E3406" i="24"/>
  <c r="F3405" i="24"/>
  <c r="E3405" i="24"/>
  <c r="F3404" i="24"/>
  <c r="E3404" i="24"/>
  <c r="F3403" i="24"/>
  <c r="E3403" i="24"/>
  <c r="F3402" i="24"/>
  <c r="E3402" i="24"/>
  <c r="F3401" i="24"/>
  <c r="E3401" i="24"/>
  <c r="F3400" i="24"/>
  <c r="E3400" i="24"/>
  <c r="F3399" i="24"/>
  <c r="E3399" i="24"/>
  <c r="F3398" i="24"/>
  <c r="E3398" i="24"/>
  <c r="F3397" i="24"/>
  <c r="E3397" i="24"/>
  <c r="F3396" i="24"/>
  <c r="E3396" i="24"/>
  <c r="F3395" i="24"/>
  <c r="E3395" i="24"/>
  <c r="F3394" i="24"/>
  <c r="E3394" i="24"/>
  <c r="F3393" i="24"/>
  <c r="E3393" i="24"/>
  <c r="F3392" i="24"/>
  <c r="E3392" i="24"/>
  <c r="F3391" i="24"/>
  <c r="E3391" i="24"/>
  <c r="F3390" i="24"/>
  <c r="E3390" i="24"/>
  <c r="F3389" i="24"/>
  <c r="E3389" i="24"/>
  <c r="F3388" i="24"/>
  <c r="E3388" i="24"/>
  <c r="F3387" i="24"/>
  <c r="E3387" i="24"/>
  <c r="F3386" i="24"/>
  <c r="E3386" i="24"/>
  <c r="F3385" i="24"/>
  <c r="E3385" i="24"/>
  <c r="F3384" i="24"/>
  <c r="E3384" i="24"/>
  <c r="F3383" i="24"/>
  <c r="E3383" i="24"/>
  <c r="F3382" i="24"/>
  <c r="E3382" i="24"/>
  <c r="F3381" i="24"/>
  <c r="E3381" i="24"/>
  <c r="F3380" i="24"/>
  <c r="E3380" i="24"/>
  <c r="F3379" i="24"/>
  <c r="E3379" i="24"/>
  <c r="F3378" i="24"/>
  <c r="E3378" i="24"/>
  <c r="F3377" i="24"/>
  <c r="E3377" i="24"/>
  <c r="F3376" i="24"/>
  <c r="E3376" i="24"/>
  <c r="F3375" i="24"/>
  <c r="E3375" i="24"/>
  <c r="F3374" i="24"/>
  <c r="E3374" i="24"/>
  <c r="F3373" i="24"/>
  <c r="E3373" i="24"/>
  <c r="F3372" i="24"/>
  <c r="E3372" i="24"/>
  <c r="F3371" i="24"/>
  <c r="E3371" i="24"/>
  <c r="F3370" i="24"/>
  <c r="E3370" i="24"/>
  <c r="F3369" i="24"/>
  <c r="E3369" i="24"/>
  <c r="F3368" i="24"/>
  <c r="E3368" i="24"/>
  <c r="F3367" i="24"/>
  <c r="E3367" i="24"/>
  <c r="F3366" i="24"/>
  <c r="E3366" i="24"/>
  <c r="F3365" i="24"/>
  <c r="E3365" i="24"/>
  <c r="F3364" i="24"/>
  <c r="E3364" i="24"/>
  <c r="F3363" i="24"/>
  <c r="E3363" i="24"/>
  <c r="F3362" i="24"/>
  <c r="E3362" i="24"/>
  <c r="F3361" i="24"/>
  <c r="E3361" i="24"/>
  <c r="F3360" i="24"/>
  <c r="E3360" i="24"/>
  <c r="F3359" i="24"/>
  <c r="E3359" i="24"/>
  <c r="F3358" i="24"/>
  <c r="E3358" i="24"/>
  <c r="F3357" i="24"/>
  <c r="E3357" i="24"/>
  <c r="F3356" i="24"/>
  <c r="E3356" i="24"/>
  <c r="F3355" i="24"/>
  <c r="E3355" i="24"/>
  <c r="F3354" i="24"/>
  <c r="E3354" i="24"/>
  <c r="F3353" i="24"/>
  <c r="E3353" i="24"/>
  <c r="F3352" i="24"/>
  <c r="E3352" i="24"/>
  <c r="F3351" i="24"/>
  <c r="E3351" i="24"/>
  <c r="F3350" i="24"/>
  <c r="E3350" i="24"/>
  <c r="F3349" i="24"/>
  <c r="E3349" i="24"/>
  <c r="F3348" i="24"/>
  <c r="E3348" i="24"/>
  <c r="F3347" i="24"/>
  <c r="E3347" i="24"/>
  <c r="F3346" i="24"/>
  <c r="E3346" i="24"/>
  <c r="F3345" i="24"/>
  <c r="E3345" i="24"/>
  <c r="F3344" i="24"/>
  <c r="E3344" i="24"/>
  <c r="F3343" i="24"/>
  <c r="E3343" i="24"/>
  <c r="F3342" i="24"/>
  <c r="E3342" i="24"/>
  <c r="F3341" i="24"/>
  <c r="E3341" i="24"/>
  <c r="F3340" i="24"/>
  <c r="E3340" i="24"/>
  <c r="F3339" i="24"/>
  <c r="E3339" i="24"/>
  <c r="F3338" i="24"/>
  <c r="E3338" i="24"/>
  <c r="F3337" i="24"/>
  <c r="E3337" i="24"/>
  <c r="F3336" i="24"/>
  <c r="E3336" i="24"/>
  <c r="F3335" i="24"/>
  <c r="E3335" i="24"/>
  <c r="F3334" i="24"/>
  <c r="E3334" i="24"/>
  <c r="F3333" i="24"/>
  <c r="E3333" i="24"/>
  <c r="F3332" i="24"/>
  <c r="E3332" i="24"/>
  <c r="F3331" i="24"/>
  <c r="E3331" i="24"/>
  <c r="F3330" i="24"/>
  <c r="E3330" i="24"/>
  <c r="F3329" i="24"/>
  <c r="E3329" i="24"/>
  <c r="F3328" i="24"/>
  <c r="E3328" i="24"/>
  <c r="F3327" i="24"/>
  <c r="E3327" i="24"/>
  <c r="F3326" i="24"/>
  <c r="E3326" i="24"/>
  <c r="F3325" i="24"/>
  <c r="E3325" i="24"/>
  <c r="F3324" i="24"/>
  <c r="E3324" i="24"/>
  <c r="F3323" i="24"/>
  <c r="E3323" i="24"/>
  <c r="F3322" i="24"/>
  <c r="E3322" i="24"/>
  <c r="F3321" i="24"/>
  <c r="E3321" i="24"/>
  <c r="F3320" i="24"/>
  <c r="E3320" i="24"/>
  <c r="F3319" i="24"/>
  <c r="E3319" i="24"/>
  <c r="F3318" i="24"/>
  <c r="E3318" i="24"/>
  <c r="F3317" i="24"/>
  <c r="E3317" i="24"/>
  <c r="F3316" i="24"/>
  <c r="E3316" i="24"/>
  <c r="F3315" i="24"/>
  <c r="E3315" i="24"/>
  <c r="F3314" i="24"/>
  <c r="E3314" i="24"/>
  <c r="F3313" i="24"/>
  <c r="E3313" i="24"/>
  <c r="F3312" i="24"/>
  <c r="E3312" i="24"/>
  <c r="F3311" i="24"/>
  <c r="E3311" i="24"/>
  <c r="F3310" i="24"/>
  <c r="E3310" i="24"/>
  <c r="F3309" i="24"/>
  <c r="E3309" i="24"/>
  <c r="F3308" i="24"/>
  <c r="E3308" i="24"/>
  <c r="F3307" i="24"/>
  <c r="E3307" i="24"/>
  <c r="F3306" i="24"/>
  <c r="E3306" i="24"/>
  <c r="F3305" i="24"/>
  <c r="E3305" i="24"/>
  <c r="F3304" i="24"/>
  <c r="E3304" i="24"/>
  <c r="F3303" i="24"/>
  <c r="E3303" i="24"/>
  <c r="F3302" i="24"/>
  <c r="E3302" i="24"/>
  <c r="F3301" i="24"/>
  <c r="E3301" i="24"/>
  <c r="F3300" i="24"/>
  <c r="E3300" i="24"/>
  <c r="F3299" i="24"/>
  <c r="E3299" i="24"/>
  <c r="F3298" i="24"/>
  <c r="E3298" i="24"/>
  <c r="F3297" i="24"/>
  <c r="E3297" i="24"/>
  <c r="F3296" i="24"/>
  <c r="E3296" i="24"/>
  <c r="F3295" i="24"/>
  <c r="E3295" i="24"/>
  <c r="G3295" i="24" s="1"/>
  <c r="F3294" i="24"/>
  <c r="E3294" i="24"/>
  <c r="F3293" i="24"/>
  <c r="E3293" i="24"/>
  <c r="F3292" i="24"/>
  <c r="E3292" i="24"/>
  <c r="F3291" i="24"/>
  <c r="E3291" i="24"/>
  <c r="F3290" i="24"/>
  <c r="E3290" i="24"/>
  <c r="F3289" i="24"/>
  <c r="E3289" i="24"/>
  <c r="F3288" i="24"/>
  <c r="E3288" i="24"/>
  <c r="F3287" i="24"/>
  <c r="E3287" i="24"/>
  <c r="F3286" i="24"/>
  <c r="E3286" i="24"/>
  <c r="F3285" i="24"/>
  <c r="E3285" i="24"/>
  <c r="F3284" i="24"/>
  <c r="E3284" i="24"/>
  <c r="F3283" i="24"/>
  <c r="E3283" i="24"/>
  <c r="F3282" i="24"/>
  <c r="E3282" i="24"/>
  <c r="F3281" i="24"/>
  <c r="E3281" i="24"/>
  <c r="F3280" i="24"/>
  <c r="E3280" i="24"/>
  <c r="F3279" i="24"/>
  <c r="E3279" i="24"/>
  <c r="G3279" i="24" s="1"/>
  <c r="F3278" i="24"/>
  <c r="E3278" i="24"/>
  <c r="F3277" i="24"/>
  <c r="E3277" i="24"/>
  <c r="F3276" i="24"/>
  <c r="E3276" i="24"/>
  <c r="F3275" i="24"/>
  <c r="E3275" i="24"/>
  <c r="F3274" i="24"/>
  <c r="E3274" i="24"/>
  <c r="F3273" i="24"/>
  <c r="E3273" i="24"/>
  <c r="F3272" i="24"/>
  <c r="E3272" i="24"/>
  <c r="F3271" i="24"/>
  <c r="E3271" i="24"/>
  <c r="F3270" i="24"/>
  <c r="E3270" i="24"/>
  <c r="F3269" i="24"/>
  <c r="E3269" i="24"/>
  <c r="F3268" i="24"/>
  <c r="E3268" i="24"/>
  <c r="F3267" i="24"/>
  <c r="E3267" i="24"/>
  <c r="F3266" i="24"/>
  <c r="E3266" i="24"/>
  <c r="F3265" i="24"/>
  <c r="E3265" i="24"/>
  <c r="F3264" i="24"/>
  <c r="E3264" i="24"/>
  <c r="F3263" i="24"/>
  <c r="E3263" i="24"/>
  <c r="G3263" i="24" s="1"/>
  <c r="F3262" i="24"/>
  <c r="E3262" i="24"/>
  <c r="F3261" i="24"/>
  <c r="E3261" i="24"/>
  <c r="F3260" i="24"/>
  <c r="E3260" i="24"/>
  <c r="F3259" i="24"/>
  <c r="E3259" i="24"/>
  <c r="F3258" i="24"/>
  <c r="E3258" i="24"/>
  <c r="F3257" i="24"/>
  <c r="E3257" i="24"/>
  <c r="F3256" i="24"/>
  <c r="E3256" i="24"/>
  <c r="F3255" i="24"/>
  <c r="E3255" i="24"/>
  <c r="F3254" i="24"/>
  <c r="E3254" i="24"/>
  <c r="F3253" i="24"/>
  <c r="E3253" i="24"/>
  <c r="F3252" i="24"/>
  <c r="E3252" i="24"/>
  <c r="F3251" i="24"/>
  <c r="E3251" i="24"/>
  <c r="F3250" i="24"/>
  <c r="E3250" i="24"/>
  <c r="F3249" i="24"/>
  <c r="E3249" i="24"/>
  <c r="F3248" i="24"/>
  <c r="E3248" i="24"/>
  <c r="F3247" i="24"/>
  <c r="E3247" i="24"/>
  <c r="G3247" i="24" s="1"/>
  <c r="F3246" i="24"/>
  <c r="E3246" i="24"/>
  <c r="F3245" i="24"/>
  <c r="E3245" i="24"/>
  <c r="F3244" i="24"/>
  <c r="E3244" i="24"/>
  <c r="F3243" i="24"/>
  <c r="E3243" i="24"/>
  <c r="F3242" i="24"/>
  <c r="E3242" i="24"/>
  <c r="F3241" i="24"/>
  <c r="E3241" i="24"/>
  <c r="F3240" i="24"/>
  <c r="E3240" i="24"/>
  <c r="F3239" i="24"/>
  <c r="E3239" i="24"/>
  <c r="G3239" i="24" s="1"/>
  <c r="F3238" i="24"/>
  <c r="E3238" i="24"/>
  <c r="F3237" i="24"/>
  <c r="E3237" i="24"/>
  <c r="F3236" i="24"/>
  <c r="E3236" i="24"/>
  <c r="F3235" i="24"/>
  <c r="E3235" i="24"/>
  <c r="F3234" i="24"/>
  <c r="E3234" i="24"/>
  <c r="F3233" i="24"/>
  <c r="E3233" i="24"/>
  <c r="F3232" i="24"/>
  <c r="E3232" i="24"/>
  <c r="F3231" i="24"/>
  <c r="E3231" i="24"/>
  <c r="G3231" i="24" s="1"/>
  <c r="F3230" i="24"/>
  <c r="E3230" i="24"/>
  <c r="F3229" i="24"/>
  <c r="E3229" i="24"/>
  <c r="F3228" i="24"/>
  <c r="E3228" i="24"/>
  <c r="F3227" i="24"/>
  <c r="E3227" i="24"/>
  <c r="F3226" i="24"/>
  <c r="E3226" i="24"/>
  <c r="F3225" i="24"/>
  <c r="E3225" i="24"/>
  <c r="F3224" i="24"/>
  <c r="E3224" i="24"/>
  <c r="F3223" i="24"/>
  <c r="E3223" i="24"/>
  <c r="F3222" i="24"/>
  <c r="E3222" i="24"/>
  <c r="F3221" i="24"/>
  <c r="E3221" i="24"/>
  <c r="F3220" i="24"/>
  <c r="E3220" i="24"/>
  <c r="F3219" i="24"/>
  <c r="E3219" i="24"/>
  <c r="F3218" i="24"/>
  <c r="E3218" i="24"/>
  <c r="F3217" i="24"/>
  <c r="E3217" i="24"/>
  <c r="F3216" i="24"/>
  <c r="E3216" i="24"/>
  <c r="F3215" i="24"/>
  <c r="E3215" i="24"/>
  <c r="F3214" i="24"/>
  <c r="E3214" i="24"/>
  <c r="F3213" i="24"/>
  <c r="E3213" i="24"/>
  <c r="F3212" i="24"/>
  <c r="E3212" i="24"/>
  <c r="F3211" i="24"/>
  <c r="E3211" i="24"/>
  <c r="F3210" i="24"/>
  <c r="E3210" i="24"/>
  <c r="F3209" i="24"/>
  <c r="E3209" i="24"/>
  <c r="F3208" i="24"/>
  <c r="E3208" i="24"/>
  <c r="F3207" i="24"/>
  <c r="E3207" i="24"/>
  <c r="F3206" i="24"/>
  <c r="E3206" i="24"/>
  <c r="F3205" i="24"/>
  <c r="E3205" i="24"/>
  <c r="F3204" i="24"/>
  <c r="E3204" i="24"/>
  <c r="F3203" i="24"/>
  <c r="E3203" i="24"/>
  <c r="F3202" i="24"/>
  <c r="E3202" i="24"/>
  <c r="F3201" i="24"/>
  <c r="E3201" i="24"/>
  <c r="F3200" i="24"/>
  <c r="E3200" i="24"/>
  <c r="F3199" i="24"/>
  <c r="E3199" i="24"/>
  <c r="G3199" i="24" s="1"/>
  <c r="F3198" i="24"/>
  <c r="E3198" i="24"/>
  <c r="F3197" i="24"/>
  <c r="E3197" i="24"/>
  <c r="F3196" i="24"/>
  <c r="E3196" i="24"/>
  <c r="F3195" i="24"/>
  <c r="E3195" i="24"/>
  <c r="F3194" i="24"/>
  <c r="E3194" i="24"/>
  <c r="F3193" i="24"/>
  <c r="E3193" i="24"/>
  <c r="F3192" i="24"/>
  <c r="E3192" i="24"/>
  <c r="F3191" i="24"/>
  <c r="E3191" i="24"/>
  <c r="F3190" i="24"/>
  <c r="E3190" i="24"/>
  <c r="F3189" i="24"/>
  <c r="E3189" i="24"/>
  <c r="F3188" i="24"/>
  <c r="E3188" i="24"/>
  <c r="F3187" i="24"/>
  <c r="E3187" i="24"/>
  <c r="F3186" i="24"/>
  <c r="E3186" i="24"/>
  <c r="F3185" i="24"/>
  <c r="E3185" i="24"/>
  <c r="F3184" i="24"/>
  <c r="E3184" i="24"/>
  <c r="F3183" i="24"/>
  <c r="E3183" i="24"/>
  <c r="G3183" i="24" s="1"/>
  <c r="F3182" i="24"/>
  <c r="E3182" i="24"/>
  <c r="F3181" i="24"/>
  <c r="E3181" i="24"/>
  <c r="F3180" i="24"/>
  <c r="E3180" i="24"/>
  <c r="F3179" i="24"/>
  <c r="E3179" i="24"/>
  <c r="F3178" i="24"/>
  <c r="E3178" i="24"/>
  <c r="F3177" i="24"/>
  <c r="E3177" i="24"/>
  <c r="F3176" i="24"/>
  <c r="E3176" i="24"/>
  <c r="F3175" i="24"/>
  <c r="E3175" i="24"/>
  <c r="F3174" i="24"/>
  <c r="E3174" i="24"/>
  <c r="F3173" i="24"/>
  <c r="E3173" i="24"/>
  <c r="F3172" i="24"/>
  <c r="E3172" i="24"/>
  <c r="F3171" i="24"/>
  <c r="E3171" i="24"/>
  <c r="F3170" i="24"/>
  <c r="E3170" i="24"/>
  <c r="G3170" i="24" s="1"/>
  <c r="F3169" i="24"/>
  <c r="E3169" i="24"/>
  <c r="F3168" i="24"/>
  <c r="E3168" i="24"/>
  <c r="F3167" i="24"/>
  <c r="E3167" i="24"/>
  <c r="G3167" i="24" s="1"/>
  <c r="F3166" i="24"/>
  <c r="E3166" i="24"/>
  <c r="F3165" i="24"/>
  <c r="E3165" i="24"/>
  <c r="F3164" i="24"/>
  <c r="E3164" i="24"/>
  <c r="F3163" i="24"/>
  <c r="E3163" i="24"/>
  <c r="F3162" i="24"/>
  <c r="E3162" i="24"/>
  <c r="G3162" i="24" s="1"/>
  <c r="F3161" i="24"/>
  <c r="E3161" i="24"/>
  <c r="F3160" i="24"/>
  <c r="E3160" i="24"/>
  <c r="F3159" i="24"/>
  <c r="E3159" i="24"/>
  <c r="F3158" i="24"/>
  <c r="E3158" i="24"/>
  <c r="F3157" i="24"/>
  <c r="E3157" i="24"/>
  <c r="F3156" i="24"/>
  <c r="E3156" i="24"/>
  <c r="F3155" i="24"/>
  <c r="E3155" i="24"/>
  <c r="F3154" i="24"/>
  <c r="E3154" i="24"/>
  <c r="G3154" i="24" s="1"/>
  <c r="F3153" i="24"/>
  <c r="E3153" i="24"/>
  <c r="F3152" i="24"/>
  <c r="E3152" i="24"/>
  <c r="F3151" i="24"/>
  <c r="E3151" i="24"/>
  <c r="G3151" i="24" s="1"/>
  <c r="F3150" i="24"/>
  <c r="E3150" i="24"/>
  <c r="F3149" i="24"/>
  <c r="E3149" i="24"/>
  <c r="F3148" i="24"/>
  <c r="E3148" i="24"/>
  <c r="F3147" i="24"/>
  <c r="E3147" i="24"/>
  <c r="F3146" i="24"/>
  <c r="E3146" i="24"/>
  <c r="G3146" i="24" s="1"/>
  <c r="F3145" i="24"/>
  <c r="E3145" i="24"/>
  <c r="F3144" i="24"/>
  <c r="E3144" i="24"/>
  <c r="F3143" i="24"/>
  <c r="E3143" i="24"/>
  <c r="F3142" i="24"/>
  <c r="E3142" i="24"/>
  <c r="F3141" i="24"/>
  <c r="E3141" i="24"/>
  <c r="F3140" i="24"/>
  <c r="E3140" i="24"/>
  <c r="F3139" i="24"/>
  <c r="E3139" i="24"/>
  <c r="F3138" i="24"/>
  <c r="E3138" i="24"/>
  <c r="F3137" i="24"/>
  <c r="E3137" i="24"/>
  <c r="F3136" i="24"/>
  <c r="E3136" i="24"/>
  <c r="F3135" i="24"/>
  <c r="E3135" i="24"/>
  <c r="G3135" i="24" s="1"/>
  <c r="F3134" i="24"/>
  <c r="E3134" i="24"/>
  <c r="F3133" i="24"/>
  <c r="E3133" i="24"/>
  <c r="F3132" i="24"/>
  <c r="E3132" i="24"/>
  <c r="F3131" i="24"/>
  <c r="E3131" i="24"/>
  <c r="F3130" i="24"/>
  <c r="E3130" i="24"/>
  <c r="F3129" i="24"/>
  <c r="E3129" i="24"/>
  <c r="F3128" i="24"/>
  <c r="E3128" i="24"/>
  <c r="F3127" i="24"/>
  <c r="E3127" i="24"/>
  <c r="F3126" i="24"/>
  <c r="E3126" i="24"/>
  <c r="F3125" i="24"/>
  <c r="E3125" i="24"/>
  <c r="F3124" i="24"/>
  <c r="E3124" i="24"/>
  <c r="F3123" i="24"/>
  <c r="E3123" i="24"/>
  <c r="F3122" i="24"/>
  <c r="E3122" i="24"/>
  <c r="F3121" i="24"/>
  <c r="E3121" i="24"/>
  <c r="F3120" i="24"/>
  <c r="E3120" i="24"/>
  <c r="F3119" i="24"/>
  <c r="E3119" i="24"/>
  <c r="F3118" i="24"/>
  <c r="E3118" i="24"/>
  <c r="F3117" i="24"/>
  <c r="E3117" i="24"/>
  <c r="F3116" i="24"/>
  <c r="E3116" i="24"/>
  <c r="F3115" i="24"/>
  <c r="E3115" i="24"/>
  <c r="F3114" i="24"/>
  <c r="E3114" i="24"/>
  <c r="F3113" i="24"/>
  <c r="E3113" i="24"/>
  <c r="F3112" i="24"/>
  <c r="E3112" i="24"/>
  <c r="F3111" i="24"/>
  <c r="E3111" i="24"/>
  <c r="F3110" i="24"/>
  <c r="E3110" i="24"/>
  <c r="F3109" i="24"/>
  <c r="E3109" i="24"/>
  <c r="F3108" i="24"/>
  <c r="E3108" i="24"/>
  <c r="F3107" i="24"/>
  <c r="E3107" i="24"/>
  <c r="F3106" i="24"/>
  <c r="E3106" i="24"/>
  <c r="F3105" i="24"/>
  <c r="E3105" i="24"/>
  <c r="F3104" i="24"/>
  <c r="E3104" i="24"/>
  <c r="F3103" i="24"/>
  <c r="E3103" i="24"/>
  <c r="F3102" i="24"/>
  <c r="E3102" i="24"/>
  <c r="F3101" i="24"/>
  <c r="E3101" i="24"/>
  <c r="F3100" i="24"/>
  <c r="E3100" i="24"/>
  <c r="F3099" i="24"/>
  <c r="E3099" i="24"/>
  <c r="F3098" i="24"/>
  <c r="E3098" i="24"/>
  <c r="F3097" i="24"/>
  <c r="E3097" i="24"/>
  <c r="F3096" i="24"/>
  <c r="E3096" i="24"/>
  <c r="F3095" i="24"/>
  <c r="E3095" i="24"/>
  <c r="F3094" i="24"/>
  <c r="E3094" i="24"/>
  <c r="F3093" i="24"/>
  <c r="E3093" i="24"/>
  <c r="F3092" i="24"/>
  <c r="E3092" i="24"/>
  <c r="F3091" i="24"/>
  <c r="E3091" i="24"/>
  <c r="F3090" i="24"/>
  <c r="E3090" i="24"/>
  <c r="F3089" i="24"/>
  <c r="E3089" i="24"/>
  <c r="F3088" i="24"/>
  <c r="E3088" i="24"/>
  <c r="F3087" i="24"/>
  <c r="E3087" i="24"/>
  <c r="F3086" i="24"/>
  <c r="E3086" i="24"/>
  <c r="F3085" i="24"/>
  <c r="E3085" i="24"/>
  <c r="F3084" i="24"/>
  <c r="E3084" i="24"/>
  <c r="F3083" i="24"/>
  <c r="E3083" i="24"/>
  <c r="F3082" i="24"/>
  <c r="E3082" i="24"/>
  <c r="F3081" i="24"/>
  <c r="E3081" i="24"/>
  <c r="F3080" i="24"/>
  <c r="E3080" i="24"/>
  <c r="F3079" i="24"/>
  <c r="E3079" i="24"/>
  <c r="F3078" i="24"/>
  <c r="E3078" i="24"/>
  <c r="F3077" i="24"/>
  <c r="E3077" i="24"/>
  <c r="F3076" i="24"/>
  <c r="E3076" i="24"/>
  <c r="F3075" i="24"/>
  <c r="E3075" i="24"/>
  <c r="F3074" i="24"/>
  <c r="E3074" i="24"/>
  <c r="F3073" i="24"/>
  <c r="E3073" i="24"/>
  <c r="F3072" i="24"/>
  <c r="E3072" i="24"/>
  <c r="F3071" i="24"/>
  <c r="E3071" i="24"/>
  <c r="F3070" i="24"/>
  <c r="E3070" i="24"/>
  <c r="F3069" i="24"/>
  <c r="E3069" i="24"/>
  <c r="F3068" i="24"/>
  <c r="E3068" i="24"/>
  <c r="F3067" i="24"/>
  <c r="E3067" i="24"/>
  <c r="F3066" i="24"/>
  <c r="E3066" i="24"/>
  <c r="F3065" i="24"/>
  <c r="E3065" i="24"/>
  <c r="F3064" i="24"/>
  <c r="E3064" i="24"/>
  <c r="F3063" i="24"/>
  <c r="E3063" i="24"/>
  <c r="F3062" i="24"/>
  <c r="E3062" i="24"/>
  <c r="F3061" i="24"/>
  <c r="E3061" i="24"/>
  <c r="F3060" i="24"/>
  <c r="E3060" i="24"/>
  <c r="F3059" i="24"/>
  <c r="E3059" i="24"/>
  <c r="F3058" i="24"/>
  <c r="E3058" i="24"/>
  <c r="F3057" i="24"/>
  <c r="E3057" i="24"/>
  <c r="F3056" i="24"/>
  <c r="E3056" i="24"/>
  <c r="F3055" i="24"/>
  <c r="E3055" i="24"/>
  <c r="F3054" i="24"/>
  <c r="E3054" i="24"/>
  <c r="F3053" i="24"/>
  <c r="E3053" i="24"/>
  <c r="F3052" i="24"/>
  <c r="E3052" i="24"/>
  <c r="F3051" i="24"/>
  <c r="E3051" i="24"/>
  <c r="F3050" i="24"/>
  <c r="E3050" i="24"/>
  <c r="F3049" i="24"/>
  <c r="E3049" i="24"/>
  <c r="F3048" i="24"/>
  <c r="E3048" i="24"/>
  <c r="F3047" i="24"/>
  <c r="E3047" i="24"/>
  <c r="F3046" i="24"/>
  <c r="E3046" i="24"/>
  <c r="F3045" i="24"/>
  <c r="E3045" i="24"/>
  <c r="F3044" i="24"/>
  <c r="E3044" i="24"/>
  <c r="F3043" i="24"/>
  <c r="E3043" i="24"/>
  <c r="F3042" i="24"/>
  <c r="E3042" i="24"/>
  <c r="F3041" i="24"/>
  <c r="E3041" i="24"/>
  <c r="F3040" i="24"/>
  <c r="E3040" i="24"/>
  <c r="F3039" i="24"/>
  <c r="E3039" i="24"/>
  <c r="F3038" i="24"/>
  <c r="E3038" i="24"/>
  <c r="F3037" i="24"/>
  <c r="E3037" i="24"/>
  <c r="F3036" i="24"/>
  <c r="E3036" i="24"/>
  <c r="F3035" i="24"/>
  <c r="E3035" i="24"/>
  <c r="F3034" i="24"/>
  <c r="E3034" i="24"/>
  <c r="F3033" i="24"/>
  <c r="E3033" i="24"/>
  <c r="F3032" i="24"/>
  <c r="E3032" i="24"/>
  <c r="F3031" i="24"/>
  <c r="E3031" i="24"/>
  <c r="F3030" i="24"/>
  <c r="E3030" i="24"/>
  <c r="F3029" i="24"/>
  <c r="E3029" i="24"/>
  <c r="F3028" i="24"/>
  <c r="E3028" i="24"/>
  <c r="F3027" i="24"/>
  <c r="E3027" i="24"/>
  <c r="F3026" i="24"/>
  <c r="E3026" i="24"/>
  <c r="F3025" i="24"/>
  <c r="E3025" i="24"/>
  <c r="F3024" i="24"/>
  <c r="E3024" i="24"/>
  <c r="F3023" i="24"/>
  <c r="E3023" i="24"/>
  <c r="F3022" i="24"/>
  <c r="E3022" i="24"/>
  <c r="F3021" i="24"/>
  <c r="E3021" i="24"/>
  <c r="F3020" i="24"/>
  <c r="E3020" i="24"/>
  <c r="F3019" i="24"/>
  <c r="E3019" i="24"/>
  <c r="F3018" i="24"/>
  <c r="E3018" i="24"/>
  <c r="F3017" i="24"/>
  <c r="E3017" i="24"/>
  <c r="F3016" i="24"/>
  <c r="E3016" i="24"/>
  <c r="F3015" i="24"/>
  <c r="E3015" i="24"/>
  <c r="F3014" i="24"/>
  <c r="E3014" i="24"/>
  <c r="F3013" i="24"/>
  <c r="E3013" i="24"/>
  <c r="F3012" i="24"/>
  <c r="E3012" i="24"/>
  <c r="F3011" i="24"/>
  <c r="E3011" i="24"/>
  <c r="F3010" i="24"/>
  <c r="E3010" i="24"/>
  <c r="F3009" i="24"/>
  <c r="E3009" i="24"/>
  <c r="F3008" i="24"/>
  <c r="E3008" i="24"/>
  <c r="F3007" i="24"/>
  <c r="E3007" i="24"/>
  <c r="F3006" i="24"/>
  <c r="E3006" i="24"/>
  <c r="F3005" i="24"/>
  <c r="E3005" i="24"/>
  <c r="F3004" i="24"/>
  <c r="E3004" i="24"/>
  <c r="F3003" i="24"/>
  <c r="E3003" i="24"/>
  <c r="F3002" i="24"/>
  <c r="E3002" i="24"/>
  <c r="F3001" i="24"/>
  <c r="E3001" i="24"/>
  <c r="F3000" i="24"/>
  <c r="E3000" i="24"/>
  <c r="F2999" i="24"/>
  <c r="E2999" i="24"/>
  <c r="F2998" i="24"/>
  <c r="E2998" i="24"/>
  <c r="F2997" i="24"/>
  <c r="E2997" i="24"/>
  <c r="F2996" i="24"/>
  <c r="E2996" i="24"/>
  <c r="F2995" i="24"/>
  <c r="E2995" i="24"/>
  <c r="F2994" i="24"/>
  <c r="E2994" i="24"/>
  <c r="F2993" i="24"/>
  <c r="E2993" i="24"/>
  <c r="F2992" i="24"/>
  <c r="E2992" i="24"/>
  <c r="F2991" i="24"/>
  <c r="E2991" i="24"/>
  <c r="F2990" i="24"/>
  <c r="E2990" i="24"/>
  <c r="F2989" i="24"/>
  <c r="E2989" i="24"/>
  <c r="F2988" i="24"/>
  <c r="E2988" i="24"/>
  <c r="F2987" i="24"/>
  <c r="E2987" i="24"/>
  <c r="F2986" i="24"/>
  <c r="E2986" i="24"/>
  <c r="F2985" i="24"/>
  <c r="E2985" i="24"/>
  <c r="F2984" i="24"/>
  <c r="E2984" i="24"/>
  <c r="F2983" i="24"/>
  <c r="E2983" i="24"/>
  <c r="F2982" i="24"/>
  <c r="E2982" i="24"/>
  <c r="F2981" i="24"/>
  <c r="E2981" i="24"/>
  <c r="F2980" i="24"/>
  <c r="E2980" i="24"/>
  <c r="F2979" i="24"/>
  <c r="E2979" i="24"/>
  <c r="F2978" i="24"/>
  <c r="E2978" i="24"/>
  <c r="F2977" i="24"/>
  <c r="E2977" i="24"/>
  <c r="F2976" i="24"/>
  <c r="E2976" i="24"/>
  <c r="F2975" i="24"/>
  <c r="E2975" i="24"/>
  <c r="F2974" i="24"/>
  <c r="E2974" i="24"/>
  <c r="F2973" i="24"/>
  <c r="E2973" i="24"/>
  <c r="F2972" i="24"/>
  <c r="E2972" i="24"/>
  <c r="F2971" i="24"/>
  <c r="E2971" i="24"/>
  <c r="F2970" i="24"/>
  <c r="E2970" i="24"/>
  <c r="F2969" i="24"/>
  <c r="E2969" i="24"/>
  <c r="F2968" i="24"/>
  <c r="E2968" i="24"/>
  <c r="F2967" i="24"/>
  <c r="E2967" i="24"/>
  <c r="F2966" i="24"/>
  <c r="E2966" i="24"/>
  <c r="F2965" i="24"/>
  <c r="E2965" i="24"/>
  <c r="F2964" i="24"/>
  <c r="E2964" i="24"/>
  <c r="F2963" i="24"/>
  <c r="E2963" i="24"/>
  <c r="F2962" i="24"/>
  <c r="E2962" i="24"/>
  <c r="F2961" i="24"/>
  <c r="E2961" i="24"/>
  <c r="F2960" i="24"/>
  <c r="E2960" i="24"/>
  <c r="F2959" i="24"/>
  <c r="E2959" i="24"/>
  <c r="F2958" i="24"/>
  <c r="E2958" i="24"/>
  <c r="F2957" i="24"/>
  <c r="E2957" i="24"/>
  <c r="F2956" i="24"/>
  <c r="E2956" i="24"/>
  <c r="F2955" i="24"/>
  <c r="E2955" i="24"/>
  <c r="F2954" i="24"/>
  <c r="E2954" i="24"/>
  <c r="F2953" i="24"/>
  <c r="E2953" i="24"/>
  <c r="F2952" i="24"/>
  <c r="E2952" i="24"/>
  <c r="F2951" i="24"/>
  <c r="E2951" i="24"/>
  <c r="F2950" i="24"/>
  <c r="E2950" i="24"/>
  <c r="F2949" i="24"/>
  <c r="E2949" i="24"/>
  <c r="F2948" i="24"/>
  <c r="E2948" i="24"/>
  <c r="F2947" i="24"/>
  <c r="E2947" i="24"/>
  <c r="F2946" i="24"/>
  <c r="E2946" i="24"/>
  <c r="F2945" i="24"/>
  <c r="E2945" i="24"/>
  <c r="F2944" i="24"/>
  <c r="E2944" i="24"/>
  <c r="F2943" i="24"/>
  <c r="E2943" i="24"/>
  <c r="F2942" i="24"/>
  <c r="E2942" i="24"/>
  <c r="F2941" i="24"/>
  <c r="E2941" i="24"/>
  <c r="F2940" i="24"/>
  <c r="E2940" i="24"/>
  <c r="F2939" i="24"/>
  <c r="E2939" i="24"/>
  <c r="F2938" i="24"/>
  <c r="E2938" i="24"/>
  <c r="F2937" i="24"/>
  <c r="E2937" i="24"/>
  <c r="F2936" i="24"/>
  <c r="E2936" i="24"/>
  <c r="F2935" i="24"/>
  <c r="E2935" i="24"/>
  <c r="F2934" i="24"/>
  <c r="E2934" i="24"/>
  <c r="F2933" i="24"/>
  <c r="E2933" i="24"/>
  <c r="F2932" i="24"/>
  <c r="E2932" i="24"/>
  <c r="F2931" i="24"/>
  <c r="E2931" i="24"/>
  <c r="F2930" i="24"/>
  <c r="E2930" i="24"/>
  <c r="F2929" i="24"/>
  <c r="E2929" i="24"/>
  <c r="F2928" i="24"/>
  <c r="E2928" i="24"/>
  <c r="F2927" i="24"/>
  <c r="E2927" i="24"/>
  <c r="F2926" i="24"/>
  <c r="E2926" i="24"/>
  <c r="F2925" i="24"/>
  <c r="E2925" i="24"/>
  <c r="F2924" i="24"/>
  <c r="E2924" i="24"/>
  <c r="F2923" i="24"/>
  <c r="E2923" i="24"/>
  <c r="F2922" i="24"/>
  <c r="E2922" i="24"/>
  <c r="F2921" i="24"/>
  <c r="E2921" i="24"/>
  <c r="F2920" i="24"/>
  <c r="E2920" i="24"/>
  <c r="F2919" i="24"/>
  <c r="E2919" i="24"/>
  <c r="F2918" i="24"/>
  <c r="E2918" i="24"/>
  <c r="F2917" i="24"/>
  <c r="E2917" i="24"/>
  <c r="F2916" i="24"/>
  <c r="E2916" i="24"/>
  <c r="F2915" i="24"/>
  <c r="E2915" i="24"/>
  <c r="F2914" i="24"/>
  <c r="E2914" i="24"/>
  <c r="F2913" i="24"/>
  <c r="E2913" i="24"/>
  <c r="F2912" i="24"/>
  <c r="E2912" i="24"/>
  <c r="F2911" i="24"/>
  <c r="E2911" i="24"/>
  <c r="F2910" i="24"/>
  <c r="E2910" i="24"/>
  <c r="F2909" i="24"/>
  <c r="E2909" i="24"/>
  <c r="F2908" i="24"/>
  <c r="E2908" i="24"/>
  <c r="F2907" i="24"/>
  <c r="E2907" i="24"/>
  <c r="F2906" i="24"/>
  <c r="E2906" i="24"/>
  <c r="F2905" i="24"/>
  <c r="E2905" i="24"/>
  <c r="F2904" i="24"/>
  <c r="E2904" i="24"/>
  <c r="F2903" i="24"/>
  <c r="E2903" i="24"/>
  <c r="F2902" i="24"/>
  <c r="E2902" i="24"/>
  <c r="F2901" i="24"/>
  <c r="E2901" i="24"/>
  <c r="F2900" i="24"/>
  <c r="E2900" i="24"/>
  <c r="F2899" i="24"/>
  <c r="E2899" i="24"/>
  <c r="F2898" i="24"/>
  <c r="E2898" i="24"/>
  <c r="F2897" i="24"/>
  <c r="E2897" i="24"/>
  <c r="F2896" i="24"/>
  <c r="E2896" i="24"/>
  <c r="F2895" i="24"/>
  <c r="E2895" i="24"/>
  <c r="F2894" i="24"/>
  <c r="E2894" i="24"/>
  <c r="F2893" i="24"/>
  <c r="E2893" i="24"/>
  <c r="F2892" i="24"/>
  <c r="E2892" i="24"/>
  <c r="F2891" i="24"/>
  <c r="E2891" i="24"/>
  <c r="F2890" i="24"/>
  <c r="E2890" i="24"/>
  <c r="F2889" i="24"/>
  <c r="E2889" i="24"/>
  <c r="F2888" i="24"/>
  <c r="E2888" i="24"/>
  <c r="F2887" i="24"/>
  <c r="E2887" i="24"/>
  <c r="F2886" i="24"/>
  <c r="E2886" i="24"/>
  <c r="F2885" i="24"/>
  <c r="E2885" i="24"/>
  <c r="F2884" i="24"/>
  <c r="E2884" i="24"/>
  <c r="F2883" i="24"/>
  <c r="E2883" i="24"/>
  <c r="F2882" i="24"/>
  <c r="E2882" i="24"/>
  <c r="F2881" i="24"/>
  <c r="E2881" i="24"/>
  <c r="F2880" i="24"/>
  <c r="E2880" i="24"/>
  <c r="F2879" i="24"/>
  <c r="E2879" i="24"/>
  <c r="F2878" i="24"/>
  <c r="E2878" i="24"/>
  <c r="F2877" i="24"/>
  <c r="E2877" i="24"/>
  <c r="F2876" i="24"/>
  <c r="E2876" i="24"/>
  <c r="F2875" i="24"/>
  <c r="E2875" i="24"/>
  <c r="F2874" i="24"/>
  <c r="E2874" i="24"/>
  <c r="F2873" i="24"/>
  <c r="E2873" i="24"/>
  <c r="F2872" i="24"/>
  <c r="E2872" i="24"/>
  <c r="F2871" i="24"/>
  <c r="E2871" i="24"/>
  <c r="F2870" i="24"/>
  <c r="E2870" i="24"/>
  <c r="F2869" i="24"/>
  <c r="E2869" i="24"/>
  <c r="F2868" i="24"/>
  <c r="E2868" i="24"/>
  <c r="F2867" i="24"/>
  <c r="E2867" i="24"/>
  <c r="F2866" i="24"/>
  <c r="E2866" i="24"/>
  <c r="F2865" i="24"/>
  <c r="E2865" i="24"/>
  <c r="F2864" i="24"/>
  <c r="E2864" i="24"/>
  <c r="F2863" i="24"/>
  <c r="E2863" i="24"/>
  <c r="F2862" i="24"/>
  <c r="E2862" i="24"/>
  <c r="F2861" i="24"/>
  <c r="E2861" i="24"/>
  <c r="F2860" i="24"/>
  <c r="E2860" i="24"/>
  <c r="F2859" i="24"/>
  <c r="E2859" i="24"/>
  <c r="F2858" i="24"/>
  <c r="E2858" i="24"/>
  <c r="F2857" i="24"/>
  <c r="E2857" i="24"/>
  <c r="F2856" i="24"/>
  <c r="E2856" i="24"/>
  <c r="F2855" i="24"/>
  <c r="E2855" i="24"/>
  <c r="F2854" i="24"/>
  <c r="E2854" i="24"/>
  <c r="F2853" i="24"/>
  <c r="E2853" i="24"/>
  <c r="F2852" i="24"/>
  <c r="E2852" i="24"/>
  <c r="F2851" i="24"/>
  <c r="E2851" i="24"/>
  <c r="F2850" i="24"/>
  <c r="E2850" i="24"/>
  <c r="F2849" i="24"/>
  <c r="E2849" i="24"/>
  <c r="F2848" i="24"/>
  <c r="E2848" i="24"/>
  <c r="F2847" i="24"/>
  <c r="E2847" i="24"/>
  <c r="F2846" i="24"/>
  <c r="E2846" i="24"/>
  <c r="F2845" i="24"/>
  <c r="E2845" i="24"/>
  <c r="F2844" i="24"/>
  <c r="E2844" i="24"/>
  <c r="F2843" i="24"/>
  <c r="E2843" i="24"/>
  <c r="F2842" i="24"/>
  <c r="E2842" i="24"/>
  <c r="F2841" i="24"/>
  <c r="E2841" i="24"/>
  <c r="F2840" i="24"/>
  <c r="E2840" i="24"/>
  <c r="F2839" i="24"/>
  <c r="E2839" i="24"/>
  <c r="F2838" i="24"/>
  <c r="E2838" i="24"/>
  <c r="F2837" i="24"/>
  <c r="E2837" i="24"/>
  <c r="F2836" i="24"/>
  <c r="E2836" i="24"/>
  <c r="F2835" i="24"/>
  <c r="E2835" i="24"/>
  <c r="F2834" i="24"/>
  <c r="E2834" i="24"/>
  <c r="F2833" i="24"/>
  <c r="E2833" i="24"/>
  <c r="F2832" i="24"/>
  <c r="E2832" i="24"/>
  <c r="F2831" i="24"/>
  <c r="E2831" i="24"/>
  <c r="F2830" i="24"/>
  <c r="E2830" i="24"/>
  <c r="F2829" i="24"/>
  <c r="E2829" i="24"/>
  <c r="F2828" i="24"/>
  <c r="E2828" i="24"/>
  <c r="F2827" i="24"/>
  <c r="E2827" i="24"/>
  <c r="F2826" i="24"/>
  <c r="E2826" i="24"/>
  <c r="F2825" i="24"/>
  <c r="E2825" i="24"/>
  <c r="F2824" i="24"/>
  <c r="E2824" i="24"/>
  <c r="F2823" i="24"/>
  <c r="E2823" i="24"/>
  <c r="F2822" i="24"/>
  <c r="E2822" i="24"/>
  <c r="F2821" i="24"/>
  <c r="E2821" i="24"/>
  <c r="F2820" i="24"/>
  <c r="E2820" i="24"/>
  <c r="F2819" i="24"/>
  <c r="E2819" i="24"/>
  <c r="F2818" i="24"/>
  <c r="E2818" i="24"/>
  <c r="F2817" i="24"/>
  <c r="E2817" i="24"/>
  <c r="F2816" i="24"/>
  <c r="E2816" i="24"/>
  <c r="F2815" i="24"/>
  <c r="E2815" i="24"/>
  <c r="F2814" i="24"/>
  <c r="E2814" i="24"/>
  <c r="F2813" i="24"/>
  <c r="E2813" i="24"/>
  <c r="F2812" i="24"/>
  <c r="E2812" i="24"/>
  <c r="F2811" i="24"/>
  <c r="E2811" i="24"/>
  <c r="F2810" i="24"/>
  <c r="E2810" i="24"/>
  <c r="F2809" i="24"/>
  <c r="E2809" i="24"/>
  <c r="F2808" i="24"/>
  <c r="E2808" i="24"/>
  <c r="F2807" i="24"/>
  <c r="E2807" i="24"/>
  <c r="F2806" i="24"/>
  <c r="E2806" i="24"/>
  <c r="F2805" i="24"/>
  <c r="E2805" i="24"/>
  <c r="F2804" i="24"/>
  <c r="E2804" i="24"/>
  <c r="F2803" i="24"/>
  <c r="E2803" i="24"/>
  <c r="F2802" i="24"/>
  <c r="E2802" i="24"/>
  <c r="F2801" i="24"/>
  <c r="E2801" i="24"/>
  <c r="F2800" i="24"/>
  <c r="E2800" i="24"/>
  <c r="F2799" i="24"/>
  <c r="E2799" i="24"/>
  <c r="F2798" i="24"/>
  <c r="E2798" i="24"/>
  <c r="F2797" i="24"/>
  <c r="E2797" i="24"/>
  <c r="F2796" i="24"/>
  <c r="E2796" i="24"/>
  <c r="F2795" i="24"/>
  <c r="E2795" i="24"/>
  <c r="F2794" i="24"/>
  <c r="E2794" i="24"/>
  <c r="F2793" i="24"/>
  <c r="E2793" i="24"/>
  <c r="F2792" i="24"/>
  <c r="E2792" i="24"/>
  <c r="F2791" i="24"/>
  <c r="E2791" i="24"/>
  <c r="F2790" i="24"/>
  <c r="E2790" i="24"/>
  <c r="F2789" i="24"/>
  <c r="E2789" i="24"/>
  <c r="F2788" i="24"/>
  <c r="E2788" i="24"/>
  <c r="F2787" i="24"/>
  <c r="E2787" i="24"/>
  <c r="F2786" i="24"/>
  <c r="E2786" i="24"/>
  <c r="F2785" i="24"/>
  <c r="E2785" i="24"/>
  <c r="F2784" i="24"/>
  <c r="E2784" i="24"/>
  <c r="F2783" i="24"/>
  <c r="E2783" i="24"/>
  <c r="F2782" i="24"/>
  <c r="E2782" i="24"/>
  <c r="F2781" i="24"/>
  <c r="E2781" i="24"/>
  <c r="F2780" i="24"/>
  <c r="E2780" i="24"/>
  <c r="F2779" i="24"/>
  <c r="E2779" i="24"/>
  <c r="F2778" i="24"/>
  <c r="E2778" i="24"/>
  <c r="F2777" i="24"/>
  <c r="E2777" i="24"/>
  <c r="F2776" i="24"/>
  <c r="E2776" i="24"/>
  <c r="F2775" i="24"/>
  <c r="E2775" i="24"/>
  <c r="F2774" i="24"/>
  <c r="E2774" i="24"/>
  <c r="F2773" i="24"/>
  <c r="E2773" i="24"/>
  <c r="F2772" i="24"/>
  <c r="E2772" i="24"/>
  <c r="F2771" i="24"/>
  <c r="E2771" i="24"/>
  <c r="F2770" i="24"/>
  <c r="E2770" i="24"/>
  <c r="F2769" i="24"/>
  <c r="E2769" i="24"/>
  <c r="F2768" i="24"/>
  <c r="E2768" i="24"/>
  <c r="F2767" i="24"/>
  <c r="E2767" i="24"/>
  <c r="F2766" i="24"/>
  <c r="E2766" i="24"/>
  <c r="F2765" i="24"/>
  <c r="E2765" i="24"/>
  <c r="F2764" i="24"/>
  <c r="E2764" i="24"/>
  <c r="F2763" i="24"/>
  <c r="E2763" i="24"/>
  <c r="F2762" i="24"/>
  <c r="E2762" i="24"/>
  <c r="F2761" i="24"/>
  <c r="E2761" i="24"/>
  <c r="F2760" i="24"/>
  <c r="E2760" i="24"/>
  <c r="F2759" i="24"/>
  <c r="E2759" i="24"/>
  <c r="F2758" i="24"/>
  <c r="E2758" i="24"/>
  <c r="F2757" i="24"/>
  <c r="E2757" i="24"/>
  <c r="F2756" i="24"/>
  <c r="E2756" i="24"/>
  <c r="F2755" i="24"/>
  <c r="E2755" i="24"/>
  <c r="F2754" i="24"/>
  <c r="E2754" i="24"/>
  <c r="F2753" i="24"/>
  <c r="E2753" i="24"/>
  <c r="F2752" i="24"/>
  <c r="E2752" i="24"/>
  <c r="F2751" i="24"/>
  <c r="E2751" i="24"/>
  <c r="F2750" i="24"/>
  <c r="E2750" i="24"/>
  <c r="F2749" i="24"/>
  <c r="E2749" i="24"/>
  <c r="F2748" i="24"/>
  <c r="E2748" i="24"/>
  <c r="F2747" i="24"/>
  <c r="E2747" i="24"/>
  <c r="F2746" i="24"/>
  <c r="E2746" i="24"/>
  <c r="F2745" i="24"/>
  <c r="E2745" i="24"/>
  <c r="F2744" i="24"/>
  <c r="E2744" i="24"/>
  <c r="F2743" i="24"/>
  <c r="E2743" i="24"/>
  <c r="F2742" i="24"/>
  <c r="E2742" i="24"/>
  <c r="F2741" i="24"/>
  <c r="E2741" i="24"/>
  <c r="F2740" i="24"/>
  <c r="E2740" i="24"/>
  <c r="F2739" i="24"/>
  <c r="E2739" i="24"/>
  <c r="F2738" i="24"/>
  <c r="E2738" i="24"/>
  <c r="F2737" i="24"/>
  <c r="E2737" i="24"/>
  <c r="F2736" i="24"/>
  <c r="E2736" i="24"/>
  <c r="F2735" i="24"/>
  <c r="E2735" i="24"/>
  <c r="F2734" i="24"/>
  <c r="E2734" i="24"/>
  <c r="F2733" i="24"/>
  <c r="E2733" i="24"/>
  <c r="F2732" i="24"/>
  <c r="E2732" i="24"/>
  <c r="F2731" i="24"/>
  <c r="E2731" i="24"/>
  <c r="F2730" i="24"/>
  <c r="E2730" i="24"/>
  <c r="F2729" i="24"/>
  <c r="E2729" i="24"/>
  <c r="F2728" i="24"/>
  <c r="E2728" i="24"/>
  <c r="F2727" i="24"/>
  <c r="E2727" i="24"/>
  <c r="F2726" i="24"/>
  <c r="E2726" i="24"/>
  <c r="F2725" i="24"/>
  <c r="E2725" i="24"/>
  <c r="F2724" i="24"/>
  <c r="E2724" i="24"/>
  <c r="F2723" i="24"/>
  <c r="E2723" i="24"/>
  <c r="F2722" i="24"/>
  <c r="E2722" i="24"/>
  <c r="F2721" i="24"/>
  <c r="E2721" i="24"/>
  <c r="F2720" i="24"/>
  <c r="E2720" i="24"/>
  <c r="F2719" i="24"/>
  <c r="E2719" i="24"/>
  <c r="F2718" i="24"/>
  <c r="E2718" i="24"/>
  <c r="F2717" i="24"/>
  <c r="E2717" i="24"/>
  <c r="F2716" i="24"/>
  <c r="E2716" i="24"/>
  <c r="F2715" i="24"/>
  <c r="E2715" i="24"/>
  <c r="F2714" i="24"/>
  <c r="E2714" i="24"/>
  <c r="F2713" i="24"/>
  <c r="E2713" i="24"/>
  <c r="F2712" i="24"/>
  <c r="E2712" i="24"/>
  <c r="F2711" i="24"/>
  <c r="E2711" i="24"/>
  <c r="F2710" i="24"/>
  <c r="E2710" i="24"/>
  <c r="F2709" i="24"/>
  <c r="E2709" i="24"/>
  <c r="F2708" i="24"/>
  <c r="E2708" i="24"/>
  <c r="F2707" i="24"/>
  <c r="E2707" i="24"/>
  <c r="F2706" i="24"/>
  <c r="E2706" i="24"/>
  <c r="F2705" i="24"/>
  <c r="E2705" i="24"/>
  <c r="F2704" i="24"/>
  <c r="E2704" i="24"/>
  <c r="F2703" i="24"/>
  <c r="E2703" i="24"/>
  <c r="F2702" i="24"/>
  <c r="E2702" i="24"/>
  <c r="F2701" i="24"/>
  <c r="E2701" i="24"/>
  <c r="F2700" i="24"/>
  <c r="E2700" i="24"/>
  <c r="F2699" i="24"/>
  <c r="E2699" i="24"/>
  <c r="F2698" i="24"/>
  <c r="E2698" i="24"/>
  <c r="G2698" i="24" s="1"/>
  <c r="F2697" i="24"/>
  <c r="E2697" i="24"/>
  <c r="F2696" i="24"/>
  <c r="E2696" i="24"/>
  <c r="F2695" i="24"/>
  <c r="E2695" i="24"/>
  <c r="F2694" i="24"/>
  <c r="E2694" i="24"/>
  <c r="F2693" i="24"/>
  <c r="E2693" i="24"/>
  <c r="F2692" i="24"/>
  <c r="E2692" i="24"/>
  <c r="F2691" i="24"/>
  <c r="E2691" i="24"/>
  <c r="F2690" i="24"/>
  <c r="E2690" i="24"/>
  <c r="G2690" i="24" s="1"/>
  <c r="F2689" i="24"/>
  <c r="E2689" i="24"/>
  <c r="F2688" i="24"/>
  <c r="E2688" i="24"/>
  <c r="F2687" i="24"/>
  <c r="E2687" i="24"/>
  <c r="G2687" i="24" s="1"/>
  <c r="F2686" i="24"/>
  <c r="E2686" i="24"/>
  <c r="F2685" i="24"/>
  <c r="E2685" i="24"/>
  <c r="F2684" i="24"/>
  <c r="E2684" i="24"/>
  <c r="F2683" i="24"/>
  <c r="E2683" i="24"/>
  <c r="F2682" i="24"/>
  <c r="E2682" i="24"/>
  <c r="G2682" i="24" s="1"/>
  <c r="F2681" i="24"/>
  <c r="E2681" i="24"/>
  <c r="F2680" i="24"/>
  <c r="E2680" i="24"/>
  <c r="F2679" i="24"/>
  <c r="E2679" i="24"/>
  <c r="F2678" i="24"/>
  <c r="E2678" i="24"/>
  <c r="F2677" i="24"/>
  <c r="E2677" i="24"/>
  <c r="F2676" i="24"/>
  <c r="E2676" i="24"/>
  <c r="F2675" i="24"/>
  <c r="E2675" i="24"/>
  <c r="F2674" i="24"/>
  <c r="E2674" i="24"/>
  <c r="G2674" i="24" s="1"/>
  <c r="F2673" i="24"/>
  <c r="E2673" i="24"/>
  <c r="F2672" i="24"/>
  <c r="E2672" i="24"/>
  <c r="F2671" i="24"/>
  <c r="E2671" i="24"/>
  <c r="G2671" i="24" s="1"/>
  <c r="F2670" i="24"/>
  <c r="E2670" i="24"/>
  <c r="F2669" i="24"/>
  <c r="E2669" i="24"/>
  <c r="F2668" i="24"/>
  <c r="E2668" i="24"/>
  <c r="F2667" i="24"/>
  <c r="E2667" i="24"/>
  <c r="F2666" i="24"/>
  <c r="E2666" i="24"/>
  <c r="G2666" i="24" s="1"/>
  <c r="F2665" i="24"/>
  <c r="E2665" i="24"/>
  <c r="F2664" i="24"/>
  <c r="E2664" i="24"/>
  <c r="F2663" i="24"/>
  <c r="E2663" i="24"/>
  <c r="F2662" i="24"/>
  <c r="E2662" i="24"/>
  <c r="F2661" i="24"/>
  <c r="E2661" i="24"/>
  <c r="F2660" i="24"/>
  <c r="E2660" i="24"/>
  <c r="F2659" i="24"/>
  <c r="E2659" i="24"/>
  <c r="F2658" i="24"/>
  <c r="E2658" i="24"/>
  <c r="F2657" i="24"/>
  <c r="E2657" i="24"/>
  <c r="F2656" i="24"/>
  <c r="E2656" i="24"/>
  <c r="F2655" i="24"/>
  <c r="E2655" i="24"/>
  <c r="F2654" i="24"/>
  <c r="E2654" i="24"/>
  <c r="F2653" i="24"/>
  <c r="E2653" i="24"/>
  <c r="F2652" i="24"/>
  <c r="E2652" i="24"/>
  <c r="F2651" i="24"/>
  <c r="E2651" i="24"/>
  <c r="F2650" i="24"/>
  <c r="E2650" i="24"/>
  <c r="F2649" i="24"/>
  <c r="E2649" i="24"/>
  <c r="F2648" i="24"/>
  <c r="E2648" i="24"/>
  <c r="F2647" i="24"/>
  <c r="E2647" i="24"/>
  <c r="F2646" i="24"/>
  <c r="E2646" i="24"/>
  <c r="F2645" i="24"/>
  <c r="E2645" i="24"/>
  <c r="F2644" i="24"/>
  <c r="E2644" i="24"/>
  <c r="F2643" i="24"/>
  <c r="E2643" i="24"/>
  <c r="F2642" i="24"/>
  <c r="E2642" i="24"/>
  <c r="F2641" i="24"/>
  <c r="E2641" i="24"/>
  <c r="F2640" i="24"/>
  <c r="E2640" i="24"/>
  <c r="F2639" i="24"/>
  <c r="E2639" i="24"/>
  <c r="G2639" i="24" s="1"/>
  <c r="F2638" i="24"/>
  <c r="E2638" i="24"/>
  <c r="F2637" i="24"/>
  <c r="E2637" i="24"/>
  <c r="F2636" i="24"/>
  <c r="E2636" i="24"/>
  <c r="F2635" i="24"/>
  <c r="E2635" i="24"/>
  <c r="F2634" i="24"/>
  <c r="E2634" i="24"/>
  <c r="G2634" i="24" s="1"/>
  <c r="F2633" i="24"/>
  <c r="E2633" i="24"/>
  <c r="F2632" i="24"/>
  <c r="E2632" i="24"/>
  <c r="F2631" i="24"/>
  <c r="E2631" i="24"/>
  <c r="F2630" i="24"/>
  <c r="E2630" i="24"/>
  <c r="F2629" i="24"/>
  <c r="E2629" i="24"/>
  <c r="F2628" i="24"/>
  <c r="E2628" i="24"/>
  <c r="F2627" i="24"/>
  <c r="E2627" i="24"/>
  <c r="F2626" i="24"/>
  <c r="E2626" i="24"/>
  <c r="G2626" i="24" s="1"/>
  <c r="F2625" i="24"/>
  <c r="E2625" i="24"/>
  <c r="F2624" i="24"/>
  <c r="E2624" i="24"/>
  <c r="F2623" i="24"/>
  <c r="E2623" i="24"/>
  <c r="F2622" i="24"/>
  <c r="E2622" i="24"/>
  <c r="F2621" i="24"/>
  <c r="E2621" i="24"/>
  <c r="F2620" i="24"/>
  <c r="E2620" i="24"/>
  <c r="F2619" i="24"/>
  <c r="E2619" i="24"/>
  <c r="F2618" i="24"/>
  <c r="E2618" i="24"/>
  <c r="F2617" i="24"/>
  <c r="E2617" i="24"/>
  <c r="F2616" i="24"/>
  <c r="E2616" i="24"/>
  <c r="F2615" i="24"/>
  <c r="E2615" i="24"/>
  <c r="F2614" i="24"/>
  <c r="E2614" i="24"/>
  <c r="F2613" i="24"/>
  <c r="E2613" i="24"/>
  <c r="F2612" i="24"/>
  <c r="E2612" i="24"/>
  <c r="F2611" i="24"/>
  <c r="E2611" i="24"/>
  <c r="F2610" i="24"/>
  <c r="E2610" i="24"/>
  <c r="F2609" i="24"/>
  <c r="E2609" i="24"/>
  <c r="F2608" i="24"/>
  <c r="E2608" i="24"/>
  <c r="F2607" i="24"/>
  <c r="E2607" i="24"/>
  <c r="G2607" i="24" s="1"/>
  <c r="F2606" i="24"/>
  <c r="E2606" i="24"/>
  <c r="F2605" i="24"/>
  <c r="E2605" i="24"/>
  <c r="F2604" i="24"/>
  <c r="E2604" i="24"/>
  <c r="F2603" i="24"/>
  <c r="E2603" i="24"/>
  <c r="F2602" i="24"/>
  <c r="E2602" i="24"/>
  <c r="F2601" i="24"/>
  <c r="E2601" i="24"/>
  <c r="F2600" i="24"/>
  <c r="E2600" i="24"/>
  <c r="F2599" i="24"/>
  <c r="E2599" i="24"/>
  <c r="G2599" i="24" s="1"/>
  <c r="F2598" i="24"/>
  <c r="E2598" i="24"/>
  <c r="F2597" i="24"/>
  <c r="E2597" i="24"/>
  <c r="F2596" i="24"/>
  <c r="E2596" i="24"/>
  <c r="F2595" i="24"/>
  <c r="E2595" i="24"/>
  <c r="F2594" i="24"/>
  <c r="E2594" i="24"/>
  <c r="F2593" i="24"/>
  <c r="E2593" i="24"/>
  <c r="F2592" i="24"/>
  <c r="E2592" i="24"/>
  <c r="F2591" i="24"/>
  <c r="E2591" i="24"/>
  <c r="G2591" i="24" s="1"/>
  <c r="F2590" i="24"/>
  <c r="E2590" i="24"/>
  <c r="F2589" i="24"/>
  <c r="E2589" i="24"/>
  <c r="F2588" i="24"/>
  <c r="E2588" i="24"/>
  <c r="F2587" i="24"/>
  <c r="E2587" i="24"/>
  <c r="F2586" i="24"/>
  <c r="E2586" i="24"/>
  <c r="F2585" i="24"/>
  <c r="E2585" i="24"/>
  <c r="F2584" i="24"/>
  <c r="E2584" i="24"/>
  <c r="F2583" i="24"/>
  <c r="E2583" i="24"/>
  <c r="F2582" i="24"/>
  <c r="E2582" i="24"/>
  <c r="F2581" i="24"/>
  <c r="E2581" i="24"/>
  <c r="F2580" i="24"/>
  <c r="E2580" i="24"/>
  <c r="F2579" i="24"/>
  <c r="E2579" i="24"/>
  <c r="F2578" i="24"/>
  <c r="E2578" i="24"/>
  <c r="F2577" i="24"/>
  <c r="E2577" i="24"/>
  <c r="F2576" i="24"/>
  <c r="E2576" i="24"/>
  <c r="F2575" i="24"/>
  <c r="E2575" i="24"/>
  <c r="G2575" i="24" s="1"/>
  <c r="F2574" i="24"/>
  <c r="E2574" i="24"/>
  <c r="F2573" i="24"/>
  <c r="E2573" i="24"/>
  <c r="F2572" i="24"/>
  <c r="E2572" i="24"/>
  <c r="F2571" i="24"/>
  <c r="E2571" i="24"/>
  <c r="F2570" i="24"/>
  <c r="E2570" i="24"/>
  <c r="F2569" i="24"/>
  <c r="E2569" i="24"/>
  <c r="F2568" i="24"/>
  <c r="E2568" i="24"/>
  <c r="F2567" i="24"/>
  <c r="E2567" i="24"/>
  <c r="F2566" i="24"/>
  <c r="E2566" i="24"/>
  <c r="F2565" i="24"/>
  <c r="E2565" i="24"/>
  <c r="F2564" i="24"/>
  <c r="E2564" i="24"/>
  <c r="F2563" i="24"/>
  <c r="E2563" i="24"/>
  <c r="F2562" i="24"/>
  <c r="E2562" i="24"/>
  <c r="F2561" i="24"/>
  <c r="E2561" i="24"/>
  <c r="F2560" i="24"/>
  <c r="E2560" i="24"/>
  <c r="F2559" i="24"/>
  <c r="E2559" i="24"/>
  <c r="G2559" i="24" s="1"/>
  <c r="F2558" i="24"/>
  <c r="E2558" i="24"/>
  <c r="F2557" i="24"/>
  <c r="E2557" i="24"/>
  <c r="F2556" i="24"/>
  <c r="E2556" i="24"/>
  <c r="F2555" i="24"/>
  <c r="E2555" i="24"/>
  <c r="F2554" i="24"/>
  <c r="E2554" i="24"/>
  <c r="F2553" i="24"/>
  <c r="E2553" i="24"/>
  <c r="F2552" i="24"/>
  <c r="E2552" i="24"/>
  <c r="F2551" i="24"/>
  <c r="E2551" i="24"/>
  <c r="F2550" i="24"/>
  <c r="E2550" i="24"/>
  <c r="F2549" i="24"/>
  <c r="E2549" i="24"/>
  <c r="F2548" i="24"/>
  <c r="E2548" i="24"/>
  <c r="F2547" i="24"/>
  <c r="E2547" i="24"/>
  <c r="F2546" i="24"/>
  <c r="E2546" i="24"/>
  <c r="F2545" i="24"/>
  <c r="E2545" i="24"/>
  <c r="F2544" i="24"/>
  <c r="E2544" i="24"/>
  <c r="F2543" i="24"/>
  <c r="E2543" i="24"/>
  <c r="F2542" i="24"/>
  <c r="E2542" i="24"/>
  <c r="F2541" i="24"/>
  <c r="E2541" i="24"/>
  <c r="F2540" i="24"/>
  <c r="E2540" i="24"/>
  <c r="F2539" i="24"/>
  <c r="E2539" i="24"/>
  <c r="F2538" i="24"/>
  <c r="E2538" i="24"/>
  <c r="F2537" i="24"/>
  <c r="E2537" i="24"/>
  <c r="F2536" i="24"/>
  <c r="E2536" i="24"/>
  <c r="F2535" i="24"/>
  <c r="E2535" i="24"/>
  <c r="F2534" i="24"/>
  <c r="E2534" i="24"/>
  <c r="F2533" i="24"/>
  <c r="E2533" i="24"/>
  <c r="F2532" i="24"/>
  <c r="E2532" i="24"/>
  <c r="F2531" i="24"/>
  <c r="E2531" i="24"/>
  <c r="F2530" i="24"/>
  <c r="E2530" i="24"/>
  <c r="F2529" i="24"/>
  <c r="E2529" i="24"/>
  <c r="F2528" i="24"/>
  <c r="E2528" i="24"/>
  <c r="F2527" i="24"/>
  <c r="E2527" i="24"/>
  <c r="F2526" i="24"/>
  <c r="E2526" i="24"/>
  <c r="F2525" i="24"/>
  <c r="E2525" i="24"/>
  <c r="F2524" i="24"/>
  <c r="E2524" i="24"/>
  <c r="F2523" i="24"/>
  <c r="E2523" i="24"/>
  <c r="F2522" i="24"/>
  <c r="E2522" i="24"/>
  <c r="F2521" i="24"/>
  <c r="E2521" i="24"/>
  <c r="F2520" i="24"/>
  <c r="E2520" i="24"/>
  <c r="F2519" i="24"/>
  <c r="E2519" i="24"/>
  <c r="F2518" i="24"/>
  <c r="E2518" i="24"/>
  <c r="F2517" i="24"/>
  <c r="E2517" i="24"/>
  <c r="F2516" i="24"/>
  <c r="E2516" i="24"/>
  <c r="F2515" i="24"/>
  <c r="E2515" i="24"/>
  <c r="F2514" i="24"/>
  <c r="E2514" i="24"/>
  <c r="F2513" i="24"/>
  <c r="E2513" i="24"/>
  <c r="F2512" i="24"/>
  <c r="E2512" i="24"/>
  <c r="F2511" i="24"/>
  <c r="E2511" i="24"/>
  <c r="G2511" i="24" s="1"/>
  <c r="F2510" i="24"/>
  <c r="E2510" i="24"/>
  <c r="F2509" i="24"/>
  <c r="E2509" i="24"/>
  <c r="F2508" i="24"/>
  <c r="E2508" i="24"/>
  <c r="F2507" i="24"/>
  <c r="E2507" i="24"/>
  <c r="F2506" i="24"/>
  <c r="E2506" i="24"/>
  <c r="F2505" i="24"/>
  <c r="E2505" i="24"/>
  <c r="F2504" i="24"/>
  <c r="E2504" i="24"/>
  <c r="F2503" i="24"/>
  <c r="E2503" i="24"/>
  <c r="F2502" i="24"/>
  <c r="E2502" i="24"/>
  <c r="F2501" i="24"/>
  <c r="E2501" i="24"/>
  <c r="F2500" i="24"/>
  <c r="E2500" i="24"/>
  <c r="F2499" i="24"/>
  <c r="E2499" i="24"/>
  <c r="F2498" i="24"/>
  <c r="E2498" i="24"/>
  <c r="F2497" i="24"/>
  <c r="E2497" i="24"/>
  <c r="F2496" i="24"/>
  <c r="E2496" i="24"/>
  <c r="F2495" i="24"/>
  <c r="E2495" i="24"/>
  <c r="G2495" i="24" s="1"/>
  <c r="F2494" i="24"/>
  <c r="E2494" i="24"/>
  <c r="F2493" i="24"/>
  <c r="E2493" i="24"/>
  <c r="F2492" i="24"/>
  <c r="E2492" i="24"/>
  <c r="F2491" i="24"/>
  <c r="E2491" i="24"/>
  <c r="F2490" i="24"/>
  <c r="E2490" i="24"/>
  <c r="F2489" i="24"/>
  <c r="E2489" i="24"/>
  <c r="F2488" i="24"/>
  <c r="E2488" i="24"/>
  <c r="F2487" i="24"/>
  <c r="E2487" i="24"/>
  <c r="F2486" i="24"/>
  <c r="E2486" i="24"/>
  <c r="F2485" i="24"/>
  <c r="E2485" i="24"/>
  <c r="F2484" i="24"/>
  <c r="E2484" i="24"/>
  <c r="F2483" i="24"/>
  <c r="E2483" i="24"/>
  <c r="F2482" i="24"/>
  <c r="E2482" i="24"/>
  <c r="F2481" i="24"/>
  <c r="E2481" i="24"/>
  <c r="F2480" i="24"/>
  <c r="E2480" i="24"/>
  <c r="F2479" i="24"/>
  <c r="E2479" i="24"/>
  <c r="F2478" i="24"/>
  <c r="E2478" i="24"/>
  <c r="F2477" i="24"/>
  <c r="E2477" i="24"/>
  <c r="F2476" i="24"/>
  <c r="E2476" i="24"/>
  <c r="F2475" i="24"/>
  <c r="E2475" i="24"/>
  <c r="F2474" i="24"/>
  <c r="E2474" i="24"/>
  <c r="F2473" i="24"/>
  <c r="E2473" i="24"/>
  <c r="F2472" i="24"/>
  <c r="E2472" i="24"/>
  <c r="F2471" i="24"/>
  <c r="E2471" i="24"/>
  <c r="F2470" i="24"/>
  <c r="E2470" i="24"/>
  <c r="F2469" i="24"/>
  <c r="E2469" i="24"/>
  <c r="F2468" i="24"/>
  <c r="E2468" i="24"/>
  <c r="F2467" i="24"/>
  <c r="E2467" i="24"/>
  <c r="F2466" i="24"/>
  <c r="E2466" i="24"/>
  <c r="F2465" i="24"/>
  <c r="E2465" i="24"/>
  <c r="F2464" i="24"/>
  <c r="E2464" i="24"/>
  <c r="F2463" i="24"/>
  <c r="E2463" i="24"/>
  <c r="F2462" i="24"/>
  <c r="E2462" i="24"/>
  <c r="F2461" i="24"/>
  <c r="E2461" i="24"/>
  <c r="F2460" i="24"/>
  <c r="E2460" i="24"/>
  <c r="F2459" i="24"/>
  <c r="E2459" i="24"/>
  <c r="F2458" i="24"/>
  <c r="E2458" i="24"/>
  <c r="F2457" i="24"/>
  <c r="E2457" i="24"/>
  <c r="F2456" i="24"/>
  <c r="E2456" i="24"/>
  <c r="F2455" i="24"/>
  <c r="E2455" i="24"/>
  <c r="F2454" i="24"/>
  <c r="E2454" i="24"/>
  <c r="F2453" i="24"/>
  <c r="E2453" i="24"/>
  <c r="F2452" i="24"/>
  <c r="E2452" i="24"/>
  <c r="F2451" i="24"/>
  <c r="E2451" i="24"/>
  <c r="F2450" i="24"/>
  <c r="E2450" i="24"/>
  <c r="F2449" i="24"/>
  <c r="E2449" i="24"/>
  <c r="F2448" i="24"/>
  <c r="E2448" i="24"/>
  <c r="F2447" i="24"/>
  <c r="E2447" i="24"/>
  <c r="F2446" i="24"/>
  <c r="E2446" i="24"/>
  <c r="F2445" i="24"/>
  <c r="E2445" i="24"/>
  <c r="F2444" i="24"/>
  <c r="E2444" i="24"/>
  <c r="F2443" i="24"/>
  <c r="E2443" i="24"/>
  <c r="F2442" i="24"/>
  <c r="E2442" i="24"/>
  <c r="F2441" i="24"/>
  <c r="E2441" i="24"/>
  <c r="F2440" i="24"/>
  <c r="E2440" i="24"/>
  <c r="F2439" i="24"/>
  <c r="E2439" i="24"/>
  <c r="F2438" i="24"/>
  <c r="E2438" i="24"/>
  <c r="F2437" i="24"/>
  <c r="E2437" i="24"/>
  <c r="F2436" i="24"/>
  <c r="E2436" i="24"/>
  <c r="F2435" i="24"/>
  <c r="E2435" i="24"/>
  <c r="F2434" i="24"/>
  <c r="E2434" i="24"/>
  <c r="F2433" i="24"/>
  <c r="E2433" i="24"/>
  <c r="F2432" i="24"/>
  <c r="E2432" i="24"/>
  <c r="F2431" i="24"/>
  <c r="E2431" i="24"/>
  <c r="F2430" i="24"/>
  <c r="E2430" i="24"/>
  <c r="F2429" i="24"/>
  <c r="E2429" i="24"/>
  <c r="F2428" i="24"/>
  <c r="E2428" i="24"/>
  <c r="F2427" i="24"/>
  <c r="E2427" i="24"/>
  <c r="F2426" i="24"/>
  <c r="E2426" i="24"/>
  <c r="F2425" i="24"/>
  <c r="E2425" i="24"/>
  <c r="F2424" i="24"/>
  <c r="E2424" i="24"/>
  <c r="F2423" i="24"/>
  <c r="E2423" i="24"/>
  <c r="F2422" i="24"/>
  <c r="E2422" i="24"/>
  <c r="F2421" i="24"/>
  <c r="E2421" i="24"/>
  <c r="F2420" i="24"/>
  <c r="E2420" i="24"/>
  <c r="F2419" i="24"/>
  <c r="E2419" i="24"/>
  <c r="F2418" i="24"/>
  <c r="E2418" i="24"/>
  <c r="F2417" i="24"/>
  <c r="E2417" i="24"/>
  <c r="F2416" i="24"/>
  <c r="E2416" i="24"/>
  <c r="F2415" i="24"/>
  <c r="E2415" i="24"/>
  <c r="F2414" i="24"/>
  <c r="E2414" i="24"/>
  <c r="F2413" i="24"/>
  <c r="E2413" i="24"/>
  <c r="F2412" i="24"/>
  <c r="E2412" i="24"/>
  <c r="F2411" i="24"/>
  <c r="E2411" i="24"/>
  <c r="F2410" i="24"/>
  <c r="E2410" i="24"/>
  <c r="F2409" i="24"/>
  <c r="E2409" i="24"/>
  <c r="F2408" i="24"/>
  <c r="E2408" i="24"/>
  <c r="F2407" i="24"/>
  <c r="E2407" i="24"/>
  <c r="F2406" i="24"/>
  <c r="E2406" i="24"/>
  <c r="F2405" i="24"/>
  <c r="E2405" i="24"/>
  <c r="F2404" i="24"/>
  <c r="E2404" i="24"/>
  <c r="F2403" i="24"/>
  <c r="E2403" i="24"/>
  <c r="F2402" i="24"/>
  <c r="E2402" i="24"/>
  <c r="F2401" i="24"/>
  <c r="E2401" i="24"/>
  <c r="F2400" i="24"/>
  <c r="E2400" i="24"/>
  <c r="F2399" i="24"/>
  <c r="E2399" i="24"/>
  <c r="F2398" i="24"/>
  <c r="E2398" i="24"/>
  <c r="F2397" i="24"/>
  <c r="E2397" i="24"/>
  <c r="F2396" i="24"/>
  <c r="E2396" i="24"/>
  <c r="F2395" i="24"/>
  <c r="E2395" i="24"/>
  <c r="F2394" i="24"/>
  <c r="E2394" i="24"/>
  <c r="F2393" i="24"/>
  <c r="E2393" i="24"/>
  <c r="F2392" i="24"/>
  <c r="E2392" i="24"/>
  <c r="F2391" i="24"/>
  <c r="E2391" i="24"/>
  <c r="F2390" i="24"/>
  <c r="E2390" i="24"/>
  <c r="F2389" i="24"/>
  <c r="E2389" i="24"/>
  <c r="F2388" i="24"/>
  <c r="E2388" i="24"/>
  <c r="F2387" i="24"/>
  <c r="E2387" i="24"/>
  <c r="F2386" i="24"/>
  <c r="E2386" i="24"/>
  <c r="F2385" i="24"/>
  <c r="E2385" i="24"/>
  <c r="F2384" i="24"/>
  <c r="E2384" i="24"/>
  <c r="F2383" i="24"/>
  <c r="E2383" i="24"/>
  <c r="F2382" i="24"/>
  <c r="E2382" i="24"/>
  <c r="F2381" i="24"/>
  <c r="E2381" i="24"/>
  <c r="F2380" i="24"/>
  <c r="E2380" i="24"/>
  <c r="F2379" i="24"/>
  <c r="E2379" i="24"/>
  <c r="F2378" i="24"/>
  <c r="E2378" i="24"/>
  <c r="F2377" i="24"/>
  <c r="E2377" i="24"/>
  <c r="F2376" i="24"/>
  <c r="E2376" i="24"/>
  <c r="F2375" i="24"/>
  <c r="E2375" i="24"/>
  <c r="F2374" i="24"/>
  <c r="E2374" i="24"/>
  <c r="F2373" i="24"/>
  <c r="E2373" i="24"/>
  <c r="F2372" i="24"/>
  <c r="E2372" i="24"/>
  <c r="F2371" i="24"/>
  <c r="E2371" i="24"/>
  <c r="F2370" i="24"/>
  <c r="E2370" i="24"/>
  <c r="F2369" i="24"/>
  <c r="E2369" i="24"/>
  <c r="F2368" i="24"/>
  <c r="E2368" i="24"/>
  <c r="F2367" i="24"/>
  <c r="E2367" i="24"/>
  <c r="F2366" i="24"/>
  <c r="E2366" i="24"/>
  <c r="F2365" i="24"/>
  <c r="E2365" i="24"/>
  <c r="F2364" i="24"/>
  <c r="E2364" i="24"/>
  <c r="F2363" i="24"/>
  <c r="E2363" i="24"/>
  <c r="F2362" i="24"/>
  <c r="E2362" i="24"/>
  <c r="F2361" i="24"/>
  <c r="E2361" i="24"/>
  <c r="F2360" i="24"/>
  <c r="E2360" i="24"/>
  <c r="F2359" i="24"/>
  <c r="E2359" i="24"/>
  <c r="F2358" i="24"/>
  <c r="E2358" i="24"/>
  <c r="F2357" i="24"/>
  <c r="E2357" i="24"/>
  <c r="F2356" i="24"/>
  <c r="E2356" i="24"/>
  <c r="F2355" i="24"/>
  <c r="E2355" i="24"/>
  <c r="F2354" i="24"/>
  <c r="E2354" i="24"/>
  <c r="F2353" i="24"/>
  <c r="E2353" i="24"/>
  <c r="F2352" i="24"/>
  <c r="E2352" i="24"/>
  <c r="F2351" i="24"/>
  <c r="E2351" i="24"/>
  <c r="F2350" i="24"/>
  <c r="E2350" i="24"/>
  <c r="F2349" i="24"/>
  <c r="E2349" i="24"/>
  <c r="F2348" i="24"/>
  <c r="E2348" i="24"/>
  <c r="F2347" i="24"/>
  <c r="E2347" i="24"/>
  <c r="F2346" i="24"/>
  <c r="E2346" i="24"/>
  <c r="F2345" i="24"/>
  <c r="E2345" i="24"/>
  <c r="F2344" i="24"/>
  <c r="E2344" i="24"/>
  <c r="F2343" i="24"/>
  <c r="E2343" i="24"/>
  <c r="F2342" i="24"/>
  <c r="E2342" i="24"/>
  <c r="F2341" i="24"/>
  <c r="E2341" i="24"/>
  <c r="F2340" i="24"/>
  <c r="E2340" i="24"/>
  <c r="F2339" i="24"/>
  <c r="E2339" i="24"/>
  <c r="F2338" i="24"/>
  <c r="E2338" i="24"/>
  <c r="F2337" i="24"/>
  <c r="E2337" i="24"/>
  <c r="F2336" i="24"/>
  <c r="E2336" i="24"/>
  <c r="F2335" i="24"/>
  <c r="E2335" i="24"/>
  <c r="F2334" i="24"/>
  <c r="E2334" i="24"/>
  <c r="F2333" i="24"/>
  <c r="E2333" i="24"/>
  <c r="F2332" i="24"/>
  <c r="E2332" i="24"/>
  <c r="F2331" i="24"/>
  <c r="E2331" i="24"/>
  <c r="F2330" i="24"/>
  <c r="E2330" i="24"/>
  <c r="F2329" i="24"/>
  <c r="E2329" i="24"/>
  <c r="F2328" i="24"/>
  <c r="E2328" i="24"/>
  <c r="F2327" i="24"/>
  <c r="E2327" i="24"/>
  <c r="F2326" i="24"/>
  <c r="E2326" i="24"/>
  <c r="F2325" i="24"/>
  <c r="E2325" i="24"/>
  <c r="F2324" i="24"/>
  <c r="E2324" i="24"/>
  <c r="F2323" i="24"/>
  <c r="E2323" i="24"/>
  <c r="F2322" i="24"/>
  <c r="E2322" i="24"/>
  <c r="F2321" i="24"/>
  <c r="E2321" i="24"/>
  <c r="F2320" i="24"/>
  <c r="E2320" i="24"/>
  <c r="F2319" i="24"/>
  <c r="E2319" i="24"/>
  <c r="F2318" i="24"/>
  <c r="E2318" i="24"/>
  <c r="F2317" i="24"/>
  <c r="E2317" i="24"/>
  <c r="F2316" i="24"/>
  <c r="E2316" i="24"/>
  <c r="F2315" i="24"/>
  <c r="E2315" i="24"/>
  <c r="F2314" i="24"/>
  <c r="E2314" i="24"/>
  <c r="F2313" i="24"/>
  <c r="E2313" i="24"/>
  <c r="F2312" i="24"/>
  <c r="E2312" i="24"/>
  <c r="F2311" i="24"/>
  <c r="E2311" i="24"/>
  <c r="F2310" i="24"/>
  <c r="E2310" i="24"/>
  <c r="F2309" i="24"/>
  <c r="E2309" i="24"/>
  <c r="F2308" i="24"/>
  <c r="E2308" i="24"/>
  <c r="F2307" i="24"/>
  <c r="E2307" i="24"/>
  <c r="F2306" i="24"/>
  <c r="E2306" i="24"/>
  <c r="F2305" i="24"/>
  <c r="E2305" i="24"/>
  <c r="F2304" i="24"/>
  <c r="E2304" i="24"/>
  <c r="F2303" i="24"/>
  <c r="E2303" i="24"/>
  <c r="F2302" i="24"/>
  <c r="E2302" i="24"/>
  <c r="F2301" i="24"/>
  <c r="E2301" i="24"/>
  <c r="F2300" i="24"/>
  <c r="E2300" i="24"/>
  <c r="F2299" i="24"/>
  <c r="E2299" i="24"/>
  <c r="F2298" i="24"/>
  <c r="E2298" i="24"/>
  <c r="F2297" i="24"/>
  <c r="E2297" i="24"/>
  <c r="F2296" i="24"/>
  <c r="E2296" i="24"/>
  <c r="F2295" i="24"/>
  <c r="E2295" i="24"/>
  <c r="F2294" i="24"/>
  <c r="E2294" i="24"/>
  <c r="F2293" i="24"/>
  <c r="E2293" i="24"/>
  <c r="F2292" i="24"/>
  <c r="E2292" i="24"/>
  <c r="F2291" i="24"/>
  <c r="E2291" i="24"/>
  <c r="F2290" i="24"/>
  <c r="E2290" i="24"/>
  <c r="F2289" i="24"/>
  <c r="E2289" i="24"/>
  <c r="F2288" i="24"/>
  <c r="E2288" i="24"/>
  <c r="F2287" i="24"/>
  <c r="E2287" i="24"/>
  <c r="F2286" i="24"/>
  <c r="E2286" i="24"/>
  <c r="F2285" i="24"/>
  <c r="E2285" i="24"/>
  <c r="F2284" i="24"/>
  <c r="E2284" i="24"/>
  <c r="F2283" i="24"/>
  <c r="E2283" i="24"/>
  <c r="F2282" i="24"/>
  <c r="E2282" i="24"/>
  <c r="F2281" i="24"/>
  <c r="E2281" i="24"/>
  <c r="F2280" i="24"/>
  <c r="E2280" i="24"/>
  <c r="F2279" i="24"/>
  <c r="E2279" i="24"/>
  <c r="F2278" i="24"/>
  <c r="E2278" i="24"/>
  <c r="F2277" i="24"/>
  <c r="E2277" i="24"/>
  <c r="F2276" i="24"/>
  <c r="E2276" i="24"/>
  <c r="F2275" i="24"/>
  <c r="E2275" i="24"/>
  <c r="F2274" i="24"/>
  <c r="E2274" i="24"/>
  <c r="F2273" i="24"/>
  <c r="E2273" i="24"/>
  <c r="F2272" i="24"/>
  <c r="E2272" i="24"/>
  <c r="F2271" i="24"/>
  <c r="E2271" i="24"/>
  <c r="F2270" i="24"/>
  <c r="E2270" i="24"/>
  <c r="F2269" i="24"/>
  <c r="E2269" i="24"/>
  <c r="F2268" i="24"/>
  <c r="E2268" i="24"/>
  <c r="F2267" i="24"/>
  <c r="E2267" i="24"/>
  <c r="F2266" i="24"/>
  <c r="E2266" i="24"/>
  <c r="F2265" i="24"/>
  <c r="E2265" i="24"/>
  <c r="F2264" i="24"/>
  <c r="E2264" i="24"/>
  <c r="F2263" i="24"/>
  <c r="E2263" i="24"/>
  <c r="F2262" i="24"/>
  <c r="E2262" i="24"/>
  <c r="F2261" i="24"/>
  <c r="E2261" i="24"/>
  <c r="F2260" i="24"/>
  <c r="E2260" i="24"/>
  <c r="F2259" i="24"/>
  <c r="E2259" i="24"/>
  <c r="F2258" i="24"/>
  <c r="E2258" i="24"/>
  <c r="F2257" i="24"/>
  <c r="E2257" i="24"/>
  <c r="F2256" i="24"/>
  <c r="E2256" i="24"/>
  <c r="F2255" i="24"/>
  <c r="E2255" i="24"/>
  <c r="F2254" i="24"/>
  <c r="E2254" i="24"/>
  <c r="F2253" i="24"/>
  <c r="E2253" i="24"/>
  <c r="F2252" i="24"/>
  <c r="E2252" i="24"/>
  <c r="F2251" i="24"/>
  <c r="E2251" i="24"/>
  <c r="F2250" i="24"/>
  <c r="E2250" i="24"/>
  <c r="F2249" i="24"/>
  <c r="E2249" i="24"/>
  <c r="F2248" i="24"/>
  <c r="E2248" i="24"/>
  <c r="F2247" i="24"/>
  <c r="E2247" i="24"/>
  <c r="G2247" i="24" s="1"/>
  <c r="F2246" i="24"/>
  <c r="E2246" i="24"/>
  <c r="F2245" i="24"/>
  <c r="E2245" i="24"/>
  <c r="F2244" i="24"/>
  <c r="E2244" i="24"/>
  <c r="F2243" i="24"/>
  <c r="E2243" i="24"/>
  <c r="F2242" i="24"/>
  <c r="E2242" i="24"/>
  <c r="F2241" i="24"/>
  <c r="E2241" i="24"/>
  <c r="F2240" i="24"/>
  <c r="E2240" i="24"/>
  <c r="F2239" i="24"/>
  <c r="E2239" i="24"/>
  <c r="F2238" i="24"/>
  <c r="E2238" i="24"/>
  <c r="F2237" i="24"/>
  <c r="E2237" i="24"/>
  <c r="F2236" i="24"/>
  <c r="E2236" i="24"/>
  <c r="F2235" i="24"/>
  <c r="E2235" i="24"/>
  <c r="F2234" i="24"/>
  <c r="E2234" i="24"/>
  <c r="F2233" i="24"/>
  <c r="E2233" i="24"/>
  <c r="F2232" i="24"/>
  <c r="E2232" i="24"/>
  <c r="F2231" i="24"/>
  <c r="E2231" i="24"/>
  <c r="G2231" i="24" s="1"/>
  <c r="F2230" i="24"/>
  <c r="E2230" i="24"/>
  <c r="F2229" i="24"/>
  <c r="E2229" i="24"/>
  <c r="F2228" i="24"/>
  <c r="E2228" i="24"/>
  <c r="F2227" i="24"/>
  <c r="E2227" i="24"/>
  <c r="F2226" i="24"/>
  <c r="E2226" i="24"/>
  <c r="F2225" i="24"/>
  <c r="E2225" i="24"/>
  <c r="F2224" i="24"/>
  <c r="E2224" i="24"/>
  <c r="F2223" i="24"/>
  <c r="E2223" i="24"/>
  <c r="F2222" i="24"/>
  <c r="E2222" i="24"/>
  <c r="F2221" i="24"/>
  <c r="E2221" i="24"/>
  <c r="F2220" i="24"/>
  <c r="E2220" i="24"/>
  <c r="F2219" i="24"/>
  <c r="E2219" i="24"/>
  <c r="F2218" i="24"/>
  <c r="E2218" i="24"/>
  <c r="F2217" i="24"/>
  <c r="E2217" i="24"/>
  <c r="F2216" i="24"/>
  <c r="E2216" i="24"/>
  <c r="F2215" i="24"/>
  <c r="E2215" i="24"/>
  <c r="G2215" i="24" s="1"/>
  <c r="F2214" i="24"/>
  <c r="E2214" i="24"/>
  <c r="F2213" i="24"/>
  <c r="E2213" i="24"/>
  <c r="F2212" i="24"/>
  <c r="E2212" i="24"/>
  <c r="F2211" i="24"/>
  <c r="E2211" i="24"/>
  <c r="F2210" i="24"/>
  <c r="E2210" i="24"/>
  <c r="F2209" i="24"/>
  <c r="E2209" i="24"/>
  <c r="F2208" i="24"/>
  <c r="E2208" i="24"/>
  <c r="F2207" i="24"/>
  <c r="E2207" i="24"/>
  <c r="G2207" i="24" s="1"/>
  <c r="F2206" i="24"/>
  <c r="E2206" i="24"/>
  <c r="F2205" i="24"/>
  <c r="E2205" i="24"/>
  <c r="F2204" i="24"/>
  <c r="E2204" i="24"/>
  <c r="F2203" i="24"/>
  <c r="E2203" i="24"/>
  <c r="F2202" i="24"/>
  <c r="E2202" i="24"/>
  <c r="F2201" i="24"/>
  <c r="E2201" i="24"/>
  <c r="F2200" i="24"/>
  <c r="E2200" i="24"/>
  <c r="F2199" i="24"/>
  <c r="E2199" i="24"/>
  <c r="G2199" i="24" s="1"/>
  <c r="F2198" i="24"/>
  <c r="E2198" i="24"/>
  <c r="F2197" i="24"/>
  <c r="E2197" i="24"/>
  <c r="F2196" i="24"/>
  <c r="E2196" i="24"/>
  <c r="F2195" i="24"/>
  <c r="E2195" i="24"/>
  <c r="F2194" i="24"/>
  <c r="E2194" i="24"/>
  <c r="F2193" i="24"/>
  <c r="E2193" i="24"/>
  <c r="F2192" i="24"/>
  <c r="E2192" i="24"/>
  <c r="F2191" i="24"/>
  <c r="E2191" i="24"/>
  <c r="F2190" i="24"/>
  <c r="E2190" i="24"/>
  <c r="F2189" i="24"/>
  <c r="E2189" i="24"/>
  <c r="F2188" i="24"/>
  <c r="E2188" i="24"/>
  <c r="F2187" i="24"/>
  <c r="E2187" i="24"/>
  <c r="F2186" i="24"/>
  <c r="E2186" i="24"/>
  <c r="F2185" i="24"/>
  <c r="E2185" i="24"/>
  <c r="F2184" i="24"/>
  <c r="E2184" i="24"/>
  <c r="F2183" i="24"/>
  <c r="E2183" i="24"/>
  <c r="G2183" i="24" s="1"/>
  <c r="F2182" i="24"/>
  <c r="E2182" i="24"/>
  <c r="F2181" i="24"/>
  <c r="E2181" i="24"/>
  <c r="F2180" i="24"/>
  <c r="E2180" i="24"/>
  <c r="F2179" i="24"/>
  <c r="E2179" i="24"/>
  <c r="F2178" i="24"/>
  <c r="E2178" i="24"/>
  <c r="F2177" i="24"/>
  <c r="E2177" i="24"/>
  <c r="F2176" i="24"/>
  <c r="E2176" i="24"/>
  <c r="F2175" i="24"/>
  <c r="E2175" i="24"/>
  <c r="F2174" i="24"/>
  <c r="E2174" i="24"/>
  <c r="F2173" i="24"/>
  <c r="E2173" i="24"/>
  <c r="F2172" i="24"/>
  <c r="E2172" i="24"/>
  <c r="F2171" i="24"/>
  <c r="E2171" i="24"/>
  <c r="F2170" i="24"/>
  <c r="E2170" i="24"/>
  <c r="F2169" i="24"/>
  <c r="E2169" i="24"/>
  <c r="F2168" i="24"/>
  <c r="E2168" i="24"/>
  <c r="F2167" i="24"/>
  <c r="E2167" i="24"/>
  <c r="G2167" i="24" s="1"/>
  <c r="F2166" i="24"/>
  <c r="E2166" i="24"/>
  <c r="F2165" i="24"/>
  <c r="E2165" i="24"/>
  <c r="F2164" i="24"/>
  <c r="E2164" i="24"/>
  <c r="F2163" i="24"/>
  <c r="E2163" i="24"/>
  <c r="F2162" i="24"/>
  <c r="E2162" i="24"/>
  <c r="F2161" i="24"/>
  <c r="E2161" i="24"/>
  <c r="F2160" i="24"/>
  <c r="E2160" i="24"/>
  <c r="F2159" i="24"/>
  <c r="E2159" i="24"/>
  <c r="F2158" i="24"/>
  <c r="E2158" i="24"/>
  <c r="F2157" i="24"/>
  <c r="E2157" i="24"/>
  <c r="F2156" i="24"/>
  <c r="E2156" i="24"/>
  <c r="F2155" i="24"/>
  <c r="E2155" i="24"/>
  <c r="F2154" i="24"/>
  <c r="E2154" i="24"/>
  <c r="F2153" i="24"/>
  <c r="E2153" i="24"/>
  <c r="F2152" i="24"/>
  <c r="E2152" i="24"/>
  <c r="F2151" i="24"/>
  <c r="E2151" i="24"/>
  <c r="F2150" i="24"/>
  <c r="E2150" i="24"/>
  <c r="F2149" i="24"/>
  <c r="E2149" i="24"/>
  <c r="F2148" i="24"/>
  <c r="E2148" i="24"/>
  <c r="F2147" i="24"/>
  <c r="E2147" i="24"/>
  <c r="F2146" i="24"/>
  <c r="E2146" i="24"/>
  <c r="F2145" i="24"/>
  <c r="E2145" i="24"/>
  <c r="F2144" i="24"/>
  <c r="E2144" i="24"/>
  <c r="F2143" i="24"/>
  <c r="E2143" i="24"/>
  <c r="G2143" i="24" s="1"/>
  <c r="F2142" i="24"/>
  <c r="E2142" i="24"/>
  <c r="F2141" i="24"/>
  <c r="E2141" i="24"/>
  <c r="F2140" i="24"/>
  <c r="E2140" i="24"/>
  <c r="F2139" i="24"/>
  <c r="E2139" i="24"/>
  <c r="F2138" i="24"/>
  <c r="E2138" i="24"/>
  <c r="G2138" i="24" s="1"/>
  <c r="F2137" i="24"/>
  <c r="E2137" i="24"/>
  <c r="F2136" i="24"/>
  <c r="E2136" i="24"/>
  <c r="F2135" i="24"/>
  <c r="E2135" i="24"/>
  <c r="F2134" i="24"/>
  <c r="E2134" i="24"/>
  <c r="F2133" i="24"/>
  <c r="E2133" i="24"/>
  <c r="F2132" i="24"/>
  <c r="E2132" i="24"/>
  <c r="F2131" i="24"/>
  <c r="E2131" i="24"/>
  <c r="F2130" i="24"/>
  <c r="E2130" i="24"/>
  <c r="G2130" i="24" s="1"/>
  <c r="F2129" i="24"/>
  <c r="E2129" i="24"/>
  <c r="F2128" i="24"/>
  <c r="E2128" i="24"/>
  <c r="F2127" i="24"/>
  <c r="E2127" i="24"/>
  <c r="F2126" i="24"/>
  <c r="E2126" i="24"/>
  <c r="F2125" i="24"/>
  <c r="E2125" i="24"/>
  <c r="F2124" i="24"/>
  <c r="E2124" i="24"/>
  <c r="F2123" i="24"/>
  <c r="E2123" i="24"/>
  <c r="F2122" i="24"/>
  <c r="E2122" i="24"/>
  <c r="G2122" i="24" s="1"/>
  <c r="F2121" i="24"/>
  <c r="E2121" i="24"/>
  <c r="F2120" i="24"/>
  <c r="E2120" i="24"/>
  <c r="F2119" i="24"/>
  <c r="E2119" i="24"/>
  <c r="G2119" i="24" s="1"/>
  <c r="F2118" i="24"/>
  <c r="E2118" i="24"/>
  <c r="F2117" i="24"/>
  <c r="E2117" i="24"/>
  <c r="F2116" i="24"/>
  <c r="E2116" i="24"/>
  <c r="F2115" i="24"/>
  <c r="E2115" i="24"/>
  <c r="F2114" i="24"/>
  <c r="E2114" i="24"/>
  <c r="F2113" i="24"/>
  <c r="E2113" i="24"/>
  <c r="F2112" i="24"/>
  <c r="E2112" i="24"/>
  <c r="F2111" i="24"/>
  <c r="E2111" i="24"/>
  <c r="F2110" i="24"/>
  <c r="E2110" i="24"/>
  <c r="F2109" i="24"/>
  <c r="E2109" i="24"/>
  <c r="F2108" i="24"/>
  <c r="E2108" i="24"/>
  <c r="F2107" i="24"/>
  <c r="E2107" i="24"/>
  <c r="F2106" i="24"/>
  <c r="E2106" i="24"/>
  <c r="F2105" i="24"/>
  <c r="E2105" i="24"/>
  <c r="F2104" i="24"/>
  <c r="E2104" i="24"/>
  <c r="F2103" i="24"/>
  <c r="E2103" i="24"/>
  <c r="G2103" i="24" s="1"/>
  <c r="F2102" i="24"/>
  <c r="E2102" i="24"/>
  <c r="F2101" i="24"/>
  <c r="E2101" i="24"/>
  <c r="F2100" i="24"/>
  <c r="E2100" i="24"/>
  <c r="F2099" i="24"/>
  <c r="E2099" i="24"/>
  <c r="F2098" i="24"/>
  <c r="E2098" i="24"/>
  <c r="G2098" i="24" s="1"/>
  <c r="F2097" i="24"/>
  <c r="E2097" i="24"/>
  <c r="F2096" i="24"/>
  <c r="E2096" i="24"/>
  <c r="F2095" i="24"/>
  <c r="E2095" i="24"/>
  <c r="F2094" i="24"/>
  <c r="E2094" i="24"/>
  <c r="F2093" i="24"/>
  <c r="E2093" i="24"/>
  <c r="F2092" i="24"/>
  <c r="E2092" i="24"/>
  <c r="F2091" i="24"/>
  <c r="E2091" i="24"/>
  <c r="F2090" i="24"/>
  <c r="E2090" i="24"/>
  <c r="G2090" i="24" s="1"/>
  <c r="F2089" i="24"/>
  <c r="E2089" i="24"/>
  <c r="F2088" i="24"/>
  <c r="E2088" i="24"/>
  <c r="F2087" i="24"/>
  <c r="E2087" i="24"/>
  <c r="G2087" i="24" s="1"/>
  <c r="F2086" i="24"/>
  <c r="E2086" i="24"/>
  <c r="F2085" i="24"/>
  <c r="E2085" i="24"/>
  <c r="F2084" i="24"/>
  <c r="E2084" i="24"/>
  <c r="F2083" i="24"/>
  <c r="E2083" i="24"/>
  <c r="F2082" i="24"/>
  <c r="E2082" i="24"/>
  <c r="G2082" i="24" s="1"/>
  <c r="F2081" i="24"/>
  <c r="E2081" i="24"/>
  <c r="F2080" i="24"/>
  <c r="E2080" i="24"/>
  <c r="F2079" i="24"/>
  <c r="E2079" i="24"/>
  <c r="F2078" i="24"/>
  <c r="E2078" i="24"/>
  <c r="F2077" i="24"/>
  <c r="E2077" i="24"/>
  <c r="F2076" i="24"/>
  <c r="E2076" i="24"/>
  <c r="F2075" i="24"/>
  <c r="E2075" i="24"/>
  <c r="F2074" i="24"/>
  <c r="E2074" i="24"/>
  <c r="G2074" i="24" s="1"/>
  <c r="F2073" i="24"/>
  <c r="E2073" i="24"/>
  <c r="F2072" i="24"/>
  <c r="E2072" i="24"/>
  <c r="F2071" i="24"/>
  <c r="E2071" i="24"/>
  <c r="F2070" i="24"/>
  <c r="E2070" i="24"/>
  <c r="F2069" i="24"/>
  <c r="E2069" i="24"/>
  <c r="F2068" i="24"/>
  <c r="E2068" i="24"/>
  <c r="F2067" i="24"/>
  <c r="E2067" i="24"/>
  <c r="F2066" i="24"/>
  <c r="E2066" i="24"/>
  <c r="G2066" i="24" s="1"/>
  <c r="F2065" i="24"/>
  <c r="E2065" i="24"/>
  <c r="F2064" i="24"/>
  <c r="E2064" i="24"/>
  <c r="F2063" i="24"/>
  <c r="E2063" i="24"/>
  <c r="F2062" i="24"/>
  <c r="E2062" i="24"/>
  <c r="F2061" i="24"/>
  <c r="E2061" i="24"/>
  <c r="F2060" i="24"/>
  <c r="E2060" i="24"/>
  <c r="F2059" i="24"/>
  <c r="E2059" i="24"/>
  <c r="F2058" i="24"/>
  <c r="E2058" i="24"/>
  <c r="G2058" i="24" s="1"/>
  <c r="F2057" i="24"/>
  <c r="E2057" i="24"/>
  <c r="F2056" i="24"/>
  <c r="E2056" i="24"/>
  <c r="F2055" i="24"/>
  <c r="E2055" i="24"/>
  <c r="G2055" i="24" s="1"/>
  <c r="F2054" i="24"/>
  <c r="E2054" i="24"/>
  <c r="F2053" i="24"/>
  <c r="E2053" i="24"/>
  <c r="F2052" i="24"/>
  <c r="E2052" i="24"/>
  <c r="F2051" i="24"/>
  <c r="E2051" i="24"/>
  <c r="F2050" i="24"/>
  <c r="E2050" i="24"/>
  <c r="F2049" i="24"/>
  <c r="E2049" i="24"/>
  <c r="F2048" i="24"/>
  <c r="E2048" i="24"/>
  <c r="F2047" i="24"/>
  <c r="E2047" i="24"/>
  <c r="F2046" i="24"/>
  <c r="E2046" i="24"/>
  <c r="F2045" i="24"/>
  <c r="E2045" i="24"/>
  <c r="F2044" i="24"/>
  <c r="E2044" i="24"/>
  <c r="F2043" i="24"/>
  <c r="E2043" i="24"/>
  <c r="F2042" i="24"/>
  <c r="E2042" i="24"/>
  <c r="G2042" i="24" s="1"/>
  <c r="F2041" i="24"/>
  <c r="E2041" i="24"/>
  <c r="F2040" i="24"/>
  <c r="E2040" i="24"/>
  <c r="F2039" i="24"/>
  <c r="E2039" i="24"/>
  <c r="F2038" i="24"/>
  <c r="E2038" i="24"/>
  <c r="F2037" i="24"/>
  <c r="E2037" i="24"/>
  <c r="F2036" i="24"/>
  <c r="E2036" i="24"/>
  <c r="F2035" i="24"/>
  <c r="E2035" i="24"/>
  <c r="F2034" i="24"/>
  <c r="E2034" i="24"/>
  <c r="G2034" i="24" s="1"/>
  <c r="F2033" i="24"/>
  <c r="E2033" i="24"/>
  <c r="F2032" i="24"/>
  <c r="E2032" i="24"/>
  <c r="F2031" i="24"/>
  <c r="E2031" i="24"/>
  <c r="F2030" i="24"/>
  <c r="E2030" i="24"/>
  <c r="F2029" i="24"/>
  <c r="E2029" i="24"/>
  <c r="F2028" i="24"/>
  <c r="E2028" i="24"/>
  <c r="F2027" i="24"/>
  <c r="E2027" i="24"/>
  <c r="F2026" i="24"/>
  <c r="E2026" i="24"/>
  <c r="G2026" i="24" s="1"/>
  <c r="F2025" i="24"/>
  <c r="E2025" i="24"/>
  <c r="F2024" i="24"/>
  <c r="E2024" i="24"/>
  <c r="F2023" i="24"/>
  <c r="E2023" i="24"/>
  <c r="F2022" i="24"/>
  <c r="E2022" i="24"/>
  <c r="F2021" i="24"/>
  <c r="E2021" i="24"/>
  <c r="F2020" i="24"/>
  <c r="E2020" i="24"/>
  <c r="F2019" i="24"/>
  <c r="E2019" i="24"/>
  <c r="F2018" i="24"/>
  <c r="E2018" i="24"/>
  <c r="G2018" i="24" s="1"/>
  <c r="F2017" i="24"/>
  <c r="E2017" i="24"/>
  <c r="F2016" i="24"/>
  <c r="E2016" i="24"/>
  <c r="F2015" i="24"/>
  <c r="E2015" i="24"/>
  <c r="G2015" i="24" s="1"/>
  <c r="F2014" i="24"/>
  <c r="E2014" i="24"/>
  <c r="F2013" i="24"/>
  <c r="E2013" i="24"/>
  <c r="F2012" i="24"/>
  <c r="E2012" i="24"/>
  <c r="F2011" i="24"/>
  <c r="E2011" i="24"/>
  <c r="F2010" i="24"/>
  <c r="E2010" i="24"/>
  <c r="G2010" i="24" s="1"/>
  <c r="F2009" i="24"/>
  <c r="E2009" i="24"/>
  <c r="F2008" i="24"/>
  <c r="E2008" i="24"/>
  <c r="F2007" i="24"/>
  <c r="E2007" i="24"/>
  <c r="G2007" i="24" s="1"/>
  <c r="F2006" i="24"/>
  <c r="E2006" i="24"/>
  <c r="F2005" i="24"/>
  <c r="E2005" i="24"/>
  <c r="F2004" i="24"/>
  <c r="E2004" i="24"/>
  <c r="F2003" i="24"/>
  <c r="E2003" i="24"/>
  <c r="F2002" i="24"/>
  <c r="E2002" i="24"/>
  <c r="F2001" i="24"/>
  <c r="E2001" i="24"/>
  <c r="F2000" i="24"/>
  <c r="E2000" i="24"/>
  <c r="F1999" i="24"/>
  <c r="E1999" i="24"/>
  <c r="F1998" i="24"/>
  <c r="E1998" i="24"/>
  <c r="F1997" i="24"/>
  <c r="E1997" i="24"/>
  <c r="F1996" i="24"/>
  <c r="E1996" i="24"/>
  <c r="F1995" i="24"/>
  <c r="E1995" i="24"/>
  <c r="F1994" i="24"/>
  <c r="E1994" i="24"/>
  <c r="G1994" i="24" s="1"/>
  <c r="F1993" i="24"/>
  <c r="E1993" i="24"/>
  <c r="F1992" i="24"/>
  <c r="E1992" i="24"/>
  <c r="F1991" i="24"/>
  <c r="E1991" i="24"/>
  <c r="G1991" i="24" s="1"/>
  <c r="F1990" i="24"/>
  <c r="E1990" i="24"/>
  <c r="F1989" i="24"/>
  <c r="E1989" i="24"/>
  <c r="F1988" i="24"/>
  <c r="E1988" i="24"/>
  <c r="F1987" i="24"/>
  <c r="E1987" i="24"/>
  <c r="F1986" i="24"/>
  <c r="E1986" i="24"/>
  <c r="F1985" i="24"/>
  <c r="E1985" i="24"/>
  <c r="F1984" i="24"/>
  <c r="E1984" i="24"/>
  <c r="F1983" i="24"/>
  <c r="E1983" i="24"/>
  <c r="F1982" i="24"/>
  <c r="E1982" i="24"/>
  <c r="F1981" i="24"/>
  <c r="E1981" i="24"/>
  <c r="F1980" i="24"/>
  <c r="E1980" i="24"/>
  <c r="F1979" i="24"/>
  <c r="E1979" i="24"/>
  <c r="F1978" i="24"/>
  <c r="E1978" i="24"/>
  <c r="G1978" i="24" s="1"/>
  <c r="F1977" i="24"/>
  <c r="E1977" i="24"/>
  <c r="F1976" i="24"/>
  <c r="E1976" i="24"/>
  <c r="F1975" i="24"/>
  <c r="E1975" i="24"/>
  <c r="G1975" i="24" s="1"/>
  <c r="F1974" i="24"/>
  <c r="E1974" i="24"/>
  <c r="F1973" i="24"/>
  <c r="E1973" i="24"/>
  <c r="F1972" i="24"/>
  <c r="E1972" i="24"/>
  <c r="F1971" i="24"/>
  <c r="E1971" i="24"/>
  <c r="F1970" i="24"/>
  <c r="E1970" i="24"/>
  <c r="G1970" i="24" s="1"/>
  <c r="F1969" i="24"/>
  <c r="E1969" i="24"/>
  <c r="F1968" i="24"/>
  <c r="E1968" i="24"/>
  <c r="F1967" i="24"/>
  <c r="E1967" i="24"/>
  <c r="F1966" i="24"/>
  <c r="E1966" i="24"/>
  <c r="F1965" i="24"/>
  <c r="E1965" i="24"/>
  <c r="F1964" i="24"/>
  <c r="E1964" i="24"/>
  <c r="F1963" i="24"/>
  <c r="E1963" i="24"/>
  <c r="F1962" i="24"/>
  <c r="E1962" i="24"/>
  <c r="G1962" i="24" s="1"/>
  <c r="F1961" i="24"/>
  <c r="E1961" i="24"/>
  <c r="F1960" i="24"/>
  <c r="E1960" i="24"/>
  <c r="F1959" i="24"/>
  <c r="E1959" i="24"/>
  <c r="G1959" i="24" s="1"/>
  <c r="F1958" i="24"/>
  <c r="E1958" i="24"/>
  <c r="F1957" i="24"/>
  <c r="E1957" i="24"/>
  <c r="F1956" i="24"/>
  <c r="E1956" i="24"/>
  <c r="F1955" i="24"/>
  <c r="E1955" i="24"/>
  <c r="F1954" i="24"/>
  <c r="E1954" i="24"/>
  <c r="G1954" i="24" s="1"/>
  <c r="F1953" i="24"/>
  <c r="E1953" i="24"/>
  <c r="F1952" i="24"/>
  <c r="E1952" i="24"/>
  <c r="F1951" i="24"/>
  <c r="E1951" i="24"/>
  <c r="G1951" i="24" s="1"/>
  <c r="F1950" i="24"/>
  <c r="E1950" i="24"/>
  <c r="F1949" i="24"/>
  <c r="E1949" i="24"/>
  <c r="F1948" i="24"/>
  <c r="E1948" i="24"/>
  <c r="F1947" i="24"/>
  <c r="E1947" i="24"/>
  <c r="F1946" i="24"/>
  <c r="E1946" i="24"/>
  <c r="G1946" i="24" s="1"/>
  <c r="F1945" i="24"/>
  <c r="E1945" i="24"/>
  <c r="F1944" i="24"/>
  <c r="E1944" i="24"/>
  <c r="F1943" i="24"/>
  <c r="E1943" i="24"/>
  <c r="G1943" i="24" s="1"/>
  <c r="F1942" i="24"/>
  <c r="E1942" i="24"/>
  <c r="F1941" i="24"/>
  <c r="E1941" i="24"/>
  <c r="F1940" i="24"/>
  <c r="E1940" i="24"/>
  <c r="F1939" i="24"/>
  <c r="E1939" i="24"/>
  <c r="F1938" i="24"/>
  <c r="E1938" i="24"/>
  <c r="G1938" i="24" s="1"/>
  <c r="F1937" i="24"/>
  <c r="E1937" i="24"/>
  <c r="F1936" i="24"/>
  <c r="E1936" i="24"/>
  <c r="F1935" i="24"/>
  <c r="E1935" i="24"/>
  <c r="F1934" i="24"/>
  <c r="E1934" i="24"/>
  <c r="F1933" i="24"/>
  <c r="E1933" i="24"/>
  <c r="F1932" i="24"/>
  <c r="E1932" i="24"/>
  <c r="F1931" i="24"/>
  <c r="E1931" i="24"/>
  <c r="F1930" i="24"/>
  <c r="E1930" i="24"/>
  <c r="G1930" i="24" s="1"/>
  <c r="F1929" i="24"/>
  <c r="E1929" i="24"/>
  <c r="F1928" i="24"/>
  <c r="E1928" i="24"/>
  <c r="F1927" i="24"/>
  <c r="E1927" i="24"/>
  <c r="G1927" i="24" s="1"/>
  <c r="F1926" i="24"/>
  <c r="E1926" i="24"/>
  <c r="F1925" i="24"/>
  <c r="E1925" i="24"/>
  <c r="F1924" i="24"/>
  <c r="E1924" i="24"/>
  <c r="F1923" i="24"/>
  <c r="E1923" i="24"/>
  <c r="F1922" i="24"/>
  <c r="E1922" i="24"/>
  <c r="F1921" i="24"/>
  <c r="E1921" i="24"/>
  <c r="F1920" i="24"/>
  <c r="E1920" i="24"/>
  <c r="F1919" i="24"/>
  <c r="E1919" i="24"/>
  <c r="F1918" i="24"/>
  <c r="E1918" i="24"/>
  <c r="F1917" i="24"/>
  <c r="E1917" i="24"/>
  <c r="F1916" i="24"/>
  <c r="E1916" i="24"/>
  <c r="F1915" i="24"/>
  <c r="E1915" i="24"/>
  <c r="F1914" i="24"/>
  <c r="E1914" i="24"/>
  <c r="G1914" i="24" s="1"/>
  <c r="F1913" i="24"/>
  <c r="E1913" i="24"/>
  <c r="F1912" i="24"/>
  <c r="E1912" i="24"/>
  <c r="F1911" i="24"/>
  <c r="E1911" i="24"/>
  <c r="G1911" i="24" s="1"/>
  <c r="F1910" i="24"/>
  <c r="E1910" i="24"/>
  <c r="F1909" i="24"/>
  <c r="E1909" i="24"/>
  <c r="F1908" i="24"/>
  <c r="E1908" i="24"/>
  <c r="F1907" i="24"/>
  <c r="E1907" i="24"/>
  <c r="F1906" i="24"/>
  <c r="E1906" i="24"/>
  <c r="F1905" i="24"/>
  <c r="E1905" i="24"/>
  <c r="F1904" i="24"/>
  <c r="E1904" i="24"/>
  <c r="F1903" i="24"/>
  <c r="E1903" i="24"/>
  <c r="F1902" i="24"/>
  <c r="E1902" i="24"/>
  <c r="F1901" i="24"/>
  <c r="E1901" i="24"/>
  <c r="F1900" i="24"/>
  <c r="E1900" i="24"/>
  <c r="F1899" i="24"/>
  <c r="E1899" i="24"/>
  <c r="F1898" i="24"/>
  <c r="E1898" i="24"/>
  <c r="G1898" i="24" s="1"/>
  <c r="F1897" i="24"/>
  <c r="E1897" i="24"/>
  <c r="F1896" i="24"/>
  <c r="E1896" i="24"/>
  <c r="F1895" i="24"/>
  <c r="E1895" i="24"/>
  <c r="G1895" i="24" s="1"/>
  <c r="F1894" i="24"/>
  <c r="E1894" i="24"/>
  <c r="F1893" i="24"/>
  <c r="E1893" i="24"/>
  <c r="F1892" i="24"/>
  <c r="E1892" i="24"/>
  <c r="F1891" i="24"/>
  <c r="E1891" i="24"/>
  <c r="F1890" i="24"/>
  <c r="E1890" i="24"/>
  <c r="G1890" i="24" s="1"/>
  <c r="F1889" i="24"/>
  <c r="E1889" i="24"/>
  <c r="F1888" i="24"/>
  <c r="E1888" i="24"/>
  <c r="F1887" i="24"/>
  <c r="E1887" i="24"/>
  <c r="F1886" i="24"/>
  <c r="E1886" i="24"/>
  <c r="F1885" i="24"/>
  <c r="E1885" i="24"/>
  <c r="F1884" i="24"/>
  <c r="E1884" i="24"/>
  <c r="F1883" i="24"/>
  <c r="E1883" i="24"/>
  <c r="F1882" i="24"/>
  <c r="E1882" i="24"/>
  <c r="F1881" i="24"/>
  <c r="E1881" i="24"/>
  <c r="F1880" i="24"/>
  <c r="E1880" i="24"/>
  <c r="F1879" i="24"/>
  <c r="E1879" i="24"/>
  <c r="F1878" i="24"/>
  <c r="E1878" i="24"/>
  <c r="F1877" i="24"/>
  <c r="E1877" i="24"/>
  <c r="F1876" i="24"/>
  <c r="E1876" i="24"/>
  <c r="F1875" i="24"/>
  <c r="E1875" i="24"/>
  <c r="F1874" i="24"/>
  <c r="E1874" i="24"/>
  <c r="G1874" i="24" s="1"/>
  <c r="F1873" i="24"/>
  <c r="E1873" i="24"/>
  <c r="F1872" i="24"/>
  <c r="E1872" i="24"/>
  <c r="F1871" i="24"/>
  <c r="E1871" i="24"/>
  <c r="F1870" i="24"/>
  <c r="E1870" i="24"/>
  <c r="F1869" i="24"/>
  <c r="E1869" i="24"/>
  <c r="F1868" i="24"/>
  <c r="E1868" i="24"/>
  <c r="F1867" i="24"/>
  <c r="E1867" i="24"/>
  <c r="F1866" i="24"/>
  <c r="E1866" i="24"/>
  <c r="G1866" i="24" s="1"/>
  <c r="F1865" i="24"/>
  <c r="E1865" i="24"/>
  <c r="F1864" i="24"/>
  <c r="E1864" i="24"/>
  <c r="F1863" i="24"/>
  <c r="E1863" i="24"/>
  <c r="G1863" i="24" s="1"/>
  <c r="F1862" i="24"/>
  <c r="E1862" i="24"/>
  <c r="F1861" i="24"/>
  <c r="E1861" i="24"/>
  <c r="F1860" i="24"/>
  <c r="E1860" i="24"/>
  <c r="F1859" i="24"/>
  <c r="E1859" i="24"/>
  <c r="F1858" i="24"/>
  <c r="E1858" i="24"/>
  <c r="F1857" i="24"/>
  <c r="E1857" i="24"/>
  <c r="F1856" i="24"/>
  <c r="E1856" i="24"/>
  <c r="F1855" i="24"/>
  <c r="E1855" i="24"/>
  <c r="F1854" i="24"/>
  <c r="E1854" i="24"/>
  <c r="F1853" i="24"/>
  <c r="E1853" i="24"/>
  <c r="F1852" i="24"/>
  <c r="E1852" i="24"/>
  <c r="F1851" i="24"/>
  <c r="E1851" i="24"/>
  <c r="F1850" i="24"/>
  <c r="E1850" i="24"/>
  <c r="G1850" i="24" s="1"/>
  <c r="F1849" i="24"/>
  <c r="E1849" i="24"/>
  <c r="F1848" i="24"/>
  <c r="E1848" i="24"/>
  <c r="F1847" i="24"/>
  <c r="E1847" i="24"/>
  <c r="G1847" i="24" s="1"/>
  <c r="F1846" i="24"/>
  <c r="E1846" i="24"/>
  <c r="F1845" i="24"/>
  <c r="E1845" i="24"/>
  <c r="F1844" i="24"/>
  <c r="E1844" i="24"/>
  <c r="F1843" i="24"/>
  <c r="E1843" i="24"/>
  <c r="F1842" i="24"/>
  <c r="E1842" i="24"/>
  <c r="G1842" i="24" s="1"/>
  <c r="F1841" i="24"/>
  <c r="E1841" i="24"/>
  <c r="F1840" i="24"/>
  <c r="E1840" i="24"/>
  <c r="F1839" i="24"/>
  <c r="E1839" i="24"/>
  <c r="F1838" i="24"/>
  <c r="E1838" i="24"/>
  <c r="F1837" i="24"/>
  <c r="E1837" i="24"/>
  <c r="F1836" i="24"/>
  <c r="E1836" i="24"/>
  <c r="F1835" i="24"/>
  <c r="E1835" i="24"/>
  <c r="F1834" i="24"/>
  <c r="E1834" i="24"/>
  <c r="F1833" i="24"/>
  <c r="E1833" i="24"/>
  <c r="F1832" i="24"/>
  <c r="E1832" i="24"/>
  <c r="F1831" i="24"/>
  <c r="E1831" i="24"/>
  <c r="G1831" i="24" s="1"/>
  <c r="F1830" i="24"/>
  <c r="E1830" i="24"/>
  <c r="F1829" i="24"/>
  <c r="E1829" i="24"/>
  <c r="F1828" i="24"/>
  <c r="E1828" i="24"/>
  <c r="F1827" i="24"/>
  <c r="E1827" i="24"/>
  <c r="F1826" i="24"/>
  <c r="E1826" i="24"/>
  <c r="F1825" i="24"/>
  <c r="E1825" i="24"/>
  <c r="F1824" i="24"/>
  <c r="E1824" i="24"/>
  <c r="F1823" i="24"/>
  <c r="E1823" i="24"/>
  <c r="G1823" i="24" s="1"/>
  <c r="F1822" i="24"/>
  <c r="E1822" i="24"/>
  <c r="F1821" i="24"/>
  <c r="E1821" i="24"/>
  <c r="F1820" i="24"/>
  <c r="E1820" i="24"/>
  <c r="F1819" i="24"/>
  <c r="E1819" i="24"/>
  <c r="F1818" i="24"/>
  <c r="E1818" i="24"/>
  <c r="F1817" i="24"/>
  <c r="E1817" i="24"/>
  <c r="F1816" i="24"/>
  <c r="E1816" i="24"/>
  <c r="F1815" i="24"/>
  <c r="E1815" i="24"/>
  <c r="G1815" i="24" s="1"/>
  <c r="F1814" i="24"/>
  <c r="E1814" i="24"/>
  <c r="F1813" i="24"/>
  <c r="E1813" i="24"/>
  <c r="F1812" i="24"/>
  <c r="E1812" i="24"/>
  <c r="F1811" i="24"/>
  <c r="E1811" i="24"/>
  <c r="F1810" i="24"/>
  <c r="E1810" i="24"/>
  <c r="G1810" i="24" s="1"/>
  <c r="F1809" i="24"/>
  <c r="E1809" i="24"/>
  <c r="F1808" i="24"/>
  <c r="E1808" i="24"/>
  <c r="F1807" i="24"/>
  <c r="E1807" i="24"/>
  <c r="F1806" i="24"/>
  <c r="E1806" i="24"/>
  <c r="F1805" i="24"/>
  <c r="E1805" i="24"/>
  <c r="F1804" i="24"/>
  <c r="E1804" i="24"/>
  <c r="F1803" i="24"/>
  <c r="E1803" i="24"/>
  <c r="F1802" i="24"/>
  <c r="E1802" i="24"/>
  <c r="F1801" i="24"/>
  <c r="E1801" i="24"/>
  <c r="F1800" i="24"/>
  <c r="E1800" i="24"/>
  <c r="F1799" i="24"/>
  <c r="E1799" i="24"/>
  <c r="G1799" i="24" s="1"/>
  <c r="F1798" i="24"/>
  <c r="E1798" i="24"/>
  <c r="F1797" i="24"/>
  <c r="E1797" i="24"/>
  <c r="F1796" i="24"/>
  <c r="E1796" i="24"/>
  <c r="F1795" i="24"/>
  <c r="E1795" i="24"/>
  <c r="F1794" i="24"/>
  <c r="E1794" i="24"/>
  <c r="F1793" i="24"/>
  <c r="E1793" i="24"/>
  <c r="F1792" i="24"/>
  <c r="E1792" i="24"/>
  <c r="F1791" i="24"/>
  <c r="E1791" i="24"/>
  <c r="F1790" i="24"/>
  <c r="E1790" i="24"/>
  <c r="F1789" i="24"/>
  <c r="E1789" i="24"/>
  <c r="F1788" i="24"/>
  <c r="E1788" i="24"/>
  <c r="F1787" i="24"/>
  <c r="E1787" i="24"/>
  <c r="F1786" i="24"/>
  <c r="E1786" i="24"/>
  <c r="G1786" i="24" s="1"/>
  <c r="F1785" i="24"/>
  <c r="E1785" i="24"/>
  <c r="F1784" i="24"/>
  <c r="E1784" i="24"/>
  <c r="F1783" i="24"/>
  <c r="E1783" i="24"/>
  <c r="G1783" i="24" s="1"/>
  <c r="F1782" i="24"/>
  <c r="E1782" i="24"/>
  <c r="F1781" i="24"/>
  <c r="E1781" i="24"/>
  <c r="F1780" i="24"/>
  <c r="E1780" i="24"/>
  <c r="F1779" i="24"/>
  <c r="E1779" i="24"/>
  <c r="F1778" i="24"/>
  <c r="E1778" i="24"/>
  <c r="F1777" i="24"/>
  <c r="E1777" i="24"/>
  <c r="F1776" i="24"/>
  <c r="E1776" i="24"/>
  <c r="F1775" i="24"/>
  <c r="E1775" i="24"/>
  <c r="F1774" i="24"/>
  <c r="E1774" i="24"/>
  <c r="F1773" i="24"/>
  <c r="E1773" i="24"/>
  <c r="F1772" i="24"/>
  <c r="E1772" i="24"/>
  <c r="F1771" i="24"/>
  <c r="E1771" i="24"/>
  <c r="F1770" i="24"/>
  <c r="E1770" i="24"/>
  <c r="G1770" i="24" s="1"/>
  <c r="F1769" i="24"/>
  <c r="E1769" i="24"/>
  <c r="F1768" i="24"/>
  <c r="E1768" i="24"/>
  <c r="F1767" i="24"/>
  <c r="E1767" i="24"/>
  <c r="G1767" i="24" s="1"/>
  <c r="F1766" i="24"/>
  <c r="E1766" i="24"/>
  <c r="F1765" i="24"/>
  <c r="E1765" i="24"/>
  <c r="F1764" i="24"/>
  <c r="E1764" i="24"/>
  <c r="F1763" i="24"/>
  <c r="E1763" i="24"/>
  <c r="F1762" i="24"/>
  <c r="E1762" i="24"/>
  <c r="G1762" i="24" s="1"/>
  <c r="F1761" i="24"/>
  <c r="E1761" i="24"/>
  <c r="F1760" i="24"/>
  <c r="E1760" i="24"/>
  <c r="F1759" i="24"/>
  <c r="E1759" i="24"/>
  <c r="G1759" i="24" s="1"/>
  <c r="F1758" i="24"/>
  <c r="E1758" i="24"/>
  <c r="F1757" i="24"/>
  <c r="E1757" i="24"/>
  <c r="F1756" i="24"/>
  <c r="E1756" i="24"/>
  <c r="F1755" i="24"/>
  <c r="E1755" i="24"/>
  <c r="F1754" i="24"/>
  <c r="E1754" i="24"/>
  <c r="G1754" i="24" s="1"/>
  <c r="F1753" i="24"/>
  <c r="E1753" i="24"/>
  <c r="F1752" i="24"/>
  <c r="E1752" i="24"/>
  <c r="F1751" i="24"/>
  <c r="E1751" i="24"/>
  <c r="G1751" i="24" s="1"/>
  <c r="F1750" i="24"/>
  <c r="E1750" i="24"/>
  <c r="F1749" i="24"/>
  <c r="E1749" i="24"/>
  <c r="F1748" i="24"/>
  <c r="E1748" i="24"/>
  <c r="F1747" i="24"/>
  <c r="E1747" i="24"/>
  <c r="F1746" i="24"/>
  <c r="E1746" i="24"/>
  <c r="G1746" i="24" s="1"/>
  <c r="F1745" i="24"/>
  <c r="E1745" i="24"/>
  <c r="F1744" i="24"/>
  <c r="E1744" i="24"/>
  <c r="F1743" i="24"/>
  <c r="E1743" i="24"/>
  <c r="F1742" i="24"/>
  <c r="E1742" i="24"/>
  <c r="F1741" i="24"/>
  <c r="E1741" i="24"/>
  <c r="F1740" i="24"/>
  <c r="E1740" i="24"/>
  <c r="F1739" i="24"/>
  <c r="E1739" i="24"/>
  <c r="F1738" i="24"/>
  <c r="E1738" i="24"/>
  <c r="G1738" i="24" s="1"/>
  <c r="F1737" i="24"/>
  <c r="E1737" i="24"/>
  <c r="F1736" i="24"/>
  <c r="E1736" i="24"/>
  <c r="F1735" i="24"/>
  <c r="E1735" i="24"/>
  <c r="G1735" i="24" s="1"/>
  <c r="F1734" i="24"/>
  <c r="E1734" i="24"/>
  <c r="F1733" i="24"/>
  <c r="E1733" i="24"/>
  <c r="F1732" i="24"/>
  <c r="E1732" i="24"/>
  <c r="F1731" i="24"/>
  <c r="E1731" i="24"/>
  <c r="F1730" i="24"/>
  <c r="E1730" i="24"/>
  <c r="F1729" i="24"/>
  <c r="E1729" i="24"/>
  <c r="F1728" i="24"/>
  <c r="E1728" i="24"/>
  <c r="F1727" i="24"/>
  <c r="E1727" i="24"/>
  <c r="F1726" i="24"/>
  <c r="E1726" i="24"/>
  <c r="F1725" i="24"/>
  <c r="E1725" i="24"/>
  <c r="F1724" i="24"/>
  <c r="E1724" i="24"/>
  <c r="F1723" i="24"/>
  <c r="E1723" i="24"/>
  <c r="F1722" i="24"/>
  <c r="E1722" i="24"/>
  <c r="G1722" i="24" s="1"/>
  <c r="F1721" i="24"/>
  <c r="E1721" i="24"/>
  <c r="F1720" i="24"/>
  <c r="E1720" i="24"/>
  <c r="F1719" i="24"/>
  <c r="E1719" i="24"/>
  <c r="F1718" i="24"/>
  <c r="E1718" i="24"/>
  <c r="F1717" i="24"/>
  <c r="E1717" i="24"/>
  <c r="F1716" i="24"/>
  <c r="E1716" i="24"/>
  <c r="F1715" i="24"/>
  <c r="E1715" i="24"/>
  <c r="F1714" i="24"/>
  <c r="E1714" i="24"/>
  <c r="G1714" i="24" s="1"/>
  <c r="F1713" i="24"/>
  <c r="E1713" i="24"/>
  <c r="F1712" i="24"/>
  <c r="E1712" i="24"/>
  <c r="F1711" i="24"/>
  <c r="E1711" i="24"/>
  <c r="F1710" i="24"/>
  <c r="E1710" i="24"/>
  <c r="F1709" i="24"/>
  <c r="E1709" i="24"/>
  <c r="F1708" i="24"/>
  <c r="E1708" i="24"/>
  <c r="F1707" i="24"/>
  <c r="E1707" i="24"/>
  <c r="F1706" i="24"/>
  <c r="E1706" i="24"/>
  <c r="F1705" i="24"/>
  <c r="E1705" i="24"/>
  <c r="F1704" i="24"/>
  <c r="E1704" i="24"/>
  <c r="F1703" i="24"/>
  <c r="E1703" i="24"/>
  <c r="F1702" i="24"/>
  <c r="E1702" i="24"/>
  <c r="F1701" i="24"/>
  <c r="E1701" i="24"/>
  <c r="F1700" i="24"/>
  <c r="E1700" i="24"/>
  <c r="F1699" i="24"/>
  <c r="E1699" i="24"/>
  <c r="F1698" i="24"/>
  <c r="E1698" i="24"/>
  <c r="G1698" i="24" s="1"/>
  <c r="F1697" i="24"/>
  <c r="E1697" i="24"/>
  <c r="F1696" i="24"/>
  <c r="E1696" i="24"/>
  <c r="F1695" i="24"/>
  <c r="E1695" i="24"/>
  <c r="G1695" i="24" s="1"/>
  <c r="F1694" i="24"/>
  <c r="E1694" i="24"/>
  <c r="F1693" i="24"/>
  <c r="E1693" i="24"/>
  <c r="F1692" i="24"/>
  <c r="E1692" i="24"/>
  <c r="F1691" i="24"/>
  <c r="E1691" i="24"/>
  <c r="F1690" i="24"/>
  <c r="E1690" i="24"/>
  <c r="G1690" i="24" s="1"/>
  <c r="F1689" i="24"/>
  <c r="E1689" i="24"/>
  <c r="F1688" i="24"/>
  <c r="E1688" i="24"/>
  <c r="F1687" i="24"/>
  <c r="E1687" i="24"/>
  <c r="G1687" i="24" s="1"/>
  <c r="F1686" i="24"/>
  <c r="E1686" i="24"/>
  <c r="F1685" i="24"/>
  <c r="E1685" i="24"/>
  <c r="F1684" i="24"/>
  <c r="E1684" i="24"/>
  <c r="F1683" i="24"/>
  <c r="E1683" i="24"/>
  <c r="F1682" i="24"/>
  <c r="E1682" i="24"/>
  <c r="G1682" i="24" s="1"/>
  <c r="F1681" i="24"/>
  <c r="E1681" i="24"/>
  <c r="F1680" i="24"/>
  <c r="E1680" i="24"/>
  <c r="F1679" i="24"/>
  <c r="E1679" i="24"/>
  <c r="G1679" i="24" s="1"/>
  <c r="F1678" i="24"/>
  <c r="E1678" i="24"/>
  <c r="F1677" i="24"/>
  <c r="E1677" i="24"/>
  <c r="F1676" i="24"/>
  <c r="E1676" i="24"/>
  <c r="F1675" i="24"/>
  <c r="E1675" i="24"/>
  <c r="F1674" i="24"/>
  <c r="E1674" i="24"/>
  <c r="G1674" i="24" s="1"/>
  <c r="F1673" i="24"/>
  <c r="E1673" i="24"/>
  <c r="F1672" i="24"/>
  <c r="E1672" i="24"/>
  <c r="F1671" i="24"/>
  <c r="E1671" i="24"/>
  <c r="G1671" i="24" s="1"/>
  <c r="F1670" i="24"/>
  <c r="E1670" i="24"/>
  <c r="F1669" i="24"/>
  <c r="E1669" i="24"/>
  <c r="F1668" i="24"/>
  <c r="E1668" i="24"/>
  <c r="F1667" i="24"/>
  <c r="E1667" i="24"/>
  <c r="F1666" i="24"/>
  <c r="E1666" i="24"/>
  <c r="F1665" i="24"/>
  <c r="E1665" i="24"/>
  <c r="F1664" i="24"/>
  <c r="E1664" i="24"/>
  <c r="F1663" i="24"/>
  <c r="E1663" i="24"/>
  <c r="F1662" i="24"/>
  <c r="E1662" i="24"/>
  <c r="F1661" i="24"/>
  <c r="E1661" i="24"/>
  <c r="F1660" i="24"/>
  <c r="E1660" i="24"/>
  <c r="F1659" i="24"/>
  <c r="E1659" i="24"/>
  <c r="F1658" i="24"/>
  <c r="E1658" i="24"/>
  <c r="G1658" i="24" s="1"/>
  <c r="F1657" i="24"/>
  <c r="E1657" i="24"/>
  <c r="F1656" i="24"/>
  <c r="E1656" i="24"/>
  <c r="F1655" i="24"/>
  <c r="E1655" i="24"/>
  <c r="G1655" i="24" s="1"/>
  <c r="F1654" i="24"/>
  <c r="E1654" i="24"/>
  <c r="F1653" i="24"/>
  <c r="E1653" i="24"/>
  <c r="F1652" i="24"/>
  <c r="E1652" i="24"/>
  <c r="F1651" i="24"/>
  <c r="E1651" i="24"/>
  <c r="F1650" i="24"/>
  <c r="E1650" i="24"/>
  <c r="G1650" i="24" s="1"/>
  <c r="F1649" i="24"/>
  <c r="E1649" i="24"/>
  <c r="F1648" i="24"/>
  <c r="E1648" i="24"/>
  <c r="F1647" i="24"/>
  <c r="E1647" i="24"/>
  <c r="F1646" i="24"/>
  <c r="E1646" i="24"/>
  <c r="F1645" i="24"/>
  <c r="E1645" i="24"/>
  <c r="F1644" i="24"/>
  <c r="E1644" i="24"/>
  <c r="F1643" i="24"/>
  <c r="E1643" i="24"/>
  <c r="F1642" i="24"/>
  <c r="E1642" i="24"/>
  <c r="G1642" i="24" s="1"/>
  <c r="F1641" i="24"/>
  <c r="E1641" i="24"/>
  <c r="F1640" i="24"/>
  <c r="E1640" i="24"/>
  <c r="F1639" i="24"/>
  <c r="E1639" i="24"/>
  <c r="F1638" i="24"/>
  <c r="E1638" i="24"/>
  <c r="F1637" i="24"/>
  <c r="E1637" i="24"/>
  <c r="F1636" i="24"/>
  <c r="E1636" i="24"/>
  <c r="F1635" i="24"/>
  <c r="E1635" i="24"/>
  <c r="F1634" i="24"/>
  <c r="E1634" i="24"/>
  <c r="G1634" i="24" s="1"/>
  <c r="F1633" i="24"/>
  <c r="E1633" i="24"/>
  <c r="F1632" i="24"/>
  <c r="E1632" i="24"/>
  <c r="F1631" i="24"/>
  <c r="E1631" i="24"/>
  <c r="F1630" i="24"/>
  <c r="E1630" i="24"/>
  <c r="F1629" i="24"/>
  <c r="E1629" i="24"/>
  <c r="F1628" i="24"/>
  <c r="E1628" i="24"/>
  <c r="F1627" i="24"/>
  <c r="E1627" i="24"/>
  <c r="F1626" i="24"/>
  <c r="E1626" i="24"/>
  <c r="G1626" i="24" s="1"/>
  <c r="F1625" i="24"/>
  <c r="E1625" i="24"/>
  <c r="F1624" i="24"/>
  <c r="E1624" i="24"/>
  <c r="F1623" i="24"/>
  <c r="E1623" i="24"/>
  <c r="F1622" i="24"/>
  <c r="E1622" i="24"/>
  <c r="F1621" i="24"/>
  <c r="E1621" i="24"/>
  <c r="F1620" i="24"/>
  <c r="E1620" i="24"/>
  <c r="F1619" i="24"/>
  <c r="E1619" i="24"/>
  <c r="F1618" i="24"/>
  <c r="E1618" i="24"/>
  <c r="G1618" i="24" s="1"/>
  <c r="F1617" i="24"/>
  <c r="E1617" i="24"/>
  <c r="F1616" i="24"/>
  <c r="E1616" i="24"/>
  <c r="F1615" i="24"/>
  <c r="E1615" i="24"/>
  <c r="F1614" i="24"/>
  <c r="E1614" i="24"/>
  <c r="F1613" i="24"/>
  <c r="E1613" i="24"/>
  <c r="F1612" i="24"/>
  <c r="E1612" i="24"/>
  <c r="F1611" i="24"/>
  <c r="E1611" i="24"/>
  <c r="F1610" i="24"/>
  <c r="E1610" i="24"/>
  <c r="G1610" i="24" s="1"/>
  <c r="F1609" i="24"/>
  <c r="E1609" i="24"/>
  <c r="F1608" i="24"/>
  <c r="E1608" i="24"/>
  <c r="F1607" i="24"/>
  <c r="E1607" i="24"/>
  <c r="F1606" i="24"/>
  <c r="E1606" i="24"/>
  <c r="F1605" i="24"/>
  <c r="E1605" i="24"/>
  <c r="F1604" i="24"/>
  <c r="E1604" i="24"/>
  <c r="F1603" i="24"/>
  <c r="E1603" i="24"/>
  <c r="F1602" i="24"/>
  <c r="E1602" i="24"/>
  <c r="G1602" i="24" s="1"/>
  <c r="F1601" i="24"/>
  <c r="E1601" i="24"/>
  <c r="F1600" i="24"/>
  <c r="E1600" i="24"/>
  <c r="F1599" i="24"/>
  <c r="E1599" i="24"/>
  <c r="F1598" i="24"/>
  <c r="E1598" i="24"/>
  <c r="F1597" i="24"/>
  <c r="E1597" i="24"/>
  <c r="F1596" i="24"/>
  <c r="E1596" i="24"/>
  <c r="F1595" i="24"/>
  <c r="E1595" i="24"/>
  <c r="F1594" i="24"/>
  <c r="E1594" i="24"/>
  <c r="G1594" i="24" s="1"/>
  <c r="F1593" i="24"/>
  <c r="E1593" i="24"/>
  <c r="F1592" i="24"/>
  <c r="E1592" i="24"/>
  <c r="F1591" i="24"/>
  <c r="E1591" i="24"/>
  <c r="F1590" i="24"/>
  <c r="E1590" i="24"/>
  <c r="F1589" i="24"/>
  <c r="E1589" i="24"/>
  <c r="F1588" i="24"/>
  <c r="E1588" i="24"/>
  <c r="F1587" i="24"/>
  <c r="E1587" i="24"/>
  <c r="F1586" i="24"/>
  <c r="E1586" i="24"/>
  <c r="G1586" i="24" s="1"/>
  <c r="F1585" i="24"/>
  <c r="E1585" i="24"/>
  <c r="F1584" i="24"/>
  <c r="E1584" i="24"/>
  <c r="F1583" i="24"/>
  <c r="E1583" i="24"/>
  <c r="F1582" i="24"/>
  <c r="E1582" i="24"/>
  <c r="F1581" i="24"/>
  <c r="E1581" i="24"/>
  <c r="F1580" i="24"/>
  <c r="E1580" i="24"/>
  <c r="F1579" i="24"/>
  <c r="E1579" i="24"/>
  <c r="F1578" i="24"/>
  <c r="E1578" i="24"/>
  <c r="G1578" i="24" s="1"/>
  <c r="F1577" i="24"/>
  <c r="E1577" i="24"/>
  <c r="F1576" i="24"/>
  <c r="E1576" i="24"/>
  <c r="F1575" i="24"/>
  <c r="E1575" i="24"/>
  <c r="G1575" i="24" s="1"/>
  <c r="F1574" i="24"/>
  <c r="E1574" i="24"/>
  <c r="F1573" i="24"/>
  <c r="E1573" i="24"/>
  <c r="F1572" i="24"/>
  <c r="E1572" i="24"/>
  <c r="F1571" i="24"/>
  <c r="E1571" i="24"/>
  <c r="F1570" i="24"/>
  <c r="E1570" i="24"/>
  <c r="G1570" i="24" s="1"/>
  <c r="F1569" i="24"/>
  <c r="E1569" i="24"/>
  <c r="F1568" i="24"/>
  <c r="E1568" i="24"/>
  <c r="F1567" i="24"/>
  <c r="E1567" i="24"/>
  <c r="G1567" i="24" s="1"/>
  <c r="F1566" i="24"/>
  <c r="E1566" i="24"/>
  <c r="F1565" i="24"/>
  <c r="E1565" i="24"/>
  <c r="F1564" i="24"/>
  <c r="E1564" i="24"/>
  <c r="F1563" i="24"/>
  <c r="E1563" i="24"/>
  <c r="F1562" i="24"/>
  <c r="E1562" i="24"/>
  <c r="F1561" i="24"/>
  <c r="E1561" i="24"/>
  <c r="F1560" i="24"/>
  <c r="E1560" i="24"/>
  <c r="F1559" i="24"/>
  <c r="E1559" i="24"/>
  <c r="G1559" i="24" s="1"/>
  <c r="F1558" i="24"/>
  <c r="E1558" i="24"/>
  <c r="F1557" i="24"/>
  <c r="E1557" i="24"/>
  <c r="F1556" i="24"/>
  <c r="E1556" i="24"/>
  <c r="F1555" i="24"/>
  <c r="E1555" i="24"/>
  <c r="F1554" i="24"/>
  <c r="E1554" i="24"/>
  <c r="G1554" i="24" s="1"/>
  <c r="F1553" i="24"/>
  <c r="E1553" i="24"/>
  <c r="F1552" i="24"/>
  <c r="E1552" i="24"/>
  <c r="F1551" i="24"/>
  <c r="E1551" i="24"/>
  <c r="F1550" i="24"/>
  <c r="E1550" i="24"/>
  <c r="F1549" i="24"/>
  <c r="E1549" i="24"/>
  <c r="F1548" i="24"/>
  <c r="E1548" i="24"/>
  <c r="F1547" i="24"/>
  <c r="E1547" i="24"/>
  <c r="F1546" i="24"/>
  <c r="E1546" i="24"/>
  <c r="G1546" i="24" s="1"/>
  <c r="F1545" i="24"/>
  <c r="E1545" i="24"/>
  <c r="F1544" i="24"/>
  <c r="E1544" i="24"/>
  <c r="F1543" i="24"/>
  <c r="E1543" i="24"/>
  <c r="G1543" i="24" s="1"/>
  <c r="F1542" i="24"/>
  <c r="E1542" i="24"/>
  <c r="F1541" i="24"/>
  <c r="E1541" i="24"/>
  <c r="F1540" i="24"/>
  <c r="E1540" i="24"/>
  <c r="F1539" i="24"/>
  <c r="E1539" i="24"/>
  <c r="F1538" i="24"/>
  <c r="E1538" i="24"/>
  <c r="F1537" i="24"/>
  <c r="E1537" i="24"/>
  <c r="F1536" i="24"/>
  <c r="E1536" i="24"/>
  <c r="F1535" i="24"/>
  <c r="E1535" i="24"/>
  <c r="F1534" i="24"/>
  <c r="E1534" i="24"/>
  <c r="F1533" i="24"/>
  <c r="E1533" i="24"/>
  <c r="F1532" i="24"/>
  <c r="E1532" i="24"/>
  <c r="F1531" i="24"/>
  <c r="E1531" i="24"/>
  <c r="F1530" i="24"/>
  <c r="E1530" i="24"/>
  <c r="G1530" i="24" s="1"/>
  <c r="F1529" i="24"/>
  <c r="E1529" i="24"/>
  <c r="F1528" i="24"/>
  <c r="E1528" i="24"/>
  <c r="F1527" i="24"/>
  <c r="E1527" i="24"/>
  <c r="G1527" i="24" s="1"/>
  <c r="F1526" i="24"/>
  <c r="E1526" i="24"/>
  <c r="F1525" i="24"/>
  <c r="E1525" i="24"/>
  <c r="F1524" i="24"/>
  <c r="E1524" i="24"/>
  <c r="F1523" i="24"/>
  <c r="E1523" i="24"/>
  <c r="F1522" i="24"/>
  <c r="E1522" i="24"/>
  <c r="F1521" i="24"/>
  <c r="E1521" i="24"/>
  <c r="F1520" i="24"/>
  <c r="E1520" i="24"/>
  <c r="F1519" i="24"/>
  <c r="E1519" i="24"/>
  <c r="F1518" i="24"/>
  <c r="E1518" i="24"/>
  <c r="F1517" i="24"/>
  <c r="E1517" i="24"/>
  <c r="F1516" i="24"/>
  <c r="E1516" i="24"/>
  <c r="F1515" i="24"/>
  <c r="E1515" i="24"/>
  <c r="F1514" i="24"/>
  <c r="E1514" i="24"/>
  <c r="G1514" i="24" s="1"/>
  <c r="F1513" i="24"/>
  <c r="E1513" i="24"/>
  <c r="F1512" i="24"/>
  <c r="E1512" i="24"/>
  <c r="F1511" i="24"/>
  <c r="E1511" i="24"/>
  <c r="F1510" i="24"/>
  <c r="E1510" i="24"/>
  <c r="F1509" i="24"/>
  <c r="E1509" i="24"/>
  <c r="F1508" i="24"/>
  <c r="E1508" i="24"/>
  <c r="F1507" i="24"/>
  <c r="E1507" i="24"/>
  <c r="F1506" i="24"/>
  <c r="E1506" i="24"/>
  <c r="G1506" i="24" s="1"/>
  <c r="F1505" i="24"/>
  <c r="E1505" i="24"/>
  <c r="F1504" i="24"/>
  <c r="E1504" i="24"/>
  <c r="F1503" i="24"/>
  <c r="E1503" i="24"/>
  <c r="G1503" i="24" s="1"/>
  <c r="F1502" i="24"/>
  <c r="E1502" i="24"/>
  <c r="F1501" i="24"/>
  <c r="E1501" i="24"/>
  <c r="F1500" i="24"/>
  <c r="E1500" i="24"/>
  <c r="F1499" i="24"/>
  <c r="E1499" i="24"/>
  <c r="F1498" i="24"/>
  <c r="E1498" i="24"/>
  <c r="G1498" i="24" s="1"/>
  <c r="F1497" i="24"/>
  <c r="E1497" i="24"/>
  <c r="F1496" i="24"/>
  <c r="E1496" i="24"/>
  <c r="F1495" i="24"/>
  <c r="E1495" i="24"/>
  <c r="G1495" i="24" s="1"/>
  <c r="F1494" i="24"/>
  <c r="E1494" i="24"/>
  <c r="F1493" i="24"/>
  <c r="E1493" i="24"/>
  <c r="F1492" i="24"/>
  <c r="E1492" i="24"/>
  <c r="F1491" i="24"/>
  <c r="E1491" i="24"/>
  <c r="F1490" i="24"/>
  <c r="E1490" i="24"/>
  <c r="F1489" i="24"/>
  <c r="E1489" i="24"/>
  <c r="F1488" i="24"/>
  <c r="E1488" i="24"/>
  <c r="F1487" i="24"/>
  <c r="E1487" i="24"/>
  <c r="F1486" i="24"/>
  <c r="E1486" i="24"/>
  <c r="F1485" i="24"/>
  <c r="E1485" i="24"/>
  <c r="F1484" i="24"/>
  <c r="E1484" i="24"/>
  <c r="F1483" i="24"/>
  <c r="E1483" i="24"/>
  <c r="F1482" i="24"/>
  <c r="E1482" i="24"/>
  <c r="F1481" i="24"/>
  <c r="E1481" i="24"/>
  <c r="F1480" i="24"/>
  <c r="E1480" i="24"/>
  <c r="F1479" i="24"/>
  <c r="E1479" i="24"/>
  <c r="F1478" i="24"/>
  <c r="E1478" i="24"/>
  <c r="F1477" i="24"/>
  <c r="E1477" i="24"/>
  <c r="F1476" i="24"/>
  <c r="E1476" i="24"/>
  <c r="F1475" i="24"/>
  <c r="E1475" i="24"/>
  <c r="F1474" i="24"/>
  <c r="E1474" i="24"/>
  <c r="F1473" i="24"/>
  <c r="E1473" i="24"/>
  <c r="F1472" i="24"/>
  <c r="E1472" i="24"/>
  <c r="F1471" i="24"/>
  <c r="E1471" i="24"/>
  <c r="F1470" i="24"/>
  <c r="E1470" i="24"/>
  <c r="F1469" i="24"/>
  <c r="E1469" i="24"/>
  <c r="F1468" i="24"/>
  <c r="E1468" i="24"/>
  <c r="F1467" i="24"/>
  <c r="E1467" i="24"/>
  <c r="F1466" i="24"/>
  <c r="E1466" i="24"/>
  <c r="F1465" i="24"/>
  <c r="E1465" i="24"/>
  <c r="F1464" i="24"/>
  <c r="E1464" i="24"/>
  <c r="F1463" i="24"/>
  <c r="E1463" i="24"/>
  <c r="F1462" i="24"/>
  <c r="E1462" i="24"/>
  <c r="F1461" i="24"/>
  <c r="E1461" i="24"/>
  <c r="F1460" i="24"/>
  <c r="E1460" i="24"/>
  <c r="F1459" i="24"/>
  <c r="E1459" i="24"/>
  <c r="F1458" i="24"/>
  <c r="E1458" i="24"/>
  <c r="F1457" i="24"/>
  <c r="E1457" i="24"/>
  <c r="F1456" i="24"/>
  <c r="E1456" i="24"/>
  <c r="F1455" i="24"/>
  <c r="E1455" i="24"/>
  <c r="F1454" i="24"/>
  <c r="E1454" i="24"/>
  <c r="F1453" i="24"/>
  <c r="E1453" i="24"/>
  <c r="F1452" i="24"/>
  <c r="E1452" i="24"/>
  <c r="F1451" i="24"/>
  <c r="E1451" i="24"/>
  <c r="F1450" i="24"/>
  <c r="E1450" i="24"/>
  <c r="F1449" i="24"/>
  <c r="E1449" i="24"/>
  <c r="F1448" i="24"/>
  <c r="E1448" i="24"/>
  <c r="F1447" i="24"/>
  <c r="E1447" i="24"/>
  <c r="G1447" i="24" s="1"/>
  <c r="F1446" i="24"/>
  <c r="E1446" i="24"/>
  <c r="F1445" i="24"/>
  <c r="E1445" i="24"/>
  <c r="F1444" i="24"/>
  <c r="E1444" i="24"/>
  <c r="F1443" i="24"/>
  <c r="E1443" i="24"/>
  <c r="F1442" i="24"/>
  <c r="E1442" i="24"/>
  <c r="F1441" i="24"/>
  <c r="E1441" i="24"/>
  <c r="F1440" i="24"/>
  <c r="E1440" i="24"/>
  <c r="F1439" i="24"/>
  <c r="E1439" i="24"/>
  <c r="G1439" i="24" s="1"/>
  <c r="F1438" i="24"/>
  <c r="E1438" i="24"/>
  <c r="F1437" i="24"/>
  <c r="E1437" i="24"/>
  <c r="F1436" i="24"/>
  <c r="E1436" i="24"/>
  <c r="F1435" i="24"/>
  <c r="E1435" i="24"/>
  <c r="F1434" i="24"/>
  <c r="E1434" i="24"/>
  <c r="F1433" i="24"/>
  <c r="E1433" i="24"/>
  <c r="F1432" i="24"/>
  <c r="E1432" i="24"/>
  <c r="F1431" i="24"/>
  <c r="E1431" i="24"/>
  <c r="G1431" i="24" s="1"/>
  <c r="F1430" i="24"/>
  <c r="E1430" i="24"/>
  <c r="F1429" i="24"/>
  <c r="E1429" i="24"/>
  <c r="F1428" i="24"/>
  <c r="E1428" i="24"/>
  <c r="F1427" i="24"/>
  <c r="E1427" i="24"/>
  <c r="F1426" i="24"/>
  <c r="E1426" i="24"/>
  <c r="F1425" i="24"/>
  <c r="E1425" i="24"/>
  <c r="F1424" i="24"/>
  <c r="E1424" i="24"/>
  <c r="F1423" i="24"/>
  <c r="E1423" i="24"/>
  <c r="F1422" i="24"/>
  <c r="E1422" i="24"/>
  <c r="F1421" i="24"/>
  <c r="E1421" i="24"/>
  <c r="F1420" i="24"/>
  <c r="E1420" i="24"/>
  <c r="F1419" i="24"/>
  <c r="E1419" i="24"/>
  <c r="F1418" i="24"/>
  <c r="E1418" i="24"/>
  <c r="F1417" i="24"/>
  <c r="E1417" i="24"/>
  <c r="F1416" i="24"/>
  <c r="E1416" i="24"/>
  <c r="F1415" i="24"/>
  <c r="E1415" i="24"/>
  <c r="G1415" i="24" s="1"/>
  <c r="F1414" i="24"/>
  <c r="E1414" i="24"/>
  <c r="F1413" i="24"/>
  <c r="E1413" i="24"/>
  <c r="F1412" i="24"/>
  <c r="E1412" i="24"/>
  <c r="F1411" i="24"/>
  <c r="E1411" i="24"/>
  <c r="F1410" i="24"/>
  <c r="E1410" i="24"/>
  <c r="F1409" i="24"/>
  <c r="E1409" i="24"/>
  <c r="F1408" i="24"/>
  <c r="E1408" i="24"/>
  <c r="F1407" i="24"/>
  <c r="E1407" i="24"/>
  <c r="F1406" i="24"/>
  <c r="E1406" i="24"/>
  <c r="F1405" i="24"/>
  <c r="E1405" i="24"/>
  <c r="F1404" i="24"/>
  <c r="E1404" i="24"/>
  <c r="F1403" i="24"/>
  <c r="E1403" i="24"/>
  <c r="F1402" i="24"/>
  <c r="E1402" i="24"/>
  <c r="F1401" i="24"/>
  <c r="E1401" i="24"/>
  <c r="F1400" i="24"/>
  <c r="E1400" i="24"/>
  <c r="F1399" i="24"/>
  <c r="E1399" i="24"/>
  <c r="F1398" i="24"/>
  <c r="E1398" i="24"/>
  <c r="F1397" i="24"/>
  <c r="E1397" i="24"/>
  <c r="F1396" i="24"/>
  <c r="E1396" i="24"/>
  <c r="F1395" i="24"/>
  <c r="E1395" i="24"/>
  <c r="F1394" i="24"/>
  <c r="E1394" i="24"/>
  <c r="F1393" i="24"/>
  <c r="E1393" i="24"/>
  <c r="F1392" i="24"/>
  <c r="E1392" i="24"/>
  <c r="F1391" i="24"/>
  <c r="E1391" i="24"/>
  <c r="F1390" i="24"/>
  <c r="E1390" i="24"/>
  <c r="F1389" i="24"/>
  <c r="E1389" i="24"/>
  <c r="F1388" i="24"/>
  <c r="E1388" i="24"/>
  <c r="F1387" i="24"/>
  <c r="E1387" i="24"/>
  <c r="F1386" i="24"/>
  <c r="E1386" i="24"/>
  <c r="F1385" i="24"/>
  <c r="E1385" i="24"/>
  <c r="F1384" i="24"/>
  <c r="E1384" i="24"/>
  <c r="F1383" i="24"/>
  <c r="E1383" i="24"/>
  <c r="F1382" i="24"/>
  <c r="E1382" i="24"/>
  <c r="F1381" i="24"/>
  <c r="E1381" i="24"/>
  <c r="F1380" i="24"/>
  <c r="E1380" i="24"/>
  <c r="F1379" i="24"/>
  <c r="E1379" i="24"/>
  <c r="F1378" i="24"/>
  <c r="E1378" i="24"/>
  <c r="F1377" i="24"/>
  <c r="E1377" i="24"/>
  <c r="F1376" i="24"/>
  <c r="E1376" i="24"/>
  <c r="F1375" i="24"/>
  <c r="E1375" i="24"/>
  <c r="F1374" i="24"/>
  <c r="E1374" i="24"/>
  <c r="F1373" i="24"/>
  <c r="E1373" i="24"/>
  <c r="F1372" i="24"/>
  <c r="E1372" i="24"/>
  <c r="F1371" i="24"/>
  <c r="E1371" i="24"/>
  <c r="F1370" i="24"/>
  <c r="E1370" i="24"/>
  <c r="F1369" i="24"/>
  <c r="E1369" i="24"/>
  <c r="F1368" i="24"/>
  <c r="E1368" i="24"/>
  <c r="F1367" i="24"/>
  <c r="E1367" i="24"/>
  <c r="F1366" i="24"/>
  <c r="E1366" i="24"/>
  <c r="F1365" i="24"/>
  <c r="E1365" i="24"/>
  <c r="F1364" i="24"/>
  <c r="E1364" i="24"/>
  <c r="F1363" i="24"/>
  <c r="E1363" i="24"/>
  <c r="F1362" i="24"/>
  <c r="E1362" i="24"/>
  <c r="F1361" i="24"/>
  <c r="E1361" i="24"/>
  <c r="F1360" i="24"/>
  <c r="E1360" i="24"/>
  <c r="F1359" i="24"/>
  <c r="E1359" i="24"/>
  <c r="F1358" i="24"/>
  <c r="E1358" i="24"/>
  <c r="F1357" i="24"/>
  <c r="E1357" i="24"/>
  <c r="F1356" i="24"/>
  <c r="E1356" i="24"/>
  <c r="F1355" i="24"/>
  <c r="E1355" i="24"/>
  <c r="F1354" i="24"/>
  <c r="E1354" i="24"/>
  <c r="F1353" i="24"/>
  <c r="E1353" i="24"/>
  <c r="F1352" i="24"/>
  <c r="E1352" i="24"/>
  <c r="F1351" i="24"/>
  <c r="E1351" i="24"/>
  <c r="G1351" i="24" s="1"/>
  <c r="F1350" i="24"/>
  <c r="E1350" i="24"/>
  <c r="F1349" i="24"/>
  <c r="E1349" i="24"/>
  <c r="F1348" i="24"/>
  <c r="E1348" i="24"/>
  <c r="F1347" i="24"/>
  <c r="E1347" i="24"/>
  <c r="F1346" i="24"/>
  <c r="E1346" i="24"/>
  <c r="F1345" i="24"/>
  <c r="E1345" i="24"/>
  <c r="F1344" i="24"/>
  <c r="E1344" i="24"/>
  <c r="F1343" i="24"/>
  <c r="E1343" i="24"/>
  <c r="F1342" i="24"/>
  <c r="E1342" i="24"/>
  <c r="F1341" i="24"/>
  <c r="E1341" i="24"/>
  <c r="F1340" i="24"/>
  <c r="E1340" i="24"/>
  <c r="F1339" i="24"/>
  <c r="E1339" i="24"/>
  <c r="F1338" i="24"/>
  <c r="E1338" i="24"/>
  <c r="F1337" i="24"/>
  <c r="E1337" i="24"/>
  <c r="F1336" i="24"/>
  <c r="E1336" i="24"/>
  <c r="F1335" i="24"/>
  <c r="E1335" i="24"/>
  <c r="F1334" i="24"/>
  <c r="E1334" i="24"/>
  <c r="F1333" i="24"/>
  <c r="E1333" i="24"/>
  <c r="F1332" i="24"/>
  <c r="E1332" i="24"/>
  <c r="F1331" i="24"/>
  <c r="E1331" i="24"/>
  <c r="F1330" i="24"/>
  <c r="E1330" i="24"/>
  <c r="F1329" i="24"/>
  <c r="E1329" i="24"/>
  <c r="F1328" i="24"/>
  <c r="E1328" i="24"/>
  <c r="F1327" i="24"/>
  <c r="E1327" i="24"/>
  <c r="F1326" i="24"/>
  <c r="E1326" i="24"/>
  <c r="F1325" i="24"/>
  <c r="E1325" i="24"/>
  <c r="F1324" i="24"/>
  <c r="E1324" i="24"/>
  <c r="F1323" i="24"/>
  <c r="E1323" i="24"/>
  <c r="F1322" i="24"/>
  <c r="E1322" i="24"/>
  <c r="F1321" i="24"/>
  <c r="E1321" i="24"/>
  <c r="F1320" i="24"/>
  <c r="E1320" i="24"/>
  <c r="F1319" i="24"/>
  <c r="E1319" i="24"/>
  <c r="G1319" i="24" s="1"/>
  <c r="F1318" i="24"/>
  <c r="E1318" i="24"/>
  <c r="F1317" i="24"/>
  <c r="E1317" i="24"/>
  <c r="F1316" i="24"/>
  <c r="E1316" i="24"/>
  <c r="F1315" i="24"/>
  <c r="E1315" i="24"/>
  <c r="F1314" i="24"/>
  <c r="E1314" i="24"/>
  <c r="F1313" i="24"/>
  <c r="E1313" i="24"/>
  <c r="F1312" i="24"/>
  <c r="E1312" i="24"/>
  <c r="F1311" i="24"/>
  <c r="E1311" i="24"/>
  <c r="G1311" i="24" s="1"/>
  <c r="F1310" i="24"/>
  <c r="E1310" i="24"/>
  <c r="F1309" i="24"/>
  <c r="E1309" i="24"/>
  <c r="F1308" i="24"/>
  <c r="E1308" i="24"/>
  <c r="F1307" i="24"/>
  <c r="E1307" i="24"/>
  <c r="F1306" i="24"/>
  <c r="E1306" i="24"/>
  <c r="F1305" i="24"/>
  <c r="E1305" i="24"/>
  <c r="F1304" i="24"/>
  <c r="E1304" i="24"/>
  <c r="F1303" i="24"/>
  <c r="E1303" i="24"/>
  <c r="F1302" i="24"/>
  <c r="E1302" i="24"/>
  <c r="F1301" i="24"/>
  <c r="E1301" i="24"/>
  <c r="F1300" i="24"/>
  <c r="E1300" i="24"/>
  <c r="F1299" i="24"/>
  <c r="E1299" i="24"/>
  <c r="F1298" i="24"/>
  <c r="E1298" i="24"/>
  <c r="F1297" i="24"/>
  <c r="E1297" i="24"/>
  <c r="F1296" i="24"/>
  <c r="E1296" i="24"/>
  <c r="F1295" i="24"/>
  <c r="E1295" i="24"/>
  <c r="F1294" i="24"/>
  <c r="E1294" i="24"/>
  <c r="F1293" i="24"/>
  <c r="E1293" i="24"/>
  <c r="F1292" i="24"/>
  <c r="E1292" i="24"/>
  <c r="F1291" i="24"/>
  <c r="E1291" i="24"/>
  <c r="F1290" i="24"/>
  <c r="E1290" i="24"/>
  <c r="G1290" i="24" s="1"/>
  <c r="F1289" i="24"/>
  <c r="E1289" i="24"/>
  <c r="F1288" i="24"/>
  <c r="E1288" i="24"/>
  <c r="F1287" i="24"/>
  <c r="E1287" i="24"/>
  <c r="G1287" i="24" s="1"/>
  <c r="F1286" i="24"/>
  <c r="E1286" i="24"/>
  <c r="F1285" i="24"/>
  <c r="E1285" i="24"/>
  <c r="F1284" i="24"/>
  <c r="E1284" i="24"/>
  <c r="F1283" i="24"/>
  <c r="E1283" i="24"/>
  <c r="F1282" i="24"/>
  <c r="E1282" i="24"/>
  <c r="F1281" i="24"/>
  <c r="E1281" i="24"/>
  <c r="F1280" i="24"/>
  <c r="E1280" i="24"/>
  <c r="F1279" i="24"/>
  <c r="E1279" i="24"/>
  <c r="F1278" i="24"/>
  <c r="E1278" i="24"/>
  <c r="F1277" i="24"/>
  <c r="E1277" i="24"/>
  <c r="F1276" i="24"/>
  <c r="E1276" i="24"/>
  <c r="F1275" i="24"/>
  <c r="E1275" i="24"/>
  <c r="F1274" i="24"/>
  <c r="E1274" i="24"/>
  <c r="G1274" i="24" s="1"/>
  <c r="F1273" i="24"/>
  <c r="E1273" i="24"/>
  <c r="F1272" i="24"/>
  <c r="E1272" i="24"/>
  <c r="F1271" i="24"/>
  <c r="E1271" i="24"/>
  <c r="G1271" i="24" s="1"/>
  <c r="F1270" i="24"/>
  <c r="E1270" i="24"/>
  <c r="F1269" i="24"/>
  <c r="E1269" i="24"/>
  <c r="F1268" i="24"/>
  <c r="E1268" i="24"/>
  <c r="F1267" i="24"/>
  <c r="E1267" i="24"/>
  <c r="F1266" i="24"/>
  <c r="E1266" i="24"/>
  <c r="F1265" i="24"/>
  <c r="E1265" i="24"/>
  <c r="F1264" i="24"/>
  <c r="E1264" i="24"/>
  <c r="F1263" i="24"/>
  <c r="E1263" i="24"/>
  <c r="F1262" i="24"/>
  <c r="E1262" i="24"/>
  <c r="F1261" i="24"/>
  <c r="E1261" i="24"/>
  <c r="F1260" i="24"/>
  <c r="E1260" i="24"/>
  <c r="F1259" i="24"/>
  <c r="E1259" i="24"/>
  <c r="F1258" i="24"/>
  <c r="E1258" i="24"/>
  <c r="F1257" i="24"/>
  <c r="E1257" i="24"/>
  <c r="F1256" i="24"/>
  <c r="E1256" i="24"/>
  <c r="F1255" i="24"/>
  <c r="E1255" i="24"/>
  <c r="F1254" i="24"/>
  <c r="E1254" i="24"/>
  <c r="F1253" i="24"/>
  <c r="E1253" i="24"/>
  <c r="F1252" i="24"/>
  <c r="E1252" i="24"/>
  <c r="F1251" i="24"/>
  <c r="E1251" i="24"/>
  <c r="F1250" i="24"/>
  <c r="E1250" i="24"/>
  <c r="F1249" i="24"/>
  <c r="E1249" i="24"/>
  <c r="F1248" i="24"/>
  <c r="E1248" i="24"/>
  <c r="F1247" i="24"/>
  <c r="E1247" i="24"/>
  <c r="G1247" i="24" s="1"/>
  <c r="F1246" i="24"/>
  <c r="E1246" i="24"/>
  <c r="F1245" i="24"/>
  <c r="E1245" i="24"/>
  <c r="F1244" i="24"/>
  <c r="E1244" i="24"/>
  <c r="F1243" i="24"/>
  <c r="E1243" i="24"/>
  <c r="F1242" i="24"/>
  <c r="E1242" i="24"/>
  <c r="F1241" i="24"/>
  <c r="E1241" i="24"/>
  <c r="F1240" i="24"/>
  <c r="E1240" i="24"/>
  <c r="F1239" i="24"/>
  <c r="E1239" i="24"/>
  <c r="G1239" i="24" s="1"/>
  <c r="F1238" i="24"/>
  <c r="E1238" i="24"/>
  <c r="F1237" i="24"/>
  <c r="E1237" i="24"/>
  <c r="F1236" i="24"/>
  <c r="E1236" i="24"/>
  <c r="F1235" i="24"/>
  <c r="E1235" i="24"/>
  <c r="F1234" i="24"/>
  <c r="E1234" i="24"/>
  <c r="F1233" i="24"/>
  <c r="E1233" i="24"/>
  <c r="F1232" i="24"/>
  <c r="E1232" i="24"/>
  <c r="F1231" i="24"/>
  <c r="E1231" i="24"/>
  <c r="F1230" i="24"/>
  <c r="E1230" i="24"/>
  <c r="F1229" i="24"/>
  <c r="E1229" i="24"/>
  <c r="F1228" i="24"/>
  <c r="E1228" i="24"/>
  <c r="F1227" i="24"/>
  <c r="E1227" i="24"/>
  <c r="F1226" i="24"/>
  <c r="E1226" i="24"/>
  <c r="F1225" i="24"/>
  <c r="E1225" i="24"/>
  <c r="F1224" i="24"/>
  <c r="E1224" i="24"/>
  <c r="F1223" i="24"/>
  <c r="E1223" i="24"/>
  <c r="G1223" i="24" s="1"/>
  <c r="F1222" i="24"/>
  <c r="E1222" i="24"/>
  <c r="F1221" i="24"/>
  <c r="E1221" i="24"/>
  <c r="F1220" i="24"/>
  <c r="E1220" i="24"/>
  <c r="F1219" i="24"/>
  <c r="E1219" i="24"/>
  <c r="F1218" i="24"/>
  <c r="E1218" i="24"/>
  <c r="F1217" i="24"/>
  <c r="E1217" i="24"/>
  <c r="F1216" i="24"/>
  <c r="E1216" i="24"/>
  <c r="F1215" i="24"/>
  <c r="E1215" i="24"/>
  <c r="F1214" i="24"/>
  <c r="E1214" i="24"/>
  <c r="F1213" i="24"/>
  <c r="E1213" i="24"/>
  <c r="F1212" i="24"/>
  <c r="E1212" i="24"/>
  <c r="F1211" i="24"/>
  <c r="E1211" i="24"/>
  <c r="F1210" i="24"/>
  <c r="E1210" i="24"/>
  <c r="F1209" i="24"/>
  <c r="E1209" i="24"/>
  <c r="F1208" i="24"/>
  <c r="E1208" i="24"/>
  <c r="F1207" i="24"/>
  <c r="E1207" i="24"/>
  <c r="G1207" i="24" s="1"/>
  <c r="F1206" i="24"/>
  <c r="E1206" i="24"/>
  <c r="F1205" i="24"/>
  <c r="E1205" i="24"/>
  <c r="F1204" i="24"/>
  <c r="E1204" i="24"/>
  <c r="F1203" i="24"/>
  <c r="E1203" i="24"/>
  <c r="F1202" i="24"/>
  <c r="E1202" i="24"/>
  <c r="F1201" i="24"/>
  <c r="E1201" i="24"/>
  <c r="F1200" i="24"/>
  <c r="E1200" i="24"/>
  <c r="F1199" i="24"/>
  <c r="E1199" i="24"/>
  <c r="F1198" i="24"/>
  <c r="E1198" i="24"/>
  <c r="F1197" i="24"/>
  <c r="E1197" i="24"/>
  <c r="F1196" i="24"/>
  <c r="E1196" i="24"/>
  <c r="F1195" i="24"/>
  <c r="E1195" i="24"/>
  <c r="F1194" i="24"/>
  <c r="E1194" i="24"/>
  <c r="F1193" i="24"/>
  <c r="E1193" i="24"/>
  <c r="F1192" i="24"/>
  <c r="E1192" i="24"/>
  <c r="F1191" i="24"/>
  <c r="E1191" i="24"/>
  <c r="G1191" i="24" s="1"/>
  <c r="F1190" i="24"/>
  <c r="E1190" i="24"/>
  <c r="F1189" i="24"/>
  <c r="E1189" i="24"/>
  <c r="F1188" i="24"/>
  <c r="E1188" i="24"/>
  <c r="F1187" i="24"/>
  <c r="E1187" i="24"/>
  <c r="F1186" i="24"/>
  <c r="E1186" i="24"/>
  <c r="F1185" i="24"/>
  <c r="E1185" i="24"/>
  <c r="F1184" i="24"/>
  <c r="E1184" i="24"/>
  <c r="F1183" i="24"/>
  <c r="E1183" i="24"/>
  <c r="F1182" i="24"/>
  <c r="E1182" i="24"/>
  <c r="F1181" i="24"/>
  <c r="E1181" i="24"/>
  <c r="F1180" i="24"/>
  <c r="E1180" i="24"/>
  <c r="F1179" i="24"/>
  <c r="E1179" i="24"/>
  <c r="F1178" i="24"/>
  <c r="E1178" i="24"/>
  <c r="F1177" i="24"/>
  <c r="E1177" i="24"/>
  <c r="F1176" i="24"/>
  <c r="E1176" i="24"/>
  <c r="F1175" i="24"/>
  <c r="E1175" i="24"/>
  <c r="F1174" i="24"/>
  <c r="E1174" i="24"/>
  <c r="F1173" i="24"/>
  <c r="E1173" i="24"/>
  <c r="F1172" i="24"/>
  <c r="E1172" i="24"/>
  <c r="F1171" i="24"/>
  <c r="E1171" i="24"/>
  <c r="F1170" i="24"/>
  <c r="E1170" i="24"/>
  <c r="F1169" i="24"/>
  <c r="E1169" i="24"/>
  <c r="F1168" i="24"/>
  <c r="E1168" i="24"/>
  <c r="F1167" i="24"/>
  <c r="E1167" i="24"/>
  <c r="F1166" i="24"/>
  <c r="E1166" i="24"/>
  <c r="F1165" i="24"/>
  <c r="E1165" i="24"/>
  <c r="F1164" i="24"/>
  <c r="E1164" i="24"/>
  <c r="F1163" i="24"/>
  <c r="E1163" i="24"/>
  <c r="F1162" i="24"/>
  <c r="E1162" i="24"/>
  <c r="F1161" i="24"/>
  <c r="E1161" i="24"/>
  <c r="F1160" i="24"/>
  <c r="E1160" i="24"/>
  <c r="F1159" i="24"/>
  <c r="E1159" i="24"/>
  <c r="G1159" i="24" s="1"/>
  <c r="F1158" i="24"/>
  <c r="E1158" i="24"/>
  <c r="F1157" i="24"/>
  <c r="E1157" i="24"/>
  <c r="F1156" i="24"/>
  <c r="E1156" i="24"/>
  <c r="F1155" i="24"/>
  <c r="E1155" i="24"/>
  <c r="F1154" i="24"/>
  <c r="E1154" i="24"/>
  <c r="F1153" i="24"/>
  <c r="E1153" i="24"/>
  <c r="F1152" i="24"/>
  <c r="E1152" i="24"/>
  <c r="F1151" i="24"/>
  <c r="E1151" i="24"/>
  <c r="F1150" i="24"/>
  <c r="E1150" i="24"/>
  <c r="F1149" i="24"/>
  <c r="E1149" i="24"/>
  <c r="F1148" i="24"/>
  <c r="E1148" i="24"/>
  <c r="F1147" i="24"/>
  <c r="E1147" i="24"/>
  <c r="F1146" i="24"/>
  <c r="E1146" i="24"/>
  <c r="F1145" i="24"/>
  <c r="E1145" i="24"/>
  <c r="F1144" i="24"/>
  <c r="E1144" i="24"/>
  <c r="F1143" i="24"/>
  <c r="E1143" i="24"/>
  <c r="G1143" i="24" s="1"/>
  <c r="F1142" i="24"/>
  <c r="E1142" i="24"/>
  <c r="F1141" i="24"/>
  <c r="E1141" i="24"/>
  <c r="F1140" i="24"/>
  <c r="E1140" i="24"/>
  <c r="F1139" i="24"/>
  <c r="E1139" i="24"/>
  <c r="F1138" i="24"/>
  <c r="E1138" i="24"/>
  <c r="F1137" i="24"/>
  <c r="E1137" i="24"/>
  <c r="F1136" i="24"/>
  <c r="E1136" i="24"/>
  <c r="G1136" i="24" s="1"/>
  <c r="F1135" i="24"/>
  <c r="E1135" i="24"/>
  <c r="F1134" i="24"/>
  <c r="E1134" i="24"/>
  <c r="F1133" i="24"/>
  <c r="E1133" i="24"/>
  <c r="F1132" i="24"/>
  <c r="E1132" i="24"/>
  <c r="F1131" i="24"/>
  <c r="E1131" i="24"/>
  <c r="F1130" i="24"/>
  <c r="E1130" i="24"/>
  <c r="F1129" i="24"/>
  <c r="E1129" i="24"/>
  <c r="F1128" i="24"/>
  <c r="E1128" i="24"/>
  <c r="G1128" i="24" s="1"/>
  <c r="F1127" i="24"/>
  <c r="E1127" i="24"/>
  <c r="G1127" i="24" s="1"/>
  <c r="F1126" i="24"/>
  <c r="E1126" i="24"/>
  <c r="F1125" i="24"/>
  <c r="E1125" i="24"/>
  <c r="F1124" i="24"/>
  <c r="E1124" i="24"/>
  <c r="F1123" i="24"/>
  <c r="E1123" i="24"/>
  <c r="F1122" i="24"/>
  <c r="E1122" i="24"/>
  <c r="F1121" i="24"/>
  <c r="E1121" i="24"/>
  <c r="F1120" i="24"/>
  <c r="E1120" i="24"/>
  <c r="F1119" i="24"/>
  <c r="E1119" i="24"/>
  <c r="G1119" i="24" s="1"/>
  <c r="F1118" i="24"/>
  <c r="E1118" i="24"/>
  <c r="F1117" i="24"/>
  <c r="E1117" i="24"/>
  <c r="F1116" i="24"/>
  <c r="E1116" i="24"/>
  <c r="F1115" i="24"/>
  <c r="E1115" i="24"/>
  <c r="F1114" i="24"/>
  <c r="E1114" i="24"/>
  <c r="F1113" i="24"/>
  <c r="E1113" i="24"/>
  <c r="F1112" i="24"/>
  <c r="E1112" i="24"/>
  <c r="F1111" i="24"/>
  <c r="E1111" i="24"/>
  <c r="G1111" i="24" s="1"/>
  <c r="F1110" i="24"/>
  <c r="E1110" i="24"/>
  <c r="F1109" i="24"/>
  <c r="E1109" i="24"/>
  <c r="F1108" i="24"/>
  <c r="E1108" i="24"/>
  <c r="F1107" i="24"/>
  <c r="E1107" i="24"/>
  <c r="F1106" i="24"/>
  <c r="E1106" i="24"/>
  <c r="F1105" i="24"/>
  <c r="E1105" i="24"/>
  <c r="F1104" i="24"/>
  <c r="E1104" i="24"/>
  <c r="G1104" i="24" s="1"/>
  <c r="F1103" i="24"/>
  <c r="E1103" i="24"/>
  <c r="F1102" i="24"/>
  <c r="E1102" i="24"/>
  <c r="F1101" i="24"/>
  <c r="E1101" i="24"/>
  <c r="F1100" i="24"/>
  <c r="E1100" i="24"/>
  <c r="F1099" i="24"/>
  <c r="E1099" i="24"/>
  <c r="F1098" i="24"/>
  <c r="E1098" i="24"/>
  <c r="F1097" i="24"/>
  <c r="E1097" i="24"/>
  <c r="F1096" i="24"/>
  <c r="E1096" i="24"/>
  <c r="G1096" i="24" s="1"/>
  <c r="F1095" i="24"/>
  <c r="E1095" i="24"/>
  <c r="G1095" i="24" s="1"/>
  <c r="F1094" i="24"/>
  <c r="E1094" i="24"/>
  <c r="F1093" i="24"/>
  <c r="E1093" i="24"/>
  <c r="F1092" i="24"/>
  <c r="E1092" i="24"/>
  <c r="F1091" i="24"/>
  <c r="E1091" i="24"/>
  <c r="F1090" i="24"/>
  <c r="E1090" i="24"/>
  <c r="F1089" i="24"/>
  <c r="E1089" i="24"/>
  <c r="F1088" i="24"/>
  <c r="E1088" i="24"/>
  <c r="G1088" i="24" s="1"/>
  <c r="F1087" i="24"/>
  <c r="E1087" i="24"/>
  <c r="F1086" i="24"/>
  <c r="E1086" i="24"/>
  <c r="F1085" i="24"/>
  <c r="E1085" i="24"/>
  <c r="F1084" i="24"/>
  <c r="E1084" i="24"/>
  <c r="F1083" i="24"/>
  <c r="E1083" i="24"/>
  <c r="F1082" i="24"/>
  <c r="E1082" i="24"/>
  <c r="G1082" i="24" s="1"/>
  <c r="F1081" i="24"/>
  <c r="E1081" i="24"/>
  <c r="F1080" i="24"/>
  <c r="E1080" i="24"/>
  <c r="F1079" i="24"/>
  <c r="E1079" i="24"/>
  <c r="G1079" i="24" s="1"/>
  <c r="F1078" i="24"/>
  <c r="E1078" i="24"/>
  <c r="F1077" i="24"/>
  <c r="E1077" i="24"/>
  <c r="F1076" i="24"/>
  <c r="E1076" i="24"/>
  <c r="F1075" i="24"/>
  <c r="E1075" i="24"/>
  <c r="F1074" i="24"/>
  <c r="E1074" i="24"/>
  <c r="G1074" i="24" s="1"/>
  <c r="F1073" i="24"/>
  <c r="E1073" i="24"/>
  <c r="F1072" i="24"/>
  <c r="E1072" i="24"/>
  <c r="F1071" i="24"/>
  <c r="E1071" i="24"/>
  <c r="F1070" i="24"/>
  <c r="E1070" i="24"/>
  <c r="F1069" i="24"/>
  <c r="E1069" i="24"/>
  <c r="F1068" i="24"/>
  <c r="E1068" i="24"/>
  <c r="F1067" i="24"/>
  <c r="E1067" i="24"/>
  <c r="F1066" i="24"/>
  <c r="E1066" i="24"/>
  <c r="G1066" i="24" s="1"/>
  <c r="F1065" i="24"/>
  <c r="E1065" i="24"/>
  <c r="F1064" i="24"/>
  <c r="E1064" i="24"/>
  <c r="F1063" i="24"/>
  <c r="E1063" i="24"/>
  <c r="G1063" i="24" s="1"/>
  <c r="F1062" i="24"/>
  <c r="E1062" i="24"/>
  <c r="F1061" i="24"/>
  <c r="E1061" i="24"/>
  <c r="F1060" i="24"/>
  <c r="E1060" i="24"/>
  <c r="F1059" i="24"/>
  <c r="E1059" i="24"/>
  <c r="F1058" i="24"/>
  <c r="E1058" i="24"/>
  <c r="F1057" i="24"/>
  <c r="E1057" i="24"/>
  <c r="F1056" i="24"/>
  <c r="E1056" i="24"/>
  <c r="G1056" i="24" s="1"/>
  <c r="F1055" i="24"/>
  <c r="E1055" i="24"/>
  <c r="G1055" i="24" s="1"/>
  <c r="F1054" i="24"/>
  <c r="E1054" i="24"/>
  <c r="F1053" i="24"/>
  <c r="E1053" i="24"/>
  <c r="F1052" i="24"/>
  <c r="E1052" i="24"/>
  <c r="F1051" i="24"/>
  <c r="E1051" i="24"/>
  <c r="F1050" i="24"/>
  <c r="E1050" i="24"/>
  <c r="F1049" i="24"/>
  <c r="E1049" i="24"/>
  <c r="F1048" i="24"/>
  <c r="E1048" i="24"/>
  <c r="F1047" i="24"/>
  <c r="E1047" i="24"/>
  <c r="G1047" i="24" s="1"/>
  <c r="F1046" i="24"/>
  <c r="E1046" i="24"/>
  <c r="F1045" i="24"/>
  <c r="E1045" i="24"/>
  <c r="F1044" i="24"/>
  <c r="E1044" i="24"/>
  <c r="F1043" i="24"/>
  <c r="E1043" i="24"/>
  <c r="F1042" i="24"/>
  <c r="E1042" i="24"/>
  <c r="F1041" i="24"/>
  <c r="E1041" i="24"/>
  <c r="F1040" i="24"/>
  <c r="E1040" i="24"/>
  <c r="F1039" i="24"/>
  <c r="E1039" i="24"/>
  <c r="F1038" i="24"/>
  <c r="E1038" i="24"/>
  <c r="F1037" i="24"/>
  <c r="E1037" i="24"/>
  <c r="F1036" i="24"/>
  <c r="E1036" i="24"/>
  <c r="F1035" i="24"/>
  <c r="E1035" i="24"/>
  <c r="F1034" i="24"/>
  <c r="E1034" i="24"/>
  <c r="F1033" i="24"/>
  <c r="E1033" i="24"/>
  <c r="F1032" i="24"/>
  <c r="E1032" i="24"/>
  <c r="G1032" i="24" s="1"/>
  <c r="F1031" i="24"/>
  <c r="E1031" i="24"/>
  <c r="G1031" i="24" s="1"/>
  <c r="F1030" i="24"/>
  <c r="E1030" i="24"/>
  <c r="F1029" i="24"/>
  <c r="E1029" i="24"/>
  <c r="F1028" i="24"/>
  <c r="E1028" i="24"/>
  <c r="F1027" i="24"/>
  <c r="E1027" i="24"/>
  <c r="F1026" i="24"/>
  <c r="E1026" i="24"/>
  <c r="F1025" i="24"/>
  <c r="E1025" i="24"/>
  <c r="F1024" i="24"/>
  <c r="E1024" i="24"/>
  <c r="G1024" i="24" s="1"/>
  <c r="F1023" i="24"/>
  <c r="E1023" i="24"/>
  <c r="F1022" i="24"/>
  <c r="E1022" i="24"/>
  <c r="F1021" i="24"/>
  <c r="E1021" i="24"/>
  <c r="F1020" i="24"/>
  <c r="E1020" i="24"/>
  <c r="F1019" i="24"/>
  <c r="E1019" i="24"/>
  <c r="F1018" i="24"/>
  <c r="E1018" i="24"/>
  <c r="F1017" i="24"/>
  <c r="E1017" i="24"/>
  <c r="F1016" i="24"/>
  <c r="E1016" i="24"/>
  <c r="G1016" i="24" s="1"/>
  <c r="F1015" i="24"/>
  <c r="E1015" i="24"/>
  <c r="F1014" i="24"/>
  <c r="E1014" i="24"/>
  <c r="F1013" i="24"/>
  <c r="E1013" i="24"/>
  <c r="F1012" i="24"/>
  <c r="E1012" i="24"/>
  <c r="F1011" i="24"/>
  <c r="E1011" i="24"/>
  <c r="F1010" i="24"/>
  <c r="E1010" i="24"/>
  <c r="F1009" i="24"/>
  <c r="E1009" i="24"/>
  <c r="F1008" i="24"/>
  <c r="E1008" i="24"/>
  <c r="G1008" i="24" s="1"/>
  <c r="F1007" i="24"/>
  <c r="E1007" i="24"/>
  <c r="F1006" i="24"/>
  <c r="E1006" i="24"/>
  <c r="F1005" i="24"/>
  <c r="E1005" i="24"/>
  <c r="F1004" i="24"/>
  <c r="E1004" i="24"/>
  <c r="F1003" i="24"/>
  <c r="E1003" i="24"/>
  <c r="F1002" i="24"/>
  <c r="E1002" i="24"/>
  <c r="F1001" i="24"/>
  <c r="E1001" i="24"/>
  <c r="F1000" i="24"/>
  <c r="E1000" i="24"/>
  <c r="G1000" i="24" s="1"/>
  <c r="F999" i="24"/>
  <c r="E999" i="24"/>
  <c r="G999" i="24" s="1"/>
  <c r="F998" i="24"/>
  <c r="E998" i="24"/>
  <c r="F997" i="24"/>
  <c r="E997" i="24"/>
  <c r="F996" i="24"/>
  <c r="E996" i="24"/>
  <c r="F995" i="24"/>
  <c r="E995" i="24"/>
  <c r="F994" i="24"/>
  <c r="E994" i="24"/>
  <c r="F993" i="24"/>
  <c r="E993" i="24"/>
  <c r="F992" i="24"/>
  <c r="E992" i="24"/>
  <c r="F991" i="24"/>
  <c r="E991" i="24"/>
  <c r="G991" i="24" s="1"/>
  <c r="F990" i="24"/>
  <c r="E990" i="24"/>
  <c r="F989" i="24"/>
  <c r="E989" i="24"/>
  <c r="F988" i="24"/>
  <c r="E988" i="24"/>
  <c r="F987" i="24"/>
  <c r="E987" i="24"/>
  <c r="F986" i="24"/>
  <c r="E986" i="24"/>
  <c r="F985" i="24"/>
  <c r="E985" i="24"/>
  <c r="F984" i="24"/>
  <c r="E984" i="24"/>
  <c r="F983" i="24"/>
  <c r="E983" i="24"/>
  <c r="G983" i="24" s="1"/>
  <c r="F982" i="24"/>
  <c r="E982" i="24"/>
  <c r="F981" i="24"/>
  <c r="E981" i="24"/>
  <c r="F980" i="24"/>
  <c r="E980" i="24"/>
  <c r="F979" i="24"/>
  <c r="E979" i="24"/>
  <c r="F978" i="24"/>
  <c r="E978" i="24"/>
  <c r="F977" i="24"/>
  <c r="E977" i="24"/>
  <c r="F976" i="24"/>
  <c r="E976" i="24"/>
  <c r="G976" i="24" s="1"/>
  <c r="F975" i="24"/>
  <c r="E975" i="24"/>
  <c r="F974" i="24"/>
  <c r="E974" i="24"/>
  <c r="F973" i="24"/>
  <c r="E973" i="24"/>
  <c r="F972" i="24"/>
  <c r="E972" i="24"/>
  <c r="F971" i="24"/>
  <c r="E971" i="24"/>
  <c r="F970" i="24"/>
  <c r="E970" i="24"/>
  <c r="F969" i="24"/>
  <c r="E969" i="24"/>
  <c r="F968" i="24"/>
  <c r="E968" i="24"/>
  <c r="F967" i="24"/>
  <c r="E967" i="24"/>
  <c r="F966" i="24"/>
  <c r="E966" i="24"/>
  <c r="F965" i="24"/>
  <c r="E965" i="24"/>
  <c r="F964" i="24"/>
  <c r="E964" i="24"/>
  <c r="F963" i="24"/>
  <c r="E963" i="24"/>
  <c r="F962" i="24"/>
  <c r="E962" i="24"/>
  <c r="F961" i="24"/>
  <c r="E961" i="24"/>
  <c r="F960" i="24"/>
  <c r="E960" i="24"/>
  <c r="F959" i="24"/>
  <c r="E959" i="24"/>
  <c r="F958" i="24"/>
  <c r="E958" i="24"/>
  <c r="F957" i="24"/>
  <c r="E957" i="24"/>
  <c r="F956" i="24"/>
  <c r="E956" i="24"/>
  <c r="F955" i="24"/>
  <c r="E955" i="24"/>
  <c r="F954" i="24"/>
  <c r="E954" i="24"/>
  <c r="F953" i="24"/>
  <c r="E953" i="24"/>
  <c r="F952" i="24"/>
  <c r="E952" i="24"/>
  <c r="F951" i="24"/>
  <c r="E951" i="24"/>
  <c r="F950" i="24"/>
  <c r="E950" i="24"/>
  <c r="F949" i="24"/>
  <c r="E949" i="24"/>
  <c r="F948" i="24"/>
  <c r="E948" i="24"/>
  <c r="F947" i="24"/>
  <c r="E947" i="24"/>
  <c r="F946" i="24"/>
  <c r="E946" i="24"/>
  <c r="F945" i="24"/>
  <c r="E945" i="24"/>
  <c r="F944" i="24"/>
  <c r="E944" i="24"/>
  <c r="G944" i="24" s="1"/>
  <c r="F943" i="24"/>
  <c r="E943" i="24"/>
  <c r="F942" i="24"/>
  <c r="E942" i="24"/>
  <c r="F941" i="24"/>
  <c r="E941" i="24"/>
  <c r="F940" i="24"/>
  <c r="E940" i="24"/>
  <c r="F939" i="24"/>
  <c r="E939" i="24"/>
  <c r="F938" i="24"/>
  <c r="E938" i="24"/>
  <c r="F937" i="24"/>
  <c r="E937" i="24"/>
  <c r="F936" i="24"/>
  <c r="E936" i="24"/>
  <c r="G936" i="24" s="1"/>
  <c r="F935" i="24"/>
  <c r="E935" i="24"/>
  <c r="F934" i="24"/>
  <c r="E934" i="24"/>
  <c r="F933" i="24"/>
  <c r="E933" i="24"/>
  <c r="F932" i="24"/>
  <c r="E932" i="24"/>
  <c r="F931" i="24"/>
  <c r="E931" i="24"/>
  <c r="F930" i="24"/>
  <c r="E930" i="24"/>
  <c r="F929" i="24"/>
  <c r="E929" i="24"/>
  <c r="F928" i="24"/>
  <c r="E928" i="24"/>
  <c r="G928" i="24" s="1"/>
  <c r="F927" i="24"/>
  <c r="E927" i="24"/>
  <c r="F926" i="24"/>
  <c r="E926" i="24"/>
  <c r="F925" i="24"/>
  <c r="E925" i="24"/>
  <c r="F924" i="24"/>
  <c r="E924" i="24"/>
  <c r="F923" i="24"/>
  <c r="E923" i="24"/>
  <c r="F922" i="24"/>
  <c r="E922" i="24"/>
  <c r="F921" i="24"/>
  <c r="E921" i="24"/>
  <c r="F920" i="24"/>
  <c r="E920" i="24"/>
  <c r="F919" i="24"/>
  <c r="E919" i="24"/>
  <c r="F918" i="24"/>
  <c r="E918" i="24"/>
  <c r="F917" i="24"/>
  <c r="E917" i="24"/>
  <c r="F916" i="24"/>
  <c r="E916" i="24"/>
  <c r="F915" i="24"/>
  <c r="E915" i="24"/>
  <c r="F914" i="24"/>
  <c r="E914" i="24"/>
  <c r="F913" i="24"/>
  <c r="E913" i="24"/>
  <c r="F912" i="24"/>
  <c r="E912" i="24"/>
  <c r="G912" i="24" s="1"/>
  <c r="F911" i="24"/>
  <c r="E911" i="24"/>
  <c r="F910" i="24"/>
  <c r="E910" i="24"/>
  <c r="F909" i="24"/>
  <c r="E909" i="24"/>
  <c r="F908" i="24"/>
  <c r="E908" i="24"/>
  <c r="F907" i="24"/>
  <c r="E907" i="24"/>
  <c r="F906" i="24"/>
  <c r="E906" i="24"/>
  <c r="F905" i="24"/>
  <c r="E905" i="24"/>
  <c r="F904" i="24"/>
  <c r="E904" i="24"/>
  <c r="G904" i="24" s="1"/>
  <c r="F903" i="24"/>
  <c r="E903" i="24"/>
  <c r="F902" i="24"/>
  <c r="E902" i="24"/>
  <c r="F901" i="24"/>
  <c r="E901" i="24"/>
  <c r="F900" i="24"/>
  <c r="E900" i="24"/>
  <c r="F899" i="24"/>
  <c r="E899" i="24"/>
  <c r="F898" i="24"/>
  <c r="E898" i="24"/>
  <c r="F897" i="24"/>
  <c r="E897" i="24"/>
  <c r="F896" i="24"/>
  <c r="E896" i="24"/>
  <c r="G896" i="24" s="1"/>
  <c r="F895" i="24"/>
  <c r="E895" i="24"/>
  <c r="F894" i="24"/>
  <c r="E894" i="24"/>
  <c r="F893" i="24"/>
  <c r="E893" i="24"/>
  <c r="F892" i="24"/>
  <c r="E892" i="24"/>
  <c r="F891" i="24"/>
  <c r="E891" i="24"/>
  <c r="F890" i="24"/>
  <c r="E890" i="24"/>
  <c r="F889" i="24"/>
  <c r="E889" i="24"/>
  <c r="F888" i="24"/>
  <c r="E888" i="24"/>
  <c r="G888" i="24" s="1"/>
  <c r="F887" i="24"/>
  <c r="E887" i="24"/>
  <c r="F886" i="24"/>
  <c r="E886" i="24"/>
  <c r="F885" i="24"/>
  <c r="E885" i="24"/>
  <c r="F884" i="24"/>
  <c r="E884" i="24"/>
  <c r="F883" i="24"/>
  <c r="E883" i="24"/>
  <c r="F882" i="24"/>
  <c r="E882" i="24"/>
  <c r="F881" i="24"/>
  <c r="E881" i="24"/>
  <c r="F880" i="24"/>
  <c r="E880" i="24"/>
  <c r="G880" i="24" s="1"/>
  <c r="F879" i="24"/>
  <c r="E879" i="24"/>
  <c r="F878" i="24"/>
  <c r="E878" i="24"/>
  <c r="F877" i="24"/>
  <c r="E877" i="24"/>
  <c r="F876" i="24"/>
  <c r="E876" i="24"/>
  <c r="F875" i="24"/>
  <c r="E875" i="24"/>
  <c r="F874" i="24"/>
  <c r="E874" i="24"/>
  <c r="G874" i="24" s="1"/>
  <c r="F873" i="24"/>
  <c r="E873" i="24"/>
  <c r="F872" i="24"/>
  <c r="E872" i="24"/>
  <c r="G872" i="24" s="1"/>
  <c r="F871" i="24"/>
  <c r="E871" i="24"/>
  <c r="F870" i="24"/>
  <c r="E870" i="24"/>
  <c r="F869" i="24"/>
  <c r="E869" i="24"/>
  <c r="F868" i="24"/>
  <c r="E868" i="24"/>
  <c r="F867" i="24"/>
  <c r="E867" i="24"/>
  <c r="F866" i="24"/>
  <c r="E866" i="24"/>
  <c r="G866" i="24" s="1"/>
  <c r="F865" i="24"/>
  <c r="E865" i="24"/>
  <c r="F864" i="24"/>
  <c r="E864" i="24"/>
  <c r="F863" i="24"/>
  <c r="E863" i="24"/>
  <c r="F862" i="24"/>
  <c r="E862" i="24"/>
  <c r="F861" i="24"/>
  <c r="E861" i="24"/>
  <c r="F860" i="24"/>
  <c r="E860" i="24"/>
  <c r="F859" i="24"/>
  <c r="E859" i="24"/>
  <c r="F858" i="24"/>
  <c r="E858" i="24"/>
  <c r="G858" i="24" s="1"/>
  <c r="F857" i="24"/>
  <c r="E857" i="24"/>
  <c r="F856" i="24"/>
  <c r="E856" i="24"/>
  <c r="F855" i="24"/>
  <c r="E855" i="24"/>
  <c r="F854" i="24"/>
  <c r="E854" i="24"/>
  <c r="F853" i="24"/>
  <c r="E853" i="24"/>
  <c r="F852" i="24"/>
  <c r="E852" i="24"/>
  <c r="F851" i="24"/>
  <c r="E851" i="24"/>
  <c r="F850" i="24"/>
  <c r="E850" i="24"/>
  <c r="G850" i="24" s="1"/>
  <c r="F849" i="24"/>
  <c r="E849" i="24"/>
  <c r="F848" i="24"/>
  <c r="E848" i="24"/>
  <c r="G848" i="24" s="1"/>
  <c r="F847" i="24"/>
  <c r="E847" i="24"/>
  <c r="F846" i="24"/>
  <c r="E846" i="24"/>
  <c r="F845" i="24"/>
  <c r="E845" i="24"/>
  <c r="F844" i="24"/>
  <c r="E844" i="24"/>
  <c r="F843" i="24"/>
  <c r="E843" i="24"/>
  <c r="F842" i="24"/>
  <c r="E842" i="24"/>
  <c r="G842" i="24" s="1"/>
  <c r="F841" i="24"/>
  <c r="E841" i="24"/>
  <c r="F840" i="24"/>
  <c r="E840" i="24"/>
  <c r="G840" i="24" s="1"/>
  <c r="F839" i="24"/>
  <c r="E839" i="24"/>
  <c r="F838" i="24"/>
  <c r="E838" i="24"/>
  <c r="F837" i="24"/>
  <c r="E837" i="24"/>
  <c r="F836" i="24"/>
  <c r="E836" i="24"/>
  <c r="F835" i="24"/>
  <c r="E835" i="24"/>
  <c r="F834" i="24"/>
  <c r="E834" i="24"/>
  <c r="F833" i="24"/>
  <c r="E833" i="24"/>
  <c r="F832" i="24"/>
  <c r="E832" i="24"/>
  <c r="G832" i="24" s="1"/>
  <c r="F831" i="24"/>
  <c r="E831" i="24"/>
  <c r="F830" i="24"/>
  <c r="E830" i="24"/>
  <c r="F829" i="24"/>
  <c r="E829" i="24"/>
  <c r="F828" i="24"/>
  <c r="E828" i="24"/>
  <c r="F827" i="24"/>
  <c r="E827" i="24"/>
  <c r="F826" i="24"/>
  <c r="E826" i="24"/>
  <c r="G826" i="24" s="1"/>
  <c r="F825" i="24"/>
  <c r="E825" i="24"/>
  <c r="F824" i="24"/>
  <c r="E824" i="24"/>
  <c r="G824" i="24" s="1"/>
  <c r="F823" i="24"/>
  <c r="E823" i="24"/>
  <c r="G823" i="24" s="1"/>
  <c r="F822" i="24"/>
  <c r="E822" i="24"/>
  <c r="F821" i="24"/>
  <c r="E821" i="24"/>
  <c r="F820" i="24"/>
  <c r="E820" i="24"/>
  <c r="F819" i="24"/>
  <c r="E819" i="24"/>
  <c r="F818" i="24"/>
  <c r="E818" i="24"/>
  <c r="G818" i="24" s="1"/>
  <c r="F817" i="24"/>
  <c r="E817" i="24"/>
  <c r="F816" i="24"/>
  <c r="E816" i="24"/>
  <c r="F815" i="24"/>
  <c r="E815" i="24"/>
  <c r="F814" i="24"/>
  <c r="E814" i="24"/>
  <c r="F813" i="24"/>
  <c r="E813" i="24"/>
  <c r="F812" i="24"/>
  <c r="E812" i="24"/>
  <c r="F811" i="24"/>
  <c r="E811" i="24"/>
  <c r="F810" i="24"/>
  <c r="E810" i="24"/>
  <c r="G810" i="24" s="1"/>
  <c r="F809" i="24"/>
  <c r="E809" i="24"/>
  <c r="F808" i="24"/>
  <c r="E808" i="24"/>
  <c r="F807" i="24"/>
  <c r="E807" i="24"/>
  <c r="F806" i="24"/>
  <c r="E806" i="24"/>
  <c r="F805" i="24"/>
  <c r="E805" i="24"/>
  <c r="F804" i="24"/>
  <c r="E804" i="24"/>
  <c r="F803" i="24"/>
  <c r="E803" i="24"/>
  <c r="F802" i="24"/>
  <c r="E802" i="24"/>
  <c r="F801" i="24"/>
  <c r="E801" i="24"/>
  <c r="F800" i="24"/>
  <c r="E800" i="24"/>
  <c r="F799" i="24"/>
  <c r="E799" i="24"/>
  <c r="F798" i="24"/>
  <c r="E798" i="24"/>
  <c r="F797" i="24"/>
  <c r="E797" i="24"/>
  <c r="F796" i="24"/>
  <c r="E796" i="24"/>
  <c r="F795" i="24"/>
  <c r="E795" i="24"/>
  <c r="F794" i="24"/>
  <c r="E794" i="24"/>
  <c r="G794" i="24" s="1"/>
  <c r="F793" i="24"/>
  <c r="E793" i="24"/>
  <c r="F792" i="24"/>
  <c r="E792" i="24"/>
  <c r="F791" i="24"/>
  <c r="E791" i="24"/>
  <c r="F790" i="24"/>
  <c r="E790" i="24"/>
  <c r="F789" i="24"/>
  <c r="E789" i="24"/>
  <c r="F788" i="24"/>
  <c r="E788" i="24"/>
  <c r="F787" i="24"/>
  <c r="E787" i="24"/>
  <c r="F786" i="24"/>
  <c r="E786" i="24"/>
  <c r="G786" i="24" s="1"/>
  <c r="F785" i="24"/>
  <c r="E785" i="24"/>
  <c r="F784" i="24"/>
  <c r="E784" i="24"/>
  <c r="F783" i="24"/>
  <c r="E783" i="24"/>
  <c r="F782" i="24"/>
  <c r="E782" i="24"/>
  <c r="F781" i="24"/>
  <c r="E781" i="24"/>
  <c r="F780" i="24"/>
  <c r="E780" i="24"/>
  <c r="F779" i="24"/>
  <c r="E779" i="24"/>
  <c r="F778" i="24"/>
  <c r="E778" i="24"/>
  <c r="F777" i="24"/>
  <c r="E777" i="24"/>
  <c r="F776" i="24"/>
  <c r="E776" i="24"/>
  <c r="F775" i="24"/>
  <c r="E775" i="24"/>
  <c r="F774" i="24"/>
  <c r="E774" i="24"/>
  <c r="F773" i="24"/>
  <c r="E773" i="24"/>
  <c r="F772" i="24"/>
  <c r="E772" i="24"/>
  <c r="F771" i="24"/>
  <c r="E771" i="24"/>
  <c r="F770" i="24"/>
  <c r="E770" i="24"/>
  <c r="G770" i="24" s="1"/>
  <c r="F769" i="24"/>
  <c r="E769" i="24"/>
  <c r="F768" i="24"/>
  <c r="E768" i="24"/>
  <c r="F767" i="24"/>
  <c r="E767" i="24"/>
  <c r="F766" i="24"/>
  <c r="E766" i="24"/>
  <c r="F765" i="24"/>
  <c r="E765" i="24"/>
  <c r="F764" i="24"/>
  <c r="E764" i="24"/>
  <c r="F763" i="24"/>
  <c r="E763" i="24"/>
  <c r="F762" i="24"/>
  <c r="E762" i="24"/>
  <c r="G762" i="24" s="1"/>
  <c r="F761" i="24"/>
  <c r="E761" i="24"/>
  <c r="F760" i="24"/>
  <c r="E760" i="24"/>
  <c r="F759" i="24"/>
  <c r="E759" i="24"/>
  <c r="F758" i="24"/>
  <c r="E758" i="24"/>
  <c r="F757" i="24"/>
  <c r="E757" i="24"/>
  <c r="F756" i="24"/>
  <c r="E756" i="24"/>
  <c r="F755" i="24"/>
  <c r="E755" i="24"/>
  <c r="F754" i="24"/>
  <c r="E754" i="24"/>
  <c r="F753" i="24"/>
  <c r="E753" i="24"/>
  <c r="F752" i="24"/>
  <c r="E752" i="24"/>
  <c r="F751" i="24"/>
  <c r="E751" i="24"/>
  <c r="F750" i="24"/>
  <c r="E750" i="24"/>
  <c r="F749" i="24"/>
  <c r="E749" i="24"/>
  <c r="F748" i="24"/>
  <c r="E748" i="24"/>
  <c r="F747" i="24"/>
  <c r="E747" i="24"/>
  <c r="F746" i="24"/>
  <c r="E746" i="24"/>
  <c r="F745" i="24"/>
  <c r="E745" i="24"/>
  <c r="F744" i="24"/>
  <c r="E744" i="24"/>
  <c r="F743" i="24"/>
  <c r="E743" i="24"/>
  <c r="F742" i="24"/>
  <c r="E742" i="24"/>
  <c r="F741" i="24"/>
  <c r="E741" i="24"/>
  <c r="F740" i="24"/>
  <c r="E740" i="24"/>
  <c r="F739" i="24"/>
  <c r="E739" i="24"/>
  <c r="F738" i="24"/>
  <c r="E738" i="24"/>
  <c r="F737" i="24"/>
  <c r="E737" i="24"/>
  <c r="F736" i="24"/>
  <c r="E736" i="24"/>
  <c r="F735" i="24"/>
  <c r="E735" i="24"/>
  <c r="F734" i="24"/>
  <c r="E734" i="24"/>
  <c r="F733" i="24"/>
  <c r="E733" i="24"/>
  <c r="F732" i="24"/>
  <c r="E732" i="24"/>
  <c r="F731" i="24"/>
  <c r="E731" i="24"/>
  <c r="F730" i="24"/>
  <c r="E730" i="24"/>
  <c r="G730" i="24" s="1"/>
  <c r="F729" i="24"/>
  <c r="E729" i="24"/>
  <c r="F728" i="24"/>
  <c r="E728" i="24"/>
  <c r="F727" i="24"/>
  <c r="E727" i="24"/>
  <c r="F726" i="24"/>
  <c r="E726" i="24"/>
  <c r="F725" i="24"/>
  <c r="E725" i="24"/>
  <c r="F724" i="24"/>
  <c r="E724" i="24"/>
  <c r="F723" i="24"/>
  <c r="E723" i="24"/>
  <c r="F722" i="24"/>
  <c r="E722" i="24"/>
  <c r="G722" i="24" s="1"/>
  <c r="F721" i="24"/>
  <c r="E721" i="24"/>
  <c r="F720" i="24"/>
  <c r="E720" i="24"/>
  <c r="F719" i="24"/>
  <c r="E719" i="24"/>
  <c r="F718" i="24"/>
  <c r="E718" i="24"/>
  <c r="F717" i="24"/>
  <c r="E717" i="24"/>
  <c r="F716" i="24"/>
  <c r="E716" i="24"/>
  <c r="F715" i="24"/>
  <c r="E715" i="24"/>
  <c r="F714" i="24"/>
  <c r="E714" i="24"/>
  <c r="G714" i="24" s="1"/>
  <c r="F713" i="24"/>
  <c r="E713" i="24"/>
  <c r="F712" i="24"/>
  <c r="E712" i="24"/>
  <c r="F711" i="24"/>
  <c r="E711" i="24"/>
  <c r="F710" i="24"/>
  <c r="E710" i="24"/>
  <c r="F709" i="24"/>
  <c r="E709" i="24"/>
  <c r="F708" i="24"/>
  <c r="E708" i="24"/>
  <c r="F707" i="24"/>
  <c r="E707" i="24"/>
  <c r="F706" i="24"/>
  <c r="E706" i="24"/>
  <c r="F705" i="24"/>
  <c r="E705" i="24"/>
  <c r="F704" i="24"/>
  <c r="E704" i="24"/>
  <c r="F703" i="24"/>
  <c r="E703" i="24"/>
  <c r="F702" i="24"/>
  <c r="E702" i="24"/>
  <c r="F701" i="24"/>
  <c r="E701" i="24"/>
  <c r="F700" i="24"/>
  <c r="E700" i="24"/>
  <c r="F699" i="24"/>
  <c r="E699" i="24"/>
  <c r="F698" i="24"/>
  <c r="E698" i="24"/>
  <c r="G698" i="24" s="1"/>
  <c r="F697" i="24"/>
  <c r="E697" i="24"/>
  <c r="F696" i="24"/>
  <c r="E696" i="24"/>
  <c r="F695" i="24"/>
  <c r="E695" i="24"/>
  <c r="F694" i="24"/>
  <c r="E694" i="24"/>
  <c r="F693" i="24"/>
  <c r="E693" i="24"/>
  <c r="F692" i="24"/>
  <c r="E692" i="24"/>
  <c r="F691" i="24"/>
  <c r="E691" i="24"/>
  <c r="F690" i="24"/>
  <c r="E690" i="24"/>
  <c r="G690" i="24" s="1"/>
  <c r="F689" i="24"/>
  <c r="E689" i="24"/>
  <c r="F688" i="24"/>
  <c r="E688" i="24"/>
  <c r="F687" i="24"/>
  <c r="E687" i="24"/>
  <c r="F686" i="24"/>
  <c r="E686" i="24"/>
  <c r="F685" i="24"/>
  <c r="E685" i="24"/>
  <c r="F684" i="24"/>
  <c r="E684" i="24"/>
  <c r="F683" i="24"/>
  <c r="E683" i="24"/>
  <c r="F682" i="24"/>
  <c r="E682" i="24"/>
  <c r="G682" i="24" s="1"/>
  <c r="F681" i="24"/>
  <c r="E681" i="24"/>
  <c r="F680" i="24"/>
  <c r="E680" i="24"/>
  <c r="F679" i="24"/>
  <c r="E679" i="24"/>
  <c r="F678" i="24"/>
  <c r="E678" i="24"/>
  <c r="F677" i="24"/>
  <c r="E677" i="24"/>
  <c r="F676" i="24"/>
  <c r="E676" i="24"/>
  <c r="F675" i="24"/>
  <c r="E675" i="24"/>
  <c r="F674" i="24"/>
  <c r="E674" i="24"/>
  <c r="G674" i="24" s="1"/>
  <c r="F673" i="24"/>
  <c r="E673" i="24"/>
  <c r="F672" i="24"/>
  <c r="E672" i="24"/>
  <c r="F671" i="24"/>
  <c r="E671" i="24"/>
  <c r="F670" i="24"/>
  <c r="E670" i="24"/>
  <c r="F669" i="24"/>
  <c r="E669" i="24"/>
  <c r="F668" i="24"/>
  <c r="E668" i="24"/>
  <c r="F667" i="24"/>
  <c r="E667" i="24"/>
  <c r="F666" i="24"/>
  <c r="E666" i="24"/>
  <c r="F665" i="24"/>
  <c r="E665" i="24"/>
  <c r="F664" i="24"/>
  <c r="E664" i="24"/>
  <c r="F663" i="24"/>
  <c r="E663" i="24"/>
  <c r="F662" i="24"/>
  <c r="E662" i="24"/>
  <c r="F661" i="24"/>
  <c r="E661" i="24"/>
  <c r="F660" i="24"/>
  <c r="E660" i="24"/>
  <c r="F659" i="24"/>
  <c r="E659" i="24"/>
  <c r="F658" i="24"/>
  <c r="E658" i="24"/>
  <c r="F657" i="24"/>
  <c r="E657" i="24"/>
  <c r="F656" i="24"/>
  <c r="E656" i="24"/>
  <c r="F655" i="24"/>
  <c r="E655" i="24"/>
  <c r="F654" i="24"/>
  <c r="E654" i="24"/>
  <c r="F653" i="24"/>
  <c r="E653" i="24"/>
  <c r="F652" i="24"/>
  <c r="E652" i="24"/>
  <c r="F651" i="24"/>
  <c r="E651" i="24"/>
  <c r="F650" i="24"/>
  <c r="E650" i="24"/>
  <c r="F649" i="24"/>
  <c r="E649" i="24"/>
  <c r="F648" i="24"/>
  <c r="E648" i="24"/>
  <c r="F647" i="24"/>
  <c r="E647" i="24"/>
  <c r="F646" i="24"/>
  <c r="E646" i="24"/>
  <c r="F645" i="24"/>
  <c r="E645" i="24"/>
  <c r="F644" i="24"/>
  <c r="E644" i="24"/>
  <c r="F643" i="24"/>
  <c r="E643" i="24"/>
  <c r="F642" i="24"/>
  <c r="E642" i="24"/>
  <c r="F641" i="24"/>
  <c r="E641" i="24"/>
  <c r="F640" i="24"/>
  <c r="E640" i="24"/>
  <c r="F639" i="24"/>
  <c r="E639" i="24"/>
  <c r="F638" i="24"/>
  <c r="E638" i="24"/>
  <c r="F637" i="24"/>
  <c r="E637" i="24"/>
  <c r="F636" i="24"/>
  <c r="E636" i="24"/>
  <c r="F635" i="24"/>
  <c r="E635" i="24"/>
  <c r="F634" i="24"/>
  <c r="E634" i="24"/>
  <c r="F633" i="24"/>
  <c r="E633" i="24"/>
  <c r="F632" i="24"/>
  <c r="E632" i="24"/>
  <c r="F631" i="24"/>
  <c r="E631" i="24"/>
  <c r="F630" i="24"/>
  <c r="E630" i="24"/>
  <c r="F629" i="24"/>
  <c r="E629" i="24"/>
  <c r="F628" i="24"/>
  <c r="E628" i="24"/>
  <c r="F627" i="24"/>
  <c r="E627" i="24"/>
  <c r="F626" i="24"/>
  <c r="E626" i="24"/>
  <c r="F625" i="24"/>
  <c r="E625" i="24"/>
  <c r="F624" i="24"/>
  <c r="E624" i="24"/>
  <c r="F623" i="24"/>
  <c r="E623" i="24"/>
  <c r="F622" i="24"/>
  <c r="E622" i="24"/>
  <c r="F621" i="24"/>
  <c r="E621" i="24"/>
  <c r="F620" i="24"/>
  <c r="E620" i="24"/>
  <c r="F619" i="24"/>
  <c r="E619" i="24"/>
  <c r="F618" i="24"/>
  <c r="E618" i="24"/>
  <c r="F617" i="24"/>
  <c r="E617" i="24"/>
  <c r="F616" i="24"/>
  <c r="E616" i="24"/>
  <c r="F615" i="24"/>
  <c r="E615" i="24"/>
  <c r="F614" i="24"/>
  <c r="E614" i="24"/>
  <c r="F613" i="24"/>
  <c r="E613" i="24"/>
  <c r="F612" i="24"/>
  <c r="E612" i="24"/>
  <c r="F611" i="24"/>
  <c r="E611" i="24"/>
  <c r="F610" i="24"/>
  <c r="E610" i="24"/>
  <c r="F609" i="24"/>
  <c r="E609" i="24"/>
  <c r="F608" i="24"/>
  <c r="E608" i="24"/>
  <c r="F607" i="24"/>
  <c r="E607" i="24"/>
  <c r="F606" i="24"/>
  <c r="E606" i="24"/>
  <c r="F605" i="24"/>
  <c r="E605" i="24"/>
  <c r="F604" i="24"/>
  <c r="E604" i="24"/>
  <c r="F603" i="24"/>
  <c r="E603" i="24"/>
  <c r="F602" i="24"/>
  <c r="E602" i="24"/>
  <c r="G602" i="24" s="1"/>
  <c r="F601" i="24"/>
  <c r="E601" i="24"/>
  <c r="F600" i="24"/>
  <c r="E600" i="24"/>
  <c r="F599" i="24"/>
  <c r="E599" i="24"/>
  <c r="F598" i="24"/>
  <c r="E598" i="24"/>
  <c r="F597" i="24"/>
  <c r="E597" i="24"/>
  <c r="F596" i="24"/>
  <c r="E596" i="24"/>
  <c r="F595" i="24"/>
  <c r="E595" i="24"/>
  <c r="F594" i="24"/>
  <c r="E594" i="24"/>
  <c r="G594" i="24" s="1"/>
  <c r="F593" i="24"/>
  <c r="E593" i="24"/>
  <c r="F592" i="24"/>
  <c r="E592" i="24"/>
  <c r="F591" i="24"/>
  <c r="E591" i="24"/>
  <c r="F590" i="24"/>
  <c r="E590" i="24"/>
  <c r="F589" i="24"/>
  <c r="E589" i="24"/>
  <c r="F588" i="24"/>
  <c r="E588" i="24"/>
  <c r="F587" i="24"/>
  <c r="E587" i="24"/>
  <c r="F586" i="24"/>
  <c r="E586" i="24"/>
  <c r="G586" i="24" s="1"/>
  <c r="F585" i="24"/>
  <c r="E585" i="24"/>
  <c r="F584" i="24"/>
  <c r="E584" i="24"/>
  <c r="F583" i="24"/>
  <c r="E583" i="24"/>
  <c r="F582" i="24"/>
  <c r="E582" i="24"/>
  <c r="F581" i="24"/>
  <c r="E581" i="24"/>
  <c r="F580" i="24"/>
  <c r="E580" i="24"/>
  <c r="F579" i="24"/>
  <c r="E579" i="24"/>
  <c r="F578" i="24"/>
  <c r="E578" i="24"/>
  <c r="F577" i="24"/>
  <c r="E577" i="24"/>
  <c r="F576" i="24"/>
  <c r="E576" i="24"/>
  <c r="F575" i="24"/>
  <c r="E575" i="24"/>
  <c r="F574" i="24"/>
  <c r="E574" i="24"/>
  <c r="F573" i="24"/>
  <c r="E573" i="24"/>
  <c r="F572" i="24"/>
  <c r="E572" i="24"/>
  <c r="F571" i="24"/>
  <c r="E571" i="24"/>
  <c r="F570" i="24"/>
  <c r="E570" i="24"/>
  <c r="G570" i="24" s="1"/>
  <c r="F569" i="24"/>
  <c r="E569" i="24"/>
  <c r="F568" i="24"/>
  <c r="E568" i="24"/>
  <c r="F567" i="24"/>
  <c r="E567" i="24"/>
  <c r="F566" i="24"/>
  <c r="E566" i="24"/>
  <c r="F565" i="24"/>
  <c r="E565" i="24"/>
  <c r="F564" i="24"/>
  <c r="E564" i="24"/>
  <c r="F563" i="24"/>
  <c r="E563" i="24"/>
  <c r="F562" i="24"/>
  <c r="E562" i="24"/>
  <c r="G562" i="24" s="1"/>
  <c r="F561" i="24"/>
  <c r="E561" i="24"/>
  <c r="F560" i="24"/>
  <c r="E560" i="24"/>
  <c r="F559" i="24"/>
  <c r="E559" i="24"/>
  <c r="F558" i="24"/>
  <c r="E558" i="24"/>
  <c r="F557" i="24"/>
  <c r="E557" i="24"/>
  <c r="F556" i="24"/>
  <c r="E556" i="24"/>
  <c r="F555" i="24"/>
  <c r="E555" i="24"/>
  <c r="F554" i="24"/>
  <c r="E554" i="24"/>
  <c r="G554" i="24" s="1"/>
  <c r="F553" i="24"/>
  <c r="E553" i="24"/>
  <c r="F552" i="24"/>
  <c r="E552" i="24"/>
  <c r="F551" i="24"/>
  <c r="E551" i="24"/>
  <c r="F550" i="24"/>
  <c r="E550" i="24"/>
  <c r="F549" i="24"/>
  <c r="E549" i="24"/>
  <c r="F548" i="24"/>
  <c r="E548" i="24"/>
  <c r="F547" i="24"/>
  <c r="E547" i="24"/>
  <c r="F546" i="24"/>
  <c r="E546" i="24"/>
  <c r="G546" i="24" s="1"/>
  <c r="F545" i="24"/>
  <c r="E545" i="24"/>
  <c r="F544" i="24"/>
  <c r="E544" i="24"/>
  <c r="F543" i="24"/>
  <c r="E543" i="24"/>
  <c r="F542" i="24"/>
  <c r="E542" i="24"/>
  <c r="F541" i="24"/>
  <c r="E541" i="24"/>
  <c r="F540" i="24"/>
  <c r="E540" i="24"/>
  <c r="F539" i="24"/>
  <c r="E539" i="24"/>
  <c r="F538" i="24"/>
  <c r="E538" i="24"/>
  <c r="G538" i="24" s="1"/>
  <c r="F537" i="24"/>
  <c r="E537" i="24"/>
  <c r="F536" i="24"/>
  <c r="E536" i="24"/>
  <c r="F535" i="24"/>
  <c r="E535" i="24"/>
  <c r="F534" i="24"/>
  <c r="E534" i="24"/>
  <c r="F533" i="24"/>
  <c r="E533" i="24"/>
  <c r="F532" i="24"/>
  <c r="E532" i="24"/>
  <c r="F531" i="24"/>
  <c r="E531" i="24"/>
  <c r="F530" i="24"/>
  <c r="E530" i="24"/>
  <c r="G530" i="24" s="1"/>
  <c r="F529" i="24"/>
  <c r="E529" i="24"/>
  <c r="F528" i="24"/>
  <c r="E528" i="24"/>
  <c r="F527" i="24"/>
  <c r="E527" i="24"/>
  <c r="F526" i="24"/>
  <c r="E526" i="24"/>
  <c r="F525" i="24"/>
  <c r="E525" i="24"/>
  <c r="F524" i="24"/>
  <c r="E524" i="24"/>
  <c r="F523" i="24"/>
  <c r="E523" i="24"/>
  <c r="F522" i="24"/>
  <c r="E522" i="24"/>
  <c r="G522" i="24" s="1"/>
  <c r="F521" i="24"/>
  <c r="E521" i="24"/>
  <c r="F520" i="24"/>
  <c r="E520" i="24"/>
  <c r="F519" i="24"/>
  <c r="E519" i="24"/>
  <c r="F518" i="24"/>
  <c r="E518" i="24"/>
  <c r="F517" i="24"/>
  <c r="E517" i="24"/>
  <c r="F516" i="24"/>
  <c r="E516" i="24"/>
  <c r="F515" i="24"/>
  <c r="E515" i="24"/>
  <c r="F514" i="24"/>
  <c r="E514" i="24"/>
  <c r="F513" i="24"/>
  <c r="E513" i="24"/>
  <c r="F512" i="24"/>
  <c r="E512" i="24"/>
  <c r="F511" i="24"/>
  <c r="E511" i="24"/>
  <c r="F510" i="24"/>
  <c r="E510" i="24"/>
  <c r="F509" i="24"/>
  <c r="E509" i="24"/>
  <c r="F508" i="24"/>
  <c r="E508" i="24"/>
  <c r="F507" i="24"/>
  <c r="E507" i="24"/>
  <c r="F506" i="24"/>
  <c r="E506" i="24"/>
  <c r="G506" i="24" s="1"/>
  <c r="F505" i="24"/>
  <c r="E505" i="24"/>
  <c r="F504" i="24"/>
  <c r="E504" i="24"/>
  <c r="F503" i="24"/>
  <c r="E503" i="24"/>
  <c r="F502" i="24"/>
  <c r="E502" i="24"/>
  <c r="F501" i="24"/>
  <c r="E501" i="24"/>
  <c r="F500" i="24"/>
  <c r="E500" i="24"/>
  <c r="F499" i="24"/>
  <c r="E499" i="24"/>
  <c r="F498" i="24"/>
  <c r="E498" i="24"/>
  <c r="G498" i="24" s="1"/>
  <c r="F497" i="24"/>
  <c r="E497" i="24"/>
  <c r="F496" i="24"/>
  <c r="E496" i="24"/>
  <c r="F495" i="24"/>
  <c r="E495" i="24"/>
  <c r="F494" i="24"/>
  <c r="E494" i="24"/>
  <c r="F493" i="24"/>
  <c r="E493" i="24"/>
  <c r="F492" i="24"/>
  <c r="E492" i="24"/>
  <c r="F491" i="24"/>
  <c r="E491" i="24"/>
  <c r="F490" i="24"/>
  <c r="E490" i="24"/>
  <c r="G490" i="24" s="1"/>
  <c r="F489" i="24"/>
  <c r="E489" i="24"/>
  <c r="F488" i="24"/>
  <c r="E488" i="24"/>
  <c r="F487" i="24"/>
  <c r="E487" i="24"/>
  <c r="F486" i="24"/>
  <c r="E486" i="24"/>
  <c r="F485" i="24"/>
  <c r="E485" i="24"/>
  <c r="F484" i="24"/>
  <c r="E484" i="24"/>
  <c r="F483" i="24"/>
  <c r="E483" i="24"/>
  <c r="F482" i="24"/>
  <c r="E482" i="24"/>
  <c r="F481" i="24"/>
  <c r="E481" i="24"/>
  <c r="F480" i="24"/>
  <c r="E480" i="24"/>
  <c r="F479" i="24"/>
  <c r="E479" i="24"/>
  <c r="F478" i="24"/>
  <c r="E478" i="24"/>
  <c r="F477" i="24"/>
  <c r="E477" i="24"/>
  <c r="F476" i="24"/>
  <c r="E476" i="24"/>
  <c r="F475" i="24"/>
  <c r="E475" i="24"/>
  <c r="F474" i="24"/>
  <c r="E474" i="24"/>
  <c r="F473" i="24"/>
  <c r="E473" i="24"/>
  <c r="F472" i="24"/>
  <c r="E472" i="24"/>
  <c r="F471" i="24"/>
  <c r="E471" i="24"/>
  <c r="F470" i="24"/>
  <c r="E470" i="24"/>
  <c r="F469" i="24"/>
  <c r="E469" i="24"/>
  <c r="F468" i="24"/>
  <c r="E468" i="24"/>
  <c r="F467" i="24"/>
  <c r="E467" i="24"/>
  <c r="F466" i="24"/>
  <c r="E466" i="24"/>
  <c r="F465" i="24"/>
  <c r="E465" i="24"/>
  <c r="F464" i="24"/>
  <c r="E464" i="24"/>
  <c r="F463" i="24"/>
  <c r="E463" i="24"/>
  <c r="F462" i="24"/>
  <c r="E462" i="24"/>
  <c r="F461" i="24"/>
  <c r="E461" i="24"/>
  <c r="F460" i="24"/>
  <c r="E460" i="24"/>
  <c r="F459" i="24"/>
  <c r="E459" i="24"/>
  <c r="F458" i="24"/>
  <c r="E458" i="24"/>
  <c r="G458" i="24" s="1"/>
  <c r="F457" i="24"/>
  <c r="E457" i="24"/>
  <c r="F456" i="24"/>
  <c r="E456" i="24"/>
  <c r="F455" i="24"/>
  <c r="E455" i="24"/>
  <c r="F454" i="24"/>
  <c r="E454" i="24"/>
  <c r="F453" i="24"/>
  <c r="E453" i="24"/>
  <c r="F452" i="24"/>
  <c r="E452" i="24"/>
  <c r="F451" i="24"/>
  <c r="E451" i="24"/>
  <c r="F450" i="24"/>
  <c r="E450" i="24"/>
  <c r="F449" i="24"/>
  <c r="E449" i="24"/>
  <c r="F448" i="24"/>
  <c r="E448" i="24"/>
  <c r="F447" i="24"/>
  <c r="E447" i="24"/>
  <c r="F446" i="24"/>
  <c r="E446" i="24"/>
  <c r="F445" i="24"/>
  <c r="E445" i="24"/>
  <c r="F444" i="24"/>
  <c r="E444" i="24"/>
  <c r="F443" i="24"/>
  <c r="E443" i="24"/>
  <c r="F442" i="24"/>
  <c r="E442" i="24"/>
  <c r="G442" i="24" s="1"/>
  <c r="F441" i="24"/>
  <c r="E441" i="24"/>
  <c r="F440" i="24"/>
  <c r="E440" i="24"/>
  <c r="F439" i="24"/>
  <c r="E439" i="24"/>
  <c r="F438" i="24"/>
  <c r="E438" i="24"/>
  <c r="F437" i="24"/>
  <c r="E437" i="24"/>
  <c r="F436" i="24"/>
  <c r="E436" i="24"/>
  <c r="F435" i="24"/>
  <c r="E435" i="24"/>
  <c r="F434" i="24"/>
  <c r="E434" i="24"/>
  <c r="G434" i="24" s="1"/>
  <c r="F433" i="24"/>
  <c r="E433" i="24"/>
  <c r="F432" i="24"/>
  <c r="E432" i="24"/>
  <c r="F431" i="24"/>
  <c r="E431" i="24"/>
  <c r="F430" i="24"/>
  <c r="E430" i="24"/>
  <c r="F429" i="24"/>
  <c r="E429" i="24"/>
  <c r="F428" i="24"/>
  <c r="E428" i="24"/>
  <c r="F427" i="24"/>
  <c r="E427" i="24"/>
  <c r="F426" i="24"/>
  <c r="E426" i="24"/>
  <c r="G426" i="24" s="1"/>
  <c r="F425" i="24"/>
  <c r="E425" i="24"/>
  <c r="F424" i="24"/>
  <c r="E424" i="24"/>
  <c r="F423" i="24"/>
  <c r="E423" i="24"/>
  <c r="F422" i="24"/>
  <c r="E422" i="24"/>
  <c r="F421" i="24"/>
  <c r="E421" i="24"/>
  <c r="F420" i="24"/>
  <c r="E420" i="24"/>
  <c r="F419" i="24"/>
  <c r="E419" i="24"/>
  <c r="F418" i="24"/>
  <c r="E418" i="24"/>
  <c r="G418" i="24" s="1"/>
  <c r="F417" i="24"/>
  <c r="E417" i="24"/>
  <c r="F416" i="24"/>
  <c r="E416" i="24"/>
  <c r="F415" i="24"/>
  <c r="E415" i="24"/>
  <c r="F414" i="24"/>
  <c r="E414" i="24"/>
  <c r="F413" i="24"/>
  <c r="E413" i="24"/>
  <c r="F412" i="24"/>
  <c r="E412" i="24"/>
  <c r="F411" i="24"/>
  <c r="E411" i="24"/>
  <c r="F410" i="24"/>
  <c r="E410" i="24"/>
  <c r="G410" i="24" s="1"/>
  <c r="F409" i="24"/>
  <c r="E409" i="24"/>
  <c r="F408" i="24"/>
  <c r="E408" i="24"/>
  <c r="F407" i="24"/>
  <c r="E407" i="24"/>
  <c r="F406" i="24"/>
  <c r="E406" i="24"/>
  <c r="F405" i="24"/>
  <c r="E405" i="24"/>
  <c r="F404" i="24"/>
  <c r="E404" i="24"/>
  <c r="F403" i="24"/>
  <c r="E403" i="24"/>
  <c r="F402" i="24"/>
  <c r="E402" i="24"/>
  <c r="F401" i="24"/>
  <c r="E401" i="24"/>
  <c r="F400" i="24"/>
  <c r="E400" i="24"/>
  <c r="F399" i="24"/>
  <c r="E399" i="24"/>
  <c r="F398" i="24"/>
  <c r="E398" i="24"/>
  <c r="F397" i="24"/>
  <c r="E397" i="24"/>
  <c r="F396" i="24"/>
  <c r="E396" i="24"/>
  <c r="F395" i="24"/>
  <c r="E395" i="24"/>
  <c r="F394" i="24"/>
  <c r="E394" i="24"/>
  <c r="F393" i="24"/>
  <c r="E393" i="24"/>
  <c r="F392" i="24"/>
  <c r="E392" i="24"/>
  <c r="F391" i="24"/>
  <c r="E391" i="24"/>
  <c r="F390" i="24"/>
  <c r="E390" i="24"/>
  <c r="F389" i="24"/>
  <c r="E389" i="24"/>
  <c r="F388" i="24"/>
  <c r="E388" i="24"/>
  <c r="F387" i="24"/>
  <c r="E387" i="24"/>
  <c r="F386" i="24"/>
  <c r="E386" i="24"/>
  <c r="F385" i="24"/>
  <c r="E385" i="24"/>
  <c r="F384" i="24"/>
  <c r="E384" i="24"/>
  <c r="F383" i="24"/>
  <c r="E383" i="24"/>
  <c r="F382" i="24"/>
  <c r="E382" i="24"/>
  <c r="F381" i="24"/>
  <c r="E381" i="24"/>
  <c r="F380" i="24"/>
  <c r="E380" i="24"/>
  <c r="F379" i="24"/>
  <c r="E379" i="24"/>
  <c r="F378" i="24"/>
  <c r="E378" i="24"/>
  <c r="G378" i="24" s="1"/>
  <c r="F377" i="24"/>
  <c r="E377" i="24"/>
  <c r="F376" i="24"/>
  <c r="E376" i="24"/>
  <c r="F375" i="24"/>
  <c r="E375" i="24"/>
  <c r="F374" i="24"/>
  <c r="E374" i="24"/>
  <c r="F373" i="24"/>
  <c r="E373" i="24"/>
  <c r="F372" i="24"/>
  <c r="E372" i="24"/>
  <c r="F371" i="24"/>
  <c r="E371" i="24"/>
  <c r="F370" i="24"/>
  <c r="E370" i="24"/>
  <c r="G370" i="24" s="1"/>
  <c r="F369" i="24"/>
  <c r="E369" i="24"/>
  <c r="F368" i="24"/>
  <c r="E368" i="24"/>
  <c r="F367" i="24"/>
  <c r="E367" i="24"/>
  <c r="F366" i="24"/>
  <c r="E366" i="24"/>
  <c r="F365" i="24"/>
  <c r="E365" i="24"/>
  <c r="F364" i="24"/>
  <c r="E364" i="24"/>
  <c r="F363" i="24"/>
  <c r="E363" i="24"/>
  <c r="F362" i="24"/>
  <c r="E362" i="24"/>
  <c r="G362" i="24" s="1"/>
  <c r="F361" i="24"/>
  <c r="E361" i="24"/>
  <c r="F360" i="24"/>
  <c r="E360" i="24"/>
  <c r="F359" i="24"/>
  <c r="E359" i="24"/>
  <c r="F358" i="24"/>
  <c r="E358" i="24"/>
  <c r="F357" i="24"/>
  <c r="E357" i="24"/>
  <c r="F356" i="24"/>
  <c r="E356" i="24"/>
  <c r="F355" i="24"/>
  <c r="E355" i="24"/>
  <c r="F354" i="24"/>
  <c r="E354" i="24"/>
  <c r="F353" i="24"/>
  <c r="E353" i="24"/>
  <c r="F352" i="24"/>
  <c r="E352" i="24"/>
  <c r="F351" i="24"/>
  <c r="E351" i="24"/>
  <c r="F350" i="24"/>
  <c r="E350" i="24"/>
  <c r="F349" i="24"/>
  <c r="E349" i="24"/>
  <c r="F348" i="24"/>
  <c r="E348" i="24"/>
  <c r="F347" i="24"/>
  <c r="E347" i="24"/>
  <c r="F346" i="24"/>
  <c r="E346" i="24"/>
  <c r="F345" i="24"/>
  <c r="E345" i="24"/>
  <c r="F344" i="24"/>
  <c r="E344" i="24"/>
  <c r="F343" i="24"/>
  <c r="E343" i="24"/>
  <c r="F342" i="24"/>
  <c r="E342" i="24"/>
  <c r="F341" i="24"/>
  <c r="E341" i="24"/>
  <c r="F340" i="24"/>
  <c r="E340" i="24"/>
  <c r="F339" i="24"/>
  <c r="E339" i="24"/>
  <c r="F338" i="24"/>
  <c r="E338" i="24"/>
  <c r="F337" i="24"/>
  <c r="E337" i="24"/>
  <c r="F336" i="24"/>
  <c r="E336" i="24"/>
  <c r="F335" i="24"/>
  <c r="E335" i="24"/>
  <c r="F334" i="24"/>
  <c r="E334" i="24"/>
  <c r="F333" i="24"/>
  <c r="E333" i="24"/>
  <c r="F332" i="24"/>
  <c r="E332" i="24"/>
  <c r="F331" i="24"/>
  <c r="E331" i="24"/>
  <c r="F330" i="24"/>
  <c r="E330" i="24"/>
  <c r="F329" i="24"/>
  <c r="E329" i="24"/>
  <c r="F328" i="24"/>
  <c r="E328" i="24"/>
  <c r="F327" i="24"/>
  <c r="E327" i="24"/>
  <c r="F326" i="24"/>
  <c r="E326" i="24"/>
  <c r="F325" i="24"/>
  <c r="E325" i="24"/>
  <c r="F324" i="24"/>
  <c r="E324" i="24"/>
  <c r="F323" i="24"/>
  <c r="E323" i="24"/>
  <c r="F322" i="24"/>
  <c r="E322" i="24"/>
  <c r="F321" i="24"/>
  <c r="E321" i="24"/>
  <c r="F320" i="24"/>
  <c r="E320" i="24"/>
  <c r="F319" i="24"/>
  <c r="E319" i="24"/>
  <c r="F318" i="24"/>
  <c r="E318" i="24"/>
  <c r="F317" i="24"/>
  <c r="E317" i="24"/>
  <c r="F316" i="24"/>
  <c r="E316" i="24"/>
  <c r="F315" i="24"/>
  <c r="E315" i="24"/>
  <c r="F314" i="24"/>
  <c r="E314" i="24"/>
  <c r="F313" i="24"/>
  <c r="E313" i="24"/>
  <c r="F312" i="24"/>
  <c r="E312" i="24"/>
  <c r="F311" i="24"/>
  <c r="E311" i="24"/>
  <c r="F310" i="24"/>
  <c r="E310" i="24"/>
  <c r="F309" i="24"/>
  <c r="E309" i="24"/>
  <c r="F308" i="24"/>
  <c r="E308" i="24"/>
  <c r="F307" i="24"/>
  <c r="E307" i="24"/>
  <c r="F306" i="24"/>
  <c r="E306" i="24"/>
  <c r="F305" i="24"/>
  <c r="E305" i="24"/>
  <c r="F304" i="24"/>
  <c r="E304" i="24"/>
  <c r="F303" i="24"/>
  <c r="E303" i="24"/>
  <c r="F302" i="24"/>
  <c r="E302" i="24"/>
  <c r="F301" i="24"/>
  <c r="E301" i="24"/>
  <c r="F300" i="24"/>
  <c r="E300" i="24"/>
  <c r="F299" i="24"/>
  <c r="E299" i="24"/>
  <c r="F298" i="24"/>
  <c r="E298" i="24"/>
  <c r="F297" i="24"/>
  <c r="E297" i="24"/>
  <c r="F296" i="24"/>
  <c r="E296" i="24"/>
  <c r="F295" i="24"/>
  <c r="E295" i="24"/>
  <c r="F294" i="24"/>
  <c r="E294" i="24"/>
  <c r="F293" i="24"/>
  <c r="E293" i="24"/>
  <c r="F292" i="24"/>
  <c r="E292" i="24"/>
  <c r="F291" i="24"/>
  <c r="E291" i="24"/>
  <c r="F290" i="24"/>
  <c r="E290" i="24"/>
  <c r="F289" i="24"/>
  <c r="E289" i="24"/>
  <c r="F288" i="24"/>
  <c r="E288" i="24"/>
  <c r="F287" i="24"/>
  <c r="E287" i="24"/>
  <c r="F286" i="24"/>
  <c r="E286" i="24"/>
  <c r="F285" i="24"/>
  <c r="E285" i="24"/>
  <c r="F284" i="24"/>
  <c r="E284" i="24"/>
  <c r="F283" i="24"/>
  <c r="E283" i="24"/>
  <c r="F282" i="24"/>
  <c r="E282" i="24"/>
  <c r="F281" i="24"/>
  <c r="E281" i="24"/>
  <c r="F280" i="24"/>
  <c r="E280" i="24"/>
  <c r="F279" i="24"/>
  <c r="E279" i="24"/>
  <c r="F278" i="24"/>
  <c r="E278" i="24"/>
  <c r="F277" i="24"/>
  <c r="E277" i="24"/>
  <c r="F276" i="24"/>
  <c r="E276" i="24"/>
  <c r="F275" i="24"/>
  <c r="E275" i="24"/>
  <c r="F274" i="24"/>
  <c r="E274" i="24"/>
  <c r="F273" i="24"/>
  <c r="E273" i="24"/>
  <c r="F272" i="24"/>
  <c r="E272" i="24"/>
  <c r="F271" i="24"/>
  <c r="E271" i="24"/>
  <c r="F270" i="24"/>
  <c r="E270" i="24"/>
  <c r="F269" i="24"/>
  <c r="E269" i="24"/>
  <c r="F268" i="24"/>
  <c r="E268" i="24"/>
  <c r="F267" i="24"/>
  <c r="E267" i="24"/>
  <c r="F266" i="24"/>
  <c r="E266" i="24"/>
  <c r="F265" i="24"/>
  <c r="E265" i="24"/>
  <c r="F264" i="24"/>
  <c r="E264" i="24"/>
  <c r="F263" i="24"/>
  <c r="E263" i="24"/>
  <c r="F262" i="24"/>
  <c r="E262" i="24"/>
  <c r="F261" i="24"/>
  <c r="E261" i="24"/>
  <c r="F260" i="24"/>
  <c r="E260" i="24"/>
  <c r="F259" i="24"/>
  <c r="E259" i="24"/>
  <c r="F258" i="24"/>
  <c r="E258" i="24"/>
  <c r="F257" i="24"/>
  <c r="E257" i="24"/>
  <c r="F256" i="24"/>
  <c r="E256" i="24"/>
  <c r="F255" i="24"/>
  <c r="E255" i="24"/>
  <c r="F254" i="24"/>
  <c r="E254" i="24"/>
  <c r="F253" i="24"/>
  <c r="E253" i="24"/>
  <c r="F252" i="24"/>
  <c r="E252" i="24"/>
  <c r="F251" i="24"/>
  <c r="E251" i="24"/>
  <c r="F250" i="24"/>
  <c r="E250" i="24"/>
  <c r="G250" i="24" s="1"/>
  <c r="F249" i="24"/>
  <c r="E249" i="24"/>
  <c r="F248" i="24"/>
  <c r="E248" i="24"/>
  <c r="F247" i="24"/>
  <c r="E247" i="24"/>
  <c r="F246" i="24"/>
  <c r="E246" i="24"/>
  <c r="F245" i="24"/>
  <c r="E245" i="24"/>
  <c r="F244" i="24"/>
  <c r="E244" i="24"/>
  <c r="F243" i="24"/>
  <c r="E243" i="24"/>
  <c r="F242" i="24"/>
  <c r="E242" i="24"/>
  <c r="G242" i="24" s="1"/>
  <c r="F241" i="24"/>
  <c r="E241" i="24"/>
  <c r="F240" i="24"/>
  <c r="E240" i="24"/>
  <c r="F239" i="24"/>
  <c r="E239" i="24"/>
  <c r="F238" i="24"/>
  <c r="E238" i="24"/>
  <c r="F237" i="24"/>
  <c r="E237" i="24"/>
  <c r="F236" i="24"/>
  <c r="E236" i="24"/>
  <c r="F235" i="24"/>
  <c r="E235" i="24"/>
  <c r="F234" i="24"/>
  <c r="E234" i="24"/>
  <c r="G234" i="24" s="1"/>
  <c r="F233" i="24"/>
  <c r="E233" i="24"/>
  <c r="F232" i="24"/>
  <c r="E232" i="24"/>
  <c r="F231" i="24"/>
  <c r="E231" i="24"/>
  <c r="F230" i="24"/>
  <c r="E230" i="24"/>
  <c r="F229" i="24"/>
  <c r="E229" i="24"/>
  <c r="F228" i="24"/>
  <c r="E228" i="24"/>
  <c r="F227" i="24"/>
  <c r="E227" i="24"/>
  <c r="F226" i="24"/>
  <c r="E226" i="24"/>
  <c r="G226" i="24" s="1"/>
  <c r="F225" i="24"/>
  <c r="E225" i="24"/>
  <c r="F224" i="24"/>
  <c r="E224" i="24"/>
  <c r="F223" i="24"/>
  <c r="E223" i="24"/>
  <c r="F222" i="24"/>
  <c r="E222" i="24"/>
  <c r="F221" i="24"/>
  <c r="E221" i="24"/>
  <c r="F220" i="24"/>
  <c r="E220" i="24"/>
  <c r="F219" i="24"/>
  <c r="E219" i="24"/>
  <c r="F218" i="24"/>
  <c r="E218" i="24"/>
  <c r="G218" i="24" s="1"/>
  <c r="F217" i="24"/>
  <c r="E217" i="24"/>
  <c r="F216" i="24"/>
  <c r="E216" i="24"/>
  <c r="F215" i="24"/>
  <c r="E215" i="24"/>
  <c r="F214" i="24"/>
  <c r="E214" i="24"/>
  <c r="F213" i="24"/>
  <c r="E213" i="24"/>
  <c r="F212" i="24"/>
  <c r="E212" i="24"/>
  <c r="F211" i="24"/>
  <c r="E211" i="24"/>
  <c r="F210" i="24"/>
  <c r="E210" i="24"/>
  <c r="F209" i="24"/>
  <c r="E209" i="24"/>
  <c r="F208" i="24"/>
  <c r="E208" i="24"/>
  <c r="F207" i="24"/>
  <c r="E207" i="24"/>
  <c r="F206" i="24"/>
  <c r="E206" i="24"/>
  <c r="F205" i="24"/>
  <c r="E205" i="24"/>
  <c r="F204" i="24"/>
  <c r="E204" i="24"/>
  <c r="F203" i="24"/>
  <c r="E203" i="24"/>
  <c r="F202" i="24"/>
  <c r="E202" i="24"/>
  <c r="F201" i="24"/>
  <c r="E201" i="24"/>
  <c r="F200" i="24"/>
  <c r="E200" i="24"/>
  <c r="F199" i="24"/>
  <c r="E199" i="24"/>
  <c r="G199" i="24" s="1"/>
  <c r="F198" i="24"/>
  <c r="E198" i="24"/>
  <c r="F197" i="24"/>
  <c r="E197" i="24"/>
  <c r="F196" i="24"/>
  <c r="E196" i="24"/>
  <c r="F195" i="24"/>
  <c r="E195" i="24"/>
  <c r="F194" i="24"/>
  <c r="E194" i="24"/>
  <c r="G194" i="24" s="1"/>
  <c r="F193" i="24"/>
  <c r="E193" i="24"/>
  <c r="F192" i="24"/>
  <c r="E192" i="24"/>
  <c r="F191" i="24"/>
  <c r="E191" i="24"/>
  <c r="F190" i="24"/>
  <c r="E190" i="24"/>
  <c r="F189" i="24"/>
  <c r="E189" i="24"/>
  <c r="F188" i="24"/>
  <c r="E188" i="24"/>
  <c r="F187" i="24"/>
  <c r="E187" i="24"/>
  <c r="F186" i="24"/>
  <c r="E186" i="24"/>
  <c r="F185" i="24"/>
  <c r="E185" i="24"/>
  <c r="F184" i="24"/>
  <c r="E184" i="24"/>
  <c r="F183" i="24"/>
  <c r="E183" i="24"/>
  <c r="F182" i="24"/>
  <c r="E182" i="24"/>
  <c r="F181" i="24"/>
  <c r="E181" i="24"/>
  <c r="F180" i="24"/>
  <c r="E180" i="24"/>
  <c r="F179" i="24"/>
  <c r="E179" i="24"/>
  <c r="F178" i="24"/>
  <c r="E178" i="24"/>
  <c r="F177" i="24"/>
  <c r="E177" i="24"/>
  <c r="F176" i="24"/>
  <c r="E176" i="24"/>
  <c r="F175" i="24"/>
  <c r="E175" i="24"/>
  <c r="F174" i="24"/>
  <c r="E174" i="24"/>
  <c r="F173" i="24"/>
  <c r="E173" i="24"/>
  <c r="F172" i="24"/>
  <c r="E172" i="24"/>
  <c r="F171" i="24"/>
  <c r="E171" i="24"/>
  <c r="F170" i="24"/>
  <c r="E170" i="24"/>
  <c r="F169" i="24"/>
  <c r="E169" i="24"/>
  <c r="F168" i="24"/>
  <c r="E168" i="24"/>
  <c r="F167" i="24"/>
  <c r="E167" i="24"/>
  <c r="F166" i="24"/>
  <c r="E166" i="24"/>
  <c r="F165" i="24"/>
  <c r="E165" i="24"/>
  <c r="F164" i="24"/>
  <c r="E164" i="24"/>
  <c r="F163" i="24"/>
  <c r="E163" i="24"/>
  <c r="F162" i="24"/>
  <c r="E162" i="24"/>
  <c r="F161" i="24"/>
  <c r="E161" i="24"/>
  <c r="F160" i="24"/>
  <c r="E160" i="24"/>
  <c r="F159" i="24"/>
  <c r="E159" i="24"/>
  <c r="F158" i="24"/>
  <c r="E158" i="24"/>
  <c r="F157" i="24"/>
  <c r="E157" i="24"/>
  <c r="F156" i="24"/>
  <c r="E156" i="24"/>
  <c r="F155" i="24"/>
  <c r="E155" i="24"/>
  <c r="F154" i="24"/>
  <c r="E154" i="24"/>
  <c r="G154" i="24" s="1"/>
  <c r="F153" i="24"/>
  <c r="E153" i="24"/>
  <c r="F152" i="24"/>
  <c r="E152" i="24"/>
  <c r="F151" i="24"/>
  <c r="E151" i="24"/>
  <c r="F150" i="24"/>
  <c r="E150" i="24"/>
  <c r="F149" i="24"/>
  <c r="E149" i="24"/>
  <c r="F148" i="24"/>
  <c r="E148" i="24"/>
  <c r="F147" i="24"/>
  <c r="E147" i="24"/>
  <c r="F146" i="24"/>
  <c r="E146" i="24"/>
  <c r="G146" i="24" s="1"/>
  <c r="F145" i="24"/>
  <c r="E145" i="24"/>
  <c r="F144" i="24"/>
  <c r="E144" i="24"/>
  <c r="F143" i="24"/>
  <c r="E143" i="24"/>
  <c r="F142" i="24"/>
  <c r="E142" i="24"/>
  <c r="F141" i="24"/>
  <c r="E141" i="24"/>
  <c r="F140" i="24"/>
  <c r="E140" i="24"/>
  <c r="F139" i="24"/>
  <c r="E139" i="24"/>
  <c r="F138" i="24"/>
  <c r="E138" i="24"/>
  <c r="G138" i="24" s="1"/>
  <c r="F137" i="24"/>
  <c r="E137" i="24"/>
  <c r="F136" i="24"/>
  <c r="E136" i="24"/>
  <c r="F135" i="24"/>
  <c r="E135" i="24"/>
  <c r="G135" i="24" s="1"/>
  <c r="F134" i="24"/>
  <c r="E134" i="24"/>
  <c r="F133" i="24"/>
  <c r="E133" i="24"/>
  <c r="F132" i="24"/>
  <c r="E132" i="24"/>
  <c r="F131" i="24"/>
  <c r="E131" i="24"/>
  <c r="F130" i="24"/>
  <c r="E130" i="24"/>
  <c r="G130" i="24" s="1"/>
  <c r="F129" i="24"/>
  <c r="E129" i="24"/>
  <c r="F128" i="24"/>
  <c r="E128" i="24"/>
  <c r="F127" i="24"/>
  <c r="E127" i="24"/>
  <c r="G127" i="24" s="1"/>
  <c r="F126" i="24"/>
  <c r="E126" i="24"/>
  <c r="F125" i="24"/>
  <c r="E125" i="24"/>
  <c r="F124" i="24"/>
  <c r="E124" i="24"/>
  <c r="F123" i="24"/>
  <c r="E123" i="24"/>
  <c r="F122" i="24"/>
  <c r="E122" i="24"/>
  <c r="G122" i="24" s="1"/>
  <c r="F121" i="24"/>
  <c r="E121" i="24"/>
  <c r="F120" i="24"/>
  <c r="E120" i="24"/>
  <c r="F119" i="24"/>
  <c r="E119" i="24"/>
  <c r="G119" i="24" s="1"/>
  <c r="F118" i="24"/>
  <c r="E118" i="24"/>
  <c r="F117" i="24"/>
  <c r="E117" i="24"/>
  <c r="F116" i="24"/>
  <c r="E116" i="24"/>
  <c r="F115" i="24"/>
  <c r="E115" i="24"/>
  <c r="F114" i="24"/>
  <c r="E114" i="24"/>
  <c r="G114" i="24" s="1"/>
  <c r="F113" i="24"/>
  <c r="E113" i="24"/>
  <c r="F112" i="24"/>
  <c r="E112" i="24"/>
  <c r="F111" i="24"/>
  <c r="E111" i="24"/>
  <c r="F110" i="24"/>
  <c r="E110" i="24"/>
  <c r="F109" i="24"/>
  <c r="E109" i="24"/>
  <c r="F108" i="24"/>
  <c r="E108" i="24"/>
  <c r="F107" i="24"/>
  <c r="E107" i="24"/>
  <c r="F106" i="24"/>
  <c r="E106" i="24"/>
  <c r="F105" i="24"/>
  <c r="E105" i="24"/>
  <c r="F104" i="24"/>
  <c r="E104" i="24"/>
  <c r="F103" i="24"/>
  <c r="E103" i="24"/>
  <c r="F102" i="24"/>
  <c r="E102" i="24"/>
  <c r="F101" i="24"/>
  <c r="E101" i="24"/>
  <c r="F100" i="24"/>
  <c r="E100" i="24"/>
  <c r="F99" i="24"/>
  <c r="E99" i="24"/>
  <c r="F98" i="24"/>
  <c r="E98" i="24"/>
  <c r="F97" i="24"/>
  <c r="E97" i="24"/>
  <c r="F96" i="24"/>
  <c r="E96" i="24"/>
  <c r="F95" i="24"/>
  <c r="E95" i="24"/>
  <c r="F94" i="24"/>
  <c r="E94" i="24"/>
  <c r="F93" i="24"/>
  <c r="E93" i="24"/>
  <c r="F92" i="24"/>
  <c r="E92" i="24"/>
  <c r="F91" i="24"/>
  <c r="E91" i="24"/>
  <c r="F90" i="24"/>
  <c r="E90" i="24"/>
  <c r="G90" i="24" s="1"/>
  <c r="F89" i="24"/>
  <c r="E89" i="24"/>
  <c r="F88" i="24"/>
  <c r="E88" i="24"/>
  <c r="F87" i="24"/>
  <c r="E87" i="24"/>
  <c r="F86" i="24"/>
  <c r="E86" i="24"/>
  <c r="F85" i="24"/>
  <c r="E85" i="24"/>
  <c r="F84" i="24"/>
  <c r="E84" i="24"/>
  <c r="F83" i="24"/>
  <c r="E83" i="24"/>
  <c r="F82" i="24"/>
  <c r="E82" i="24"/>
  <c r="G82" i="24" s="1"/>
  <c r="F81" i="24"/>
  <c r="E81" i="24"/>
  <c r="F80" i="24"/>
  <c r="E80" i="24"/>
  <c r="F79" i="24"/>
  <c r="E79" i="24"/>
  <c r="F78" i="24"/>
  <c r="E78" i="24"/>
  <c r="F77" i="24"/>
  <c r="E77" i="24"/>
  <c r="F76" i="24"/>
  <c r="E76" i="24"/>
  <c r="F75" i="24"/>
  <c r="E75" i="24"/>
  <c r="F74" i="24"/>
  <c r="E74" i="24"/>
  <c r="G74" i="24" s="1"/>
  <c r="F73" i="24"/>
  <c r="E73" i="24"/>
  <c r="F72" i="24"/>
  <c r="E72" i="24"/>
  <c r="F71" i="24"/>
  <c r="E71" i="24"/>
  <c r="F70" i="24"/>
  <c r="E70" i="24"/>
  <c r="F69" i="24"/>
  <c r="E69" i="24"/>
  <c r="F68" i="24"/>
  <c r="E68" i="24"/>
  <c r="F67" i="24"/>
  <c r="E67" i="24"/>
  <c r="F66" i="24"/>
  <c r="E66" i="24"/>
  <c r="F65" i="24"/>
  <c r="E65" i="24"/>
  <c r="F64" i="24"/>
  <c r="E64" i="24"/>
  <c r="F63" i="24"/>
  <c r="E63" i="24"/>
  <c r="F62" i="24"/>
  <c r="E62" i="24"/>
  <c r="F61" i="24"/>
  <c r="E61" i="24"/>
  <c r="F60" i="24"/>
  <c r="E60" i="24"/>
  <c r="F59" i="24"/>
  <c r="E59" i="24"/>
  <c r="F58" i="24"/>
  <c r="E58" i="24"/>
  <c r="G58" i="24" s="1"/>
  <c r="F57" i="24"/>
  <c r="E57" i="24"/>
  <c r="F56" i="24"/>
  <c r="E56" i="24"/>
  <c r="F55" i="24"/>
  <c r="E55" i="24"/>
  <c r="F54" i="24"/>
  <c r="E54" i="24"/>
  <c r="F53" i="24"/>
  <c r="E53" i="24"/>
  <c r="F52" i="24"/>
  <c r="E52" i="24"/>
  <c r="F51" i="24"/>
  <c r="E51" i="24"/>
  <c r="F50" i="24"/>
  <c r="E50" i="24"/>
  <c r="G50" i="24" s="1"/>
  <c r="F49" i="24"/>
  <c r="E49" i="24"/>
  <c r="F48" i="24"/>
  <c r="E48" i="24"/>
  <c r="F47" i="24"/>
  <c r="E47" i="24"/>
  <c r="F46" i="24"/>
  <c r="E46" i="24"/>
  <c r="F45" i="24"/>
  <c r="E45" i="24"/>
  <c r="F44" i="24"/>
  <c r="E44" i="24"/>
  <c r="F43" i="24"/>
  <c r="E43" i="24"/>
  <c r="F42" i="24"/>
  <c r="E42" i="24"/>
  <c r="G42" i="24" s="1"/>
  <c r="F41" i="24"/>
  <c r="E41" i="24"/>
  <c r="F40" i="24"/>
  <c r="E40" i="24"/>
  <c r="F39" i="24"/>
  <c r="E39" i="24"/>
  <c r="F38" i="24"/>
  <c r="E38" i="24"/>
  <c r="F37" i="24"/>
  <c r="E37" i="24"/>
  <c r="F36" i="24"/>
  <c r="E36" i="24"/>
  <c r="F35" i="24"/>
  <c r="E35" i="24"/>
  <c r="F34" i="24"/>
  <c r="E34" i="24"/>
  <c r="F33" i="24"/>
  <c r="E33" i="24"/>
  <c r="F32" i="24"/>
  <c r="E32" i="24"/>
  <c r="F31" i="24"/>
  <c r="E31" i="24"/>
  <c r="F30" i="24"/>
  <c r="E30" i="24"/>
  <c r="F29" i="24"/>
  <c r="E29" i="24"/>
  <c r="F28" i="24"/>
  <c r="E28" i="24"/>
  <c r="F27" i="24"/>
  <c r="E27" i="24"/>
  <c r="F26" i="24"/>
  <c r="E26" i="24"/>
  <c r="G26" i="24" s="1"/>
  <c r="F25" i="24"/>
  <c r="E25" i="24"/>
  <c r="F24" i="24"/>
  <c r="E24" i="24"/>
  <c r="F23" i="24"/>
  <c r="E23" i="24"/>
  <c r="F22" i="24"/>
  <c r="E22" i="24"/>
  <c r="F21" i="24"/>
  <c r="E21" i="24"/>
  <c r="F20" i="24"/>
  <c r="E20" i="24"/>
  <c r="F19" i="24"/>
  <c r="E19" i="24"/>
  <c r="F18" i="24"/>
  <c r="E18" i="24"/>
  <c r="G18" i="24" s="1"/>
  <c r="F17" i="24"/>
  <c r="E17" i="24"/>
  <c r="F16" i="24"/>
  <c r="E16" i="24"/>
  <c r="F15" i="24"/>
  <c r="E15" i="24"/>
  <c r="F14" i="24"/>
  <c r="E14" i="24"/>
  <c r="F13" i="24"/>
  <c r="E13" i="24"/>
  <c r="F12" i="24"/>
  <c r="E12" i="24"/>
  <c r="F11" i="24"/>
  <c r="E11" i="24"/>
  <c r="F10" i="24"/>
  <c r="E10" i="24"/>
  <c r="G10" i="24" s="1"/>
  <c r="F9" i="24"/>
  <c r="E9" i="24"/>
  <c r="F8" i="24"/>
  <c r="E8" i="24"/>
  <c r="F7" i="24"/>
  <c r="E7" i="24"/>
  <c r="F6" i="24"/>
  <c r="E6" i="24"/>
  <c r="F5" i="24"/>
  <c r="E5" i="24"/>
  <c r="F4" i="24"/>
  <c r="E4" i="24"/>
  <c r="F3" i="24"/>
  <c r="E3" i="24"/>
  <c r="B1" i="24"/>
  <c r="B2" i="14" a="1"/>
  <c r="K4" i="3" l="1"/>
  <c r="L11" i="3"/>
  <c r="G44" i="3"/>
  <c r="F15" i="3"/>
  <c r="F19" i="3"/>
  <c r="K39" i="3"/>
  <c r="C31" i="3"/>
  <c r="F43" i="3"/>
  <c r="E27" i="3"/>
  <c r="D13" i="3"/>
  <c r="L15" i="3"/>
  <c r="L35" i="3"/>
  <c r="G40" i="3"/>
  <c r="H39" i="3"/>
  <c r="I39" i="3"/>
  <c r="D29" i="3"/>
  <c r="L12" i="3"/>
  <c r="E39" i="3"/>
  <c r="F11" i="3"/>
  <c r="O11" i="3"/>
  <c r="J37" i="3"/>
  <c r="F16" i="3"/>
  <c r="G35" i="3"/>
  <c r="D42" i="3"/>
  <c r="L28" i="3"/>
  <c r="H38" i="3"/>
  <c r="O20" i="3"/>
  <c r="B7" i="3"/>
  <c r="O30" i="3"/>
  <c r="I6" i="3"/>
  <c r="B29" i="3"/>
  <c r="C6" i="3"/>
  <c r="J21" i="3"/>
  <c r="F6" i="3"/>
  <c r="I9" i="3"/>
  <c r="M36" i="3"/>
  <c r="I41" i="3"/>
  <c r="K38" i="3"/>
  <c r="G17" i="3"/>
  <c r="E10" i="3"/>
  <c r="I44" i="3"/>
  <c r="N6" i="3"/>
  <c r="M10" i="3"/>
  <c r="I15" i="3"/>
  <c r="I4" i="3"/>
  <c r="H20" i="3"/>
  <c r="N4" i="3"/>
  <c r="M27" i="3"/>
  <c r="M41" i="3"/>
  <c r="N34" i="3"/>
  <c r="L45" i="3"/>
  <c r="O33" i="3"/>
  <c r="B13" i="3"/>
  <c r="F22" i="3"/>
  <c r="F40" i="3"/>
  <c r="G4" i="3"/>
  <c r="M34" i="3"/>
  <c r="H11" i="3"/>
  <c r="N31" i="3"/>
  <c r="B37" i="3"/>
  <c r="M12" i="3"/>
  <c r="N17" i="3"/>
  <c r="L9" i="3"/>
  <c r="E43" i="3"/>
  <c r="F30" i="3"/>
  <c r="B5" i="3"/>
  <c r="I29" i="3"/>
  <c r="B30" i="3"/>
  <c r="B41" i="3"/>
  <c r="O28" i="3"/>
  <c r="N9" i="3"/>
  <c r="L20" i="3"/>
  <c r="C29" i="3"/>
  <c r="G5" i="3"/>
  <c r="D14" i="3"/>
  <c r="O40" i="3"/>
  <c r="N37" i="3"/>
  <c r="I43" i="3"/>
  <c r="E8" i="3"/>
  <c r="K11" i="3"/>
  <c r="D4" i="3"/>
  <c r="D16" i="3"/>
  <c r="B39" i="3"/>
  <c r="N43" i="3"/>
  <c r="D15" i="3"/>
  <c r="M6" i="3"/>
  <c r="D7" i="3"/>
  <c r="M33" i="3"/>
  <c r="N29" i="3"/>
  <c r="M31" i="3"/>
  <c r="O9" i="3"/>
  <c r="I7" i="3"/>
  <c r="C18" i="3"/>
  <c r="D5" i="3"/>
  <c r="F28" i="3"/>
  <c r="F13" i="3"/>
  <c r="O4" i="3"/>
  <c r="L33" i="3"/>
  <c r="B43" i="3"/>
  <c r="F33" i="3"/>
  <c r="K35" i="3"/>
  <c r="N5" i="3"/>
  <c r="E4" i="3"/>
  <c r="B4" i="3"/>
  <c r="C37" i="3"/>
  <c r="L8" i="3"/>
  <c r="K31" i="3"/>
  <c r="O37" i="3"/>
  <c r="L31" i="3"/>
  <c r="C45" i="3"/>
  <c r="D40" i="3"/>
  <c r="D41" i="3"/>
  <c r="I40" i="3"/>
  <c r="N21" i="3"/>
  <c r="M13" i="3"/>
  <c r="M38" i="3"/>
  <c r="J34" i="3"/>
  <c r="E14" i="3"/>
  <c r="L42" i="3"/>
  <c r="I38" i="3"/>
  <c r="L30" i="3"/>
  <c r="J35" i="3"/>
  <c r="O8" i="3"/>
  <c r="I20" i="3"/>
  <c r="N33" i="3"/>
  <c r="C33" i="3"/>
  <c r="K42" i="3"/>
  <c r="B6" i="3"/>
  <c r="O39" i="3"/>
  <c r="E5" i="3"/>
  <c r="M40" i="3"/>
  <c r="H22" i="3"/>
  <c r="D32" i="3"/>
  <c r="M4" i="3"/>
  <c r="D8" i="3"/>
  <c r="N30" i="3"/>
  <c r="J7" i="3"/>
  <c r="J29" i="3"/>
  <c r="C40" i="3"/>
  <c r="H6" i="3"/>
  <c r="M11" i="3"/>
  <c r="K20" i="3"/>
  <c r="L22" i="3"/>
  <c r="H5" i="3"/>
  <c r="C15" i="3"/>
  <c r="N39" i="3"/>
  <c r="H13" i="3"/>
  <c r="D10" i="3"/>
  <c r="C21" i="3"/>
  <c r="I11" i="3"/>
  <c r="J13" i="3"/>
  <c r="G10" i="3"/>
  <c r="N11" i="3"/>
  <c r="L21" i="3"/>
  <c r="J43" i="3"/>
  <c r="E36" i="3"/>
  <c r="H27" i="3"/>
  <c r="H43" i="3"/>
  <c r="B8" i="3"/>
  <c r="C8" i="3"/>
  <c r="C20" i="3"/>
  <c r="C38" i="3"/>
  <c r="L27" i="3"/>
  <c r="E6" i="3"/>
  <c r="I27" i="3"/>
  <c r="L17" i="3"/>
  <c r="G33" i="3"/>
  <c r="K18" i="3"/>
  <c r="I33" i="3"/>
  <c r="C35" i="3"/>
  <c r="I34" i="3"/>
  <c r="F4" i="3"/>
  <c r="O29" i="3"/>
  <c r="L19" i="3"/>
  <c r="J16" i="3"/>
  <c r="J30" i="3"/>
  <c r="B27" i="3"/>
  <c r="C28" i="3"/>
  <c r="J15" i="3"/>
  <c r="H40" i="3"/>
  <c r="F36" i="3"/>
  <c r="B32" i="3"/>
  <c r="K19" i="3"/>
  <c r="H33" i="3"/>
  <c r="H42" i="3"/>
  <c r="K21" i="3"/>
  <c r="L41" i="3"/>
  <c r="J18" i="3"/>
  <c r="M39" i="3"/>
  <c r="C27" i="3"/>
  <c r="M19" i="3"/>
  <c r="G45" i="3"/>
  <c r="F27" i="3"/>
  <c r="J9" i="3"/>
  <c r="O13" i="3"/>
  <c r="G12" i="3"/>
  <c r="K29" i="3"/>
  <c r="N8" i="3"/>
  <c r="G37" i="3"/>
  <c r="E38" i="3"/>
  <c r="C32" i="3"/>
  <c r="I45" i="3"/>
  <c r="D21" i="3"/>
  <c r="J11" i="3"/>
  <c r="O5" i="3"/>
  <c r="K8" i="3"/>
  <c r="K10" i="3"/>
  <c r="B42" i="3"/>
  <c r="G9" i="3"/>
  <c r="L13" i="3"/>
  <c r="K5" i="3"/>
  <c r="D9" i="3"/>
  <c r="M43" i="3"/>
  <c r="J4" i="3"/>
  <c r="E11" i="3"/>
  <c r="D19" i="3"/>
  <c r="E16" i="3"/>
  <c r="E22" i="3"/>
  <c r="L34" i="3"/>
  <c r="N41" i="3"/>
  <c r="D6" i="3"/>
  <c r="N32" i="3"/>
  <c r="C30" i="3"/>
  <c r="H15" i="3"/>
  <c r="L18" i="3"/>
  <c r="G15" i="3"/>
  <c r="H19" i="3"/>
  <c r="I31" i="3"/>
  <c r="K41" i="3"/>
  <c r="H7" i="3"/>
  <c r="B16" i="3"/>
  <c r="O21" i="3"/>
  <c r="M5" i="3"/>
  <c r="B40" i="3"/>
  <c r="C17" i="3"/>
  <c r="K15" i="3"/>
  <c r="E20" i="3"/>
  <c r="J5" i="3"/>
  <c r="I8" i="3"/>
  <c r="K40" i="3"/>
  <c r="K36" i="3"/>
  <c r="E41" i="3"/>
  <c r="L32" i="3"/>
  <c r="J12" i="3"/>
  <c r="M20" i="3"/>
  <c r="K30" i="3"/>
  <c r="M32" i="3"/>
  <c r="F29" i="3"/>
  <c r="K27" i="3"/>
  <c r="I37" i="3"/>
  <c r="G30" i="3"/>
  <c r="D44" i="3"/>
  <c r="O31" i="3"/>
  <c r="F32" i="3"/>
  <c r="L29" i="3"/>
  <c r="I30" i="3"/>
  <c r="I12" i="3"/>
  <c r="M28" i="3"/>
  <c r="D38" i="3"/>
  <c r="M8" i="3"/>
  <c r="C10" i="3"/>
  <c r="C11" i="3"/>
  <c r="G20" i="3"/>
  <c r="C41" i="3"/>
  <c r="D31" i="3"/>
  <c r="K34" i="3"/>
  <c r="I14" i="3"/>
  <c r="N7" i="3"/>
  <c r="F10" i="3"/>
  <c r="N16" i="3"/>
  <c r="C36" i="3"/>
  <c r="D17" i="3"/>
  <c r="K22" i="3"/>
  <c r="E35" i="3"/>
  <c r="J19" i="3"/>
  <c r="K9" i="3"/>
  <c r="F39" i="3"/>
  <c r="B18" i="3"/>
  <c r="O41" i="3"/>
  <c r="H31" i="3"/>
  <c r="F12" i="3"/>
  <c r="B34" i="3"/>
  <c r="F34" i="3"/>
  <c r="K32" i="3"/>
  <c r="K43" i="3"/>
  <c r="N27" i="3"/>
  <c r="N14" i="3"/>
  <c r="J44" i="3"/>
  <c r="M30" i="3"/>
  <c r="E44" i="3"/>
  <c r="L14" i="3"/>
  <c r="J41" i="3"/>
  <c r="D27" i="3"/>
  <c r="I21" i="3"/>
  <c r="H9" i="3"/>
  <c r="E18" i="3"/>
  <c r="B45" i="3"/>
  <c r="O27" i="3"/>
  <c r="F35" i="3"/>
  <c r="H45" i="3"/>
  <c r="J14" i="3"/>
  <c r="H12" i="3"/>
  <c r="M16" i="3"/>
  <c r="J40" i="3"/>
  <c r="C19" i="3"/>
  <c r="F37" i="3"/>
  <c r="O6" i="3"/>
  <c r="E17" i="3"/>
  <c r="G39" i="3"/>
  <c r="M14" i="3"/>
  <c r="O18" i="3"/>
  <c r="N15" i="3"/>
  <c r="M44" i="3"/>
  <c r="F7" i="3"/>
  <c r="C34" i="3"/>
  <c r="L7" i="3"/>
  <c r="C43" i="3"/>
  <c r="J32" i="3"/>
  <c r="G27" i="3"/>
  <c r="N18" i="3"/>
  <c r="J39" i="3"/>
  <c r="K45" i="3"/>
  <c r="B11" i="3"/>
  <c r="K16" i="3"/>
  <c r="F41" i="3"/>
  <c r="C7" i="3"/>
  <c r="O45" i="3"/>
  <c r="O43" i="3"/>
  <c r="M45" i="3"/>
  <c r="D28" i="3"/>
  <c r="J28" i="3"/>
  <c r="B9" i="3"/>
  <c r="G8" i="3"/>
  <c r="G22" i="3"/>
  <c r="M29" i="3"/>
  <c r="N20" i="3"/>
  <c r="N44" i="3"/>
  <c r="M37" i="3"/>
  <c r="N45" i="3"/>
  <c r="C14" i="3"/>
  <c r="N22" i="3"/>
  <c r="C44" i="3"/>
  <c r="E29" i="3"/>
  <c r="L39" i="3"/>
  <c r="N28" i="3"/>
  <c r="J6" i="3"/>
  <c r="K33" i="3"/>
  <c r="H28" i="3"/>
  <c r="O15" i="3"/>
  <c r="E37" i="3"/>
  <c r="D20" i="3"/>
  <c r="E33" i="3"/>
  <c r="G31" i="3"/>
  <c r="C12" i="3"/>
  <c r="H32" i="3"/>
  <c r="D34" i="3"/>
  <c r="K7" i="3"/>
  <c r="K28" i="3"/>
  <c r="E40" i="3"/>
  <c r="D22" i="3"/>
  <c r="I18" i="3"/>
  <c r="G19" i="3"/>
  <c r="B33" i="3"/>
  <c r="E31" i="3"/>
  <c r="L5" i="3"/>
  <c r="L43" i="3"/>
  <c r="C4" i="3"/>
  <c r="N42" i="3"/>
  <c r="J45" i="3"/>
  <c r="M22" i="3"/>
  <c r="H44" i="3"/>
  <c r="O14" i="3"/>
  <c r="H8" i="3"/>
  <c r="F44" i="3"/>
  <c r="B44" i="3"/>
  <c r="N36" i="3"/>
  <c r="G29" i="3"/>
  <c r="F38" i="3"/>
  <c r="G32" i="3"/>
  <c r="C16" i="3"/>
  <c r="D11" i="3"/>
  <c r="D36" i="3"/>
  <c r="I13" i="3"/>
  <c r="N38" i="3"/>
  <c r="F17" i="3"/>
  <c r="E13" i="3"/>
  <c r="I17" i="3"/>
  <c r="E19" i="3"/>
  <c r="J17" i="3"/>
  <c r="F18" i="3"/>
  <c r="I32" i="3"/>
  <c r="G6" i="3"/>
  <c r="G16" i="3"/>
  <c r="N12" i="3"/>
  <c r="B12" i="3"/>
  <c r="M9" i="3"/>
  <c r="G43" i="3"/>
  <c r="E28" i="3"/>
  <c r="B17" i="3"/>
  <c r="H17" i="3"/>
  <c r="I36" i="3"/>
  <c r="I10" i="3"/>
  <c r="G14" i="3"/>
  <c r="L44" i="3"/>
  <c r="I28" i="3"/>
  <c r="C9" i="3"/>
  <c r="E9" i="3"/>
  <c r="H18" i="3"/>
  <c r="H16" i="3"/>
  <c r="L10" i="3"/>
  <c r="D45" i="3"/>
  <c r="C5" i="3"/>
  <c r="L6" i="3"/>
  <c r="G13" i="3"/>
  <c r="E45" i="3"/>
  <c r="L4" i="3"/>
  <c r="K13" i="3"/>
  <c r="C42" i="3"/>
  <c r="N10" i="3"/>
  <c r="O16" i="3"/>
  <c r="M7" i="3"/>
  <c r="H41" i="3"/>
  <c r="K14" i="3"/>
  <c r="K17" i="3"/>
  <c r="E21" i="3"/>
  <c r="M18" i="3"/>
  <c r="E34" i="3"/>
  <c r="O10" i="3"/>
  <c r="M15" i="3"/>
  <c r="J8" i="3"/>
  <c r="O32" i="3"/>
  <c r="M35" i="3"/>
  <c r="L38" i="3"/>
  <c r="C22" i="3"/>
  <c r="B21" i="3"/>
  <c r="O35" i="3"/>
  <c r="B10" i="3"/>
  <c r="F42" i="3"/>
  <c r="F31" i="3"/>
  <c r="G42" i="3"/>
  <c r="F45" i="3"/>
  <c r="J22" i="3"/>
  <c r="K37" i="3"/>
  <c r="G11" i="3"/>
  <c r="E7" i="3"/>
  <c r="J20" i="3"/>
  <c r="H30" i="3"/>
  <c r="H37" i="3"/>
  <c r="B22" i="3"/>
  <c r="K6" i="3"/>
  <c r="I5" i="3"/>
  <c r="K12" i="3"/>
  <c r="D39" i="3"/>
  <c r="D37" i="3"/>
  <c r="G7" i="3"/>
  <c r="H4" i="3"/>
  <c r="J31" i="3"/>
  <c r="N13" i="3"/>
  <c r="B15" i="3"/>
  <c r="D43" i="3"/>
  <c r="N40" i="3"/>
  <c r="G28" i="3"/>
  <c r="H35" i="3"/>
  <c r="O42" i="3"/>
  <c r="L40" i="3"/>
  <c r="J36" i="3"/>
  <c r="F5" i="3"/>
  <c r="F21" i="3"/>
  <c r="H36" i="3"/>
  <c r="I42" i="3"/>
  <c r="B20" i="3"/>
  <c r="I19" i="3"/>
  <c r="I35" i="3"/>
  <c r="G18" i="3"/>
  <c r="O12" i="3"/>
  <c r="B31" i="3"/>
  <c r="O17" i="3"/>
  <c r="G36" i="3"/>
  <c r="J33" i="3"/>
  <c r="E30" i="3"/>
  <c r="F9" i="3"/>
  <c r="H34" i="3"/>
  <c r="D12" i="3"/>
  <c r="O7" i="3"/>
  <c r="G21" i="3"/>
  <c r="I16" i="3"/>
  <c r="D30" i="3"/>
  <c r="E42" i="3"/>
  <c r="J38" i="3"/>
  <c r="L36" i="3"/>
  <c r="H21" i="3"/>
  <c r="G38" i="3"/>
  <c r="E12" i="3"/>
  <c r="N19" i="3"/>
  <c r="F8" i="3"/>
  <c r="C39" i="3"/>
  <c r="L16" i="3"/>
  <c r="B14" i="3"/>
  <c r="B35" i="3"/>
  <c r="M42" i="3"/>
  <c r="H29" i="3"/>
  <c r="L37" i="3"/>
  <c r="E15" i="3"/>
  <c r="O34" i="3"/>
  <c r="B19" i="3"/>
  <c r="H14" i="3"/>
  <c r="J10" i="3"/>
  <c r="M17" i="3"/>
  <c r="O19" i="3"/>
  <c r="M21" i="3"/>
  <c r="C13" i="3"/>
  <c r="G41" i="3"/>
  <c r="D33" i="3"/>
  <c r="J42" i="3"/>
  <c r="F14" i="3"/>
  <c r="O36" i="3"/>
  <c r="H10" i="3"/>
  <c r="B28" i="3"/>
  <c r="K44" i="3"/>
  <c r="B36" i="3"/>
  <c r="N35" i="3"/>
  <c r="I22" i="3"/>
  <c r="G34" i="3"/>
  <c r="O22" i="3"/>
  <c r="F20" i="3"/>
  <c r="E32" i="3"/>
  <c r="D18" i="3"/>
  <c r="B38" i="3"/>
  <c r="O38" i="3"/>
  <c r="J27" i="3"/>
  <c r="D35" i="3"/>
  <c r="O44" i="3"/>
  <c r="H5" i="9"/>
  <c r="B2" i="14"/>
  <c r="K11" i="15"/>
  <c r="K9" i="15"/>
  <c r="K10" i="15"/>
  <c r="D5" i="9"/>
  <c r="C4" i="9"/>
  <c r="B4" i="9" s="1"/>
  <c r="D6" i="29"/>
  <c r="G5197" i="24"/>
  <c r="G5477" i="24"/>
  <c r="G8038" i="24"/>
  <c r="G8070" i="24"/>
  <c r="G8086" i="24"/>
  <c r="G8150" i="24"/>
  <c r="G8158" i="24"/>
  <c r="G8198" i="24"/>
  <c r="G9294" i="24"/>
  <c r="G9302" i="24"/>
  <c r="G9806" i="24"/>
  <c r="G9822" i="24"/>
  <c r="G12518" i="24"/>
  <c r="G12950" i="24"/>
  <c r="G6393" i="24"/>
  <c r="G6497" i="24"/>
  <c r="G13194" i="24"/>
  <c r="G8008" i="24"/>
  <c r="G13176" i="24"/>
  <c r="G6374" i="24"/>
  <c r="G6118" i="24"/>
  <c r="G6586" i="24"/>
  <c r="G6683" i="24"/>
  <c r="G6843" i="24"/>
  <c r="G6859" i="24"/>
  <c r="G948" i="24"/>
  <c r="G956" i="24"/>
  <c r="G964" i="24"/>
  <c r="G972" i="24"/>
  <c r="G988" i="24"/>
  <c r="G996" i="24"/>
  <c r="G1004" i="24"/>
  <c r="G1012" i="24"/>
  <c r="G1020" i="24"/>
  <c r="G1028" i="24"/>
  <c r="G1036" i="24"/>
  <c r="G1044" i="24"/>
  <c r="G1052" i="24"/>
  <c r="G1060" i="24"/>
  <c r="G1164" i="24"/>
  <c r="G1172" i="24"/>
  <c r="G1180" i="24"/>
  <c r="G1188" i="24"/>
  <c r="G1204" i="24"/>
  <c r="G1212" i="24"/>
  <c r="G1228" i="24"/>
  <c r="G1236" i="24"/>
  <c r="G1244" i="24"/>
  <c r="G1252" i="24"/>
  <c r="G1260" i="24"/>
  <c r="G1268" i="24"/>
  <c r="G1276" i="24"/>
  <c r="G1284" i="24"/>
  <c r="G1588" i="24"/>
  <c r="G1636" i="24"/>
  <c r="G2116" i="24"/>
  <c r="G2124" i="24"/>
  <c r="G2132" i="24"/>
  <c r="G2140" i="24"/>
  <c r="G2148" i="24"/>
  <c r="G2156" i="24"/>
  <c r="G2164" i="24"/>
  <c r="G2172" i="24"/>
  <c r="G13201" i="24"/>
  <c r="G2180" i="24"/>
  <c r="G2188" i="24"/>
  <c r="G2204" i="24"/>
  <c r="G2212" i="24"/>
  <c r="G2220" i="24"/>
  <c r="G2228" i="24"/>
  <c r="G2236" i="24"/>
  <c r="G2476" i="24"/>
  <c r="G2492" i="24"/>
  <c r="G2516" i="24"/>
  <c r="G2524" i="24"/>
  <c r="G2532" i="24"/>
  <c r="G2540" i="24"/>
  <c r="G2548" i="24"/>
  <c r="G2556" i="24"/>
  <c r="G2564" i="24"/>
  <c r="G2572" i="24"/>
  <c r="G2580" i="24"/>
  <c r="G2588" i="24"/>
  <c r="G2596" i="24"/>
  <c r="G2604" i="24"/>
  <c r="G2612" i="24"/>
  <c r="G2620" i="24"/>
  <c r="G2700" i="24"/>
  <c r="G3116" i="24"/>
  <c r="G3500" i="24"/>
  <c r="G3636" i="24"/>
  <c r="G3644" i="24"/>
  <c r="G3660" i="24"/>
  <c r="G3668" i="24"/>
  <c r="G3676" i="24"/>
  <c r="G3684" i="24"/>
  <c r="G3692" i="24"/>
  <c r="G3700" i="24"/>
  <c r="G3708" i="24"/>
  <c r="G3716" i="24"/>
  <c r="G3740" i="24"/>
  <c r="G8012" i="24"/>
  <c r="G8036" i="24"/>
  <c r="G8052" i="24"/>
  <c r="G8068" i="24"/>
  <c r="G8076" i="24"/>
  <c r="G8084" i="24"/>
  <c r="G8092" i="24"/>
  <c r="G8100" i="24"/>
  <c r="G8116" i="24"/>
  <c r="G8124" i="24"/>
  <c r="G8140" i="24"/>
  <c r="G8148" i="24"/>
  <c r="G8260" i="24"/>
  <c r="G8276" i="24"/>
  <c r="G8900" i="24"/>
  <c r="G9300" i="24"/>
  <c r="G9804" i="24"/>
  <c r="G9828" i="24"/>
  <c r="G11420" i="24"/>
  <c r="G11716" i="24"/>
  <c r="G11772" i="24"/>
  <c r="G11804" i="24"/>
  <c r="G11812" i="24"/>
  <c r="G11828" i="24"/>
  <c r="G11836" i="24"/>
  <c r="G11852" i="24"/>
  <c r="G11860" i="24"/>
  <c r="G11868" i="24"/>
  <c r="G11924" i="24"/>
  <c r="G12364" i="24"/>
  <c r="G12372" i="24"/>
  <c r="G12388" i="24"/>
  <c r="G12396" i="24"/>
  <c r="G12404" i="24"/>
  <c r="G12428" i="24"/>
  <c r="G12484" i="24"/>
  <c r="G12916" i="24"/>
  <c r="G12924" i="24"/>
  <c r="G12980" i="24"/>
  <c r="G12988" i="24"/>
  <c r="G12996" i="24"/>
  <c r="G13004" i="24"/>
  <c r="G13092" i="24"/>
  <c r="G13100" i="24"/>
  <c r="G13116" i="24"/>
  <c r="G13132" i="24"/>
  <c r="G13140" i="24"/>
  <c r="G13156" i="24"/>
  <c r="G101" i="24"/>
  <c r="G109" i="24"/>
  <c r="G117" i="24"/>
  <c r="G125" i="24"/>
  <c r="G141" i="24"/>
  <c r="G157" i="24"/>
  <c r="G189" i="24"/>
  <c r="G205" i="24"/>
  <c r="G213" i="24"/>
  <c r="G221" i="24"/>
  <c r="G229" i="24"/>
  <c r="G237" i="24"/>
  <c r="G365" i="24"/>
  <c r="G373" i="24"/>
  <c r="G429" i="24"/>
  <c r="G437" i="24"/>
  <c r="G445" i="24"/>
  <c r="G453" i="24"/>
  <c r="G461" i="24"/>
  <c r="G493" i="24"/>
  <c r="G501" i="24"/>
  <c r="G509" i="24"/>
  <c r="G517" i="24"/>
  <c r="G525" i="24"/>
  <c r="G533" i="24"/>
  <c r="G541" i="24"/>
  <c r="G565" i="24"/>
  <c r="G573" i="24"/>
  <c r="G589" i="24"/>
  <c r="G605" i="24"/>
  <c r="G621" i="24"/>
  <c r="G629" i="24"/>
  <c r="G637" i="24"/>
  <c r="G653" i="24"/>
  <c r="G661" i="24"/>
  <c r="G669" i="24"/>
  <c r="G685" i="24"/>
  <c r="G701" i="24"/>
  <c r="G709" i="24"/>
  <c r="G717" i="24"/>
  <c r="G749" i="24"/>
  <c r="G877" i="24"/>
  <c r="G1085" i="24"/>
  <c r="G1093" i="24"/>
  <c r="G1101" i="24"/>
  <c r="G1109" i="24"/>
  <c r="G1117" i="24"/>
  <c r="G1141" i="24"/>
  <c r="G1149" i="24"/>
  <c r="G1157" i="24"/>
  <c r="G1165" i="24"/>
  <c r="G1213" i="24"/>
  <c r="G1221" i="24"/>
  <c r="G1229" i="24"/>
  <c r="G1237" i="24"/>
  <c r="G1245" i="24"/>
  <c r="G1269" i="24"/>
  <c r="G825" i="24"/>
  <c r="G833" i="24"/>
  <c r="G857" i="24"/>
  <c r="G865" i="24"/>
  <c r="G873" i="24"/>
  <c r="G881" i="24"/>
  <c r="G889" i="24"/>
  <c r="G897" i="24"/>
  <c r="G905" i="24"/>
  <c r="G913" i="24"/>
  <c r="G921" i="24"/>
  <c r="G929" i="24"/>
  <c r="G937" i="24"/>
  <c r="G945" i="24"/>
  <c r="G985" i="24"/>
  <c r="G993" i="24"/>
  <c r="G1057" i="24"/>
  <c r="G1065" i="24"/>
  <c r="G1073" i="24"/>
  <c r="G1081" i="24"/>
  <c r="G1089" i="24"/>
  <c r="G1097" i="24"/>
  <c r="G1113" i="24"/>
  <c r="G1121" i="24"/>
  <c r="G1137" i="24"/>
  <c r="G1145" i="24"/>
  <c r="G1153" i="24"/>
  <c r="G1161" i="24"/>
  <c r="G1169" i="24"/>
  <c r="G1177" i="24"/>
  <c r="G1185" i="24"/>
  <c r="G1193" i="24"/>
  <c r="G1201" i="24"/>
  <c r="G1209" i="24"/>
  <c r="G1217" i="24"/>
  <c r="G1233" i="24"/>
  <c r="G1241" i="24"/>
  <c r="G1249" i="24"/>
  <c r="G1257" i="24"/>
  <c r="G1353" i="24"/>
  <c r="G1361" i="24"/>
  <c r="G1369" i="24"/>
  <c r="G1401" i="24"/>
  <c r="G1409" i="24"/>
  <c r="G1417" i="24"/>
  <c r="G1433" i="24"/>
  <c r="G1449" i="24"/>
  <c r="G1457" i="24"/>
  <c r="G1641" i="24"/>
  <c r="G1649" i="24"/>
  <c r="G1657" i="24"/>
  <c r="G1665" i="24"/>
  <c r="G1673" i="24"/>
  <c r="G1689" i="24"/>
  <c r="G1697" i="24"/>
  <c r="G1705" i="24"/>
  <c r="G1713" i="24"/>
  <c r="G1721" i="24"/>
  <c r="G1729" i="24"/>
  <c r="G1753" i="24"/>
  <c r="G1761" i="24"/>
  <c r="G1769" i="24"/>
  <c r="G1777" i="24"/>
  <c r="G1793" i="24"/>
  <c r="G1801" i="24"/>
  <c r="G1809" i="24"/>
  <c r="G1825" i="24"/>
  <c r="G1833" i="24"/>
  <c r="G1865" i="24"/>
  <c r="G1873" i="24"/>
  <c r="G1881" i="24"/>
  <c r="G1889" i="24"/>
  <c r="G1905" i="24"/>
  <c r="G1921" i="24"/>
  <c r="G2089" i="24"/>
  <c r="G2097" i="24"/>
  <c r="G2105" i="24"/>
  <c r="G2129" i="24"/>
  <c r="G2137" i="24"/>
  <c r="G2145" i="24"/>
  <c r="G2153" i="24"/>
  <c r="G2161" i="24"/>
  <c r="G2185" i="24"/>
  <c r="G2201" i="24"/>
  <c r="G2209" i="24"/>
  <c r="G2217" i="24"/>
  <c r="G2233" i="24"/>
  <c r="G2385" i="24"/>
  <c r="G2393" i="24"/>
  <c r="G4610" i="24"/>
  <c r="G4618" i="24"/>
  <c r="G4626" i="24"/>
  <c r="G4634" i="24"/>
  <c r="G4642" i="24"/>
  <c r="G4666" i="24"/>
  <c r="G4682" i="24"/>
  <c r="G4690" i="24"/>
  <c r="G4698" i="24"/>
  <c r="G4706" i="24"/>
  <c r="G4722" i="24"/>
  <c r="G4730" i="24"/>
  <c r="G4738" i="24"/>
  <c r="G4762" i="24"/>
  <c r="G4810" i="24"/>
  <c r="G4826" i="24"/>
  <c r="G4850" i="24"/>
  <c r="G4858" i="24"/>
  <c r="G4866" i="24"/>
  <c r="G4874" i="24"/>
  <c r="G4882" i="24"/>
  <c r="G4890" i="24"/>
  <c r="G4914" i="24"/>
  <c r="G4922" i="24"/>
  <c r="G4930" i="24"/>
  <c r="G4938" i="24"/>
  <c r="G4946" i="24"/>
  <c r="G4954" i="24"/>
  <c r="G4962" i="24"/>
  <c r="G4970" i="24"/>
  <c r="G4978" i="24"/>
  <c r="G4986" i="24"/>
  <c r="G4994" i="24"/>
  <c r="G5002" i="24"/>
  <c r="G5010" i="24"/>
  <c r="G5018" i="24"/>
  <c r="G5058" i="24"/>
  <c r="G2409" i="24"/>
  <c r="G2433" i="24"/>
  <c r="G2449" i="24"/>
  <c r="G2457" i="24"/>
  <c r="G2481" i="24"/>
  <c r="G2489" i="24"/>
  <c r="G2497" i="24"/>
  <c r="G2505" i="24"/>
  <c r="G2513" i="24"/>
  <c r="G2521" i="24"/>
  <c r="G2529" i="24"/>
  <c r="G2537" i="24"/>
  <c r="G2545" i="24"/>
  <c r="G2553" i="24"/>
  <c r="G2561" i="24"/>
  <c r="G2569" i="24"/>
  <c r="G2601" i="24"/>
  <c r="G2609" i="24"/>
  <c r="G2617" i="24"/>
  <c r="G2729" i="24"/>
  <c r="G2753" i="24"/>
  <c r="G2761" i="24"/>
  <c r="G2769" i="24"/>
  <c r="G2801" i="24"/>
  <c r="G2809" i="24"/>
  <c r="G2833" i="24"/>
  <c r="G2849" i="24"/>
  <c r="G2857" i="24"/>
  <c r="G2865" i="24"/>
  <c r="G2873" i="24"/>
  <c r="G3025" i="24"/>
  <c r="G3033" i="24"/>
  <c r="G3041" i="24"/>
  <c r="G3049" i="24"/>
  <c r="G3057" i="24"/>
  <c r="G3065" i="24"/>
  <c r="G3073" i="24"/>
  <c r="G3081" i="24"/>
  <c r="G3089" i="24"/>
  <c r="G3097" i="24"/>
  <c r="G3105" i="24"/>
  <c r="G3113" i="24"/>
  <c r="G3169" i="24"/>
  <c r="G3177" i="24"/>
  <c r="G3185" i="24"/>
  <c r="G3193" i="24"/>
  <c r="G3201" i="24"/>
  <c r="G3209" i="24"/>
  <c r="G3217" i="24"/>
  <c r="G3225" i="24"/>
  <c r="G3233" i="24"/>
  <c r="G3241" i="24"/>
  <c r="G3265" i="24"/>
  <c r="G3433" i="24"/>
  <c r="G3457" i="24"/>
  <c r="G3465" i="24"/>
  <c r="G3497" i="24"/>
  <c r="G3697" i="24"/>
  <c r="G3705" i="24"/>
  <c r="G3713" i="24"/>
  <c r="G3721" i="24"/>
  <c r="G3729" i="24"/>
  <c r="G3737" i="24"/>
  <c r="G3753" i="24"/>
  <c r="G3761" i="24"/>
  <c r="G3769" i="24"/>
  <c r="G3777" i="24"/>
  <c r="G3785" i="24"/>
  <c r="G3793" i="24"/>
  <c r="G4001" i="24"/>
  <c r="G4441" i="24"/>
  <c r="G4449" i="24"/>
  <c r="G4457" i="24"/>
  <c r="G4465" i="24"/>
  <c r="G4481" i="24"/>
  <c r="G4601" i="24"/>
  <c r="G5249" i="24"/>
  <c r="G5377" i="24"/>
  <c r="G5393" i="24"/>
  <c r="G5401" i="24"/>
  <c r="G5409" i="24"/>
  <c r="G5417" i="24"/>
  <c r="G5425" i="24"/>
  <c r="G5433" i="24"/>
  <c r="G5441" i="24"/>
  <c r="G8011" i="24"/>
  <c r="G8027" i="24"/>
  <c r="G8067" i="24"/>
  <c r="G8075" i="24"/>
  <c r="G8099" i="24"/>
  <c r="G8107" i="24"/>
  <c r="G8115" i="24"/>
  <c r="G8187" i="24"/>
  <c r="K5" i="15"/>
  <c r="G8259" i="24"/>
  <c r="G8267" i="24"/>
  <c r="G8587" i="24"/>
  <c r="G8595" i="24"/>
  <c r="G8691" i="24"/>
  <c r="G8715" i="24"/>
  <c r="G8811" i="24"/>
  <c r="G8819" i="24"/>
  <c r="G8827" i="24"/>
  <c r="G9307" i="24"/>
  <c r="G9835" i="24"/>
  <c r="G9843" i="24"/>
  <c r="G10243" i="24"/>
  <c r="G10251" i="24"/>
  <c r="G10267" i="24"/>
  <c r="G10275" i="24"/>
  <c r="G10283" i="24"/>
  <c r="G10291" i="24"/>
  <c r="G10299" i="24"/>
  <c r="G10307" i="24"/>
  <c r="G10315" i="24"/>
  <c r="G10355" i="24"/>
  <c r="G10395" i="24"/>
  <c r="G10411" i="24"/>
  <c r="G10427" i="24"/>
  <c r="G10571" i="24"/>
  <c r="G10587" i="24"/>
  <c r="G10595" i="24"/>
  <c r="G10603" i="24"/>
  <c r="G10611" i="24"/>
  <c r="G10659" i="24"/>
  <c r="G10667" i="24"/>
  <c r="G10683" i="24"/>
  <c r="G10787" i="24"/>
  <c r="G10795" i="24"/>
  <c r="G10859" i="24"/>
  <c r="G10867" i="24"/>
  <c r="G10923" i="24"/>
  <c r="G11035" i="24"/>
  <c r="G11043" i="24"/>
  <c r="G11051" i="24"/>
  <c r="G11067" i="24"/>
  <c r="G11083" i="24"/>
  <c r="G11091" i="24"/>
  <c r="G11099" i="24"/>
  <c r="G11115" i="24"/>
  <c r="G11123" i="24"/>
  <c r="G11147" i="24"/>
  <c r="G11155" i="24"/>
  <c r="G11435" i="24"/>
  <c r="G11459" i="24"/>
  <c r="G11627" i="24"/>
  <c r="G11643" i="24"/>
  <c r="G11651" i="24"/>
  <c r="G11675" i="24"/>
  <c r="G11691" i="24"/>
  <c r="G11715" i="24"/>
  <c r="G11739" i="24"/>
  <c r="G11755" i="24"/>
  <c r="G11763" i="24"/>
  <c r="G11835" i="24"/>
  <c r="G11843" i="24"/>
  <c r="G11851" i="24"/>
  <c r="G11939" i="24"/>
  <c r="G12291" i="24"/>
  <c r="G12299" i="24"/>
  <c r="G12315" i="24"/>
  <c r="G12355" i="24"/>
  <c r="G12603" i="24"/>
  <c r="G12619" i="24"/>
  <c r="G12627" i="24"/>
  <c r="G12643" i="24"/>
  <c r="G12651" i="24"/>
  <c r="G12659" i="24"/>
  <c r="G12667" i="24"/>
  <c r="G12683" i="24"/>
  <c r="G12707" i="24"/>
  <c r="G12739" i="24"/>
  <c r="G12755" i="24"/>
  <c r="G12787" i="24"/>
  <c r="G12803" i="24"/>
  <c r="G12811" i="24"/>
  <c r="G12819" i="24"/>
  <c r="G12827" i="24"/>
  <c r="G12835" i="24"/>
  <c r="G13210" i="24"/>
  <c r="G1293" i="24"/>
  <c r="G1589" i="24"/>
  <c r="G1597" i="24"/>
  <c r="G1605" i="24"/>
  <c r="G1613" i="24"/>
  <c r="G1621" i="24"/>
  <c r="G1629" i="24"/>
  <c r="G1653" i="24"/>
  <c r="G1661" i="24"/>
  <c r="G1677" i="24"/>
  <c r="G1685" i="24"/>
  <c r="G1693" i="24"/>
  <c r="G1717" i="24"/>
  <c r="G1733" i="24"/>
  <c r="G1741" i="24"/>
  <c r="G1749" i="24"/>
  <c r="G1757" i="24"/>
  <c r="G1781" i="24"/>
  <c r="G1789" i="24"/>
  <c r="G1797" i="24"/>
  <c r="G1805" i="24"/>
  <c r="G1821" i="24"/>
  <c r="G1845" i="24"/>
  <c r="G2093" i="24"/>
  <c r="G2109" i="24"/>
  <c r="G2117" i="24"/>
  <c r="G2125" i="24"/>
  <c r="G2133" i="24"/>
  <c r="G2141" i="24"/>
  <c r="G2165" i="24"/>
  <c r="G2173" i="24"/>
  <c r="G2197" i="24"/>
  <c r="G2205" i="24"/>
  <c r="G2237" i="24"/>
  <c r="K4" i="15"/>
  <c r="G6774" i="24"/>
  <c r="G6798" i="24"/>
  <c r="G6822" i="24"/>
  <c r="G6958" i="24"/>
  <c r="G6966" i="24"/>
  <c r="G6990" i="24"/>
  <c r="G6998" i="24"/>
  <c r="G7006" i="24"/>
  <c r="G7014" i="24"/>
  <c r="G8165" i="24"/>
  <c r="G9357" i="24"/>
  <c r="G9421" i="24"/>
  <c r="G1152" i="24"/>
  <c r="G1160" i="24"/>
  <c r="G1168" i="24"/>
  <c r="G1184" i="24"/>
  <c r="G1192" i="24"/>
  <c r="G1200" i="24"/>
  <c r="G1216" i="24"/>
  <c r="G1224" i="24"/>
  <c r="G1232" i="24"/>
  <c r="G1256" i="24"/>
  <c r="G1264" i="24"/>
  <c r="G1296" i="24"/>
  <c r="G1328" i="24"/>
  <c r="G1480" i="24"/>
  <c r="G1488" i="24"/>
  <c r="G1504" i="24"/>
  <c r="G1512" i="24"/>
  <c r="G1520" i="24"/>
  <c r="G1536" i="24"/>
  <c r="G1544" i="24"/>
  <c r="G1552" i="24"/>
  <c r="G1568" i="24"/>
  <c r="G1576" i="24"/>
  <c r="G1584" i="24"/>
  <c r="G2352" i="24"/>
  <c r="G2416" i="24"/>
  <c r="G2432" i="24"/>
  <c r="G2440" i="24"/>
  <c r="G2456" i="24"/>
  <c r="G2464" i="24"/>
  <c r="G2472" i="24"/>
  <c r="G2488" i="24"/>
  <c r="G2496" i="24"/>
  <c r="G2504" i="24"/>
  <c r="G2512" i="24"/>
  <c r="G2520" i="24"/>
  <c r="G2528" i="24"/>
  <c r="G2536" i="24"/>
  <c r="G2544" i="24"/>
  <c r="G2592" i="24"/>
  <c r="G2600" i="24"/>
  <c r="G3528" i="24"/>
  <c r="G3536" i="24"/>
  <c r="G3544" i="24"/>
  <c r="G3552" i="24"/>
  <c r="G3560" i="24"/>
  <c r="G3568" i="24"/>
  <c r="G3576" i="24"/>
  <c r="G3584" i="24"/>
  <c r="G3592" i="24"/>
  <c r="G3600" i="24"/>
  <c r="G3608" i="24"/>
  <c r="G3624" i="24"/>
  <c r="G3656" i="24"/>
  <c r="G3672" i="24"/>
  <c r="G3680" i="24"/>
  <c r="G3752" i="24"/>
  <c r="G3760" i="24"/>
  <c r="G3768" i="24"/>
  <c r="G3784" i="24"/>
  <c r="G3792" i="24"/>
  <c r="G3944" i="24"/>
  <c r="G3952" i="24"/>
  <c r="G3960" i="24"/>
  <c r="G3992" i="24"/>
  <c r="G4344" i="24"/>
  <c r="G4360" i="24"/>
  <c r="G4368" i="24"/>
  <c r="G4376" i="24"/>
  <c r="G4392" i="24"/>
  <c r="G4400" i="24"/>
  <c r="G4416" i="24"/>
  <c r="G4432" i="24"/>
  <c r="G12487" i="24"/>
  <c r="G13198" i="24"/>
  <c r="G5673" i="24"/>
  <c r="G5681" i="24"/>
  <c r="G5729" i="24"/>
  <c r="G5745" i="24"/>
  <c r="G5753" i="24"/>
  <c r="G5761" i="24"/>
  <c r="G5769" i="24"/>
  <c r="G5785" i="24"/>
  <c r="G5793" i="24"/>
  <c r="G5801" i="24"/>
  <c r="G5809" i="24"/>
  <c r="G5817" i="24"/>
  <c r="G5865" i="24"/>
  <c r="G5889" i="24"/>
  <c r="G5905" i="24"/>
  <c r="G9032" i="24"/>
  <c r="G9080" i="24"/>
  <c r="G9832" i="24"/>
  <c r="K8" i="15"/>
  <c r="K7" i="15"/>
  <c r="G5938" i="24"/>
  <c r="G5946" i="24"/>
  <c r="G5954" i="24"/>
  <c r="G5962" i="24"/>
  <c r="G6154" i="24"/>
  <c r="G6162" i="24"/>
  <c r="G6170" i="24"/>
  <c r="G6178" i="24"/>
  <c r="G6370" i="24"/>
  <c r="K6" i="15"/>
  <c r="G6430" i="24"/>
  <c r="G7670" i="24"/>
  <c r="G7694" i="24"/>
  <c r="G7710" i="24"/>
  <c r="G7718" i="24"/>
  <c r="G7726" i="24"/>
  <c r="G7774" i="24"/>
  <c r="G7782" i="24"/>
  <c r="G7806" i="24"/>
  <c r="G7822" i="24"/>
  <c r="G7846" i="24"/>
  <c r="G7854" i="24"/>
  <c r="G7870" i="24"/>
  <c r="G7878" i="24"/>
  <c r="G7886" i="24"/>
  <c r="G7894" i="24"/>
  <c r="G7902" i="24"/>
  <c r="G7918" i="24"/>
  <c r="G7934" i="24"/>
  <c r="G7966" i="24"/>
  <c r="G7974" i="24"/>
  <c r="G7982" i="24"/>
  <c r="G13200" i="24"/>
  <c r="G9262" i="24"/>
  <c r="G9918" i="24"/>
  <c r="G6367" i="24"/>
  <c r="G30" i="24"/>
  <c r="G38" i="24"/>
  <c r="G46" i="24"/>
  <c r="G54" i="24"/>
  <c r="G78" i="24"/>
  <c r="G86" i="24"/>
  <c r="G94" i="24"/>
  <c r="G102" i="24"/>
  <c r="G118" i="24"/>
  <c r="G126" i="24"/>
  <c r="G142" i="24"/>
  <c r="G150" i="24"/>
  <c r="G2254" i="24"/>
  <c r="G2278" i="24"/>
  <c r="G2286" i="24"/>
  <c r="G2382" i="24"/>
  <c r="G2718" i="24"/>
  <c r="G2734" i="24"/>
  <c r="G2750" i="24"/>
  <c r="G2766" i="24"/>
  <c r="G2782" i="24"/>
  <c r="G2798" i="24"/>
  <c r="G2814" i="24"/>
  <c r="G2846" i="24"/>
  <c r="G2934" i="24"/>
  <c r="G3022" i="24"/>
  <c r="G3046" i="24"/>
  <c r="G3086" i="24"/>
  <c r="G3118" i="24"/>
  <c r="G3126" i="24"/>
  <c r="G3150" i="24"/>
  <c r="G3158" i="24"/>
  <c r="G3166" i="24"/>
  <c r="G3174" i="24"/>
  <c r="G3198" i="24"/>
  <c r="G3206" i="24"/>
  <c r="G3214" i="24"/>
  <c r="G3222" i="24"/>
  <c r="G3246" i="24"/>
  <c r="G3254" i="24"/>
  <c r="G3262" i="24"/>
  <c r="G3270" i="24"/>
  <c r="G3294" i="24"/>
  <c r="G3302" i="24"/>
  <c r="G3310" i="24"/>
  <c r="G3318" i="24"/>
  <c r="G3326" i="24"/>
  <c r="G3358" i="24"/>
  <c r="G3366" i="24"/>
  <c r="G3374" i="24"/>
  <c r="G3382" i="24"/>
  <c r="G3390" i="24"/>
  <c r="G3422" i="24"/>
  <c r="G3430" i="24"/>
  <c r="G3438" i="24"/>
  <c r="G3446" i="24"/>
  <c r="G3454" i="24"/>
  <c r="G3462" i="24"/>
  <c r="G3478" i="24"/>
  <c r="G3494" i="24"/>
  <c r="G3638" i="24"/>
  <c r="G3646" i="24"/>
  <c r="G3678" i="24"/>
  <c r="G3686" i="24"/>
  <c r="G3694" i="24"/>
  <c r="G3702" i="24"/>
  <c r="G3710" i="24"/>
  <c r="G3750" i="24"/>
  <c r="G3758" i="24"/>
  <c r="G3766" i="24"/>
  <c r="G3774" i="24"/>
  <c r="G3782" i="24"/>
  <c r="G3790" i="24"/>
  <c r="G3814" i="24"/>
  <c r="G8597" i="24"/>
  <c r="G8645" i="24"/>
  <c r="G8693" i="24"/>
  <c r="G9837" i="24"/>
  <c r="G10429" i="24"/>
  <c r="G10437" i="24"/>
  <c r="G10445" i="24"/>
  <c r="G10453" i="24"/>
  <c r="G10469" i="24"/>
  <c r="G10477" i="24"/>
  <c r="G10493" i="24"/>
  <c r="G10501" i="24"/>
  <c r="G10581" i="24"/>
  <c r="G10645" i="24"/>
  <c r="G10661" i="24"/>
  <c r="G10677" i="24"/>
  <c r="G10693" i="24"/>
  <c r="G10701" i="24"/>
  <c r="G10733" i="24"/>
  <c r="G10773" i="24"/>
  <c r="G10789" i="24"/>
  <c r="G10797" i="24"/>
  <c r="G10805" i="24"/>
  <c r="G10941" i="24"/>
  <c r="G10949" i="24"/>
  <c r="G10981" i="24"/>
  <c r="G10989" i="24"/>
  <c r="G11885" i="24"/>
  <c r="G11893" i="24"/>
  <c r="G12413" i="24"/>
  <c r="G12421" i="24"/>
  <c r="G12469" i="24"/>
  <c r="G12477" i="24"/>
  <c r="G12485" i="24"/>
  <c r="G12901" i="24"/>
  <c r="G10550" i="24"/>
  <c r="G10854" i="24"/>
  <c r="G10910" i="24"/>
  <c r="G10918" i="24"/>
  <c r="G11206" i="24"/>
  <c r="G11222" i="24"/>
  <c r="G11710" i="24"/>
  <c r="G12646" i="24"/>
  <c r="G9" i="24"/>
  <c r="G17" i="24"/>
  <c r="G33" i="24"/>
  <c r="G41" i="24"/>
  <c r="G49" i="24"/>
  <c r="G57" i="24"/>
  <c r="G65" i="24"/>
  <c r="G73" i="24"/>
  <c r="G97" i="24"/>
  <c r="G105" i="24"/>
  <c r="G113" i="24"/>
  <c r="G129" i="24"/>
  <c r="G137" i="24"/>
  <c r="G145" i="24"/>
  <c r="G153" i="24"/>
  <c r="G161" i="24"/>
  <c r="G169" i="24"/>
  <c r="G177" i="24"/>
  <c r="G185" i="24"/>
  <c r="G193" i="24"/>
  <c r="G201" i="24"/>
  <c r="G209" i="24"/>
  <c r="G225" i="24"/>
  <c r="G233" i="24"/>
  <c r="G241" i="24"/>
  <c r="G249" i="24"/>
  <c r="G257" i="24"/>
  <c r="G265" i="24"/>
  <c r="G273" i="24"/>
  <c r="G281" i="24"/>
  <c r="G289" i="24"/>
  <c r="G297" i="24"/>
  <c r="G313" i="24"/>
  <c r="G321" i="24"/>
  <c r="G353" i="24"/>
  <c r="G361" i="24"/>
  <c r="G369" i="24"/>
  <c r="G377" i="24"/>
  <c r="G385" i="24"/>
  <c r="G393" i="24"/>
  <c r="G401" i="24"/>
  <c r="G409" i="24"/>
  <c r="G417" i="24"/>
  <c r="G425" i="24"/>
  <c r="G433" i="24"/>
  <c r="G441" i="24"/>
  <c r="G449" i="24"/>
  <c r="G457" i="24"/>
  <c r="G465" i="24"/>
  <c r="G473" i="24"/>
  <c r="G481" i="24"/>
  <c r="G505" i="24"/>
  <c r="G513" i="24"/>
  <c r="G521" i="24"/>
  <c r="G529" i="24"/>
  <c r="G545" i="24"/>
  <c r="G553" i="24"/>
  <c r="G561" i="24"/>
  <c r="G569" i="24"/>
  <c r="G577" i="24"/>
  <c r="G585" i="24"/>
  <c r="G593" i="24"/>
  <c r="G601" i="24"/>
  <c r="G609" i="24"/>
  <c r="G617" i="24"/>
  <c r="G625" i="24"/>
  <c r="G641" i="24"/>
  <c r="G745" i="24"/>
  <c r="G753" i="24"/>
  <c r="G761" i="24"/>
  <c r="G769" i="24"/>
  <c r="G11" i="24"/>
  <c r="G19" i="24"/>
  <c r="G27" i="24"/>
  <c r="G35" i="24"/>
  <c r="G43" i="24"/>
  <c r="G59" i="24"/>
  <c r="G67" i="24"/>
  <c r="G83" i="24"/>
  <c r="G91" i="24"/>
  <c r="G211" i="24"/>
  <c r="G219" i="24"/>
  <c r="G227" i="24"/>
  <c r="G235" i="24"/>
  <c r="G251" i="24"/>
  <c r="G259" i="24"/>
  <c r="G267" i="24"/>
  <c r="G291" i="24"/>
  <c r="G307" i="24"/>
  <c r="G315" i="24"/>
  <c r="G323" i="24"/>
  <c r="G331" i="24"/>
  <c r="G339" i="24"/>
  <c r="G347" i="24"/>
  <c r="G355" i="24"/>
  <c r="G363" i="24"/>
  <c r="G371" i="24"/>
  <c r="G387" i="24"/>
  <c r="G395" i="24"/>
  <c r="G403" i="24"/>
  <c r="G411" i="24"/>
  <c r="G419" i="24"/>
  <c r="G499" i="24"/>
  <c r="G515" i="24"/>
  <c r="G531" i="24"/>
  <c r="G539" i="24"/>
  <c r="G547" i="24"/>
  <c r="G555" i="24"/>
  <c r="G563" i="24"/>
  <c r="G571" i="24"/>
  <c r="G579" i="24"/>
  <c r="G595" i="24"/>
  <c r="G611" i="24"/>
  <c r="G835" i="24"/>
  <c r="G843" i="24"/>
  <c r="G851" i="24"/>
  <c r="G883" i="24"/>
  <c r="G2291" i="24"/>
  <c r="G2299" i="24"/>
  <c r="G2315" i="24"/>
  <c r="G2323" i="24"/>
  <c r="G2331" i="24"/>
  <c r="G2339" i="24"/>
  <c r="G2355" i="24"/>
  <c r="G2363" i="24"/>
  <c r="G2411" i="24"/>
  <c r="G2427" i="24"/>
  <c r="G2435" i="24"/>
  <c r="G2443" i="24"/>
  <c r="G2451" i="24"/>
  <c r="G2459" i="24"/>
  <c r="G3635" i="24"/>
  <c r="G4027" i="24"/>
  <c r="G4267" i="24"/>
  <c r="G4275" i="24"/>
  <c r="G4283" i="24"/>
  <c r="G4291" i="24"/>
  <c r="G4307" i="24"/>
  <c r="G4315" i="24"/>
  <c r="G4323" i="24"/>
  <c r="G4331" i="24"/>
  <c r="G4339" i="24"/>
  <c r="G4347" i="24"/>
  <c r="G4355" i="24"/>
  <c r="G4483" i="24"/>
  <c r="G4547" i="24"/>
  <c r="G4555" i="24"/>
  <c r="G4563" i="24"/>
  <c r="G3942" i="24"/>
  <c r="G3950" i="24"/>
  <c r="G3958" i="24"/>
  <c r="G4022" i="24"/>
  <c r="G4134" i="24"/>
  <c r="G4142" i="24"/>
  <c r="G4150" i="24"/>
  <c r="G4166" i="24"/>
  <c r="G4174" i="24"/>
  <c r="G4182" i="24"/>
  <c r="G4198" i="24"/>
  <c r="G4206" i="24"/>
  <c r="G4214" i="24"/>
  <c r="G4222" i="24"/>
  <c r="G4230" i="24"/>
  <c r="G4302" i="24"/>
  <c r="G4310" i="24"/>
  <c r="G4326" i="24"/>
  <c r="G4358" i="24"/>
  <c r="G4366" i="24"/>
  <c r="G4374" i="24"/>
  <c r="G4382" i="24"/>
  <c r="G4390" i="24"/>
  <c r="G4398" i="24"/>
  <c r="G4406" i="24"/>
  <c r="G4430" i="24"/>
  <c r="G4470" i="24"/>
  <c r="G4478" i="24"/>
  <c r="G4502" i="24"/>
  <c r="G4526" i="24"/>
  <c r="G4534" i="24"/>
  <c r="G4542" i="24"/>
  <c r="G4550" i="24"/>
  <c r="G4566" i="24"/>
  <c r="G5150" i="24"/>
  <c r="G5318" i="24"/>
  <c r="G5334" i="24"/>
  <c r="G5350" i="24"/>
  <c r="G5358" i="24"/>
  <c r="G5382" i="24"/>
  <c r="G5390" i="24"/>
  <c r="G5398" i="24"/>
  <c r="G5406" i="24"/>
  <c r="G5422" i="24"/>
  <c r="G5430" i="24"/>
  <c r="G5462" i="24"/>
  <c r="G5478" i="24"/>
  <c r="G5486" i="24"/>
  <c r="G5998" i="24"/>
  <c r="G6014" i="24"/>
  <c r="G6046" i="24"/>
  <c r="G6861" i="24"/>
  <c r="G6869" i="24"/>
  <c r="G6893" i="24"/>
  <c r="G6901" i="24"/>
  <c r="G6909" i="24"/>
  <c r="G6917" i="24"/>
  <c r="G6933" i="24"/>
  <c r="G6941" i="24"/>
  <c r="G6997" i="24"/>
  <c r="G7021" i="24"/>
  <c r="G7077" i="24"/>
  <c r="G7085" i="24"/>
  <c r="G7101" i="24"/>
  <c r="G7109" i="24"/>
  <c r="G7117" i="24"/>
  <c r="G7125" i="24"/>
  <c r="G7149" i="24"/>
  <c r="G7157" i="24"/>
  <c r="G7165" i="24"/>
  <c r="G7173" i="24"/>
  <c r="G7189" i="24"/>
  <c r="G7229" i="24"/>
  <c r="G7325" i="24"/>
  <c r="G7349" i="24"/>
  <c r="G7357" i="24"/>
  <c r="G7373" i="24"/>
  <c r="G13193" i="24"/>
  <c r="G2728" i="24"/>
  <c r="G6232" i="24"/>
  <c r="G6248" i="24"/>
  <c r="G6264" i="24"/>
  <c r="G6272" i="24"/>
  <c r="G6280" i="24"/>
  <c r="G6768" i="24"/>
  <c r="G6792" i="24"/>
  <c r="G6800" i="24"/>
  <c r="G6832" i="24"/>
  <c r="G6840" i="24"/>
  <c r="G6848" i="24"/>
  <c r="G6872" i="24"/>
  <c r="G7032" i="24"/>
  <c r="G7640" i="24"/>
  <c r="G7648" i="24"/>
  <c r="G7656" i="24"/>
  <c r="G7672" i="24"/>
  <c r="G7728" i="24"/>
  <c r="G7736" i="24"/>
  <c r="G7752" i="24"/>
  <c r="G7760" i="24"/>
  <c r="G7768" i="24"/>
  <c r="G7784" i="24"/>
  <c r="G7800" i="24"/>
  <c r="G7808" i="24"/>
  <c r="G7840" i="24"/>
  <c r="G7848" i="24"/>
  <c r="G7864" i="24"/>
  <c r="G7880" i="24"/>
  <c r="G7904" i="24"/>
  <c r="G7912" i="24"/>
  <c r="G7928" i="24"/>
  <c r="G7944" i="24"/>
  <c r="G7952" i="24"/>
  <c r="G7960" i="24"/>
  <c r="G8672" i="24"/>
  <c r="G8680" i="24"/>
  <c r="G8744" i="24"/>
  <c r="G8776" i="24"/>
  <c r="G8784" i="24"/>
  <c r="G8792" i="24"/>
  <c r="G8800" i="24"/>
  <c r="G8808" i="24"/>
  <c r="G8816" i="24"/>
  <c r="G9360" i="24"/>
  <c r="G9400" i="24"/>
  <c r="G9416" i="24"/>
  <c r="G9424" i="24"/>
  <c r="G9440" i="24"/>
  <c r="G9448" i="24"/>
  <c r="G9456" i="24"/>
  <c r="G9464" i="24"/>
  <c r="G9472" i="24"/>
  <c r="G9480" i="24"/>
  <c r="G9496" i="24"/>
  <c r="G9504" i="24"/>
  <c r="G9512" i="24"/>
  <c r="G9536" i="24"/>
  <c r="G9552" i="24"/>
  <c r="G9696" i="24"/>
  <c r="G9704" i="24"/>
  <c r="G9720" i="24"/>
  <c r="G9768" i="24"/>
  <c r="G9800" i="24"/>
  <c r="G11176" i="24"/>
  <c r="G11208" i="24"/>
  <c r="G11216" i="24"/>
  <c r="G11224" i="24"/>
  <c r="G11272" i="24"/>
  <c r="G11288" i="24"/>
  <c r="G11296" i="24"/>
  <c r="G11320" i="24"/>
  <c r="G11328" i="24"/>
  <c r="G11400" i="24"/>
  <c r="G11408" i="24"/>
  <c r="G11416" i="24"/>
  <c r="G11432" i="24"/>
  <c r="G11448" i="24"/>
  <c r="G11456" i="24"/>
  <c r="G11464" i="24"/>
  <c r="G11472" i="24"/>
  <c r="G11488" i="24"/>
  <c r="G11496" i="24"/>
  <c r="G11504" i="24"/>
  <c r="G11520" i="24"/>
  <c r="G11528" i="24"/>
  <c r="G11544" i="24"/>
  <c r="G11560" i="24"/>
  <c r="G11592" i="24"/>
  <c r="G11616" i="24"/>
  <c r="G11624" i="24"/>
  <c r="G12376" i="24"/>
  <c r="G12384" i="24"/>
  <c r="G12392" i="24"/>
  <c r="G12464" i="24"/>
  <c r="G12936" i="24"/>
  <c r="G12952" i="24"/>
  <c r="G13024" i="24"/>
  <c r="G13032" i="24"/>
  <c r="G13048" i="24"/>
  <c r="G13064" i="24"/>
  <c r="G13080" i="24"/>
  <c r="G6218" i="24"/>
  <c r="G6761" i="24"/>
  <c r="G6881" i="24"/>
  <c r="G6897" i="24"/>
  <c r="G6905" i="24"/>
  <c r="G6929" i="24"/>
  <c r="G13205" i="24"/>
  <c r="G7405" i="24"/>
  <c r="G7421" i="24"/>
  <c r="G7445" i="24"/>
  <c r="G7461" i="24"/>
  <c r="G7469" i="24"/>
  <c r="G7493" i="24"/>
  <c r="G7533" i="24"/>
  <c r="G7541" i="24"/>
  <c r="G7549" i="24"/>
  <c r="G7629" i="24"/>
  <c r="G7645" i="24"/>
  <c r="G7653" i="24"/>
  <c r="G7725" i="24"/>
  <c r="G7733" i="24"/>
  <c r="G7741" i="24"/>
  <c r="G7757" i="24"/>
  <c r="G7789" i="24"/>
  <c r="G7805" i="24"/>
  <c r="G7813" i="24"/>
  <c r="G7829" i="24"/>
  <c r="G7837" i="24"/>
  <c r="G7845" i="24"/>
  <c r="G7861" i="24"/>
  <c r="G7877" i="24"/>
  <c r="G7885" i="24"/>
  <c r="G7901" i="24"/>
  <c r="G7909" i="24"/>
  <c r="G7917" i="24"/>
  <c r="G7925" i="24"/>
  <c r="G7933" i="24"/>
  <c r="G7957" i="24"/>
  <c r="G7965" i="24"/>
  <c r="G7973" i="24"/>
  <c r="G9444" i="24"/>
  <c r="G9468" i="24"/>
  <c r="G12588" i="24"/>
  <c r="G8543" i="24"/>
  <c r="G8839" i="24"/>
  <c r="G9287" i="24"/>
  <c r="G9295" i="24"/>
  <c r="G9303" i="24"/>
  <c r="G9847" i="24"/>
  <c r="G12591" i="24"/>
  <c r="G12599" i="24"/>
  <c r="G12607" i="24"/>
  <c r="G13199" i="24"/>
  <c r="G4571" i="24"/>
  <c r="G4587" i="24"/>
  <c r="G4595" i="24"/>
  <c r="G4603" i="24"/>
  <c r="G4611" i="24"/>
  <c r="G4619" i="24"/>
  <c r="G4627" i="24"/>
  <c r="G4643" i="24"/>
  <c r="G4651" i="24"/>
  <c r="G4675" i="24"/>
  <c r="G4683" i="24"/>
  <c r="G4715" i="24"/>
  <c r="G5067" i="24"/>
  <c r="G5139" i="24"/>
  <c r="G5147" i="24"/>
  <c r="G5179" i="24"/>
  <c r="G5187" i="24"/>
  <c r="G5203" i="24"/>
  <c r="G5211" i="24"/>
  <c r="G5219" i="24"/>
  <c r="G5323" i="24"/>
  <c r="G5331" i="24"/>
  <c r="G5339" i="24"/>
  <c r="G5347" i="24"/>
  <c r="G5355" i="24"/>
  <c r="G5363" i="24"/>
  <c r="G5979" i="24"/>
  <c r="G6019" i="24"/>
  <c r="G6107" i="24"/>
  <c r="G6115" i="24"/>
  <c r="G6131" i="24"/>
  <c r="G6139" i="24"/>
  <c r="G6147" i="24"/>
  <c r="G6155" i="24"/>
  <c r="G6163" i="24"/>
  <c r="G6346" i="24"/>
  <c r="G7042" i="24"/>
  <c r="G7074" i="24"/>
  <c r="G7082" i="24"/>
  <c r="G7146" i="24"/>
  <c r="G7330" i="24"/>
  <c r="G7482" i="24"/>
  <c r="G7538" i="24"/>
  <c r="G7546" i="24"/>
  <c r="G7554" i="24"/>
  <c r="G7610" i="24"/>
  <c r="G7618" i="24"/>
  <c r="G7626" i="24"/>
  <c r="G7658" i="24"/>
  <c r="G7666" i="24"/>
  <c r="G7682" i="24"/>
  <c r="G7690" i="24"/>
  <c r="G7698" i="24"/>
  <c r="G7706" i="24"/>
  <c r="G7714" i="24"/>
  <c r="G7730" i="24"/>
  <c r="G7738" i="24"/>
  <c r="G7746" i="24"/>
  <c r="G7754" i="24"/>
  <c r="G7810" i="24"/>
  <c r="G7890" i="24"/>
  <c r="G7914" i="24"/>
  <c r="G7922" i="24"/>
  <c r="G7954" i="24"/>
  <c r="G7962" i="24"/>
  <c r="G7970" i="24"/>
  <c r="G7986" i="24"/>
  <c r="G8609" i="24"/>
  <c r="G8673" i="24"/>
  <c r="G9785" i="24"/>
  <c r="G9865" i="24"/>
  <c r="G12585" i="24"/>
  <c r="G13041" i="24"/>
  <c r="G3165" i="24"/>
  <c r="G3173" i="24"/>
  <c r="G3189" i="24"/>
  <c r="G3205" i="24"/>
  <c r="G3213" i="24"/>
  <c r="G3221" i="24"/>
  <c r="G3229" i="24"/>
  <c r="G3237" i="24"/>
  <c r="G3253" i="24"/>
  <c r="G3261" i="24"/>
  <c r="G3269" i="24"/>
  <c r="G3277" i="24"/>
  <c r="G3285" i="24"/>
  <c r="G3309" i="24"/>
  <c r="G3325" i="24"/>
  <c r="G3349" i="24"/>
  <c r="G3357" i="24"/>
  <c r="G3365" i="24"/>
  <c r="G3405" i="24"/>
  <c r="G3413" i="24"/>
  <c r="G3445" i="24"/>
  <c r="G3453" i="24"/>
  <c r="G3461" i="24"/>
  <c r="G3469" i="24"/>
  <c r="G3477" i="24"/>
  <c r="G3485" i="24"/>
  <c r="G3493" i="24"/>
  <c r="G3509" i="24"/>
  <c r="G3517" i="24"/>
  <c r="G3525" i="24"/>
  <c r="G3533" i="24"/>
  <c r="G3557" i="24"/>
  <c r="G3581" i="24"/>
  <c r="G3589" i="24"/>
  <c r="G3597" i="24"/>
  <c r="G3605" i="24"/>
  <c r="G3613" i="24"/>
  <c r="G3637" i="24"/>
  <c r="G3653" i="24"/>
  <c r="G3661" i="24"/>
  <c r="G3669" i="24"/>
  <c r="G3693" i="24"/>
  <c r="G3717" i="24"/>
  <c r="G3733" i="24"/>
  <c r="G3741" i="24"/>
  <c r="G3765" i="24"/>
  <c r="G3773" i="24"/>
  <c r="G3781" i="24"/>
  <c r="G3789" i="24"/>
  <c r="G3797" i="24"/>
  <c r="G3829" i="24"/>
  <c r="G3845" i="24"/>
  <c r="G3853" i="24"/>
  <c r="G3861" i="24"/>
  <c r="G3869" i="24"/>
  <c r="G3877" i="24"/>
  <c r="G3893" i="24"/>
  <c r="G3909" i="24"/>
  <c r="G3949" i="24"/>
  <c r="G3997" i="24"/>
  <c r="G4013" i="24"/>
  <c r="G4021" i="24"/>
  <c r="G4037" i="24"/>
  <c r="G4053" i="24"/>
  <c r="G4109" i="24"/>
  <c r="G4117" i="24"/>
  <c r="G4125" i="24"/>
  <c r="G4133" i="24"/>
  <c r="G4165" i="24"/>
  <c r="G4181" i="24"/>
  <c r="G4189" i="24"/>
  <c r="G4197" i="24"/>
  <c r="G4205" i="24"/>
  <c r="G4213" i="24"/>
  <c r="G4221" i="24"/>
  <c r="G4229" i="24"/>
  <c r="G4237" i="24"/>
  <c r="G4245" i="24"/>
  <c r="G4253" i="24"/>
  <c r="G4261" i="24"/>
  <c r="G4437" i="24"/>
  <c r="G4445" i="24"/>
  <c r="G4453" i="24"/>
  <c r="G4477" i="24"/>
  <c r="G4485" i="24"/>
  <c r="G4493" i="24"/>
  <c r="G4501" i="24"/>
  <c r="G4509" i="24"/>
  <c r="G4517" i="24"/>
  <c r="G4533" i="24"/>
  <c r="G4541" i="24"/>
  <c r="G4549" i="24"/>
  <c r="G4557" i="24"/>
  <c r="G4565" i="24"/>
  <c r="G4589" i="24"/>
  <c r="G6660" i="24"/>
  <c r="G6692" i="24"/>
  <c r="G6708" i="24"/>
  <c r="G6724" i="24"/>
  <c r="G6740" i="24"/>
  <c r="G6948" i="24"/>
  <c r="G6964" i="24"/>
  <c r="G6972" i="24"/>
  <c r="G6988" i="24"/>
  <c r="G7020" i="24"/>
  <c r="G7028" i="24"/>
  <c r="G7036" i="24"/>
  <c r="G9123" i="24"/>
  <c r="G10011" i="24"/>
  <c r="G12971" i="24"/>
  <c r="G3748" i="24"/>
  <c r="G3756" i="24"/>
  <c r="G3764" i="24"/>
  <c r="G3772" i="24"/>
  <c r="G3788" i="24"/>
  <c r="G3796" i="24"/>
  <c r="G3804" i="24"/>
  <c r="G3812" i="24"/>
  <c r="G3820" i="24"/>
  <c r="G3844" i="24"/>
  <c r="G3852" i="24"/>
  <c r="G3860" i="24"/>
  <c r="G3868" i="24"/>
  <c r="G3876" i="24"/>
  <c r="G3884" i="24"/>
  <c r="G3892" i="24"/>
  <c r="G3900" i="24"/>
  <c r="G3924" i="24"/>
  <c r="G3932" i="24"/>
  <c r="G3940" i="24"/>
  <c r="G3964" i="24"/>
  <c r="G3996" i="24"/>
  <c r="G4004" i="24"/>
  <c r="G4012" i="24"/>
  <c r="G4084" i="24"/>
  <c r="G4092" i="24"/>
  <c r="G4116" i="24"/>
  <c r="G4124" i="24"/>
  <c r="G4180" i="24"/>
  <c r="G4188" i="24"/>
  <c r="G4196" i="24"/>
  <c r="G4204" i="24"/>
  <c r="G4212" i="24"/>
  <c r="G4220" i="24"/>
  <c r="G4604" i="24"/>
  <c r="G4636" i="24"/>
  <c r="G4668" i="24"/>
  <c r="G4684" i="24"/>
  <c r="G4692" i="24"/>
  <c r="G4732" i="24"/>
  <c r="G4740" i="24"/>
  <c r="G4748" i="24"/>
  <c r="G4756" i="24"/>
  <c r="G4764" i="24"/>
  <c r="G4780" i="24"/>
  <c r="G4796" i="24"/>
  <c r="G4892" i="24"/>
  <c r="G4908" i="24"/>
  <c r="G4916" i="24"/>
  <c r="G4924" i="24"/>
  <c r="G4932" i="24"/>
  <c r="G4940" i="24"/>
  <c r="G4948" i="24"/>
  <c r="G5148" i="24"/>
  <c r="G5164" i="24"/>
  <c r="G5172" i="24"/>
  <c r="G5244" i="24"/>
  <c r="G5444" i="24"/>
  <c r="G5452" i="24"/>
  <c r="G5468" i="24"/>
  <c r="G5476" i="24"/>
  <c r="G8226" i="24"/>
  <c r="G8234" i="24"/>
  <c r="G8394" i="24"/>
  <c r="G9802" i="24"/>
  <c r="G13204" i="24"/>
  <c r="G886" i="24"/>
  <c r="G12503" i="24"/>
  <c r="G13185" i="24"/>
  <c r="G13177" i="24"/>
  <c r="G4431" i="24"/>
  <c r="G5135" i="24"/>
  <c r="G6678" i="24"/>
  <c r="G6686" i="24"/>
  <c r="G8300" i="24"/>
  <c r="G8332" i="24"/>
  <c r="G8404" i="24"/>
  <c r="G8564" i="24"/>
  <c r="G8580" i="24"/>
  <c r="G8588" i="24"/>
  <c r="G8596" i="24"/>
  <c r="G9179" i="24"/>
  <c r="G9330" i="24"/>
  <c r="G9546" i="24"/>
  <c r="G9578" i="24"/>
  <c r="G9586" i="24"/>
  <c r="G9626" i="24"/>
  <c r="G9634" i="24"/>
  <c r="G9650" i="24"/>
  <c r="G9666" i="24"/>
  <c r="G9706" i="24"/>
  <c r="G9722" i="24"/>
  <c r="G9730" i="24"/>
  <c r="G9937" i="24"/>
  <c r="G9953" i="24"/>
  <c r="G10616" i="24"/>
  <c r="G10792" i="24"/>
  <c r="G11080" i="24"/>
  <c r="G11632" i="24"/>
  <c r="G11640" i="24"/>
  <c r="G11872" i="24"/>
  <c r="G12048" i="24"/>
  <c r="G12224" i="24"/>
  <c r="G12272" i="24"/>
  <c r="G12528" i="24"/>
  <c r="G12536" i="24"/>
  <c r="G12552" i="24"/>
  <c r="G12576" i="24"/>
  <c r="G12927" i="24"/>
  <c r="G12935" i="24"/>
  <c r="G12943" i="24"/>
  <c r="G12951" i="24"/>
  <c r="G12959" i="24"/>
  <c r="G12991" i="24"/>
  <c r="G12999" i="24"/>
  <c r="G13007" i="24"/>
  <c r="G13039" i="24"/>
  <c r="G13055" i="24"/>
  <c r="G13063" i="24"/>
  <c r="G13079" i="24"/>
  <c r="G13087" i="24"/>
  <c r="G13095" i="24"/>
  <c r="G13103" i="24"/>
  <c r="G13111" i="24"/>
  <c r="G13119" i="24"/>
  <c r="G13127" i="24"/>
  <c r="G13135" i="24"/>
  <c r="G13143" i="24"/>
  <c r="G13151" i="24"/>
  <c r="G13159" i="24"/>
  <c r="G13167" i="24"/>
  <c r="G13192" i="24"/>
  <c r="G2840" i="24"/>
  <c r="G7110" i="24"/>
  <c r="G7558" i="24"/>
  <c r="G8820" i="24"/>
  <c r="G9826" i="24"/>
  <c r="G11529" i="24"/>
  <c r="G11545" i="24"/>
  <c r="G12377" i="24"/>
  <c r="G12481" i="24"/>
  <c r="G12592" i="24"/>
  <c r="G2760" i="24"/>
  <c r="G9579" i="24"/>
  <c r="G9771" i="24"/>
  <c r="G4681" i="24"/>
  <c r="G6233" i="24"/>
  <c r="G6241" i="24"/>
  <c r="G6257" i="24"/>
  <c r="G6265" i="24"/>
  <c r="G6273" i="24"/>
  <c r="G6281" i="24"/>
  <c r="G6297" i="24"/>
  <c r="G6305" i="24"/>
  <c r="G6321" i="24"/>
  <c r="G6337" i="24"/>
  <c r="G6376" i="24"/>
  <c r="G6384" i="24"/>
  <c r="G6392" i="24"/>
  <c r="G6400" i="24"/>
  <c r="G6408" i="24"/>
  <c r="G8119" i="24"/>
  <c r="G8143" i="24"/>
  <c r="G8151" i="24"/>
  <c r="G8901" i="24"/>
  <c r="G8909" i="24"/>
  <c r="G8925" i="24"/>
  <c r="G8933" i="24"/>
  <c r="G8949" i="24"/>
  <c r="G9572" i="24"/>
  <c r="G9580" i="24"/>
  <c r="G9588" i="24"/>
  <c r="G9604" i="24"/>
  <c r="G9620" i="24"/>
  <c r="G9660" i="24"/>
  <c r="G9748" i="24"/>
  <c r="G9788" i="24"/>
  <c r="G9796" i="24"/>
  <c r="G9859" i="24"/>
  <c r="G9867" i="24"/>
  <c r="G9875" i="24"/>
  <c r="G9891" i="24"/>
  <c r="G9923" i="24"/>
  <c r="G10874" i="24"/>
  <c r="G11802" i="24"/>
  <c r="G12274" i="24"/>
  <c r="G12498" i="24"/>
  <c r="G12506" i="24"/>
  <c r="G12514" i="24"/>
  <c r="G3794" i="24"/>
  <c r="G4106" i="24"/>
  <c r="G4466" i="24"/>
  <c r="G5178" i="24"/>
  <c r="G8447" i="24"/>
  <c r="G8838" i="24"/>
  <c r="G9581" i="24"/>
  <c r="G9589" i="24"/>
  <c r="G9597" i="24"/>
  <c r="G9645" i="24"/>
  <c r="G9653" i="24"/>
  <c r="G9661" i="24"/>
  <c r="G9669" i="24"/>
  <c r="G9701" i="24"/>
  <c r="G9749" i="24"/>
  <c r="G9765" i="24"/>
  <c r="G9940" i="24"/>
  <c r="G9948" i="24"/>
  <c r="G9988" i="24"/>
  <c r="G9996" i="24"/>
  <c r="G10124" i="24"/>
  <c r="G10132" i="24"/>
  <c r="G11467" i="24"/>
  <c r="G11491" i="24"/>
  <c r="G11587" i="24"/>
  <c r="G11931" i="24"/>
  <c r="G13189" i="24"/>
  <c r="G2636" i="24"/>
  <c r="G2668" i="24"/>
  <c r="G2795" i="24"/>
  <c r="G5011" i="24"/>
  <c r="G6849" i="24"/>
  <c r="G7265" i="24"/>
  <c r="G7369" i="24"/>
  <c r="G7377" i="24"/>
  <c r="G7481" i="24"/>
  <c r="G7513" i="24"/>
  <c r="G7657" i="24"/>
  <c r="G7889" i="24"/>
  <c r="G7985" i="24"/>
  <c r="G8009" i="24"/>
  <c r="G8017" i="24"/>
  <c r="G8033" i="24"/>
  <c r="G8041" i="24"/>
  <c r="G8105" i="24"/>
  <c r="G8121" i="24"/>
  <c r="G8129" i="24"/>
  <c r="G8161" i="24"/>
  <c r="G8169" i="24"/>
  <c r="G8185" i="24"/>
  <c r="G8201" i="24"/>
  <c r="G8209" i="24"/>
  <c r="G8217" i="24"/>
  <c r="G8225" i="24"/>
  <c r="G8241" i="24"/>
  <c r="G8249" i="24"/>
  <c r="G8560" i="24"/>
  <c r="G8919" i="24"/>
  <c r="G8927" i="24"/>
  <c r="G8935" i="24"/>
  <c r="G9127" i="24"/>
  <c r="G9151" i="24"/>
  <c r="G9159" i="24"/>
  <c r="G9167" i="24"/>
  <c r="G9175" i="24"/>
  <c r="G9183" i="24"/>
  <c r="G9191" i="24"/>
  <c r="G9326" i="24"/>
  <c r="G9334" i="24"/>
  <c r="G9342" i="24"/>
  <c r="G9350" i="24"/>
  <c r="G9358" i="24"/>
  <c r="G9430" i="24"/>
  <c r="G9446" i="24"/>
  <c r="G9454" i="24"/>
  <c r="G9470" i="24"/>
  <c r="G9486" i="24"/>
  <c r="G9494" i="24"/>
  <c r="G9542" i="24"/>
  <c r="G9670" i="24"/>
  <c r="G9790" i="24"/>
  <c r="G9925" i="24"/>
  <c r="G10077" i="24"/>
  <c r="G10093" i="24"/>
  <c r="G10101" i="24"/>
  <c r="G10149" i="24"/>
  <c r="G10173" i="24"/>
  <c r="G10181" i="24"/>
  <c r="G10213" i="24"/>
  <c r="G10229" i="24"/>
  <c r="G11124" i="24"/>
  <c r="G973" i="24"/>
  <c r="G5020" i="24"/>
  <c r="G5052" i="24"/>
  <c r="G6028" i="24"/>
  <c r="G6627" i="24"/>
  <c r="G8593" i="24"/>
  <c r="G9128" i="24"/>
  <c r="G9136" i="24"/>
  <c r="G9144" i="24"/>
  <c r="G9152" i="24"/>
  <c r="G9671" i="24"/>
  <c r="G9679" i="24"/>
  <c r="G9687" i="24"/>
  <c r="G9719" i="24"/>
  <c r="G9735" i="24"/>
  <c r="G9751" i="24"/>
  <c r="G9759" i="24"/>
  <c r="G9767" i="24"/>
  <c r="G9783" i="24"/>
  <c r="G11165" i="24"/>
  <c r="G11173" i="24"/>
  <c r="G11717" i="24"/>
  <c r="G12277" i="24"/>
  <c r="G5973" i="24"/>
  <c r="G6173" i="24"/>
  <c r="G6915" i="24"/>
  <c r="G6923" i="24"/>
  <c r="G6931" i="24"/>
  <c r="G6947" i="24"/>
  <c r="G6955" i="24"/>
  <c r="G6963" i="24"/>
  <c r="G6971" i="24"/>
  <c r="G6979" i="24"/>
  <c r="G6987" i="24"/>
  <c r="G6995" i="24"/>
  <c r="G7003" i="24"/>
  <c r="G7011" i="24"/>
  <c r="G8410" i="24"/>
  <c r="G8418" i="24"/>
  <c r="G8426" i="24"/>
  <c r="G8434" i="24"/>
  <c r="G8442" i="24"/>
  <c r="G8450" i="24"/>
  <c r="G8458" i="24"/>
  <c r="G8466" i="24"/>
  <c r="G8482" i="24"/>
  <c r="G8490" i="24"/>
  <c r="G8506" i="24"/>
  <c r="G8514" i="24"/>
  <c r="G8522" i="24"/>
  <c r="G8538" i="24"/>
  <c r="G9839" i="24"/>
  <c r="G11574" i="24"/>
  <c r="G11598" i="24"/>
  <c r="G12374" i="24"/>
  <c r="G12382" i="24"/>
  <c r="G12581" i="24"/>
  <c r="G12589" i="24"/>
  <c r="G12597" i="24"/>
  <c r="G12605" i="24"/>
  <c r="G12613" i="24"/>
  <c r="G12629" i="24"/>
  <c r="G12637" i="24"/>
  <c r="G12645" i="24"/>
  <c r="G12853" i="24"/>
  <c r="G7156" i="24"/>
  <c r="G7164" i="24"/>
  <c r="G7172" i="24"/>
  <c r="G7188" i="24"/>
  <c r="G7196" i="24"/>
  <c r="G7220" i="24"/>
  <c r="G7228" i="24"/>
  <c r="G7236" i="24"/>
  <c r="G7252" i="24"/>
  <c r="G7260" i="24"/>
  <c r="G7268" i="24"/>
  <c r="G7276" i="24"/>
  <c r="G7300" i="24"/>
  <c r="G8395" i="24"/>
  <c r="G8650" i="24"/>
  <c r="G8658" i="24"/>
  <c r="G8666" i="24"/>
  <c r="G8674" i="24"/>
  <c r="G8690" i="24"/>
  <c r="G8706" i="24"/>
  <c r="G8722" i="24"/>
  <c r="G8738" i="24"/>
  <c r="G8754" i="24"/>
  <c r="G8770" i="24"/>
  <c r="G8850" i="24"/>
  <c r="G8858" i="24"/>
  <c r="G9879" i="24"/>
  <c r="G10071" i="24"/>
  <c r="G10095" i="24"/>
  <c r="G10439" i="24"/>
  <c r="G10447" i="24"/>
  <c r="G10455" i="24"/>
  <c r="G10487" i="24"/>
  <c r="G10511" i="24"/>
  <c r="G10519" i="24"/>
  <c r="G10527" i="24"/>
  <c r="G10543" i="24"/>
  <c r="G10551" i="24"/>
  <c r="G10567" i="24"/>
  <c r="G10575" i="24"/>
  <c r="G10719" i="24"/>
  <c r="G10751" i="24"/>
  <c r="G10759" i="24"/>
  <c r="G10927" i="24"/>
  <c r="G10935" i="24"/>
  <c r="G10959" i="24"/>
  <c r="G10975" i="24"/>
  <c r="G11343" i="24"/>
  <c r="G11351" i="24"/>
  <c r="G11367" i="24"/>
  <c r="G11391" i="24"/>
  <c r="G11567" i="24"/>
  <c r="G11623" i="24"/>
  <c r="G11711" i="24"/>
  <c r="G11903" i="24"/>
  <c r="G12854" i="24"/>
  <c r="G13178" i="24"/>
  <c r="G2703" i="24"/>
  <c r="G2719" i="24"/>
  <c r="G4734" i="24"/>
  <c r="G4942" i="24"/>
  <c r="G5726" i="24"/>
  <c r="G6238" i="24"/>
  <c r="G6246" i="24"/>
  <c r="G6254" i="24"/>
  <c r="G6262" i="24"/>
  <c r="G6286" i="24"/>
  <c r="G6318" i="24"/>
  <c r="G6326" i="24"/>
  <c r="G6334" i="24"/>
  <c r="G6350" i="24"/>
  <c r="G6366" i="24"/>
  <c r="G6389" i="24"/>
  <c r="G6397" i="24"/>
  <c r="G6413" i="24"/>
  <c r="G6421" i="24"/>
  <c r="G6429" i="24"/>
  <c r="G6637" i="24"/>
  <c r="G6645" i="24"/>
  <c r="G6653" i="24"/>
  <c r="G6828" i="24"/>
  <c r="G9713" i="24"/>
  <c r="G9737" i="24"/>
  <c r="G9936" i="24"/>
  <c r="G9960" i="24"/>
  <c r="G9968" i="24"/>
  <c r="G10016" i="24"/>
  <c r="G10024" i="24"/>
  <c r="G10040" i="24"/>
  <c r="G10048" i="24"/>
  <c r="G10064" i="24"/>
  <c r="G10160" i="24"/>
  <c r="G10176" i="24"/>
  <c r="G10200" i="24"/>
  <c r="G10216" i="24"/>
  <c r="G10224" i="24"/>
  <c r="G10232" i="24"/>
  <c r="G5217" i="24"/>
  <c r="G12578" i="24"/>
  <c r="G2288" i="24"/>
  <c r="G799" i="24"/>
  <c r="G4820" i="24"/>
  <c r="G13184" i="24"/>
  <c r="G3004" i="24"/>
  <c r="G3452" i="24"/>
  <c r="G2390" i="24"/>
  <c r="G2438" i="24"/>
  <c r="G2518" i="24"/>
  <c r="G3061" i="24"/>
  <c r="G9741" i="24"/>
  <c r="G2319" i="24"/>
  <c r="G3124" i="24"/>
  <c r="G2606" i="24"/>
  <c r="G3093" i="24"/>
  <c r="G9549" i="24"/>
  <c r="G12" i="24"/>
  <c r="G20" i="24"/>
  <c r="G28" i="24"/>
  <c r="G84" i="24"/>
  <c r="G92" i="24"/>
  <c r="G100" i="24"/>
  <c r="G172" i="24"/>
  <c r="G180" i="24"/>
  <c r="G196" i="24"/>
  <c r="G204" i="24"/>
  <c r="G212" i="24"/>
  <c r="G220" i="24"/>
  <c r="G228" i="24"/>
  <c r="G236" i="24"/>
  <c r="G244" i="24"/>
  <c r="G252" i="24"/>
  <c r="G260" i="24"/>
  <c r="G276" i="24"/>
  <c r="G292" i="24"/>
  <c r="G300" i="24"/>
  <c r="G308" i="24"/>
  <c r="G316" i="24"/>
  <c r="G324" i="24"/>
  <c r="G340" i="24"/>
  <c r="G348" i="24"/>
  <c r="G356" i="24"/>
  <c r="G428" i="24"/>
  <c r="G436" i="24"/>
  <c r="G508" i="24"/>
  <c r="G516" i="24"/>
  <c r="G524" i="24"/>
  <c r="G532" i="24"/>
  <c r="G540" i="24"/>
  <c r="G548" i="24"/>
  <c r="G556" i="24"/>
  <c r="G564" i="24"/>
  <c r="G572" i="24"/>
  <c r="G588" i="24"/>
  <c r="G596" i="24"/>
  <c r="G604" i="24"/>
  <c r="G612" i="24"/>
  <c r="G620" i="24"/>
  <c r="G628" i="24"/>
  <c r="G636" i="24"/>
  <c r="G644" i="24"/>
  <c r="G652" i="24"/>
  <c r="G660" i="24"/>
  <c r="G668" i="24"/>
  <c r="G676" i="24"/>
  <c r="G684" i="24"/>
  <c r="G692" i="24"/>
  <c r="G700" i="24"/>
  <c r="G716" i="24"/>
  <c r="G724" i="24"/>
  <c r="G740" i="24"/>
  <c r="G756" i="24"/>
  <c r="G764" i="24"/>
  <c r="G772" i="24"/>
  <c r="G780" i="24"/>
  <c r="G788" i="24"/>
  <c r="G796" i="24"/>
  <c r="G804" i="24"/>
  <c r="G812" i="24"/>
  <c r="G820" i="24"/>
  <c r="G1091" i="24"/>
  <c r="G1107" i="24"/>
  <c r="G1115" i="24"/>
  <c r="G1123" i="24"/>
  <c r="G1139" i="24"/>
  <c r="G1147" i="24"/>
  <c r="G1155" i="24"/>
  <c r="G1299" i="24"/>
  <c r="G1315" i="24"/>
  <c r="G1339" i="24"/>
  <c r="G1347" i="24"/>
  <c r="G1419" i="24"/>
  <c r="G1435" i="24"/>
  <c r="G1443" i="24"/>
  <c r="G1459" i="24"/>
  <c r="G1467" i="24"/>
  <c r="G1475" i="24"/>
  <c r="G1483" i="24"/>
  <c r="G1491" i="24"/>
  <c r="G1499" i="24"/>
  <c r="G1523" i="24"/>
  <c r="G1531" i="24"/>
  <c r="G1539" i="24"/>
  <c r="G1555" i="24"/>
  <c r="G1563" i="24"/>
  <c r="G1571" i="24"/>
  <c r="G1587" i="24"/>
  <c r="G1595" i="24"/>
  <c r="G1603" i="24"/>
  <c r="G1611" i="24"/>
  <c r="G1619" i="24"/>
  <c r="G1627" i="24"/>
  <c r="G1635" i="24"/>
  <c r="G1651" i="24"/>
  <c r="G1659" i="24"/>
  <c r="G1667" i="24"/>
  <c r="G1675" i="24"/>
  <c r="G1683" i="24"/>
  <c r="G1699" i="24"/>
  <c r="G1715" i="24"/>
  <c r="G1723" i="24"/>
  <c r="G1731" i="24"/>
  <c r="G1787" i="24"/>
  <c r="G1819" i="24"/>
  <c r="G1827" i="24"/>
  <c r="G1843" i="24"/>
  <c r="G1851" i="24"/>
  <c r="G1859" i="24"/>
  <c r="G1875" i="24"/>
  <c r="G1883" i="24"/>
  <c r="G1907" i="24"/>
  <c r="G1915" i="24"/>
  <c r="G1923" i="24"/>
  <c r="G1931" i="24"/>
  <c r="G1939" i="24"/>
  <c r="G1947" i="24"/>
  <c r="G1955" i="24"/>
  <c r="G1971" i="24"/>
  <c r="G1979" i="24"/>
  <c r="G1987" i="24"/>
  <c r="G1995" i="24"/>
  <c r="G2003" i="24"/>
  <c r="G2011" i="24"/>
  <c r="G2019" i="24"/>
  <c r="G2035" i="24"/>
  <c r="G2043" i="24"/>
  <c r="G2051" i="24"/>
  <c r="G2059" i="24"/>
  <c r="G2067" i="24"/>
  <c r="G2075" i="24"/>
  <c r="G2083" i="24"/>
  <c r="G2187" i="24"/>
  <c r="G2195" i="24"/>
  <c r="G2235" i="24"/>
  <c r="G2243" i="24"/>
  <c r="G2386" i="24"/>
  <c r="G2394" i="24"/>
  <c r="G2410" i="24"/>
  <c r="G2418" i="24"/>
  <c r="G2426" i="24"/>
  <c r="G2434" i="24"/>
  <c r="G2442" i="24"/>
  <c r="G2450" i="24"/>
  <c r="G2466" i="24"/>
  <c r="G2474" i="24"/>
  <c r="G2482" i="24"/>
  <c r="G2490" i="24"/>
  <c r="G2506" i="24"/>
  <c r="G2514" i="24"/>
  <c r="G2522" i="24"/>
  <c r="G2530" i="24"/>
  <c r="G2554" i="24"/>
  <c r="G2578" i="24"/>
  <c r="G2586" i="24"/>
  <c r="G2594" i="24"/>
  <c r="G2602" i="24"/>
  <c r="G2610" i="24"/>
  <c r="G2618" i="24"/>
  <c r="G2705" i="24"/>
  <c r="G2713" i="24"/>
  <c r="G2721" i="24"/>
  <c r="G3120" i="24"/>
  <c r="G3128" i="24"/>
  <c r="G6763" i="24"/>
  <c r="G6867" i="24"/>
  <c r="G7563" i="24"/>
  <c r="G7571" i="24"/>
  <c r="G7579" i="24"/>
  <c r="G7611" i="24"/>
  <c r="G7619" i="24"/>
  <c r="G7627" i="24"/>
  <c r="G7635" i="24"/>
  <c r="G7643" i="24"/>
  <c r="G7675" i="24"/>
  <c r="G7731" i="24"/>
  <c r="G7787" i="24"/>
  <c r="G7795" i="24"/>
  <c r="G7819" i="24"/>
  <c r="G7835" i="24"/>
  <c r="G7851" i="24"/>
  <c r="G7859" i="24"/>
  <c r="G7867" i="24"/>
  <c r="G7987" i="24"/>
  <c r="G7995" i="24"/>
  <c r="G8298" i="24"/>
  <c r="G8306" i="24"/>
  <c r="G8314" i="24"/>
  <c r="G8322" i="24"/>
  <c r="G8330" i="24"/>
  <c r="G8338" i="24"/>
  <c r="G8378" i="24"/>
  <c r="G6094" i="24"/>
  <c r="G6182" i="24"/>
  <c r="G6190" i="24"/>
  <c r="G6198" i="24"/>
  <c r="G6206" i="24"/>
  <c r="G6230" i="24"/>
  <c r="G6373" i="24"/>
  <c r="G6524" i="24"/>
  <c r="G7476" i="24"/>
  <c r="G7492" i="24"/>
  <c r="G7524" i="24"/>
  <c r="G7532" i="24"/>
  <c r="G7548" i="24"/>
  <c r="G7564" i="24"/>
  <c r="G7572" i="24"/>
  <c r="G7628" i="24"/>
  <c r="G7676" i="24"/>
  <c r="G7684" i="24"/>
  <c r="G7716" i="24"/>
  <c r="G7740" i="24"/>
  <c r="G7756" i="24"/>
  <c r="G7772" i="24"/>
  <c r="G7780" i="24"/>
  <c r="G7788" i="24"/>
  <c r="G7812" i="24"/>
  <c r="G7820" i="24"/>
  <c r="G7844" i="24"/>
  <c r="G7860" i="24"/>
  <c r="G7980" i="24"/>
  <c r="G7996" i="24"/>
  <c r="G8004" i="24"/>
  <c r="G8131" i="24"/>
  <c r="G6876" i="24"/>
  <c r="G5151" i="24"/>
  <c r="G5407" i="24"/>
  <c r="G5431" i="24"/>
  <c r="G158" i="24"/>
  <c r="G166" i="24"/>
  <c r="G174" i="24"/>
  <c r="G182" i="24"/>
  <c r="G254" i="24"/>
  <c r="G358" i="24"/>
  <c r="G366" i="24"/>
  <c r="G374" i="24"/>
  <c r="G382" i="24"/>
  <c r="G390" i="24"/>
  <c r="G398" i="24"/>
  <c r="G414" i="24"/>
  <c r="G422" i="24"/>
  <c r="G430" i="24"/>
  <c r="G438" i="24"/>
  <c r="G446" i="24"/>
  <c r="G462" i="24"/>
  <c r="G470" i="24"/>
  <c r="G478" i="24"/>
  <c r="G486" i="24"/>
  <c r="G494" i="24"/>
  <c r="G502" i="24"/>
  <c r="G510" i="24"/>
  <c r="G518" i="24"/>
  <c r="G526" i="24"/>
  <c r="G550" i="24"/>
  <c r="G558" i="24"/>
  <c r="G566" i="24"/>
  <c r="G606" i="24"/>
  <c r="G622" i="24"/>
  <c r="G630" i="24"/>
  <c r="G638" i="24"/>
  <c r="G646" i="24"/>
  <c r="G654" i="24"/>
  <c r="G662" i="24"/>
  <c r="G670" i="24"/>
  <c r="G678" i="24"/>
  <c r="G686" i="24"/>
  <c r="G694" i="24"/>
  <c r="G726" i="24"/>
  <c r="G734" i="24"/>
  <c r="G758" i="24"/>
  <c r="G766" i="24"/>
  <c r="G774" i="24"/>
  <c r="G782" i="24"/>
  <c r="G806" i="24"/>
  <c r="G814" i="24"/>
  <c r="G822" i="24"/>
  <c r="G1581" i="24"/>
  <c r="G2253" i="24"/>
  <c r="G2261" i="24"/>
  <c r="G2269" i="24"/>
  <c r="G2365" i="24"/>
  <c r="G2373" i="24"/>
  <c r="G2381" i="24"/>
  <c r="G3274" i="24"/>
  <c r="G3961" i="24"/>
  <c r="G4937" i="24"/>
  <c r="G4945" i="24"/>
  <c r="G4953" i="24"/>
  <c r="G4969" i="24"/>
  <c r="G4977" i="24"/>
  <c r="G4985" i="24"/>
  <c r="G4993" i="24"/>
  <c r="G5001" i="24"/>
  <c r="G5009" i="24"/>
  <c r="G5128" i="24"/>
  <c r="G5136" i="24"/>
  <c r="G5216" i="24"/>
  <c r="G5320" i="24"/>
  <c r="G5368" i="24"/>
  <c r="G5448" i="24"/>
  <c r="G5456" i="24"/>
  <c r="G6502" i="24"/>
  <c r="G6510" i="24"/>
  <c r="G6526" i="24"/>
  <c r="G6534" i="24"/>
  <c r="G6542" i="24"/>
  <c r="G6558" i="24"/>
  <c r="G6566" i="24"/>
  <c r="G6590" i="24"/>
  <c r="G6606" i="24"/>
  <c r="G6614" i="24"/>
  <c r="G6630" i="24"/>
  <c r="G974" i="24"/>
  <c r="G982" i="24"/>
  <c r="G998" i="24"/>
  <c r="G1014" i="24"/>
  <c r="G1022" i="24"/>
  <c r="G1038" i="24"/>
  <c r="G1046" i="24"/>
  <c r="G1054" i="24"/>
  <c r="G1086" i="24"/>
  <c r="G1094" i="24"/>
  <c r="G1102" i="24"/>
  <c r="G1110" i="24"/>
  <c r="G1118" i="24"/>
  <c r="G1126" i="24"/>
  <c r="G1134" i="24"/>
  <c r="G1142" i="24"/>
  <c r="G1150" i="24"/>
  <c r="G1158" i="24"/>
  <c r="G1166" i="24"/>
  <c r="G1182" i="24"/>
  <c r="G1294" i="24"/>
  <c r="G1302" i="24"/>
  <c r="G1310" i="24"/>
  <c r="G1334" i="24"/>
  <c r="G1342" i="24"/>
  <c r="G1350" i="24"/>
  <c r="G1358" i="24"/>
  <c r="G1374" i="24"/>
  <c r="G1382" i="24"/>
  <c r="G1390" i="24"/>
  <c r="G1398" i="24"/>
  <c r="G1406" i="24"/>
  <c r="G1462" i="24"/>
  <c r="G1494" i="24"/>
  <c r="G1502" i="24"/>
  <c r="G1510" i="24"/>
  <c r="G1518" i="24"/>
  <c r="G1526" i="24"/>
  <c r="G1534" i="24"/>
  <c r="G1542" i="24"/>
  <c r="G1550" i="24"/>
  <c r="G1558" i="24"/>
  <c r="G1566" i="24"/>
  <c r="G1574" i="24"/>
  <c r="G1590" i="24"/>
  <c r="G1598" i="24"/>
  <c r="G1614" i="24"/>
  <c r="G1622" i="24"/>
  <c r="G1630" i="24"/>
  <c r="G1638" i="24"/>
  <c r="G1646" i="24"/>
  <c r="G1654" i="24"/>
  <c r="G1662" i="24"/>
  <c r="G1670" i="24"/>
  <c r="G1678" i="24"/>
  <c r="G1694" i="24"/>
  <c r="G1702" i="24"/>
  <c r="G1710" i="24"/>
  <c r="G1726" i="24"/>
  <c r="G1734" i="24"/>
  <c r="G1782" i="24"/>
  <c r="G1790" i="24"/>
  <c r="G1798" i="24"/>
  <c r="G1806" i="24"/>
  <c r="G1814" i="24"/>
  <c r="G1822" i="24"/>
  <c r="G1846" i="24"/>
  <c r="G1862" i="24"/>
  <c r="G1870" i="24"/>
  <c r="G1878" i="24"/>
  <c r="G1886" i="24"/>
  <c r="G1910" i="24"/>
  <c r="G1918" i="24"/>
  <c r="G1926" i="24"/>
  <c r="G1934" i="24"/>
  <c r="G1942" i="24"/>
  <c r="G1950" i="24"/>
  <c r="G1958" i="24"/>
  <c r="G1966" i="24"/>
  <c r="G1974" i="24"/>
  <c r="G1982" i="24"/>
  <c r="G1990" i="24"/>
  <c r="G1998" i="24"/>
  <c r="G2006" i="24"/>
  <c r="G2014" i="24"/>
  <c r="G2022" i="24"/>
  <c r="G2030" i="24"/>
  <c r="G2038" i="24"/>
  <c r="G2046" i="24"/>
  <c r="G2062" i="24"/>
  <c r="G2070" i="24"/>
  <c r="G2078" i="24"/>
  <c r="G4314" i="24"/>
  <c r="G4322" i="24"/>
  <c r="G4330" i="24"/>
  <c r="G5017" i="24"/>
  <c r="G5033" i="24"/>
  <c r="G5041" i="24"/>
  <c r="G5065" i="24"/>
  <c r="G5073" i="24"/>
  <c r="G5105" i="24"/>
  <c r="G5113" i="24"/>
  <c r="G5129" i="24"/>
  <c r="G5552" i="24"/>
  <c r="G5560" i="24"/>
  <c r="G5568" i="24"/>
  <c r="G5592" i="24"/>
  <c r="G5600" i="24"/>
  <c r="G5624" i="24"/>
  <c r="G5640" i="24"/>
  <c r="G5656" i="24"/>
  <c r="G5688" i="24"/>
  <c r="G5728" i="24"/>
  <c r="G5744" i="24"/>
  <c r="G5752" i="24"/>
  <c r="G5776" i="24"/>
  <c r="G5784" i="24"/>
  <c r="G5808" i="24"/>
  <c r="G5816" i="24"/>
  <c r="G5824" i="24"/>
  <c r="G5936" i="24"/>
  <c r="G5960" i="24"/>
  <c r="G6000" i="24"/>
  <c r="G6016" i="24"/>
  <c r="G6040" i="24"/>
  <c r="G4228" i="24"/>
  <c r="G4236" i="24"/>
  <c r="G4244" i="24"/>
  <c r="G4268" i="24"/>
  <c r="G4276" i="24"/>
  <c r="G4284" i="24"/>
  <c r="G4300" i="24"/>
  <c r="G4332" i="24"/>
  <c r="G4436" i="24"/>
  <c r="G4907" i="24"/>
  <c r="G4923" i="24"/>
  <c r="G4931" i="24"/>
  <c r="G4939" i="24"/>
  <c r="G4947" i="24"/>
  <c r="G4955" i="24"/>
  <c r="G4963" i="24"/>
  <c r="G4971" i="24"/>
  <c r="G4987" i="24"/>
  <c r="G4995" i="24"/>
  <c r="G5003" i="24"/>
  <c r="G5298" i="24"/>
  <c r="G5314" i="24"/>
  <c r="G5442" i="24"/>
  <c r="G5450" i="24"/>
  <c r="G5458" i="24"/>
  <c r="G5657" i="24"/>
  <c r="G6145" i="24"/>
  <c r="G6153" i="24"/>
  <c r="G6161" i="24"/>
  <c r="G6169" i="24"/>
  <c r="G6646" i="24"/>
  <c r="G6718" i="24"/>
  <c r="G6726" i="24"/>
  <c r="G8101" i="24"/>
  <c r="G8117" i="24"/>
  <c r="G8149" i="24"/>
  <c r="G8261" i="24"/>
  <c r="G8269" i="24"/>
  <c r="G8396" i="24"/>
  <c r="G9575" i="24"/>
  <c r="G11461" i="24"/>
  <c r="G11469" i="24"/>
  <c r="G11477" i="24"/>
  <c r="G11485" i="24"/>
  <c r="G11493" i="24"/>
  <c r="G11501" i="24"/>
  <c r="G11509" i="24"/>
  <c r="G11533" i="24"/>
  <c r="G11541" i="24"/>
  <c r="G11605" i="24"/>
  <c r="G11645" i="24"/>
  <c r="G11661" i="24"/>
  <c r="G11669" i="24"/>
  <c r="G11677" i="24"/>
  <c r="G11693" i="24"/>
  <c r="G11701" i="24"/>
  <c r="G11709" i="24"/>
  <c r="G11869" i="24"/>
  <c r="G12179" i="24"/>
  <c r="G12259" i="24"/>
  <c r="G978" i="24"/>
  <c r="G986" i="24"/>
  <c r="G1002" i="24"/>
  <c r="G1010" i="24"/>
  <c r="G1018" i="24"/>
  <c r="G1034" i="24"/>
  <c r="G1042" i="24"/>
  <c r="G1050" i="24"/>
  <c r="G1058" i="24"/>
  <c r="G2353" i="24"/>
  <c r="G2361" i="24"/>
  <c r="G2369" i="24"/>
  <c r="G2377" i="24"/>
  <c r="G2624" i="24"/>
  <c r="G2632" i="24"/>
  <c r="G2640" i="24"/>
  <c r="G2648" i="24"/>
  <c r="G2656" i="24"/>
  <c r="G2664" i="24"/>
  <c r="G2680" i="24"/>
  <c r="G2696" i="24"/>
  <c r="G2735" i="24"/>
  <c r="G2863" i="24"/>
  <c r="G3023" i="24"/>
  <c r="G3055" i="24"/>
  <c r="G3095" i="24"/>
  <c r="G3103" i="24"/>
  <c r="G3518" i="24"/>
  <c r="G3526" i="24"/>
  <c r="G4693" i="24"/>
  <c r="G4701" i="24"/>
  <c r="G4709" i="24"/>
  <c r="G4717" i="24"/>
  <c r="G4765" i="24"/>
  <c r="G4773" i="24"/>
  <c r="G4789" i="24"/>
  <c r="G4797" i="24"/>
  <c r="G4821" i="24"/>
  <c r="G4837" i="24"/>
  <c r="G5100" i="24"/>
  <c r="G5108" i="24"/>
  <c r="G6760" i="24"/>
  <c r="G7638" i="24"/>
  <c r="G923" i="24"/>
  <c r="G947" i="24"/>
  <c r="G955" i="24"/>
  <c r="G963" i="24"/>
  <c r="G971" i="24"/>
  <c r="G2250" i="24"/>
  <c r="G2258" i="24"/>
  <c r="G2266" i="24"/>
  <c r="G2282" i="24"/>
  <c r="G2298" i="24"/>
  <c r="G2314" i="24"/>
  <c r="G2330" i="24"/>
  <c r="G2346" i="24"/>
  <c r="G4774" i="24"/>
  <c r="G4782" i="24"/>
  <c r="G4798" i="24"/>
  <c r="G4806" i="24"/>
  <c r="G4814" i="24"/>
  <c r="G4838" i="24"/>
  <c r="G4846" i="24"/>
  <c r="G4862" i="24"/>
  <c r="G4870" i="24"/>
  <c r="G4878" i="24"/>
  <c r="G4886" i="24"/>
  <c r="G5005" i="24"/>
  <c r="G5053" i="24"/>
  <c r="G5077" i="24"/>
  <c r="G5101" i="24"/>
  <c r="G5109" i="24"/>
  <c r="G5117" i="24"/>
  <c r="G5125" i="24"/>
  <c r="G5252" i="24"/>
  <c r="G5308" i="24"/>
  <c r="G5836" i="24"/>
  <c r="G5844" i="24"/>
  <c r="G5860" i="24"/>
  <c r="G5868" i="24"/>
  <c r="G5876" i="24"/>
  <c r="G5884" i="24"/>
  <c r="G5892" i="24"/>
  <c r="G5900" i="24"/>
  <c r="G5916" i="24"/>
  <c r="G5932" i="24"/>
  <c r="G5940" i="24"/>
  <c r="G5948" i="24"/>
  <c r="G5956" i="24"/>
  <c r="G5964" i="24"/>
  <c r="G6243" i="24"/>
  <c r="G6259" i="24"/>
  <c r="G6267" i="24"/>
  <c r="G6275" i="24"/>
  <c r="G6426" i="24"/>
  <c r="G6442" i="24"/>
  <c r="G6450" i="24"/>
  <c r="G6458" i="24"/>
  <c r="G6545" i="24"/>
  <c r="G3144" i="24"/>
  <c r="G3152" i="24"/>
  <c r="G3160" i="24"/>
  <c r="G3168" i="24"/>
  <c r="G3176" i="24"/>
  <c r="G3192" i="24"/>
  <c r="G3200" i="24"/>
  <c r="G3336" i="24"/>
  <c r="G3344" i="24"/>
  <c r="G3352" i="24"/>
  <c r="G3360" i="24"/>
  <c r="G3368" i="24"/>
  <c r="G3392" i="24"/>
  <c r="G3400" i="24"/>
  <c r="G3408" i="24"/>
  <c r="G3416" i="24"/>
  <c r="G3424" i="24"/>
  <c r="G3432" i="24"/>
  <c r="G3440" i="24"/>
  <c r="G3448" i="24"/>
  <c r="G3456" i="24"/>
  <c r="G3464" i="24"/>
  <c r="G3480" i="24"/>
  <c r="G3488" i="24"/>
  <c r="G3496" i="24"/>
  <c r="G3647" i="24"/>
  <c r="G3663" i="24"/>
  <c r="G3679" i="24"/>
  <c r="G3687" i="24"/>
  <c r="G3695" i="24"/>
  <c r="G3719" i="24"/>
  <c r="G3727" i="24"/>
  <c r="G3735" i="24"/>
  <c r="G3743" i="24"/>
  <c r="G3951" i="24"/>
  <c r="G3959" i="24"/>
  <c r="G4007" i="24"/>
  <c r="G4079" i="24"/>
  <c r="G4087" i="24"/>
  <c r="G4095" i="24"/>
  <c r="G4111" i="24"/>
  <c r="G4119" i="24"/>
  <c r="G4127" i="24"/>
  <c r="G4247" i="24"/>
  <c r="G4271" i="24"/>
  <c r="G4279" i="24"/>
  <c r="G4287" i="24"/>
  <c r="G4295" i="24"/>
  <c r="G4495" i="24"/>
  <c r="G4519" i="24"/>
  <c r="G5285" i="24"/>
  <c r="G5301" i="24"/>
  <c r="G5309" i="24"/>
  <c r="G5317" i="24"/>
  <c r="G5357" i="24"/>
  <c r="G5365" i="24"/>
  <c r="G6116" i="24"/>
  <c r="G6124" i="24"/>
  <c r="G6140" i="24"/>
  <c r="G6148" i="24"/>
  <c r="G6156" i="24"/>
  <c r="G6371" i="24"/>
  <c r="G8112" i="24"/>
  <c r="G8136" i="24"/>
  <c r="G8144" i="24"/>
  <c r="G8152" i="24"/>
  <c r="G8176" i="24"/>
  <c r="G8184" i="24"/>
  <c r="G8200" i="24"/>
  <c r="G8232" i="24"/>
  <c r="G8240" i="24"/>
  <c r="G8248" i="24"/>
  <c r="G8272" i="24"/>
  <c r="G8399" i="24"/>
  <c r="G8565" i="24"/>
  <c r="G8573" i="24"/>
  <c r="G8660" i="24"/>
  <c r="G8668" i="24"/>
  <c r="G8676" i="24"/>
  <c r="G8684" i="24"/>
  <c r="G8692" i="24"/>
  <c r="G8852" i="24"/>
  <c r="G8868" i="24"/>
  <c r="G8876" i="24"/>
  <c r="G8884" i="24"/>
  <c r="G5501" i="24"/>
  <c r="G5509" i="24"/>
  <c r="G5517" i="24"/>
  <c r="G5525" i="24"/>
  <c r="G5533" i="24"/>
  <c r="G5541" i="24"/>
  <c r="G5549" i="24"/>
  <c r="G5589" i="24"/>
  <c r="G5605" i="24"/>
  <c r="G5621" i="24"/>
  <c r="G5629" i="24"/>
  <c r="G5637" i="24"/>
  <c r="G5661" i="24"/>
  <c r="G5669" i="24"/>
  <c r="G5685" i="24"/>
  <c r="G5693" i="24"/>
  <c r="G5709" i="24"/>
  <c r="G5725" i="24"/>
  <c r="G5765" i="24"/>
  <c r="G5789" i="24"/>
  <c r="G5805" i="24"/>
  <c r="G5813" i="24"/>
  <c r="G5837" i="24"/>
  <c r="G5845" i="24"/>
  <c r="G5853" i="24"/>
  <c r="G5861" i="24"/>
  <c r="G5949" i="24"/>
  <c r="G6244" i="24"/>
  <c r="G6260" i="24"/>
  <c r="G6276" i="24"/>
  <c r="G6674" i="24"/>
  <c r="G6682" i="24"/>
  <c r="G7993" i="24"/>
  <c r="G8001" i="24"/>
  <c r="G8280" i="24"/>
  <c r="G8288" i="24"/>
  <c r="G8296" i="24"/>
  <c r="G8304" i="24"/>
  <c r="G8320" i="24"/>
  <c r="G8352" i="24"/>
  <c r="G8368" i="24"/>
  <c r="G8384" i="24"/>
  <c r="G8392" i="24"/>
  <c r="G8629" i="24"/>
  <c r="G8637" i="24"/>
  <c r="G9140" i="24"/>
  <c r="G9156" i="24"/>
  <c r="G9675" i="24"/>
  <c r="G9683" i="24"/>
  <c r="G9691" i="24"/>
  <c r="G901" i="24"/>
  <c r="G909" i="24"/>
  <c r="G917" i="24"/>
  <c r="G925" i="24"/>
  <c r="G1084" i="24"/>
  <c r="G1316" i="24"/>
  <c r="G1348" i="24"/>
  <c r="G2084" i="24"/>
  <c r="G2252" i="24"/>
  <c r="G2268" i="24"/>
  <c r="G2276" i="24"/>
  <c r="G2284" i="24"/>
  <c r="G2292" i="24"/>
  <c r="G2300" i="24"/>
  <c r="G2308" i="24"/>
  <c r="G2316" i="24"/>
  <c r="G2324" i="24"/>
  <c r="G2340" i="24"/>
  <c r="G2356" i="24"/>
  <c r="G2364" i="24"/>
  <c r="G2380" i="24"/>
  <c r="G2874" i="24"/>
  <c r="G2890" i="24"/>
  <c r="G2898" i="24"/>
  <c r="G2906" i="24"/>
  <c r="G2914" i="24"/>
  <c r="G2922" i="24"/>
  <c r="G2930" i="24"/>
  <c r="G2938" i="24"/>
  <c r="G2962" i="24"/>
  <c r="G2978" i="24"/>
  <c r="G3002" i="24"/>
  <c r="G3010" i="24"/>
  <c r="G3058" i="24"/>
  <c r="G3066" i="24"/>
  <c r="G3074" i="24"/>
  <c r="G3090" i="24"/>
  <c r="G3098" i="24"/>
  <c r="G3505" i="24"/>
  <c r="G3513" i="24"/>
  <c r="G3521" i="24"/>
  <c r="G3529" i="24"/>
  <c r="G3537" i="24"/>
  <c r="G3545" i="24"/>
  <c r="G3553" i="24"/>
  <c r="G3585" i="24"/>
  <c r="G3593" i="24"/>
  <c r="G3601" i="24"/>
  <c r="G4520" i="24"/>
  <c r="G4608" i="24"/>
  <c r="G4616" i="24"/>
  <c r="G4624" i="24"/>
  <c r="G4632" i="24"/>
  <c r="G4648" i="24"/>
  <c r="G4664" i="24"/>
  <c r="G4672" i="24"/>
  <c r="G4680" i="24"/>
  <c r="G4688" i="24"/>
  <c r="G4712" i="24"/>
  <c r="G4784" i="24"/>
  <c r="G4792" i="24"/>
  <c r="G4840" i="24"/>
  <c r="G4848" i="24"/>
  <c r="G4856" i="24"/>
  <c r="G4919" i="24"/>
  <c r="G4935" i="24"/>
  <c r="G5023" i="24"/>
  <c r="G5039" i="24"/>
  <c r="G5055" i="24"/>
  <c r="G5071" i="24"/>
  <c r="G5111" i="24"/>
  <c r="G5119" i="24"/>
  <c r="G5830" i="24"/>
  <c r="G5846" i="24"/>
  <c r="G5862" i="24"/>
  <c r="G6013" i="24"/>
  <c r="G6181" i="24"/>
  <c r="G7138" i="24"/>
  <c r="G8661" i="24"/>
  <c r="G8685" i="24"/>
  <c r="G8893" i="24"/>
  <c r="G6689" i="24"/>
  <c r="G6697" i="24"/>
  <c r="G6705" i="24"/>
  <c r="G6737" i="24"/>
  <c r="G6753" i="24"/>
  <c r="G7519" i="24"/>
  <c r="G10286" i="24"/>
  <c r="G10294" i="24"/>
  <c r="G10318" i="24"/>
  <c r="G10342" i="24"/>
  <c r="G10374" i="24"/>
  <c r="G10382" i="24"/>
  <c r="G10398" i="24"/>
  <c r="G10446" i="24"/>
  <c r="G10462" i="24"/>
  <c r="G10494" i="24"/>
  <c r="G10502" i="24"/>
  <c r="G10590" i="24"/>
  <c r="G10606" i="24"/>
  <c r="G10614" i="24"/>
  <c r="G10702" i="24"/>
  <c r="G10990" i="24"/>
  <c r="G10998" i="24"/>
  <c r="G11006" i="24"/>
  <c r="G11022" i="24"/>
  <c r="G11030" i="24"/>
  <c r="G11038" i="24"/>
  <c r="G11054" i="24"/>
  <c r="G11070" i="24"/>
  <c r="G11078" i="24"/>
  <c r="G11102" i="24"/>
  <c r="G11118" i="24"/>
  <c r="G11126" i="24"/>
  <c r="G11134" i="24"/>
  <c r="G11454" i="24"/>
  <c r="G11462" i="24"/>
  <c r="G11494" i="24"/>
  <c r="G11550" i="24"/>
  <c r="G11558" i="24"/>
  <c r="G11870" i="24"/>
  <c r="G11878" i="24"/>
  <c r="G11894" i="24"/>
  <c r="G11910" i="24"/>
  <c r="G12556" i="24"/>
  <c r="G12572" i="24"/>
  <c r="G9927" i="24"/>
  <c r="G9967" i="24"/>
  <c r="G9975" i="24"/>
  <c r="G9991" i="24"/>
  <c r="G9999" i="24"/>
  <c r="G10127" i="24"/>
  <c r="G10175" i="24"/>
  <c r="G10231" i="24"/>
  <c r="G11926" i="24"/>
  <c r="G11941" i="24"/>
  <c r="G11957" i="24"/>
  <c r="G11973" i="24"/>
  <c r="G12037" i="24"/>
  <c r="G12045" i="24"/>
  <c r="G12077" i="24"/>
  <c r="G12133" i="24"/>
  <c r="G12229" i="24"/>
  <c r="G13203" i="24"/>
  <c r="G10295" i="24"/>
  <c r="G10631" i="24"/>
  <c r="G10919" i="24"/>
  <c r="G11799" i="24"/>
  <c r="G9267" i="24"/>
  <c r="G9690" i="24"/>
  <c r="G9897" i="24"/>
  <c r="G10025" i="24"/>
  <c r="G10041" i="24"/>
  <c r="G10057" i="24"/>
  <c r="G10073" i="24"/>
  <c r="G10081" i="24"/>
  <c r="G10089" i="24"/>
  <c r="G10097" i="24"/>
  <c r="G10105" i="24"/>
  <c r="G10137" i="24"/>
  <c r="G10193" i="24"/>
  <c r="G10201" i="24"/>
  <c r="G10209" i="24"/>
  <c r="G10225" i="24"/>
  <c r="G10233" i="24"/>
  <c r="G10241" i="24"/>
  <c r="G11128" i="24"/>
  <c r="G6095" i="24"/>
  <c r="G6103" i="24"/>
  <c r="G6111" i="24"/>
  <c r="G6167" i="24"/>
  <c r="G6199" i="24"/>
  <c r="G6215" i="24"/>
  <c r="G6223" i="24"/>
  <c r="G6501" i="24"/>
  <c r="G6509" i="24"/>
  <c r="G6533" i="24"/>
  <c r="G6541" i="24"/>
  <c r="G6549" i="24"/>
  <c r="G6573" i="24"/>
  <c r="G6581" i="24"/>
  <c r="G6589" i="24"/>
  <c r="G6597" i="24"/>
  <c r="G6605" i="24"/>
  <c r="G6613" i="24"/>
  <c r="G6772" i="24"/>
  <c r="G6780" i="24"/>
  <c r="G6860" i="24"/>
  <c r="G7043" i="24"/>
  <c r="G7067" i="24"/>
  <c r="G7083" i="24"/>
  <c r="G7171" i="24"/>
  <c r="G7179" i="24"/>
  <c r="G7195" i="24"/>
  <c r="G7227" i="24"/>
  <c r="G7291" i="24"/>
  <c r="G7299" i="24"/>
  <c r="G7307" i="24"/>
  <c r="G7315" i="24"/>
  <c r="G7323" i="24"/>
  <c r="G7339" i="24"/>
  <c r="G7347" i="24"/>
  <c r="G7371" i="24"/>
  <c r="G7387" i="24"/>
  <c r="G7395" i="24"/>
  <c r="G7403" i="24"/>
  <c r="G7419" i="24"/>
  <c r="G7443" i="24"/>
  <c r="G7475" i="24"/>
  <c r="G7499" i="24"/>
  <c r="G7531" i="24"/>
  <c r="G7547" i="24"/>
  <c r="G8018" i="24"/>
  <c r="G8026" i="24"/>
  <c r="G8034" i="24"/>
  <c r="G8050" i="24"/>
  <c r="G8058" i="24"/>
  <c r="G8066" i="24"/>
  <c r="G8074" i="24"/>
  <c r="G8082" i="24"/>
  <c r="G8098" i="24"/>
  <c r="G8106" i="24"/>
  <c r="G8114" i="24"/>
  <c r="G8162" i="24"/>
  <c r="G8274" i="24"/>
  <c r="G8544" i="24"/>
  <c r="G8552" i="24"/>
  <c r="G8646" i="24"/>
  <c r="G8702" i="24"/>
  <c r="G8710" i="24"/>
  <c r="G8718" i="24"/>
  <c r="G8726" i="24"/>
  <c r="G8734" i="24"/>
  <c r="G8750" i="24"/>
  <c r="G8758" i="24"/>
  <c r="G8774" i="24"/>
  <c r="G8782" i="24"/>
  <c r="G8790" i="24"/>
  <c r="G8798" i="24"/>
  <c r="G8806" i="24"/>
  <c r="G8814" i="24"/>
  <c r="G9021" i="24"/>
  <c r="G9189" i="24"/>
  <c r="G9197" i="24"/>
  <c r="G9205" i="24"/>
  <c r="G9221" i="24"/>
  <c r="G9229" i="24"/>
  <c r="G9356" i="24"/>
  <c r="G9524" i="24"/>
  <c r="G9532" i="24"/>
  <c r="G9540" i="24"/>
  <c r="G9962" i="24"/>
  <c r="G5610" i="24"/>
  <c r="G5674" i="24"/>
  <c r="G5810" i="24"/>
  <c r="G5826" i="24"/>
  <c r="G5906" i="24"/>
  <c r="G6448" i="24"/>
  <c r="G10673" i="24"/>
  <c r="G10689" i="24"/>
  <c r="G10961" i="24"/>
  <c r="G10993" i="24"/>
  <c r="G11888" i="24"/>
  <c r="G12748" i="24"/>
  <c r="G5116" i="24"/>
  <c r="G5124" i="24"/>
  <c r="G5299" i="24"/>
  <c r="G5491" i="24"/>
  <c r="G5499" i="24"/>
  <c r="G5563" i="24"/>
  <c r="G5587" i="24"/>
  <c r="G5595" i="24"/>
  <c r="G5611" i="24"/>
  <c r="G5627" i="24"/>
  <c r="G5651" i="24"/>
  <c r="G5683" i="24"/>
  <c r="G5691" i="24"/>
  <c r="G5699" i="24"/>
  <c r="G5707" i="24"/>
  <c r="G5723" i="24"/>
  <c r="G5731" i="24"/>
  <c r="G5739" i="24"/>
  <c r="G5747" i="24"/>
  <c r="G5795" i="24"/>
  <c r="G5827" i="24"/>
  <c r="G6425" i="24"/>
  <c r="G6433" i="24"/>
  <c r="G6441" i="24"/>
  <c r="G6449" i="24"/>
  <c r="G6465" i="24"/>
  <c r="G6473" i="24"/>
  <c r="G6481" i="24"/>
  <c r="G6712" i="24"/>
  <c r="G6728" i="24"/>
  <c r="G6736" i="24"/>
  <c r="G6783" i="24"/>
  <c r="G6791" i="24"/>
  <c r="G6839" i="24"/>
  <c r="G6847" i="24"/>
  <c r="G6855" i="24"/>
  <c r="G7046" i="24"/>
  <c r="G7054" i="24"/>
  <c r="G7086" i="24"/>
  <c r="G7310" i="24"/>
  <c r="G7342" i="24"/>
  <c r="G7358" i="24"/>
  <c r="G7390" i="24"/>
  <c r="G7406" i="24"/>
  <c r="G7422" i="24"/>
  <c r="G7438" i="24"/>
  <c r="G7446" i="24"/>
  <c r="G7462" i="24"/>
  <c r="G7470" i="24"/>
  <c r="G7486" i="24"/>
  <c r="G7494" i="24"/>
  <c r="G7510" i="24"/>
  <c r="G7518" i="24"/>
  <c r="G7526" i="24"/>
  <c r="G8037" i="24"/>
  <c r="G8045" i="24"/>
  <c r="G8053" i="24"/>
  <c r="G8069" i="24"/>
  <c r="G8077" i="24"/>
  <c r="G8093" i="24"/>
  <c r="G8411" i="24"/>
  <c r="G8475" i="24"/>
  <c r="G8483" i="24"/>
  <c r="G8507" i="24"/>
  <c r="G8523" i="24"/>
  <c r="G8531" i="24"/>
  <c r="G8539" i="24"/>
  <c r="G11561" i="24"/>
  <c r="G11593" i="24"/>
  <c r="G12031" i="24"/>
  <c r="G12039" i="24"/>
  <c r="G12111" i="24"/>
  <c r="G12135" i="24"/>
  <c r="G12143" i="24"/>
  <c r="G12159" i="24"/>
  <c r="G12183" i="24"/>
  <c r="G12231" i="24"/>
  <c r="G12271" i="24"/>
  <c r="G12295" i="24"/>
  <c r="G12343" i="24"/>
  <c r="G12351" i="24"/>
  <c r="G12359" i="24"/>
  <c r="G9599" i="24"/>
  <c r="G10019" i="24"/>
  <c r="G10035" i="24"/>
  <c r="G10155" i="24"/>
  <c r="G10499" i="24"/>
  <c r="G13187" i="24"/>
  <c r="G7040" i="24"/>
  <c r="G7064" i="24"/>
  <c r="G7072" i="24"/>
  <c r="G7144" i="24"/>
  <c r="G7160" i="24"/>
  <c r="G7168" i="24"/>
  <c r="G7192" i="24"/>
  <c r="G7200" i="24"/>
  <c r="G7208" i="24"/>
  <c r="G7232" i="24"/>
  <c r="G7240" i="24"/>
  <c r="G7272" i="24"/>
  <c r="G7368" i="24"/>
  <c r="G7384" i="24"/>
  <c r="G7408" i="24"/>
  <c r="G7480" i="24"/>
  <c r="G7496" i="24"/>
  <c r="G7512" i="24"/>
  <c r="G8055" i="24"/>
  <c r="G8397" i="24"/>
  <c r="G8445" i="24"/>
  <c r="G8453" i="24"/>
  <c r="G8461" i="24"/>
  <c r="G8509" i="24"/>
  <c r="G8517" i="24"/>
  <c r="G8525" i="24"/>
  <c r="G8533" i="24"/>
  <c r="G8603" i="24"/>
  <c r="G8635" i="24"/>
  <c r="G8954" i="24"/>
  <c r="G9305" i="24"/>
  <c r="G9312" i="24"/>
  <c r="G9320" i="24"/>
  <c r="G9520" i="24"/>
  <c r="G9568" i="24"/>
  <c r="G11595" i="24"/>
  <c r="G11603" i="24"/>
  <c r="G11611" i="24"/>
  <c r="G12489" i="24"/>
  <c r="G12497" i="24"/>
  <c r="G12513" i="24"/>
  <c r="G12521" i="24"/>
  <c r="G12545" i="24"/>
  <c r="G12577" i="24"/>
  <c r="G6452" i="24"/>
  <c r="G6484" i="24"/>
  <c r="G6699" i="24"/>
  <c r="G6731" i="24"/>
  <c r="G6739" i="24"/>
  <c r="G6747" i="24"/>
  <c r="G6762" i="24"/>
  <c r="G6842" i="24"/>
  <c r="G6850" i="24"/>
  <c r="G7177" i="24"/>
  <c r="G7185" i="24"/>
  <c r="G7193" i="24"/>
  <c r="G7217" i="24"/>
  <c r="G7233" i="24"/>
  <c r="G7241" i="24"/>
  <c r="G7249" i="24"/>
  <c r="G7529" i="24"/>
  <c r="G7537" i="24"/>
  <c r="G7545" i="24"/>
  <c r="G7553" i="24"/>
  <c r="G8111" i="24"/>
  <c r="G8287" i="24"/>
  <c r="G8414" i="24"/>
  <c r="G8430" i="24"/>
  <c r="G8446" i="24"/>
  <c r="G8454" i="24"/>
  <c r="G8478" i="24"/>
  <c r="G8486" i="24"/>
  <c r="G8494" i="24"/>
  <c r="G8510" i="24"/>
  <c r="G8518" i="24"/>
  <c r="G8526" i="24"/>
  <c r="G8534" i="24"/>
  <c r="G8542" i="24"/>
  <c r="G8955" i="24"/>
  <c r="G9019" i="24"/>
  <c r="G9027" i="24"/>
  <c r="G9067" i="24"/>
  <c r="G9075" i="24"/>
  <c r="G9083" i="24"/>
  <c r="G9091" i="24"/>
  <c r="G9099" i="24"/>
  <c r="G9298" i="24"/>
  <c r="G9306" i="24"/>
  <c r="G9966" i="24"/>
  <c r="G11316" i="24"/>
  <c r="G11986" i="24"/>
  <c r="G12002" i="24"/>
  <c r="G12042" i="24"/>
  <c r="G12058" i="24"/>
  <c r="G12082" i="24"/>
  <c r="G12090" i="24"/>
  <c r="G12146" i="24"/>
  <c r="G12162" i="24"/>
  <c r="G12178" i="24"/>
  <c r="G12186" i="24"/>
  <c r="G12234" i="24"/>
  <c r="G12242" i="24"/>
  <c r="G12378" i="24"/>
  <c r="G12386" i="24"/>
  <c r="G12418" i="24"/>
  <c r="G12426" i="24"/>
  <c r="G12450" i="24"/>
  <c r="G12458" i="24"/>
  <c r="G12474" i="24"/>
  <c r="G12656" i="24"/>
  <c r="G12664" i="24"/>
  <c r="G12704" i="24"/>
  <c r="G12776" i="24"/>
  <c r="G12792" i="24"/>
  <c r="G12800" i="24"/>
  <c r="G12848" i="24"/>
  <c r="G12856" i="24"/>
  <c r="G12880" i="24"/>
  <c r="G12888" i="24"/>
  <c r="G12896" i="24"/>
  <c r="G9176" i="24"/>
  <c r="G9200" i="24"/>
  <c r="G9208" i="24"/>
  <c r="G9224" i="24"/>
  <c r="G9240" i="24"/>
  <c r="G9311" i="24"/>
  <c r="G9319" i="24"/>
  <c r="G9431" i="24"/>
  <c r="G9439" i="24"/>
  <c r="G9447" i="24"/>
  <c r="G9455" i="24"/>
  <c r="G9463" i="24"/>
  <c r="G9479" i="24"/>
  <c r="G9487" i="24"/>
  <c r="G9511" i="24"/>
  <c r="G9527" i="24"/>
  <c r="G9694" i="24"/>
  <c r="G9821" i="24"/>
  <c r="G9829" i="24"/>
  <c r="G9860" i="24"/>
  <c r="G9876" i="24"/>
  <c r="G9884" i="24"/>
  <c r="G10426" i="24"/>
  <c r="G10562" i="24"/>
  <c r="G10578" i="24"/>
  <c r="G10586" i="24"/>
  <c r="G10618" i="24"/>
  <c r="G10626" i="24"/>
  <c r="G10674" i="24"/>
  <c r="G10706" i="24"/>
  <c r="G10730" i="24"/>
  <c r="G10754" i="24"/>
  <c r="G10762" i="24"/>
  <c r="G10954" i="24"/>
  <c r="G10994" i="24"/>
  <c r="G11002" i="24"/>
  <c r="G11465" i="24"/>
  <c r="G11473" i="24"/>
  <c r="G11576" i="24"/>
  <c r="G11712" i="24"/>
  <c r="G11720" i="24"/>
  <c r="G11736" i="24"/>
  <c r="G11744" i="24"/>
  <c r="G11752" i="24"/>
  <c r="G11808" i="24"/>
  <c r="G11816" i="24"/>
  <c r="G11832" i="24"/>
  <c r="G11927" i="24"/>
  <c r="G11958" i="24"/>
  <c r="G11990" i="24"/>
  <c r="G11998" i="24"/>
  <c r="G12030" i="24"/>
  <c r="G12054" i="24"/>
  <c r="G12062" i="24"/>
  <c r="G12078" i="24"/>
  <c r="G12094" i="24"/>
  <c r="G12102" i="24"/>
  <c r="G12150" i="24"/>
  <c r="G12174" i="24"/>
  <c r="G12206" i="24"/>
  <c r="G12222" i="24"/>
  <c r="G12246" i="24"/>
  <c r="G12262" i="24"/>
  <c r="G12302" i="24"/>
  <c r="G12318" i="24"/>
  <c r="G12334" i="24"/>
  <c r="G12342" i="24"/>
  <c r="G12525" i="24"/>
  <c r="G12573" i="24"/>
  <c r="G12915" i="24"/>
  <c r="G12931" i="24"/>
  <c r="G13011" i="24"/>
  <c r="G13027" i="24"/>
  <c r="G13059" i="24"/>
  <c r="G13067" i="24"/>
  <c r="G13083" i="24"/>
  <c r="G13107" i="24"/>
  <c r="G13131" i="24"/>
  <c r="G13139" i="24"/>
  <c r="G13147" i="24"/>
  <c r="G13155" i="24"/>
  <c r="G13163" i="24"/>
  <c r="G9870" i="24"/>
  <c r="G9886" i="24"/>
  <c r="G10012" i="24"/>
  <c r="G10020" i="24"/>
  <c r="G10060" i="24"/>
  <c r="G10068" i="24"/>
  <c r="G10076" i="24"/>
  <c r="G10252" i="24"/>
  <c r="G10260" i="24"/>
  <c r="G10268" i="24"/>
  <c r="G10340" i="24"/>
  <c r="G10348" i="24"/>
  <c r="G10356" i="24"/>
  <c r="G10364" i="24"/>
  <c r="G10372" i="24"/>
  <c r="G10380" i="24"/>
  <c r="G10444" i="24"/>
  <c r="G10452" i="24"/>
  <c r="G10460" i="24"/>
  <c r="G10468" i="24"/>
  <c r="G10476" i="24"/>
  <c r="G10484" i="24"/>
  <c r="G10492" i="24"/>
  <c r="G10580" i="24"/>
  <c r="G10588" i="24"/>
  <c r="G10596" i="24"/>
  <c r="G10652" i="24"/>
  <c r="G10692" i="24"/>
  <c r="G10700" i="24"/>
  <c r="G10732" i="24"/>
  <c r="G10764" i="24"/>
  <c r="G10772" i="24"/>
  <c r="G10796" i="24"/>
  <c r="G10828" i="24"/>
  <c r="G10844" i="24"/>
  <c r="G10852" i="24"/>
  <c r="G10940" i="24"/>
  <c r="G10964" i="24"/>
  <c r="G10980" i="24"/>
  <c r="G10988" i="24"/>
  <c r="G11004" i="24"/>
  <c r="G11028" i="24"/>
  <c r="G11243" i="24"/>
  <c r="G11419" i="24"/>
  <c r="G11531" i="24"/>
  <c r="G11706" i="24"/>
  <c r="G12375" i="24"/>
  <c r="G12543" i="24"/>
  <c r="G12551" i="24"/>
  <c r="G12559" i="24"/>
  <c r="G12590" i="24"/>
  <c r="G12606" i="24"/>
  <c r="G12630" i="24"/>
  <c r="G12965" i="24"/>
  <c r="G13195" i="24"/>
  <c r="G11069" i="24"/>
  <c r="G11117" i="24"/>
  <c r="G11189" i="24"/>
  <c r="G11205" i="24"/>
  <c r="G11221" i="24"/>
  <c r="G11261" i="24"/>
  <c r="G11301" i="24"/>
  <c r="G11309" i="24"/>
  <c r="G11413" i="24"/>
  <c r="G11421" i="24"/>
  <c r="G11437" i="24"/>
  <c r="G11532" i="24"/>
  <c r="G11572" i="24"/>
  <c r="G11580" i="24"/>
  <c r="G11588" i="24"/>
  <c r="G11604" i="24"/>
  <c r="G11612" i="24"/>
  <c r="G11923" i="24"/>
  <c r="G11938" i="24"/>
  <c r="G12584" i="24"/>
  <c r="G12671" i="24"/>
  <c r="G12703" i="24"/>
  <c r="G12711" i="24"/>
  <c r="G12735" i="24"/>
  <c r="G12751" i="24"/>
  <c r="G12767" i="24"/>
  <c r="G12783" i="24"/>
  <c r="G12807" i="24"/>
  <c r="G12815" i="24"/>
  <c r="G12823" i="24"/>
  <c r="G12831" i="24"/>
  <c r="G12847" i="24"/>
  <c r="G9142" i="24"/>
  <c r="G9517" i="24"/>
  <c r="G9525" i="24"/>
  <c r="G9533" i="24"/>
  <c r="G9541" i="24"/>
  <c r="G10248" i="24"/>
  <c r="G10264" i="24"/>
  <c r="G10288" i="24"/>
  <c r="G10320" i="24"/>
  <c r="G10344" i="24"/>
  <c r="G10352" i="24"/>
  <c r="G10368" i="24"/>
  <c r="G10392" i="24"/>
  <c r="G10408" i="24"/>
  <c r="G10416" i="24"/>
  <c r="G10728" i="24"/>
  <c r="G10736" i="24"/>
  <c r="G10944" i="24"/>
  <c r="G10960" i="24"/>
  <c r="G10984" i="24"/>
  <c r="G10992" i="24"/>
  <c r="G11000" i="24"/>
  <c r="G11008" i="24"/>
  <c r="G11016" i="24"/>
  <c r="G11032" i="24"/>
  <c r="G11519" i="24"/>
  <c r="G11559" i="24"/>
  <c r="G11718" i="24"/>
  <c r="G11726" i="24"/>
  <c r="G11774" i="24"/>
  <c r="G11782" i="24"/>
  <c r="G11790" i="24"/>
  <c r="G11798" i="24"/>
  <c r="G11948" i="24"/>
  <c r="G11988" i="24"/>
  <c r="G11996" i="24"/>
  <c r="G12004" i="24"/>
  <c r="G12012" i="24"/>
  <c r="G12020" i="24"/>
  <c r="G12028" i="24"/>
  <c r="G12052" i="24"/>
  <c r="G12076" i="24"/>
  <c r="G12108" i="24"/>
  <c r="G12164" i="24"/>
  <c r="G12188" i="24"/>
  <c r="G12196" i="24"/>
  <c r="G12220" i="24"/>
  <c r="G12244" i="24"/>
  <c r="G12260" i="24"/>
  <c r="G12316" i="24"/>
  <c r="G12332" i="24"/>
  <c r="G12356" i="24"/>
  <c r="G12523" i="24"/>
  <c r="G12610" i="24"/>
  <c r="G12634" i="24"/>
  <c r="G12642" i="24"/>
  <c r="G12921" i="24"/>
  <c r="G12937" i="24"/>
  <c r="G952" i="24"/>
  <c r="G968" i="24"/>
  <c r="G1270" i="24"/>
  <c r="G13183" i="24"/>
  <c r="G13175" i="24"/>
  <c r="G11697" i="24"/>
  <c r="G11705" i="24"/>
  <c r="G12940" i="24"/>
  <c r="G13196" i="24"/>
  <c r="G4506" i="24"/>
  <c r="G4801" i="24"/>
  <c r="G4833" i="24"/>
  <c r="G4841" i="24"/>
  <c r="G4849" i="24"/>
  <c r="G4865" i="24"/>
  <c r="G4873" i="24"/>
  <c r="G5016" i="24"/>
  <c r="G5167" i="24"/>
  <c r="G5191" i="24"/>
  <c r="G5199" i="24"/>
  <c r="G5223" i="24"/>
  <c r="G5239" i="24"/>
  <c r="G5247" i="24"/>
  <c r="G5255" i="24"/>
  <c r="G6174" i="24"/>
  <c r="G8255" i="24"/>
  <c r="G7218" i="24"/>
  <c r="G7306" i="24"/>
  <c r="G7354" i="24"/>
  <c r="G7442" i="24"/>
  <c r="G7474" i="24"/>
  <c r="G4387" i="24"/>
  <c r="G4060" i="24"/>
  <c r="G4156" i="24"/>
  <c r="G2958" i="24"/>
  <c r="G13197" i="24"/>
  <c r="G455" i="24"/>
  <c r="G471" i="24"/>
  <c r="G479" i="24"/>
  <c r="G487" i="24"/>
  <c r="G503" i="24"/>
  <c r="G535" i="24"/>
  <c r="G543" i="24"/>
  <c r="G551" i="24"/>
  <c r="G583" i="24"/>
  <c r="G599" i="24"/>
  <c r="G607" i="24"/>
  <c r="G631" i="24"/>
  <c r="G647" i="24"/>
  <c r="G663" i="24"/>
  <c r="G671" i="24"/>
  <c r="G679" i="24"/>
  <c r="G695" i="24"/>
  <c r="G719" i="24"/>
  <c r="G743" i="24"/>
  <c r="G958" i="24"/>
  <c r="G966" i="24"/>
  <c r="G1069" i="24"/>
  <c r="G1092" i="24"/>
  <c r="G1300" i="24"/>
  <c r="G1356" i="24"/>
  <c r="G1364" i="24"/>
  <c r="G1372" i="24"/>
  <c r="G1380" i="24"/>
  <c r="G1388" i="24"/>
  <c r="G1404" i="24"/>
  <c r="G1412" i="24"/>
  <c r="G1420" i="24"/>
  <c r="G1428" i="24"/>
  <c r="G1436" i="24"/>
  <c r="G1444" i="24"/>
  <c r="G1452" i="24"/>
  <c r="G1460" i="24"/>
  <c r="G1468" i="24"/>
  <c r="G1484" i="24"/>
  <c r="G1492" i="24"/>
  <c r="G1508" i="24"/>
  <c r="G1516" i="24"/>
  <c r="G1524" i="24"/>
  <c r="G1540" i="24"/>
  <c r="G1548" i="24"/>
  <c r="G1556" i="24"/>
  <c r="G1564" i="24"/>
  <c r="G1572" i="24"/>
  <c r="G1580" i="24"/>
  <c r="G3980" i="24"/>
  <c r="G8" i="24"/>
  <c r="G16" i="24"/>
  <c r="G24" i="24"/>
  <c r="G32" i="24"/>
  <c r="G48" i="24"/>
  <c r="G56" i="24"/>
  <c r="G64" i="24"/>
  <c r="G72" i="24"/>
  <c r="G104" i="24"/>
  <c r="G112" i="24"/>
  <c r="G128" i="24"/>
  <c r="G144" i="24"/>
  <c r="G152" i="24"/>
  <c r="G160" i="24"/>
  <c r="G168" i="24"/>
  <c r="G176" i="24"/>
  <c r="G192" i="24"/>
  <c r="G216" i="24"/>
  <c r="G224" i="24"/>
  <c r="G232" i="24"/>
  <c r="G240" i="24"/>
  <c r="G256" i="24"/>
  <c r="G264" i="24"/>
  <c r="G280" i="24"/>
  <c r="G288" i="24"/>
  <c r="G296" i="24"/>
  <c r="G304" i="24"/>
  <c r="G312" i="24"/>
  <c r="G328" i="24"/>
  <c r="G360" i="24"/>
  <c r="G368" i="24"/>
  <c r="G376" i="24"/>
  <c r="G384" i="24"/>
  <c r="G392" i="24"/>
  <c r="G400" i="24"/>
  <c r="G416" i="24"/>
  <c r="G440" i="24"/>
  <c r="G448" i="24"/>
  <c r="G456" i="24"/>
  <c r="G464" i="24"/>
  <c r="G480" i="24"/>
  <c r="G488" i="24"/>
  <c r="G496" i="24"/>
  <c r="G512" i="24"/>
  <c r="G520" i="24"/>
  <c r="G528" i="24"/>
  <c r="G544" i="24"/>
  <c r="G560" i="24"/>
  <c r="G568" i="24"/>
  <c r="G576" i="24"/>
  <c r="G584" i="24"/>
  <c r="G592" i="24"/>
  <c r="G616" i="24"/>
  <c r="G624" i="24"/>
  <c r="G632" i="24"/>
  <c r="G640" i="24"/>
  <c r="G704" i="24"/>
  <c r="G744" i="24"/>
  <c r="G752" i="24"/>
  <c r="G784" i="24"/>
  <c r="G831" i="24"/>
  <c r="G847" i="24"/>
  <c r="G887" i="24"/>
  <c r="G903" i="24"/>
  <c r="G919" i="24"/>
  <c r="G927" i="24"/>
  <c r="G951" i="24"/>
  <c r="G959" i="24"/>
  <c r="G967" i="24"/>
  <c r="G1062" i="24"/>
  <c r="G1078" i="24"/>
  <c r="G1341" i="24"/>
  <c r="G1349" i="24"/>
  <c r="G1357" i="24"/>
  <c r="G1365" i="24"/>
  <c r="G1373" i="24"/>
  <c r="G1397" i="24"/>
  <c r="G1405" i="24"/>
  <c r="G1413" i="24"/>
  <c r="G1421" i="24"/>
  <c r="G1429" i="24"/>
  <c r="G1437" i="24"/>
  <c r="G1469" i="24"/>
  <c r="G6117" i="24"/>
  <c r="G6141" i="24"/>
  <c r="G6149" i="24"/>
  <c r="G6157" i="24"/>
  <c r="G6165" i="24"/>
  <c r="G8548" i="24"/>
  <c r="G8556" i="24"/>
  <c r="G8563" i="24"/>
  <c r="G8571" i="24"/>
  <c r="G1929" i="24"/>
  <c r="G1937" i="24"/>
  <c r="G1945" i="24"/>
  <c r="G1961" i="24"/>
  <c r="G1969" i="24"/>
  <c r="G1977" i="24"/>
  <c r="G1985" i="24"/>
  <c r="G1993" i="24"/>
  <c r="G2001" i="24"/>
  <c r="G2009" i="24"/>
  <c r="G2025" i="24"/>
  <c r="G2033" i="24"/>
  <c r="G2041" i="24"/>
  <c r="G2065" i="24"/>
  <c r="G2073" i="24"/>
  <c r="G2081" i="24"/>
  <c r="G2248" i="24"/>
  <c r="G2256" i="24"/>
  <c r="G2367" i="24"/>
  <c r="G2622" i="24"/>
  <c r="G2670" i="24"/>
  <c r="G2733" i="24"/>
  <c r="G2741" i="24"/>
  <c r="G2757" i="24"/>
  <c r="G2781" i="24"/>
  <c r="G2813" i="24"/>
  <c r="G2821" i="24"/>
  <c r="G2829" i="24"/>
  <c r="G2837" i="24"/>
  <c r="G2861" i="24"/>
  <c r="G2869" i="24"/>
  <c r="G2877" i="24"/>
  <c r="G2885" i="24"/>
  <c r="G2901" i="24"/>
  <c r="G2909" i="24"/>
  <c r="G2941" i="24"/>
  <c r="G2949" i="24"/>
  <c r="G3029" i="24"/>
  <c r="G3037" i="24"/>
  <c r="G3101" i="24"/>
  <c r="G3109" i="24"/>
  <c r="G3532" i="24"/>
  <c r="G3548" i="24"/>
  <c r="G3572" i="24"/>
  <c r="G3580" i="24"/>
  <c r="G3596" i="24"/>
  <c r="G3604" i="24"/>
  <c r="G3612" i="24"/>
  <c r="G3620" i="24"/>
  <c r="G3979" i="24"/>
  <c r="G3987" i="24"/>
  <c r="G4705" i="24"/>
  <c r="G4713" i="24"/>
  <c r="G4737" i="24"/>
  <c r="G4753" i="24"/>
  <c r="G4761" i="24"/>
  <c r="G4888" i="24"/>
  <c r="G4896" i="24"/>
  <c r="G4920" i="24"/>
  <c r="G4928" i="24"/>
  <c r="G4936" i="24"/>
  <c r="G4944" i="24"/>
  <c r="G4952" i="24"/>
  <c r="G4968" i="24"/>
  <c r="G5008" i="24"/>
  <c r="G5079" i="24"/>
  <c r="G6253" i="24"/>
  <c r="G6261" i="24"/>
  <c r="G6269" i="24"/>
  <c r="G6277" i="24"/>
  <c r="G6285" i="24"/>
  <c r="G6293" i="24"/>
  <c r="G6301" i="24"/>
  <c r="G6325" i="24"/>
  <c r="G6333" i="24"/>
  <c r="G6341" i="24"/>
  <c r="G6349" i="24"/>
  <c r="G6357" i="24"/>
  <c r="G6388" i="24"/>
  <c r="G6420" i="24"/>
  <c r="G8342" i="24"/>
  <c r="G8350" i="24"/>
  <c r="G8358" i="24"/>
  <c r="G8382" i="24"/>
  <c r="G8405" i="24"/>
  <c r="G2775" i="24"/>
  <c r="G2855" i="24"/>
  <c r="G2903" i="24"/>
  <c r="G2919" i="24"/>
  <c r="G2975" i="24"/>
  <c r="G3614" i="24"/>
  <c r="G4348" i="24"/>
  <c r="G4372" i="24"/>
  <c r="G11125" i="24"/>
  <c r="G11133" i="24"/>
  <c r="G11141" i="24"/>
  <c r="G11157" i="24"/>
  <c r="G11524" i="24"/>
  <c r="G11365" i="24"/>
  <c r="G12432" i="24"/>
  <c r="G13209" i="24"/>
  <c r="G13181" i="24"/>
  <c r="G13173" i="24"/>
  <c r="G3895" i="24"/>
  <c r="G3911" i="24"/>
  <c r="G290" i="24"/>
  <c r="G2061" i="24"/>
  <c r="G243" i="24"/>
  <c r="G707" i="24"/>
  <c r="G715" i="24"/>
  <c r="G731" i="24"/>
  <c r="G739" i="24"/>
  <c r="G755" i="24"/>
  <c r="G771" i="24"/>
  <c r="G779" i="24"/>
  <c r="G787" i="24"/>
  <c r="G795" i="24"/>
  <c r="G803" i="24"/>
  <c r="G819" i="24"/>
  <c r="G890" i="24"/>
  <c r="G906" i="24"/>
  <c r="G914" i="24"/>
  <c r="G922" i="24"/>
  <c r="G930" i="24"/>
  <c r="G938" i="24"/>
  <c r="G946" i="24"/>
  <c r="G619" i="24"/>
  <c r="G10633" i="24"/>
  <c r="G10641" i="24"/>
  <c r="G10649" i="24"/>
  <c r="G10657" i="24"/>
  <c r="G10777" i="24"/>
  <c r="G2108" i="24"/>
  <c r="G3863" i="24"/>
  <c r="G1183" i="24"/>
  <c r="G1869" i="24"/>
  <c r="G10609" i="24"/>
  <c r="G3783" i="24"/>
  <c r="G3879" i="24"/>
  <c r="G6506" i="24"/>
  <c r="G6522" i="24"/>
  <c r="G6546" i="24"/>
  <c r="G6618" i="24"/>
  <c r="G8745" i="24"/>
  <c r="G8769" i="24"/>
  <c r="G8777" i="24"/>
  <c r="G8785" i="24"/>
  <c r="G8793" i="24"/>
  <c r="G8801" i="24"/>
  <c r="G8809" i="24"/>
  <c r="G8865" i="24"/>
  <c r="G9939" i="24"/>
  <c r="G1167" i="24"/>
  <c r="G6435" i="24"/>
  <c r="G6467" i="24"/>
  <c r="G6475" i="24"/>
  <c r="G6483" i="24"/>
  <c r="G6491" i="24"/>
  <c r="G8428" i="24"/>
  <c r="G8436" i="24"/>
  <c r="G8444" i="24"/>
  <c r="G8452" i="24"/>
  <c r="G8460" i="24"/>
  <c r="G8468" i="24"/>
  <c r="G8492" i="24"/>
  <c r="G8500" i="24"/>
  <c r="G8516" i="24"/>
  <c r="G8524" i="24"/>
  <c r="G8532" i="24"/>
  <c r="G8540" i="24"/>
  <c r="G8610" i="24"/>
  <c r="G8618" i="24"/>
  <c r="G8634" i="24"/>
  <c r="G8937" i="24"/>
  <c r="G1485" i="24"/>
  <c r="G1668" i="24"/>
  <c r="G1676" i="24"/>
  <c r="G1684" i="24"/>
  <c r="G1692" i="24"/>
  <c r="G1700" i="24"/>
  <c r="G1708" i="24"/>
  <c r="G1716" i="24"/>
  <c r="G1724" i="24"/>
  <c r="G1732" i="24"/>
  <c r="G1748" i="24"/>
  <c r="G1756" i="24"/>
  <c r="G1764" i="24"/>
  <c r="G1772" i="24"/>
  <c r="G1780" i="24"/>
  <c r="G1796" i="24"/>
  <c r="G1804" i="24"/>
  <c r="G1812" i="24"/>
  <c r="G1828" i="24"/>
  <c r="G1836" i="24"/>
  <c r="G1844" i="24"/>
  <c r="G1852" i="24"/>
  <c r="G1868" i="24"/>
  <c r="G1876" i="24"/>
  <c r="G1884" i="24"/>
  <c r="G1892" i="24"/>
  <c r="G1900" i="24"/>
  <c r="G1908" i="24"/>
  <c r="G1916" i="24"/>
  <c r="G1924" i="24"/>
  <c r="G1940" i="24"/>
  <c r="G1948" i="24"/>
  <c r="G1956" i="24"/>
  <c r="G1964" i="24"/>
  <c r="G1972" i="24"/>
  <c r="G1988" i="24"/>
  <c r="G1996" i="24"/>
  <c r="G2004" i="24"/>
  <c r="G2012" i="24"/>
  <c r="G2020" i="24"/>
  <c r="G2028" i="24"/>
  <c r="G2251" i="24"/>
  <c r="G2259" i="24"/>
  <c r="G2267" i="24"/>
  <c r="G2354" i="24"/>
  <c r="G2370" i="24"/>
  <c r="G2378" i="24"/>
  <c r="G2856" i="24"/>
  <c r="G2864" i="24"/>
  <c r="G2872" i="24"/>
  <c r="G2888" i="24"/>
  <c r="G2896" i="24"/>
  <c r="G2912" i="24"/>
  <c r="G2920" i="24"/>
  <c r="G2928" i="24"/>
  <c r="G2952" i="24"/>
  <c r="G2968" i="24"/>
  <c r="G2976" i="24"/>
  <c r="G3032" i="24"/>
  <c r="G3040" i="24"/>
  <c r="G3048" i="24"/>
  <c r="G3064" i="24"/>
  <c r="G3080" i="24"/>
  <c r="G3096" i="24"/>
  <c r="G3104" i="24"/>
  <c r="G3463" i="24"/>
  <c r="G3503" i="24"/>
  <c r="G3527" i="24"/>
  <c r="G3551" i="24"/>
  <c r="G3559" i="24"/>
  <c r="G3567" i="24"/>
  <c r="G3623" i="24"/>
  <c r="G3631" i="24"/>
  <c r="G3918" i="24"/>
  <c r="G3966" i="24"/>
  <c r="G3974" i="24"/>
  <c r="G3982" i="24"/>
  <c r="G3990" i="24"/>
  <c r="G4006" i="24"/>
  <c r="G4093" i="24"/>
  <c r="G4333" i="24"/>
  <c r="G4341" i="24"/>
  <c r="G4349" i="24"/>
  <c r="G4357" i="24"/>
  <c r="G4389" i="24"/>
  <c r="G4397" i="24"/>
  <c r="G4405" i="24"/>
  <c r="G4413" i="24"/>
  <c r="G4476" i="24"/>
  <c r="G4484" i="24"/>
  <c r="G4492" i="24"/>
  <c r="G4500" i="24"/>
  <c r="G4508" i="24"/>
  <c r="G4524" i="24"/>
  <c r="G4540" i="24"/>
  <c r="G4548" i="24"/>
  <c r="G4556" i="24"/>
  <c r="G4564" i="24"/>
  <c r="G4572" i="24"/>
  <c r="G4588" i="24"/>
  <c r="G4596" i="24"/>
  <c r="G4763" i="24"/>
  <c r="G4787" i="24"/>
  <c r="G4803" i="24"/>
  <c r="G5345" i="24"/>
  <c r="G5353" i="24"/>
  <c r="G5361" i="24"/>
  <c r="G7673" i="24"/>
  <c r="G7681" i="24"/>
  <c r="G7689" i="24"/>
  <c r="G7705" i="24"/>
  <c r="G7713" i="24"/>
  <c r="G7721" i="24"/>
  <c r="G7737" i="24"/>
  <c r="G7753" i="24"/>
  <c r="G7785" i="24"/>
  <c r="G7793" i="24"/>
  <c r="G7801" i="24"/>
  <c r="G7817" i="24"/>
  <c r="G7825" i="24"/>
  <c r="G7833" i="24"/>
  <c r="G7841" i="24"/>
  <c r="G7961" i="24"/>
  <c r="G7977" i="24"/>
  <c r="G8056" i="24"/>
  <c r="G8072" i="24"/>
  <c r="G8088" i="24"/>
  <c r="G8183" i="24"/>
  <c r="G8214" i="24"/>
  <c r="G8222" i="24"/>
  <c r="G8238" i="24"/>
  <c r="G8246" i="24"/>
  <c r="G8254" i="24"/>
  <c r="G8277" i="24"/>
  <c r="G8301" i="24"/>
  <c r="G8325" i="24"/>
  <c r="G8333" i="24"/>
  <c r="G8341" i="24"/>
  <c r="G8365" i="24"/>
  <c r="G8373" i="24"/>
  <c r="G8381" i="24"/>
  <c r="G8389" i="24"/>
  <c r="G8578" i="24"/>
  <c r="G8601" i="24"/>
  <c r="G8625" i="24"/>
  <c r="G8696" i="24"/>
  <c r="G8904" i="24"/>
  <c r="G9970" i="24"/>
  <c r="G9986" i="24"/>
  <c r="G9994" i="24"/>
  <c r="G10002" i="24"/>
  <c r="G10824" i="24"/>
  <c r="G10848" i="24"/>
  <c r="G10856" i="24"/>
  <c r="G10864" i="24"/>
  <c r="G10880" i="24"/>
  <c r="G10888" i="24"/>
  <c r="G11039" i="24"/>
  <c r="G11063" i="24"/>
  <c r="G11071" i="24"/>
  <c r="G11079" i="24"/>
  <c r="G11158" i="24"/>
  <c r="G11246" i="24"/>
  <c r="G11254" i="24"/>
  <c r="G11326" i="24"/>
  <c r="G12177" i="24"/>
  <c r="G2722" i="24"/>
  <c r="G3161" i="24"/>
  <c r="G8263" i="24"/>
  <c r="G8383" i="24"/>
  <c r="G10171" i="24"/>
  <c r="G10227" i="24"/>
  <c r="G10235" i="24"/>
  <c r="G9908" i="24"/>
  <c r="G372" i="24"/>
  <c r="G412" i="24"/>
  <c r="G3880" i="24"/>
  <c r="G6932" i="24"/>
  <c r="G7355" i="24"/>
  <c r="G8002" i="24"/>
  <c r="G8437" i="24"/>
  <c r="G10522" i="24"/>
  <c r="G7068" i="24"/>
  <c r="G6965" i="24"/>
  <c r="G7316" i="24"/>
  <c r="G7364" i="24"/>
  <c r="G7444" i="24"/>
  <c r="G7468" i="24"/>
  <c r="G8154" i="24"/>
  <c r="G1375" i="24"/>
  <c r="G2515" i="24"/>
  <c r="G8271" i="24"/>
  <c r="G8429" i="24"/>
  <c r="G10442" i="24"/>
  <c r="G10466" i="24"/>
  <c r="G484" i="24"/>
  <c r="G8224" i="24"/>
  <c r="G77" i="24"/>
  <c r="G357" i="24"/>
  <c r="G5372" i="24"/>
  <c r="G5388" i="24"/>
  <c r="G5404" i="24"/>
  <c r="G5412" i="24"/>
  <c r="G5420" i="24"/>
  <c r="G5428" i="24"/>
  <c r="G5436" i="24"/>
  <c r="G5939" i="24"/>
  <c r="G5947" i="24"/>
  <c r="G5955" i="24"/>
  <c r="G6846" i="24"/>
  <c r="G6878" i="24"/>
  <c r="G6886" i="24"/>
  <c r="G6894" i="24"/>
  <c r="G7012" i="24"/>
  <c r="G8145" i="24"/>
  <c r="G2621" i="24"/>
  <c r="G2629" i="24"/>
  <c r="G2637" i="24"/>
  <c r="G2645" i="24"/>
  <c r="G2653" i="24"/>
  <c r="G2661" i="24"/>
  <c r="G2669" i="24"/>
  <c r="G2677" i="24"/>
  <c r="G2685" i="24"/>
  <c r="G2732" i="24"/>
  <c r="G2740" i="24"/>
  <c r="G2748" i="24"/>
  <c r="G2764" i="24"/>
  <c r="G2772" i="24"/>
  <c r="G2796" i="24"/>
  <c r="G2804" i="24"/>
  <c r="G2812" i="24"/>
  <c r="G2836" i="24"/>
  <c r="G2844" i="24"/>
  <c r="G2852" i="24"/>
  <c r="G2860" i="24"/>
  <c r="G2868" i="24"/>
  <c r="G2876" i="24"/>
  <c r="G2884" i="24"/>
  <c r="G2892" i="24"/>
  <c r="G2900" i="24"/>
  <c r="G2908" i="24"/>
  <c r="G2916" i="24"/>
  <c r="G2924" i="24"/>
  <c r="G2932" i="24"/>
  <c r="G2940" i="24"/>
  <c r="G2956" i="24"/>
  <c r="G2964" i="24"/>
  <c r="G2972" i="24"/>
  <c r="G2980" i="24"/>
  <c r="G2996" i="24"/>
  <c r="G3028" i="24"/>
  <c r="G3036" i="24"/>
  <c r="G3044" i="24"/>
  <c r="G3052" i="24"/>
  <c r="G3108" i="24"/>
  <c r="G3507" i="24"/>
  <c r="G3515" i="24"/>
  <c r="G3523" i="24"/>
  <c r="G15" i="24"/>
  <c r="G23" i="24"/>
  <c r="G31" i="24"/>
  <c r="G39" i="24"/>
  <c r="G55" i="24"/>
  <c r="G63" i="24"/>
  <c r="G71" i="24"/>
  <c r="G87" i="24"/>
  <c r="G1354" i="24"/>
  <c r="G1362" i="24"/>
  <c r="G1378" i="24"/>
  <c r="G1386" i="24"/>
  <c r="G1394" i="24"/>
  <c r="G1402" i="24"/>
  <c r="G1418" i="24"/>
  <c r="G1426" i="24"/>
  <c r="G1434" i="24"/>
  <c r="G1442" i="24"/>
  <c r="G1458" i="24"/>
  <c r="G1585" i="24"/>
  <c r="G1593" i="24"/>
  <c r="G1601" i="24"/>
  <c r="G1609" i="24"/>
  <c r="G1625" i="24"/>
  <c r="G1633" i="24"/>
  <c r="G2112" i="24"/>
  <c r="G2144" i="24"/>
  <c r="G2152" i="24"/>
  <c r="G2160" i="24"/>
  <c r="G2168" i="24"/>
  <c r="G2176" i="24"/>
  <c r="G2192" i="24"/>
  <c r="G2216" i="24"/>
  <c r="G2224" i="24"/>
  <c r="G2414" i="24"/>
  <c r="G2430" i="24"/>
  <c r="G2701" i="24"/>
  <c r="G2717" i="24"/>
  <c r="G2725" i="24"/>
  <c r="G3172" i="24"/>
  <c r="G3180" i="24"/>
  <c r="G3188" i="24"/>
  <c r="G3196" i="24"/>
  <c r="G3204" i="24"/>
  <c r="G3220" i="24"/>
  <c r="G3228" i="24"/>
  <c r="G3244" i="24"/>
  <c r="G3324" i="24"/>
  <c r="G3332" i="24"/>
  <c r="G3340" i="24"/>
  <c r="G3364" i="24"/>
  <c r="G3372" i="24"/>
  <c r="G3380" i="24"/>
  <c r="G3388" i="24"/>
  <c r="G3396" i="24"/>
  <c r="G3404" i="24"/>
  <c r="G3412" i="24"/>
  <c r="G3420" i="24"/>
  <c r="G3428" i="24"/>
  <c r="G3436" i="24"/>
  <c r="G3747" i="24"/>
  <c r="G3755" i="24"/>
  <c r="G3779" i="24"/>
  <c r="G3787" i="24"/>
  <c r="G3795" i="24"/>
  <c r="G3803" i="24"/>
  <c r="G3811" i="24"/>
  <c r="G3819" i="24"/>
  <c r="G3827" i="24"/>
  <c r="G3851" i="24"/>
  <c r="G3859" i="24"/>
  <c r="G3867" i="24"/>
  <c r="G3875" i="24"/>
  <c r="G3883" i="24"/>
  <c r="G3891" i="24"/>
  <c r="G3907" i="24"/>
  <c r="G3915" i="24"/>
  <c r="G3923" i="24"/>
  <c r="G3931" i="24"/>
  <c r="G3947" i="24"/>
  <c r="G3963" i="24"/>
  <c r="G4130" i="24"/>
  <c r="G4138" i="24"/>
  <c r="G4146" i="24"/>
  <c r="G4154" i="24"/>
  <c r="G4170" i="24"/>
  <c r="G4178" i="24"/>
  <c r="G4194" i="24"/>
  <c r="G4218" i="24"/>
  <c r="G4226" i="24"/>
  <c r="G4234" i="24"/>
  <c r="G4242" i="24"/>
  <c r="G4250" i="24"/>
  <c r="G4266" i="24"/>
  <c r="G4760" i="24"/>
  <c r="G4943" i="24"/>
  <c r="G4959" i="24"/>
  <c r="G4967" i="24"/>
  <c r="G4999" i="24"/>
  <c r="G5134" i="24"/>
  <c r="G6673" i="24"/>
  <c r="G6704" i="24"/>
  <c r="G757" i="24"/>
  <c r="G765" i="24"/>
  <c r="G773" i="24"/>
  <c r="G781" i="24"/>
  <c r="G789" i="24"/>
  <c r="G797" i="24"/>
  <c r="G813" i="24"/>
  <c r="G836" i="24"/>
  <c r="G884" i="24"/>
  <c r="G892" i="24"/>
  <c r="G900" i="24"/>
  <c r="G908" i="24"/>
  <c r="G916" i="24"/>
  <c r="G1313" i="24"/>
  <c r="G1321" i="24"/>
  <c r="G1416" i="24"/>
  <c r="G1424" i="24"/>
  <c r="G1448" i="24"/>
  <c r="G1456" i="24"/>
  <c r="G1487" i="24"/>
  <c r="G1607" i="24"/>
  <c r="G1623" i="24"/>
  <c r="G1631" i="24"/>
  <c r="G2094" i="24"/>
  <c r="G2102" i="24"/>
  <c r="G2110" i="24"/>
  <c r="G2118" i="24"/>
  <c r="G2126" i="24"/>
  <c r="G2150" i="24"/>
  <c r="G2158" i="24"/>
  <c r="G2166" i="24"/>
  <c r="G2182" i="24"/>
  <c r="G2190" i="24"/>
  <c r="G2214" i="24"/>
  <c r="G2222" i="24"/>
  <c r="G2230" i="24"/>
  <c r="G2238" i="24"/>
  <c r="G2246" i="24"/>
  <c r="G2293" i="24"/>
  <c r="G2301" i="24"/>
  <c r="G2309" i="24"/>
  <c r="G2317" i="24"/>
  <c r="G2388" i="24"/>
  <c r="G2396" i="24"/>
  <c r="G2404" i="24"/>
  <c r="G2420" i="24"/>
  <c r="G2428" i="24"/>
  <c r="G2436" i="24"/>
  <c r="G4750" i="24"/>
  <c r="G4909" i="24"/>
  <c r="G4917" i="24"/>
  <c r="G4925" i="24"/>
  <c r="G5386" i="24"/>
  <c r="G5402" i="24"/>
  <c r="G5410" i="24"/>
  <c r="G5513" i="24"/>
  <c r="G5521" i="24"/>
  <c r="G5529" i="24"/>
  <c r="G5537" i="24"/>
  <c r="G5545" i="24"/>
  <c r="G5553" i="24"/>
  <c r="G5569" i="24"/>
  <c r="G5601" i="24"/>
  <c r="G5665" i="24"/>
  <c r="G6910" i="24"/>
  <c r="G6942" i="24"/>
  <c r="G7604" i="24"/>
  <c r="G7652" i="24"/>
  <c r="G7732" i="24"/>
  <c r="G7828" i="24"/>
  <c r="G7876" i="24"/>
  <c r="G7884" i="24"/>
  <c r="G7924" i="24"/>
  <c r="G7956" i="24"/>
  <c r="G12116" i="24"/>
  <c r="G5697" i="24"/>
  <c r="G5713" i="24"/>
  <c r="G6405" i="24"/>
  <c r="G3123" i="24"/>
  <c r="G3131" i="24"/>
  <c r="G3139" i="24"/>
  <c r="G3147" i="24"/>
  <c r="G3155" i="24"/>
  <c r="G3163" i="24"/>
  <c r="G3179" i="24"/>
  <c r="G3195" i="24"/>
  <c r="G3203" i="24"/>
  <c r="G3211" i="24"/>
  <c r="G3243" i="24"/>
  <c r="G3259" i="24"/>
  <c r="G3267" i="24"/>
  <c r="G3275" i="24"/>
  <c r="G3283" i="24"/>
  <c r="G3291" i="24"/>
  <c r="G3299" i="24"/>
  <c r="G3307" i="24"/>
  <c r="G3323" i="24"/>
  <c r="G3331" i="24"/>
  <c r="G3347" i="24"/>
  <c r="G3355" i="24"/>
  <c r="G3371" i="24"/>
  <c r="G3387" i="24"/>
  <c r="G3395" i="24"/>
  <c r="G3403" i="24"/>
  <c r="G3419" i="24"/>
  <c r="G3435" i="24"/>
  <c r="G3467" i="24"/>
  <c r="G3475" i="24"/>
  <c r="G3483" i="24"/>
  <c r="G3491" i="24"/>
  <c r="G3499" i="24"/>
  <c r="G3642" i="24"/>
  <c r="G3666" i="24"/>
  <c r="G3674" i="24"/>
  <c r="G3682" i="24"/>
  <c r="G3690" i="24"/>
  <c r="G3698" i="24"/>
  <c r="G3706" i="24"/>
  <c r="G3714" i="24"/>
  <c r="G3730" i="24"/>
  <c r="G3738" i="24"/>
  <c r="G3802" i="24"/>
  <c r="G3810" i="24"/>
  <c r="G3818" i="24"/>
  <c r="G3826" i="24"/>
  <c r="G3842" i="24"/>
  <c r="G3850" i="24"/>
  <c r="G3858" i="24"/>
  <c r="G3866" i="24"/>
  <c r="G3882" i="24"/>
  <c r="G3890" i="24"/>
  <c r="G3898" i="24"/>
  <c r="G3906" i="24"/>
  <c r="G3922" i="24"/>
  <c r="G3930" i="24"/>
  <c r="G3938" i="24"/>
  <c r="G3946" i="24"/>
  <c r="G3962" i="24"/>
  <c r="G4017" i="24"/>
  <c r="G4033" i="24"/>
  <c r="G4049" i="24"/>
  <c r="G4057" i="24"/>
  <c r="G4065" i="24"/>
  <c r="G4073" i="24"/>
  <c r="G4081" i="24"/>
  <c r="G4089" i="24"/>
  <c r="G4097" i="24"/>
  <c r="G4105" i="24"/>
  <c r="G4440" i="24"/>
  <c r="G4464" i="24"/>
  <c r="G4472" i="24"/>
  <c r="G4480" i="24"/>
  <c r="G4551" i="24"/>
  <c r="G4623" i="24"/>
  <c r="G4631" i="24"/>
  <c r="G4639" i="24"/>
  <c r="G4655" i="24"/>
  <c r="G4663" i="24"/>
  <c r="G4671" i="24"/>
  <c r="G4679" i="24"/>
  <c r="G4711" i="24"/>
  <c r="G4751" i="24"/>
  <c r="G5180" i="24"/>
  <c r="G5228" i="24"/>
  <c r="G5260" i="24"/>
  <c r="G5268" i="24"/>
  <c r="G5276" i="24"/>
  <c r="G5284" i="24"/>
  <c r="G5292" i="24"/>
  <c r="G5371" i="24"/>
  <c r="G5490" i="24"/>
  <c r="G5498" i="24"/>
  <c r="G5514" i="24"/>
  <c r="G5530" i="24"/>
  <c r="G5538" i="24"/>
  <c r="G5546" i="24"/>
  <c r="G5554" i="24"/>
  <c r="G5562" i="24"/>
  <c r="G5586" i="24"/>
  <c r="G5594" i="24"/>
  <c r="G5634" i="24"/>
  <c r="G5698" i="24"/>
  <c r="G5714" i="24"/>
  <c r="G5722" i="24"/>
  <c r="G5738" i="24"/>
  <c r="G5754" i="24"/>
  <c r="G5762" i="24"/>
  <c r="G5770" i="24"/>
  <c r="G5778" i="24"/>
  <c r="G5786" i="24"/>
  <c r="G5842" i="24"/>
  <c r="G5850" i="24"/>
  <c r="G6064" i="24"/>
  <c r="G6112" i="24"/>
  <c r="G6120" i="24"/>
  <c r="G6128" i="24"/>
  <c r="G6136" i="24"/>
  <c r="G6144" i="24"/>
  <c r="G6160" i="24"/>
  <c r="G6168" i="24"/>
  <c r="G6239" i="24"/>
  <c r="G6255" i="24"/>
  <c r="G6263" i="24"/>
  <c r="G6271" i="24"/>
  <c r="G6279" i="24"/>
  <c r="G6287" i="24"/>
  <c r="G6295" i="24"/>
  <c r="G6327" i="24"/>
  <c r="G6343" i="24"/>
  <c r="G6351" i="24"/>
  <c r="G6359" i="24"/>
  <c r="G6390" i="24"/>
  <c r="G6398" i="24"/>
  <c r="G6651" i="24"/>
  <c r="G6667" i="24"/>
  <c r="G6706" i="24"/>
  <c r="G6714" i="24"/>
  <c r="G6730" i="24"/>
  <c r="G6816" i="24"/>
  <c r="G6888" i="24"/>
  <c r="G7055" i="24"/>
  <c r="G7071" i="24"/>
  <c r="G7079" i="24"/>
  <c r="G7198" i="24"/>
  <c r="G7206" i="24"/>
  <c r="G7230" i="24"/>
  <c r="G7246" i="24"/>
  <c r="G7254" i="24"/>
  <c r="G8821" i="24"/>
  <c r="G9331" i="24"/>
  <c r="G9347" i="24"/>
  <c r="G9355" i="24"/>
  <c r="G9363" i="24"/>
  <c r="G9443" i="24"/>
  <c r="G9483" i="24"/>
  <c r="G9507" i="24"/>
  <c r="G9515" i="24"/>
  <c r="G9522" i="24"/>
  <c r="G3970" i="24"/>
  <c r="G3978" i="24"/>
  <c r="G3986" i="24"/>
  <c r="G4002" i="24"/>
  <c r="G4010" i="24"/>
  <c r="G4337" i="24"/>
  <c r="G4345" i="24"/>
  <c r="G4353" i="24"/>
  <c r="G4385" i="24"/>
  <c r="G4401" i="24"/>
  <c r="G4409" i="24"/>
  <c r="G4425" i="24"/>
  <c r="G4433" i="24"/>
  <c r="G4488" i="24"/>
  <c r="G4504" i="24"/>
  <c r="G4544" i="24"/>
  <c r="G4831" i="24"/>
  <c r="G4863" i="24"/>
  <c r="G5014" i="24"/>
  <c r="G5022" i="24"/>
  <c r="G5030" i="24"/>
  <c r="G5062" i="24"/>
  <c r="G5070" i="24"/>
  <c r="G5078" i="24"/>
  <c r="G5094" i="24"/>
  <c r="G5118" i="24"/>
  <c r="G5126" i="24"/>
  <c r="G5141" i="24"/>
  <c r="G5221" i="24"/>
  <c r="G5316" i="24"/>
  <c r="G5324" i="24"/>
  <c r="G5332" i="24"/>
  <c r="G5340" i="24"/>
  <c r="G5475" i="24"/>
  <c r="G5483" i="24"/>
  <c r="G5914" i="24"/>
  <c r="G5922" i="24"/>
  <c r="G5985" i="24"/>
  <c r="G6009" i="24"/>
  <c r="G6017" i="24"/>
  <c r="G6041" i="24"/>
  <c r="G6049" i="24"/>
  <c r="G6097" i="24"/>
  <c r="G6105" i="24"/>
  <c r="G6184" i="24"/>
  <c r="G6192" i="24"/>
  <c r="G6224" i="24"/>
  <c r="G6454" i="24"/>
  <c r="G6462" i="24"/>
  <c r="G6478" i="24"/>
  <c r="G6493" i="24"/>
  <c r="G6620" i="24"/>
  <c r="G6628" i="24"/>
  <c r="G6769" i="24"/>
  <c r="G6785" i="24"/>
  <c r="G6801" i="24"/>
  <c r="G6809" i="24"/>
  <c r="G6825" i="24"/>
  <c r="G6936" i="24"/>
  <c r="G6952" i="24"/>
  <c r="G6960" i="24"/>
  <c r="G6968" i="24"/>
  <c r="G6992" i="24"/>
  <c r="G7000" i="24"/>
  <c r="G7008" i="24"/>
  <c r="G7016" i="24"/>
  <c r="G9268" i="24"/>
  <c r="G7031" i="24"/>
  <c r="G7126" i="24"/>
  <c r="G7134" i="24"/>
  <c r="G7309" i="24"/>
  <c r="G8956" i="24"/>
  <c r="G8964" i="24"/>
  <c r="G8980" i="24"/>
  <c r="G8988" i="24"/>
  <c r="G9004" i="24"/>
  <c r="G9012" i="24"/>
  <c r="G9044" i="24"/>
  <c r="G9052" i="24"/>
  <c r="G9060" i="24"/>
  <c r="G9068" i="24"/>
  <c r="G9076" i="24"/>
  <c r="G9116" i="24"/>
  <c r="G9251" i="24"/>
  <c r="G9561" i="24"/>
  <c r="G9569" i="24"/>
  <c r="G9585" i="24"/>
  <c r="G9593" i="24"/>
  <c r="G9617" i="24"/>
  <c r="G9625" i="24"/>
  <c r="G9633" i="24"/>
  <c r="G9641" i="24"/>
  <c r="G9657" i="24"/>
  <c r="G9673" i="24"/>
  <c r="G9681" i="24"/>
  <c r="G9689" i="24"/>
  <c r="G9807" i="24"/>
  <c r="G9815" i="24"/>
  <c r="G9989" i="24"/>
  <c r="G9997" i="24"/>
  <c r="G10140" i="24"/>
  <c r="G10156" i="24"/>
  <c r="G10164" i="24"/>
  <c r="G10172" i="24"/>
  <c r="G10188" i="24"/>
  <c r="G10196" i="24"/>
  <c r="G10204" i="24"/>
  <c r="G10220" i="24"/>
  <c r="G10228" i="24"/>
  <c r="G10236" i="24"/>
  <c r="G10363" i="24"/>
  <c r="G10371" i="24"/>
  <c r="G10507" i="24"/>
  <c r="G10658" i="24"/>
  <c r="G11979" i="24"/>
  <c r="G11987" i="24"/>
  <c r="G11995" i="24"/>
  <c r="G12027" i="24"/>
  <c r="G12035" i="24"/>
  <c r="G12107" i="24"/>
  <c r="G12115" i="24"/>
  <c r="G12131" i="24"/>
  <c r="G12139" i="24"/>
  <c r="G12147" i="24"/>
  <c r="G12155" i="24"/>
  <c r="G12171" i="24"/>
  <c r="G12235" i="24"/>
  <c r="G12251" i="24"/>
  <c r="G12267" i="24"/>
  <c r="G12863" i="24"/>
  <c r="G12879" i="24"/>
  <c r="G12887" i="24"/>
  <c r="G12895" i="24"/>
  <c r="G12974" i="24"/>
  <c r="G12998" i="24"/>
  <c r="G13006" i="24"/>
  <c r="G13014" i="24"/>
  <c r="G13038" i="24"/>
  <c r="G13046" i="24"/>
  <c r="G13054" i="24"/>
  <c r="G13062" i="24"/>
  <c r="G13078" i="24"/>
  <c r="G13086" i="24"/>
  <c r="G13102" i="24"/>
  <c r="G13118" i="24"/>
  <c r="G13126" i="24"/>
  <c r="G13142" i="24"/>
  <c r="G13150" i="24"/>
  <c r="G13158" i="24"/>
  <c r="G13166" i="24"/>
  <c r="G13208" i="24"/>
  <c r="G5095" i="24"/>
  <c r="G5246" i="24"/>
  <c r="G5254" i="24"/>
  <c r="G5270" i="24"/>
  <c r="G5286" i="24"/>
  <c r="G5333" i="24"/>
  <c r="G5373" i="24"/>
  <c r="G5381" i="24"/>
  <c r="G5397" i="24"/>
  <c r="G5405" i="24"/>
  <c r="G5421" i="24"/>
  <c r="G5429" i="24"/>
  <c r="G5437" i="24"/>
  <c r="G5516" i="24"/>
  <c r="G5524" i="24"/>
  <c r="G5532" i="24"/>
  <c r="G5540" i="24"/>
  <c r="G5548" i="24"/>
  <c r="G5556" i="24"/>
  <c r="G5564" i="24"/>
  <c r="G5572" i="24"/>
  <c r="G5588" i="24"/>
  <c r="G5596" i="24"/>
  <c r="G5628" i="24"/>
  <c r="G5636" i="24"/>
  <c r="G5644" i="24"/>
  <c r="G5660" i="24"/>
  <c r="G5676" i="24"/>
  <c r="G5692" i="24"/>
  <c r="G5700" i="24"/>
  <c r="G5708" i="24"/>
  <c r="G5716" i="24"/>
  <c r="G5732" i="24"/>
  <c r="G5740" i="24"/>
  <c r="G5756" i="24"/>
  <c r="G5796" i="24"/>
  <c r="G5804" i="24"/>
  <c r="G5820" i="24"/>
  <c r="G5867" i="24"/>
  <c r="G5875" i="24"/>
  <c r="G5883" i="24"/>
  <c r="G5891" i="24"/>
  <c r="G5899" i="24"/>
  <c r="G5907" i="24"/>
  <c r="G5915" i="24"/>
  <c r="G5923" i="24"/>
  <c r="G5931" i="24"/>
  <c r="G5986" i="24"/>
  <c r="G6002" i="24"/>
  <c r="G6010" i="24"/>
  <c r="G6026" i="24"/>
  <c r="G6034" i="24"/>
  <c r="G6106" i="24"/>
  <c r="G6121" i="24"/>
  <c r="G6177" i="24"/>
  <c r="G6185" i="24"/>
  <c r="G6209" i="24"/>
  <c r="G6225" i="24"/>
  <c r="G6636" i="24"/>
  <c r="G6778" i="24"/>
  <c r="G6794" i="24"/>
  <c r="G6810" i="24"/>
  <c r="G8599" i="24"/>
  <c r="G8623" i="24"/>
  <c r="G8910" i="24"/>
  <c r="G8918" i="24"/>
  <c r="G8926" i="24"/>
  <c r="G8942" i="24"/>
  <c r="G8950" i="24"/>
  <c r="G9014" i="24"/>
  <c r="G9022" i="24"/>
  <c r="G9030" i="24"/>
  <c r="G9038" i="24"/>
  <c r="G9046" i="24"/>
  <c r="G9054" i="24"/>
  <c r="G9062" i="24"/>
  <c r="G9173" i="24"/>
  <c r="G9516" i="24"/>
  <c r="G9563" i="24"/>
  <c r="G9571" i="24"/>
  <c r="G9619" i="24"/>
  <c r="G11871" i="24"/>
  <c r="G11879" i="24"/>
  <c r="G8855" i="24"/>
  <c r="G8783" i="24"/>
  <c r="G8815" i="24"/>
  <c r="G9317" i="24"/>
  <c r="G9325" i="24"/>
  <c r="G9333" i="24"/>
  <c r="G9341" i="24"/>
  <c r="G9365" i="24"/>
  <c r="G9373" i="24"/>
  <c r="G9381" i="24"/>
  <c r="G9429" i="24"/>
  <c r="G9453" i="24"/>
  <c r="G9461" i="24"/>
  <c r="G11880" i="24"/>
  <c r="G8697" i="24"/>
  <c r="G8705" i="24"/>
  <c r="G8713" i="24"/>
  <c r="G8721" i="24"/>
  <c r="G8729" i="24"/>
  <c r="G8768" i="24"/>
  <c r="G8824" i="24"/>
  <c r="G8832" i="24"/>
  <c r="G8840" i="24"/>
  <c r="G8856" i="24"/>
  <c r="G8872" i="24"/>
  <c r="G8880" i="24"/>
  <c r="G8888" i="24"/>
  <c r="G8967" i="24"/>
  <c r="G8983" i="24"/>
  <c r="G8999" i="24"/>
  <c r="G9007" i="24"/>
  <c r="G9015" i="24"/>
  <c r="G9023" i="24"/>
  <c r="G9031" i="24"/>
  <c r="G9047" i="24"/>
  <c r="G9055" i="24"/>
  <c r="G9071" i="24"/>
  <c r="G9079" i="24"/>
  <c r="G9095" i="24"/>
  <c r="G9134" i="24"/>
  <c r="G9166" i="24"/>
  <c r="G9174" i="24"/>
  <c r="G9182" i="24"/>
  <c r="G9190" i="24"/>
  <c r="G9214" i="24"/>
  <c r="G9293" i="24"/>
  <c r="G9301" i="24"/>
  <c r="G9396" i="24"/>
  <c r="G9404" i="24"/>
  <c r="G9412" i="24"/>
  <c r="G9420" i="24"/>
  <c r="G9452" i="24"/>
  <c r="G9476" i="24"/>
  <c r="G9484" i="24"/>
  <c r="G9492" i="24"/>
  <c r="G9500" i="24"/>
  <c r="G9508" i="24"/>
  <c r="G9752" i="24"/>
  <c r="G9830" i="24"/>
  <c r="G9901" i="24"/>
  <c r="G9909" i="24"/>
  <c r="G9917" i="24"/>
  <c r="G10592" i="24"/>
  <c r="G10600" i="24"/>
  <c r="G10640" i="24"/>
  <c r="G10664" i="24"/>
  <c r="G10688" i="24"/>
  <c r="G10696" i="24"/>
  <c r="G10704" i="24"/>
  <c r="G10831" i="24"/>
  <c r="G10839" i="24"/>
  <c r="G10847" i="24"/>
  <c r="G10871" i="24"/>
  <c r="G10879" i="24"/>
  <c r="G10911" i="24"/>
  <c r="G10926" i="24"/>
  <c r="G11045" i="24"/>
  <c r="G11053" i="24"/>
  <c r="G11236" i="24"/>
  <c r="G11244" i="24"/>
  <c r="G11260" i="24"/>
  <c r="G11276" i="24"/>
  <c r="G11284" i="24"/>
  <c r="G11292" i="24"/>
  <c r="G11324" i="24"/>
  <c r="G11332" i="24"/>
  <c r="G11538" i="24"/>
  <c r="G11546" i="24"/>
  <c r="G11554" i="24"/>
  <c r="G11631" i="24"/>
  <c r="G11830" i="24"/>
  <c r="G12281" i="24"/>
  <c r="G12329" i="24"/>
  <c r="G12337" i="24"/>
  <c r="G231" i="24"/>
  <c r="G941" i="24"/>
  <c r="G1218" i="24"/>
  <c r="G1616" i="24"/>
  <c r="G2651" i="24"/>
  <c r="G3138" i="24"/>
  <c r="G3202" i="24"/>
  <c r="G3210" i="24"/>
  <c r="G3218" i="24"/>
  <c r="G3226" i="24"/>
  <c r="G3234" i="24"/>
  <c r="G3250" i="24"/>
  <c r="G3258" i="24"/>
  <c r="G3266" i="24"/>
  <c r="G3490" i="24"/>
  <c r="G3498" i="24"/>
  <c r="G4008" i="24"/>
  <c r="G4215" i="24"/>
  <c r="G4231" i="24"/>
  <c r="G4605" i="24"/>
  <c r="G4621" i="24"/>
  <c r="G4637" i="24"/>
  <c r="G4669" i="24"/>
  <c r="G5034" i="24"/>
  <c r="G5263" i="24"/>
  <c r="G6059" i="24"/>
  <c r="G6289" i="24"/>
  <c r="G6369" i="24"/>
  <c r="G6432" i="24"/>
  <c r="G6456" i="24"/>
  <c r="G6464" i="24"/>
  <c r="G6472" i="24"/>
  <c r="G6480" i="24"/>
  <c r="G6495" i="24"/>
  <c r="G7009" i="24"/>
  <c r="G7797" i="24"/>
  <c r="G8139" i="24"/>
  <c r="G8147" i="24"/>
  <c r="G8155" i="24"/>
  <c r="G8194" i="24"/>
  <c r="G8257" i="24"/>
  <c r="G8344" i="24"/>
  <c r="G8407" i="24"/>
  <c r="G8423" i="24"/>
  <c r="G8431" i="24"/>
  <c r="G8581" i="24"/>
  <c r="G8612" i="24"/>
  <c r="G10133" i="24"/>
  <c r="G10539" i="24"/>
  <c r="G10714" i="24"/>
  <c r="G11438" i="24"/>
  <c r="G12252" i="24"/>
  <c r="G12300" i="24"/>
  <c r="G12308" i="24"/>
  <c r="G12609" i="24"/>
  <c r="G263" i="24"/>
  <c r="G279" i="24"/>
  <c r="G295" i="24"/>
  <c r="G311" i="24"/>
  <c r="G327" i="24"/>
  <c r="G343" i="24"/>
  <c r="G351" i="24"/>
  <c r="G375" i="24"/>
  <c r="G391" i="24"/>
  <c r="G407" i="24"/>
  <c r="G415" i="24"/>
  <c r="G423" i="24"/>
  <c r="G838" i="24"/>
  <c r="G846" i="24"/>
  <c r="G854" i="24"/>
  <c r="G862" i="24"/>
  <c r="G870" i="24"/>
  <c r="G878" i="24"/>
  <c r="G1275" i="24"/>
  <c r="G1283" i="24"/>
  <c r="G1291" i="24"/>
  <c r="G1330" i="24"/>
  <c r="G1465" i="24"/>
  <c r="G1473" i="24"/>
  <c r="G1481" i="24"/>
  <c r="G1489" i="24"/>
  <c r="G1497" i="24"/>
  <c r="G1505" i="24"/>
  <c r="G1513" i="24"/>
  <c r="G1521" i="24"/>
  <c r="G1537" i="24"/>
  <c r="G1545" i="24"/>
  <c r="G1553" i="24"/>
  <c r="G1561" i="24"/>
  <c r="G1569" i="24"/>
  <c r="G1640" i="24"/>
  <c r="G1648" i="24"/>
  <c r="G1664" i="24"/>
  <c r="G1680" i="24"/>
  <c r="G1736" i="24"/>
  <c r="G1744" i="24"/>
  <c r="G1760" i="24"/>
  <c r="G1768" i="24"/>
  <c r="G1776" i="24"/>
  <c r="G1792" i="24"/>
  <c r="G1800" i="24"/>
  <c r="G1808" i="24"/>
  <c r="G1824" i="24"/>
  <c r="G1856" i="24"/>
  <c r="G1872" i="24"/>
  <c r="G1888" i="24"/>
  <c r="G1896" i="24"/>
  <c r="G1904" i="24"/>
  <c r="G1920" i="24"/>
  <c r="G1928" i="24"/>
  <c r="G1936" i="24"/>
  <c r="G1952" i="24"/>
  <c r="G1960" i="24"/>
  <c r="G1968" i="24"/>
  <c r="G1984" i="24"/>
  <c r="G1992" i="24"/>
  <c r="G2000" i="24"/>
  <c r="G2016" i="24"/>
  <c r="G2024" i="24"/>
  <c r="G2032" i="24"/>
  <c r="G2056" i="24"/>
  <c r="G2064" i="24"/>
  <c r="G2080" i="24"/>
  <c r="G2469" i="24"/>
  <c r="G2875" i="24"/>
  <c r="G2883" i="24"/>
  <c r="G2891" i="24"/>
  <c r="G2907" i="24"/>
  <c r="G2915" i="24"/>
  <c r="G2923" i="24"/>
  <c r="G2931" i="24"/>
  <c r="G2947" i="24"/>
  <c r="G2955" i="24"/>
  <c r="G2963" i="24"/>
  <c r="G2971" i="24"/>
  <c r="G2995" i="24"/>
  <c r="G3035" i="24"/>
  <c r="G3043" i="24"/>
  <c r="G3051" i="24"/>
  <c r="G3506" i="24"/>
  <c r="G3514" i="24"/>
  <c r="G3538" i="24"/>
  <c r="G3546" i="24"/>
  <c r="G3562" i="24"/>
  <c r="G3570" i="24"/>
  <c r="G3578" i="24"/>
  <c r="G3586" i="24"/>
  <c r="G3594" i="24"/>
  <c r="G3602" i="24"/>
  <c r="G3841" i="24"/>
  <c r="G3873" i="24"/>
  <c r="G4040" i="24"/>
  <c r="G4056" i="24"/>
  <c r="G4064" i="24"/>
  <c r="G4072" i="24"/>
  <c r="G4080" i="24"/>
  <c r="G4096" i="24"/>
  <c r="G4120" i="24"/>
  <c r="G4136" i="24"/>
  <c r="G4184" i="24"/>
  <c r="G4192" i="24"/>
  <c r="G4224" i="24"/>
  <c r="G4232" i="24"/>
  <c r="G4248" i="24"/>
  <c r="G4264" i="24"/>
  <c r="G4288" i="24"/>
  <c r="G4304" i="24"/>
  <c r="G4312" i="24"/>
  <c r="G4328" i="24"/>
  <c r="G4391" i="24"/>
  <c r="G4471" i="24"/>
  <c r="G4479" i="24"/>
  <c r="G4606" i="24"/>
  <c r="G4614" i="24"/>
  <c r="G4622" i="24"/>
  <c r="G4638" i="24"/>
  <c r="G4646" i="24"/>
  <c r="G4654" i="24"/>
  <c r="G4662" i="24"/>
  <c r="G4670" i="24"/>
  <c r="G4686" i="24"/>
  <c r="G4694" i="24"/>
  <c r="G4710" i="24"/>
  <c r="G4741" i="24"/>
  <c r="G4876" i="24"/>
  <c r="G4884" i="24"/>
  <c r="G5137" i="24"/>
  <c r="G5145" i="24"/>
  <c r="G5153" i="24"/>
  <c r="G5161" i="24"/>
  <c r="G5177" i="24"/>
  <c r="G5185" i="24"/>
  <c r="G5193" i="24"/>
  <c r="G5201" i="24"/>
  <c r="G5225" i="24"/>
  <c r="G5233" i="24"/>
  <c r="G5241" i="24"/>
  <c r="G5256" i="24"/>
  <c r="G5264" i="24"/>
  <c r="G5272" i="24"/>
  <c r="G5296" i="24"/>
  <c r="G5304" i="24"/>
  <c r="G5312" i="24"/>
  <c r="G5510" i="24"/>
  <c r="G5534" i="24"/>
  <c r="G5542" i="24"/>
  <c r="G5550" i="24"/>
  <c r="G5558" i="24"/>
  <c r="G5566" i="24"/>
  <c r="G5574" i="24"/>
  <c r="G5582" i="24"/>
  <c r="G5614" i="24"/>
  <c r="G5622" i="24"/>
  <c r="G5630" i="24"/>
  <c r="G5638" i="24"/>
  <c r="G5646" i="24"/>
  <c r="G5654" i="24"/>
  <c r="G5662" i="24"/>
  <c r="G5678" i="24"/>
  <c r="G5686" i="24"/>
  <c r="G5694" i="24"/>
  <c r="G5734" i="24"/>
  <c r="G5742" i="24"/>
  <c r="G5750" i="24"/>
  <c r="G5790" i="24"/>
  <c r="G5798" i="24"/>
  <c r="G5869" i="24"/>
  <c r="G5877" i="24"/>
  <c r="G5885" i="24"/>
  <c r="G5901" i="24"/>
  <c r="G5909" i="24"/>
  <c r="G5925" i="24"/>
  <c r="G5933" i="24"/>
  <c r="G6020" i="24"/>
  <c r="G6036" i="24"/>
  <c r="G6068" i="24"/>
  <c r="G6076" i="24"/>
  <c r="G6100" i="24"/>
  <c r="G6108" i="24"/>
  <c r="G6195" i="24"/>
  <c r="G6203" i="24"/>
  <c r="G6211" i="24"/>
  <c r="G6227" i="24"/>
  <c r="G6282" i="24"/>
  <c r="G6511" i="24"/>
  <c r="G6551" i="24"/>
  <c r="G6559" i="24"/>
  <c r="G6583" i="24"/>
  <c r="G6599" i="24"/>
  <c r="G6654" i="24"/>
  <c r="G6693" i="24"/>
  <c r="G6701" i="24"/>
  <c r="G6709" i="24"/>
  <c r="G6717" i="24"/>
  <c r="G6725" i="24"/>
  <c r="G6733" i="24"/>
  <c r="G6811" i="24"/>
  <c r="G6827" i="24"/>
  <c r="G7033" i="24"/>
  <c r="G7255" i="24"/>
  <c r="G7263" i="24"/>
  <c r="G7303" i="24"/>
  <c r="G7335" i="24"/>
  <c r="G7343" i="24"/>
  <c r="G7351" i="24"/>
  <c r="G7383" i="24"/>
  <c r="G7407" i="24"/>
  <c r="G7431" i="24"/>
  <c r="G7439" i="24"/>
  <c r="G7455" i="24"/>
  <c r="G7471" i="24"/>
  <c r="G7606" i="24"/>
  <c r="G7614" i="24"/>
  <c r="G7989" i="24"/>
  <c r="G8202" i="24"/>
  <c r="G8210" i="24"/>
  <c r="G8218" i="24"/>
  <c r="G8281" i="24"/>
  <c r="G8345" i="24"/>
  <c r="G8361" i="24"/>
  <c r="G8369" i="24"/>
  <c r="G8377" i="24"/>
  <c r="G8559" i="24"/>
  <c r="G8574" i="24"/>
  <c r="G8605" i="24"/>
  <c r="G8923" i="24"/>
  <c r="G8939" i="24"/>
  <c r="G8947" i="24"/>
  <c r="G9130" i="24"/>
  <c r="G9154" i="24"/>
  <c r="G9336" i="24"/>
  <c r="G9519" i="24"/>
  <c r="G9598" i="24"/>
  <c r="G9622" i="24"/>
  <c r="G9630" i="24"/>
  <c r="G9638" i="24"/>
  <c r="G9646" i="24"/>
  <c r="G9935" i="24"/>
  <c r="G10062" i="24"/>
  <c r="G10078" i="24"/>
  <c r="G10086" i="24"/>
  <c r="G10094" i="24"/>
  <c r="G10102" i="24"/>
  <c r="G10126" i="24"/>
  <c r="G10142" i="24"/>
  <c r="G10150" i="24"/>
  <c r="G10301" i="24"/>
  <c r="G10309" i="24"/>
  <c r="G10317" i="24"/>
  <c r="G10341" i="24"/>
  <c r="G10349" i="24"/>
  <c r="G10357" i="24"/>
  <c r="G10405" i="24"/>
  <c r="G10508" i="24"/>
  <c r="G10516" i="24"/>
  <c r="G10532" i="24"/>
  <c r="G10540" i="24"/>
  <c r="G10548" i="24"/>
  <c r="G10564" i="24"/>
  <c r="G10731" i="24"/>
  <c r="G10763" i="24"/>
  <c r="G10771" i="24"/>
  <c r="G10938" i="24"/>
  <c r="G11152" i="24"/>
  <c r="G11160" i="24"/>
  <c r="G11423" i="24"/>
  <c r="G11439" i="24"/>
  <c r="G11557" i="24"/>
  <c r="G11730" i="24"/>
  <c r="G11746" i="24"/>
  <c r="G11754" i="24"/>
  <c r="G11770" i="24"/>
  <c r="G11778" i="24"/>
  <c r="G11842" i="24"/>
  <c r="G11919" i="24"/>
  <c r="G11981" i="24"/>
  <c r="G12221" i="24"/>
  <c r="G12245" i="24"/>
  <c r="G12285" i="24"/>
  <c r="G12301" i="24"/>
  <c r="G12309" i="24"/>
  <c r="G12333" i="24"/>
  <c r="G12357" i="24"/>
  <c r="G12492" i="24"/>
  <c r="G12500" i="24"/>
  <c r="G12524" i="24"/>
  <c r="G4853" i="24"/>
  <c r="G4877" i="24"/>
  <c r="G4885" i="24"/>
  <c r="G5028" i="24"/>
  <c r="G5036" i="24"/>
  <c r="G5044" i="24"/>
  <c r="G5115" i="24"/>
  <c r="G5146" i="24"/>
  <c r="G5154" i="24"/>
  <c r="G5218" i="24"/>
  <c r="G5226" i="24"/>
  <c r="G5257" i="24"/>
  <c r="G5265" i="24"/>
  <c r="G5281" i="24"/>
  <c r="G5376" i="24"/>
  <c r="G5384" i="24"/>
  <c r="G5392" i="24"/>
  <c r="G5503" i="24"/>
  <c r="G5551" i="24"/>
  <c r="G5559" i="24"/>
  <c r="G5567" i="24"/>
  <c r="G5583" i="24"/>
  <c r="G5591" i="24"/>
  <c r="G5599" i="24"/>
  <c r="G5607" i="24"/>
  <c r="G5615" i="24"/>
  <c r="G5631" i="24"/>
  <c r="G5647" i="24"/>
  <c r="G5663" i="24"/>
  <c r="G5703" i="24"/>
  <c r="G5711" i="24"/>
  <c r="G5727" i="24"/>
  <c r="G5735" i="24"/>
  <c r="G5751" i="24"/>
  <c r="G5823" i="24"/>
  <c r="G5878" i="24"/>
  <c r="G5894" i="24"/>
  <c r="G5902" i="24"/>
  <c r="G5918" i="24"/>
  <c r="G5926" i="24"/>
  <c r="G5997" i="24"/>
  <c r="G6021" i="24"/>
  <c r="G6029" i="24"/>
  <c r="G6037" i="24"/>
  <c r="G6045" i="24"/>
  <c r="G6053" i="24"/>
  <c r="G6061" i="24"/>
  <c r="G6069" i="24"/>
  <c r="G6077" i="24"/>
  <c r="G6093" i="24"/>
  <c r="G6109" i="24"/>
  <c r="G6188" i="24"/>
  <c r="G6196" i="24"/>
  <c r="G6212" i="24"/>
  <c r="G6228" i="24"/>
  <c r="G6489" i="24"/>
  <c r="G6512" i="24"/>
  <c r="G6536" i="24"/>
  <c r="G6544" i="24"/>
  <c r="G6552" i="24"/>
  <c r="G6560" i="24"/>
  <c r="G6568" i="24"/>
  <c r="G6576" i="24"/>
  <c r="G6584" i="24"/>
  <c r="G6592" i="24"/>
  <c r="G6600" i="24"/>
  <c r="G6616" i="24"/>
  <c r="G6623" i="24"/>
  <c r="G6631" i="24"/>
  <c r="G6663" i="24"/>
  <c r="G6694" i="24"/>
  <c r="G6702" i="24"/>
  <c r="G6750" i="24"/>
  <c r="G6765" i="24"/>
  <c r="G6906" i="24"/>
  <c r="G7018" i="24"/>
  <c r="G7089" i="24"/>
  <c r="G7105" i="24"/>
  <c r="G7113" i="24"/>
  <c r="G7137" i="24"/>
  <c r="G7184" i="24"/>
  <c r="G7256" i="24"/>
  <c r="G7654" i="24"/>
  <c r="G8757" i="24"/>
  <c r="G8765" i="24"/>
  <c r="G8773" i="24"/>
  <c r="G8789" i="24"/>
  <c r="G8828" i="24"/>
  <c r="G8948" i="24"/>
  <c r="G9139" i="24"/>
  <c r="G9147" i="24"/>
  <c r="G9258" i="24"/>
  <c r="G9313" i="24"/>
  <c r="G9329" i="24"/>
  <c r="G9543" i="24"/>
  <c r="G9850" i="24"/>
  <c r="G9882" i="24"/>
  <c r="G9921" i="24"/>
  <c r="G10015" i="24"/>
  <c r="G10031" i="24"/>
  <c r="G10047" i="24"/>
  <c r="G10055" i="24"/>
  <c r="G10103" i="24"/>
  <c r="G10111" i="24"/>
  <c r="G10119" i="24"/>
  <c r="G10206" i="24"/>
  <c r="G10230" i="24"/>
  <c r="G10636" i="24"/>
  <c r="G10660" i="24"/>
  <c r="G10676" i="24"/>
  <c r="G10803" i="24"/>
  <c r="G11240" i="24"/>
  <c r="G11248" i="24"/>
  <c r="G11256" i="24"/>
  <c r="G13191" i="24"/>
  <c r="G12694" i="24"/>
  <c r="G12710" i="24"/>
  <c r="G12718" i="24"/>
  <c r="G12734" i="24"/>
  <c r="G12742" i="24"/>
  <c r="G12766" i="24"/>
  <c r="G12782" i="24"/>
  <c r="G12798" i="24"/>
  <c r="G12806" i="24"/>
  <c r="G12814" i="24"/>
  <c r="G12846" i="24"/>
  <c r="G12933" i="24"/>
  <c r="G7514" i="24"/>
  <c r="G7522" i="24"/>
  <c r="G7561" i="24"/>
  <c r="G7577" i="24"/>
  <c r="G7593" i="24"/>
  <c r="G7609" i="24"/>
  <c r="G7617" i="24"/>
  <c r="G7625" i="24"/>
  <c r="G7992" i="24"/>
  <c r="G8000" i="24"/>
  <c r="G8174" i="24"/>
  <c r="G8213" i="24"/>
  <c r="G8221" i="24"/>
  <c r="G8229" i="24"/>
  <c r="G8237" i="24"/>
  <c r="G8245" i="24"/>
  <c r="G8253" i="24"/>
  <c r="G8340" i="24"/>
  <c r="G8348" i="24"/>
  <c r="G8356" i="24"/>
  <c r="G8372" i="24"/>
  <c r="G8380" i="24"/>
  <c r="G8388" i="24"/>
  <c r="G8554" i="24"/>
  <c r="G8569" i="24"/>
  <c r="G8608" i="24"/>
  <c r="G8616" i="24"/>
  <c r="G8711" i="24"/>
  <c r="G8735" i="24"/>
  <c r="G8846" i="24"/>
  <c r="G8862" i="24"/>
  <c r="G8878" i="24"/>
  <c r="G8894" i="24"/>
  <c r="G8965" i="24"/>
  <c r="G8981" i="24"/>
  <c r="G8997" i="24"/>
  <c r="G9005" i="24"/>
  <c r="G9037" i="24"/>
  <c r="G9053" i="24"/>
  <c r="G9061" i="24"/>
  <c r="G9085" i="24"/>
  <c r="G9101" i="24"/>
  <c r="G9117" i="24"/>
  <c r="G9172" i="24"/>
  <c r="G9220" i="24"/>
  <c r="G9228" i="24"/>
  <c r="G9236" i="24"/>
  <c r="G9275" i="24"/>
  <c r="G9346" i="24"/>
  <c r="G9362" i="24"/>
  <c r="G9378" i="24"/>
  <c r="G9394" i="24"/>
  <c r="G9410" i="24"/>
  <c r="G9418" i="24"/>
  <c r="G9426" i="24"/>
  <c r="G9450" i="24"/>
  <c r="G9466" i="24"/>
  <c r="G9474" i="24"/>
  <c r="G9490" i="24"/>
  <c r="G9498" i="24"/>
  <c r="G9506" i="24"/>
  <c r="G9521" i="24"/>
  <c r="G9584" i="24"/>
  <c r="G9592" i="24"/>
  <c r="G9608" i="24"/>
  <c r="G9616" i="24"/>
  <c r="G9632" i="24"/>
  <c r="G9640" i="24"/>
  <c r="G9648" i="24"/>
  <c r="G9656" i="24"/>
  <c r="G9664" i="24"/>
  <c r="G9695" i="24"/>
  <c r="G9710" i="24"/>
  <c r="G9718" i="24"/>
  <c r="G9742" i="24"/>
  <c r="G9773" i="24"/>
  <c r="G10756" i="24"/>
  <c r="G10947" i="24"/>
  <c r="G11336" i="24"/>
  <c r="G11974" i="24"/>
  <c r="G12373" i="24"/>
  <c r="G9545" i="24"/>
  <c r="G9672" i="24"/>
  <c r="G9688" i="24"/>
  <c r="G9750" i="24"/>
  <c r="G9758" i="24"/>
  <c r="G9789" i="24"/>
  <c r="G9836" i="24"/>
  <c r="G9899" i="24"/>
  <c r="G9930" i="24"/>
  <c r="G9946" i="24"/>
  <c r="G9969" i="24"/>
  <c r="G9985" i="24"/>
  <c r="G10359" i="24"/>
  <c r="G10367" i="24"/>
  <c r="G10375" i="24"/>
  <c r="G10391" i="24"/>
  <c r="G10399" i="24"/>
  <c r="G10415" i="24"/>
  <c r="G10510" i="24"/>
  <c r="G10574" i="24"/>
  <c r="G10582" i="24"/>
  <c r="G10605" i="24"/>
  <c r="G10860" i="24"/>
  <c r="G10876" i="24"/>
  <c r="G11034" i="24"/>
  <c r="G11082" i="24"/>
  <c r="G11098" i="24"/>
  <c r="G11122" i="24"/>
  <c r="G11225" i="24"/>
  <c r="G11305" i="24"/>
  <c r="G11313" i="24"/>
  <c r="G12363" i="24"/>
  <c r="G12371" i="24"/>
  <c r="G12379" i="24"/>
  <c r="G12387" i="24"/>
  <c r="G12419" i="24"/>
  <c r="G12475" i="24"/>
  <c r="G12483" i="24"/>
  <c r="G12530" i="24"/>
  <c r="G12538" i="24"/>
  <c r="G12546" i="24"/>
  <c r="G12562" i="24"/>
  <c r="G12616" i="24"/>
  <c r="G12687" i="24"/>
  <c r="G12910" i="24"/>
  <c r="G12941" i="24"/>
  <c r="G12949" i="24"/>
  <c r="G12973" i="24"/>
  <c r="G12989" i="24"/>
  <c r="G12997" i="24"/>
  <c r="G13005" i="24"/>
  <c r="G13013" i="24"/>
  <c r="G13021" i="24"/>
  <c r="G13029" i="24"/>
  <c r="G13045" i="24"/>
  <c r="G13053" i="24"/>
  <c r="G13077" i="24"/>
  <c r="G13085" i="24"/>
  <c r="G13093" i="24"/>
  <c r="G13109" i="24"/>
  <c r="G13125" i="24"/>
  <c r="G13157" i="24"/>
  <c r="G13165" i="24"/>
  <c r="G13202" i="24"/>
  <c r="G13182" i="24"/>
  <c r="G7464" i="24"/>
  <c r="G7615" i="24"/>
  <c r="G8401" i="24"/>
  <c r="G10042" i="24"/>
  <c r="G10098" i="24"/>
  <c r="G10145" i="24"/>
  <c r="G10765" i="24"/>
  <c r="G10932" i="24"/>
  <c r="G10979" i="24"/>
  <c r="G11146" i="24"/>
  <c r="G11644" i="24"/>
  <c r="G11660" i="24"/>
  <c r="G11787" i="24"/>
  <c r="G11912" i="24"/>
  <c r="G12493" i="24"/>
  <c r="G12509" i="24"/>
  <c r="G13179" i="24"/>
  <c r="G4035" i="24"/>
  <c r="G4043" i="24"/>
  <c r="G4059" i="24"/>
  <c r="G4075" i="24"/>
  <c r="G4083" i="24"/>
  <c r="G4139" i="24"/>
  <c r="G4155" i="24"/>
  <c r="G4171" i="24"/>
  <c r="G4187" i="24"/>
  <c r="G4195" i="24"/>
  <c r="G4203" i="24"/>
  <c r="G4211" i="24"/>
  <c r="G4219" i="24"/>
  <c r="G4227" i="24"/>
  <c r="G4243" i="24"/>
  <c r="G4274" i="24"/>
  <c r="G4346" i="24"/>
  <c r="G4354" i="24"/>
  <c r="G4362" i="24"/>
  <c r="G4370" i="24"/>
  <c r="G4378" i="24"/>
  <c r="G4386" i="24"/>
  <c r="G4418" i="24"/>
  <c r="G4426" i="24"/>
  <c r="G4434" i="24"/>
  <c r="G4505" i="24"/>
  <c r="G4545" i="24"/>
  <c r="G4767" i="24"/>
  <c r="G4783" i="24"/>
  <c r="G4791" i="24"/>
  <c r="G5061" i="24"/>
  <c r="G5069" i="24"/>
  <c r="G5473" i="24"/>
  <c r="G5481" i="24"/>
  <c r="G5720" i="24"/>
  <c r="G5943" i="24"/>
  <c r="G5959" i="24"/>
  <c r="G5967" i="24"/>
  <c r="G6134" i="24"/>
  <c r="G6142" i="24"/>
  <c r="G6158" i="24"/>
  <c r="G6197" i="24"/>
  <c r="G6205" i="24"/>
  <c r="G6213" i="24"/>
  <c r="G6221" i="24"/>
  <c r="G6229" i="24"/>
  <c r="G6411" i="24"/>
  <c r="G6553" i="24"/>
  <c r="G6561" i="24"/>
  <c r="G6569" i="24"/>
  <c r="G6577" i="24"/>
  <c r="G6593" i="24"/>
  <c r="G6601" i="24"/>
  <c r="G6609" i="24"/>
  <c r="G6813" i="24"/>
  <c r="G6821" i="24"/>
  <c r="G6829" i="24"/>
  <c r="G6837" i="24"/>
  <c r="G6845" i="24"/>
  <c r="G6853" i="24"/>
  <c r="G6892" i="24"/>
  <c r="G7027" i="24"/>
  <c r="G7035" i="24"/>
  <c r="G7090" i="24"/>
  <c r="G7098" i="24"/>
  <c r="G7106" i="24"/>
  <c r="G7122" i="24"/>
  <c r="G7145" i="24"/>
  <c r="G7161" i="24"/>
  <c r="G7169" i="24"/>
  <c r="G7329" i="24"/>
  <c r="G7337" i="24"/>
  <c r="G7353" i="24"/>
  <c r="G7393" i="24"/>
  <c r="G7401" i="24"/>
  <c r="G7409" i="24"/>
  <c r="G7417" i="24"/>
  <c r="G7425" i="24"/>
  <c r="G7457" i="24"/>
  <c r="G7465" i="24"/>
  <c r="G7991" i="24"/>
  <c r="G8125" i="24"/>
  <c r="G8212" i="24"/>
  <c r="G8236" i="24"/>
  <c r="G8244" i="24"/>
  <c r="G8252" i="24"/>
  <c r="G8283" i="24"/>
  <c r="G8291" i="24"/>
  <c r="G8299" i="24"/>
  <c r="G8307" i="24"/>
  <c r="G8315" i="24"/>
  <c r="G8441" i="24"/>
  <c r="G8449" i="24"/>
  <c r="G8457" i="24"/>
  <c r="G8465" i="24"/>
  <c r="G8473" i="24"/>
  <c r="G8489" i="24"/>
  <c r="G8497" i="24"/>
  <c r="G8521" i="24"/>
  <c r="G8529" i="24"/>
  <c r="G8537" i="24"/>
  <c r="G8591" i="24"/>
  <c r="G8606" i="24"/>
  <c r="G8622" i="24"/>
  <c r="G8724" i="24"/>
  <c r="G8756" i="24"/>
  <c r="G8764" i="24"/>
  <c r="G8788" i="24"/>
  <c r="G8796" i="24"/>
  <c r="G8804" i="24"/>
  <c r="G8859" i="24"/>
  <c r="G8867" i="24"/>
  <c r="G8875" i="24"/>
  <c r="G8891" i="24"/>
  <c r="G8899" i="24"/>
  <c r="G8922" i="24"/>
  <c r="G8970" i="24"/>
  <c r="G8978" i="24"/>
  <c r="G8986" i="24"/>
  <c r="G9010" i="24"/>
  <c r="G9114" i="24"/>
  <c r="G9209" i="24"/>
  <c r="G9217" i="24"/>
  <c r="G9225" i="24"/>
  <c r="G9233" i="24"/>
  <c r="G9265" i="24"/>
  <c r="G9272" i="24"/>
  <c r="G9343" i="24"/>
  <c r="G9351" i="24"/>
  <c r="G9390" i="24"/>
  <c r="G9556" i="24"/>
  <c r="G9564" i="24"/>
  <c r="G9628" i="24"/>
  <c r="G9676" i="24"/>
  <c r="G9769" i="24"/>
  <c r="G9956" i="24"/>
  <c r="G10083" i="24"/>
  <c r="G10114" i="24"/>
  <c r="G10122" i="24"/>
  <c r="G10130" i="24"/>
  <c r="G10154" i="24"/>
  <c r="G10249" i="24"/>
  <c r="G10321" i="24"/>
  <c r="G10329" i="24"/>
  <c r="G10337" i="24"/>
  <c r="G10345" i="24"/>
  <c r="G10361" i="24"/>
  <c r="G10377" i="24"/>
  <c r="G10385" i="24"/>
  <c r="G10393" i="24"/>
  <c r="G10417" i="24"/>
  <c r="G11178" i="24"/>
  <c r="G11274" i="24"/>
  <c r="G11290" i="24"/>
  <c r="G11298" i="24"/>
  <c r="G11457" i="24"/>
  <c r="G11890" i="24"/>
  <c r="G12079" i="24"/>
  <c r="G12390" i="24"/>
  <c r="G12414" i="24"/>
  <c r="G12565" i="24"/>
  <c r="G9700" i="24"/>
  <c r="G11005" i="24"/>
  <c r="G11172" i="24"/>
  <c r="G11355" i="24"/>
  <c r="G11363" i="24"/>
  <c r="G11387" i="24"/>
  <c r="G11395" i="24"/>
  <c r="G11403" i="24"/>
  <c r="G11474" i="24"/>
  <c r="G11482" i="24"/>
  <c r="G11490" i="24"/>
  <c r="G11498" i="24"/>
  <c r="G11630" i="24"/>
  <c r="G11638" i="24"/>
  <c r="G11654" i="24"/>
  <c r="G11662" i="24"/>
  <c r="G11670" i="24"/>
  <c r="G11686" i="24"/>
  <c r="G11694" i="24"/>
  <c r="G11725" i="24"/>
  <c r="G11733" i="24"/>
  <c r="G11741" i="24"/>
  <c r="G11749" i="24"/>
  <c r="G11757" i="24"/>
  <c r="G11765" i="24"/>
  <c r="G11789" i="24"/>
  <c r="G11797" i="24"/>
  <c r="G11805" i="24"/>
  <c r="G11829" i="24"/>
  <c r="G11837" i="24"/>
  <c r="G11861" i="24"/>
  <c r="G12248" i="24"/>
  <c r="G12304" i="24"/>
  <c r="G12312" i="24"/>
  <c r="G12320" i="24"/>
  <c r="G12652" i="24"/>
  <c r="G12668" i="24"/>
  <c r="G12692" i="24"/>
  <c r="G12700" i="24"/>
  <c r="G12780" i="24"/>
  <c r="G12796" i="24"/>
  <c r="G12812" i="24"/>
  <c r="G12820" i="24"/>
  <c r="G12836" i="24"/>
  <c r="G12938" i="24"/>
  <c r="G12946" i="24"/>
  <c r="G12970" i="24"/>
  <c r="G9763" i="24"/>
  <c r="G9786" i="24"/>
  <c r="G9794" i="24"/>
  <c r="G9833" i="24"/>
  <c r="G9864" i="24"/>
  <c r="G9896" i="24"/>
  <c r="G9911" i="24"/>
  <c r="G9965" i="24"/>
  <c r="G10100" i="24"/>
  <c r="G10139" i="24"/>
  <c r="G10147" i="24"/>
  <c r="G10258" i="24"/>
  <c r="G10266" i="24"/>
  <c r="G10282" i="24"/>
  <c r="G10290" i="24"/>
  <c r="G10306" i="24"/>
  <c r="G10346" i="24"/>
  <c r="G10354" i="24"/>
  <c r="G10370" i="24"/>
  <c r="G10378" i="24"/>
  <c r="G10394" i="24"/>
  <c r="G10441" i="24"/>
  <c r="G10465" i="24"/>
  <c r="G10481" i="24"/>
  <c r="G10615" i="24"/>
  <c r="G10742" i="24"/>
  <c r="G10822" i="24"/>
  <c r="G10830" i="24"/>
  <c r="G10957" i="24"/>
  <c r="G10973" i="24"/>
  <c r="G11036" i="24"/>
  <c r="G11044" i="24"/>
  <c r="G11060" i="24"/>
  <c r="G11068" i="24"/>
  <c r="G11084" i="24"/>
  <c r="G11108" i="24"/>
  <c r="G11116" i="24"/>
  <c r="G11195" i="24"/>
  <c r="G11203" i="24"/>
  <c r="G11219" i="24"/>
  <c r="G11267" i="24"/>
  <c r="G11275" i="24"/>
  <c r="G11283" i="24"/>
  <c r="G11323" i="24"/>
  <c r="G11450" i="24"/>
  <c r="G11458" i="24"/>
  <c r="G11521" i="24"/>
  <c r="G11614" i="24"/>
  <c r="G11622" i="24"/>
  <c r="G11732" i="24"/>
  <c r="G11876" i="24"/>
  <c r="G11906" i="24"/>
  <c r="G11936" i="24"/>
  <c r="G11992" i="24"/>
  <c r="G12024" i="24"/>
  <c r="G12064" i="24"/>
  <c r="G12096" i="24"/>
  <c r="G12104" i="24"/>
  <c r="G12112" i="24"/>
  <c r="G12136" i="24"/>
  <c r="G12144" i="24"/>
  <c r="G12168" i="24"/>
  <c r="G12176" i="24"/>
  <c r="G12184" i="24"/>
  <c r="G12423" i="24"/>
  <c r="G12455" i="24"/>
  <c r="G12463" i="24"/>
  <c r="G12479" i="24"/>
  <c r="G12636" i="24"/>
  <c r="G12851" i="24"/>
  <c r="G12906" i="24"/>
  <c r="G12914" i="24"/>
  <c r="G12985" i="24"/>
  <c r="G13001" i="24"/>
  <c r="G13081" i="24"/>
  <c r="G13113" i="24"/>
  <c r="G13129" i="24"/>
  <c r="G13145" i="24"/>
  <c r="G13153" i="24"/>
  <c r="G13161" i="24"/>
  <c r="G13169" i="24"/>
  <c r="G13186" i="24"/>
  <c r="G13170" i="24"/>
  <c r="G10120" i="24"/>
  <c r="G10271" i="24"/>
  <c r="G10287" i="24"/>
  <c r="G10311" i="24"/>
  <c r="G10406" i="24"/>
  <c r="G10414" i="24"/>
  <c r="G10517" i="24"/>
  <c r="G10525" i="24"/>
  <c r="G10533" i="24"/>
  <c r="G10549" i="24"/>
  <c r="G10565" i="24"/>
  <c r="G10707" i="24"/>
  <c r="G10715" i="24"/>
  <c r="G10746" i="24"/>
  <c r="G11088" i="24"/>
  <c r="G11096" i="24"/>
  <c r="G11112" i="24"/>
  <c r="G11151" i="24"/>
  <c r="G11215" i="24"/>
  <c r="G11223" i="24"/>
  <c r="G11231" i="24"/>
  <c r="G11247" i="24"/>
  <c r="G11319" i="24"/>
  <c r="G11334" i="24"/>
  <c r="G11342" i="24"/>
  <c r="G11350" i="24"/>
  <c r="G11374" i="24"/>
  <c r="G11382" i="24"/>
  <c r="G11390" i="24"/>
  <c r="G11398" i="24"/>
  <c r="G11460" i="24"/>
  <c r="G11468" i="24"/>
  <c r="G11476" i="24"/>
  <c r="G11484" i="24"/>
  <c r="G11492" i="24"/>
  <c r="G11500" i="24"/>
  <c r="G11508" i="24"/>
  <c r="G11539" i="24"/>
  <c r="G11547" i="24"/>
  <c r="G11656" i="24"/>
  <c r="G11688" i="24"/>
  <c r="G11704" i="24"/>
  <c r="G11743" i="24"/>
  <c r="G11751" i="24"/>
  <c r="G11759" i="24"/>
  <c r="G11775" i="24"/>
  <c r="G11807" i="24"/>
  <c r="G11839" i="24"/>
  <c r="G11863" i="24"/>
  <c r="G11886" i="24"/>
  <c r="G11970" i="24"/>
  <c r="G12290" i="24"/>
  <c r="G12298" i="24"/>
  <c r="G12338" i="24"/>
  <c r="G12417" i="24"/>
  <c r="G12425" i="24"/>
  <c r="G12433" i="24"/>
  <c r="G12472" i="24"/>
  <c r="G12512" i="24"/>
  <c r="G12661" i="24"/>
  <c r="G12669" i="24"/>
  <c r="G12677" i="24"/>
  <c r="G12709" i="24"/>
  <c r="G12725" i="24"/>
  <c r="G12741" i="24"/>
  <c r="G12749" i="24"/>
  <c r="G12773" i="24"/>
  <c r="G12781" i="24"/>
  <c r="G12797" i="24"/>
  <c r="G12813" i="24"/>
  <c r="G12821" i="24"/>
  <c r="G12829" i="24"/>
  <c r="G12876" i="24"/>
  <c r="G12884" i="24"/>
  <c r="G12900" i="24"/>
  <c r="G12947" i="24"/>
  <c r="G13074" i="24"/>
  <c r="G2219" i="24"/>
  <c r="G2424" i="24"/>
  <c r="G12926" i="24"/>
  <c r="G13043" i="24"/>
  <c r="G13091" i="24"/>
  <c r="G4516" i="24"/>
  <c r="G4532" i="24"/>
  <c r="G6899" i="24"/>
  <c r="G12934" i="24"/>
  <c r="G817" i="24"/>
  <c r="G1871" i="24"/>
  <c r="G2149" i="24"/>
  <c r="G2196" i="24"/>
  <c r="G3588" i="24"/>
  <c r="G8085" i="24"/>
  <c r="G13164" i="24"/>
  <c r="G500" i="24"/>
  <c r="G1712" i="24"/>
  <c r="G3652" i="24"/>
  <c r="G1840" i="24"/>
  <c r="G2063" i="24"/>
  <c r="G2079" i="24"/>
  <c r="G2189" i="24"/>
  <c r="G12904" i="24"/>
  <c r="G12982" i="24"/>
  <c r="G6089" i="24"/>
  <c r="G12733" i="24"/>
  <c r="G335" i="24"/>
  <c r="G367" i="24"/>
  <c r="G5821" i="24"/>
  <c r="G12648" i="24"/>
  <c r="G12905" i="24"/>
  <c r="G1666" i="24"/>
  <c r="G3565" i="24"/>
  <c r="E5" i="27"/>
  <c r="D5" i="27"/>
  <c r="G527" i="24"/>
  <c r="G1532" i="24"/>
  <c r="G5618" i="24"/>
  <c r="G5215" i="24"/>
  <c r="G5603" i="24"/>
  <c r="G7874" i="24"/>
  <c r="G6" i="24"/>
  <c r="G13" i="24"/>
  <c r="G44" i="24"/>
  <c r="G52" i="24"/>
  <c r="G60" i="24"/>
  <c r="G68" i="24"/>
  <c r="G76" i="24"/>
  <c r="G131" i="24"/>
  <c r="G147" i="24"/>
  <c r="G155" i="24"/>
  <c r="G163" i="24"/>
  <c r="G171" i="24"/>
  <c r="G179" i="24"/>
  <c r="G187" i="24"/>
  <c r="G258" i="24"/>
  <c r="G266" i="24"/>
  <c r="G274" i="24"/>
  <c r="G282" i="24"/>
  <c r="G298" i="24"/>
  <c r="G338" i="24"/>
  <c r="G346" i="24"/>
  <c r="G2501" i="24"/>
  <c r="G2517" i="24"/>
  <c r="G2533" i="24"/>
  <c r="G2541" i="24"/>
  <c r="G2557" i="24"/>
  <c r="G2565" i="24"/>
  <c r="G2581" i="24"/>
  <c r="G2589" i="24"/>
  <c r="G2597" i="24"/>
  <c r="G2605" i="24"/>
  <c r="G2613" i="24"/>
  <c r="G2708" i="24"/>
  <c r="G2716" i="24"/>
  <c r="G2724" i="24"/>
  <c r="G3059" i="24"/>
  <c r="G3067" i="24"/>
  <c r="G3075" i="24"/>
  <c r="G3083" i="24"/>
  <c r="G3091" i="24"/>
  <c r="G3099" i="24"/>
  <c r="G3115" i="24"/>
  <c r="G3282" i="24"/>
  <c r="G3290" i="24"/>
  <c r="G3298" i="24"/>
  <c r="G3306" i="24"/>
  <c r="G3314" i="24"/>
  <c r="G3322" i="24"/>
  <c r="G3330" i="24"/>
  <c r="G3346" i="24"/>
  <c r="G3362" i="24"/>
  <c r="G3370" i="24"/>
  <c r="G3394" i="24"/>
  <c r="G3410" i="24"/>
  <c r="G3418" i="24"/>
  <c r="G3449" i="24"/>
  <c r="G3823" i="24"/>
  <c r="G3839" i="24"/>
  <c r="G3871" i="24"/>
  <c r="G3887" i="24"/>
  <c r="G3919" i="24"/>
  <c r="G3935" i="24"/>
  <c r="G3943" i="24"/>
  <c r="G5074" i="24"/>
  <c r="G5082" i="24"/>
  <c r="G5090" i="24"/>
  <c r="G5098" i="24"/>
  <c r="G5122" i="24"/>
  <c r="G5152" i="24"/>
  <c r="G5160" i="24"/>
  <c r="G5184" i="24"/>
  <c r="G5192" i="24"/>
  <c r="G5581" i="24"/>
  <c r="G5604" i="24"/>
  <c r="G5659" i="24"/>
  <c r="G5705" i="24"/>
  <c r="G5721" i="24"/>
  <c r="G8553" i="24"/>
  <c r="G8653" i="24"/>
  <c r="G8669" i="24"/>
  <c r="G8677" i="24"/>
  <c r="G8708" i="24"/>
  <c r="G8732" i="24"/>
  <c r="G8740" i="24"/>
  <c r="G8906" i="24"/>
  <c r="G8914" i="24"/>
  <c r="G8946" i="24"/>
  <c r="G9469" i="24"/>
  <c r="G9477" i="24"/>
  <c r="G9485" i="24"/>
  <c r="G9493" i="24"/>
  <c r="G9501" i="24"/>
  <c r="G9523" i="24"/>
  <c r="G9531" i="24"/>
  <c r="G9539" i="24"/>
  <c r="G9554" i="24"/>
  <c r="G9562" i="24"/>
  <c r="G10262" i="24"/>
  <c r="G10270" i="24"/>
  <c r="G4068" i="24"/>
  <c r="G2487" i="24"/>
  <c r="G4263" i="24"/>
  <c r="G12972" i="24"/>
  <c r="G13019" i="24"/>
  <c r="G943" i="24"/>
  <c r="G1711" i="24"/>
  <c r="G1807" i="24"/>
  <c r="G1919" i="24"/>
  <c r="G1935" i="24"/>
  <c r="G2157" i="24"/>
  <c r="G3628" i="24"/>
  <c r="G13068" i="24"/>
  <c r="G3763" i="24"/>
  <c r="G12865" i="24"/>
  <c r="G12912" i="24"/>
  <c r="G6057" i="24"/>
  <c r="G7498" i="24"/>
  <c r="G12944" i="24"/>
  <c r="G1263" i="24"/>
  <c r="G1396" i="24"/>
  <c r="G10569" i="24"/>
  <c r="G10584" i="24"/>
  <c r="G12913" i="24"/>
  <c r="G12975" i="24"/>
  <c r="G12983" i="24"/>
  <c r="G13110" i="24"/>
  <c r="G1515" i="24"/>
  <c r="G5758" i="24"/>
  <c r="G5774" i="24"/>
  <c r="G8189" i="24"/>
  <c r="G12844" i="24"/>
  <c r="G12898" i="24"/>
  <c r="G1295" i="24"/>
  <c r="G5396" i="24"/>
  <c r="G8064" i="24"/>
  <c r="G8096" i="24"/>
  <c r="G11480" i="24"/>
  <c r="G12719" i="24"/>
  <c r="G4076" i="24"/>
  <c r="G5121" i="24"/>
  <c r="G6518" i="24"/>
  <c r="G9538" i="24"/>
  <c r="G7" i="24"/>
  <c r="G14" i="24"/>
  <c r="G22" i="24"/>
  <c r="G29" i="24"/>
  <c r="G45" i="24"/>
  <c r="G61" i="24"/>
  <c r="G108" i="24"/>
  <c r="G116" i="24"/>
  <c r="G124" i="24"/>
  <c r="G132" i="24"/>
  <c r="G140" i="24"/>
  <c r="G148" i="24"/>
  <c r="G156" i="24"/>
  <c r="G1877" i="24"/>
  <c r="G1885" i="24"/>
  <c r="G1917" i="24"/>
  <c r="G1925" i="24"/>
  <c r="G1933" i="24"/>
  <c r="G1941" i="24"/>
  <c r="G1949" i="24"/>
  <c r="G1973" i="24"/>
  <c r="G1981" i="24"/>
  <c r="G1989" i="24"/>
  <c r="G1997" i="24"/>
  <c r="G2005" i="24"/>
  <c r="G2013" i="24"/>
  <c r="G2068" i="24"/>
  <c r="G2076" i="24"/>
  <c r="G2115" i="24"/>
  <c r="G2139" i="24"/>
  <c r="G2147" i="24"/>
  <c r="G2163" i="24"/>
  <c r="G2194" i="24"/>
  <c r="G2218" i="24"/>
  <c r="G2226" i="24"/>
  <c r="G2273" i="24"/>
  <c r="G2281" i="24"/>
  <c r="G2368" i="24"/>
  <c r="G2376" i="24"/>
  <c r="G2415" i="24"/>
  <c r="G2478" i="24"/>
  <c r="G2494" i="24"/>
  <c r="G2542" i="24"/>
  <c r="G2558" i="24"/>
  <c r="G2574" i="24"/>
  <c r="G2590" i="24"/>
  <c r="G2780" i="24"/>
  <c r="G3060" i="24"/>
  <c r="G3068" i="24"/>
  <c r="G3084" i="24"/>
  <c r="G3092" i="24"/>
  <c r="G3100" i="24"/>
  <c r="G4950" i="24"/>
  <c r="G4966" i="24"/>
  <c r="G4974" i="24"/>
  <c r="G4982" i="24"/>
  <c r="G5075" i="24"/>
  <c r="G5083" i="24"/>
  <c r="G5091" i="24"/>
  <c r="G5612" i="24"/>
  <c r="G7120" i="24"/>
  <c r="G7128" i="24"/>
  <c r="G8309" i="24"/>
  <c r="G8317" i="24"/>
  <c r="G8364" i="24"/>
  <c r="G8546" i="24"/>
  <c r="G8600" i="24"/>
  <c r="G8654" i="24"/>
  <c r="G8662" i="24"/>
  <c r="G8686" i="24"/>
  <c r="G8701" i="24"/>
  <c r="G8709" i="24"/>
  <c r="G8717" i="24"/>
  <c r="G8748" i="24"/>
  <c r="G8836" i="24"/>
  <c r="G8844" i="24"/>
  <c r="G9391" i="24"/>
  <c r="G9415" i="24"/>
  <c r="G9423" i="24"/>
  <c r="G950" i="24"/>
  <c r="G1887" i="24"/>
  <c r="G708" i="24"/>
  <c r="G2936" i="24"/>
  <c r="G7061" i="24"/>
  <c r="G7212" i="24"/>
  <c r="G12641" i="24"/>
  <c r="G12726" i="24"/>
  <c r="G511" i="24"/>
  <c r="G162" i="24"/>
  <c r="G93" i="24"/>
  <c r="G918" i="24"/>
  <c r="G926" i="24"/>
  <c r="G934" i="24"/>
  <c r="G942" i="24"/>
  <c r="G981" i="24"/>
  <c r="G989" i="24"/>
  <c r="G997" i="24"/>
  <c r="G1005" i="24"/>
  <c r="G1021" i="24"/>
  <c r="G1037" i="24"/>
  <c r="G1100" i="24"/>
  <c r="G1108" i="24"/>
  <c r="G1116" i="24"/>
  <c r="G1124" i="24"/>
  <c r="G1132" i="24"/>
  <c r="G1140" i="24"/>
  <c r="G1148" i="24"/>
  <c r="G1156" i="24"/>
  <c r="G2037" i="24"/>
  <c r="G2045" i="24"/>
  <c r="G2053" i="24"/>
  <c r="G2100" i="24"/>
  <c r="G2171" i="24"/>
  <c r="G2289" i="24"/>
  <c r="G2305" i="24"/>
  <c r="G2313" i="24"/>
  <c r="G2321" i="24"/>
  <c r="G2329" i="24"/>
  <c r="G2345" i="24"/>
  <c r="G2392" i="24"/>
  <c r="G2400" i="24"/>
  <c r="G2408" i="24"/>
  <c r="G2463" i="24"/>
  <c r="G2997" i="24"/>
  <c r="G3005" i="24"/>
  <c r="G3013" i="24"/>
  <c r="G4278" i="24"/>
  <c r="G4294" i="24"/>
  <c r="G4309" i="24"/>
  <c r="G4444" i="24"/>
  <c r="G4460" i="24"/>
  <c r="G4468" i="24"/>
  <c r="G4523" i="24"/>
  <c r="G4531" i="24"/>
  <c r="G4539" i="24"/>
  <c r="G4554" i="24"/>
  <c r="G4570" i="24"/>
  <c r="G4578" i="24"/>
  <c r="G4586" i="24"/>
  <c r="G4903" i="24"/>
  <c r="G4927" i="24"/>
  <c r="G5021" i="24"/>
  <c r="G5037" i="24"/>
  <c r="G5060" i="24"/>
  <c r="G5068" i="24"/>
  <c r="G7010" i="24"/>
  <c r="G8294" i="24"/>
  <c r="G8302" i="24"/>
  <c r="G8310" i="24"/>
  <c r="G8326" i="24"/>
  <c r="G12587" i="24"/>
  <c r="G705" i="24"/>
  <c r="G713" i="24"/>
  <c r="G721" i="24"/>
  <c r="G729" i="24"/>
  <c r="G737" i="24"/>
  <c r="G760" i="24"/>
  <c r="G783" i="24"/>
  <c r="G791" i="24"/>
  <c r="G829" i="24"/>
  <c r="G885" i="24"/>
  <c r="G924" i="24"/>
  <c r="G932" i="24"/>
  <c r="G979" i="24"/>
  <c r="G995" i="24"/>
  <c r="G1011" i="24"/>
  <c r="G1019" i="24"/>
  <c r="G1027" i="24"/>
  <c r="G1035" i="24"/>
  <c r="G1043" i="24"/>
  <c r="G1051" i="24"/>
  <c r="G1059" i="24"/>
  <c r="G1098" i="24"/>
  <c r="G1106" i="24"/>
  <c r="G1122" i="24"/>
  <c r="G1130" i="24"/>
  <c r="G1138" i="24"/>
  <c r="G1146" i="24"/>
  <c r="G1414" i="24"/>
  <c r="G1422" i="24"/>
  <c r="G1493" i="24"/>
  <c r="G1501" i="24"/>
  <c r="G1525" i="24"/>
  <c r="G1533" i="24"/>
  <c r="G1541" i="24"/>
  <c r="G1549" i="24"/>
  <c r="G1557" i="24"/>
  <c r="G1565" i="24"/>
  <c r="G1596" i="24"/>
  <c r="G1604" i="24"/>
  <c r="G1612" i="24"/>
  <c r="G1620" i="24"/>
  <c r="G1628" i="24"/>
  <c r="G1739" i="24"/>
  <c r="G1747" i="24"/>
  <c r="G1763" i="24"/>
  <c r="G1779" i="24"/>
  <c r="G2366" i="24"/>
  <c r="G2421" i="24"/>
  <c r="G2429" i="24"/>
  <c r="G2499" i="24"/>
  <c r="G2507" i="24"/>
  <c r="G2523" i="24"/>
  <c r="G2531" i="24"/>
  <c r="G2539" i="24"/>
  <c r="G2563" i="24"/>
  <c r="G2571" i="24"/>
  <c r="G2579" i="24"/>
  <c r="G2587" i="24"/>
  <c r="G2595" i="24"/>
  <c r="G2603" i="24"/>
  <c r="G2611" i="24"/>
  <c r="G2619" i="24"/>
  <c r="G2658" i="24"/>
  <c r="G2706" i="24"/>
  <c r="G2897" i="24"/>
  <c r="G2905" i="24"/>
  <c r="G2913" i="24"/>
  <c r="G2937" i="24"/>
  <c r="G2945" i="24"/>
  <c r="G2961" i="24"/>
  <c r="G3423" i="24"/>
  <c r="G3431" i="24"/>
  <c r="G3439" i="24"/>
  <c r="G3455" i="24"/>
  <c r="G3471" i="24"/>
  <c r="G3487" i="24"/>
  <c r="G3495" i="24"/>
  <c r="G3534" i="24"/>
  <c r="G3542" i="24"/>
  <c r="G3550" i="24"/>
  <c r="G3566" i="24"/>
  <c r="G3574" i="24"/>
  <c r="G3582" i="24"/>
  <c r="G3590" i="24"/>
  <c r="G3598" i="24"/>
  <c r="G3606" i="24"/>
  <c r="G3622" i="24"/>
  <c r="G3677" i="24"/>
  <c r="G3725" i="24"/>
  <c r="G4145" i="24"/>
  <c r="G4161" i="24"/>
  <c r="G4177" i="24"/>
  <c r="G4185" i="24"/>
  <c r="G4217" i="24"/>
  <c r="G4225" i="24"/>
  <c r="G4233" i="24"/>
  <c r="G4241" i="24"/>
  <c r="G4257" i="24"/>
  <c r="G4265" i="24"/>
  <c r="G4280" i="24"/>
  <c r="G4311" i="24"/>
  <c r="G4327" i="24"/>
  <c r="G4335" i="24"/>
  <c r="G4343" i="24"/>
  <c r="G4351" i="24"/>
  <c r="G4367" i="24"/>
  <c r="G4383" i="24"/>
  <c r="G4423" i="24"/>
  <c r="G4446" i="24"/>
  <c r="G4486" i="24"/>
  <c r="G4494" i="24"/>
  <c r="G4786" i="24"/>
  <c r="G4794" i="24"/>
  <c r="G4857" i="24"/>
  <c r="G4881" i="24"/>
  <c r="G4889" i="24"/>
  <c r="G4905" i="24"/>
  <c r="G4913" i="24"/>
  <c r="G4921" i="24"/>
  <c r="G4929" i="24"/>
  <c r="G4976" i="24"/>
  <c r="G4984" i="24"/>
  <c r="G5000" i="24"/>
  <c r="G5046" i="24"/>
  <c r="G5054" i="24"/>
  <c r="G5084" i="24"/>
  <c r="G5123" i="24"/>
  <c r="G5131" i="24"/>
  <c r="G6299" i="24"/>
  <c r="G6307" i="24"/>
  <c r="G6323" i="24"/>
  <c r="G6339" i="24"/>
  <c r="G6347" i="24"/>
  <c r="G6355" i="24"/>
  <c r="G6363" i="24"/>
  <c r="G6378" i="24"/>
  <c r="G6394" i="24"/>
  <c r="G6418" i="24"/>
  <c r="G7070" i="24"/>
  <c r="G7078" i="24"/>
  <c r="G7133" i="24"/>
  <c r="G7141" i="24"/>
  <c r="G7435" i="24"/>
  <c r="G7467" i="24"/>
  <c r="G7585" i="24"/>
  <c r="G8109" i="24"/>
  <c r="G8171" i="24"/>
  <c r="G8349" i="24"/>
  <c r="G8797" i="24"/>
  <c r="G8805" i="24"/>
  <c r="G9368" i="24"/>
  <c r="G9384" i="24"/>
  <c r="G9392" i="24"/>
  <c r="G10215" i="24"/>
  <c r="G10255" i="24"/>
  <c r="G10840" i="24"/>
  <c r="G10920" i="24"/>
  <c r="G10928" i="24"/>
  <c r="G10936" i="24"/>
  <c r="G11062" i="24"/>
  <c r="G11285" i="24"/>
  <c r="G1075" i="24"/>
  <c r="G1162" i="24"/>
  <c r="G1170" i="24"/>
  <c r="G1178" i="24"/>
  <c r="G1186" i="24"/>
  <c r="G1194" i="24"/>
  <c r="G1202" i="24"/>
  <c r="G1210" i="24"/>
  <c r="G1226" i="24"/>
  <c r="G1234" i="24"/>
  <c r="G1367" i="24"/>
  <c r="G1383" i="24"/>
  <c r="G1399" i="24"/>
  <c r="G1470" i="24"/>
  <c r="G1478" i="24"/>
  <c r="G1486" i="24"/>
  <c r="G1652" i="24"/>
  <c r="G2240" i="24"/>
  <c r="G2311" i="24"/>
  <c r="G2327" i="24"/>
  <c r="G2335" i="24"/>
  <c r="G2343" i="24"/>
  <c r="G2398" i="24"/>
  <c r="G2437" i="24"/>
  <c r="G2453" i="24"/>
  <c r="G2461" i="24"/>
  <c r="G2627" i="24"/>
  <c r="G2659" i="24"/>
  <c r="G2667" i="24"/>
  <c r="G2683" i="24"/>
  <c r="G2691" i="24"/>
  <c r="G2699" i="24"/>
  <c r="G2738" i="24"/>
  <c r="G2746" i="24"/>
  <c r="G2754" i="24"/>
  <c r="G2762" i="24"/>
  <c r="G2770" i="24"/>
  <c r="G2778" i="24"/>
  <c r="G2786" i="24"/>
  <c r="G2794" i="24"/>
  <c r="G2818" i="24"/>
  <c r="G2834" i="24"/>
  <c r="G2842" i="24"/>
  <c r="G2850" i="24"/>
  <c r="G2866" i="24"/>
  <c r="G6283" i="24"/>
  <c r="G6961" i="24"/>
  <c r="G6977" i="24"/>
  <c r="G6985" i="24"/>
  <c r="G6993" i="24"/>
  <c r="G7001" i="24"/>
  <c r="G7024" i="24"/>
  <c r="G7047" i="24"/>
  <c r="G7094" i="24"/>
  <c r="G7102" i="24"/>
  <c r="G7118" i="24"/>
  <c r="G7317" i="24"/>
  <c r="G7372" i="24"/>
  <c r="G7404" i="24"/>
  <c r="G7412" i="24"/>
  <c r="G7428" i="24"/>
  <c r="G7452" i="24"/>
  <c r="G7515" i="24"/>
  <c r="G7530" i="24"/>
  <c r="G7562" i="24"/>
  <c r="G7570" i="24"/>
  <c r="G7586" i="24"/>
  <c r="G7594" i="24"/>
  <c r="G7602" i="24"/>
  <c r="G8015" i="24"/>
  <c r="G8031" i="24"/>
  <c r="G8047" i="24"/>
  <c r="G8110" i="24"/>
  <c r="G8132" i="24"/>
  <c r="G8164" i="24"/>
  <c r="G8172" i="24"/>
  <c r="G8180" i="24"/>
  <c r="G8203" i="24"/>
  <c r="G8265" i="24"/>
  <c r="G8303" i="24"/>
  <c r="G8570" i="24"/>
  <c r="G8586" i="24"/>
  <c r="G8640" i="24"/>
  <c r="G9259" i="24"/>
  <c r="G9282" i="24"/>
  <c r="G10785" i="24"/>
  <c r="G10809" i="24"/>
  <c r="G10825" i="24"/>
  <c r="G10833" i="24"/>
  <c r="G10841" i="24"/>
  <c r="G10849" i="24"/>
  <c r="G10873" i="24"/>
  <c r="G10905" i="24"/>
  <c r="G10913" i="24"/>
  <c r="G815" i="24"/>
  <c r="G4122" i="24"/>
  <c r="G4439" i="24"/>
  <c r="G4455" i="24"/>
  <c r="G5031" i="24"/>
  <c r="G6252" i="24"/>
  <c r="G6268" i="24"/>
  <c r="G167" i="24"/>
  <c r="G183" i="24"/>
  <c r="G191" i="24"/>
  <c r="G262" i="24"/>
  <c r="G270" i="24"/>
  <c r="G278" i="24"/>
  <c r="G286" i="24"/>
  <c r="G294" i="24"/>
  <c r="G302" i="24"/>
  <c r="G310" i="24"/>
  <c r="G318" i="24"/>
  <c r="G326" i="24"/>
  <c r="G334" i="24"/>
  <c r="G350" i="24"/>
  <c r="G405" i="24"/>
  <c r="G420" i="24"/>
  <c r="G452" i="24"/>
  <c r="G460" i="24"/>
  <c r="G468" i="24"/>
  <c r="G476" i="24"/>
  <c r="G635" i="24"/>
  <c r="G643" i="24"/>
  <c r="G651" i="24"/>
  <c r="G659" i="24"/>
  <c r="G675" i="24"/>
  <c r="G691" i="24"/>
  <c r="G699" i="24"/>
  <c r="G746" i="24"/>
  <c r="G754" i="24"/>
  <c r="G871" i="24"/>
  <c r="G949" i="24"/>
  <c r="G965" i="24"/>
  <c r="G980" i="24"/>
  <c r="G1076" i="24"/>
  <c r="G1163" i="24"/>
  <c r="G1171" i="24"/>
  <c r="G1179" i="24"/>
  <c r="G1187" i="24"/>
  <c r="G1203" i="24"/>
  <c r="G1211" i="24"/>
  <c r="G1219" i="24"/>
  <c r="G1243" i="24"/>
  <c r="G1251" i="24"/>
  <c r="G1267" i="24"/>
  <c r="G1298" i="24"/>
  <c r="G1306" i="24"/>
  <c r="G1329" i="24"/>
  <c r="G1337" i="24"/>
  <c r="G1345" i="24"/>
  <c r="G1352" i="24"/>
  <c r="G1376" i="24"/>
  <c r="G1384" i="24"/>
  <c r="G1392" i="24"/>
  <c r="G1423" i="24"/>
  <c r="G1463" i="24"/>
  <c r="G1479" i="24"/>
  <c r="G1582" i="24"/>
  <c r="G2170" i="24"/>
  <c r="G2296" i="24"/>
  <c r="G2304" i="24"/>
  <c r="G2312" i="24"/>
  <c r="G2320" i="24"/>
  <c r="G2336" i="24"/>
  <c r="G2344" i="24"/>
  <c r="G2375" i="24"/>
  <c r="G2383" i="24"/>
  <c r="G2399" i="24"/>
  <c r="G2407" i="24"/>
  <c r="G2446" i="24"/>
  <c r="G2477" i="24"/>
  <c r="G2485" i="24"/>
  <c r="G2508" i="24"/>
  <c r="G2652" i="24"/>
  <c r="G2676" i="24"/>
  <c r="G2684" i="24"/>
  <c r="G2692" i="24"/>
  <c r="G2731" i="24"/>
  <c r="G2739" i="24"/>
  <c r="G2747" i="24"/>
  <c r="G2755" i="24"/>
  <c r="G2763" i="24"/>
  <c r="G2779" i="24"/>
  <c r="G2803" i="24"/>
  <c r="G2811" i="24"/>
  <c r="G2819" i="24"/>
  <c r="G2827" i="24"/>
  <c r="G2859" i="24"/>
  <c r="G3106" i="24"/>
  <c r="G3281" i="24"/>
  <c r="G3297" i="24"/>
  <c r="G3305" i="24"/>
  <c r="G3313" i="24"/>
  <c r="G3321" i="24"/>
  <c r="G3329" i="24"/>
  <c r="G3337" i="24"/>
  <c r="G3345" i="24"/>
  <c r="G3353" i="24"/>
  <c r="G3361" i="24"/>
  <c r="G3369" i="24"/>
  <c r="G3377" i="24"/>
  <c r="G3385" i="24"/>
  <c r="G3393" i="24"/>
  <c r="G3409" i="24"/>
  <c r="G3520" i="24"/>
  <c r="G3543" i="24"/>
  <c r="G3973" i="24"/>
  <c r="G3981" i="24"/>
  <c r="G3989" i="24"/>
  <c r="G4020" i="24"/>
  <c r="G4028" i="24"/>
  <c r="G4044" i="24"/>
  <c r="G4052" i="24"/>
  <c r="G4107" i="24"/>
  <c r="G4123" i="24"/>
  <c r="G4131" i="24"/>
  <c r="G4186" i="24"/>
  <c r="G4282" i="24"/>
  <c r="G4305" i="24"/>
  <c r="G4313" i="24"/>
  <c r="G4321" i="24"/>
  <c r="G4725" i="24"/>
  <c r="G4733" i="24"/>
  <c r="G4771" i="24"/>
  <c r="G4819" i="24"/>
  <c r="G4835" i="24"/>
  <c r="G4843" i="24"/>
  <c r="G4859" i="24"/>
  <c r="G4875" i="24"/>
  <c r="G4906" i="24"/>
  <c r="G6135" i="24"/>
  <c r="G6151" i="24"/>
  <c r="G6159" i="24"/>
  <c r="G6237" i="24"/>
  <c r="G6930" i="24"/>
  <c r="G6954" i="24"/>
  <c r="G6962" i="24"/>
  <c r="G6970" i="24"/>
  <c r="G6986" i="24"/>
  <c r="G7017" i="24"/>
  <c r="G7238" i="24"/>
  <c r="G7262" i="24"/>
  <c r="G7278" i="24"/>
  <c r="G7286" i="24"/>
  <c r="G7294" i="24"/>
  <c r="G7302" i="24"/>
  <c r="G7333" i="24"/>
  <c r="G7850" i="24"/>
  <c r="G7858" i="24"/>
  <c r="G7866" i="24"/>
  <c r="G8024" i="24"/>
  <c r="G8040" i="24"/>
  <c r="G8126" i="24"/>
  <c r="G8173" i="24"/>
  <c r="G8204" i="24"/>
  <c r="G8258" i="24"/>
  <c r="G8266" i="24"/>
  <c r="G9354" i="24"/>
  <c r="G9636" i="24"/>
  <c r="G2942" i="24"/>
  <c r="G2974" i="24"/>
  <c r="G2982" i="24"/>
  <c r="G3006" i="24"/>
  <c r="G3014" i="24"/>
  <c r="G3053" i="24"/>
  <c r="G3077" i="24"/>
  <c r="G3132" i="24"/>
  <c r="G3140" i="24"/>
  <c r="G3148" i="24"/>
  <c r="G3156" i="24"/>
  <c r="G3164" i="24"/>
  <c r="G5181" i="24"/>
  <c r="G5189" i="24"/>
  <c r="G5205" i="24"/>
  <c r="G5213" i="24"/>
  <c r="G5307" i="24"/>
  <c r="G5496" i="24"/>
  <c r="G5512" i="24"/>
  <c r="G5520" i="24"/>
  <c r="G5528" i="24"/>
  <c r="G5787" i="24"/>
  <c r="G5818" i="24"/>
  <c r="G5873" i="24"/>
  <c r="G5881" i="24"/>
  <c r="G5912" i="24"/>
  <c r="G5920" i="24"/>
  <c r="G5928" i="24"/>
  <c r="G5951" i="24"/>
  <c r="G5975" i="24"/>
  <c r="G6423" i="24"/>
  <c r="G6431" i="24"/>
  <c r="G6485" i="24"/>
  <c r="G6500" i="24"/>
  <c r="G6508" i="24"/>
  <c r="G6516" i="24"/>
  <c r="G6548" i="24"/>
  <c r="G6556" i="24"/>
  <c r="G6564" i="24"/>
  <c r="G6580" i="24"/>
  <c r="G6588" i="24"/>
  <c r="G6612" i="24"/>
  <c r="G6643" i="24"/>
  <c r="G6862" i="24"/>
  <c r="G6870" i="24"/>
  <c r="G7472" i="24"/>
  <c r="G7566" i="24"/>
  <c r="G7574" i="24"/>
  <c r="G7590" i="24"/>
  <c r="G7598" i="24"/>
  <c r="G7781" i="24"/>
  <c r="G7868" i="24"/>
  <c r="G7900" i="24"/>
  <c r="G7908" i="24"/>
  <c r="G7916" i="24"/>
  <c r="G7940" i="24"/>
  <c r="G7948" i="24"/>
  <c r="G7964" i="24"/>
  <c r="G7972" i="24"/>
  <c r="G9063" i="24"/>
  <c r="G9087" i="24"/>
  <c r="G9119" i="24"/>
  <c r="G10684" i="24"/>
  <c r="G10708" i="24"/>
  <c r="G10747" i="24"/>
  <c r="G10755" i="24"/>
  <c r="G10786" i="24"/>
  <c r="G10794" i="24"/>
  <c r="G10810" i="24"/>
  <c r="G10818" i="24"/>
  <c r="G10834" i="24"/>
  <c r="G10858" i="24"/>
  <c r="G10882" i="24"/>
  <c r="G11238" i="24"/>
  <c r="G2049" i="24"/>
  <c r="G2057" i="24"/>
  <c r="G2088" i="24"/>
  <c r="G2096" i="24"/>
  <c r="G2127" i="24"/>
  <c r="G2681" i="24"/>
  <c r="G2689" i="24"/>
  <c r="G2697" i="24"/>
  <c r="G2744" i="24"/>
  <c r="G2768" i="24"/>
  <c r="G2776" i="24"/>
  <c r="G2784" i="24"/>
  <c r="G2792" i="24"/>
  <c r="G2808" i="24"/>
  <c r="G2824" i="24"/>
  <c r="G2848" i="24"/>
  <c r="G2879" i="24"/>
  <c r="G2887" i="24"/>
  <c r="G2895" i="24"/>
  <c r="G2927" i="24"/>
  <c r="G2943" i="24"/>
  <c r="G2959" i="24"/>
  <c r="G2983" i="24"/>
  <c r="G2991" i="24"/>
  <c r="G3007" i="24"/>
  <c r="G3015" i="24"/>
  <c r="G3945" i="24"/>
  <c r="G3953" i="24"/>
  <c r="G4015" i="24"/>
  <c r="G4023" i="24"/>
  <c r="G4047" i="24"/>
  <c r="G4110" i="24"/>
  <c r="G4118" i="24"/>
  <c r="G4467" i="24"/>
  <c r="G4475" i="24"/>
  <c r="G4522" i="24"/>
  <c r="G4561" i="24"/>
  <c r="G4577" i="24"/>
  <c r="G4585" i="24"/>
  <c r="G4593" i="24"/>
  <c r="G4720" i="24"/>
  <c r="G4728" i="24"/>
  <c r="G4736" i="24"/>
  <c r="G4744" i="24"/>
  <c r="G4759" i="24"/>
  <c r="G4766" i="24"/>
  <c r="G5174" i="24"/>
  <c r="G5182" i="24"/>
  <c r="G5198" i="24"/>
  <c r="G5206" i="24"/>
  <c r="G5237" i="24"/>
  <c r="G5245" i="24"/>
  <c r="G5419" i="24"/>
  <c r="G5427" i="24"/>
  <c r="G5435" i="24"/>
  <c r="G5489" i="24"/>
  <c r="G5497" i="24"/>
  <c r="G5764" i="24"/>
  <c r="G5772" i="24"/>
  <c r="G5780" i="24"/>
  <c r="G5788" i="24"/>
  <c r="G5866" i="24"/>
  <c r="G5874" i="24"/>
  <c r="G5882" i="24"/>
  <c r="G5897" i="24"/>
  <c r="G5913" i="24"/>
  <c r="G5921" i="24"/>
  <c r="G5929" i="24"/>
  <c r="G5976" i="24"/>
  <c r="G5984" i="24"/>
  <c r="G5999" i="24"/>
  <c r="G6007" i="24"/>
  <c r="G6329" i="24"/>
  <c r="G6361" i="24"/>
  <c r="G6470" i="24"/>
  <c r="G6808" i="24"/>
  <c r="G6824" i="24"/>
  <c r="G9686" i="24"/>
  <c r="G9756" i="24"/>
  <c r="G9787" i="24"/>
  <c r="G9857" i="24"/>
  <c r="G9873" i="24"/>
  <c r="G9889" i="24"/>
  <c r="G9920" i="24"/>
  <c r="G9943" i="24"/>
  <c r="G10013" i="24"/>
  <c r="G10021" i="24"/>
  <c r="G10029" i="24"/>
  <c r="G10053" i="24"/>
  <c r="G10084" i="24"/>
  <c r="G10131" i="24"/>
  <c r="G10583" i="24"/>
  <c r="G10598" i="24"/>
  <c r="G10709" i="24"/>
  <c r="G10717" i="24"/>
  <c r="G10725" i="24"/>
  <c r="G10748" i="24"/>
  <c r="G3651" i="24"/>
  <c r="G3659" i="24"/>
  <c r="G3691" i="24"/>
  <c r="G3707" i="24"/>
  <c r="G3715" i="24"/>
  <c r="G3723" i="24"/>
  <c r="G3731" i="24"/>
  <c r="G3739" i="24"/>
  <c r="G3754" i="24"/>
  <c r="G3770" i="24"/>
  <c r="G3778" i="24"/>
  <c r="G4356" i="24"/>
  <c r="G4364" i="24"/>
  <c r="G4380" i="24"/>
  <c r="G4396" i="24"/>
  <c r="G4404" i="24"/>
  <c r="G4412" i="24"/>
  <c r="G4420" i="24"/>
  <c r="G4499" i="24"/>
  <c r="G4507" i="24"/>
  <c r="G4625" i="24"/>
  <c r="G4657" i="24"/>
  <c r="G4665" i="24"/>
  <c r="G4673" i="24"/>
  <c r="G4689" i="24"/>
  <c r="G4697" i="24"/>
  <c r="G4981" i="24"/>
  <c r="G4989" i="24"/>
  <c r="G4997" i="24"/>
  <c r="G5051" i="24"/>
  <c r="G5089" i="24"/>
  <c r="G5097" i="24"/>
  <c r="G5238" i="24"/>
  <c r="G5261" i="24"/>
  <c r="G5443" i="24"/>
  <c r="G5451" i="24"/>
  <c r="G5749" i="24"/>
  <c r="G5843" i="24"/>
  <c r="G5851" i="24"/>
  <c r="G5859" i="24"/>
  <c r="G5898" i="24"/>
  <c r="G5945" i="24"/>
  <c r="G5953" i="24"/>
  <c r="G5961" i="24"/>
  <c r="G5969" i="24"/>
  <c r="G5992" i="24"/>
  <c r="G9647" i="24"/>
  <c r="G9709" i="24"/>
  <c r="G9717" i="24"/>
  <c r="G9733" i="24"/>
  <c r="G9780" i="24"/>
  <c r="G9803" i="24"/>
  <c r="G9811" i="24"/>
  <c r="G9819" i="24"/>
  <c r="G9827" i="24"/>
  <c r="G9905" i="24"/>
  <c r="G9913" i="24"/>
  <c r="G9951" i="24"/>
  <c r="G9982" i="24"/>
  <c r="G10591" i="24"/>
  <c r="G10599" i="24"/>
  <c r="G10646" i="24"/>
  <c r="G10662" i="24"/>
  <c r="G10670" i="24"/>
  <c r="G10678" i="24"/>
  <c r="G10686" i="24"/>
  <c r="G5658" i="24"/>
  <c r="G5666" i="24"/>
  <c r="G5689" i="24"/>
  <c r="G5712" i="24"/>
  <c r="G6056" i="24"/>
  <c r="G6072" i="24"/>
  <c r="G6080" i="24"/>
  <c r="G6088" i="24"/>
  <c r="G6104" i="24"/>
  <c r="G6119" i="24"/>
  <c r="G6204" i="24"/>
  <c r="G6290" i="24"/>
  <c r="G6306" i="24"/>
  <c r="G6314" i="24"/>
  <c r="G6330" i="24"/>
  <c r="G6354" i="24"/>
  <c r="G6362" i="24"/>
  <c r="G6377" i="24"/>
  <c r="G6409" i="24"/>
  <c r="G6417" i="24"/>
  <c r="G6471" i="24"/>
  <c r="G6479" i="24"/>
  <c r="G6494" i="24"/>
  <c r="G6565" i="24"/>
  <c r="G6621" i="24"/>
  <c r="G6644" i="24"/>
  <c r="G6675" i="24"/>
  <c r="G6713" i="24"/>
  <c r="G6877" i="24"/>
  <c r="G6900" i="24"/>
  <c r="G6916" i="24"/>
  <c r="G6924" i="24"/>
  <c r="G6940" i="24"/>
  <c r="G7875" i="24"/>
  <c r="G7883" i="24"/>
  <c r="G7899" i="24"/>
  <c r="G7907" i="24"/>
  <c r="G7915" i="24"/>
  <c r="G7963" i="24"/>
  <c r="G7979" i="24"/>
  <c r="G7994" i="24"/>
  <c r="G8025" i="24"/>
  <c r="G8057" i="24"/>
  <c r="G8065" i="24"/>
  <c r="G8073" i="24"/>
  <c r="G8081" i="24"/>
  <c r="G8097" i="24"/>
  <c r="G8120" i="24"/>
  <c r="G8135" i="24"/>
  <c r="G8182" i="24"/>
  <c r="G9180" i="24"/>
  <c r="G9361" i="24"/>
  <c r="G9369" i="24"/>
  <c r="G9698" i="24"/>
  <c r="G9705" i="24"/>
  <c r="G10285" i="24"/>
  <c r="G10293" i="24"/>
  <c r="G10443" i="24"/>
  <c r="G10475" i="24"/>
  <c r="G10483" i="24"/>
  <c r="G10491" i="24"/>
  <c r="G10554" i="24"/>
  <c r="G10639" i="24"/>
  <c r="G10647" i="24"/>
  <c r="G10663" i="24"/>
  <c r="G10694" i="24"/>
  <c r="G10811" i="24"/>
  <c r="G10827" i="24"/>
  <c r="G10843" i="24"/>
  <c r="G12431" i="24"/>
  <c r="G12720" i="24"/>
  <c r="G12728" i="24"/>
  <c r="G12744" i="24"/>
  <c r="G12760" i="24"/>
  <c r="G12768" i="24"/>
  <c r="G12790" i="24"/>
  <c r="G13015" i="24"/>
  <c r="G13071" i="24"/>
  <c r="G10523" i="24"/>
  <c r="G10531" i="24"/>
  <c r="G10547" i="24"/>
  <c r="G10695" i="24"/>
  <c r="G10734" i="24"/>
  <c r="G10780" i="24"/>
  <c r="G10788" i="24"/>
  <c r="G12345" i="24"/>
  <c r="G12368" i="24"/>
  <c r="G12534" i="24"/>
  <c r="G12542" i="24"/>
  <c r="G12550" i="24"/>
  <c r="G12574" i="24"/>
  <c r="G12596" i="24"/>
  <c r="G12620" i="24"/>
  <c r="G2984" i="24"/>
  <c r="G3000" i="24"/>
  <c r="G3008" i="24"/>
  <c r="G3047" i="24"/>
  <c r="G3117" i="24"/>
  <c r="G3125" i="24"/>
  <c r="G3133" i="24"/>
  <c r="G3141" i="24"/>
  <c r="G3212" i="24"/>
  <c r="G3260" i="24"/>
  <c r="G3268" i="24"/>
  <c r="G3276" i="24"/>
  <c r="G3284" i="24"/>
  <c r="G3292" i="24"/>
  <c r="G3300" i="24"/>
  <c r="G3308" i="24"/>
  <c r="G3745" i="24"/>
  <c r="G3800" i="24"/>
  <c r="G3808" i="24"/>
  <c r="G3816" i="24"/>
  <c r="G3832" i="24"/>
  <c r="G3840" i="24"/>
  <c r="G3848" i="24"/>
  <c r="G3896" i="24"/>
  <c r="G3928" i="24"/>
  <c r="G3936" i="24"/>
  <c r="G3967" i="24"/>
  <c r="G3983" i="24"/>
  <c r="G3998" i="24"/>
  <c r="G4045" i="24"/>
  <c r="G4061" i="24"/>
  <c r="G4069" i="24"/>
  <c r="G4077" i="24"/>
  <c r="G4085" i="24"/>
  <c r="G4108" i="24"/>
  <c r="G4140" i="24"/>
  <c r="G4148" i="24"/>
  <c r="G4575" i="24"/>
  <c r="G4583" i="24"/>
  <c r="G4599" i="24"/>
  <c r="G4718" i="24"/>
  <c r="G4726" i="24"/>
  <c r="G4742" i="24"/>
  <c r="G4757" i="24"/>
  <c r="G4804" i="24"/>
  <c r="G4812" i="24"/>
  <c r="G4828" i="24"/>
  <c r="G4836" i="24"/>
  <c r="G4844" i="24"/>
  <c r="G4852" i="24"/>
  <c r="G4860" i="24"/>
  <c r="G4891" i="24"/>
  <c r="G5590" i="24"/>
  <c r="G5989" i="24"/>
  <c r="G6004" i="24"/>
  <c r="G6012" i="24"/>
  <c r="G6027" i="24"/>
  <c r="G6042" i="24"/>
  <c r="G6050" i="24"/>
  <c r="G6058" i="24"/>
  <c r="G6113" i="24"/>
  <c r="G6175" i="24"/>
  <c r="G6222" i="24"/>
  <c r="G6245" i="24"/>
  <c r="G6308" i="24"/>
  <c r="G6316" i="24"/>
  <c r="G6332" i="24"/>
  <c r="G6340" i="24"/>
  <c r="G6356" i="24"/>
  <c r="G6364" i="24"/>
  <c r="G6387" i="24"/>
  <c r="G6395" i="24"/>
  <c r="G6503" i="24"/>
  <c r="G6700" i="24"/>
  <c r="G7258" i="24"/>
  <c r="G7274" i="24"/>
  <c r="G7282" i="24"/>
  <c r="G7298" i="24"/>
  <c r="G7314" i="24"/>
  <c r="G7322" i="24"/>
  <c r="G7702" i="24"/>
  <c r="G7766" i="24"/>
  <c r="G7798" i="24"/>
  <c r="G7814" i="24"/>
  <c r="G8590" i="24"/>
  <c r="G8613" i="24"/>
  <c r="G8936" i="24"/>
  <c r="G8960" i="24"/>
  <c r="G8968" i="24"/>
  <c r="G8976" i="24"/>
  <c r="G9000" i="24"/>
  <c r="G9008" i="24"/>
  <c r="G9024" i="24"/>
  <c r="G9040" i="24"/>
  <c r="G9064" i="24"/>
  <c r="G9072" i="24"/>
  <c r="G9104" i="24"/>
  <c r="G9112" i="24"/>
  <c r="G9308" i="24"/>
  <c r="G9324" i="24"/>
  <c r="G9731" i="24"/>
  <c r="G9739" i="24"/>
  <c r="G9747" i="24"/>
  <c r="G9770" i="24"/>
  <c r="G9778" i="24"/>
  <c r="G9817" i="24"/>
  <c r="G9825" i="24"/>
  <c r="G9926" i="24"/>
  <c r="G9957" i="24"/>
  <c r="G9972" i="24"/>
  <c r="G10043" i="24"/>
  <c r="G10051" i="24"/>
  <c r="G10059" i="24"/>
  <c r="G10067" i="24"/>
  <c r="G10075" i="24"/>
  <c r="G10153" i="24"/>
  <c r="G10168" i="24"/>
  <c r="G10184" i="24"/>
  <c r="G12322" i="24"/>
  <c r="G12449" i="24"/>
  <c r="G12465" i="24"/>
  <c r="G12473" i="24"/>
  <c r="G12520" i="24"/>
  <c r="G2969" i="24"/>
  <c r="G2977" i="24"/>
  <c r="G2985" i="24"/>
  <c r="G2993" i="24"/>
  <c r="G3009" i="24"/>
  <c r="G3063" i="24"/>
  <c r="G3079" i="24"/>
  <c r="G3087" i="24"/>
  <c r="G3245" i="24"/>
  <c r="G3603" i="24"/>
  <c r="G3611" i="24"/>
  <c r="G3619" i="24"/>
  <c r="G3627" i="24"/>
  <c r="G3746" i="24"/>
  <c r="G3801" i="24"/>
  <c r="G3817" i="24"/>
  <c r="G3825" i="24"/>
  <c r="G3833" i="24"/>
  <c r="G3849" i="24"/>
  <c r="G3857" i="24"/>
  <c r="G3881" i="24"/>
  <c r="G3889" i="24"/>
  <c r="G3897" i="24"/>
  <c r="G3905" i="24"/>
  <c r="G3921" i="24"/>
  <c r="G3937" i="24"/>
  <c r="G4062" i="24"/>
  <c r="G4070" i="24"/>
  <c r="G4102" i="24"/>
  <c r="G4141" i="24"/>
  <c r="G4513" i="24"/>
  <c r="G4521" i="24"/>
  <c r="G4529" i="24"/>
  <c r="G4537" i="24"/>
  <c r="G4560" i="24"/>
  <c r="G4568" i="24"/>
  <c r="G4592" i="24"/>
  <c r="G4600" i="24"/>
  <c r="G4607" i="24"/>
  <c r="G4615" i="24"/>
  <c r="G4719" i="24"/>
  <c r="G4727" i="24"/>
  <c r="G4735" i="24"/>
  <c r="G4758" i="24"/>
  <c r="G5275" i="24"/>
  <c r="G5283" i="24"/>
  <c r="G5291" i="24"/>
  <c r="G5330" i="24"/>
  <c r="G5338" i="24"/>
  <c r="G5346" i="24"/>
  <c r="G5457" i="24"/>
  <c r="G5480" i="24"/>
  <c r="G5974" i="24"/>
  <c r="G5990" i="24"/>
  <c r="G6005" i="24"/>
  <c r="G6051" i="24"/>
  <c r="G6067" i="24"/>
  <c r="G6075" i="24"/>
  <c r="G6083" i="24"/>
  <c r="G6091" i="24"/>
  <c r="G6099" i="24"/>
  <c r="G6122" i="24"/>
  <c r="G6176" i="24"/>
  <c r="G6270" i="24"/>
  <c r="G6278" i="24"/>
  <c r="G6716" i="24"/>
  <c r="G7092" i="24"/>
  <c r="G7100" i="24"/>
  <c r="G7108" i="24"/>
  <c r="G7116" i="24"/>
  <c r="G7124" i="24"/>
  <c r="G7132" i="24"/>
  <c r="G7624" i="24"/>
  <c r="G7647" i="24"/>
  <c r="G8347" i="24"/>
  <c r="G8355" i="24"/>
  <c r="G8402" i="24"/>
  <c r="G8409" i="24"/>
  <c r="G8417" i="24"/>
  <c r="G8425" i="24"/>
  <c r="G8433" i="24"/>
  <c r="G8583" i="24"/>
  <c r="G8866" i="24"/>
  <c r="G8874" i="24"/>
  <c r="G8882" i="24"/>
  <c r="G8898" i="24"/>
  <c r="G8961" i="24"/>
  <c r="G8977" i="24"/>
  <c r="G8993" i="24"/>
  <c r="G9001" i="24"/>
  <c r="G9215" i="24"/>
  <c r="G9223" i="24"/>
  <c r="G9239" i="24"/>
  <c r="G9247" i="24"/>
  <c r="G9263" i="24"/>
  <c r="G9278" i="24"/>
  <c r="G9708" i="24"/>
  <c r="G9716" i="24"/>
  <c r="G9724" i="24"/>
  <c r="G9732" i="24"/>
  <c r="G9740" i="24"/>
  <c r="G9779" i="24"/>
  <c r="G9818" i="24"/>
  <c r="G9841" i="24"/>
  <c r="G9912" i="24"/>
  <c r="G9942" i="24"/>
  <c r="G9950" i="24"/>
  <c r="G10036" i="24"/>
  <c r="G10107" i="24"/>
  <c r="G10115" i="24"/>
  <c r="G10138" i="24"/>
  <c r="G10146" i="24"/>
  <c r="G10161" i="24"/>
  <c r="G10185" i="24"/>
  <c r="G10351" i="24"/>
  <c r="G11534" i="24"/>
  <c r="G11565" i="24"/>
  <c r="G11596" i="24"/>
  <c r="G11626" i="24"/>
  <c r="G11634" i="24"/>
  <c r="G11642" i="24"/>
  <c r="G11658" i="24"/>
  <c r="G11674" i="24"/>
  <c r="G11682" i="24"/>
  <c r="G11698" i="24"/>
  <c r="G2646" i="24"/>
  <c r="G2820" i="24"/>
  <c r="G3356" i="24"/>
  <c r="G4813" i="24"/>
  <c r="G8159" i="24"/>
  <c r="G2260" i="24"/>
  <c r="G5737" i="24"/>
  <c r="G7949" i="24"/>
  <c r="G8469" i="24"/>
  <c r="G975" i="24"/>
  <c r="G1660" i="24"/>
  <c r="G2686" i="24"/>
  <c r="G3230" i="24"/>
  <c r="G4580" i="24"/>
  <c r="G5202" i="24"/>
  <c r="G5791" i="24"/>
  <c r="G6030" i="24"/>
  <c r="G7066" i="24"/>
  <c r="G7334" i="24"/>
  <c r="G7729" i="24"/>
  <c r="G9256" i="24"/>
  <c r="G9279" i="24"/>
  <c r="G12182" i="24"/>
  <c r="G12214" i="24"/>
  <c r="G1645" i="24"/>
  <c r="G2277" i="24"/>
  <c r="G2395" i="24"/>
  <c r="G2702" i="24"/>
  <c r="G2805" i="24"/>
  <c r="G3127" i="24"/>
  <c r="G3373" i="24"/>
  <c r="G3813" i="24"/>
  <c r="G5319" i="24"/>
  <c r="G5815" i="24"/>
  <c r="G6001" i="24"/>
  <c r="G6201" i="24"/>
  <c r="G9249" i="24"/>
  <c r="G10470" i="24"/>
  <c r="G10972" i="24"/>
  <c r="G11059" i="24"/>
  <c r="G11766" i="24"/>
  <c r="G703" i="24"/>
  <c r="G1788" i="24"/>
  <c r="G2191" i="24"/>
  <c r="G2419" i="24"/>
  <c r="G2695" i="24"/>
  <c r="G2742" i="24"/>
  <c r="G2758" i="24"/>
  <c r="G3112" i="24"/>
  <c r="G3175" i="24"/>
  <c r="G3223" i="24"/>
  <c r="G4158" i="24"/>
  <c r="G4746" i="24"/>
  <c r="G5242" i="24"/>
  <c r="G5351" i="24"/>
  <c r="G5445" i="24"/>
  <c r="G5684" i="24"/>
  <c r="G5886" i="24"/>
  <c r="G7201" i="24"/>
  <c r="G7430" i="24"/>
  <c r="G9280" i="24"/>
  <c r="G9371" i="24"/>
  <c r="G9595" i="24"/>
  <c r="G10353" i="24"/>
  <c r="G12041" i="24"/>
  <c r="G12088" i="24"/>
  <c r="G12207" i="24"/>
  <c r="G4071" i="24"/>
  <c r="G4259" i="24"/>
  <c r="G4845" i="24"/>
  <c r="G5924" i="24"/>
  <c r="G6380" i="24"/>
  <c r="G7231" i="24"/>
  <c r="G7508" i="24"/>
  <c r="G8042" i="24"/>
  <c r="G8501" i="24"/>
  <c r="G9478" i="24"/>
  <c r="G9510" i="24"/>
  <c r="G11358" i="24"/>
  <c r="G11569" i="24"/>
  <c r="G11615" i="24"/>
  <c r="G11646" i="24"/>
  <c r="G12845" i="24"/>
  <c r="G12969" i="24"/>
  <c r="G1551" i="24"/>
  <c r="G3182" i="24"/>
  <c r="G5459" i="24"/>
  <c r="G7097" i="24"/>
  <c r="G7271" i="24"/>
  <c r="G7429" i="24"/>
  <c r="G7453" i="24"/>
  <c r="G7516" i="24"/>
  <c r="G7988" i="24"/>
  <c r="G8376" i="24"/>
  <c r="G8422" i="24"/>
  <c r="G9370" i="24"/>
  <c r="G9649" i="24"/>
  <c r="G10610" i="24"/>
  <c r="G12324" i="24"/>
  <c r="G12340" i="24"/>
  <c r="G12466" i="24"/>
  <c r="G12568" i="24"/>
  <c r="G12729" i="24"/>
  <c r="G12737" i="24"/>
  <c r="G13008" i="24"/>
  <c r="G687" i="24"/>
  <c r="G834" i="24"/>
  <c r="G1220" i="24"/>
  <c r="G1637" i="24"/>
  <c r="G2285" i="24"/>
  <c r="G2458" i="24"/>
  <c r="G2631" i="24"/>
  <c r="G3577" i="24"/>
  <c r="G3655" i="24"/>
  <c r="G3836" i="24"/>
  <c r="G3916" i="24"/>
  <c r="G4252" i="24"/>
  <c r="G4659" i="24"/>
  <c r="G4714" i="24"/>
  <c r="G5799" i="24"/>
  <c r="G5870" i="24"/>
  <c r="G6950" i="24"/>
  <c r="G7485" i="24"/>
  <c r="G7650" i="24"/>
  <c r="G8051" i="24"/>
  <c r="G8886" i="24"/>
  <c r="G10438" i="24"/>
  <c r="G10478" i="24"/>
  <c r="G10573" i="24"/>
  <c r="G12253" i="24"/>
  <c r="G12403" i="24"/>
  <c r="G12459" i="24"/>
  <c r="G12583" i="24"/>
  <c r="G12784" i="24"/>
  <c r="G12830" i="24"/>
  <c r="G47" i="24"/>
  <c r="G80" i="24"/>
  <c r="G190" i="24"/>
  <c r="G364" i="24"/>
  <c r="G610" i="24"/>
  <c r="G1206" i="24"/>
  <c r="G1285" i="24"/>
  <c r="G1324" i="24"/>
  <c r="G1765" i="24"/>
  <c r="G1773" i="24"/>
  <c r="G1860" i="24"/>
  <c r="G2325" i="24"/>
  <c r="G2475" i="24"/>
  <c r="G2751" i="24"/>
  <c r="G2790" i="24"/>
  <c r="G2838" i="24"/>
  <c r="G2957" i="24"/>
  <c r="G2965" i="24"/>
  <c r="G2988" i="24"/>
  <c r="G3019" i="24"/>
  <c r="G3224" i="24"/>
  <c r="G3232" i="24"/>
  <c r="G3240" i="24"/>
  <c r="G3256" i="24"/>
  <c r="G3271" i="24"/>
  <c r="G3303" i="24"/>
  <c r="G3319" i="24"/>
  <c r="G3398" i="24"/>
  <c r="G3421" i="24"/>
  <c r="G3460" i="24"/>
  <c r="G3468" i="24"/>
  <c r="G3476" i="24"/>
  <c r="G3484" i="24"/>
  <c r="G3492" i="24"/>
  <c r="G3688" i="24"/>
  <c r="G3704" i="24"/>
  <c r="G3720" i="24"/>
  <c r="G3728" i="24"/>
  <c r="G3736" i="24"/>
  <c r="G3751" i="24"/>
  <c r="G3759" i="24"/>
  <c r="G3775" i="24"/>
  <c r="G3822" i="24"/>
  <c r="G3885" i="24"/>
  <c r="G3925" i="24"/>
  <c r="G3933" i="24"/>
  <c r="G3948" i="24"/>
  <c r="G3956" i="24"/>
  <c r="G4003" i="24"/>
  <c r="G4018" i="24"/>
  <c r="G4026" i="24"/>
  <c r="G4042" i="24"/>
  <c r="G4050" i="24"/>
  <c r="G4151" i="24"/>
  <c r="G4159" i="24"/>
  <c r="G4175" i="24"/>
  <c r="G4238" i="24"/>
  <c r="G4269" i="24"/>
  <c r="G4277" i="24"/>
  <c r="G4285" i="24"/>
  <c r="G4293" i="24"/>
  <c r="G4308" i="24"/>
  <c r="G4316" i="24"/>
  <c r="G4402" i="24"/>
  <c r="G4442" i="24"/>
  <c r="G4458" i="24"/>
  <c r="G4474" i="24"/>
  <c r="G4558" i="24"/>
  <c r="G4582" i="24"/>
  <c r="G4597" i="24"/>
  <c r="G4628" i="24"/>
  <c r="G4644" i="24"/>
  <c r="G4652" i="24"/>
  <c r="G4707" i="24"/>
  <c r="G4723" i="24"/>
  <c r="G4731" i="24"/>
  <c r="G4739" i="24"/>
  <c r="G4747" i="24"/>
  <c r="G4807" i="24"/>
  <c r="G5019" i="24"/>
  <c r="G5088" i="24"/>
  <c r="G5096" i="24"/>
  <c r="G5188" i="24"/>
  <c r="G5196" i="24"/>
  <c r="G5227" i="24"/>
  <c r="G5243" i="24"/>
  <c r="G5297" i="24"/>
  <c r="G5313" i="24"/>
  <c r="G5352" i="24"/>
  <c r="G5360" i="24"/>
  <c r="G5383" i="24"/>
  <c r="G5391" i="24"/>
  <c r="G5423" i="24"/>
  <c r="G5446" i="24"/>
  <c r="G5453" i="24"/>
  <c r="G5461" i="24"/>
  <c r="G5469" i="24"/>
  <c r="G5484" i="24"/>
  <c r="G5523" i="24"/>
  <c r="G5570" i="24"/>
  <c r="G5578" i="24"/>
  <c r="G5585" i="24"/>
  <c r="G6563" i="24"/>
  <c r="G6587" i="24"/>
  <c r="G6595" i="24"/>
  <c r="G6603" i="24"/>
  <c r="G6611" i="24"/>
  <c r="G6626" i="24"/>
  <c r="G6665" i="24"/>
  <c r="G6688" i="24"/>
  <c r="G6696" i="24"/>
  <c r="G6711" i="24"/>
  <c r="G6719" i="24"/>
  <c r="G6727" i="24"/>
  <c r="G6735" i="24"/>
  <c r="G6743" i="24"/>
  <c r="G6758" i="24"/>
  <c r="G6773" i="24"/>
  <c r="G6796" i="24"/>
  <c r="G6812" i="24"/>
  <c r="G6820" i="24"/>
  <c r="G6835" i="24"/>
  <c r="G6851" i="24"/>
  <c r="G6874" i="24"/>
  <c r="G6889" i="24"/>
  <c r="G6896" i="24"/>
  <c r="G6904" i="24"/>
  <c r="G7131" i="24"/>
  <c r="G7186" i="24"/>
  <c r="G7210" i="24"/>
  <c r="G7225" i="24"/>
  <c r="G7257" i="24"/>
  <c r="G7273" i="24"/>
  <c r="G7281" i="24"/>
  <c r="G7289" i="24"/>
  <c r="G7297" i="24"/>
  <c r="G7320" i="24"/>
  <c r="G7336" i="24"/>
  <c r="G7344" i="24"/>
  <c r="G7573" i="24"/>
  <c r="G7581" i="24"/>
  <c r="G7589" i="24"/>
  <c r="G7597" i="24"/>
  <c r="G7620" i="24"/>
  <c r="G7659" i="24"/>
  <c r="G7683" i="24"/>
  <c r="G7691" i="24"/>
  <c r="G7707" i="24"/>
  <c r="G7715" i="24"/>
  <c r="G7723" i="24"/>
  <c r="G8737" i="24"/>
  <c r="G9078" i="24"/>
  <c r="G9102" i="24"/>
  <c r="G9110" i="24"/>
  <c r="G9141" i="24"/>
  <c r="G9149" i="24"/>
  <c r="G9195" i="24"/>
  <c r="G9203" i="24"/>
  <c r="G9234" i="24"/>
  <c r="G9242" i="24"/>
  <c r="G9289" i="24"/>
  <c r="G9304" i="24"/>
  <c r="G9372" i="24"/>
  <c r="G9379" i="24"/>
  <c r="G9395" i="24"/>
  <c r="G9411" i="24"/>
  <c r="G9419" i="24"/>
  <c r="G9434" i="24"/>
  <c r="G9442" i="24"/>
  <c r="G9457" i="24"/>
  <c r="G9465" i="24"/>
  <c r="G9557" i="24"/>
  <c r="G9565" i="24"/>
  <c r="G9596" i="24"/>
  <c r="G9744" i="24"/>
  <c r="G10212" i="24"/>
  <c r="G10965" i="24"/>
  <c r="G11446" i="24"/>
  <c r="G12128" i="24"/>
  <c r="G2159" i="24"/>
  <c r="G2828" i="24"/>
  <c r="G2899" i="24"/>
  <c r="G3434" i="24"/>
  <c r="G4408" i="24"/>
  <c r="G4861" i="24"/>
  <c r="G4899" i="24"/>
  <c r="G8541" i="24"/>
  <c r="G12166" i="24"/>
  <c r="G12434" i="24"/>
  <c r="G12837" i="24"/>
  <c r="G2765" i="24"/>
  <c r="G3466" i="24"/>
  <c r="G4487" i="24"/>
  <c r="G5576" i="24"/>
  <c r="G96" i="24"/>
  <c r="G103" i="24"/>
  <c r="G151" i="24"/>
  <c r="G198" i="24"/>
  <c r="G206" i="24"/>
  <c r="G214" i="24"/>
  <c r="G222" i="24"/>
  <c r="G230" i="24"/>
  <c r="G238" i="24"/>
  <c r="G261" i="24"/>
  <c r="G269" i="24"/>
  <c r="G277" i="24"/>
  <c r="G285" i="24"/>
  <c r="G293" i="24"/>
  <c r="G301" i="24"/>
  <c r="G317" i="24"/>
  <c r="G325" i="24"/>
  <c r="G333" i="24"/>
  <c r="G341" i="24"/>
  <c r="G349" i="24"/>
  <c r="G380" i="24"/>
  <c r="G388" i="24"/>
  <c r="G396" i="24"/>
  <c r="G404" i="24"/>
  <c r="G427" i="24"/>
  <c r="G467" i="24"/>
  <c r="G475" i="24"/>
  <c r="G483" i="24"/>
  <c r="G514" i="24"/>
  <c r="G618" i="24"/>
  <c r="G650" i="24"/>
  <c r="G658" i="24"/>
  <c r="G666" i="24"/>
  <c r="G681" i="24"/>
  <c r="G689" i="24"/>
  <c r="G697" i="24"/>
  <c r="G720" i="24"/>
  <c r="G736" i="24"/>
  <c r="G790" i="24"/>
  <c r="G798" i="24"/>
  <c r="G821" i="24"/>
  <c r="G828" i="24"/>
  <c r="G844" i="24"/>
  <c r="G852" i="24"/>
  <c r="G860" i="24"/>
  <c r="G868" i="24"/>
  <c r="G954" i="24"/>
  <c r="G970" i="24"/>
  <c r="G1009" i="24"/>
  <c r="G1017" i="24"/>
  <c r="G1033" i="24"/>
  <c r="G1041" i="24"/>
  <c r="G1049" i="24"/>
  <c r="G1064" i="24"/>
  <c r="G1072" i="24"/>
  <c r="G1151" i="24"/>
  <c r="G1214" i="24"/>
  <c r="G1222" i="24"/>
  <c r="G1230" i="24"/>
  <c r="G1238" i="24"/>
  <c r="G1246" i="24"/>
  <c r="G1254" i="24"/>
  <c r="G1262" i="24"/>
  <c r="G1309" i="24"/>
  <c r="G1332" i="24"/>
  <c r="G1340" i="24"/>
  <c r="G1371" i="24"/>
  <c r="G1379" i="24"/>
  <c r="G1395" i="24"/>
  <c r="G1411" i="24"/>
  <c r="G1466" i="24"/>
  <c r="G1482" i="24"/>
  <c r="G1490" i="24"/>
  <c r="G1600" i="24"/>
  <c r="G1608" i="24"/>
  <c r="G1639" i="24"/>
  <c r="G1718" i="24"/>
  <c r="G1742" i="24"/>
  <c r="G1766" i="24"/>
  <c r="G1774" i="24"/>
  <c r="G1853" i="24"/>
  <c r="G1861" i="24"/>
  <c r="G1980" i="24"/>
  <c r="G2036" i="24"/>
  <c r="G2044" i="24"/>
  <c r="G2052" i="24"/>
  <c r="G2060" i="24"/>
  <c r="G2107" i="24"/>
  <c r="G2114" i="24"/>
  <c r="G2263" i="24"/>
  <c r="G2271" i="24"/>
  <c r="G2279" i="24"/>
  <c r="G2294" i="24"/>
  <c r="G2318" i="24"/>
  <c r="G2326" i="24"/>
  <c r="G2334" i="24"/>
  <c r="G2342" i="24"/>
  <c r="G2350" i="24"/>
  <c r="G2389" i="24"/>
  <c r="G2412" i="24"/>
  <c r="G2444" i="24"/>
  <c r="G2452" i="24"/>
  <c r="G2460" i="24"/>
  <c r="G2468" i="24"/>
  <c r="G2483" i="24"/>
  <c r="G2491" i="24"/>
  <c r="G2625" i="24"/>
  <c r="G2633" i="24"/>
  <c r="G2641" i="24"/>
  <c r="G2649" i="24"/>
  <c r="G2720" i="24"/>
  <c r="G2743" i="24"/>
  <c r="G2783" i="24"/>
  <c r="G2807" i="24"/>
  <c r="G2815" i="24"/>
  <c r="G2831" i="24"/>
  <c r="G2839" i="24"/>
  <c r="G2847" i="24"/>
  <c r="G2878" i="24"/>
  <c r="G2894" i="24"/>
  <c r="G2926" i="24"/>
  <c r="G2981" i="24"/>
  <c r="G2989" i="24"/>
  <c r="G3012" i="24"/>
  <c r="G3020" i="24"/>
  <c r="G3121" i="24"/>
  <c r="G3129" i="24"/>
  <c r="G3272" i="24"/>
  <c r="G3280" i="24"/>
  <c r="G3296" i="24"/>
  <c r="G3312" i="24"/>
  <c r="G3320" i="24"/>
  <c r="G3327" i="24"/>
  <c r="G3343" i="24"/>
  <c r="G3359" i="24"/>
  <c r="G3367" i="24"/>
  <c r="G3375" i="24"/>
  <c r="G3414" i="24"/>
  <c r="G3516" i="24"/>
  <c r="G3524" i="24"/>
  <c r="G3531" i="24"/>
  <c r="G3539" i="24"/>
  <c r="G3547" i="24"/>
  <c r="G3555" i="24"/>
  <c r="G3563" i="24"/>
  <c r="G3579" i="24"/>
  <c r="G3587" i="24"/>
  <c r="G3626" i="24"/>
  <c r="G3634" i="24"/>
  <c r="G3649" i="24"/>
  <c r="G3657" i="24"/>
  <c r="G3681" i="24"/>
  <c r="G3689" i="24"/>
  <c r="G3744" i="24"/>
  <c r="G3807" i="24"/>
  <c r="G3815" i="24"/>
  <c r="G3830" i="24"/>
  <c r="G3838" i="24"/>
  <c r="G3846" i="24"/>
  <c r="G3862" i="24"/>
  <c r="G3870" i="24"/>
  <c r="G3894" i="24"/>
  <c r="G3902" i="24"/>
  <c r="G3910" i="24"/>
  <c r="G3926" i="24"/>
  <c r="G3988" i="24"/>
  <c r="G4011" i="24"/>
  <c r="G4066" i="24"/>
  <c r="G4074" i="24"/>
  <c r="G4090" i="24"/>
  <c r="G4098" i="24"/>
  <c r="G4121" i="24"/>
  <c r="G4129" i="24"/>
  <c r="G4152" i="24"/>
  <c r="G4191" i="24"/>
  <c r="G4207" i="24"/>
  <c r="G4223" i="24"/>
  <c r="G4246" i="24"/>
  <c r="G4262" i="24"/>
  <c r="G4301" i="24"/>
  <c r="G4363" i="24"/>
  <c r="G4395" i="24"/>
  <c r="G4403" i="24"/>
  <c r="G4411" i="24"/>
  <c r="G4419" i="24"/>
  <c r="G4427" i="24"/>
  <c r="G4435" i="24"/>
  <c r="G4497" i="24"/>
  <c r="G4559" i="24"/>
  <c r="G4567" i="24"/>
  <c r="G4590" i="24"/>
  <c r="G4613" i="24"/>
  <c r="G4629" i="24"/>
  <c r="G4645" i="24"/>
  <c r="G4653" i="24"/>
  <c r="G4661" i="24"/>
  <c r="G4677" i="24"/>
  <c r="G4700" i="24"/>
  <c r="G4716" i="24"/>
  <c r="G4770" i="24"/>
  <c r="G4778" i="24"/>
  <c r="G4793" i="24"/>
  <c r="G4808" i="24"/>
  <c r="G4816" i="24"/>
  <c r="G4824" i="24"/>
  <c r="G4949" i="24"/>
  <c r="G4957" i="24"/>
  <c r="G4965" i="24"/>
  <c r="G5027" i="24"/>
  <c r="G5035" i="24"/>
  <c r="G5043" i="24"/>
  <c r="G5120" i="24"/>
  <c r="G5204" i="24"/>
  <c r="G5212" i="24"/>
  <c r="G5220" i="24"/>
  <c r="G5251" i="24"/>
  <c r="G5282" i="24"/>
  <c r="G5290" i="24"/>
  <c r="G5439" i="24"/>
  <c r="G5454" i="24"/>
  <c r="G5500" i="24"/>
  <c r="G5531" i="24"/>
  <c r="G5539" i="24"/>
  <c r="G5547" i="24"/>
  <c r="G5555" i="24"/>
  <c r="G6407" i="24"/>
  <c r="G6415" i="24"/>
  <c r="G6461" i="24"/>
  <c r="G6469" i="24"/>
  <c r="G6492" i="24"/>
  <c r="G6619" i="24"/>
  <c r="G6634" i="24"/>
  <c r="G6681" i="24"/>
  <c r="G6759" i="24"/>
  <c r="G6766" i="24"/>
  <c r="G6781" i="24"/>
  <c r="G6789" i="24"/>
  <c r="G6797" i="24"/>
  <c r="G7045" i="24"/>
  <c r="G7053" i="24"/>
  <c r="G7139" i="24"/>
  <c r="G7147" i="24"/>
  <c r="G7234" i="24"/>
  <c r="G7242" i="24"/>
  <c r="G7250" i="24"/>
  <c r="G7305" i="24"/>
  <c r="G7321" i="24"/>
  <c r="G7550" i="24"/>
  <c r="G7605" i="24"/>
  <c r="G7613" i="24"/>
  <c r="G7621" i="24"/>
  <c r="G7644" i="24"/>
  <c r="G7660" i="24"/>
  <c r="G7668" i="24"/>
  <c r="G8386" i="24"/>
  <c r="G8440" i="24"/>
  <c r="G8448" i="24"/>
  <c r="G8472" i="24"/>
  <c r="G8488" i="24"/>
  <c r="G8496" i="24"/>
  <c r="G8504" i="24"/>
  <c r="G8520" i="24"/>
  <c r="G8536" i="24"/>
  <c r="G8628" i="24"/>
  <c r="G8644" i="24"/>
  <c r="G8951" i="24"/>
  <c r="G9126" i="24"/>
  <c r="G9165" i="24"/>
  <c r="G9211" i="24"/>
  <c r="G9227" i="24"/>
  <c r="G9388" i="24"/>
  <c r="G9659" i="24"/>
  <c r="G9682" i="24"/>
  <c r="G9885" i="24"/>
  <c r="G9893" i="24"/>
  <c r="G9931" i="24"/>
  <c r="G9947" i="24"/>
  <c r="G9977" i="24"/>
  <c r="G9993" i="24"/>
  <c r="G10104" i="24"/>
  <c r="G10738" i="24"/>
  <c r="G10769" i="24"/>
  <c r="G10958" i="24"/>
  <c r="G11021" i="24"/>
  <c r="G11037" i="24"/>
  <c r="G11085" i="24"/>
  <c r="G11101" i="24"/>
  <c r="G11109" i="24"/>
  <c r="G11784" i="24"/>
  <c r="G11792" i="24"/>
  <c r="G12034" i="24"/>
  <c r="G5623" i="24"/>
  <c r="G5777" i="24"/>
  <c r="G6617" i="24"/>
  <c r="G7761" i="24"/>
  <c r="G7769" i="24"/>
  <c r="G8059" i="24"/>
  <c r="G9135" i="24"/>
  <c r="G9143" i="24"/>
  <c r="G9831" i="24"/>
  <c r="G10369" i="24"/>
  <c r="G11089" i="24"/>
  <c r="G11121" i="24"/>
  <c r="G11761" i="24"/>
  <c r="G12160" i="24"/>
  <c r="G12293" i="24"/>
  <c r="G5329" i="24"/>
  <c r="G5369" i="24"/>
  <c r="G5493" i="24"/>
  <c r="G5639" i="24"/>
  <c r="G5724" i="24"/>
  <c r="G6304" i="24"/>
  <c r="G6312" i="24"/>
  <c r="G6320" i="24"/>
  <c r="G6328" i="24"/>
  <c r="G6344" i="24"/>
  <c r="G6352" i="24"/>
  <c r="G6383" i="24"/>
  <c r="G6391" i="24"/>
  <c r="G6406" i="24"/>
  <c r="G6414" i="24"/>
  <c r="G6437" i="24"/>
  <c r="G6445" i="24"/>
  <c r="G6460" i="24"/>
  <c r="G6468" i="24"/>
  <c r="G6554" i="24"/>
  <c r="G6562" i="24"/>
  <c r="G6570" i="24"/>
  <c r="G6610" i="24"/>
  <c r="G6648" i="24"/>
  <c r="G6656" i="24"/>
  <c r="G6664" i="24"/>
  <c r="G6672" i="24"/>
  <c r="G6710" i="24"/>
  <c r="G6741" i="24"/>
  <c r="G6756" i="24"/>
  <c r="G6771" i="24"/>
  <c r="G6856" i="24"/>
  <c r="G6864" i="24"/>
  <c r="G6879" i="24"/>
  <c r="G6887" i="24"/>
  <c r="G6957" i="24"/>
  <c r="G6996" i="24"/>
  <c r="G7004" i="24"/>
  <c r="G7041" i="24"/>
  <c r="G7049" i="24"/>
  <c r="G7127" i="24"/>
  <c r="G7135" i="24"/>
  <c r="G7150" i="24"/>
  <c r="G7166" i="24"/>
  <c r="G7324" i="24"/>
  <c r="G7385" i="24"/>
  <c r="G7433" i="24"/>
  <c r="G7449" i="24"/>
  <c r="G7497" i="24"/>
  <c r="G7505" i="24"/>
  <c r="G7528" i="24"/>
  <c r="G7544" i="24"/>
  <c r="G7552" i="24"/>
  <c r="G7622" i="24"/>
  <c r="G7630" i="24"/>
  <c r="G7669" i="24"/>
  <c r="G7677" i="24"/>
  <c r="G7739" i="24"/>
  <c r="G7762" i="24"/>
  <c r="G7770" i="24"/>
  <c r="G7778" i="24"/>
  <c r="G7809" i="24"/>
  <c r="G7871" i="24"/>
  <c r="G8005" i="24"/>
  <c r="G8215" i="24"/>
  <c r="G8331" i="24"/>
  <c r="G8353" i="24"/>
  <c r="G8385" i="24"/>
  <c r="G8393" i="24"/>
  <c r="G8463" i="24"/>
  <c r="G8479" i="24"/>
  <c r="G8487" i="24"/>
  <c r="G8495" i="24"/>
  <c r="G8550" i="24"/>
  <c r="G8572" i="24"/>
  <c r="G8649" i="24"/>
  <c r="G8665" i="24"/>
  <c r="G8681" i="24"/>
  <c r="G8689" i="24"/>
  <c r="G8704" i="24"/>
  <c r="G8728" i="24"/>
  <c r="G8736" i="24"/>
  <c r="G8837" i="24"/>
  <c r="G8845" i="24"/>
  <c r="G8853" i="24"/>
  <c r="G8962" i="24"/>
  <c r="G9018" i="24"/>
  <c r="G9026" i="24"/>
  <c r="G9034" i="24"/>
  <c r="G9105" i="24"/>
  <c r="G9583" i="24"/>
  <c r="G9777" i="24"/>
  <c r="G9808" i="24"/>
  <c r="G9854" i="24"/>
  <c r="G9862" i="24"/>
  <c r="G9902" i="24"/>
  <c r="G9932" i="24"/>
  <c r="G9971" i="24"/>
  <c r="G9979" i="24"/>
  <c r="G9987" i="24"/>
  <c r="G10026" i="24"/>
  <c r="G10050" i="24"/>
  <c r="G10074" i="24"/>
  <c r="G10113" i="24"/>
  <c r="G10143" i="24"/>
  <c r="G10158" i="24"/>
  <c r="G10174" i="24"/>
  <c r="G10182" i="24"/>
  <c r="G10190" i="24"/>
  <c r="G10222" i="24"/>
  <c r="G10276" i="24"/>
  <c r="G10331" i="24"/>
  <c r="G10339" i="24"/>
  <c r="G10488" i="24"/>
  <c r="G10504" i="24"/>
  <c r="G10535" i="24"/>
  <c r="G10559" i="24"/>
  <c r="G10612" i="24"/>
  <c r="G10628" i="24"/>
  <c r="G10635" i="24"/>
  <c r="G10682" i="24"/>
  <c r="G10783" i="24"/>
  <c r="G10806" i="24"/>
  <c r="G10878" i="24"/>
  <c r="G10894" i="24"/>
  <c r="G10925" i="24"/>
  <c r="G10955" i="24"/>
  <c r="G10963" i="24"/>
  <c r="G10971" i="24"/>
  <c r="G11042" i="24"/>
  <c r="G11058" i="24"/>
  <c r="G11074" i="24"/>
  <c r="G11106" i="24"/>
  <c r="G11192" i="24"/>
  <c r="G11381" i="24"/>
  <c r="G11397" i="24"/>
  <c r="G11405" i="24"/>
  <c r="G11497" i="24"/>
  <c r="G11512" i="24"/>
  <c r="G11738" i="24"/>
  <c r="G11762" i="24"/>
  <c r="G11918" i="24"/>
  <c r="G11925" i="24"/>
  <c r="G11964" i="24"/>
  <c r="G12019" i="24"/>
  <c r="G12255" i="24"/>
  <c r="G6368" i="24"/>
  <c r="G6422" i="24"/>
  <c r="G6438" i="24"/>
  <c r="G6453" i="24"/>
  <c r="G6515" i="24"/>
  <c r="G6523" i="24"/>
  <c r="G6539" i="24"/>
  <c r="G6641" i="24"/>
  <c r="G6680" i="24"/>
  <c r="G6734" i="24"/>
  <c r="G6757" i="24"/>
  <c r="G6795" i="24"/>
  <c r="G6803" i="24"/>
  <c r="G6880" i="24"/>
  <c r="G6926" i="24"/>
  <c r="G6934" i="24"/>
  <c r="G6981" i="24"/>
  <c r="G6989" i="24"/>
  <c r="G7034" i="24"/>
  <c r="G7065" i="24"/>
  <c r="G7073" i="24"/>
  <c r="G7081" i="24"/>
  <c r="G7096" i="24"/>
  <c r="G7112" i="24"/>
  <c r="G7182" i="24"/>
  <c r="G7190" i="24"/>
  <c r="G7261" i="24"/>
  <c r="G7269" i="24"/>
  <c r="G7293" i="24"/>
  <c r="G7301" i="24"/>
  <c r="G7340" i="24"/>
  <c r="G7378" i="24"/>
  <c r="G7386" i="24"/>
  <c r="G7418" i="24"/>
  <c r="G7426" i="24"/>
  <c r="G7434" i="24"/>
  <c r="G7458" i="24"/>
  <c r="G7521" i="24"/>
  <c r="G7560" i="24"/>
  <c r="G7623" i="24"/>
  <c r="G7646" i="24"/>
  <c r="G7662" i="24"/>
  <c r="G7693" i="24"/>
  <c r="G7701" i="24"/>
  <c r="G7717" i="24"/>
  <c r="G7755" i="24"/>
  <c r="G7786" i="24"/>
  <c r="G8138" i="24"/>
  <c r="G8146" i="24"/>
  <c r="G8231" i="24"/>
  <c r="G8247" i="24"/>
  <c r="G8262" i="24"/>
  <c r="G8270" i="24"/>
  <c r="G8292" i="24"/>
  <c r="G8308" i="24"/>
  <c r="G8316" i="24"/>
  <c r="G8324" i="24"/>
  <c r="G8339" i="24"/>
  <c r="G8346" i="24"/>
  <c r="G8354" i="24"/>
  <c r="G8362" i="24"/>
  <c r="G8370" i="24"/>
  <c r="G8416" i="24"/>
  <c r="G8424" i="24"/>
  <c r="G8752" i="24"/>
  <c r="G8760" i="24"/>
  <c r="G8830" i="24"/>
  <c r="G8869" i="24"/>
  <c r="G8877" i="24"/>
  <c r="G8916" i="24"/>
  <c r="G8932" i="24"/>
  <c r="G8963" i="24"/>
  <c r="G8979" i="24"/>
  <c r="G9003" i="24"/>
  <c r="G9529" i="24"/>
  <c r="G9537" i="24"/>
  <c r="G9576" i="24"/>
  <c r="G9591" i="24"/>
  <c r="G9607" i="24"/>
  <c r="G9615" i="24"/>
  <c r="G9754" i="24"/>
  <c r="G9793" i="24"/>
  <c r="G9855" i="24"/>
  <c r="G9863" i="24"/>
  <c r="G9871" i="24"/>
  <c r="G9964" i="24"/>
  <c r="G9995" i="24"/>
  <c r="G10003" i="24"/>
  <c r="G10082" i="24"/>
  <c r="G10136" i="24"/>
  <c r="G10151" i="24"/>
  <c r="G10269" i="24"/>
  <c r="G10292" i="24"/>
  <c r="G10308" i="24"/>
  <c r="G10316" i="24"/>
  <c r="G10402" i="24"/>
  <c r="G10410" i="24"/>
  <c r="G10520" i="24"/>
  <c r="G10536" i="24"/>
  <c r="G10722" i="24"/>
  <c r="G10753" i="24"/>
  <c r="G10761" i="24"/>
  <c r="G10815" i="24"/>
  <c r="G10933" i="24"/>
  <c r="G10987" i="24"/>
  <c r="G11011" i="24"/>
  <c r="G11019" i="24"/>
  <c r="G11027" i="24"/>
  <c r="G11130" i="24"/>
  <c r="G11303" i="24"/>
  <c r="G11311" i="24"/>
  <c r="G11436" i="24"/>
  <c r="G11708" i="24"/>
  <c r="G4839" i="24"/>
  <c r="G4847" i="24"/>
  <c r="G4879" i="24"/>
  <c r="G5063" i="24"/>
  <c r="G5169" i="24"/>
  <c r="G5579" i="24"/>
  <c r="G5910" i="24"/>
  <c r="G5934" i="24"/>
  <c r="G6062" i="24"/>
  <c r="G6078" i="24"/>
  <c r="G6310" i="24"/>
  <c r="G6396" i="24"/>
  <c r="G6496" i="24"/>
  <c r="G6574" i="24"/>
  <c r="G6582" i="24"/>
  <c r="G6629" i="24"/>
  <c r="G6652" i="24"/>
  <c r="G6729" i="24"/>
  <c r="G6790" i="24"/>
  <c r="G7051" i="24"/>
  <c r="G7121" i="24"/>
  <c r="G7152" i="24"/>
  <c r="G7259" i="24"/>
  <c r="G7391" i="24"/>
  <c r="G7423" i="24"/>
  <c r="G7556" i="24"/>
  <c r="G7764" i="24"/>
  <c r="G7794" i="24"/>
  <c r="G8167" i="24"/>
  <c r="G8175" i="24"/>
  <c r="G8220" i="24"/>
  <c r="G8667" i="24"/>
  <c r="G8847" i="24"/>
  <c r="G9042" i="24"/>
  <c r="G9058" i="24"/>
  <c r="G9074" i="24"/>
  <c r="G9160" i="24"/>
  <c r="G9665" i="24"/>
  <c r="G9703" i="24"/>
  <c r="G9734" i="24"/>
  <c r="G9757" i="24"/>
  <c r="G9866" i="24"/>
  <c r="G10006" i="24"/>
  <c r="G10449" i="24"/>
  <c r="G10727" i="24"/>
  <c r="G10750" i="24"/>
  <c r="G11228" i="24"/>
  <c r="G11291" i="24"/>
  <c r="G11322" i="24"/>
  <c r="G11361" i="24"/>
  <c r="G11409" i="24"/>
  <c r="G11826" i="24"/>
  <c r="G12317" i="24"/>
  <c r="G4956" i="24"/>
  <c r="G4964" i="24"/>
  <c r="G5025" i="24"/>
  <c r="G5170" i="24"/>
  <c r="G5208" i="24"/>
  <c r="G5293" i="24"/>
  <c r="G5633" i="24"/>
  <c r="G5679" i="24"/>
  <c r="G5702" i="24"/>
  <c r="G5755" i="24"/>
  <c r="G5825" i="24"/>
  <c r="G6234" i="24"/>
  <c r="G6249" i="24"/>
  <c r="G6427" i="24"/>
  <c r="G6482" i="24"/>
  <c r="G6622" i="24"/>
  <c r="G6669" i="24"/>
  <c r="G6676" i="24"/>
  <c r="G6799" i="24"/>
  <c r="G7029" i="24"/>
  <c r="G7044" i="24"/>
  <c r="G7052" i="24"/>
  <c r="G7130" i="24"/>
  <c r="G7153" i="24"/>
  <c r="G7432" i="24"/>
  <c r="G7478" i="24"/>
  <c r="G7695" i="24"/>
  <c r="G8160" i="24"/>
  <c r="G8191" i="24"/>
  <c r="G8228" i="24"/>
  <c r="G8863" i="24"/>
  <c r="G8879" i="24"/>
  <c r="G8996" i="24"/>
  <c r="G9168" i="24"/>
  <c r="G9467" i="24"/>
  <c r="G9627" i="24"/>
  <c r="G9797" i="24"/>
  <c r="G9812" i="24"/>
  <c r="G9883" i="24"/>
  <c r="G9914" i="24"/>
  <c r="G10265" i="24"/>
  <c r="G10319" i="24"/>
  <c r="G10327" i="24"/>
  <c r="G10365" i="24"/>
  <c r="G10396" i="24"/>
  <c r="G10434" i="24"/>
  <c r="G10450" i="24"/>
  <c r="G10458" i="24"/>
  <c r="G10474" i="24"/>
  <c r="G10482" i="24"/>
  <c r="G10498" i="24"/>
  <c r="G10506" i="24"/>
  <c r="G10589" i="24"/>
  <c r="G10604" i="24"/>
  <c r="G10634" i="24"/>
  <c r="G10712" i="24"/>
  <c r="G11252" i="24"/>
  <c r="G11315" i="24"/>
  <c r="G11672" i="24"/>
  <c r="G11874" i="24"/>
  <c r="G11904" i="24"/>
  <c r="G11934" i="24"/>
  <c r="G4872" i="24"/>
  <c r="G4880" i="24"/>
  <c r="G4910" i="24"/>
  <c r="G4918" i="24"/>
  <c r="G4926" i="24"/>
  <c r="G4934" i="24"/>
  <c r="G4972" i="24"/>
  <c r="G4980" i="24"/>
  <c r="G4988" i="24"/>
  <c r="G4996" i="24"/>
  <c r="G5004" i="24"/>
  <c r="G5026" i="24"/>
  <c r="G5057" i="24"/>
  <c r="G5087" i="24"/>
  <c r="G5110" i="24"/>
  <c r="G5133" i="24"/>
  <c r="G5162" i="24"/>
  <c r="G5186" i="24"/>
  <c r="G5209" i="24"/>
  <c r="G5224" i="24"/>
  <c r="G5232" i="24"/>
  <c r="G5240" i="24"/>
  <c r="G5294" i="24"/>
  <c r="G5302" i="24"/>
  <c r="G5310" i="24"/>
  <c r="G5325" i="24"/>
  <c r="G5348" i="24"/>
  <c r="G5356" i="24"/>
  <c r="G5364" i="24"/>
  <c r="G5387" i="24"/>
  <c r="G5395" i="24"/>
  <c r="G5403" i="24"/>
  <c r="G5418" i="24"/>
  <c r="G5426" i="24"/>
  <c r="G5434" i="24"/>
  <c r="G5464" i="24"/>
  <c r="G5472" i="24"/>
  <c r="G5495" i="24"/>
  <c r="G5518" i="24"/>
  <c r="G5526" i="24"/>
  <c r="G5565" i="24"/>
  <c r="G5580" i="24"/>
  <c r="G5641" i="24"/>
  <c r="G5649" i="24"/>
  <c r="G5672" i="24"/>
  <c r="G5695" i="24"/>
  <c r="G5718" i="24"/>
  <c r="G5733" i="24"/>
  <c r="G5748" i="24"/>
  <c r="G5771" i="24"/>
  <c r="G5779" i="24"/>
  <c r="G5794" i="24"/>
  <c r="G5833" i="24"/>
  <c r="G5849" i="24"/>
  <c r="G5857" i="24"/>
  <c r="G5888" i="24"/>
  <c r="G5896" i="24"/>
  <c r="G5904" i="24"/>
  <c r="G5927" i="24"/>
  <c r="G6025" i="24"/>
  <c r="G6033" i="24"/>
  <c r="G6071" i="24"/>
  <c r="G6110" i="24"/>
  <c r="G6126" i="24"/>
  <c r="G6180" i="24"/>
  <c r="G6219" i="24"/>
  <c r="G6250" i="24"/>
  <c r="G6303" i="24"/>
  <c r="G6382" i="24"/>
  <c r="G6428" i="24"/>
  <c r="G6436" i="24"/>
  <c r="G6451" i="24"/>
  <c r="G6474" i="24"/>
  <c r="G6490" i="24"/>
  <c r="G6505" i="24"/>
  <c r="G6529" i="24"/>
  <c r="G6537" i="24"/>
  <c r="G6607" i="24"/>
  <c r="G6638" i="24"/>
  <c r="G6661" i="24"/>
  <c r="G6677" i="24"/>
  <c r="G6685" i="24"/>
  <c r="G6707" i="24"/>
  <c r="G6715" i="24"/>
  <c r="G6746" i="24"/>
  <c r="G6815" i="24"/>
  <c r="G6838" i="24"/>
  <c r="G6945" i="24"/>
  <c r="G6953" i="24"/>
  <c r="G6984" i="24"/>
  <c r="G7037" i="24"/>
  <c r="G7060" i="24"/>
  <c r="G7084" i="24"/>
  <c r="G7091" i="24"/>
  <c r="G7099" i="24"/>
  <c r="G7115" i="24"/>
  <c r="G7222" i="24"/>
  <c r="G7245" i="24"/>
  <c r="G7253" i="24"/>
  <c r="G7308" i="24"/>
  <c r="G7331" i="24"/>
  <c r="G7479" i="24"/>
  <c r="G7503" i="24"/>
  <c r="G7534" i="24"/>
  <c r="G7580" i="24"/>
  <c r="G7596" i="24"/>
  <c r="G7634" i="24"/>
  <c r="G7641" i="24"/>
  <c r="G7649" i="24"/>
  <c r="G7696" i="24"/>
  <c r="G7704" i="24"/>
  <c r="G7720" i="24"/>
  <c r="G7735" i="24"/>
  <c r="G7773" i="24"/>
  <c r="G7803" i="24"/>
  <c r="G7826" i="24"/>
  <c r="G7849" i="24"/>
  <c r="G7865" i="24"/>
  <c r="G7897" i="24"/>
  <c r="G7913" i="24"/>
  <c r="G7921" i="24"/>
  <c r="G7929" i="24"/>
  <c r="G7937" i="24"/>
  <c r="G7945" i="24"/>
  <c r="G7976" i="24"/>
  <c r="G7984" i="24"/>
  <c r="G8007" i="24"/>
  <c r="G8014" i="24"/>
  <c r="G8022" i="24"/>
  <c r="G8030" i="24"/>
  <c r="G8061" i="24"/>
  <c r="G8108" i="24"/>
  <c r="G8137" i="24"/>
  <c r="G8153" i="24"/>
  <c r="G8168" i="24"/>
  <c r="G8192" i="24"/>
  <c r="G8329" i="24"/>
  <c r="G8367" i="24"/>
  <c r="G8484" i="24"/>
  <c r="G8585" i="24"/>
  <c r="G8592" i="24"/>
  <c r="G8615" i="24"/>
  <c r="G8638" i="24"/>
  <c r="G8652" i="24"/>
  <c r="G8755" i="24"/>
  <c r="G8763" i="24"/>
  <c r="G8778" i="24"/>
  <c r="G8794" i="24"/>
  <c r="G8802" i="24"/>
  <c r="G8810" i="24"/>
  <c r="G8818" i="24"/>
  <c r="G8825" i="24"/>
  <c r="G8833" i="24"/>
  <c r="G8841" i="24"/>
  <c r="G9238" i="24"/>
  <c r="G9246" i="24"/>
  <c r="G9315" i="24"/>
  <c r="G9338" i="24"/>
  <c r="G9345" i="24"/>
  <c r="G9406" i="24"/>
  <c r="G9422" i="24"/>
  <c r="G9437" i="24"/>
  <c r="G9445" i="24"/>
  <c r="G9460" i="24"/>
  <c r="G9475" i="24"/>
  <c r="G9499" i="24"/>
  <c r="G9590" i="24"/>
  <c r="G9605" i="24"/>
  <c r="G9613" i="24"/>
  <c r="G9643" i="24"/>
  <c r="G9697" i="24"/>
  <c r="G9774" i="24"/>
  <c r="G9851" i="24"/>
  <c r="G10250" i="24"/>
  <c r="G10273" i="24"/>
  <c r="G10289" i="24"/>
  <c r="G10296" i="24"/>
  <c r="G10350" i="24"/>
  <c r="G10381" i="24"/>
  <c r="G10389" i="24"/>
  <c r="G10404" i="24"/>
  <c r="G10419" i="24"/>
  <c r="G10514" i="24"/>
  <c r="G10530" i="24"/>
  <c r="G10538" i="24"/>
  <c r="G10553" i="24"/>
  <c r="G10619" i="24"/>
  <c r="G10642" i="24"/>
  <c r="G10697" i="24"/>
  <c r="G10705" i="24"/>
  <c r="G10861" i="24"/>
  <c r="G10869" i="24"/>
  <c r="G10885" i="24"/>
  <c r="G10893" i="24"/>
  <c r="G10901" i="24"/>
  <c r="G10909" i="24"/>
  <c r="G10917" i="24"/>
  <c r="G10970" i="24"/>
  <c r="G11041" i="24"/>
  <c r="G11049" i="24"/>
  <c r="G11057" i="24"/>
  <c r="G11065" i="24"/>
  <c r="G11136" i="24"/>
  <c r="G11144" i="24"/>
  <c r="G11167" i="24"/>
  <c r="G11198" i="24"/>
  <c r="G11229" i="24"/>
  <c r="G11237" i="24"/>
  <c r="G11253" i="24"/>
  <c r="G11308" i="24"/>
  <c r="G11354" i="24"/>
  <c r="G11510" i="24"/>
  <c r="G11518" i="24"/>
  <c r="G11526" i="24"/>
  <c r="G11633" i="24"/>
  <c r="G11641" i="24"/>
  <c r="G11649" i="24"/>
  <c r="G11673" i="24"/>
  <c r="G11742" i="24"/>
  <c r="G11758" i="24"/>
  <c r="G11781" i="24"/>
  <c r="G11803" i="24"/>
  <c r="G11867" i="24"/>
  <c r="G11875" i="24"/>
  <c r="G11905" i="24"/>
  <c r="G11950" i="24"/>
  <c r="G8312" i="24"/>
  <c r="G8655" i="24"/>
  <c r="G8671" i="24"/>
  <c r="G8772" i="24"/>
  <c r="G8795" i="24"/>
  <c r="G8842" i="24"/>
  <c r="G8911" i="24"/>
  <c r="G9043" i="24"/>
  <c r="G9153" i="24"/>
  <c r="G9427" i="24"/>
  <c r="G9488" i="24"/>
  <c r="G9555" i="24"/>
  <c r="G9798" i="24"/>
  <c r="G9813" i="24"/>
  <c r="G9922" i="24"/>
  <c r="G9929" i="24"/>
  <c r="G10054" i="24"/>
  <c r="G10347" i="24"/>
  <c r="G10743" i="24"/>
  <c r="G10945" i="24"/>
  <c r="G10968" i="24"/>
  <c r="G11086" i="24"/>
  <c r="G11110" i="24"/>
  <c r="G11164" i="24"/>
  <c r="G11505" i="24"/>
  <c r="G11883" i="24"/>
  <c r="G12060" i="24"/>
  <c r="G12068" i="24"/>
  <c r="G12286" i="24"/>
  <c r="G12553" i="24"/>
  <c r="G8297" i="24"/>
  <c r="G8305" i="24"/>
  <c r="G8313" i="24"/>
  <c r="G8343" i="24"/>
  <c r="G8626" i="24"/>
  <c r="G8641" i="24"/>
  <c r="G8912" i="24"/>
  <c r="G9237" i="24"/>
  <c r="G9245" i="24"/>
  <c r="G9321" i="24"/>
  <c r="G9374" i="24"/>
  <c r="G9489" i="24"/>
  <c r="G9505" i="24"/>
  <c r="G9746" i="24"/>
  <c r="G9775" i="24"/>
  <c r="G9907" i="24"/>
  <c r="G9915" i="24"/>
  <c r="G10210" i="24"/>
  <c r="G10226" i="24"/>
  <c r="G10637" i="24"/>
  <c r="G10767" i="24"/>
  <c r="G10782" i="24"/>
  <c r="G10813" i="24"/>
  <c r="G10821" i="24"/>
  <c r="G10829" i="24"/>
  <c r="G10884" i="24"/>
  <c r="G10892" i="24"/>
  <c r="G10908" i="24"/>
  <c r="G10916" i="24"/>
  <c r="G10931" i="24"/>
  <c r="G10969" i="24"/>
  <c r="G11055" i="24"/>
  <c r="G11119" i="24"/>
  <c r="G11142" i="24"/>
  <c r="G11150" i="24"/>
  <c r="G11180" i="24"/>
  <c r="G11196" i="24"/>
  <c r="G11211" i="24"/>
  <c r="G11227" i="24"/>
  <c r="G11235" i="24"/>
  <c r="G11250" i="24"/>
  <c r="G11335" i="24"/>
  <c r="G11399" i="24"/>
  <c r="G11407" i="24"/>
  <c r="G11429" i="24"/>
  <c r="G11453" i="24"/>
  <c r="G11536" i="24"/>
  <c r="G11590" i="24"/>
  <c r="G11613" i="24"/>
  <c r="G11621" i="24"/>
  <c r="G11628" i="24"/>
  <c r="G11667" i="24"/>
  <c r="G11728" i="24"/>
  <c r="G11760" i="24"/>
  <c r="G11783" i="24"/>
  <c r="G12092" i="24"/>
  <c r="G12256" i="24"/>
  <c r="G12412" i="24"/>
  <c r="G12460" i="24"/>
  <c r="G8170" i="24"/>
  <c r="G8193" i="24"/>
  <c r="G8230" i="24"/>
  <c r="G8321" i="24"/>
  <c r="G8336" i="24"/>
  <c r="G8351" i="24"/>
  <c r="G8366" i="24"/>
  <c r="G8374" i="24"/>
  <c r="G8419" i="24"/>
  <c r="G8498" i="24"/>
  <c r="G8530" i="24"/>
  <c r="G8545" i="24"/>
  <c r="G8582" i="24"/>
  <c r="G8589" i="24"/>
  <c r="G8642" i="24"/>
  <c r="G8703" i="24"/>
  <c r="G8766" i="24"/>
  <c r="G8781" i="24"/>
  <c r="G8920" i="24"/>
  <c r="G8966" i="24"/>
  <c r="G8974" i="24"/>
  <c r="G8982" i="24"/>
  <c r="G8990" i="24"/>
  <c r="G9029" i="24"/>
  <c r="G9100" i="24"/>
  <c r="G9108" i="24"/>
  <c r="G9146" i="24"/>
  <c r="G9170" i="24"/>
  <c r="G9184" i="24"/>
  <c r="G9199" i="24"/>
  <c r="G9207" i="24"/>
  <c r="G9253" i="24"/>
  <c r="G9284" i="24"/>
  <c r="G9299" i="24"/>
  <c r="G9314" i="24"/>
  <c r="G9322" i="24"/>
  <c r="G9337" i="24"/>
  <c r="G9344" i="24"/>
  <c r="G9382" i="24"/>
  <c r="G9413" i="24"/>
  <c r="G9436" i="24"/>
  <c r="G9459" i="24"/>
  <c r="G9513" i="24"/>
  <c r="G9526" i="24"/>
  <c r="G9534" i="24"/>
  <c r="G9587" i="24"/>
  <c r="G9662" i="24"/>
  <c r="G9677" i="24"/>
  <c r="G9685" i="24"/>
  <c r="G9714" i="24"/>
  <c r="G9753" i="24"/>
  <c r="G9776" i="24"/>
  <c r="G9784" i="24"/>
  <c r="G9791" i="24"/>
  <c r="G9869" i="24"/>
  <c r="G9877" i="24"/>
  <c r="G9916" i="24"/>
  <c r="G9954" i="24"/>
  <c r="G9992" i="24"/>
  <c r="G10000" i="24"/>
  <c r="G10023" i="24"/>
  <c r="G10079" i="24"/>
  <c r="G10163" i="24"/>
  <c r="G10179" i="24"/>
  <c r="G10187" i="24"/>
  <c r="G10195" i="24"/>
  <c r="G10211" i="24"/>
  <c r="G10219" i="24"/>
  <c r="G10257" i="24"/>
  <c r="G10280" i="24"/>
  <c r="G10310" i="24"/>
  <c r="G10334" i="24"/>
  <c r="G10379" i="24"/>
  <c r="G10432" i="24"/>
  <c r="G10464" i="24"/>
  <c r="G10472" i="24"/>
  <c r="G10503" i="24"/>
  <c r="G10534" i="24"/>
  <c r="G10542" i="24"/>
  <c r="G10572" i="24"/>
  <c r="G10623" i="24"/>
  <c r="G10653" i="24"/>
  <c r="G10668" i="24"/>
  <c r="G10691" i="24"/>
  <c r="G10752" i="24"/>
  <c r="G10837" i="24"/>
  <c r="G10924" i="24"/>
  <c r="G10939" i="24"/>
  <c r="G10977" i="24"/>
  <c r="G10985" i="24"/>
  <c r="G11001" i="24"/>
  <c r="G11009" i="24"/>
  <c r="G11017" i="24"/>
  <c r="G11048" i="24"/>
  <c r="G11064" i="24"/>
  <c r="G11127" i="24"/>
  <c r="G11135" i="24"/>
  <c r="G11212" i="24"/>
  <c r="G11220" i="24"/>
  <c r="G11258" i="24"/>
  <c r="G11321" i="24"/>
  <c r="G11352" i="24"/>
  <c r="G11360" i="24"/>
  <c r="G11376" i="24"/>
  <c r="G11384" i="24"/>
  <c r="G11392" i="24"/>
  <c r="G11514" i="24"/>
  <c r="G11522" i="24"/>
  <c r="G11584" i="24"/>
  <c r="G11599" i="24"/>
  <c r="G11606" i="24"/>
  <c r="G11676" i="24"/>
  <c r="G11692" i="24"/>
  <c r="G11729" i="24"/>
  <c r="G11737" i="24"/>
  <c r="G11745" i="24"/>
  <c r="G11753" i="24"/>
  <c r="G11768" i="24"/>
  <c r="G11776" i="24"/>
  <c r="G11791" i="24"/>
  <c r="G11814" i="24"/>
  <c r="G11846" i="24"/>
  <c r="G11877" i="24"/>
  <c r="G11892" i="24"/>
  <c r="G11937" i="24"/>
  <c r="G11975" i="24"/>
  <c r="G11999" i="24"/>
  <c r="G12007" i="24"/>
  <c r="G12015" i="24"/>
  <c r="G12046" i="24"/>
  <c r="G12085" i="24"/>
  <c r="G12093" i="24"/>
  <c r="G12101" i="24"/>
  <c r="G12124" i="24"/>
  <c r="G12140" i="24"/>
  <c r="G12195" i="24"/>
  <c r="G12211" i="24"/>
  <c r="G12257" i="24"/>
  <c r="G12264" i="24"/>
  <c r="G12311" i="24"/>
  <c r="G12319" i="24"/>
  <c r="G12381" i="24"/>
  <c r="G12389" i="24"/>
  <c r="G12397" i="24"/>
  <c r="G12405" i="24"/>
  <c r="G10890" i="24"/>
  <c r="G11076" i="24"/>
  <c r="G11278" i="24"/>
  <c r="G11286" i="24"/>
  <c r="G11608" i="24"/>
  <c r="G11731" i="24"/>
  <c r="G11848" i="24"/>
  <c r="G11856" i="24"/>
  <c r="G11901" i="24"/>
  <c r="G12047" i="24"/>
  <c r="G12109" i="24"/>
  <c r="G12148" i="24"/>
  <c r="G12172" i="24"/>
  <c r="G12280" i="24"/>
  <c r="G12429" i="24"/>
  <c r="G13089" i="24"/>
  <c r="G10875" i="24"/>
  <c r="G10891" i="24"/>
  <c r="G10907" i="24"/>
  <c r="G10930" i="24"/>
  <c r="G10937" i="24"/>
  <c r="G10952" i="24"/>
  <c r="G10991" i="24"/>
  <c r="G11007" i="24"/>
  <c r="G11015" i="24"/>
  <c r="G11023" i="24"/>
  <c r="G11061" i="24"/>
  <c r="G11077" i="24"/>
  <c r="G11100" i="24"/>
  <c r="G11132" i="24"/>
  <c r="G11140" i="24"/>
  <c r="G11148" i="24"/>
  <c r="G11217" i="24"/>
  <c r="G11295" i="24"/>
  <c r="G11302" i="24"/>
  <c r="G11356" i="24"/>
  <c r="G11364" i="24"/>
  <c r="G11388" i="24"/>
  <c r="G11411" i="24"/>
  <c r="G11426" i="24"/>
  <c r="G11441" i="24"/>
  <c r="G11563" i="24"/>
  <c r="G11571" i="24"/>
  <c r="G11579" i="24"/>
  <c r="G11594" i="24"/>
  <c r="G11602" i="24"/>
  <c r="G11609" i="24"/>
  <c r="G11663" i="24"/>
  <c r="G11671" i="24"/>
  <c r="G11679" i="24"/>
  <c r="G11695" i="24"/>
  <c r="G11703" i="24"/>
  <c r="G11724" i="24"/>
  <c r="G11748" i="24"/>
  <c r="G11809" i="24"/>
  <c r="G11817" i="24"/>
  <c r="G11841" i="24"/>
  <c r="G11849" i="24"/>
  <c r="G11887" i="24"/>
  <c r="G11902" i="24"/>
  <c r="G12016" i="24"/>
  <c r="G12055" i="24"/>
  <c r="G12063" i="24"/>
  <c r="G12117" i="24"/>
  <c r="G12149" i="24"/>
  <c r="G12157" i="24"/>
  <c r="G12236" i="24"/>
  <c r="G12289" i="24"/>
  <c r="G12328" i="24"/>
  <c r="G12454" i="24"/>
  <c r="G12462" i="24"/>
  <c r="G12547" i="24"/>
  <c r="G12555" i="24"/>
  <c r="G12571" i="24"/>
  <c r="G12615" i="24"/>
  <c r="G12631" i="24"/>
  <c r="G12639" i="24"/>
  <c r="G12670" i="24"/>
  <c r="G12693" i="24"/>
  <c r="G12701" i="24"/>
  <c r="G12925" i="24"/>
  <c r="G12979" i="24"/>
  <c r="G12987" i="24"/>
  <c r="G13010" i="24"/>
  <c r="G13026" i="24"/>
  <c r="G13034" i="24"/>
  <c r="G13042" i="24"/>
  <c r="G13058" i="24"/>
  <c r="G13066" i="24"/>
  <c r="G13090" i="24"/>
  <c r="G13106" i="24"/>
  <c r="G13114" i="24"/>
  <c r="G13122" i="24"/>
  <c r="G13138" i="24"/>
  <c r="G11163" i="24"/>
  <c r="G11194" i="24"/>
  <c r="G11202" i="24"/>
  <c r="G11233" i="24"/>
  <c r="G11318" i="24"/>
  <c r="G11357" i="24"/>
  <c r="G11404" i="24"/>
  <c r="G11495" i="24"/>
  <c r="G11502" i="24"/>
  <c r="G11548" i="24"/>
  <c r="G11648" i="24"/>
  <c r="G11756" i="24"/>
  <c r="G11865" i="24"/>
  <c r="G11962" i="24"/>
  <c r="G11977" i="24"/>
  <c r="G11985" i="24"/>
  <c r="G11993" i="24"/>
  <c r="G12001" i="24"/>
  <c r="G12087" i="24"/>
  <c r="G12095" i="24"/>
  <c r="G12103" i="24"/>
  <c r="G12118" i="24"/>
  <c r="G12126" i="24"/>
  <c r="G12134" i="24"/>
  <c r="G12181" i="24"/>
  <c r="G12197" i="24"/>
  <c r="G12205" i="24"/>
  <c r="G12213" i="24"/>
  <c r="G12305" i="24"/>
  <c r="G12321" i="24"/>
  <c r="G12367" i="24"/>
  <c r="G12383" i="24"/>
  <c r="G12399" i="24"/>
  <c r="G12517" i="24"/>
  <c r="G12532" i="24"/>
  <c r="G12540" i="24"/>
  <c r="G12840" i="24"/>
  <c r="G12894" i="24"/>
  <c r="G12964" i="24"/>
  <c r="G12995" i="24"/>
  <c r="G13207" i="24"/>
  <c r="G13171" i="24"/>
  <c r="G13206" i="24"/>
  <c r="G13180" i="24"/>
  <c r="G13174" i="24"/>
  <c r="G11884" i="24"/>
  <c r="G11899" i="24"/>
  <c r="G11928" i="24"/>
  <c r="G11966" i="24"/>
  <c r="G12059" i="24"/>
  <c r="G12067" i="24"/>
  <c r="G12075" i="24"/>
  <c r="G12098" i="24"/>
  <c r="G12145" i="24"/>
  <c r="G12153" i="24"/>
  <c r="G12161" i="24"/>
  <c r="G12169" i="24"/>
  <c r="G12208" i="24"/>
  <c r="G12254" i="24"/>
  <c r="G12261" i="24"/>
  <c r="G12268" i="24"/>
  <c r="G12284" i="24"/>
  <c r="G12323" i="24"/>
  <c r="G12331" i="24"/>
  <c r="G12354" i="24"/>
  <c r="G12361" i="24"/>
  <c r="G12400" i="24"/>
  <c r="G12408" i="24"/>
  <c r="G12416" i="24"/>
  <c r="G12448" i="24"/>
  <c r="G12502" i="24"/>
  <c r="G12533" i="24"/>
  <c r="G12541" i="24"/>
  <c r="G12608" i="24"/>
  <c r="G12679" i="24"/>
  <c r="G12740" i="24"/>
  <c r="G12771" i="24"/>
  <c r="G12793" i="24"/>
  <c r="G12808" i="24"/>
  <c r="G12993" i="24"/>
  <c r="G13009" i="24"/>
  <c r="G13017" i="24"/>
  <c r="G13040" i="24"/>
  <c r="G13056" i="24"/>
  <c r="G13190" i="24"/>
  <c r="G13172" i="24"/>
  <c r="G11929" i="24"/>
  <c r="G11944" i="24"/>
  <c r="G11951" i="24"/>
  <c r="G12005" i="24"/>
  <c r="G12013" i="24"/>
  <c r="G12021" i="24"/>
  <c r="G12029" i="24"/>
  <c r="G12083" i="24"/>
  <c r="G12122" i="24"/>
  <c r="G12130" i="24"/>
  <c r="G12138" i="24"/>
  <c r="G12247" i="24"/>
  <c r="G12269" i="24"/>
  <c r="G12339" i="24"/>
  <c r="G12347" i="24"/>
  <c r="G12369" i="24"/>
  <c r="G12495" i="24"/>
  <c r="G12511" i="24"/>
  <c r="G12549" i="24"/>
  <c r="G12557" i="24"/>
  <c r="G12579" i="24"/>
  <c r="G12601" i="24"/>
  <c r="G12617" i="24"/>
  <c r="G12625" i="24"/>
  <c r="G12640" i="24"/>
  <c r="G12702" i="24"/>
  <c r="G12717" i="24"/>
  <c r="G12764" i="24"/>
  <c r="G12779" i="24"/>
  <c r="G12801" i="24"/>
  <c r="G12878" i="24"/>
  <c r="G12917" i="24"/>
  <c r="G12955" i="24"/>
  <c r="G12963" i="24"/>
  <c r="G13025" i="24"/>
  <c r="G13033" i="24"/>
  <c r="G13049" i="24"/>
  <c r="G13065" i="24"/>
  <c r="G13128" i="24"/>
  <c r="G13136" i="24"/>
  <c r="G13144" i="24"/>
  <c r="G13168" i="24"/>
  <c r="G1259" i="24"/>
  <c r="G1730" i="24"/>
  <c r="G3847" i="24"/>
  <c r="G1199" i="24"/>
  <c r="G2455" i="24"/>
  <c r="G2470" i="24"/>
  <c r="G2493" i="24"/>
  <c r="G8195" i="24"/>
  <c r="G11838" i="24"/>
  <c r="G1615" i="24"/>
  <c r="G801" i="24"/>
  <c r="G809" i="24"/>
  <c r="G3011" i="24"/>
  <c r="G3026" i="24"/>
  <c r="G3050" i="24"/>
  <c r="G3389" i="24"/>
  <c r="G3985" i="24"/>
  <c r="G4039" i="24"/>
  <c r="G4462" i="24"/>
  <c r="G8181" i="24"/>
  <c r="G10758" i="24"/>
  <c r="G8513" i="24"/>
  <c r="G2155" i="24"/>
  <c r="G9274" i="24"/>
  <c r="G485" i="24"/>
  <c r="G12422" i="24"/>
  <c r="G383" i="24"/>
  <c r="G2951" i="24"/>
  <c r="G741" i="24"/>
  <c r="G111" i="24"/>
  <c r="G711" i="24"/>
  <c r="G742" i="24"/>
  <c r="G750" i="24"/>
  <c r="G7542" i="24"/>
  <c r="G11427" i="24"/>
  <c r="G1282" i="24"/>
  <c r="G2647" i="24"/>
  <c r="G5" i="24"/>
  <c r="G406" i="24"/>
  <c r="G1707" i="24"/>
  <c r="G2095" i="24"/>
  <c r="G6217" i="24"/>
  <c r="G1599" i="24"/>
  <c r="G89" i="24"/>
  <c r="G665" i="24"/>
  <c r="G680" i="24"/>
  <c r="G688" i="24"/>
  <c r="G696" i="24"/>
  <c r="G727" i="24"/>
  <c r="G735" i="24"/>
  <c r="G1297" i="24"/>
  <c r="G1305" i="24"/>
  <c r="G2162" i="24"/>
  <c r="G2169" i="24"/>
  <c r="G2177" i="24"/>
  <c r="G2638" i="24"/>
  <c r="G2654" i="24"/>
  <c r="G5620" i="24"/>
  <c r="G6499" i="24"/>
  <c r="G6640" i="24"/>
  <c r="G8558" i="24"/>
  <c r="G3034" i="24"/>
  <c r="G3042" i="24"/>
  <c r="G3157" i="24"/>
  <c r="G3304" i="24"/>
  <c r="G3335" i="24"/>
  <c r="G3351" i="24"/>
  <c r="G3618" i="24"/>
  <c r="G3633" i="24"/>
  <c r="G3711" i="24"/>
  <c r="G3726" i="24"/>
  <c r="G3734" i="24"/>
  <c r="G3749" i="24"/>
  <c r="G3780" i="24"/>
  <c r="G3955" i="24"/>
  <c r="G4024" i="24"/>
  <c r="G4063" i="24"/>
  <c r="G4447" i="24"/>
  <c r="G4463" i="24"/>
  <c r="G4749" i="24"/>
  <c r="G4779" i="24"/>
  <c r="G5049" i="24"/>
  <c r="G5253" i="24"/>
  <c r="G5432" i="24"/>
  <c r="G5492" i="24"/>
  <c r="G5577" i="24"/>
  <c r="G5606" i="24"/>
  <c r="G5782" i="24"/>
  <c r="G5942" i="24"/>
  <c r="G6003" i="24"/>
  <c r="G6032" i="24"/>
  <c r="G6194" i="24"/>
  <c r="G6202" i="24"/>
  <c r="G6226" i="24"/>
  <c r="G6240" i="24"/>
  <c r="G6256" i="24"/>
  <c r="G6662" i="24"/>
  <c r="G6670" i="24"/>
  <c r="G6738" i="24"/>
  <c r="G6745" i="24"/>
  <c r="G6752" i="24"/>
  <c r="G7048" i="24"/>
  <c r="G7214" i="24"/>
  <c r="G7237" i="24"/>
  <c r="G7266" i="24"/>
  <c r="G7327" i="24"/>
  <c r="G7350" i="24"/>
  <c r="G7527" i="24"/>
  <c r="G7790" i="24"/>
  <c r="G7836" i="24"/>
  <c r="G8196" i="24"/>
  <c r="G8391" i="24"/>
  <c r="G8398" i="24"/>
  <c r="G8413" i="24"/>
  <c r="G9230" i="24"/>
  <c r="G9252" i="24"/>
  <c r="G9530" i="24"/>
  <c r="G9567" i="24"/>
  <c r="G9582" i="24"/>
  <c r="G9894" i="24"/>
  <c r="G10654" i="24"/>
  <c r="G10729" i="24"/>
  <c r="G10781" i="24"/>
  <c r="G10922" i="24"/>
  <c r="G11428" i="24"/>
  <c r="G12407" i="24"/>
  <c r="G12415" i="24"/>
  <c r="G12438" i="24"/>
  <c r="G12446" i="24"/>
  <c r="G2050" i="24"/>
  <c r="G2471" i="24"/>
  <c r="G5231" i="24"/>
  <c r="G8118" i="24"/>
  <c r="G11406" i="24"/>
  <c r="G13149" i="24"/>
  <c r="G330" i="24"/>
  <c r="G751" i="24"/>
  <c r="G811" i="24"/>
  <c r="G2027" i="24"/>
  <c r="G2441" i="24"/>
  <c r="G2549" i="24"/>
  <c r="G3027" i="24"/>
  <c r="G4456" i="24"/>
  <c r="G5775" i="24"/>
  <c r="G8044" i="24"/>
  <c r="G12294" i="24"/>
  <c r="G12393" i="24"/>
  <c r="G12401" i="24"/>
  <c r="G12424" i="24"/>
  <c r="G1154" i="24"/>
  <c r="G1253" i="24"/>
  <c r="G1579" i="24"/>
  <c r="G2806" i="24"/>
  <c r="G5007" i="24"/>
  <c r="G5463" i="24"/>
  <c r="G5966" i="24"/>
  <c r="G7777" i="24"/>
  <c r="G9158" i="24"/>
  <c r="G11344" i="24"/>
  <c r="G613" i="24"/>
  <c r="G667" i="24"/>
  <c r="G3658" i="24"/>
  <c r="G5449" i="24"/>
  <c r="G5768" i="24"/>
  <c r="G8799" i="24"/>
  <c r="G9232" i="24"/>
  <c r="G10518" i="24"/>
  <c r="G255" i="24"/>
  <c r="G1023" i="24"/>
  <c r="G1131" i="24"/>
  <c r="G4260" i="24"/>
  <c r="G4359" i="24"/>
  <c r="G4388" i="24"/>
  <c r="G6143" i="24"/>
  <c r="G7748" i="24"/>
  <c r="G8762" i="24"/>
  <c r="G614" i="24"/>
  <c r="G2303" i="24"/>
  <c r="G2870" i="24"/>
  <c r="G4135" i="24"/>
  <c r="G7437" i="24"/>
  <c r="G7636" i="24"/>
  <c r="G9082" i="24"/>
  <c r="G9106" i="24"/>
  <c r="G10069" i="24"/>
  <c r="G10473" i="24"/>
  <c r="G13120" i="24"/>
  <c r="G271" i="24"/>
  <c r="G1071" i="24"/>
  <c r="G2406" i="24"/>
  <c r="G2413" i="24"/>
  <c r="G2886" i="24"/>
  <c r="G3191" i="24"/>
  <c r="G3874" i="24"/>
  <c r="G4202" i="24"/>
  <c r="G4239" i="24"/>
  <c r="G6944" i="24"/>
  <c r="G8657" i="24"/>
  <c r="G9332" i="24"/>
  <c r="G10403" i="24"/>
  <c r="G12902" i="24"/>
  <c r="G287" i="24"/>
  <c r="G962" i="24"/>
  <c r="G2391" i="24"/>
  <c r="G2777" i="24"/>
  <c r="G4210" i="24"/>
  <c r="G5287" i="24"/>
  <c r="G8621" i="24"/>
  <c r="G8733" i="24"/>
  <c r="G8985" i="24"/>
  <c r="G11139" i="24"/>
  <c r="G869" i="24"/>
  <c r="G2242" i="24"/>
  <c r="G2614" i="24"/>
  <c r="G2710" i="24"/>
  <c r="G3402" i="24"/>
  <c r="G3522" i="24"/>
  <c r="G4292" i="24"/>
  <c r="G4708" i="24"/>
  <c r="G5655" i="24"/>
  <c r="G7750" i="24"/>
  <c r="G7910" i="24"/>
  <c r="G8010" i="24"/>
  <c r="G1387" i="24"/>
  <c r="G1775" i="24"/>
  <c r="G3417" i="24"/>
  <c r="G4338" i="24"/>
  <c r="G5288" i="24"/>
  <c r="G6521" i="24"/>
  <c r="G8527" i="24"/>
  <c r="G8607" i="24"/>
  <c r="G10117" i="24"/>
  <c r="G13051" i="24"/>
  <c r="G3" i="24"/>
  <c r="A3" i="26"/>
  <c r="B3" i="26" s="1"/>
  <c r="G133" i="24"/>
  <c r="G940" i="24"/>
  <c r="G1327" i="24"/>
  <c r="G2047" i="24"/>
  <c r="G2085" i="24"/>
  <c r="G2615" i="24"/>
  <c r="G2630" i="24"/>
  <c r="G2711" i="24"/>
  <c r="G2726" i="24"/>
  <c r="G3341" i="24"/>
  <c r="G4167" i="24"/>
  <c r="G5138" i="24"/>
  <c r="G5273" i="24"/>
  <c r="G5362" i="24"/>
  <c r="G5671" i="24"/>
  <c r="G6060" i="24"/>
  <c r="G8223" i="24"/>
  <c r="G8719" i="24"/>
  <c r="G8971" i="24"/>
  <c r="G8994" i="24"/>
  <c r="G9958" i="24"/>
  <c r="G12752" i="24"/>
  <c r="G12774" i="24"/>
  <c r="G642" i="24"/>
  <c r="G673" i="24"/>
  <c r="G5006" i="24"/>
  <c r="G5470" i="24"/>
  <c r="G5485" i="24"/>
  <c r="G5996" i="24"/>
  <c r="G6011" i="24"/>
  <c r="G6655" i="24"/>
  <c r="G7163" i="24"/>
  <c r="G8813" i="24"/>
  <c r="G9560" i="24"/>
  <c r="G2526" i="24"/>
  <c r="G2990" i="24"/>
  <c r="G3941" i="24"/>
  <c r="G4772" i="24"/>
  <c r="G5767" i="24"/>
  <c r="G5783" i="24"/>
  <c r="G6187" i="24"/>
  <c r="G6633" i="24"/>
  <c r="G9096" i="24"/>
  <c r="G447" i="24"/>
  <c r="G1061" i="24"/>
  <c r="G1215" i="24"/>
  <c r="G1261" i="24"/>
  <c r="G2503" i="24"/>
  <c r="G2534" i="24"/>
  <c r="G4743" i="24"/>
  <c r="G5081" i="24"/>
  <c r="G5411" i="24"/>
  <c r="G8133" i="24"/>
  <c r="G223" i="24"/>
  <c r="G354" i="24"/>
  <c r="G1967" i="24"/>
  <c r="G4297" i="24"/>
  <c r="G5015" i="24"/>
  <c r="G2791" i="24"/>
  <c r="G3927" i="24"/>
  <c r="G3965" i="24"/>
  <c r="G4373" i="24"/>
  <c r="G575" i="24"/>
  <c r="G591" i="24"/>
  <c r="G1511" i="24"/>
  <c r="G1519" i="24"/>
  <c r="G2893" i="24"/>
  <c r="G4729" i="24"/>
  <c r="G5337" i="24"/>
  <c r="G5893" i="24"/>
  <c r="G5908" i="24"/>
  <c r="G7142" i="24"/>
  <c r="G8023" i="24"/>
  <c r="G8620" i="24"/>
  <c r="G1835" i="24"/>
  <c r="G3437" i="24"/>
  <c r="G3799" i="24"/>
  <c r="G3821" i="24"/>
  <c r="G5271" i="24"/>
  <c r="G5322" i="24"/>
  <c r="G6854" i="24"/>
  <c r="G7734" i="24"/>
  <c r="G5741" i="24"/>
  <c r="G8039" i="24"/>
  <c r="G272" i="24"/>
  <c r="G939" i="24"/>
  <c r="G1743" i="24"/>
  <c r="G1820" i="24"/>
  <c r="G3130" i="24"/>
  <c r="G3379" i="24"/>
  <c r="G4647" i="24"/>
  <c r="G5159" i="24"/>
  <c r="G5535" i="24"/>
  <c r="G6311" i="24"/>
  <c r="G7416" i="24"/>
  <c r="G2175" i="24"/>
  <c r="G4099" i="24"/>
  <c r="G5626" i="24"/>
  <c r="G7076" i="24"/>
  <c r="G79" i="24"/>
  <c r="G134" i="24"/>
  <c r="G149" i="24"/>
  <c r="G164" i="24"/>
  <c r="G203" i="24"/>
  <c r="G413" i="24"/>
  <c r="G444" i="24"/>
  <c r="G710" i="24"/>
  <c r="G718" i="24"/>
  <c r="G778" i="24"/>
  <c r="G793" i="24"/>
  <c r="G839" i="24"/>
  <c r="G855" i="24"/>
  <c r="G863" i="24"/>
  <c r="G894" i="24"/>
  <c r="G902" i="24"/>
  <c r="G910" i="24"/>
  <c r="G1266" i="24"/>
  <c r="G1273" i="24"/>
  <c r="G1281" i="24"/>
  <c r="G1289" i="24"/>
  <c r="G1312" i="24"/>
  <c r="G1320" i="24"/>
  <c r="G1335" i="24"/>
  <c r="G1737" i="24"/>
  <c r="G1745" i="24"/>
  <c r="G1830" i="24"/>
  <c r="G1838" i="24"/>
  <c r="G2048" i="24"/>
  <c r="G2071" i="24"/>
  <c r="G2086" i="24"/>
  <c r="G2101" i="24"/>
  <c r="G2123" i="24"/>
  <c r="G2131" i="24"/>
  <c r="G2146" i="24"/>
  <c r="G2154" i="24"/>
  <c r="G2206" i="24"/>
  <c r="G2213" i="24"/>
  <c r="G2221" i="24"/>
  <c r="G2229" i="24"/>
  <c r="G2244" i="24"/>
  <c r="G2585" i="24"/>
  <c r="G2593" i="24"/>
  <c r="G2608" i="24"/>
  <c r="G2616" i="24"/>
  <c r="G2623" i="24"/>
  <c r="G2660" i="24"/>
  <c r="G2675" i="24"/>
  <c r="G2712" i="24"/>
  <c r="G2973" i="24"/>
  <c r="G3003" i="24"/>
  <c r="G3018" i="24"/>
  <c r="G3071" i="24"/>
  <c r="G3186" i="24"/>
  <c r="G3194" i="24"/>
  <c r="G3334" i="24"/>
  <c r="G3342" i="24"/>
  <c r="G3350" i="24"/>
  <c r="G3381" i="24"/>
  <c r="G3411" i="24"/>
  <c r="G3425" i="24"/>
  <c r="G3447" i="24"/>
  <c r="G3508" i="24"/>
  <c r="G3771" i="24"/>
  <c r="G3786" i="24"/>
  <c r="G3809" i="24"/>
  <c r="G3831" i="24"/>
  <c r="G3854" i="24"/>
  <c r="G4000" i="24"/>
  <c r="G4046" i="24"/>
  <c r="G4054" i="24"/>
  <c r="G4153" i="24"/>
  <c r="G4160" i="24"/>
  <c r="G4168" i="24"/>
  <c r="G4183" i="24"/>
  <c r="G4491" i="24"/>
  <c r="G4527" i="24"/>
  <c r="G4535" i="24"/>
  <c r="G4815" i="24"/>
  <c r="G4855" i="24"/>
  <c r="G4900" i="24"/>
  <c r="G4915" i="24"/>
  <c r="G5132" i="24"/>
  <c r="G5259" i="24"/>
  <c r="G5266" i="24"/>
  <c r="G5274" i="24"/>
  <c r="G5460" i="24"/>
  <c r="G5619" i="24"/>
  <c r="G5811" i="24"/>
  <c r="G5941" i="24"/>
  <c r="G5963" i="24"/>
  <c r="G5971" i="24"/>
  <c r="G6038" i="24"/>
  <c r="G6101" i="24"/>
  <c r="G6247" i="24"/>
  <c r="G6291" i="24"/>
  <c r="G6298" i="24"/>
  <c r="G6313" i="24"/>
  <c r="G6684" i="24"/>
  <c r="G6691" i="24"/>
  <c r="G6698" i="24"/>
  <c r="G6721" i="24"/>
  <c r="G6788" i="24"/>
  <c r="G6841" i="24"/>
  <c r="G6857" i="24"/>
  <c r="G7288" i="24"/>
  <c r="G7296" i="24"/>
  <c r="G7356" i="24"/>
  <c r="G7394" i="24"/>
  <c r="G7402" i="24"/>
  <c r="G7410" i="24"/>
  <c r="G7447" i="24"/>
  <c r="G7595" i="24"/>
  <c r="G7603" i="24"/>
  <c r="G7881" i="24"/>
  <c r="G8216" i="24"/>
  <c r="G8528" i="24"/>
  <c r="G8557" i="24"/>
  <c r="G8594" i="24"/>
  <c r="G9273" i="24"/>
  <c r="G9281" i="24"/>
  <c r="G9603" i="24"/>
  <c r="G10857" i="24"/>
  <c r="G10865" i="24"/>
  <c r="G11013" i="24"/>
  <c r="G11434" i="24"/>
  <c r="G11525" i="24"/>
  <c r="G11637" i="24"/>
  <c r="G12360" i="24"/>
  <c r="G12453" i="24"/>
  <c r="G12745" i="24"/>
  <c r="G5471" i="24"/>
  <c r="G5635" i="24"/>
  <c r="G6086" i="24"/>
  <c r="G7639" i="24"/>
  <c r="G7661" i="24"/>
  <c r="G8127" i="24"/>
  <c r="G8477" i="24"/>
  <c r="G9107" i="24"/>
  <c r="G9462" i="24"/>
  <c r="G9782" i="24"/>
  <c r="G9842" i="24"/>
  <c r="G11014" i="24"/>
  <c r="G12326" i="24"/>
  <c r="G13036" i="24"/>
  <c r="G181" i="24"/>
  <c r="G463" i="24"/>
  <c r="G615" i="24"/>
  <c r="G706" i="24"/>
  <c r="G1087" i="24"/>
  <c r="G2527" i="24"/>
  <c r="G2871" i="24"/>
  <c r="G3397" i="24"/>
  <c r="G4190" i="24"/>
  <c r="G4958" i="24"/>
  <c r="G5267" i="24"/>
  <c r="G6102" i="24"/>
  <c r="G6292" i="24"/>
  <c r="G7129" i="24"/>
  <c r="G7588" i="24"/>
  <c r="G8831" i="24"/>
  <c r="G9364" i="24"/>
  <c r="G10838" i="24"/>
  <c r="G11385" i="24"/>
  <c r="G11414" i="24"/>
  <c r="G12190" i="24"/>
  <c r="G13121" i="24"/>
  <c r="G623" i="24"/>
  <c r="G683" i="24"/>
  <c r="G1125" i="24"/>
  <c r="G1451" i="24"/>
  <c r="G1663" i="24"/>
  <c r="G1922" i="24"/>
  <c r="G2021" i="24"/>
  <c r="G2111" i="24"/>
  <c r="G2535" i="24"/>
  <c r="G3607" i="24"/>
  <c r="G4951" i="24"/>
  <c r="G5829" i="24"/>
  <c r="G7063" i="24"/>
  <c r="G7990" i="24"/>
  <c r="G8890" i="24"/>
  <c r="G9924" i="24"/>
  <c r="G10245" i="24"/>
  <c r="G10467" i="24"/>
  <c r="G10877" i="24"/>
  <c r="G10900" i="24"/>
  <c r="G11271" i="24"/>
  <c r="G11279" i="24"/>
  <c r="G11287" i="24"/>
  <c r="G11331" i="24"/>
  <c r="G13099" i="24"/>
  <c r="G495" i="24"/>
  <c r="G578" i="24"/>
  <c r="G1391" i="24"/>
  <c r="G1474" i="24"/>
  <c r="G2551" i="24"/>
  <c r="G2970" i="24"/>
  <c r="G4103" i="24"/>
  <c r="G4538" i="24"/>
  <c r="G6695" i="24"/>
  <c r="G7367" i="24"/>
  <c r="G9702" i="24"/>
  <c r="G10870" i="24"/>
  <c r="G12838" i="24"/>
  <c r="G13022" i="24"/>
  <c r="G37" i="24"/>
  <c r="G1855" i="24"/>
  <c r="G1999" i="24"/>
  <c r="G2773" i="24"/>
  <c r="G3159" i="24"/>
  <c r="G4088" i="24"/>
  <c r="G6065" i="24"/>
  <c r="G6555" i="24"/>
  <c r="G9403" i="24"/>
  <c r="G9881" i="24"/>
  <c r="G10343" i="24"/>
  <c r="G11280" i="24"/>
  <c r="G898" i="24"/>
  <c r="G1279" i="24"/>
  <c r="G1317" i="24"/>
  <c r="G2423" i="24"/>
  <c r="G2694" i="24"/>
  <c r="G3315" i="24"/>
  <c r="G3571" i="24"/>
  <c r="G4058" i="24"/>
  <c r="G4503" i="24"/>
  <c r="G4650" i="24"/>
  <c r="G5047" i="24"/>
  <c r="G5112" i="24"/>
  <c r="G5127" i="24"/>
  <c r="G5335" i="24"/>
  <c r="G5394" i="24"/>
  <c r="G5502" i="24"/>
  <c r="G6043" i="24"/>
  <c r="G6519" i="24"/>
  <c r="G6852" i="24"/>
  <c r="G7015" i="24"/>
  <c r="G7050" i="24"/>
  <c r="G7057" i="24"/>
  <c r="G7174" i="24"/>
  <c r="G7181" i="24"/>
  <c r="G7346" i="24"/>
  <c r="G7796" i="24"/>
  <c r="G7892" i="24"/>
  <c r="G8251" i="24"/>
  <c r="G8464" i="24"/>
  <c r="G8678" i="24"/>
  <c r="G9011" i="24"/>
  <c r="G9323" i="24"/>
  <c r="G9389" i="24"/>
  <c r="G9631" i="24"/>
  <c r="G9667" i="24"/>
  <c r="G9814" i="24"/>
  <c r="G10052" i="24"/>
  <c r="G10134" i="24"/>
  <c r="G10778" i="24"/>
  <c r="G10962" i="24"/>
  <c r="G107" i="24"/>
  <c r="G115" i="24"/>
  <c r="G123" i="24"/>
  <c r="G253" i="24"/>
  <c r="G268" i="24"/>
  <c r="G337" i="24"/>
  <c r="G359" i="24"/>
  <c r="G381" i="24"/>
  <c r="G435" i="24"/>
  <c r="G450" i="24"/>
  <c r="G466" i="24"/>
  <c r="G474" i="24"/>
  <c r="G489" i="24"/>
  <c r="G497" i="24"/>
  <c r="G504" i="24"/>
  <c r="G534" i="24"/>
  <c r="G542" i="24"/>
  <c r="G549" i="24"/>
  <c r="G557" i="24"/>
  <c r="G580" i="24"/>
  <c r="G603" i="24"/>
  <c r="G845" i="24"/>
  <c r="G876" i="24"/>
  <c r="G891" i="24"/>
  <c r="G899" i="24"/>
  <c r="G907" i="24"/>
  <c r="G915" i="24"/>
  <c r="G961" i="24"/>
  <c r="G969" i="24"/>
  <c r="G1006" i="24"/>
  <c r="G1013" i="24"/>
  <c r="G1189" i="24"/>
  <c r="G1197" i="24"/>
  <c r="G1227" i="24"/>
  <c r="G1242" i="24"/>
  <c r="G1250" i="24"/>
  <c r="G1265" i="24"/>
  <c r="G1280" i="24"/>
  <c r="G1303" i="24"/>
  <c r="G1318" i="24"/>
  <c r="G1326" i="24"/>
  <c r="G1333" i="24"/>
  <c r="G1355" i="24"/>
  <c r="G1370" i="24"/>
  <c r="G1377" i="24"/>
  <c r="G1385" i="24"/>
  <c r="G1408" i="24"/>
  <c r="G1430" i="24"/>
  <c r="G1438" i="24"/>
  <c r="G1445" i="24"/>
  <c r="G1453" i="24"/>
  <c r="G1461" i="24"/>
  <c r="G1476" i="24"/>
  <c r="G1696" i="24"/>
  <c r="G1818" i="24"/>
  <c r="G1841" i="24"/>
  <c r="G1849" i="24"/>
  <c r="G1893" i="24"/>
  <c r="G1901" i="24"/>
  <c r="G1909" i="24"/>
  <c r="G1932" i="24"/>
  <c r="G2128" i="24"/>
  <c r="G2151" i="24"/>
  <c r="G2181" i="24"/>
  <c r="G2203" i="24"/>
  <c r="G2211" i="24"/>
  <c r="G2241" i="24"/>
  <c r="G2272" i="24"/>
  <c r="G2280" i="24"/>
  <c r="G2302" i="24"/>
  <c r="G2332" i="24"/>
  <c r="G2348" i="24"/>
  <c r="G2402" i="24"/>
  <c r="G2431" i="24"/>
  <c r="G2445" i="24"/>
  <c r="G2665" i="24"/>
  <c r="G2723" i="24"/>
  <c r="G2730" i="24"/>
  <c r="G2737" i="24"/>
  <c r="G2752" i="24"/>
  <c r="G2759" i="24"/>
  <c r="G2774" i="24"/>
  <c r="G2789" i="24"/>
  <c r="G2835" i="24"/>
  <c r="G2843" i="24"/>
  <c r="G2851" i="24"/>
  <c r="G2858" i="24"/>
  <c r="G2889" i="24"/>
  <c r="G2904" i="24"/>
  <c r="G2911" i="24"/>
  <c r="G2994" i="24"/>
  <c r="G3054" i="24"/>
  <c r="G3069" i="24"/>
  <c r="G3085" i="24"/>
  <c r="G3107" i="24"/>
  <c r="G3114" i="24"/>
  <c r="G3137" i="24"/>
  <c r="G3145" i="24"/>
  <c r="G3181" i="24"/>
  <c r="G3197" i="24"/>
  <c r="G3219" i="24"/>
  <c r="G3249" i="24"/>
  <c r="G3278" i="24"/>
  <c r="G3293" i="24"/>
  <c r="G3316" i="24"/>
  <c r="G3489" i="24"/>
  <c r="G3511" i="24"/>
  <c r="G3519" i="24"/>
  <c r="G3541" i="24"/>
  <c r="G3556" i="24"/>
  <c r="G3564" i="24"/>
  <c r="G3617" i="24"/>
  <c r="G3639" i="24"/>
  <c r="G3654" i="24"/>
  <c r="G3685" i="24"/>
  <c r="G3699" i="24"/>
  <c r="G3865" i="24"/>
  <c r="G3999" i="24"/>
  <c r="G4036" i="24"/>
  <c r="G4281" i="24"/>
  <c r="G4296" i="24"/>
  <c r="G4303" i="24"/>
  <c r="G4318" i="24"/>
  <c r="G4334" i="24"/>
  <c r="G4342" i="24"/>
  <c r="G4379" i="24"/>
  <c r="G4394" i="24"/>
  <c r="G4417" i="24"/>
  <c r="G4424" i="24"/>
  <c r="G4438" i="24"/>
  <c r="G4461" i="24"/>
  <c r="G4482" i="24"/>
  <c r="G4489" i="24"/>
  <c r="G4496" i="24"/>
  <c r="G4510" i="24"/>
  <c r="G4518" i="24"/>
  <c r="G4569" i="24"/>
  <c r="G4598" i="24"/>
  <c r="G4635" i="24"/>
  <c r="G4799" i="24"/>
  <c r="G4829" i="24"/>
  <c r="G4868" i="24"/>
  <c r="G4998" i="24"/>
  <c r="G5048" i="24"/>
  <c r="G5099" i="24"/>
  <c r="G5106" i="24"/>
  <c r="G5155" i="24"/>
  <c r="G5163" i="24"/>
  <c r="G5200" i="24"/>
  <c r="G5336" i="24"/>
  <c r="G5366" i="24"/>
  <c r="G5380" i="24"/>
  <c r="G5474" i="24"/>
  <c r="G5667" i="24"/>
  <c r="G5675" i="24"/>
  <c r="G5682" i="24"/>
  <c r="G5704" i="24"/>
  <c r="G5773" i="24"/>
  <c r="G5781" i="24"/>
  <c r="G5838" i="24"/>
  <c r="G5890" i="24"/>
  <c r="G5970" i="24"/>
  <c r="G6015" i="24"/>
  <c r="G6044" i="24"/>
  <c r="G6052" i="24"/>
  <c r="G6381" i="24"/>
  <c r="G6424" i="24"/>
  <c r="G6446" i="24"/>
  <c r="G6520" i="24"/>
  <c r="G6527" i="24"/>
  <c r="G6535" i="24"/>
  <c r="G6890" i="24"/>
  <c r="G6980" i="24"/>
  <c r="G7022" i="24"/>
  <c r="G7058" i="24"/>
  <c r="G7087" i="24"/>
  <c r="G7450" i="24"/>
  <c r="G7775" i="24"/>
  <c r="G8207" i="24"/>
  <c r="G8273" i="24"/>
  <c r="G8295" i="24"/>
  <c r="G8427" i="24"/>
  <c r="G8753" i="24"/>
  <c r="G8812" i="24"/>
  <c r="G8826" i="24"/>
  <c r="G8854" i="24"/>
  <c r="G8861" i="24"/>
  <c r="G8959" i="24"/>
  <c r="G9213" i="24"/>
  <c r="G9309" i="24"/>
  <c r="G9550" i="24"/>
  <c r="G10091" i="24"/>
  <c r="G10135" i="24"/>
  <c r="G10263" i="24"/>
  <c r="G10566" i="24"/>
  <c r="G10757" i="24"/>
  <c r="G10779" i="24"/>
  <c r="G10817" i="24"/>
  <c r="G11090" i="24"/>
  <c r="G11097" i="24"/>
  <c r="G11105" i="24"/>
  <c r="G11204" i="24"/>
  <c r="G12110" i="24"/>
  <c r="G5544" i="24"/>
  <c r="G5613" i="24"/>
  <c r="G5982" i="24"/>
  <c r="G6342" i="24"/>
  <c r="G6598" i="24"/>
  <c r="G7062" i="24"/>
  <c r="G7958" i="24"/>
  <c r="G8054" i="24"/>
  <c r="G8083" i="24"/>
  <c r="G9122" i="24"/>
  <c r="G608" i="24"/>
  <c r="G1983" i="24"/>
  <c r="G2519" i="24"/>
  <c r="G2550" i="24"/>
  <c r="G3757" i="24"/>
  <c r="G4094" i="24"/>
  <c r="G5822" i="24"/>
  <c r="G5952" i="24"/>
  <c r="G7013" i="24"/>
  <c r="G7114" i="24"/>
  <c r="G1026" i="24"/>
  <c r="G1133" i="24"/>
  <c r="G1535" i="24"/>
  <c r="G1899" i="24"/>
  <c r="G1953" i="24"/>
  <c r="G2029" i="24"/>
  <c r="G2473" i="24"/>
  <c r="G2954" i="24"/>
  <c r="G3187" i="24"/>
  <c r="G4617" i="24"/>
  <c r="G4687" i="24"/>
  <c r="G7209" i="24"/>
  <c r="G7559" i="24"/>
  <c r="G8335" i="24"/>
  <c r="G8780" i="24"/>
  <c r="G9432" i="24"/>
  <c r="G9974" i="24"/>
  <c r="G10223" i="24"/>
  <c r="G10238" i="24"/>
  <c r="G10253" i="24"/>
  <c r="G75" i="24"/>
  <c r="G1301" i="24"/>
  <c r="G1346" i="24"/>
  <c r="G2543" i="24"/>
  <c r="G2573" i="24"/>
  <c r="G3143" i="24"/>
  <c r="G3683" i="24"/>
  <c r="G4132" i="24"/>
  <c r="G4530" i="24"/>
  <c r="G4574" i="24"/>
  <c r="G4851" i="24"/>
  <c r="G5140" i="24"/>
  <c r="G5415" i="24"/>
  <c r="G5573" i="24"/>
  <c r="G5593" i="24"/>
  <c r="G6183" i="24"/>
  <c r="G6918" i="24"/>
  <c r="G7007" i="24"/>
  <c r="G7056" i="24"/>
  <c r="G7359" i="24"/>
  <c r="G7382" i="24"/>
  <c r="G7906" i="24"/>
  <c r="G197" i="24"/>
  <c r="G1771" i="24"/>
  <c r="G2255" i="24"/>
  <c r="G2362" i="24"/>
  <c r="G2788" i="24"/>
  <c r="G3255" i="24"/>
  <c r="G4452" i="24"/>
  <c r="G4553" i="24"/>
  <c r="G4895" i="24"/>
  <c r="G5032" i="24"/>
  <c r="G5379" i="24"/>
  <c r="G5608" i="24"/>
  <c r="G6236" i="24"/>
  <c r="G7832" i="24"/>
  <c r="G8989" i="24"/>
  <c r="G9056" i="24"/>
  <c r="G9674" i="24"/>
  <c r="G10407" i="24"/>
  <c r="G53" i="24"/>
  <c r="G159" i="24"/>
  <c r="G175" i="24"/>
  <c r="G639" i="24"/>
  <c r="G677" i="24"/>
  <c r="G875" i="24"/>
  <c r="G1325" i="24"/>
  <c r="G1407" i="24"/>
  <c r="G2287" i="24"/>
  <c r="G2347" i="24"/>
  <c r="G2467" i="24"/>
  <c r="G70" i="24"/>
  <c r="G85" i="24"/>
  <c r="G322" i="24"/>
  <c r="G345" i="24"/>
  <c r="G352" i="24"/>
  <c r="G389" i="24"/>
  <c r="G397" i="24"/>
  <c r="G443" i="24"/>
  <c r="G451" i="24"/>
  <c r="G482" i="24"/>
  <c r="G519" i="24"/>
  <c r="G725" i="24"/>
  <c r="G733" i="24"/>
  <c r="G748" i="24"/>
  <c r="G763" i="24"/>
  <c r="G785" i="24"/>
  <c r="G800" i="24"/>
  <c r="G808" i="24"/>
  <c r="G816" i="24"/>
  <c r="G830" i="24"/>
  <c r="G853" i="24"/>
  <c r="G861" i="24"/>
  <c r="G977" i="24"/>
  <c r="G992" i="24"/>
  <c r="G1175" i="24"/>
  <c r="G1190" i="24"/>
  <c r="G1198" i="24"/>
  <c r="G1205" i="24"/>
  <c r="G1235" i="24"/>
  <c r="G1258" i="24"/>
  <c r="G1288" i="24"/>
  <c r="G1363" i="24"/>
  <c r="G1393" i="24"/>
  <c r="G1446" i="24"/>
  <c r="G1454" i="24"/>
  <c r="G1500" i="24"/>
  <c r="G1681" i="24"/>
  <c r="G1704" i="24"/>
  <c r="G1719" i="24"/>
  <c r="G1803" i="24"/>
  <c r="G1811" i="24"/>
  <c r="G1834" i="24"/>
  <c r="G1857" i="24"/>
  <c r="G1864" i="24"/>
  <c r="G1879" i="24"/>
  <c r="G1894" i="24"/>
  <c r="G1902" i="24"/>
  <c r="G2121" i="24"/>
  <c r="G2174" i="24"/>
  <c r="G2227" i="24"/>
  <c r="G2234" i="24"/>
  <c r="G2249" i="24"/>
  <c r="G2257" i="24"/>
  <c r="G2265" i="24"/>
  <c r="G2295" i="24"/>
  <c r="G2310" i="24"/>
  <c r="G2333" i="24"/>
  <c r="G2387" i="24"/>
  <c r="G2417" i="24"/>
  <c r="G2643" i="24"/>
  <c r="G2673" i="24"/>
  <c r="G2709" i="24"/>
  <c r="G2745" i="24"/>
  <c r="G2767" i="24"/>
  <c r="G2797" i="24"/>
  <c r="G2882" i="24"/>
  <c r="G2987" i="24"/>
  <c r="G3062" i="24"/>
  <c r="G3070" i="24"/>
  <c r="G3122" i="24"/>
  <c r="G3153" i="24"/>
  <c r="G3190" i="24"/>
  <c r="G3227" i="24"/>
  <c r="G3235" i="24"/>
  <c r="G3242" i="24"/>
  <c r="G3257" i="24"/>
  <c r="G3264" i="24"/>
  <c r="G3286" i="24"/>
  <c r="G3301" i="24"/>
  <c r="G3444" i="24"/>
  <c r="G3459" i="24"/>
  <c r="G3474" i="24"/>
  <c r="G3482" i="24"/>
  <c r="G3504" i="24"/>
  <c r="G3512" i="24"/>
  <c r="G3549" i="24"/>
  <c r="G3595" i="24"/>
  <c r="G3610" i="24"/>
  <c r="G3625" i="24"/>
  <c r="G3640" i="24"/>
  <c r="G3662" i="24"/>
  <c r="G3670" i="24"/>
  <c r="G3791" i="24"/>
  <c r="G3806" i="24"/>
  <c r="G3843" i="24"/>
  <c r="G3888" i="24"/>
  <c r="G3903" i="24"/>
  <c r="G3939" i="24"/>
  <c r="G3969" i="24"/>
  <c r="G3977" i="24"/>
  <c r="G4014" i="24"/>
  <c r="G4164" i="24"/>
  <c r="G4172" i="24"/>
  <c r="G4289" i="24"/>
  <c r="G4319" i="24"/>
  <c r="G4365" i="24"/>
  <c r="G4410" i="24"/>
  <c r="G4454" i="24"/>
  <c r="G4469" i="24"/>
  <c r="G4490" i="24"/>
  <c r="G4511" i="24"/>
  <c r="G4525" i="24"/>
  <c r="G4562" i="24"/>
  <c r="G4584" i="24"/>
  <c r="G4591" i="24"/>
  <c r="G4612" i="24"/>
  <c r="G4620" i="24"/>
  <c r="G4785" i="24"/>
  <c r="G4822" i="24"/>
  <c r="G4883" i="24"/>
  <c r="G4991" i="24"/>
  <c r="G5013" i="24"/>
  <c r="G5092" i="24"/>
  <c r="G5142" i="24"/>
  <c r="G5149" i="24"/>
  <c r="G5156" i="24"/>
  <c r="G5171" i="24"/>
  <c r="G5321" i="24"/>
  <c r="G5344" i="24"/>
  <c r="G5438" i="24"/>
  <c r="G5467" i="24"/>
  <c r="G5668" i="24"/>
  <c r="G5690" i="24"/>
  <c r="G5759" i="24"/>
  <c r="G5766" i="24"/>
  <c r="G5978" i="24"/>
  <c r="G6317" i="24"/>
  <c r="G6324" i="24"/>
  <c r="G6403" i="24"/>
  <c r="G6498" i="24"/>
  <c r="G6513" i="24"/>
  <c r="G6528" i="24"/>
  <c r="G6543" i="24"/>
  <c r="G6550" i="24"/>
  <c r="G6557" i="24"/>
  <c r="G6742" i="24"/>
  <c r="G6749" i="24"/>
  <c r="G6830" i="24"/>
  <c r="G6883" i="24"/>
  <c r="G6973" i="24"/>
  <c r="G7002" i="24"/>
  <c r="G7023" i="24"/>
  <c r="G7038" i="24"/>
  <c r="G7295" i="24"/>
  <c r="G7436" i="24"/>
  <c r="G7451" i="24"/>
  <c r="G7473" i="24"/>
  <c r="G7665" i="24"/>
  <c r="G7724" i="24"/>
  <c r="G7776" i="24"/>
  <c r="G7783" i="24"/>
  <c r="G7804" i="24"/>
  <c r="G8087" i="24"/>
  <c r="G8095" i="24"/>
  <c r="G8166" i="24"/>
  <c r="G8179" i="24"/>
  <c r="G8186" i="24"/>
  <c r="G8208" i="24"/>
  <c r="G8420" i="24"/>
  <c r="G8627" i="24"/>
  <c r="G8648" i="24"/>
  <c r="G8656" i="24"/>
  <c r="G8664" i="24"/>
  <c r="G8739" i="24"/>
  <c r="G8746" i="24"/>
  <c r="G8775" i="24"/>
  <c r="G8834" i="24"/>
  <c r="G8952" i="24"/>
  <c r="G9111" i="24"/>
  <c r="G9118" i="24"/>
  <c r="G9171" i="24"/>
  <c r="G9206" i="24"/>
  <c r="G9244" i="24"/>
  <c r="G9288" i="24"/>
  <c r="G9310" i="24"/>
  <c r="G9353" i="24"/>
  <c r="G9397" i="24"/>
  <c r="G9405" i="24"/>
  <c r="G9551" i="24"/>
  <c r="G9602" i="24"/>
  <c r="G9639" i="24"/>
  <c r="G9654" i="24"/>
  <c r="G10061" i="24"/>
  <c r="G10099" i="24"/>
  <c r="G10121" i="24"/>
  <c r="G10300" i="24"/>
  <c r="G10552" i="24"/>
  <c r="G10638" i="24"/>
  <c r="G10675" i="24"/>
  <c r="G10698" i="24"/>
  <c r="G10735" i="24"/>
  <c r="G10948" i="24"/>
  <c r="G11010" i="24"/>
  <c r="G11018" i="24"/>
  <c r="G11166" i="24"/>
  <c r="G11181" i="24"/>
  <c r="G11788" i="24"/>
  <c r="G11811" i="24"/>
  <c r="G11819" i="24"/>
  <c r="G12025" i="24"/>
  <c r="G12032" i="24"/>
  <c r="G12476" i="24"/>
  <c r="G12491" i="24"/>
  <c r="G12569" i="24"/>
  <c r="G10613" i="24"/>
  <c r="G10934" i="24"/>
  <c r="G11174" i="24"/>
  <c r="G11702" i="24"/>
  <c r="G12275" i="24"/>
  <c r="G34" i="24"/>
  <c r="G399" i="24"/>
  <c r="G1103" i="24"/>
  <c r="G1701" i="24"/>
  <c r="G2358" i="24"/>
  <c r="G2403" i="24"/>
  <c r="G2727" i="24"/>
  <c r="G2823" i="24"/>
  <c r="G2948" i="24"/>
  <c r="G2999" i="24"/>
  <c r="G3479" i="24"/>
  <c r="G3575" i="24"/>
  <c r="G3671" i="24"/>
  <c r="G3722" i="24"/>
  <c r="G4361" i="24"/>
  <c r="G4375" i="24"/>
  <c r="G5064" i="24"/>
  <c r="G5701" i="24"/>
  <c r="G6486" i="24"/>
  <c r="G6937" i="24"/>
  <c r="G7879" i="24"/>
  <c r="G7975" i="24"/>
  <c r="G8575" i="24"/>
  <c r="G8749" i="24"/>
  <c r="G9181" i="24"/>
  <c r="G9210" i="24"/>
  <c r="G10118" i="24"/>
  <c r="G10358" i="24"/>
  <c r="G10423" i="24"/>
  <c r="G10851" i="24"/>
  <c r="G11824" i="24"/>
  <c r="G11920" i="24"/>
  <c r="G12056" i="24"/>
  <c r="G12239" i="24"/>
  <c r="G12283" i="24"/>
  <c r="G12457" i="24"/>
  <c r="G12480" i="24"/>
  <c r="G895" i="24"/>
  <c r="G911" i="24"/>
  <c r="G1007" i="24"/>
  <c r="G1231" i="24"/>
  <c r="G1381" i="24"/>
  <c r="G1583" i="24"/>
  <c r="G1791" i="24"/>
  <c r="G1813" i="24"/>
  <c r="G2351" i="24"/>
  <c r="G2425" i="24"/>
  <c r="G2439" i="24"/>
  <c r="G2498" i="24"/>
  <c r="G2854" i="24"/>
  <c r="G3501" i="24"/>
  <c r="G5370" i="24"/>
  <c r="G5561" i="24"/>
  <c r="G5919" i="24"/>
  <c r="G7576" i="24"/>
  <c r="G10088" i="24"/>
  <c r="G10221" i="24"/>
  <c r="G10409" i="24"/>
  <c r="G10836" i="24"/>
  <c r="G11425" i="24"/>
  <c r="G11664" i="24"/>
  <c r="G11786" i="24"/>
  <c r="G12217" i="24"/>
  <c r="G12496" i="24"/>
  <c r="G319" i="24"/>
  <c r="G1067" i="24"/>
  <c r="G1359" i="24"/>
  <c r="G1471" i="24"/>
  <c r="G1643" i="24"/>
  <c r="G1986" i="24"/>
  <c r="G2023" i="24"/>
  <c r="G2031" i="24"/>
  <c r="G2306" i="24"/>
  <c r="G2359" i="24"/>
  <c r="G2374" i="24"/>
  <c r="G2567" i="24"/>
  <c r="G2582" i="24"/>
  <c r="G2663" i="24"/>
  <c r="G2678" i="24"/>
  <c r="G2935" i="24"/>
  <c r="G3971" i="24"/>
  <c r="G3994" i="24"/>
  <c r="G4030" i="24"/>
  <c r="G4199" i="24"/>
  <c r="G4898" i="24"/>
  <c r="G5341" i="24"/>
  <c r="G5399" i="24"/>
  <c r="G5413" i="24"/>
  <c r="G5687" i="24"/>
  <c r="G6443" i="24"/>
  <c r="G6487" i="24"/>
  <c r="G6776" i="24"/>
  <c r="G6873" i="24"/>
  <c r="G6938" i="24"/>
  <c r="G7388" i="24"/>
  <c r="G7396" i="24"/>
  <c r="G7873" i="24"/>
  <c r="G8284" i="24"/>
  <c r="G8568" i="24"/>
  <c r="G8698" i="24"/>
  <c r="G10028" i="24"/>
  <c r="G10214" i="24"/>
  <c r="G10424" i="24"/>
  <c r="G10454" i="24"/>
  <c r="G10703" i="24"/>
  <c r="G10710" i="24"/>
  <c r="G10814" i="24"/>
  <c r="G11366" i="24"/>
  <c r="G11619" i="24"/>
  <c r="G11771" i="24"/>
  <c r="G12232" i="24"/>
  <c r="G303" i="24"/>
  <c r="G421" i="24"/>
  <c r="G805" i="24"/>
  <c r="G933" i="24"/>
  <c r="G1709" i="24"/>
  <c r="G1858" i="24"/>
  <c r="G1903" i="24"/>
  <c r="G2283" i="24"/>
  <c r="G2566" i="24"/>
  <c r="G2662" i="24"/>
  <c r="G3236" i="24"/>
  <c r="G3399" i="24"/>
  <c r="G3641" i="24"/>
  <c r="G3767" i="24"/>
  <c r="G3914" i="24"/>
  <c r="G3993" i="24"/>
  <c r="G4029" i="24"/>
  <c r="G4147" i="24"/>
  <c r="G4897" i="24"/>
  <c r="G4973" i="24"/>
  <c r="G5050" i="24"/>
  <c r="G5482" i="24"/>
  <c r="G5650" i="24"/>
  <c r="G5715" i="24"/>
  <c r="G5856" i="24"/>
  <c r="G6457" i="24"/>
  <c r="G6507" i="24"/>
  <c r="G7511" i="24"/>
  <c r="G7525" i="24"/>
  <c r="G8742" i="24"/>
  <c r="G9801" i="24"/>
  <c r="G10110" i="24"/>
  <c r="G10125" i="24"/>
  <c r="G11050" i="24"/>
  <c r="G139" i="24"/>
  <c r="G1389" i="24"/>
  <c r="G1441" i="24"/>
  <c r="G1538" i="24"/>
  <c r="G1963" i="24"/>
  <c r="G2552" i="24"/>
  <c r="G2771" i="24"/>
  <c r="G3021" i="24"/>
  <c r="G3530" i="24"/>
  <c r="G3583" i="24"/>
  <c r="G4051" i="24"/>
  <c r="G4082" i="24"/>
  <c r="G4286" i="24"/>
  <c r="G5511" i="24"/>
  <c r="G5968" i="24"/>
  <c r="G6805" i="24"/>
  <c r="G6974" i="24"/>
  <c r="G7365" i="24"/>
  <c r="G7380" i="24"/>
  <c r="G8998" i="24"/>
  <c r="G9094" i="24"/>
  <c r="G10431" i="24"/>
  <c r="G10942" i="24"/>
  <c r="G10956" i="24"/>
  <c r="G11396" i="24"/>
  <c r="G207" i="24"/>
  <c r="G21" i="24"/>
  <c r="G36" i="24"/>
  <c r="G51" i="24"/>
  <c r="G66" i="24"/>
  <c r="G81" i="24"/>
  <c r="G88" i="24"/>
  <c r="G95" i="24"/>
  <c r="G110" i="24"/>
  <c r="G178" i="24"/>
  <c r="G186" i="24"/>
  <c r="G200" i="24"/>
  <c r="G208" i="24"/>
  <c r="G215" i="24"/>
  <c r="G245" i="24"/>
  <c r="G275" i="24"/>
  <c r="G283" i="24"/>
  <c r="G305" i="24"/>
  <c r="G320" i="24"/>
  <c r="G342" i="24"/>
  <c r="G567" i="24"/>
  <c r="G582" i="24"/>
  <c r="G590" i="24"/>
  <c r="G598" i="24"/>
  <c r="G627" i="24"/>
  <c r="G634" i="24"/>
  <c r="G649" i="24"/>
  <c r="G657" i="24"/>
  <c r="G672" i="24"/>
  <c r="G702" i="24"/>
  <c r="G732" i="24"/>
  <c r="G747" i="24"/>
  <c r="G777" i="24"/>
  <c r="G807" i="24"/>
  <c r="G859" i="24"/>
  <c r="G867" i="24"/>
  <c r="G882" i="24"/>
  <c r="G935" i="24"/>
  <c r="G957" i="24"/>
  <c r="G987" i="24"/>
  <c r="G994" i="24"/>
  <c r="G1001" i="24"/>
  <c r="G1015" i="24"/>
  <c r="G1030" i="24"/>
  <c r="G1045" i="24"/>
  <c r="G1053" i="24"/>
  <c r="G1068" i="24"/>
  <c r="G1083" i="24"/>
  <c r="G1090" i="24"/>
  <c r="G1105" i="24"/>
  <c r="G1120" i="24"/>
  <c r="G1135" i="24"/>
  <c r="G1248" i="24"/>
  <c r="G1278" i="24"/>
  <c r="G1286" i="24"/>
  <c r="G1308" i="24"/>
  <c r="G1323" i="24"/>
  <c r="G1331" i="24"/>
  <c r="G1338" i="24"/>
  <c r="G1360" i="24"/>
  <c r="G1427" i="24"/>
  <c r="G1450" i="24"/>
  <c r="G1472" i="24"/>
  <c r="G1509" i="24"/>
  <c r="G1517" i="24"/>
  <c r="G1547" i="24"/>
  <c r="G1562" i="24"/>
  <c r="G1577" i="24"/>
  <c r="G1591" i="24"/>
  <c r="G1606" i="24"/>
  <c r="G1644" i="24"/>
  <c r="G1703" i="24"/>
  <c r="G1725" i="24"/>
  <c r="G1740" i="24"/>
  <c r="G1755" i="24"/>
  <c r="G1778" i="24"/>
  <c r="G1785" i="24"/>
  <c r="G1829" i="24"/>
  <c r="G1837" i="24"/>
  <c r="G1867" i="24"/>
  <c r="G1882" i="24"/>
  <c r="G1897" i="24"/>
  <c r="G2069" i="24"/>
  <c r="G2077" i="24"/>
  <c r="G2092" i="24"/>
  <c r="G2099" i="24"/>
  <c r="G2106" i="24"/>
  <c r="G2135" i="24"/>
  <c r="G2202" i="24"/>
  <c r="G2210" i="24"/>
  <c r="G2225" i="24"/>
  <c r="G2232" i="24"/>
  <c r="G2239" i="24"/>
  <c r="G2262" i="24"/>
  <c r="G2270" i="24"/>
  <c r="G2307" i="24"/>
  <c r="G2322" i="24"/>
  <c r="G2337" i="24"/>
  <c r="G2360" i="24"/>
  <c r="G2397" i="24"/>
  <c r="G2405" i="24"/>
  <c r="G2447" i="24"/>
  <c r="G2454" i="24"/>
  <c r="G2462" i="24"/>
  <c r="G2484" i="24"/>
  <c r="G2538" i="24"/>
  <c r="G2568" i="24"/>
  <c r="G2583" i="24"/>
  <c r="G2598" i="24"/>
  <c r="G2715" i="24"/>
  <c r="G2787" i="24"/>
  <c r="G2802" i="24"/>
  <c r="G2810" i="24"/>
  <c r="G2817" i="24"/>
  <c r="G2825" i="24"/>
  <c r="G2862" i="24"/>
  <c r="G2921" i="24"/>
  <c r="G2929" i="24"/>
  <c r="G2950" i="24"/>
  <c r="G2979" i="24"/>
  <c r="G2986" i="24"/>
  <c r="G3001" i="24"/>
  <c r="G3030" i="24"/>
  <c r="G3045" i="24"/>
  <c r="G3311" i="24"/>
  <c r="G3333" i="24"/>
  <c r="G3363" i="24"/>
  <c r="G3378" i="24"/>
  <c r="G3386" i="24"/>
  <c r="G3401" i="24"/>
  <c r="G3429" i="24"/>
  <c r="G3443" i="24"/>
  <c r="G3451" i="24"/>
  <c r="G3458" i="24"/>
  <c r="G3473" i="24"/>
  <c r="G3481" i="24"/>
  <c r="G3502" i="24"/>
  <c r="G3510" i="24"/>
  <c r="G3554" i="24"/>
  <c r="G3561" i="24"/>
  <c r="G3569" i="24"/>
  <c r="G3591" i="24"/>
  <c r="G3599" i="24"/>
  <c r="G3621" i="24"/>
  <c r="G3643" i="24"/>
  <c r="G3650" i="24"/>
  <c r="G3665" i="24"/>
  <c r="G3673" i="24"/>
  <c r="G3709" i="24"/>
  <c r="G3724" i="24"/>
  <c r="G3835" i="24"/>
  <c r="G3864" i="24"/>
  <c r="G3886" i="24"/>
  <c r="G3901" i="24"/>
  <c r="G3908" i="24"/>
  <c r="G3929" i="24"/>
  <c r="G3957" i="24"/>
  <c r="G3972" i="24"/>
  <c r="G3995" i="24"/>
  <c r="G4031" i="24"/>
  <c r="G4038" i="24"/>
  <c r="G4091" i="24"/>
  <c r="G4113" i="24"/>
  <c r="G4126" i="24"/>
  <c r="G4149" i="24"/>
  <c r="G4163" i="24"/>
  <c r="G4179" i="24"/>
  <c r="G4193" i="24"/>
  <c r="G4200" i="24"/>
  <c r="G4317" i="24"/>
  <c r="G4325" i="24"/>
  <c r="G4377" i="24"/>
  <c r="G4399" i="24"/>
  <c r="G4407" i="24"/>
  <c r="G4451" i="24"/>
  <c r="G4459" i="24"/>
  <c r="G4552" i="24"/>
  <c r="G4573" i="24"/>
  <c r="G4581" i="24"/>
  <c r="G4602" i="24"/>
  <c r="G4609" i="24"/>
  <c r="G4676" i="24"/>
  <c r="G4691" i="24"/>
  <c r="G4769" i="24"/>
  <c r="G4827" i="24"/>
  <c r="G4834" i="24"/>
  <c r="G4842" i="24"/>
  <c r="G4871" i="24"/>
  <c r="G4933" i="24"/>
  <c r="G4961" i="24"/>
  <c r="G5166" i="24"/>
  <c r="G5173" i="24"/>
  <c r="G5195" i="24"/>
  <c r="G5222" i="24"/>
  <c r="G5236" i="24"/>
  <c r="G5300" i="24"/>
  <c r="G5349" i="24"/>
  <c r="G5378" i="24"/>
  <c r="G5385" i="24"/>
  <c r="G5400" i="24"/>
  <c r="G5414" i="24"/>
  <c r="G5455" i="24"/>
  <c r="G5505" i="24"/>
  <c r="G5519" i="24"/>
  <c r="G5617" i="24"/>
  <c r="G5743" i="24"/>
  <c r="G5757" i="24"/>
  <c r="G5807" i="24"/>
  <c r="G5828" i="24"/>
  <c r="G5835" i="24"/>
  <c r="G5858" i="24"/>
  <c r="G5872" i="24"/>
  <c r="G5977" i="24"/>
  <c r="G6006" i="24"/>
  <c r="G6048" i="24"/>
  <c r="G6055" i="24"/>
  <c r="G6070" i="24"/>
  <c r="G6084" i="24"/>
  <c r="G6216" i="24"/>
  <c r="G6302" i="24"/>
  <c r="G6353" i="24"/>
  <c r="G6401" i="24"/>
  <c r="G6444" i="24"/>
  <c r="G6459" i="24"/>
  <c r="G6488" i="24"/>
  <c r="G6690" i="24"/>
  <c r="G6777" i="24"/>
  <c r="G6784" i="24"/>
  <c r="G6836" i="24"/>
  <c r="G6844" i="24"/>
  <c r="G6925" i="24"/>
  <c r="G6939" i="24"/>
  <c r="G7213" i="24"/>
  <c r="G7221" i="24"/>
  <c r="G7279" i="24"/>
  <c r="G7345" i="24"/>
  <c r="G7352" i="24"/>
  <c r="G7366" i="24"/>
  <c r="G7374" i="24"/>
  <c r="G7389" i="24"/>
  <c r="G7397" i="24"/>
  <c r="G7454" i="24"/>
  <c r="G7506" i="24"/>
  <c r="G7592" i="24"/>
  <c r="G7607" i="24"/>
  <c r="G7671" i="24"/>
  <c r="G7700" i="24"/>
  <c r="G7745" i="24"/>
  <c r="G7802" i="24"/>
  <c r="G7823" i="24"/>
  <c r="G7830" i="24"/>
  <c r="G7838" i="24"/>
  <c r="G7853" i="24"/>
  <c r="G7947" i="24"/>
  <c r="G7969" i="24"/>
  <c r="G7999" i="24"/>
  <c r="G8006" i="24"/>
  <c r="G8013" i="24"/>
  <c r="G8020" i="24"/>
  <c r="G8178" i="24"/>
  <c r="G8199" i="24"/>
  <c r="G8235" i="24"/>
  <c r="G8250" i="24"/>
  <c r="G8264" i="24"/>
  <c r="G8285" i="24"/>
  <c r="G8334" i="24"/>
  <c r="G8371" i="24"/>
  <c r="G8598" i="24"/>
  <c r="G8670" i="24"/>
  <c r="G8699" i="24"/>
  <c r="G8714" i="24"/>
  <c r="G8873" i="24"/>
  <c r="G8881" i="24"/>
  <c r="G8889" i="24"/>
  <c r="G8903" i="24"/>
  <c r="G9051" i="24"/>
  <c r="G9059" i="24"/>
  <c r="G9103" i="24"/>
  <c r="G9125" i="24"/>
  <c r="G9133" i="24"/>
  <c r="G9155" i="24"/>
  <c r="G9269" i="24"/>
  <c r="G9277" i="24"/>
  <c r="G9328" i="24"/>
  <c r="G9335" i="24"/>
  <c r="G9349" i="24"/>
  <c r="G9407" i="24"/>
  <c r="G9414" i="24"/>
  <c r="G9428" i="24"/>
  <c r="G9435" i="24"/>
  <c r="G9707" i="24"/>
  <c r="G9715" i="24"/>
  <c r="G9745" i="24"/>
  <c r="G9766" i="24"/>
  <c r="G10007" i="24"/>
  <c r="G10014" i="24"/>
  <c r="G10022" i="24"/>
  <c r="G10141" i="24"/>
  <c r="G10148" i="24"/>
  <c r="G10170" i="24"/>
  <c r="G10199" i="24"/>
  <c r="G10207" i="24"/>
  <c r="G10237" i="24"/>
  <c r="G10259" i="24"/>
  <c r="G10274" i="24"/>
  <c r="G10281" i="24"/>
  <c r="G10332" i="24"/>
  <c r="G10373" i="24"/>
  <c r="G10388" i="24"/>
  <c r="G10425" i="24"/>
  <c r="G10440" i="24"/>
  <c r="G10681" i="24"/>
  <c r="G10793" i="24"/>
  <c r="G10807" i="24"/>
  <c r="G10845" i="24"/>
  <c r="G10898" i="24"/>
  <c r="G10906" i="24"/>
  <c r="G10914" i="24"/>
  <c r="G10929" i="24"/>
  <c r="G10950" i="24"/>
  <c r="G11087" i="24"/>
  <c r="G11094" i="24"/>
  <c r="G11154" i="24"/>
  <c r="G11169" i="24"/>
  <c r="G11553" i="24"/>
  <c r="G11620" i="24"/>
  <c r="G11795" i="24"/>
  <c r="G11810" i="24"/>
  <c r="G11818" i="24"/>
  <c r="G11834" i="24"/>
  <c r="G11857" i="24"/>
  <c r="G11864" i="24"/>
  <c r="G11997" i="24"/>
  <c r="G12120" i="24"/>
  <c r="G12928" i="24"/>
  <c r="G8113" i="24"/>
  <c r="G8156" i="24"/>
  <c r="G8614" i="24"/>
  <c r="G8930" i="24"/>
  <c r="G8957" i="24"/>
  <c r="G8987" i="24"/>
  <c r="G9009" i="24"/>
  <c r="G9016" i="24"/>
  <c r="G9045" i="24"/>
  <c r="G9296" i="24"/>
  <c r="G9451" i="24"/>
  <c r="G9458" i="24"/>
  <c r="G9919" i="24"/>
  <c r="G10471" i="24"/>
  <c r="G10627" i="24"/>
  <c r="G10760" i="24"/>
  <c r="G10774" i="24"/>
  <c r="G10863" i="24"/>
  <c r="G10997" i="24"/>
  <c r="G11197" i="24"/>
  <c r="G12225" i="24"/>
  <c r="G12240" i="24"/>
  <c r="G12727" i="24"/>
  <c r="G431" i="24"/>
  <c r="G491" i="24"/>
  <c r="G655" i="24"/>
  <c r="G767" i="24"/>
  <c r="G1039" i="24"/>
  <c r="G1195" i="24"/>
  <c r="G1343" i="24"/>
  <c r="G1727" i="24"/>
  <c r="G1794" i="24"/>
  <c r="G1839" i="24"/>
  <c r="G2178" i="24"/>
  <c r="G2371" i="24"/>
  <c r="G2486" i="24"/>
  <c r="G2509" i="24"/>
  <c r="G2546" i="24"/>
  <c r="G2799" i="24"/>
  <c r="G2902" i="24"/>
  <c r="G3016" i="24"/>
  <c r="G3038" i="24"/>
  <c r="G3111" i="24"/>
  <c r="G3207" i="24"/>
  <c r="G3251" i="24"/>
  <c r="G3287" i="24"/>
  <c r="G3338" i="24"/>
  <c r="G3383" i="24"/>
  <c r="G3615" i="24"/>
  <c r="G3629" i="24"/>
  <c r="G3912" i="24"/>
  <c r="G3975" i="24"/>
  <c r="G4157" i="24"/>
  <c r="G4658" i="24"/>
  <c r="G4695" i="24"/>
  <c r="G4702" i="24"/>
  <c r="G4745" i="24"/>
  <c r="G4975" i="24"/>
  <c r="G5143" i="24"/>
  <c r="G5157" i="24"/>
  <c r="G5207" i="24"/>
  <c r="G5214" i="24"/>
  <c r="G5597" i="24"/>
  <c r="G5652" i="24"/>
  <c r="G6022" i="24"/>
  <c r="G6251" i="24"/>
  <c r="G6439" i="24"/>
  <c r="G6624" i="24"/>
  <c r="G6982" i="24"/>
  <c r="G7103" i="24"/>
  <c r="G7414" i="24"/>
  <c r="G7484" i="24"/>
  <c r="G7557" i="24"/>
  <c r="G7663" i="24"/>
  <c r="G8063" i="24"/>
  <c r="G8511" i="24"/>
  <c r="G8566" i="24"/>
  <c r="G8687" i="24"/>
  <c r="G8829" i="24"/>
  <c r="G8995" i="24"/>
  <c r="G9254" i="24"/>
  <c r="G9261" i="24"/>
  <c r="G10034" i="24"/>
  <c r="G10070" i="24"/>
  <c r="G10085" i="24"/>
  <c r="G10166" i="24"/>
  <c r="G10558" i="24"/>
  <c r="G10607" i="24"/>
  <c r="G11046" i="24"/>
  <c r="G11145" i="24"/>
  <c r="G11182" i="24"/>
  <c r="G11668" i="24"/>
  <c r="G12622" i="24"/>
  <c r="G12699" i="24"/>
  <c r="G98" i="24"/>
  <c r="G246" i="24"/>
  <c r="G4" i="24"/>
  <c r="G25" i="24"/>
  <c r="G62" i="24"/>
  <c r="G69" i="24"/>
  <c r="G99" i="24"/>
  <c r="G106" i="24"/>
  <c r="G121" i="24"/>
  <c r="G136" i="24"/>
  <c r="G143" i="24"/>
  <c r="G165" i="24"/>
  <c r="G173" i="24"/>
  <c r="G188" i="24"/>
  <c r="G195" i="24"/>
  <c r="G202" i="24"/>
  <c r="G210" i="24"/>
  <c r="G217" i="24"/>
  <c r="G239" i="24"/>
  <c r="G247" i="24"/>
  <c r="G284" i="24"/>
  <c r="G299" i="24"/>
  <c r="G306" i="24"/>
  <c r="G314" i="24"/>
  <c r="G329" i="24"/>
  <c r="G336" i="24"/>
  <c r="G344" i="24"/>
  <c r="G379" i="24"/>
  <c r="G386" i="24"/>
  <c r="G394" i="24"/>
  <c r="G402" i="24"/>
  <c r="G424" i="24"/>
  <c r="G432" i="24"/>
  <c r="G439" i="24"/>
  <c r="G454" i="24"/>
  <c r="G469" i="24"/>
  <c r="G477" i="24"/>
  <c r="G492" i="24"/>
  <c r="G507" i="24"/>
  <c r="G537" i="24"/>
  <c r="G552" i="24"/>
  <c r="G559" i="24"/>
  <c r="G574" i="24"/>
  <c r="G597" i="24"/>
  <c r="G626" i="24"/>
  <c r="G633" i="24"/>
  <c r="G648" i="24"/>
  <c r="G656" i="24"/>
  <c r="G693" i="24"/>
  <c r="G723" i="24"/>
  <c r="G768" i="24"/>
  <c r="G775" i="24"/>
  <c r="G827" i="24"/>
  <c r="G841" i="24"/>
  <c r="G849" i="24"/>
  <c r="G864" i="24"/>
  <c r="G879" i="24"/>
  <c r="G893" i="24"/>
  <c r="G931" i="24"/>
  <c r="G953" i="24"/>
  <c r="G960" i="24"/>
  <c r="G990" i="24"/>
  <c r="G1003" i="24"/>
  <c r="G1025" i="24"/>
  <c r="G1040" i="24"/>
  <c r="G1070" i="24"/>
  <c r="G1077" i="24"/>
  <c r="G1099" i="24"/>
  <c r="G1114" i="24"/>
  <c r="G1129" i="24"/>
  <c r="G1173" i="24"/>
  <c r="G1181" i="24"/>
  <c r="G1196" i="24"/>
  <c r="G1225" i="24"/>
  <c r="G1255" i="24"/>
  <c r="G1277" i="24"/>
  <c r="G1292" i="24"/>
  <c r="G1307" i="24"/>
  <c r="G1322" i="24"/>
  <c r="G1344" i="24"/>
  <c r="G1366" i="24"/>
  <c r="G1403" i="24"/>
  <c r="G1410" i="24"/>
  <c r="G1425" i="24"/>
  <c r="G1440" i="24"/>
  <c r="G1455" i="24"/>
  <c r="G1477" i="24"/>
  <c r="G1507" i="24"/>
  <c r="G1522" i="24"/>
  <c r="G1529" i="24"/>
  <c r="G1573" i="24"/>
  <c r="G1617" i="24"/>
  <c r="G1632" i="24"/>
  <c r="G1647" i="24"/>
  <c r="G1669" i="24"/>
  <c r="G1691" i="24"/>
  <c r="G1706" i="24"/>
  <c r="G1728" i="24"/>
  <c r="G1750" i="24"/>
  <c r="G1758" i="24"/>
  <c r="G1795" i="24"/>
  <c r="G1802" i="24"/>
  <c r="G1817" i="24"/>
  <c r="G1832" i="24"/>
  <c r="G1854" i="24"/>
  <c r="G1891" i="24"/>
  <c r="G1906" i="24"/>
  <c r="G1913" i="24"/>
  <c r="G1957" i="24"/>
  <c r="G1965" i="24"/>
  <c r="G2002" i="24"/>
  <c r="G2017" i="24"/>
  <c r="G2039" i="24"/>
  <c r="G2054" i="24"/>
  <c r="G2091" i="24"/>
  <c r="G2113" i="24"/>
  <c r="G2142" i="24"/>
  <c r="G2179" i="24"/>
  <c r="G2186" i="24"/>
  <c r="G2193" i="24"/>
  <c r="G2208" i="24"/>
  <c r="G2223" i="24"/>
  <c r="G2245" i="24"/>
  <c r="G2275" i="24"/>
  <c r="G2290" i="24"/>
  <c r="G2297" i="24"/>
  <c r="G2341" i="24"/>
  <c r="G2349" i="24"/>
  <c r="G2357" i="24"/>
  <c r="G2372" i="24"/>
  <c r="G2379" i="24"/>
  <c r="G2422" i="24"/>
  <c r="G2465" i="24"/>
  <c r="G2479" i="24"/>
  <c r="G2502" i="24"/>
  <c r="G2510" i="24"/>
  <c r="G2525" i="24"/>
  <c r="G2547" i="24"/>
  <c r="G2555" i="24"/>
  <c r="G2562" i="24"/>
  <c r="G2577" i="24"/>
  <c r="G2584" i="24"/>
  <c r="G2628" i="24"/>
  <c r="G2635" i="24"/>
  <c r="G2642" i="24"/>
  <c r="G2650" i="24"/>
  <c r="G2657" i="24"/>
  <c r="G2672" i="24"/>
  <c r="G2679" i="24"/>
  <c r="G2693" i="24"/>
  <c r="G2707" i="24"/>
  <c r="G2714" i="24"/>
  <c r="G2749" i="24"/>
  <c r="G2756" i="24"/>
  <c r="G2785" i="24"/>
  <c r="G2793" i="24"/>
  <c r="G2822" i="24"/>
  <c r="G2830" i="24"/>
  <c r="G2845" i="24"/>
  <c r="G2867" i="24"/>
  <c r="G2881" i="24"/>
  <c r="G2910" i="24"/>
  <c r="G2918" i="24"/>
  <c r="G2925" i="24"/>
  <c r="G2939" i="24"/>
  <c r="G2946" i="24"/>
  <c r="G2953" i="24"/>
  <c r="G2960" i="24"/>
  <c r="G2967" i="24"/>
  <c r="G3031" i="24"/>
  <c r="G3039" i="24"/>
  <c r="G3076" i="24"/>
  <c r="G3119" i="24"/>
  <c r="G3134" i="24"/>
  <c r="G3142" i="24"/>
  <c r="G3149" i="24"/>
  <c r="G3171" i="24"/>
  <c r="G3178" i="24"/>
  <c r="G3208" i="24"/>
  <c r="G3215" i="24"/>
  <c r="G3238" i="24"/>
  <c r="G3252" i="24"/>
  <c r="G3273" i="24"/>
  <c r="G3288" i="24"/>
  <c r="G3317" i="24"/>
  <c r="G3339" i="24"/>
  <c r="G3354" i="24"/>
  <c r="G3376" i="24"/>
  <c r="G3384" i="24"/>
  <c r="G3391" i="24"/>
  <c r="G3406" i="24"/>
  <c r="G3427" i="24"/>
  <c r="G3441" i="24"/>
  <c r="G3486" i="24"/>
  <c r="G3535" i="24"/>
  <c r="G3558" i="24"/>
  <c r="G3573" i="24"/>
  <c r="G3609" i="24"/>
  <c r="G3616" i="24"/>
  <c r="G3630" i="24"/>
  <c r="G3645" i="24"/>
  <c r="G3667" i="24"/>
  <c r="G3675" i="24"/>
  <c r="G3696" i="24"/>
  <c r="G3703" i="24"/>
  <c r="G3718" i="24"/>
  <c r="G3762" i="24"/>
  <c r="G3776" i="24"/>
  <c r="G3798" i="24"/>
  <c r="G3805" i="24"/>
  <c r="G3834" i="24"/>
  <c r="G3855" i="24"/>
  <c r="G3878" i="24"/>
  <c r="G3899" i="24"/>
  <c r="G3913" i="24"/>
  <c r="G3954" i="24"/>
  <c r="G3968" i="24"/>
  <c r="G3976" i="24"/>
  <c r="G3991" i="24"/>
  <c r="G4005" i="24"/>
  <c r="G4019" i="24"/>
  <c r="G4034" i="24"/>
  <c r="G4041" i="24"/>
  <c r="G4055" i="24"/>
  <c r="G4078" i="24"/>
  <c r="G4086" i="24"/>
  <c r="G4100" i="24"/>
  <c r="G4143" i="24"/>
  <c r="G4173" i="24"/>
  <c r="G4209" i="24"/>
  <c r="G4216" i="24"/>
  <c r="G4251" i="24"/>
  <c r="G4258" i="24"/>
  <c r="G4273" i="24"/>
  <c r="G4324" i="24"/>
  <c r="G4340" i="24"/>
  <c r="G4369" i="24"/>
  <c r="G4421" i="24"/>
  <c r="G4428" i="24"/>
  <c r="G4594" i="24"/>
  <c r="G4630" i="24"/>
  <c r="G4667" i="24"/>
  <c r="G4674" i="24"/>
  <c r="G4696" i="24"/>
  <c r="G4703" i="24"/>
  <c r="G4724" i="24"/>
  <c r="G4781" i="24"/>
  <c r="G4788" i="24"/>
  <c r="G4795" i="24"/>
  <c r="G4802" i="24"/>
  <c r="G4809" i="24"/>
  <c r="G4823" i="24"/>
  <c r="G4830" i="24"/>
  <c r="G5038" i="24"/>
  <c r="G5045" i="24"/>
  <c r="G5059" i="24"/>
  <c r="G5066" i="24"/>
  <c r="G5080" i="24"/>
  <c r="G5102" i="24"/>
  <c r="G5130" i="24"/>
  <c r="G5144" i="24"/>
  <c r="G5158" i="24"/>
  <c r="G5165" i="24"/>
  <c r="G5194" i="24"/>
  <c r="G5235" i="24"/>
  <c r="G5262" i="24"/>
  <c r="G5269" i="24"/>
  <c r="G5466" i="24"/>
  <c r="G5494" i="24"/>
  <c r="G5508" i="24"/>
  <c r="G5515" i="24"/>
  <c r="G5522" i="24"/>
  <c r="G5543" i="24"/>
  <c r="G5571" i="24"/>
  <c r="G5598" i="24"/>
  <c r="G5625" i="24"/>
  <c r="G5632" i="24"/>
  <c r="G5653" i="24"/>
  <c r="G5696" i="24"/>
  <c r="G5710" i="24"/>
  <c r="G5717" i="24"/>
  <c r="G5730" i="24"/>
  <c r="G5736" i="24"/>
  <c r="G5812" i="24"/>
  <c r="G5819" i="24"/>
  <c r="G5840" i="24"/>
  <c r="G5854" i="24"/>
  <c r="G5937" i="24"/>
  <c r="G5958" i="24"/>
  <c r="G5981" i="24"/>
  <c r="G5988" i="24"/>
  <c r="G5995" i="24"/>
  <c r="G6023" i="24"/>
  <c r="G6085" i="24"/>
  <c r="G6150" i="24"/>
  <c r="G6164" i="24"/>
  <c r="G6208" i="24"/>
  <c r="G6266" i="24"/>
  <c r="G6300" i="24"/>
  <c r="G6336" i="24"/>
  <c r="G6358" i="24"/>
  <c r="G6365" i="24"/>
  <c r="G6372" i="24"/>
  <c r="G6385" i="24"/>
  <c r="G6412" i="24"/>
  <c r="G6419" i="24"/>
  <c r="G6440" i="24"/>
  <c r="G6540" i="24"/>
  <c r="G6547" i="24"/>
  <c r="G6567" i="24"/>
  <c r="G6596" i="24"/>
  <c r="G6625" i="24"/>
  <c r="G6632" i="24"/>
  <c r="G6639" i="24"/>
  <c r="G6804" i="24"/>
  <c r="G6819" i="24"/>
  <c r="G6826" i="24"/>
  <c r="G6833" i="24"/>
  <c r="G6884" i="24"/>
  <c r="G6891" i="24"/>
  <c r="G6912" i="24"/>
  <c r="G6920" i="24"/>
  <c r="G7104" i="24"/>
  <c r="G7111" i="24"/>
  <c r="G7154" i="24"/>
  <c r="G7197" i="24"/>
  <c r="G7219" i="24"/>
  <c r="G7226" i="24"/>
  <c r="G7247" i="24"/>
  <c r="G7275" i="24"/>
  <c r="G7290" i="24"/>
  <c r="G7304" i="24"/>
  <c r="G7311" i="24"/>
  <c r="G7318" i="24"/>
  <c r="G7601" i="24"/>
  <c r="G7608" i="24"/>
  <c r="G7642" i="24"/>
  <c r="G7664" i="24"/>
  <c r="G7678" i="24"/>
  <c r="G7685" i="24"/>
  <c r="G7692" i="24"/>
  <c r="G7742" i="24"/>
  <c r="G7749" i="24"/>
  <c r="G7771" i="24"/>
  <c r="G7905" i="24"/>
  <c r="G7942" i="24"/>
  <c r="G7950" i="24"/>
  <c r="G8043" i="24"/>
  <c r="G8078" i="24"/>
  <c r="G8256" i="24"/>
  <c r="G8318" i="24"/>
  <c r="G8360" i="24"/>
  <c r="G8432" i="24"/>
  <c r="G8462" i="24"/>
  <c r="G8491" i="24"/>
  <c r="G8505" i="24"/>
  <c r="G8512" i="24"/>
  <c r="G8602" i="24"/>
  <c r="G8651" i="24"/>
  <c r="G8822" i="24"/>
  <c r="G8895" i="24"/>
  <c r="G8924" i="24"/>
  <c r="G8931" i="24"/>
  <c r="G8938" i="24"/>
  <c r="G8958" i="24"/>
  <c r="G8973" i="24"/>
  <c r="G9069" i="24"/>
  <c r="G9098" i="24"/>
  <c r="G9120" i="24"/>
  <c r="G9150" i="24"/>
  <c r="G9204" i="24"/>
  <c r="G9212" i="24"/>
  <c r="G9219" i="24"/>
  <c r="G9241" i="24"/>
  <c r="G9255" i="24"/>
  <c r="G9276" i="24"/>
  <c r="G9283" i="24"/>
  <c r="G9339" i="24"/>
  <c r="G9367" i="24"/>
  <c r="G9380" i="24"/>
  <c r="G9438" i="24"/>
  <c r="G9764" i="24"/>
  <c r="G9792" i="24"/>
  <c r="G9820" i="24"/>
  <c r="G9834" i="24"/>
  <c r="G9856" i="24"/>
  <c r="G9892" i="24"/>
  <c r="G10027" i="24"/>
  <c r="G10056" i="24"/>
  <c r="G10063" i="24"/>
  <c r="G10152" i="24"/>
  <c r="G10159" i="24"/>
  <c r="G10167" i="24"/>
  <c r="G10203" i="24"/>
  <c r="G10218" i="24"/>
  <c r="G10277" i="24"/>
  <c r="G10298" i="24"/>
  <c r="G10328" i="24"/>
  <c r="G10420" i="24"/>
  <c r="G10428" i="24"/>
  <c r="G10436" i="24"/>
  <c r="G10495" i="24"/>
  <c r="G10509" i="24"/>
  <c r="G10594" i="24"/>
  <c r="G10601" i="24"/>
  <c r="G10672" i="24"/>
  <c r="G10680" i="24"/>
  <c r="G10687" i="24"/>
  <c r="G10716" i="24"/>
  <c r="G10724" i="24"/>
  <c r="G10812" i="24"/>
  <c r="G10820" i="24"/>
  <c r="G11020" i="24"/>
  <c r="G11131" i="24"/>
  <c r="G11138" i="24"/>
  <c r="G11153" i="24"/>
  <c r="G11183" i="24"/>
  <c r="G11282" i="24"/>
  <c r="G11506" i="24"/>
  <c r="G11543" i="24"/>
  <c r="G11573" i="24"/>
  <c r="G11581" i="24"/>
  <c r="G11881" i="24"/>
  <c r="G11895" i="24"/>
  <c r="G11947" i="24"/>
  <c r="G11954" i="24"/>
  <c r="G12053" i="24"/>
  <c r="G12061" i="24"/>
  <c r="G12084" i="24"/>
  <c r="G12099" i="24"/>
  <c r="G12204" i="24"/>
  <c r="G12212" i="24"/>
  <c r="G12219" i="24"/>
  <c r="G12226" i="24"/>
  <c r="G12249" i="24"/>
  <c r="G12548" i="24"/>
  <c r="G12638" i="24"/>
  <c r="G4254" i="24"/>
  <c r="G4298" i="24"/>
  <c r="G4414" i="24"/>
  <c r="G4422" i="24"/>
  <c r="G4514" i="24"/>
  <c r="G4699" i="24"/>
  <c r="G4775" i="24"/>
  <c r="G4817" i="24"/>
  <c r="G4893" i="24"/>
  <c r="G4901" i="24"/>
  <c r="G4941" i="24"/>
  <c r="G5085" i="24"/>
  <c r="G5175" i="24"/>
  <c r="G5229" i="24"/>
  <c r="G5305" i="24"/>
  <c r="G5374" i="24"/>
  <c r="G5575" i="24"/>
  <c r="G5642" i="24"/>
  <c r="G5719" i="24"/>
  <c r="G5993" i="24"/>
  <c r="G6315" i="24"/>
  <c r="G6806" i="24"/>
  <c r="G7158" i="24"/>
  <c r="G7284" i="24"/>
  <c r="G7348" i="24"/>
  <c r="G7399" i="24"/>
  <c r="G7490" i="24"/>
  <c r="G7686" i="24"/>
  <c r="G7997" i="24"/>
  <c r="G8079" i="24"/>
  <c r="G8122" i="24"/>
  <c r="G8400" i="24"/>
  <c r="G8632" i="24"/>
  <c r="G8639" i="24"/>
  <c r="G8934" i="24"/>
  <c r="G9145" i="24"/>
  <c r="G9185" i="24"/>
  <c r="G9611" i="24"/>
  <c r="G10239" i="24"/>
  <c r="G10246" i="24"/>
  <c r="G10326" i="24"/>
  <c r="G10433" i="24"/>
  <c r="G10630" i="24"/>
  <c r="G10886" i="24"/>
  <c r="G11499" i="24"/>
  <c r="G11507" i="24"/>
  <c r="G11721" i="24"/>
  <c r="G11968" i="24"/>
  <c r="G12435" i="24"/>
  <c r="G12443" i="24"/>
  <c r="G12816" i="24"/>
  <c r="G4235" i="24"/>
  <c r="G4255" i="24"/>
  <c r="G4270" i="24"/>
  <c r="G4299" i="24"/>
  <c r="G4350" i="24"/>
  <c r="G4371" i="24"/>
  <c r="G4415" i="24"/>
  <c r="G4429" i="24"/>
  <c r="G4443" i="24"/>
  <c r="G4450" i="24"/>
  <c r="G4473" i="24"/>
  <c r="G4515" i="24"/>
  <c r="G4543" i="24"/>
  <c r="G4579" i="24"/>
  <c r="G4641" i="24"/>
  <c r="G4649" i="24"/>
  <c r="G4656" i="24"/>
  <c r="G4678" i="24"/>
  <c r="G4685" i="24"/>
  <c r="G4721" i="24"/>
  <c r="G4755" i="24"/>
  <c r="G4776" i="24"/>
  <c r="G4790" i="24"/>
  <c r="G4811" i="24"/>
  <c r="G4818" i="24"/>
  <c r="G4854" i="24"/>
  <c r="G4867" i="24"/>
  <c r="G4894" i="24"/>
  <c r="G4902" i="24"/>
  <c r="G4983" i="24"/>
  <c r="G4990" i="24"/>
  <c r="G5093" i="24"/>
  <c r="G5107" i="24"/>
  <c r="G5114" i="24"/>
  <c r="G5176" i="24"/>
  <c r="G5183" i="24"/>
  <c r="G5190" i="24"/>
  <c r="G5210" i="24"/>
  <c r="G5230" i="24"/>
  <c r="G5250" i="24"/>
  <c r="G5278" i="24"/>
  <c r="G5306" i="24"/>
  <c r="G5326" i="24"/>
  <c r="G5354" i="24"/>
  <c r="G5375" i="24"/>
  <c r="G5465" i="24"/>
  <c r="G5506" i="24"/>
  <c r="G5527" i="24"/>
  <c r="G5602" i="24"/>
  <c r="G5609" i="24"/>
  <c r="G5616" i="24"/>
  <c r="G5643" i="24"/>
  <c r="G5670" i="24"/>
  <c r="G5677" i="24"/>
  <c r="G5706" i="24"/>
  <c r="G5806" i="24"/>
  <c r="G5814" i="24"/>
  <c r="G5834" i="24"/>
  <c r="G5863" i="24"/>
  <c r="G5903" i="24"/>
  <c r="G5917" i="24"/>
  <c r="G5930" i="24"/>
  <c r="G5950" i="24"/>
  <c r="G5957" i="24"/>
  <c r="G5965" i="24"/>
  <c r="G5980" i="24"/>
  <c r="G5987" i="24"/>
  <c r="G5994" i="24"/>
  <c r="G6008" i="24"/>
  <c r="G6035" i="24"/>
  <c r="G6054" i="24"/>
  <c r="G6090" i="24"/>
  <c r="G6098" i="24"/>
  <c r="G6125" i="24"/>
  <c r="G6132" i="24"/>
  <c r="G6189" i="24"/>
  <c r="G6309" i="24"/>
  <c r="G6463" i="24"/>
  <c r="G6504" i="24"/>
  <c r="G6525" i="24"/>
  <c r="G6602" i="24"/>
  <c r="G6659" i="24"/>
  <c r="G6666" i="24"/>
  <c r="G6723" i="24"/>
  <c r="G6744" i="24"/>
  <c r="G6764" i="24"/>
  <c r="G6779" i="24"/>
  <c r="G6793" i="24"/>
  <c r="G6807" i="24"/>
  <c r="G6858" i="24"/>
  <c r="G6865" i="24"/>
  <c r="G6885" i="24"/>
  <c r="G6914" i="24"/>
  <c r="G6921" i="24"/>
  <c r="G6928" i="24"/>
  <c r="G6991" i="24"/>
  <c r="G7019" i="24"/>
  <c r="G7088" i="24"/>
  <c r="G7159" i="24"/>
  <c r="G7180" i="24"/>
  <c r="G7187" i="24"/>
  <c r="G7194" i="24"/>
  <c r="G7243" i="24"/>
  <c r="G7313" i="24"/>
  <c r="G7326" i="24"/>
  <c r="G7341" i="24"/>
  <c r="G7370" i="24"/>
  <c r="G7392" i="24"/>
  <c r="G7400" i="24"/>
  <c r="G7441" i="24"/>
  <c r="G7448" i="24"/>
  <c r="G7456" i="24"/>
  <c r="G7463" i="24"/>
  <c r="G7483" i="24"/>
  <c r="G7491" i="24"/>
  <c r="G7540" i="24"/>
  <c r="G7569" i="24"/>
  <c r="G7575" i="24"/>
  <c r="G7582" i="24"/>
  <c r="G7631" i="24"/>
  <c r="G7687" i="24"/>
  <c r="G7821" i="24"/>
  <c r="G7857" i="24"/>
  <c r="G7898" i="24"/>
  <c r="G7926" i="24"/>
  <c r="G7941" i="24"/>
  <c r="G7998" i="24"/>
  <c r="G8032" i="24"/>
  <c r="G8046" i="24"/>
  <c r="G8123" i="24"/>
  <c r="G8205" i="24"/>
  <c r="G8219" i="24"/>
  <c r="G8233" i="24"/>
  <c r="G8239" i="24"/>
  <c r="G8268" i="24"/>
  <c r="G8282" i="24"/>
  <c r="G8289" i="24"/>
  <c r="G8337" i="24"/>
  <c r="G8379" i="24"/>
  <c r="G8408" i="24"/>
  <c r="G8415" i="24"/>
  <c r="G8443" i="24"/>
  <c r="G8459" i="24"/>
  <c r="G8480" i="24"/>
  <c r="G8493" i="24"/>
  <c r="G8633" i="24"/>
  <c r="G8675" i="24"/>
  <c r="G8716" i="24"/>
  <c r="G8730" i="24"/>
  <c r="G8751" i="24"/>
  <c r="G8779" i="24"/>
  <c r="G8786" i="24"/>
  <c r="G8807" i="24"/>
  <c r="G8835" i="24"/>
  <c r="G8848" i="24"/>
  <c r="G8870" i="24"/>
  <c r="G8885" i="24"/>
  <c r="G8892" i="24"/>
  <c r="G9035" i="24"/>
  <c r="G9050" i="24"/>
  <c r="G9093" i="24"/>
  <c r="G9109" i="24"/>
  <c r="G9131" i="24"/>
  <c r="G9138" i="24"/>
  <c r="G9186" i="24"/>
  <c r="G9383" i="24"/>
  <c r="G9425" i="24"/>
  <c r="G9495" i="24"/>
  <c r="G9528" i="24"/>
  <c r="G9535" i="24"/>
  <c r="G9577" i="24"/>
  <c r="G9612" i="24"/>
  <c r="G9655" i="24"/>
  <c r="G9711" i="24"/>
  <c r="G9755" i="24"/>
  <c r="G9904" i="24"/>
  <c r="G9981" i="24"/>
  <c r="G10090" i="24"/>
  <c r="G10297" i="24"/>
  <c r="G10305" i="24"/>
  <c r="G10313" i="24"/>
  <c r="G10485" i="24"/>
  <c r="G10528" i="24"/>
  <c r="G10555" i="24"/>
  <c r="G10597" i="24"/>
  <c r="G10718" i="24"/>
  <c r="G10799" i="24"/>
  <c r="G10835" i="24"/>
  <c r="G10842" i="24"/>
  <c r="G10850" i="24"/>
  <c r="G10887" i="24"/>
  <c r="G11294" i="24"/>
  <c r="G11597" i="24"/>
  <c r="G11647" i="24"/>
  <c r="G11655" i="24"/>
  <c r="G11678" i="24"/>
  <c r="G11767" i="24"/>
  <c r="G11917" i="24"/>
  <c r="G11983" i="24"/>
  <c r="G12006" i="24"/>
  <c r="G12014" i="24"/>
  <c r="G12074" i="24"/>
  <c r="G12156" i="24"/>
  <c r="G12192" i="24"/>
  <c r="G12325" i="24"/>
  <c r="G12391" i="24"/>
  <c r="G12398" i="24"/>
  <c r="G12406" i="24"/>
  <c r="G12444" i="24"/>
  <c r="G12527" i="24"/>
  <c r="G12535" i="24"/>
  <c r="G12586" i="24"/>
  <c r="G12600" i="24"/>
  <c r="G12654" i="24"/>
  <c r="G12795" i="24"/>
  <c r="G12885" i="24"/>
  <c r="G12960" i="24"/>
  <c r="G12976" i="24"/>
  <c r="G6073" i="24"/>
  <c r="G6171" i="24"/>
  <c r="G6296" i="24"/>
  <c r="G6379" i="24"/>
  <c r="G6571" i="24"/>
  <c r="G6585" i="24"/>
  <c r="G6635" i="24"/>
  <c r="G6649" i="24"/>
  <c r="G6907" i="24"/>
  <c r="G7162" i="24"/>
  <c r="G7176" i="24"/>
  <c r="G7183" i="24"/>
  <c r="G7224" i="24"/>
  <c r="G7270" i="24"/>
  <c r="G7277" i="24"/>
  <c r="G7285" i="24"/>
  <c r="G7332" i="24"/>
  <c r="G7501" i="24"/>
  <c r="G7834" i="24"/>
  <c r="G7862" i="24"/>
  <c r="G7938" i="24"/>
  <c r="G8021" i="24"/>
  <c r="G8048" i="24"/>
  <c r="G8278" i="24"/>
  <c r="G8319" i="24"/>
  <c r="G8767" i="24"/>
  <c r="G8991" i="24"/>
  <c r="G9193" i="24"/>
  <c r="G9401" i="24"/>
  <c r="G9471" i="24"/>
  <c r="G9558" i="24"/>
  <c r="G9629" i="24"/>
  <c r="G9692" i="24"/>
  <c r="G9846" i="24"/>
  <c r="G9853" i="24"/>
  <c r="G9910" i="24"/>
  <c r="G9944" i="24"/>
  <c r="G9959" i="24"/>
  <c r="G10008" i="24"/>
  <c r="G10205" i="24"/>
  <c r="G10278" i="24"/>
  <c r="G10966" i="24"/>
  <c r="G11187" i="24"/>
  <c r="G11379" i="24"/>
  <c r="G11577" i="24"/>
  <c r="G11585" i="24"/>
  <c r="G11747" i="24"/>
  <c r="G11854" i="24"/>
  <c r="G11896" i="24"/>
  <c r="G11932" i="24"/>
  <c r="G12250" i="24"/>
  <c r="G12263" i="24"/>
  <c r="G12278" i="24"/>
  <c r="G12336" i="24"/>
  <c r="G12344" i="24"/>
  <c r="G12358" i="24"/>
  <c r="G12365" i="24"/>
  <c r="G12611" i="24"/>
  <c r="G12747" i="24"/>
  <c r="G12984" i="24"/>
  <c r="G6074" i="24"/>
  <c r="G6081" i="24"/>
  <c r="G6096" i="24"/>
  <c r="G6123" i="24"/>
  <c r="G6137" i="24"/>
  <c r="G6152" i="24"/>
  <c r="G6172" i="24"/>
  <c r="G6179" i="24"/>
  <c r="G6186" i="24"/>
  <c r="G6193" i="24"/>
  <c r="G6200" i="24"/>
  <c r="G6207" i="24"/>
  <c r="G6214" i="24"/>
  <c r="G6235" i="24"/>
  <c r="G6242" i="24"/>
  <c r="G6331" i="24"/>
  <c r="G6345" i="24"/>
  <c r="G6360" i="24"/>
  <c r="G6399" i="24"/>
  <c r="G6434" i="24"/>
  <c r="G6455" i="24"/>
  <c r="G6477" i="24"/>
  <c r="G6531" i="24"/>
  <c r="G6579" i="24"/>
  <c r="G6615" i="24"/>
  <c r="G6650" i="24"/>
  <c r="G6657" i="24"/>
  <c r="G6671" i="24"/>
  <c r="G6720" i="24"/>
  <c r="G6748" i="24"/>
  <c r="G6755" i="24"/>
  <c r="G6775" i="24"/>
  <c r="G6782" i="24"/>
  <c r="G6831" i="24"/>
  <c r="G6875" i="24"/>
  <c r="G6908" i="24"/>
  <c r="G6949" i="24"/>
  <c r="G6969" i="24"/>
  <c r="G6976" i="24"/>
  <c r="G7005" i="24"/>
  <c r="G7025" i="24"/>
  <c r="G7093" i="24"/>
  <c r="G7148" i="24"/>
  <c r="G7204" i="24"/>
  <c r="G7211" i="24"/>
  <c r="G7244" i="24"/>
  <c r="G7292" i="24"/>
  <c r="G7319" i="24"/>
  <c r="G7361" i="24"/>
  <c r="G7398" i="24"/>
  <c r="G7413" i="24"/>
  <c r="G7420" i="24"/>
  <c r="G7427" i="24"/>
  <c r="G7460" i="24"/>
  <c r="G7488" i="24"/>
  <c r="G7495" i="24"/>
  <c r="G7502" i="24"/>
  <c r="G7551" i="24"/>
  <c r="G7565" i="24"/>
  <c r="G7578" i="24"/>
  <c r="G7599" i="24"/>
  <c r="G7633" i="24"/>
  <c r="G7674" i="24"/>
  <c r="G7709" i="24"/>
  <c r="G7744" i="24"/>
  <c r="G7758" i="24"/>
  <c r="G7765" i="24"/>
  <c r="G7842" i="24"/>
  <c r="G7863" i="24"/>
  <c r="G7869" i="24"/>
  <c r="G7882" i="24"/>
  <c r="G7896" i="24"/>
  <c r="G7931" i="24"/>
  <c r="G7939" i="24"/>
  <c r="G7953" i="24"/>
  <c r="G7981" i="24"/>
  <c r="G8028" i="24"/>
  <c r="G8035" i="24"/>
  <c r="G8049" i="24"/>
  <c r="G8062" i="24"/>
  <c r="G8089" i="24"/>
  <c r="G8103" i="24"/>
  <c r="G8177" i="24"/>
  <c r="G8197" i="24"/>
  <c r="G8279" i="24"/>
  <c r="G8286" i="24"/>
  <c r="G8293" i="24"/>
  <c r="G8390" i="24"/>
  <c r="G8474" i="24"/>
  <c r="G8481" i="24"/>
  <c r="G8577" i="24"/>
  <c r="G8584" i="24"/>
  <c r="G8604" i="24"/>
  <c r="G8617" i="24"/>
  <c r="G8659" i="24"/>
  <c r="G8761" i="24"/>
  <c r="G8803" i="24"/>
  <c r="G8817" i="24"/>
  <c r="G8843" i="24"/>
  <c r="G8857" i="24"/>
  <c r="G8864" i="24"/>
  <c r="G8907" i="24"/>
  <c r="G8928" i="24"/>
  <c r="G8943" i="24"/>
  <c r="G8969" i="24"/>
  <c r="G8984" i="24"/>
  <c r="G8992" i="24"/>
  <c r="G9048" i="24"/>
  <c r="G9070" i="24"/>
  <c r="G9077" i="24"/>
  <c r="G9084" i="24"/>
  <c r="G9090" i="24"/>
  <c r="G9148" i="24"/>
  <c r="G9187" i="24"/>
  <c r="G9194" i="24"/>
  <c r="G9201" i="24"/>
  <c r="G9222" i="24"/>
  <c r="G9243" i="24"/>
  <c r="G9257" i="24"/>
  <c r="G9264" i="24"/>
  <c r="G9271" i="24"/>
  <c r="G9327" i="24"/>
  <c r="G9409" i="24"/>
  <c r="G9544" i="24"/>
  <c r="G9573" i="24"/>
  <c r="G9600" i="24"/>
  <c r="G9644" i="24"/>
  <c r="G9651" i="24"/>
  <c r="G9693" i="24"/>
  <c r="G9736" i="24"/>
  <c r="G9805" i="24"/>
  <c r="G9861" i="24"/>
  <c r="G9868" i="24"/>
  <c r="G9945" i="24"/>
  <c r="G9952" i="24"/>
  <c r="G9980" i="24"/>
  <c r="G10001" i="24"/>
  <c r="G10009" i="24"/>
  <c r="G10030" i="24"/>
  <c r="G10037" i="24"/>
  <c r="G10044" i="24"/>
  <c r="G10065" i="24"/>
  <c r="G10072" i="24"/>
  <c r="G10198" i="24"/>
  <c r="G10279" i="24"/>
  <c r="G10314" i="24"/>
  <c r="G10335" i="24"/>
  <c r="G10362" i="24"/>
  <c r="G10376" i="24"/>
  <c r="G10383" i="24"/>
  <c r="G10390" i="24"/>
  <c r="G10397" i="24"/>
  <c r="G10505" i="24"/>
  <c r="G10561" i="24"/>
  <c r="G10629" i="24"/>
  <c r="G10643" i="24"/>
  <c r="G10650" i="24"/>
  <c r="G10679" i="24"/>
  <c r="G10723" i="24"/>
  <c r="G10744" i="24"/>
  <c r="G10802" i="24"/>
  <c r="G10808" i="24"/>
  <c r="G10816" i="24"/>
  <c r="G10823" i="24"/>
  <c r="G10866" i="24"/>
  <c r="G10881" i="24"/>
  <c r="G10967" i="24"/>
  <c r="G11218" i="24"/>
  <c r="G11372" i="24"/>
  <c r="G11380" i="24"/>
  <c r="G11481" i="24"/>
  <c r="G11503" i="24"/>
  <c r="G11511" i="24"/>
  <c r="G11785" i="24"/>
  <c r="G11847" i="24"/>
  <c r="G11855" i="24"/>
  <c r="G11933" i="24"/>
  <c r="G11940" i="24"/>
  <c r="G12119" i="24"/>
  <c r="G12127" i="24"/>
  <c r="G12141" i="24"/>
  <c r="G12163" i="24"/>
  <c r="G12170" i="24"/>
  <c r="G12191" i="24"/>
  <c r="G12199" i="24"/>
  <c r="G12243" i="24"/>
  <c r="G12352" i="24"/>
  <c r="G12395" i="24"/>
  <c r="G12494" i="24"/>
  <c r="G12582" i="24"/>
  <c r="G12604" i="24"/>
  <c r="G12612" i="24"/>
  <c r="G12688" i="24"/>
  <c r="G12696" i="24"/>
  <c r="G12805" i="24"/>
  <c r="G12909" i="24"/>
  <c r="G12932" i="24"/>
  <c r="G12939" i="24"/>
  <c r="G9502" i="24"/>
  <c r="G9509" i="24"/>
  <c r="G9547" i="24"/>
  <c r="G9574" i="24"/>
  <c r="G9726" i="24"/>
  <c r="G9878" i="24"/>
  <c r="G9933" i="24"/>
  <c r="G10017" i="24"/>
  <c r="G10038" i="24"/>
  <c r="G10108" i="24"/>
  <c r="G10303" i="24"/>
  <c r="G10324" i="24"/>
  <c r="G10386" i="24"/>
  <c r="G10486" i="24"/>
  <c r="G10726" i="24"/>
  <c r="G10740" i="24"/>
  <c r="G10995" i="24"/>
  <c r="G11251" i="24"/>
  <c r="G11475" i="24"/>
  <c r="G11556" i="24"/>
  <c r="G11980" i="24"/>
  <c r="G12018" i="24"/>
  <c r="G12070" i="24"/>
  <c r="G12114" i="24"/>
  <c r="G12685" i="24"/>
  <c r="G13072" i="24"/>
  <c r="G9601" i="24"/>
  <c r="G9623" i="24"/>
  <c r="G9637" i="24"/>
  <c r="G9658" i="24"/>
  <c r="G9699" i="24"/>
  <c r="G9727" i="24"/>
  <c r="G9761" i="24"/>
  <c r="G9781" i="24"/>
  <c r="G9795" i="24"/>
  <c r="G9809" i="24"/>
  <c r="G9816" i="24"/>
  <c r="G9823" i="24"/>
  <c r="G9844" i="24"/>
  <c r="G9858" i="24"/>
  <c r="G9872" i="24"/>
  <c r="G9900" i="24"/>
  <c r="G9934" i="24"/>
  <c r="G9941" i="24"/>
  <c r="G9955" i="24"/>
  <c r="G10004" i="24"/>
  <c r="G10018" i="24"/>
  <c r="G10039" i="24"/>
  <c r="G10191" i="24"/>
  <c r="G10234" i="24"/>
  <c r="G10325" i="24"/>
  <c r="G10387" i="24"/>
  <c r="G10422" i="24"/>
  <c r="G10430" i="24"/>
  <c r="G10459" i="24"/>
  <c r="G10480" i="24"/>
  <c r="G10521" i="24"/>
  <c r="G10541" i="24"/>
  <c r="G10602" i="24"/>
  <c r="G10621" i="24"/>
  <c r="G10648" i="24"/>
  <c r="G10669" i="24"/>
  <c r="G10690" i="24"/>
  <c r="G10776" i="24"/>
  <c r="G10790" i="24"/>
  <c r="G10883" i="24"/>
  <c r="G10897" i="24"/>
  <c r="G10904" i="24"/>
  <c r="G10982" i="24"/>
  <c r="G11003" i="24"/>
  <c r="G11025" i="24"/>
  <c r="G11179" i="24"/>
  <c r="G11186" i="24"/>
  <c r="G11193" i="24"/>
  <c r="G11209" i="24"/>
  <c r="G11230" i="24"/>
  <c r="G11266" i="24"/>
  <c r="G11273" i="24"/>
  <c r="G11304" i="24"/>
  <c r="G11312" i="24"/>
  <c r="G11412" i="24"/>
  <c r="G11440" i="24"/>
  <c r="G11455" i="24"/>
  <c r="G11513" i="24"/>
  <c r="G11549" i="24"/>
  <c r="G11564" i="24"/>
  <c r="G11629" i="24"/>
  <c r="G11666" i="24"/>
  <c r="G11930" i="24"/>
  <c r="G11945" i="24"/>
  <c r="G11959" i="24"/>
  <c r="G11989" i="24"/>
  <c r="G12003" i="24"/>
  <c r="G12011" i="24"/>
  <c r="G12071" i="24"/>
  <c r="G12086" i="24"/>
  <c r="G12288" i="24"/>
  <c r="G12303" i="24"/>
  <c r="G12310" i="24"/>
  <c r="G12366" i="24"/>
  <c r="G12567" i="24"/>
  <c r="G12626" i="24"/>
  <c r="G12655" i="24"/>
  <c r="G12859" i="24"/>
  <c r="G12867" i="24"/>
  <c r="G12875" i="24"/>
  <c r="G12956" i="24"/>
  <c r="G12986" i="24"/>
  <c r="G13000" i="24"/>
  <c r="G13028" i="24"/>
  <c r="G13073" i="24"/>
  <c r="G11347" i="24"/>
  <c r="G11383" i="24"/>
  <c r="G11443" i="24"/>
  <c r="G11515" i="24"/>
  <c r="G11683" i="24"/>
  <c r="G11740" i="24"/>
  <c r="G11820" i="24"/>
  <c r="G12292" i="24"/>
  <c r="G12411" i="24"/>
  <c r="G12499" i="24"/>
  <c r="G12563" i="24"/>
  <c r="G12871" i="24"/>
  <c r="G12886" i="24"/>
  <c r="G12893" i="24"/>
  <c r="G12899" i="24"/>
  <c r="G12922" i="24"/>
  <c r="G12994" i="24"/>
  <c r="G13088" i="24"/>
  <c r="G13117" i="24"/>
  <c r="G13146" i="24"/>
  <c r="G13154" i="24"/>
  <c r="G11262" i="24"/>
  <c r="G11299" i="24"/>
  <c r="G11327" i="24"/>
  <c r="G11523" i="24"/>
  <c r="G11530" i="24"/>
  <c r="G11537" i="24"/>
  <c r="G11699" i="24"/>
  <c r="G12080" i="24"/>
  <c r="G12440" i="24"/>
  <c r="G12598" i="24"/>
  <c r="G12635" i="24"/>
  <c r="G12785" i="24"/>
  <c r="G10671" i="24"/>
  <c r="G10713" i="24"/>
  <c r="G10791" i="24"/>
  <c r="G10819" i="24"/>
  <c r="G10826" i="24"/>
  <c r="G10832" i="24"/>
  <c r="G10846" i="24"/>
  <c r="G10895" i="24"/>
  <c r="G10902" i="24"/>
  <c r="G10951" i="24"/>
  <c r="G10986" i="24"/>
  <c r="G10999" i="24"/>
  <c r="G11026" i="24"/>
  <c r="G11052" i="24"/>
  <c r="G11092" i="24"/>
  <c r="G11149" i="24"/>
  <c r="G11171" i="24"/>
  <c r="G11184" i="24"/>
  <c r="G11214" i="24"/>
  <c r="G11270" i="24"/>
  <c r="G11300" i="24"/>
  <c r="G11307" i="24"/>
  <c r="G11341" i="24"/>
  <c r="G11431" i="24"/>
  <c r="G11444" i="24"/>
  <c r="G11452" i="24"/>
  <c r="G11486" i="24"/>
  <c r="G11516" i="24"/>
  <c r="G11551" i="24"/>
  <c r="G11600" i="24"/>
  <c r="G11635" i="24"/>
  <c r="G11727" i="24"/>
  <c r="G12022" i="24"/>
  <c r="G12043" i="24"/>
  <c r="G12050" i="24"/>
  <c r="G12470" i="24"/>
  <c r="G12478" i="24"/>
  <c r="G12507" i="24"/>
  <c r="G12736" i="24"/>
  <c r="G12758" i="24"/>
  <c r="G12765" i="24"/>
  <c r="G12843" i="24"/>
  <c r="G12864" i="24"/>
  <c r="G13030" i="24"/>
  <c r="G9292" i="24"/>
  <c r="G9352" i="24"/>
  <c r="G9359" i="24"/>
  <c r="G9366" i="24"/>
  <c r="G9385" i="24"/>
  <c r="G9399" i="24"/>
  <c r="G9553" i="24"/>
  <c r="G9566" i="24"/>
  <c r="G9606" i="24"/>
  <c r="G9614" i="24"/>
  <c r="G9621" i="24"/>
  <c r="G9635" i="24"/>
  <c r="G9723" i="24"/>
  <c r="G9810" i="24"/>
  <c r="G9852" i="24"/>
  <c r="G9895" i="24"/>
  <c r="G9928" i="24"/>
  <c r="G9963" i="24"/>
  <c r="G9990" i="24"/>
  <c r="G10005" i="24"/>
  <c r="G10033" i="24"/>
  <c r="G10046" i="24"/>
  <c r="G10066" i="24"/>
  <c r="G10087" i="24"/>
  <c r="G10109" i="24"/>
  <c r="G10123" i="24"/>
  <c r="G10157" i="24"/>
  <c r="G10177" i="24"/>
  <c r="G10197" i="24"/>
  <c r="G10240" i="24"/>
  <c r="G10247" i="24"/>
  <c r="G10254" i="24"/>
  <c r="G10261" i="24"/>
  <c r="G10302" i="24"/>
  <c r="G10330" i="24"/>
  <c r="G10435" i="24"/>
  <c r="G10456" i="24"/>
  <c r="G10490" i="24"/>
  <c r="G10497" i="24"/>
  <c r="G10524" i="24"/>
  <c r="G10556" i="24"/>
  <c r="G10563" i="24"/>
  <c r="G10577" i="24"/>
  <c r="G10644" i="24"/>
  <c r="G10651" i="24"/>
  <c r="G10665" i="24"/>
  <c r="G10699" i="24"/>
  <c r="G10721" i="24"/>
  <c r="G10749" i="24"/>
  <c r="G10770" i="24"/>
  <c r="G10798" i="24"/>
  <c r="G10868" i="24"/>
  <c r="G10889" i="24"/>
  <c r="G10903" i="24"/>
  <c r="G11012" i="24"/>
  <c r="G11066" i="24"/>
  <c r="G11093" i="24"/>
  <c r="G11107" i="24"/>
  <c r="G11114" i="24"/>
  <c r="G11293" i="24"/>
  <c r="G11370" i="24"/>
  <c r="G11424" i="24"/>
  <c r="G11445" i="24"/>
  <c r="G11517" i="24"/>
  <c r="G11552" i="24"/>
  <c r="G11566" i="24"/>
  <c r="G11601" i="24"/>
  <c r="G11636" i="24"/>
  <c r="G11650" i="24"/>
  <c r="G11657" i="24"/>
  <c r="G11685" i="24"/>
  <c r="G11822" i="24"/>
  <c r="G11853" i="24"/>
  <c r="G11909" i="24"/>
  <c r="G11916" i="24"/>
  <c r="G11943" i="24"/>
  <c r="G11965" i="24"/>
  <c r="G11972" i="24"/>
  <c r="G11994" i="24"/>
  <c r="G12000" i="24"/>
  <c r="G12008" i="24"/>
  <c r="G12044" i="24"/>
  <c r="G12066" i="24"/>
  <c r="G12273" i="24"/>
  <c r="G12335" i="24"/>
  <c r="G12350" i="24"/>
  <c r="G12456" i="24"/>
  <c r="G12471" i="24"/>
  <c r="G12486" i="24"/>
  <c r="G12501" i="24"/>
  <c r="G12515" i="24"/>
  <c r="G12529" i="24"/>
  <c r="G12537" i="24"/>
  <c r="G12544" i="24"/>
  <c r="G12614" i="24"/>
  <c r="G12695" i="24"/>
  <c r="G12716" i="24"/>
  <c r="G12722" i="24"/>
  <c r="G12759" i="24"/>
  <c r="G12930" i="24"/>
  <c r="G12945" i="24"/>
  <c r="G12966" i="24"/>
  <c r="G12981" i="24"/>
  <c r="G13096" i="24"/>
  <c r="G13104" i="24"/>
  <c r="G11190" i="24"/>
  <c r="G11213" i="24"/>
  <c r="G11268" i="24"/>
  <c r="G11333" i="24"/>
  <c r="G11339" i="24"/>
  <c r="G11368" i="24"/>
  <c r="G11375" i="24"/>
  <c r="G11442" i="24"/>
  <c r="G11555" i="24"/>
  <c r="G11583" i="24"/>
  <c r="G11618" i="24"/>
  <c r="G11625" i="24"/>
  <c r="G11639" i="24"/>
  <c r="G11653" i="24"/>
  <c r="G11680" i="24"/>
  <c r="G11696" i="24"/>
  <c r="G11780" i="24"/>
  <c r="G11794" i="24"/>
  <c r="G11825" i="24"/>
  <c r="G11833" i="24"/>
  <c r="G11840" i="24"/>
  <c r="G11897" i="24"/>
  <c r="G11952" i="24"/>
  <c r="G11960" i="24"/>
  <c r="G12017" i="24"/>
  <c r="G12123" i="24"/>
  <c r="G12151" i="24"/>
  <c r="G12158" i="24"/>
  <c r="G12173" i="24"/>
  <c r="G12180" i="24"/>
  <c r="G12215" i="24"/>
  <c r="G12230" i="24"/>
  <c r="G12237" i="24"/>
  <c r="G12314" i="24"/>
  <c r="G12349" i="24"/>
  <c r="G12467" i="24"/>
  <c r="G12676" i="24"/>
  <c r="G12691" i="24"/>
  <c r="G12705" i="24"/>
  <c r="G12712" i="24"/>
  <c r="G12789" i="24"/>
  <c r="G12817" i="24"/>
  <c r="G12824" i="24"/>
  <c r="G12832" i="24"/>
  <c r="G12839" i="24"/>
  <c r="G12860" i="24"/>
  <c r="G12868" i="24"/>
  <c r="G12882" i="24"/>
  <c r="G12903" i="24"/>
  <c r="G12911" i="24"/>
  <c r="G13012" i="24"/>
  <c r="G13047" i="24"/>
  <c r="G13069" i="24"/>
  <c r="G13097" i="24"/>
  <c r="G13133" i="24"/>
  <c r="G11415" i="24"/>
  <c r="G11449" i="24"/>
  <c r="G11483" i="24"/>
  <c r="G11527" i="24"/>
  <c r="G11568" i="24"/>
  <c r="G11582" i="24"/>
  <c r="G11589" i="24"/>
  <c r="G11610" i="24"/>
  <c r="G11617" i="24"/>
  <c r="G11665" i="24"/>
  <c r="G11700" i="24"/>
  <c r="G11707" i="24"/>
  <c r="G11714" i="24"/>
  <c r="G11735" i="24"/>
  <c r="G11750" i="24"/>
  <c r="G11859" i="24"/>
  <c r="G11900" i="24"/>
  <c r="G11907" i="24"/>
  <c r="G11914" i="24"/>
  <c r="G11955" i="24"/>
  <c r="G11976" i="24"/>
  <c r="G11984" i="24"/>
  <c r="G12125" i="24"/>
  <c r="G12132" i="24"/>
  <c r="G12152" i="24"/>
  <c r="G12258" i="24"/>
  <c r="G12279" i="24"/>
  <c r="G12306" i="24"/>
  <c r="G12313" i="24"/>
  <c r="G12341" i="24"/>
  <c r="G12348" i="24"/>
  <c r="G12394" i="24"/>
  <c r="G12437" i="24"/>
  <c r="G12451" i="24"/>
  <c r="G12488" i="24"/>
  <c r="G12510" i="24"/>
  <c r="G12531" i="24"/>
  <c r="G12539" i="24"/>
  <c r="G12566" i="24"/>
  <c r="G12580" i="24"/>
  <c r="G12593" i="24"/>
  <c r="G12621" i="24"/>
  <c r="G12657" i="24"/>
  <c r="G12799" i="24"/>
  <c r="G12855" i="24"/>
  <c r="G12862" i="24"/>
  <c r="G12870" i="24"/>
  <c r="G12877" i="24"/>
  <c r="G12891" i="24"/>
  <c r="G12920" i="24"/>
  <c r="G12990" i="24"/>
  <c r="G13031" i="24"/>
  <c r="G13061" i="24"/>
  <c r="G13075" i="24"/>
  <c r="G13124" i="24"/>
  <c r="G13152" i="24"/>
  <c r="G13160" i="24"/>
  <c r="G12624" i="24"/>
  <c r="G12653" i="24"/>
  <c r="G12675" i="24"/>
  <c r="G12697" i="24"/>
  <c r="G12724" i="24"/>
  <c r="G12731" i="24"/>
  <c r="G12753" i="24"/>
  <c r="G12873" i="24"/>
  <c r="G12908" i="24"/>
  <c r="G12978" i="24"/>
  <c r="G12992" i="24"/>
  <c r="G13020" i="24"/>
  <c r="G13084" i="24"/>
  <c r="G13098" i="24"/>
  <c r="G13105" i="24"/>
  <c r="G13112" i="24"/>
  <c r="G13134" i="24"/>
  <c r="G13141" i="24"/>
  <c r="G11681" i="24"/>
  <c r="G11779" i="24"/>
  <c r="G11800" i="24"/>
  <c r="G11815" i="24"/>
  <c r="G11845" i="24"/>
  <c r="G11866" i="24"/>
  <c r="G11915" i="24"/>
  <c r="G11922" i="24"/>
  <c r="G11935" i="24"/>
  <c r="G11942" i="24"/>
  <c r="G11949" i="24"/>
  <c r="G11956" i="24"/>
  <c r="G12069" i="24"/>
  <c r="G12091" i="24"/>
  <c r="G12165" i="24"/>
  <c r="G12193" i="24"/>
  <c r="G12200" i="24"/>
  <c r="G12228" i="24"/>
  <c r="G12276" i="24"/>
  <c r="G12330" i="24"/>
  <c r="G12370" i="24"/>
  <c r="G12439" i="24"/>
  <c r="G12447" i="24"/>
  <c r="G12468" i="24"/>
  <c r="G12504" i="24"/>
  <c r="G12519" i="24"/>
  <c r="G12526" i="24"/>
  <c r="G12554" i="24"/>
  <c r="G12560" i="24"/>
  <c r="G12575" i="24"/>
  <c r="G12602" i="24"/>
  <c r="G12623" i="24"/>
  <c r="G12644" i="24"/>
  <c r="G12665" i="24"/>
  <c r="G12672" i="24"/>
  <c r="G12680" i="24"/>
  <c r="G12715" i="24"/>
  <c r="G12743" i="24"/>
  <c r="G12750" i="24"/>
  <c r="G12757" i="24"/>
  <c r="G12763" i="24"/>
  <c r="G12791" i="24"/>
  <c r="G12833" i="24"/>
  <c r="G12869" i="24"/>
  <c r="G12883" i="24"/>
  <c r="G12897" i="24"/>
  <c r="G12919" i="24"/>
  <c r="G12968" i="24"/>
  <c r="G13003" i="24"/>
  <c r="G13016" i="24"/>
  <c r="G13023" i="24"/>
  <c r="G13037" i="24"/>
  <c r="G13052" i="24"/>
  <c r="G13094" i="24"/>
  <c r="G13101" i="24"/>
  <c r="G13108" i="24"/>
  <c r="G13115" i="24"/>
  <c r="G13137" i="24"/>
  <c r="G2120" i="24"/>
  <c r="G2134" i="24"/>
  <c r="G2274" i="24"/>
  <c r="G3472" i="24"/>
  <c r="G3648" i="24"/>
  <c r="G3742" i="24"/>
  <c r="G3828" i="24"/>
  <c r="G4114" i="24"/>
  <c r="G4536" i="24"/>
  <c r="G332" i="24"/>
  <c r="G1174" i="24"/>
  <c r="G1314" i="24"/>
  <c r="G1672" i="24"/>
  <c r="G1686" i="24"/>
  <c r="G1826" i="24"/>
  <c r="G2184" i="24"/>
  <c r="G2198" i="24"/>
  <c r="G2338" i="24"/>
  <c r="G2500" i="24"/>
  <c r="G2933" i="24"/>
  <c r="G4115" i="24"/>
  <c r="G5012" i="24"/>
  <c r="G7932" i="24"/>
  <c r="G170" i="24"/>
  <c r="G459" i="24"/>
  <c r="G759" i="24"/>
  <c r="G837" i="24"/>
  <c r="G2841" i="24"/>
  <c r="G3017" i="24"/>
  <c r="G3082" i="24"/>
  <c r="G3102" i="24"/>
  <c r="G3701" i="24"/>
  <c r="G4101" i="24"/>
  <c r="G5841" i="24"/>
  <c r="G5855" i="24"/>
  <c r="G6375" i="24"/>
  <c r="G6608" i="24"/>
  <c r="G6818" i="24"/>
  <c r="G9663" i="24"/>
  <c r="G587" i="24"/>
  <c r="G645" i="24"/>
  <c r="G776" i="24"/>
  <c r="G802" i="24"/>
  <c r="G1029" i="24"/>
  <c r="G1080" i="24"/>
  <c r="G1144" i="24"/>
  <c r="G1208" i="24"/>
  <c r="G1272" i="24"/>
  <c r="G1336" i="24"/>
  <c r="G1400" i="24"/>
  <c r="G1464" i="24"/>
  <c r="G1528" i="24"/>
  <c r="G1592" i="24"/>
  <c r="G1656" i="24"/>
  <c r="G1720" i="24"/>
  <c r="G1784" i="24"/>
  <c r="G1848" i="24"/>
  <c r="G1912" i="24"/>
  <c r="G1976" i="24"/>
  <c r="G2040" i="24"/>
  <c r="G2104" i="24"/>
  <c r="G3917" i="24"/>
  <c r="G7930" i="24"/>
  <c r="G7971" i="24"/>
  <c r="G8576" i="24"/>
  <c r="G8731" i="24"/>
  <c r="G11687" i="24"/>
  <c r="G8508" i="24"/>
  <c r="G40" i="24"/>
  <c r="G309" i="24"/>
  <c r="G523" i="24"/>
  <c r="G581" i="24"/>
  <c r="G712" i="24"/>
  <c r="G738" i="24"/>
  <c r="G2688" i="24"/>
  <c r="G2853" i="24"/>
  <c r="G2944" i="24"/>
  <c r="G3248" i="24"/>
  <c r="G3289" i="24"/>
  <c r="G3348" i="24"/>
  <c r="G4025" i="24"/>
  <c r="G4306" i="24"/>
  <c r="G4869" i="24"/>
  <c r="G5056" i="24"/>
  <c r="G5342" i="24"/>
  <c r="G5746" i="24"/>
  <c r="G6129" i="24"/>
  <c r="G7191" i="24"/>
  <c r="G7477" i="24"/>
  <c r="G7946" i="24"/>
  <c r="G8502" i="24"/>
  <c r="G8549" i="24"/>
  <c r="G120" i="24"/>
  <c r="G184" i="24"/>
  <c r="G248" i="24"/>
  <c r="G408" i="24"/>
  <c r="G472" i="24"/>
  <c r="G536" i="24"/>
  <c r="G600" i="24"/>
  <c r="G664" i="24"/>
  <c r="G728" i="24"/>
  <c r="G792" i="24"/>
  <c r="G856" i="24"/>
  <c r="G920" i="24"/>
  <c r="G984" i="24"/>
  <c r="G1048" i="24"/>
  <c r="G1112" i="24"/>
  <c r="G1176" i="24"/>
  <c r="G1240" i="24"/>
  <c r="G1304" i="24"/>
  <c r="G1368" i="24"/>
  <c r="G1432" i="24"/>
  <c r="G1496" i="24"/>
  <c r="G1560" i="24"/>
  <c r="G1624" i="24"/>
  <c r="G1688" i="24"/>
  <c r="G1752" i="24"/>
  <c r="G1816" i="24"/>
  <c r="G1880" i="24"/>
  <c r="G1944" i="24"/>
  <c r="G2008" i="24"/>
  <c r="G2072" i="24"/>
  <c r="G2136" i="24"/>
  <c r="G2200" i="24"/>
  <c r="G2264" i="24"/>
  <c r="G2328" i="24"/>
  <c r="G2655" i="24"/>
  <c r="G2800" i="24"/>
  <c r="G2917" i="24"/>
  <c r="G3024" i="24"/>
  <c r="G3110" i="24"/>
  <c r="G3184" i="24"/>
  <c r="G3216" i="24"/>
  <c r="G3470" i="24"/>
  <c r="G3712" i="24"/>
  <c r="G3934" i="24"/>
  <c r="G4016" i="24"/>
  <c r="G4067" i="24"/>
  <c r="G4137" i="24"/>
  <c r="G4162" i="24"/>
  <c r="G4169" i="24"/>
  <c r="G4208" i="24"/>
  <c r="G4393" i="24"/>
  <c r="G4904" i="24"/>
  <c r="G4960" i="24"/>
  <c r="G4979" i="24"/>
  <c r="G5072" i="24"/>
  <c r="G5103" i="24"/>
  <c r="G5289" i="24"/>
  <c r="G5408" i="24"/>
  <c r="G5488" i="24"/>
  <c r="G5557" i="24"/>
  <c r="G5832" i="24"/>
  <c r="G6138" i="24"/>
  <c r="G6538" i="24"/>
  <c r="G6647" i="24"/>
  <c r="G6802" i="24"/>
  <c r="G6823" i="24"/>
  <c r="G6895" i="24"/>
  <c r="G7202" i="24"/>
  <c r="G7381" i="24"/>
  <c r="G7818" i="24"/>
  <c r="G8700" i="24"/>
  <c r="G9849" i="24"/>
  <c r="G9973" i="24"/>
  <c r="G10180" i="24"/>
  <c r="G10322" i="24"/>
  <c r="G2448" i="24"/>
  <c r="G2570" i="24"/>
  <c r="G2880" i="24"/>
  <c r="G3056" i="24"/>
  <c r="G3328" i="24"/>
  <c r="G3732" i="24"/>
  <c r="G3824" i="24"/>
  <c r="G4048" i="24"/>
  <c r="G4112" i="24"/>
  <c r="G4272" i="24"/>
  <c r="G4290" i="24"/>
  <c r="G4329" i="24"/>
  <c r="G4633" i="24"/>
  <c r="G4805" i="24"/>
  <c r="G5029" i="24"/>
  <c r="G5042" i="24"/>
  <c r="G5104" i="24"/>
  <c r="G5234" i="24"/>
  <c r="G5258" i="24"/>
  <c r="G5389" i="24"/>
  <c r="G5507" i="24"/>
  <c r="G5645" i="24"/>
  <c r="G5664" i="24"/>
  <c r="G5763" i="24"/>
  <c r="G5802" i="24"/>
  <c r="G6294" i="24"/>
  <c r="G6532" i="24"/>
  <c r="G6578" i="24"/>
  <c r="G6591" i="24"/>
  <c r="G6817" i="24"/>
  <c r="G7136" i="24"/>
  <c r="G7170" i="24"/>
  <c r="G7203" i="24"/>
  <c r="G7287" i="24"/>
  <c r="G7688" i="24"/>
  <c r="G7708" i="24"/>
  <c r="G8090" i="24"/>
  <c r="G8163" i="24"/>
  <c r="G8328" i="24"/>
  <c r="G8694" i="24"/>
  <c r="G8975" i="24"/>
  <c r="G10576" i="24"/>
  <c r="G11349" i="24"/>
  <c r="G2644" i="24"/>
  <c r="G2704" i="24"/>
  <c r="G2826" i="24"/>
  <c r="G2966" i="24"/>
  <c r="G3136" i="24"/>
  <c r="G3540" i="24"/>
  <c r="G3632" i="24"/>
  <c r="G3664" i="24"/>
  <c r="G3837" i="24"/>
  <c r="G3904" i="24"/>
  <c r="G4144" i="24"/>
  <c r="G4240" i="24"/>
  <c r="G4336" i="24"/>
  <c r="G4381" i="24"/>
  <c r="G4660" i="24"/>
  <c r="G4754" i="24"/>
  <c r="G4911" i="24"/>
  <c r="G5086" i="24"/>
  <c r="G5277" i="24"/>
  <c r="G5315" i="24"/>
  <c r="G5328" i="24"/>
  <c r="G5359" i="24"/>
  <c r="G5584" i="24"/>
  <c r="G6066" i="24"/>
  <c r="G6079" i="24"/>
  <c r="G6166" i="24"/>
  <c r="G6288" i="24"/>
  <c r="G6572" i="24"/>
  <c r="G6871" i="24"/>
  <c r="G7069" i="24"/>
  <c r="G7123" i="24"/>
  <c r="G8157" i="24"/>
  <c r="G8647" i="24"/>
  <c r="G8688" i="24"/>
  <c r="G9386" i="24"/>
  <c r="G9961" i="24"/>
  <c r="G10092" i="24"/>
  <c r="G2576" i="24"/>
  <c r="G2832" i="24"/>
  <c r="G3088" i="24"/>
  <c r="G3094" i="24"/>
  <c r="G5803" i="24"/>
  <c r="G5972" i="24"/>
  <c r="G6133" i="24"/>
  <c r="G6284" i="24"/>
  <c r="G6416" i="24"/>
  <c r="G6754" i="24"/>
  <c r="G6902" i="24"/>
  <c r="G6922" i="24"/>
  <c r="G7328" i="24"/>
  <c r="G7637" i="24"/>
  <c r="G7827" i="24"/>
  <c r="G7927" i="24"/>
  <c r="G8471" i="24"/>
  <c r="G8679" i="24"/>
  <c r="G8725" i="24"/>
  <c r="G9157" i="24"/>
  <c r="G9874" i="24"/>
  <c r="G11210" i="24"/>
  <c r="G2480" i="24"/>
  <c r="G2736" i="24"/>
  <c r="G2992" i="24"/>
  <c r="G2998" i="24"/>
  <c r="G3984" i="24"/>
  <c r="G4032" i="24"/>
  <c r="G4104" i="24"/>
  <c r="G4128" i="24"/>
  <c r="G4176" i="24"/>
  <c r="G4201" i="24"/>
  <c r="G4249" i="24"/>
  <c r="G4528" i="24"/>
  <c r="G4546" i="24"/>
  <c r="G4800" i="24"/>
  <c r="G6322" i="24"/>
  <c r="G6335" i="24"/>
  <c r="G6410" i="24"/>
  <c r="G6767" i="24"/>
  <c r="G6866" i="24"/>
  <c r="G7080" i="24"/>
  <c r="G7140" i="24"/>
  <c r="G7199" i="24"/>
  <c r="G7362" i="24"/>
  <c r="G7600" i="24"/>
  <c r="G7612" i="24"/>
  <c r="G7920" i="24"/>
  <c r="G8712" i="24"/>
  <c r="G2384" i="24"/>
  <c r="G2401" i="24"/>
  <c r="G2560" i="24"/>
  <c r="G2816" i="24"/>
  <c r="G3072" i="24"/>
  <c r="G3078" i="24"/>
  <c r="G3856" i="24"/>
  <c r="G3920" i="24"/>
  <c r="G4009" i="24"/>
  <c r="G4352" i="24"/>
  <c r="G4498" i="24"/>
  <c r="G4752" i="24"/>
  <c r="G4777" i="24"/>
  <c r="G4825" i="24"/>
  <c r="G5040" i="24"/>
  <c r="G5076" i="24"/>
  <c r="G5416" i="24"/>
  <c r="G5440" i="24"/>
  <c r="G5648" i="24"/>
  <c r="G5797" i="24"/>
  <c r="G6114" i="24"/>
  <c r="G6127" i="24"/>
  <c r="G6404" i="24"/>
  <c r="G6517" i="24"/>
  <c r="G6668" i="24"/>
  <c r="G6814" i="24"/>
  <c r="G7509" i="24"/>
  <c r="G7568" i="24"/>
  <c r="G7856" i="24"/>
  <c r="G8438" i="24"/>
  <c r="G8896" i="24"/>
  <c r="G8917" i="24"/>
  <c r="G8944" i="24"/>
  <c r="G9286" i="24"/>
  <c r="G9848" i="24"/>
  <c r="G11317" i="24"/>
  <c r="G3872" i="24"/>
  <c r="G4864" i="24"/>
  <c r="G5024" i="24"/>
  <c r="G5280" i="24"/>
  <c r="G5536" i="24"/>
  <c r="G5792" i="24"/>
  <c r="G5879" i="24"/>
  <c r="G5983" i="24"/>
  <c r="G6092" i="24"/>
  <c r="G6220" i="24"/>
  <c r="G6348" i="24"/>
  <c r="G6476" i="24"/>
  <c r="G6604" i="24"/>
  <c r="G6732" i="24"/>
  <c r="G6787" i="24"/>
  <c r="G6868" i="24"/>
  <c r="G6978" i="24"/>
  <c r="G7375" i="24"/>
  <c r="G7517" i="24"/>
  <c r="G7824" i="24"/>
  <c r="G7893" i="24"/>
  <c r="G8470" i="24"/>
  <c r="G8941" i="24"/>
  <c r="G9002" i="24"/>
  <c r="G11991" i="24"/>
  <c r="G12732" i="24"/>
  <c r="G4912" i="24"/>
  <c r="G5168" i="24"/>
  <c r="G5424" i="24"/>
  <c r="G5680" i="24"/>
  <c r="G5852" i="24"/>
  <c r="G6063" i="24"/>
  <c r="G6130" i="24"/>
  <c r="G6191" i="24"/>
  <c r="G6258" i="24"/>
  <c r="G6319" i="24"/>
  <c r="G6386" i="24"/>
  <c r="G6447" i="24"/>
  <c r="G6514" i="24"/>
  <c r="G6575" i="24"/>
  <c r="G6642" i="24"/>
  <c r="G6703" i="24"/>
  <c r="G6913" i="24"/>
  <c r="G7248" i="24"/>
  <c r="G7338" i="24"/>
  <c r="G7424" i="24"/>
  <c r="G7539" i="24"/>
  <c r="G7852" i="24"/>
  <c r="G8134" i="24"/>
  <c r="G8723" i="24"/>
  <c r="G9743" i="24"/>
  <c r="G11073" i="24"/>
  <c r="G4256" i="24"/>
  <c r="G4320" i="24"/>
  <c r="G4384" i="24"/>
  <c r="G4448" i="24"/>
  <c r="G4512" i="24"/>
  <c r="G4576" i="24"/>
  <c r="G4640" i="24"/>
  <c r="G4704" i="24"/>
  <c r="G4768" i="24"/>
  <c r="G4832" i="24"/>
  <c r="G4992" i="24"/>
  <c r="G5248" i="24"/>
  <c r="G5504" i="24"/>
  <c r="G5760" i="24"/>
  <c r="G5800" i="24"/>
  <c r="G5944" i="24"/>
  <c r="G6770" i="24"/>
  <c r="G6956" i="24"/>
  <c r="G7167" i="24"/>
  <c r="G7267" i="24"/>
  <c r="G7487" i="24"/>
  <c r="G7699" i="24"/>
  <c r="G8102" i="24"/>
  <c r="G8128" i="24"/>
  <c r="G8359" i="24"/>
  <c r="G8406" i="24"/>
  <c r="G8499" i="24"/>
  <c r="G8743" i="24"/>
  <c r="G9163" i="24"/>
  <c r="G9377" i="24"/>
  <c r="G9497" i="24"/>
  <c r="G10360" i="24"/>
  <c r="G10451" i="24"/>
  <c r="G10685" i="24"/>
  <c r="G11734" i="24"/>
  <c r="G5880" i="24"/>
  <c r="G7239" i="24"/>
  <c r="G7363" i="24"/>
  <c r="G7459" i="24"/>
  <c r="G7747" i="24"/>
  <c r="G7872" i="24"/>
  <c r="G8091" i="24"/>
  <c r="G8104" i="24"/>
  <c r="G8636" i="24"/>
  <c r="G8741" i="24"/>
  <c r="G9235" i="24"/>
  <c r="G10448" i="24"/>
  <c r="G5864" i="24"/>
  <c r="G6018" i="24"/>
  <c r="G6024" i="24"/>
  <c r="G6786" i="24"/>
  <c r="G6863" i="24"/>
  <c r="G6946" i="24"/>
  <c r="G7107" i="24"/>
  <c r="G7216" i="24"/>
  <c r="G7504" i="24"/>
  <c r="G7616" i="24"/>
  <c r="G7697" i="24"/>
  <c r="G8275" i="24"/>
  <c r="G8456" i="24"/>
  <c r="G8476" i="24"/>
  <c r="G8551" i="24"/>
  <c r="G8630" i="24"/>
  <c r="G9188" i="24"/>
  <c r="G9316" i="24"/>
  <c r="G9348" i="24"/>
  <c r="G9618" i="24"/>
  <c r="G9998" i="24"/>
  <c r="G10496" i="24"/>
  <c r="G10568" i="24"/>
  <c r="G10622" i="24"/>
  <c r="G11269" i="24"/>
  <c r="G11430" i="24"/>
  <c r="G11471" i="24"/>
  <c r="G11722" i="24"/>
  <c r="G5848" i="24"/>
  <c r="G6082" i="24"/>
  <c r="G6146" i="24"/>
  <c r="G6210" i="24"/>
  <c r="G6274" i="24"/>
  <c r="G6338" i="24"/>
  <c r="G6402" i="24"/>
  <c r="G6466" i="24"/>
  <c r="G6530" i="24"/>
  <c r="G6594" i="24"/>
  <c r="G6658" i="24"/>
  <c r="G6722" i="24"/>
  <c r="G6834" i="24"/>
  <c r="G6882" i="24"/>
  <c r="G6994" i="24"/>
  <c r="G7030" i="24"/>
  <c r="G7205" i="24"/>
  <c r="G7283" i="24"/>
  <c r="G7466" i="24"/>
  <c r="G7523" i="24"/>
  <c r="G7779" i="24"/>
  <c r="G7816" i="24"/>
  <c r="G7891" i="24"/>
  <c r="G7936" i="24"/>
  <c r="G8016" i="24"/>
  <c r="G8029" i="24"/>
  <c r="G8060" i="24"/>
  <c r="G8403" i="24"/>
  <c r="G8519" i="24"/>
  <c r="G8624" i="24"/>
  <c r="G8860" i="24"/>
  <c r="G9169" i="24"/>
  <c r="G9441" i="24"/>
  <c r="G11103" i="24"/>
  <c r="G11263" i="24"/>
  <c r="G11277" i="24"/>
  <c r="G11371" i="24"/>
  <c r="G11540" i="24"/>
  <c r="G7264" i="24"/>
  <c r="G7415" i="24"/>
  <c r="G7500" i="24"/>
  <c r="G7584" i="24"/>
  <c r="G7680" i="24"/>
  <c r="G7811" i="24"/>
  <c r="G7978" i="24"/>
  <c r="G8080" i="24"/>
  <c r="G8190" i="24"/>
  <c r="G8227" i="24"/>
  <c r="G8421" i="24"/>
  <c r="G8535" i="24"/>
  <c r="G8611" i="24"/>
  <c r="G8682" i="24"/>
  <c r="G8823" i="24"/>
  <c r="G8887" i="24"/>
  <c r="G9065" i="24"/>
  <c r="G9177" i="24"/>
  <c r="G9270" i="24"/>
  <c r="G9375" i="24"/>
  <c r="G9938" i="24"/>
  <c r="G9978" i="24"/>
  <c r="G10169" i="24"/>
  <c r="G10512" i="24"/>
  <c r="G10570" i="24"/>
  <c r="G10915" i="24"/>
  <c r="G11156" i="24"/>
  <c r="G7155" i="24"/>
  <c r="G7178" i="24"/>
  <c r="G7235" i="24"/>
  <c r="G7360" i="24"/>
  <c r="G7555" i="24"/>
  <c r="G7722" i="24"/>
  <c r="G7955" i="24"/>
  <c r="G8003" i="24"/>
  <c r="G8663" i="24"/>
  <c r="G9006" i="24"/>
  <c r="G9039" i="24"/>
  <c r="G9092" i="24"/>
  <c r="G9376" i="24"/>
  <c r="G10338" i="24"/>
  <c r="G10418" i="24"/>
  <c r="G10461" i="24"/>
  <c r="G10500" i="24"/>
  <c r="G11029" i="24"/>
  <c r="G11075" i="24"/>
  <c r="G12203" i="24"/>
  <c r="G12210" i="24"/>
  <c r="G6898" i="24"/>
  <c r="G7026" i="24"/>
  <c r="G7312" i="24"/>
  <c r="G7379" i="24"/>
  <c r="G7440" i="24"/>
  <c r="G7489" i="24"/>
  <c r="G7520" i="24"/>
  <c r="G7651" i="24"/>
  <c r="G8327" i="24"/>
  <c r="G8435" i="24"/>
  <c r="G8555" i="24"/>
  <c r="G8619" i="24"/>
  <c r="G8747" i="24"/>
  <c r="G8849" i="24"/>
  <c r="G8972" i="24"/>
  <c r="G9020" i="24"/>
  <c r="G9033" i="24"/>
  <c r="G9086" i="24"/>
  <c r="G9285" i="24"/>
  <c r="G9880" i="24"/>
  <c r="G10049" i="24"/>
  <c r="G10412" i="24"/>
  <c r="G10768" i="24"/>
  <c r="G10775" i="24"/>
  <c r="G10943" i="24"/>
  <c r="G11591" i="24"/>
  <c r="G11913" i="24"/>
  <c r="G12038" i="24"/>
  <c r="G11967" i="24"/>
  <c r="G12287" i="24"/>
  <c r="G12307" i="24"/>
  <c r="G12461" i="24"/>
  <c r="G12482" i="24"/>
  <c r="G7075" i="24"/>
  <c r="G7251" i="24"/>
  <c r="G7376" i="24"/>
  <c r="G7507" i="24"/>
  <c r="G7632" i="24"/>
  <c r="G7763" i="24"/>
  <c r="G7888" i="24"/>
  <c r="G8019" i="24"/>
  <c r="G8141" i="24"/>
  <c r="G8485" i="24"/>
  <c r="G8683" i="24"/>
  <c r="G8720" i="24"/>
  <c r="G8908" i="24"/>
  <c r="G9088" i="24"/>
  <c r="G9198" i="24"/>
  <c r="G9231" i="24"/>
  <c r="G9514" i="24"/>
  <c r="G9976" i="24"/>
  <c r="G9983" i="24"/>
  <c r="G10256" i="24"/>
  <c r="G10401" i="24"/>
  <c r="G10463" i="24"/>
  <c r="G10745" i="24"/>
  <c r="G10872" i="24"/>
  <c r="G11542" i="24"/>
  <c r="G12420" i="24"/>
  <c r="G12427" i="24"/>
  <c r="G7059" i="24"/>
  <c r="G7587" i="24"/>
  <c r="G7712" i="24"/>
  <c r="G7843" i="24"/>
  <c r="G7968" i="24"/>
  <c r="G8188" i="24"/>
  <c r="G8242" i="24"/>
  <c r="G8363" i="24"/>
  <c r="G8412" i="24"/>
  <c r="G11466" i="24"/>
  <c r="G7280" i="24"/>
  <c r="G7411" i="24"/>
  <c r="G7536" i="24"/>
  <c r="G7667" i="24"/>
  <c r="G7792" i="24"/>
  <c r="G7923" i="24"/>
  <c r="G8071" i="24"/>
  <c r="G8130" i="24"/>
  <c r="G8206" i="24"/>
  <c r="G8290" i="24"/>
  <c r="G8357" i="24"/>
  <c r="G8455" i="24"/>
  <c r="G8467" i="24"/>
  <c r="G8547" i="24"/>
  <c r="G8727" i="24"/>
  <c r="G8902" i="24"/>
  <c r="G8940" i="24"/>
  <c r="G9192" i="24"/>
  <c r="G9290" i="24"/>
  <c r="G9398" i="24"/>
  <c r="G9503" i="24"/>
  <c r="G9609" i="24"/>
  <c r="G9721" i="24"/>
  <c r="G9984" i="24"/>
  <c r="G10165" i="24"/>
  <c r="G10217" i="24"/>
  <c r="G10632" i="24"/>
  <c r="G10739" i="24"/>
  <c r="G10766" i="24"/>
  <c r="G12202" i="24"/>
  <c r="G12216" i="24"/>
  <c r="G12223" i="24"/>
  <c r="G12505" i="24"/>
  <c r="G8311" i="24"/>
  <c r="G8375" i="24"/>
  <c r="G8439" i="24"/>
  <c r="G8503" i="24"/>
  <c r="G8567" i="24"/>
  <c r="G8631" i="24"/>
  <c r="G8695" i="24"/>
  <c r="G8759" i="24"/>
  <c r="G8771" i="24"/>
  <c r="G9066" i="24"/>
  <c r="G9115" i="24"/>
  <c r="G9216" i="24"/>
  <c r="G9297" i="24"/>
  <c r="G9408" i="24"/>
  <c r="G9570" i="24"/>
  <c r="G9684" i="24"/>
  <c r="G9729" i="24"/>
  <c r="G9760" i="24"/>
  <c r="G9799" i="24"/>
  <c r="G9890" i="24"/>
  <c r="G10457" i="24"/>
  <c r="G10489" i="24"/>
  <c r="G10579" i="24"/>
  <c r="G10996" i="24"/>
  <c r="G11232" i="24"/>
  <c r="G11377" i="24"/>
  <c r="G11470" i="24"/>
  <c r="G8142" i="24"/>
  <c r="G8243" i="24"/>
  <c r="G8323" i="24"/>
  <c r="G8387" i="24"/>
  <c r="G8451" i="24"/>
  <c r="G8515" i="24"/>
  <c r="G8579" i="24"/>
  <c r="G8643" i="24"/>
  <c r="G8707" i="24"/>
  <c r="G8871" i="24"/>
  <c r="G8883" i="24"/>
  <c r="G9017" i="24"/>
  <c r="G9073" i="24"/>
  <c r="G9260" i="24"/>
  <c r="G9291" i="24"/>
  <c r="G9402" i="24"/>
  <c r="G9491" i="24"/>
  <c r="G9678" i="24"/>
  <c r="G9838" i="24"/>
  <c r="G9845" i="24"/>
  <c r="G10058" i="24"/>
  <c r="G10183" i="24"/>
  <c r="G10366" i="24"/>
  <c r="G10546" i="24"/>
  <c r="G10655" i="24"/>
  <c r="G10741" i="24"/>
  <c r="G10801" i="24"/>
  <c r="G10853" i="24"/>
  <c r="G10899" i="24"/>
  <c r="G10978" i="24"/>
  <c r="G11659" i="24"/>
  <c r="G11773" i="24"/>
  <c r="G11793" i="24"/>
  <c r="G12756" i="24"/>
  <c r="G12762" i="24"/>
  <c r="G12804" i="24"/>
  <c r="G8094" i="24"/>
  <c r="G8211" i="24"/>
  <c r="G8791" i="24"/>
  <c r="G8897" i="24"/>
  <c r="G9013" i="24"/>
  <c r="G9124" i="24"/>
  <c r="G9137" i="24"/>
  <c r="G9318" i="24"/>
  <c r="G9518" i="24"/>
  <c r="G9668" i="24"/>
  <c r="G9725" i="24"/>
  <c r="G9906" i="24"/>
  <c r="G10244" i="24"/>
  <c r="G10284" i="24"/>
  <c r="G10413" i="24"/>
  <c r="G10479" i="24"/>
  <c r="G10608" i="24"/>
  <c r="G10620" i="24"/>
  <c r="G10921" i="24"/>
  <c r="G11031" i="24"/>
  <c r="G11188" i="24"/>
  <c r="G11373" i="24"/>
  <c r="G11487" i="24"/>
  <c r="G11831" i="24"/>
  <c r="G11844" i="24"/>
  <c r="G11858" i="24"/>
  <c r="G12738" i="24"/>
  <c r="G8787" i="24"/>
  <c r="G8851" i="24"/>
  <c r="G8915" i="24"/>
  <c r="G9028" i="24"/>
  <c r="G9164" i="24"/>
  <c r="G9248" i="24"/>
  <c r="G9548" i="24"/>
  <c r="G9652" i="24"/>
  <c r="G9738" i="24"/>
  <c r="G9949" i="24"/>
  <c r="G10032" i="24"/>
  <c r="G10189" i="24"/>
  <c r="G10421" i="24"/>
  <c r="G10526" i="24"/>
  <c r="G10784" i="24"/>
  <c r="G10804" i="24"/>
  <c r="G11040" i="24"/>
  <c r="G11159" i="24"/>
  <c r="G11191" i="24"/>
  <c r="G11255" i="24"/>
  <c r="G12861" i="24"/>
  <c r="G12958" i="24"/>
  <c r="G9196" i="24"/>
  <c r="G9340" i="24"/>
  <c r="G9387" i="24"/>
  <c r="G9624" i="24"/>
  <c r="G9772" i="24"/>
  <c r="G9840" i="24"/>
  <c r="G9903" i="24"/>
  <c r="G10010" i="24"/>
  <c r="G10129" i="24"/>
  <c r="G10304" i="24"/>
  <c r="G10336" i="24"/>
  <c r="G10560" i="24"/>
  <c r="G10593" i="24"/>
  <c r="G10711" i="24"/>
  <c r="G10800" i="24"/>
  <c r="G11104" i="24"/>
  <c r="G11168" i="24"/>
  <c r="G11264" i="24"/>
  <c r="G11422" i="24"/>
  <c r="G11535" i="24"/>
  <c r="G11652" i="24"/>
  <c r="G11723" i="24"/>
  <c r="G11889" i="24"/>
  <c r="G12673" i="24"/>
  <c r="G12802" i="24"/>
  <c r="G12892" i="24"/>
  <c r="G9132" i="24"/>
  <c r="G9559" i="24"/>
  <c r="G9594" i="24"/>
  <c r="G9680" i="24"/>
  <c r="G9728" i="24"/>
  <c r="G9887" i="24"/>
  <c r="G10080" i="24"/>
  <c r="G10116" i="24"/>
  <c r="G10128" i="24"/>
  <c r="G10384" i="24"/>
  <c r="G10515" i="24"/>
  <c r="G10557" i="24"/>
  <c r="G10617" i="24"/>
  <c r="G10855" i="24"/>
  <c r="G10974" i="24"/>
  <c r="G11289" i="24"/>
  <c r="G11873" i="24"/>
  <c r="G12100" i="24"/>
  <c r="G12198" i="24"/>
  <c r="G12238" i="24"/>
  <c r="G12297" i="24"/>
  <c r="G12632" i="24"/>
  <c r="G12872" i="24"/>
  <c r="G12961" i="24"/>
  <c r="G13070" i="24"/>
  <c r="G10946" i="24"/>
  <c r="G10976" i="24"/>
  <c r="G11024" i="24"/>
  <c r="G11047" i="24"/>
  <c r="G11095" i="24"/>
  <c r="G11175" i="24"/>
  <c r="G11310" i="24"/>
  <c r="G11389" i="24"/>
  <c r="G11982" i="24"/>
  <c r="G12023" i="24"/>
  <c r="G12561" i="24"/>
  <c r="G9036" i="24"/>
  <c r="G9481" i="24"/>
  <c r="G9642" i="24"/>
  <c r="G9712" i="24"/>
  <c r="G10112" i="24"/>
  <c r="G10208" i="24"/>
  <c r="G10333" i="24"/>
  <c r="G10666" i="24"/>
  <c r="G11199" i="24"/>
  <c r="G11340" i="24"/>
  <c r="G11451" i="24"/>
  <c r="G11489" i="24"/>
  <c r="G11575" i="24"/>
  <c r="G11689" i="24"/>
  <c r="G11823" i="24"/>
  <c r="G11908" i="24"/>
  <c r="G11969" i="24"/>
  <c r="G12452" i="24"/>
  <c r="G12594" i="24"/>
  <c r="G12647" i="24"/>
  <c r="G12660" i="24"/>
  <c r="G12923" i="24"/>
  <c r="G12977" i="24"/>
  <c r="G13044" i="24"/>
  <c r="G9824" i="24"/>
  <c r="G9898" i="24"/>
  <c r="G10096" i="24"/>
  <c r="G10192" i="24"/>
  <c r="G10323" i="24"/>
  <c r="G10544" i="24"/>
  <c r="G10737" i="24"/>
  <c r="G10896" i="24"/>
  <c r="G11056" i="24"/>
  <c r="G11120" i="24"/>
  <c r="G11207" i="24"/>
  <c r="G11259" i="24"/>
  <c r="G11330" i="24"/>
  <c r="G11359" i="24"/>
  <c r="G11417" i="24"/>
  <c r="G11447" i="24"/>
  <c r="G11690" i="24"/>
  <c r="G11764" i="24"/>
  <c r="G11827" i="24"/>
  <c r="G11963" i="24"/>
  <c r="G12051" i="24"/>
  <c r="G12663" i="24"/>
  <c r="G12684" i="24"/>
  <c r="G9482" i="24"/>
  <c r="G9610" i="24"/>
  <c r="G9762" i="24"/>
  <c r="G10045" i="24"/>
  <c r="G10272" i="24"/>
  <c r="G10312" i="24"/>
  <c r="G10624" i="24"/>
  <c r="G10720" i="24"/>
  <c r="G10862" i="24"/>
  <c r="G11143" i="24"/>
  <c r="G11348" i="24"/>
  <c r="G11478" i="24"/>
  <c r="G11684" i="24"/>
  <c r="G11821" i="24"/>
  <c r="G11891" i="24"/>
  <c r="G11898" i="24"/>
  <c r="G11971" i="24"/>
  <c r="G12142" i="24"/>
  <c r="G12678" i="24"/>
  <c r="G12967" i="24"/>
  <c r="G9888" i="24"/>
  <c r="G10144" i="24"/>
  <c r="G10400" i="24"/>
  <c r="G10656" i="24"/>
  <c r="G10912" i="24"/>
  <c r="G10983" i="24"/>
  <c r="G11072" i="24"/>
  <c r="G11111" i="24"/>
  <c r="G11200" i="24"/>
  <c r="G11239" i="24"/>
  <c r="G11386" i="24"/>
  <c r="G11479" i="24"/>
  <c r="G12072" i="24"/>
  <c r="G12175" i="24"/>
  <c r="G12227" i="24"/>
  <c r="G12270" i="24"/>
  <c r="G12296" i="24"/>
  <c r="G11325" i="24"/>
  <c r="G11463" i="24"/>
  <c r="G11719" i="24"/>
  <c r="G11806" i="24"/>
  <c r="G12009" i="24"/>
  <c r="G12040" i="24"/>
  <c r="G12327" i="24"/>
  <c r="G12346" i="24"/>
  <c r="G12402" i="24"/>
  <c r="G12409" i="24"/>
  <c r="G12708" i="24"/>
  <c r="G12777" i="24"/>
  <c r="G11245" i="24"/>
  <c r="G11607" i="24"/>
  <c r="G11862" i="24"/>
  <c r="G12036" i="24"/>
  <c r="G12167" i="24"/>
  <c r="G12187" i="24"/>
  <c r="G12430" i="24"/>
  <c r="G12595" i="24"/>
  <c r="G12786" i="24"/>
  <c r="G12962" i="24"/>
  <c r="G13057" i="24"/>
  <c r="G12686" i="24"/>
  <c r="G12772" i="24"/>
  <c r="G12778" i="24"/>
  <c r="G12828" i="24"/>
  <c r="G12907" i="24"/>
  <c r="G11796" i="24"/>
  <c r="G11978" i="24"/>
  <c r="G12194" i="24"/>
  <c r="G12385" i="24"/>
  <c r="G12441" i="24"/>
  <c r="G12508" i="24"/>
  <c r="G12662" i="24"/>
  <c r="G12723" i="24"/>
  <c r="G12822" i="24"/>
  <c r="G12957" i="24"/>
  <c r="G13050" i="24"/>
  <c r="G13123" i="24"/>
  <c r="G11813" i="24"/>
  <c r="G11882" i="24"/>
  <c r="G11911" i="24"/>
  <c r="G11946" i="24"/>
  <c r="G12154" i="24"/>
  <c r="G12189" i="24"/>
  <c r="G12218" i="24"/>
  <c r="G12380" i="24"/>
  <c r="G12410" i="24"/>
  <c r="G12445" i="24"/>
  <c r="G12628" i="24"/>
  <c r="G12775" i="24"/>
  <c r="G12852" i="24"/>
  <c r="G12858" i="24"/>
  <c r="G12929" i="24"/>
  <c r="G13035" i="24"/>
  <c r="G12265" i="24"/>
  <c r="G12516" i="24"/>
  <c r="G12522" i="24"/>
  <c r="G12558" i="24"/>
  <c r="G12658" i="24"/>
  <c r="G12682" i="24"/>
  <c r="G12788" i="24"/>
  <c r="G12918" i="24"/>
  <c r="G12953" i="24"/>
  <c r="G13018" i="24"/>
  <c r="G13060" i="24"/>
  <c r="G13148" i="24"/>
  <c r="G11850" i="24"/>
  <c r="G12106" i="24"/>
  <c r="G12362" i="24"/>
  <c r="G12490" i="24"/>
  <c r="G12618" i="24"/>
  <c r="G12746" i="24"/>
  <c r="G12874" i="24"/>
  <c r="G13002" i="24"/>
  <c r="G13130" i="24"/>
  <c r="G12026" i="24"/>
  <c r="G12282" i="24"/>
  <c r="G12436" i="24"/>
  <c r="G12564" i="24"/>
  <c r="G12948" i="24"/>
  <c r="G13076" i="24"/>
  <c r="G12010" i="24"/>
  <c r="G12266" i="24"/>
  <c r="G12442" i="24"/>
  <c r="G12570" i="24"/>
  <c r="G12698" i="24"/>
  <c r="G12826" i="24"/>
  <c r="G12954" i="24"/>
  <c r="G13082" i="24"/>
  <c r="G13162" i="24"/>
  <c r="B3" i="14" a="1"/>
  <c r="B3" i="14" l="1"/>
  <c r="A4" i="26"/>
  <c r="B4" i="26" s="1"/>
  <c r="E3" i="26"/>
  <c r="F5" i="27"/>
  <c r="G5" i="27" s="1"/>
  <c r="A5" i="26" l="1"/>
  <c r="B5" i="26" s="1"/>
  <c r="E4" i="26"/>
  <c r="A6" i="26" l="1"/>
  <c r="B6" i="26" s="1"/>
  <c r="E5" i="26"/>
  <c r="E6" i="26"/>
  <c r="A7" i="26"/>
  <c r="B7" i="26" s="1"/>
  <c r="E7" i="26" l="1"/>
  <c r="A8" i="26"/>
  <c r="B8" i="26" s="1"/>
  <c r="E8" i="26" l="1"/>
  <c r="A9" i="26"/>
  <c r="B9" i="26" s="1"/>
  <c r="E9" i="26" l="1"/>
  <c r="A10" i="26"/>
  <c r="B10" i="26" s="1"/>
  <c r="E10" i="26" l="1"/>
  <c r="A11" i="26"/>
  <c r="B11" i="26" s="1"/>
  <c r="E11" i="26" l="1"/>
  <c r="A12" i="26"/>
  <c r="B12" i="26" s="1"/>
  <c r="E12" i="26" l="1"/>
  <c r="A13" i="26"/>
  <c r="B13" i="26" s="1"/>
  <c r="E13" i="26" l="1"/>
  <c r="A14" i="26"/>
  <c r="B14" i="26" s="1"/>
  <c r="E14" i="26" l="1"/>
  <c r="A15" i="26"/>
  <c r="B15" i="26" s="1"/>
  <c r="E15" i="26" l="1"/>
  <c r="A16" i="26"/>
  <c r="B16" i="26" s="1"/>
  <c r="E16" i="26" l="1"/>
  <c r="A17" i="26"/>
  <c r="B17" i="26" s="1"/>
  <c r="E17" i="26" l="1"/>
  <c r="A18" i="26"/>
  <c r="B18" i="26" s="1"/>
  <c r="E18" i="26" l="1"/>
  <c r="A19" i="26"/>
  <c r="B19" i="26" s="1"/>
  <c r="E19" i="26" l="1"/>
  <c r="A20" i="26"/>
  <c r="B20" i="26" s="1"/>
  <c r="E20" i="26" l="1"/>
  <c r="A21" i="26"/>
  <c r="B21" i="26" s="1"/>
  <c r="E21" i="26" l="1"/>
  <c r="A22" i="26"/>
  <c r="B22" i="26" s="1"/>
  <c r="E22" i="26" l="1"/>
  <c r="A23" i="26"/>
  <c r="B23" i="26" s="1"/>
  <c r="E23" i="26" l="1"/>
  <c r="A24" i="26"/>
  <c r="B24" i="26" s="1"/>
  <c r="E24" i="26" l="1"/>
  <c r="A25" i="26"/>
  <c r="B25" i="26" s="1"/>
  <c r="E25" i="26" l="1"/>
  <c r="A26" i="26"/>
  <c r="B26" i="26" s="1"/>
  <c r="E26" i="26" l="1"/>
  <c r="A27" i="26"/>
  <c r="B27" i="26" s="1"/>
  <c r="E27" i="26" l="1"/>
  <c r="A28" i="26"/>
  <c r="B28" i="26" s="1"/>
  <c r="E28" i="26" l="1"/>
  <c r="A29" i="26"/>
  <c r="B29" i="26" s="1"/>
  <c r="E29" i="26" l="1"/>
  <c r="A30" i="26"/>
  <c r="B30" i="26" s="1"/>
  <c r="E30" i="26" l="1"/>
  <c r="A31" i="26"/>
  <c r="B31" i="26" s="1"/>
  <c r="E31" i="26" l="1"/>
  <c r="A32" i="26"/>
  <c r="B32" i="26" s="1"/>
  <c r="E32" i="26" l="1"/>
  <c r="A33" i="26"/>
  <c r="B33" i="26" s="1"/>
  <c r="E33" i="26" l="1"/>
  <c r="A34" i="26"/>
  <c r="B34" i="26" s="1"/>
  <c r="E34" i="26" l="1"/>
  <c r="A35" i="26"/>
  <c r="B35" i="26" s="1"/>
  <c r="E35" i="26" l="1"/>
  <c r="A36" i="26"/>
  <c r="B36" i="26" s="1"/>
  <c r="E36" i="26" l="1"/>
  <c r="A37" i="26"/>
  <c r="B37" i="26" s="1"/>
  <c r="E37" i="26" l="1"/>
  <c r="A38" i="26"/>
  <c r="B38" i="26" s="1"/>
  <c r="E38" i="26" l="1"/>
  <c r="A39" i="26"/>
  <c r="B39" i="26" s="1"/>
  <c r="E39" i="26" l="1"/>
  <c r="A40" i="26"/>
  <c r="B40" i="26" s="1"/>
  <c r="E40" i="26" l="1"/>
  <c r="A41" i="26"/>
  <c r="B41" i="26" s="1"/>
  <c r="E41" i="26" l="1"/>
  <c r="A42" i="26"/>
  <c r="B42" i="26" s="1"/>
  <c r="E42" i="26" l="1"/>
  <c r="A43" i="26"/>
  <c r="B43" i="26" s="1"/>
  <c r="E43" i="26" l="1"/>
  <c r="A44" i="26"/>
  <c r="B44" i="26" s="1"/>
  <c r="E44" i="26" l="1"/>
  <c r="A45" i="26"/>
  <c r="B45" i="26" s="1"/>
  <c r="E45" i="26" l="1"/>
  <c r="A46" i="26"/>
  <c r="B46" i="26" s="1"/>
  <c r="E46" i="26" l="1"/>
  <c r="A47" i="26"/>
  <c r="B47" i="26" s="1"/>
  <c r="E47" i="26" l="1"/>
  <c r="A48" i="26"/>
  <c r="B48" i="26" s="1"/>
  <c r="E48" i="26" l="1"/>
  <c r="A49" i="26"/>
  <c r="B49" i="26" s="1"/>
  <c r="E49" i="26" l="1"/>
  <c r="A50" i="26"/>
  <c r="B50" i="26" s="1"/>
  <c r="E50" i="26" l="1"/>
  <c r="A51" i="26"/>
  <c r="B51" i="26" s="1"/>
  <c r="E51" i="26" l="1"/>
  <c r="A52" i="26"/>
  <c r="B52" i="26" s="1"/>
  <c r="E52" i="26" l="1"/>
  <c r="A53" i="26"/>
  <c r="B53" i="26" s="1"/>
  <c r="E53" i="26" l="1"/>
  <c r="A54" i="26"/>
  <c r="B54" i="26" s="1"/>
  <c r="E54" i="26" l="1"/>
  <c r="A55" i="26"/>
  <c r="B55" i="26" s="1"/>
  <c r="E55" i="26" l="1"/>
  <c r="A56" i="26"/>
  <c r="B56" i="26" s="1"/>
  <c r="E56" i="26" l="1"/>
  <c r="A57" i="26"/>
  <c r="B57" i="26" s="1"/>
  <c r="E57" i="26" l="1"/>
  <c r="A58" i="26"/>
  <c r="B58" i="26" s="1"/>
  <c r="E58" i="26" l="1"/>
  <c r="A59" i="26"/>
  <c r="B59" i="26" s="1"/>
  <c r="E59" i="26" l="1"/>
  <c r="A60" i="26"/>
  <c r="B60" i="26" s="1"/>
  <c r="E60" i="26" l="1"/>
  <c r="A61" i="26"/>
  <c r="B61" i="26" s="1"/>
  <c r="E61" i="26" l="1"/>
  <c r="A62" i="26"/>
  <c r="B62" i="26" s="1"/>
  <c r="E62" i="26" l="1"/>
  <c r="A63" i="26"/>
  <c r="B63" i="26" s="1"/>
  <c r="E63" i="26" l="1"/>
  <c r="A64" i="26"/>
  <c r="B64" i="26" s="1"/>
  <c r="E64" i="26" l="1"/>
  <c r="A65" i="26"/>
  <c r="B65" i="26" s="1"/>
  <c r="E65" i="26" l="1"/>
  <c r="A66" i="26"/>
  <c r="B66" i="26" s="1"/>
  <c r="E66" i="26" l="1"/>
  <c r="A67" i="26"/>
  <c r="B67" i="26" s="1"/>
  <c r="E67" i="26" l="1"/>
  <c r="A68" i="26"/>
  <c r="B68" i="26" s="1"/>
  <c r="E68" i="26" l="1"/>
  <c r="A69" i="26"/>
  <c r="B69" i="26" s="1"/>
  <c r="E69" i="26" l="1"/>
  <c r="A70" i="26"/>
  <c r="B70" i="26" s="1"/>
  <c r="E70" i="26" l="1"/>
  <c r="A71" i="26"/>
  <c r="B71" i="26" s="1"/>
  <c r="E71" i="26" l="1"/>
  <c r="A72" i="26"/>
  <c r="B72" i="26" s="1"/>
  <c r="E72" i="26" l="1"/>
  <c r="A73" i="26"/>
  <c r="B73" i="26" s="1"/>
  <c r="E73" i="26" l="1"/>
  <c r="A74" i="26"/>
  <c r="B74" i="26" s="1"/>
  <c r="E74" i="26" l="1"/>
  <c r="A75" i="26"/>
  <c r="B75" i="26" s="1"/>
  <c r="E75" i="26" l="1"/>
  <c r="A76" i="26"/>
  <c r="B76" i="26" s="1"/>
  <c r="E76" i="26" l="1"/>
  <c r="A77" i="26"/>
  <c r="B77" i="26" s="1"/>
  <c r="E77" i="26" l="1"/>
  <c r="A78" i="26"/>
  <c r="B78" i="26" s="1"/>
  <c r="E78" i="26" l="1"/>
  <c r="A79" i="26"/>
  <c r="B79" i="26" s="1"/>
  <c r="E79" i="26" l="1"/>
  <c r="A80" i="26"/>
  <c r="B80" i="26" s="1"/>
  <c r="E80" i="26" l="1"/>
  <c r="A81" i="26"/>
  <c r="B81" i="26" s="1"/>
  <c r="E81" i="26" l="1"/>
  <c r="A82" i="26"/>
  <c r="B82" i="26" s="1"/>
  <c r="E82" i="26" l="1"/>
  <c r="A83" i="26"/>
  <c r="B83" i="26" s="1"/>
  <c r="E83" i="26" l="1"/>
  <c r="A84" i="26"/>
  <c r="B84" i="26" s="1"/>
  <c r="E84" i="26" l="1"/>
  <c r="A85" i="26"/>
  <c r="B85" i="26" s="1"/>
  <c r="E85" i="26" l="1"/>
  <c r="A86" i="26"/>
  <c r="B86" i="26" s="1"/>
  <c r="E86" i="26" l="1"/>
  <c r="A87" i="26"/>
  <c r="B87" i="26" s="1"/>
  <c r="E87" i="26" l="1"/>
  <c r="A88" i="26"/>
  <c r="B88" i="26" s="1"/>
  <c r="E88" i="26" l="1"/>
  <c r="A89" i="26"/>
  <c r="B89" i="26" s="1"/>
  <c r="E89" i="26" l="1"/>
  <c r="A90" i="26"/>
  <c r="B90" i="26" s="1"/>
  <c r="E90" i="26" l="1"/>
  <c r="A91" i="26"/>
  <c r="B91" i="26" s="1"/>
  <c r="E91" i="26" l="1"/>
  <c r="A92" i="26"/>
  <c r="B92" i="26" s="1"/>
  <c r="E92" i="26" l="1"/>
  <c r="A93" i="26"/>
  <c r="B93" i="26" s="1"/>
  <c r="E93" i="26" l="1"/>
  <c r="A94" i="26"/>
  <c r="B94" i="26" s="1"/>
  <c r="E94" i="26" l="1"/>
  <c r="A95" i="26"/>
  <c r="B95" i="26" s="1"/>
  <c r="E95" i="26" l="1"/>
  <c r="A96" i="26"/>
  <c r="B96" i="26" s="1"/>
  <c r="E96" i="26" l="1"/>
  <c r="A97" i="26"/>
  <c r="B97" i="26" s="1"/>
  <c r="E97" i="26" l="1"/>
  <c r="A98" i="26"/>
  <c r="B98" i="26" s="1"/>
  <c r="E98" i="26" l="1"/>
  <c r="A99" i="26"/>
  <c r="B99" i="26" s="1"/>
  <c r="E99" i="26" l="1"/>
  <c r="A100" i="26"/>
  <c r="B100" i="26" s="1"/>
  <c r="E100" i="26" l="1"/>
  <c r="A101" i="26"/>
  <c r="B101" i="26" s="1"/>
  <c r="E101" i="26" l="1"/>
  <c r="A102" i="26"/>
  <c r="B102" i="26" s="1"/>
  <c r="E102" i="26" l="1"/>
  <c r="A103" i="26"/>
  <c r="B103" i="26" s="1"/>
  <c r="E103" i="26" l="1"/>
  <c r="A104" i="26"/>
  <c r="B104" i="26" s="1"/>
  <c r="E104" i="26" l="1"/>
  <c r="A105" i="26"/>
  <c r="B105" i="26" s="1"/>
  <c r="E105" i="26" l="1"/>
  <c r="A106" i="26"/>
  <c r="B106" i="26" s="1"/>
  <c r="E106" i="26" l="1"/>
  <c r="A107" i="26"/>
  <c r="B107" i="26" s="1"/>
  <c r="E107" i="26" l="1"/>
  <c r="A108" i="26"/>
  <c r="B108" i="26" s="1"/>
  <c r="E108" i="26" l="1"/>
  <c r="A109" i="26"/>
  <c r="B109" i="26" s="1"/>
  <c r="E109" i="26" l="1"/>
  <c r="A110" i="26"/>
  <c r="B110" i="26" s="1"/>
  <c r="E110" i="26" l="1"/>
  <c r="A111" i="26"/>
  <c r="B111" i="26" s="1"/>
  <c r="E111" i="26" l="1"/>
  <c r="A112" i="26"/>
  <c r="B112" i="26" s="1"/>
  <c r="E112" i="26" l="1"/>
  <c r="A113" i="26"/>
  <c r="B113" i="26" s="1"/>
  <c r="E113" i="26" l="1"/>
  <c r="A114" i="26"/>
  <c r="B114" i="26" s="1"/>
  <c r="E114" i="26" l="1"/>
  <c r="A115" i="26"/>
  <c r="B115" i="26" s="1"/>
  <c r="E115" i="26" l="1"/>
  <c r="A116" i="26"/>
  <c r="B116" i="26" s="1"/>
  <c r="E116" i="26" l="1"/>
  <c r="A117" i="26"/>
  <c r="B117" i="26" s="1"/>
  <c r="E117" i="26" l="1"/>
  <c r="A118" i="26"/>
  <c r="B118" i="26" s="1"/>
  <c r="E118" i="26" l="1"/>
  <c r="A119" i="26"/>
  <c r="B119" i="26" s="1"/>
  <c r="E119" i="26" l="1"/>
  <c r="A120" i="26"/>
  <c r="B120" i="26" s="1"/>
  <c r="E120" i="26" l="1"/>
  <c r="A121" i="26"/>
  <c r="B121" i="26" s="1"/>
  <c r="E121" i="26" l="1"/>
  <c r="A122" i="26"/>
  <c r="B122" i="26" s="1"/>
  <c r="E122" i="26" l="1"/>
  <c r="A123" i="26"/>
  <c r="B123" i="26" s="1"/>
  <c r="E123" i="26" l="1"/>
  <c r="A124" i="26"/>
  <c r="B124" i="26" s="1"/>
  <c r="E124" i="26" l="1"/>
  <c r="A125" i="26"/>
  <c r="B125" i="26" s="1"/>
  <c r="E125" i="26" l="1"/>
  <c r="A126" i="26"/>
  <c r="B126" i="26" s="1"/>
  <c r="E126" i="26" l="1"/>
  <c r="A127" i="26"/>
  <c r="B127" i="26" s="1"/>
  <c r="E127" i="26" l="1"/>
  <c r="A128" i="26"/>
  <c r="B128" i="26" s="1"/>
  <c r="E128" i="26" l="1"/>
  <c r="A129" i="26"/>
  <c r="B129" i="26" s="1"/>
  <c r="E129" i="26" l="1"/>
  <c r="A130" i="26"/>
  <c r="B130" i="26" s="1"/>
  <c r="E130" i="26" l="1"/>
  <c r="A131" i="26"/>
  <c r="B131" i="26" s="1"/>
  <c r="E131" i="26" l="1"/>
  <c r="A132" i="26"/>
  <c r="B132" i="26" s="1"/>
  <c r="E132" i="26" l="1"/>
  <c r="A133" i="26"/>
  <c r="B133" i="26" s="1"/>
  <c r="E133" i="26" l="1"/>
  <c r="A134" i="26"/>
  <c r="B134" i="26" s="1"/>
  <c r="E134" i="26" l="1"/>
  <c r="A135" i="26"/>
  <c r="B135" i="26" s="1"/>
  <c r="E135" i="26" l="1"/>
  <c r="A136" i="26"/>
  <c r="B136" i="26" s="1"/>
  <c r="E136" i="26" l="1"/>
  <c r="A137" i="26"/>
  <c r="B137" i="26" s="1"/>
  <c r="E137" i="26" l="1"/>
  <c r="A138" i="26"/>
  <c r="B138" i="26" s="1"/>
  <c r="E138" i="26" l="1"/>
  <c r="A139" i="26"/>
  <c r="B139" i="26" s="1"/>
  <c r="E139" i="26" l="1"/>
  <c r="A140" i="26"/>
  <c r="B140" i="26" s="1"/>
  <c r="E140" i="26" l="1"/>
  <c r="A141" i="26"/>
  <c r="B141" i="26" s="1"/>
  <c r="E141" i="26" l="1"/>
  <c r="A142" i="26"/>
  <c r="B142" i="26" s="1"/>
  <c r="E142" i="26" l="1"/>
  <c r="A143" i="26"/>
  <c r="B143" i="26" s="1"/>
  <c r="E143" i="26" l="1"/>
  <c r="A144" i="26"/>
  <c r="B144" i="26" s="1"/>
  <c r="E144" i="26" l="1"/>
  <c r="A145" i="26"/>
  <c r="B145" i="26" s="1"/>
  <c r="E145" i="26" l="1"/>
  <c r="A146" i="26"/>
  <c r="B146" i="26" s="1"/>
  <c r="E146" i="26" l="1"/>
  <c r="A147" i="26"/>
  <c r="B147" i="26" s="1"/>
  <c r="E147" i="26" l="1"/>
  <c r="A148" i="26"/>
  <c r="B148" i="26" s="1"/>
  <c r="E148" i="26" l="1"/>
  <c r="A149" i="26"/>
  <c r="B149" i="26" s="1"/>
  <c r="E149" i="26" l="1"/>
  <c r="A150" i="26"/>
  <c r="B150" i="26" s="1"/>
  <c r="E150" i="26" l="1"/>
  <c r="A151" i="26"/>
  <c r="B151" i="26" s="1"/>
  <c r="E151" i="26" l="1"/>
  <c r="A152" i="26"/>
  <c r="B152" i="26" s="1"/>
  <c r="E152" i="26" l="1"/>
  <c r="A153" i="26"/>
  <c r="B153" i="26" s="1"/>
  <c r="E153" i="26" l="1"/>
  <c r="A154" i="26"/>
  <c r="B154" i="26" s="1"/>
  <c r="E154" i="26" l="1"/>
  <c r="A155" i="26"/>
  <c r="B155" i="26" s="1"/>
  <c r="E155" i="26" l="1"/>
  <c r="A156" i="26"/>
  <c r="B156" i="26" s="1"/>
  <c r="E156" i="26" l="1"/>
  <c r="A157" i="26"/>
  <c r="B157" i="26" s="1"/>
  <c r="E157" i="26" l="1"/>
  <c r="A158" i="26"/>
  <c r="B158" i="26" s="1"/>
  <c r="E158" i="26" l="1"/>
  <c r="A159" i="26"/>
  <c r="B159" i="26" s="1"/>
  <c r="E159" i="26" l="1"/>
  <c r="A160" i="26"/>
  <c r="B160" i="26" s="1"/>
  <c r="E160" i="26" l="1"/>
  <c r="A161" i="26"/>
  <c r="B161" i="26" s="1"/>
  <c r="E161" i="26" l="1"/>
  <c r="A162" i="26"/>
  <c r="B162" i="26" s="1"/>
  <c r="E162" i="26" l="1"/>
  <c r="A163" i="26"/>
  <c r="B163" i="26" s="1"/>
  <c r="E163" i="26" l="1"/>
  <c r="A164" i="26"/>
  <c r="B164" i="26" s="1"/>
  <c r="E164" i="26" l="1"/>
  <c r="A165" i="26"/>
  <c r="B165" i="26" s="1"/>
  <c r="E165" i="26" l="1"/>
  <c r="A166" i="26"/>
  <c r="B166" i="26" s="1"/>
  <c r="E166" i="26" l="1"/>
  <c r="A167" i="26"/>
  <c r="B167" i="26" s="1"/>
  <c r="E167" i="26" l="1"/>
  <c r="A168" i="26"/>
  <c r="B168" i="26" s="1"/>
  <c r="E168" i="26" l="1"/>
  <c r="A169" i="26"/>
  <c r="B169" i="26" s="1"/>
  <c r="E169" i="26" l="1"/>
  <c r="A170" i="26"/>
  <c r="B170" i="26" s="1"/>
  <c r="E170" i="26" l="1"/>
  <c r="A171" i="26"/>
  <c r="B171" i="26" s="1"/>
  <c r="E171" i="26" l="1"/>
  <c r="A172" i="26"/>
  <c r="B172" i="26" s="1"/>
  <c r="E172" i="26" l="1"/>
  <c r="A173" i="26"/>
  <c r="B173" i="26" s="1"/>
  <c r="E173" i="26" l="1"/>
  <c r="A174" i="26"/>
  <c r="B174" i="26" s="1"/>
  <c r="E174" i="26" l="1"/>
  <c r="A175" i="26"/>
  <c r="B175" i="26" s="1"/>
  <c r="E175" i="26" l="1"/>
  <c r="A176" i="26"/>
  <c r="B176" i="26" s="1"/>
  <c r="E176" i="26" l="1"/>
  <c r="A177" i="26"/>
  <c r="B177" i="26" s="1"/>
  <c r="E177" i="26" l="1"/>
  <c r="A178" i="26"/>
  <c r="B178" i="26" s="1"/>
  <c r="E178" i="26" l="1"/>
  <c r="A179" i="26"/>
  <c r="B179" i="26" s="1"/>
  <c r="E179" i="26" l="1"/>
  <c r="A180" i="26"/>
  <c r="B180" i="26" s="1"/>
  <c r="E180" i="26" l="1"/>
  <c r="A181" i="26"/>
  <c r="B181" i="26" s="1"/>
  <c r="E181" i="26" l="1"/>
  <c r="A182" i="26"/>
  <c r="B182" i="26" s="1"/>
  <c r="E182" i="26" l="1"/>
  <c r="A183" i="26"/>
  <c r="B183" i="26" s="1"/>
  <c r="E183" i="26" l="1"/>
  <c r="A184" i="26"/>
  <c r="B184" i="26" s="1"/>
  <c r="E184" i="26" l="1"/>
  <c r="A185" i="26"/>
  <c r="B185" i="26" s="1"/>
  <c r="E185" i="26" l="1"/>
  <c r="A186" i="26"/>
  <c r="B186" i="26" s="1"/>
  <c r="E186" i="26" l="1"/>
  <c r="A187" i="26"/>
  <c r="B187" i="26" s="1"/>
  <c r="E187" i="26" l="1"/>
  <c r="A188" i="26"/>
  <c r="B188" i="26" s="1"/>
  <c r="E188" i="26" l="1"/>
  <c r="A189" i="26"/>
  <c r="B189" i="26" s="1"/>
  <c r="E189" i="26" l="1"/>
  <c r="A190" i="26"/>
  <c r="B190" i="26" s="1"/>
  <c r="E190" i="26" l="1"/>
  <c r="A191" i="26"/>
  <c r="B191" i="26" s="1"/>
  <c r="E191" i="26" l="1"/>
  <c r="A192" i="26"/>
  <c r="B192" i="26" s="1"/>
  <c r="E192" i="26" l="1"/>
  <c r="A193" i="26"/>
  <c r="B193" i="26" s="1"/>
  <c r="E193" i="26" l="1"/>
  <c r="A194" i="26"/>
  <c r="B194" i="26" s="1"/>
  <c r="E194" i="26" l="1"/>
  <c r="A195" i="26"/>
  <c r="B195" i="26" s="1"/>
  <c r="E195" i="26" l="1"/>
  <c r="A196" i="26"/>
  <c r="B196" i="26" s="1"/>
  <c r="E196" i="26" l="1"/>
  <c r="A197" i="26"/>
  <c r="B197" i="26" s="1"/>
  <c r="E197" i="26" l="1"/>
  <c r="A198" i="26"/>
  <c r="B198" i="26" s="1"/>
  <c r="E198" i="26" l="1"/>
  <c r="A199" i="26"/>
  <c r="B199" i="26" s="1"/>
  <c r="E199" i="26" l="1"/>
  <c r="A200" i="26"/>
  <c r="B200" i="26" s="1"/>
  <c r="E200" i="26" l="1"/>
  <c r="A201" i="26"/>
  <c r="B201" i="26" s="1"/>
  <c r="E201" i="26" l="1"/>
  <c r="A202" i="26"/>
  <c r="B202" i="26" s="1"/>
  <c r="E202" i="26" l="1"/>
  <c r="A203" i="26"/>
  <c r="B203" i="26" s="1"/>
  <c r="E203" i="26" l="1"/>
  <c r="A204" i="26"/>
  <c r="B204" i="26" s="1"/>
  <c r="E204" i="26" l="1"/>
  <c r="A205" i="26"/>
  <c r="B205" i="26" s="1"/>
  <c r="E205" i="26" l="1"/>
  <c r="A206" i="26"/>
  <c r="B206" i="26" s="1"/>
  <c r="E206" i="26" l="1"/>
  <c r="A207" i="26"/>
  <c r="B207" i="26" s="1"/>
  <c r="E207" i="26" l="1"/>
  <c r="A208" i="26"/>
  <c r="B208" i="26" s="1"/>
  <c r="E208" i="26" l="1"/>
  <c r="A209" i="26"/>
  <c r="B209" i="26" s="1"/>
  <c r="E209" i="26" l="1"/>
  <c r="A210" i="26"/>
  <c r="B210" i="26" s="1"/>
  <c r="E210" i="26" l="1"/>
  <c r="A211" i="26"/>
  <c r="B211" i="26" s="1"/>
  <c r="E211" i="26" l="1"/>
  <c r="A212" i="26"/>
  <c r="B212" i="26" s="1"/>
  <c r="E212" i="26" l="1"/>
  <c r="A213" i="26"/>
  <c r="B213" i="26" s="1"/>
  <c r="E213" i="26" l="1"/>
  <c r="A214" i="26"/>
  <c r="B214" i="26" s="1"/>
  <c r="E214" i="26" l="1"/>
  <c r="A215" i="26"/>
  <c r="B215" i="26" s="1"/>
  <c r="E215" i="26" l="1"/>
  <c r="A216" i="26"/>
  <c r="B216" i="26" s="1"/>
  <c r="E216" i="26" l="1"/>
  <c r="A217" i="26"/>
  <c r="B217" i="26" s="1"/>
  <c r="E217" i="26" l="1"/>
  <c r="A218" i="26"/>
  <c r="B218" i="26" s="1"/>
  <c r="E218" i="26" l="1"/>
  <c r="A219" i="26"/>
  <c r="B219" i="26" s="1"/>
  <c r="E219" i="26" l="1"/>
  <c r="A220" i="26"/>
  <c r="B220" i="26" s="1"/>
  <c r="E220" i="26" l="1"/>
  <c r="A221" i="26"/>
  <c r="B221" i="26" s="1"/>
  <c r="E221" i="26" l="1"/>
  <c r="A222" i="26"/>
  <c r="B222" i="26" s="1"/>
  <c r="E222" i="26" l="1"/>
  <c r="A223" i="26"/>
  <c r="B223" i="26" s="1"/>
  <c r="E223" i="26" l="1"/>
  <c r="A224" i="26"/>
  <c r="B224" i="26" s="1"/>
  <c r="E224" i="26" l="1"/>
  <c r="A225" i="26"/>
  <c r="B225" i="26" s="1"/>
  <c r="E225" i="26" l="1"/>
  <c r="A226" i="26"/>
  <c r="B226" i="26" s="1"/>
  <c r="E226" i="26" l="1"/>
  <c r="A227" i="26"/>
  <c r="B227" i="26" s="1"/>
  <c r="E227" i="26" l="1"/>
  <c r="A228" i="26"/>
  <c r="B228" i="26" s="1"/>
  <c r="E228" i="26" l="1"/>
  <c r="A229" i="26"/>
  <c r="B229" i="26" s="1"/>
  <c r="E229" i="26" l="1"/>
  <c r="A230" i="26"/>
  <c r="B230" i="26" s="1"/>
  <c r="E230" i="26" l="1"/>
  <c r="A231" i="26"/>
  <c r="B231" i="26" s="1"/>
  <c r="E231" i="26" l="1"/>
  <c r="A232" i="26"/>
  <c r="B232" i="26" s="1"/>
  <c r="E232" i="26" l="1"/>
  <c r="A233" i="26"/>
  <c r="B233" i="26" s="1"/>
  <c r="E233" i="26" l="1"/>
  <c r="A234" i="26"/>
  <c r="B234" i="26" s="1"/>
  <c r="E234" i="26" l="1"/>
  <c r="A235" i="26"/>
  <c r="B235" i="26" s="1"/>
  <c r="E235" i="26" l="1"/>
  <c r="A236" i="26"/>
  <c r="B236" i="26" s="1"/>
  <c r="E236" i="26" l="1"/>
  <c r="A237" i="26"/>
  <c r="B237" i="26" s="1"/>
  <c r="E237" i="26" l="1"/>
  <c r="A238" i="26"/>
  <c r="B238" i="26" s="1"/>
  <c r="E238" i="26" l="1"/>
  <c r="A239" i="26"/>
  <c r="B239" i="26" s="1"/>
  <c r="E239" i="26" l="1"/>
  <c r="A240" i="26"/>
  <c r="B240" i="26" s="1"/>
  <c r="E240" i="26" l="1"/>
  <c r="A241" i="26"/>
  <c r="B241" i="26" s="1"/>
  <c r="E241" i="26" l="1"/>
  <c r="A242" i="26"/>
  <c r="B242" i="26" s="1"/>
  <c r="E242" i="26" l="1"/>
  <c r="A243" i="26"/>
  <c r="B243" i="26" s="1"/>
  <c r="E243" i="26" l="1"/>
  <c r="A244" i="26"/>
  <c r="B244" i="26" s="1"/>
  <c r="E244" i="26" l="1"/>
  <c r="A245" i="26"/>
  <c r="B245" i="26" s="1"/>
  <c r="E245" i="26" l="1"/>
  <c r="A246" i="26"/>
  <c r="B246" i="26" s="1"/>
  <c r="E246" i="26" l="1"/>
  <c r="A247" i="26"/>
  <c r="B247" i="26" s="1"/>
  <c r="E247" i="26" l="1"/>
  <c r="A248" i="26"/>
  <c r="B248" i="26" s="1"/>
  <c r="E248" i="26" l="1"/>
  <c r="A249" i="26"/>
  <c r="B249" i="26" s="1"/>
  <c r="E249" i="26" l="1"/>
  <c r="A250" i="26"/>
  <c r="B250" i="26" s="1"/>
  <c r="E250" i="26" l="1"/>
  <c r="A251" i="26"/>
  <c r="B251" i="26" s="1"/>
  <c r="E251" i="26" l="1"/>
  <c r="A252" i="26"/>
  <c r="B252" i="26" s="1"/>
  <c r="E252" i="26" l="1"/>
  <c r="A253" i="26"/>
  <c r="B253" i="26" s="1"/>
  <c r="E253" i="26" l="1"/>
  <c r="A254" i="26"/>
  <c r="B254" i="26" s="1"/>
  <c r="E254" i="26" l="1"/>
  <c r="A255" i="26"/>
  <c r="B255" i="26" s="1"/>
  <c r="E255" i="26" l="1"/>
  <c r="A256" i="26"/>
  <c r="B256" i="26" s="1"/>
  <c r="E256" i="26" l="1"/>
  <c r="A257" i="26"/>
  <c r="B257" i="26" s="1"/>
  <c r="E257" i="26" l="1"/>
  <c r="A258" i="26"/>
  <c r="B258" i="26" s="1"/>
  <c r="E258" i="26" l="1"/>
  <c r="A259" i="26"/>
  <c r="B259" i="26" s="1"/>
  <c r="E259" i="26" l="1"/>
  <c r="A260" i="26"/>
  <c r="B260" i="26" s="1"/>
  <c r="E260" i="26" l="1"/>
  <c r="A261" i="26"/>
  <c r="B261" i="26" s="1"/>
  <c r="E261" i="26" l="1"/>
  <c r="A262" i="26"/>
  <c r="B262" i="26" s="1"/>
  <c r="E262" i="26" l="1"/>
  <c r="A263" i="26"/>
  <c r="B263" i="26" s="1"/>
  <c r="E263" i="26" l="1"/>
  <c r="A264" i="26"/>
  <c r="B264" i="26" s="1"/>
  <c r="E264" i="26" l="1"/>
  <c r="A265" i="26"/>
  <c r="B265" i="26" s="1"/>
  <c r="E265" i="26" l="1"/>
  <c r="A266" i="26"/>
  <c r="B266" i="26" s="1"/>
  <c r="E266" i="26" l="1"/>
  <c r="A267" i="26"/>
  <c r="B267" i="26" s="1"/>
  <c r="E267" i="26" l="1"/>
  <c r="A268" i="26"/>
  <c r="B268" i="26" s="1"/>
  <c r="E268" i="26" l="1"/>
  <c r="A269" i="26"/>
  <c r="B269" i="26" s="1"/>
  <c r="E269" i="26" l="1"/>
  <c r="A270" i="26"/>
  <c r="B270" i="26" s="1"/>
  <c r="E270" i="26" l="1"/>
  <c r="A271" i="26"/>
  <c r="B271" i="26" s="1"/>
  <c r="E271" i="26" l="1"/>
  <c r="A272" i="26"/>
  <c r="B272" i="26" s="1"/>
  <c r="E272" i="26" l="1"/>
  <c r="A273" i="26"/>
  <c r="B273" i="26" s="1"/>
  <c r="E273" i="26" l="1"/>
  <c r="A274" i="26"/>
  <c r="B274" i="26" s="1"/>
  <c r="E274" i="26" l="1"/>
  <c r="A275" i="26"/>
  <c r="B275" i="26" s="1"/>
  <c r="E275" i="26" l="1"/>
  <c r="A276" i="26"/>
  <c r="B276" i="26" s="1"/>
  <c r="E276" i="26" l="1"/>
  <c r="E1" i="26"/>
  <c r="B5" i="27" s="1"/>
  <c r="B6" i="27" s="1"/>
  <c r="A277" i="26"/>
  <c r="B277" i="26" s="1"/>
  <c r="E277" i="26" l="1"/>
  <c r="K1" i="28" l="1"/>
  <c r="B6" i="28"/>
  <c r="C6" i="28" s="1"/>
  <c r="D6" i="28" s="1"/>
  <c r="B2" i="28"/>
  <c r="C2" i="28" s="1"/>
  <c r="B11" i="28"/>
  <c r="C11" i="28" s="1"/>
  <c r="D11" i="28" s="1"/>
  <c r="B9" i="28"/>
  <c r="C9" i="28" s="1"/>
  <c r="D9" i="28" s="1"/>
  <c r="B4" i="28"/>
  <c r="C4" i="28" s="1"/>
  <c r="D4" i="28" s="1"/>
  <c r="B10" i="28"/>
  <c r="C10" i="28" s="1"/>
  <c r="D10" i="28" s="1"/>
  <c r="B8" i="28"/>
  <c r="C8" i="28" s="1"/>
  <c r="D8" i="28" s="1"/>
  <c r="B7" i="28"/>
  <c r="C7" i="28" s="1"/>
  <c r="D7" i="28" s="1"/>
  <c r="B3" i="28"/>
  <c r="C3" i="28" s="1"/>
  <c r="D3" i="28" s="1"/>
  <c r="B5" i="28"/>
  <c r="C5" i="28" s="1"/>
  <c r="D5" i="28" s="1"/>
  <c r="D2" i="28" l="1"/>
  <c r="H2" i="28" s="1"/>
  <c r="J3" i="28" l="1" a="1"/>
  <c r="I3" i="28" a="1"/>
  <c r="I3" i="28" s="1"/>
  <c r="J3" i="28" l="1"/>
  <c r="K3" i="28" s="1"/>
  <c r="K33" i="28"/>
  <c r="K6" i="28"/>
  <c r="K19" i="28"/>
  <c r="K18" i="28"/>
  <c r="K43" i="28"/>
  <c r="K27" i="28"/>
  <c r="K29" i="28"/>
  <c r="K36" i="28"/>
  <c r="K7" i="28"/>
  <c r="K44" i="28"/>
  <c r="K28" i="28"/>
  <c r="K40" i="28"/>
  <c r="K23" i="28"/>
  <c r="K10" i="28"/>
  <c r="K22" i="28"/>
  <c r="K21" i="28"/>
  <c r="K5" i="28"/>
  <c r="K17" i="28"/>
  <c r="K38" i="28"/>
  <c r="K34" i="28"/>
  <c r="K30" i="28"/>
  <c r="K49" i="28"/>
  <c r="K48" i="28"/>
  <c r="K16" i="28"/>
  <c r="K47" i="28"/>
  <c r="K26" i="28"/>
  <c r="K41" i="28"/>
  <c r="K4" i="28"/>
  <c r="K45" i="28"/>
  <c r="K13" i="28"/>
  <c r="K39" i="28"/>
  <c r="K50" i="28"/>
  <c r="K32" i="28"/>
  <c r="K37" i="28"/>
  <c r="K31" i="28"/>
  <c r="K9" i="28"/>
  <c r="K14" i="28"/>
  <c r="K11" i="28"/>
  <c r="K35" i="28"/>
  <c r="K15" i="28"/>
  <c r="K8" i="28"/>
  <c r="K12" i="28"/>
  <c r="K46" i="28"/>
  <c r="K42" i="28"/>
  <c r="K25" i="28"/>
  <c r="K24" i="28"/>
  <c r="K20" i="28"/>
  <c r="J1" i="28" l="1"/>
  <c r="J2" i="28" s="1"/>
  <c r="B40" i="10"/>
  <c r="B38" i="10"/>
  <c r="A31" i="10"/>
  <c r="A32" i="10"/>
  <c r="A30" i="10"/>
  <c r="B28" i="10"/>
  <c r="B32" i="10" s="1"/>
  <c r="B31" i="10"/>
  <c r="B30" i="10"/>
  <c r="C27" i="10"/>
  <c r="D27" i="10" s="1"/>
  <c r="C10" i="10"/>
  <c r="K31" i="10"/>
  <c r="K32" i="10" s="1"/>
  <c r="K33" i="10" s="1"/>
  <c r="K34" i="10" s="1"/>
  <c r="K35" i="10" s="1"/>
  <c r="K36" i="10" s="1"/>
  <c r="K37" i="10" s="1"/>
  <c r="K38" i="10" s="1"/>
  <c r="K39" i="10" s="1"/>
  <c r="K25" i="10"/>
  <c r="K26" i="10" s="1"/>
  <c r="K27" i="10" s="1"/>
  <c r="K28" i="10" s="1"/>
  <c r="K29" i="10" s="1"/>
  <c r="K20" i="10"/>
  <c r="K21" i="10" s="1"/>
  <c r="K22" i="10" s="1"/>
  <c r="K23" i="10" s="1"/>
  <c r="K15" i="10"/>
  <c r="K16" i="10" s="1"/>
  <c r="K17" i="10" s="1"/>
  <c r="K18" i="10" s="1"/>
  <c r="K11" i="10"/>
  <c r="K12" i="10" s="1"/>
  <c r="K13" i="10" s="1"/>
  <c r="B6" i="10"/>
  <c r="B41" i="10" l="1"/>
  <c r="D31" i="10"/>
  <c r="C31" i="10"/>
  <c r="C26" i="10"/>
  <c r="C28" i="10" l="1"/>
  <c r="C32" i="10" s="1"/>
  <c r="C30" i="10"/>
  <c r="B3" i="18" l="1" a="1"/>
  <c r="B3" i="18" s="1"/>
  <c r="B6" i="18" s="1" a="1"/>
  <c r="B6" i="18" s="1"/>
  <c r="R2" i="18" a="1"/>
  <c r="R2" i="18" s="1"/>
  <c r="A6" i="18" a="1"/>
  <c r="A6" i="18" s="1"/>
  <c r="B4" i="18"/>
  <c r="AI18" i="9"/>
  <c r="AI17" i="9"/>
  <c r="AI16" i="9"/>
  <c r="AI15" i="9"/>
  <c r="AI14" i="9"/>
  <c r="AI13" i="9"/>
  <c r="AI12" i="9"/>
  <c r="AI11" i="9"/>
  <c r="AI10" i="9"/>
  <c r="AI9" i="9"/>
  <c r="AI8" i="9"/>
  <c r="A209" i="14"/>
  <c r="A184" i="14"/>
  <c r="A159" i="14"/>
  <c r="A134" i="14"/>
  <c r="A109" i="14"/>
  <c r="A84" i="14"/>
  <c r="A59" i="14"/>
  <c r="A34" i="14"/>
  <c r="B31" i="27" l="1"/>
  <c r="B29" i="27"/>
  <c r="B17" i="10"/>
  <c r="C4" i="29"/>
  <c r="D4" i="29" s="1"/>
  <c r="B15" i="10"/>
  <c r="D33" i="18"/>
  <c r="D35" i="18"/>
  <c r="D26" i="18"/>
  <c r="D29" i="18"/>
  <c r="X7" i="9"/>
  <c r="M9" i="9"/>
  <c r="X9" i="9" s="1"/>
  <c r="M10" i="9"/>
  <c r="X10" i="9" s="1"/>
  <c r="M11" i="9"/>
  <c r="X11" i="9" s="1"/>
  <c r="M12" i="9"/>
  <c r="X12" i="9" s="1"/>
  <c r="M13" i="9"/>
  <c r="X13" i="9" s="1"/>
  <c r="M14" i="9"/>
  <c r="X14" i="9" s="1"/>
  <c r="M15" i="9"/>
  <c r="X15" i="9" s="1"/>
  <c r="M16" i="9"/>
  <c r="X16" i="9" s="1"/>
  <c r="M17" i="9"/>
  <c r="X17" i="9" s="1"/>
  <c r="M18" i="9"/>
  <c r="X18" i="9" s="1"/>
  <c r="M8" i="9"/>
  <c r="X8" i="9" s="1"/>
  <c r="B32" i="27" l="1"/>
  <c r="B28" i="27"/>
  <c r="B33" i="27" s="1"/>
  <c r="B35" i="27" s="1"/>
  <c r="B36" i="27" s="1"/>
  <c r="B4" i="29"/>
  <c r="B16" i="10"/>
  <c r="D16" i="10" s="1"/>
  <c r="D26" i="10"/>
  <c r="B13" i="10"/>
  <c r="D17" i="10"/>
  <c r="N7" i="9" a="1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E18" i="7"/>
  <c r="F18" i="7"/>
  <c r="G18" i="7"/>
  <c r="H18" i="7"/>
  <c r="D18" i="7"/>
  <c r="F16" i="7"/>
  <c r="G16" i="7"/>
  <c r="H16" i="7"/>
  <c r="E16" i="7"/>
  <c r="G5" i="7"/>
  <c r="G6" i="7"/>
  <c r="F4" i="7"/>
  <c r="G4" i="7" s="1"/>
  <c r="F12" i="7"/>
  <c r="G12" i="7" s="1"/>
  <c r="F3" i="7"/>
  <c r="G3" i="7" s="1"/>
  <c r="E6" i="7"/>
  <c r="E7" i="7"/>
  <c r="F7" i="7" s="1"/>
  <c r="E8" i="7"/>
  <c r="F8" i="7" s="1"/>
  <c r="E9" i="7"/>
  <c r="F9" i="7" s="1"/>
  <c r="G9" i="7" s="1"/>
  <c r="E10" i="7"/>
  <c r="F10" i="7" s="1"/>
  <c r="E11" i="7"/>
  <c r="F11" i="7" s="1"/>
  <c r="G11" i="7" s="1"/>
  <c r="E13" i="7"/>
  <c r="F13" i="7" s="1"/>
  <c r="G13" i="7" s="1"/>
  <c r="E5" i="7"/>
  <c r="O18" i="6"/>
  <c r="C3" i="3"/>
  <c r="D3" i="3"/>
  <c r="E3" i="3"/>
  <c r="F3" i="3"/>
  <c r="G3" i="3"/>
  <c r="H3" i="3"/>
  <c r="I3" i="3"/>
  <c r="J3" i="3"/>
  <c r="K3" i="3"/>
  <c r="L3" i="3"/>
  <c r="M3" i="3"/>
  <c r="N3" i="3"/>
  <c r="O3" i="3"/>
  <c r="B3" i="3"/>
  <c r="B5" i="29" l="1"/>
  <c r="C5" i="29" s="1"/>
  <c r="D5" i="29" s="1"/>
  <c r="B37" i="27"/>
  <c r="D30" i="10"/>
  <c r="D28" i="10"/>
  <c r="D32" i="10" s="1"/>
  <c r="B34" i="10" s="1"/>
  <c r="H19" i="7"/>
  <c r="H20" i="7" s="1"/>
  <c r="G19" i="7"/>
  <c r="G20" i="7" s="1"/>
  <c r="F19" i="7"/>
  <c r="F20" i="7" s="1"/>
  <c r="E19" i="7"/>
  <c r="E20" i="7" s="1"/>
  <c r="N7" i="9"/>
  <c r="Y7" i="9" s="1"/>
  <c r="AJ7" i="9" s="1"/>
  <c r="AG7" i="9"/>
  <c r="AR7" i="9" s="1"/>
  <c r="Z7" i="9"/>
  <c r="AK7" i="9" s="1"/>
  <c r="AA7" i="9"/>
  <c r="AL7" i="9" s="1"/>
  <c r="AB7" i="9"/>
  <c r="AM7" i="9" s="1"/>
  <c r="AC7" i="9"/>
  <c r="AN7" i="9" s="1"/>
  <c r="AD7" i="9"/>
  <c r="AO7" i="9" s="1"/>
  <c r="AE7" i="9"/>
  <c r="AP7" i="9" s="1"/>
  <c r="AF7" i="9"/>
  <c r="AQ7" i="9" s="1"/>
  <c r="G51" i="3"/>
  <c r="G67" i="3"/>
  <c r="I59" i="3" l="1"/>
  <c r="D117" i="23"/>
  <c r="D158" i="23" s="1"/>
  <c r="C158" i="23" s="1"/>
  <c r="L62" i="3"/>
  <c r="N55" i="3"/>
  <c r="I51" i="3"/>
  <c r="E68" i="3"/>
  <c r="D60" i="3"/>
  <c r="N58" i="3"/>
  <c r="M50" i="3"/>
  <c r="K50" i="3"/>
  <c r="F51" i="3"/>
  <c r="I68" i="3"/>
  <c r="N50" i="3"/>
  <c r="O59" i="3"/>
  <c r="B67" i="3"/>
  <c r="J55" i="3"/>
  <c r="B53" i="3"/>
  <c r="H51" i="3"/>
  <c r="D59" i="3"/>
  <c r="D51" i="3"/>
  <c r="K53" i="3"/>
  <c r="M54" i="3"/>
  <c r="M64" i="3"/>
  <c r="E62" i="3"/>
  <c r="J51" i="3"/>
  <c r="B56" i="3"/>
  <c r="C57" i="3"/>
  <c r="I58" i="3"/>
  <c r="E61" i="3"/>
  <c r="E64" i="3"/>
  <c r="C53" i="3"/>
  <c r="I63" i="3"/>
  <c r="L54" i="3"/>
  <c r="M65" i="3"/>
  <c r="N65" i="3"/>
  <c r="J65" i="3"/>
  <c r="D52" i="3"/>
  <c r="L53" i="3"/>
  <c r="F61" i="3"/>
  <c r="L50" i="3"/>
  <c r="H52" i="3"/>
  <c r="C66" i="3"/>
  <c r="I55" i="3"/>
  <c r="E51" i="3"/>
  <c r="B68" i="3"/>
  <c r="D50" i="3"/>
  <c r="J54" i="3"/>
  <c r="K59" i="3"/>
  <c r="I65" i="3"/>
  <c r="N57" i="3"/>
  <c r="L66" i="3"/>
  <c r="L68" i="3"/>
  <c r="C50" i="3"/>
  <c r="K56" i="3"/>
  <c r="D56" i="3"/>
  <c r="I61" i="3"/>
  <c r="M68" i="3"/>
  <c r="J66" i="3"/>
  <c r="L58" i="3"/>
  <c r="F54" i="3"/>
  <c r="E54" i="3"/>
  <c r="C51" i="3"/>
  <c r="F57" i="3"/>
  <c r="I53" i="3"/>
  <c r="K67" i="3"/>
  <c r="B52" i="3"/>
  <c r="G58" i="3"/>
  <c r="G64" i="3"/>
  <c r="H65" i="3"/>
  <c r="F64" i="3"/>
  <c r="M52" i="3"/>
  <c r="J56" i="3"/>
  <c r="F65" i="3"/>
  <c r="I64" i="3"/>
  <c r="F55" i="3"/>
  <c r="M55" i="3"/>
  <c r="C62" i="3"/>
  <c r="D63" i="3"/>
  <c r="M60" i="3"/>
  <c r="D67" i="3"/>
  <c r="C63" i="3"/>
  <c r="J52" i="3"/>
  <c r="H53" i="3"/>
  <c r="M63" i="3"/>
  <c r="O60" i="3"/>
  <c r="B62" i="3"/>
  <c r="B55" i="3"/>
  <c r="D62" i="3"/>
  <c r="D58" i="3"/>
  <c r="M56" i="3"/>
  <c r="I52" i="3"/>
  <c r="J68" i="3"/>
  <c r="O63" i="3"/>
  <c r="J59" i="3"/>
  <c r="F59" i="3"/>
  <c r="G55" i="3"/>
  <c r="F68" i="3"/>
  <c r="H66" i="3"/>
  <c r="K62" i="3"/>
  <c r="F58" i="3"/>
  <c r="O50" i="3"/>
  <c r="J60" i="3"/>
  <c r="E55" i="3"/>
  <c r="K51" i="3"/>
  <c r="C59" i="3"/>
  <c r="E58" i="3"/>
  <c r="K60" i="3"/>
  <c r="L56" i="3"/>
  <c r="F52" i="3"/>
  <c r="G53" i="3"/>
  <c r="B65" i="3"/>
  <c r="L55" i="3"/>
  <c r="G59" i="3"/>
  <c r="J50" i="3"/>
  <c r="M58" i="3"/>
  <c r="N66" i="3"/>
  <c r="L60" i="3"/>
  <c r="G57" i="3"/>
  <c r="N59" i="3"/>
  <c r="N56" i="3"/>
  <c r="L52" i="3"/>
  <c r="H60" i="3"/>
  <c r="K61" i="3"/>
  <c r="G50" i="3"/>
  <c r="E56" i="3"/>
  <c r="B60" i="3"/>
  <c r="C56" i="3"/>
  <c r="D57" i="3"/>
  <c r="C61" i="3"/>
  <c r="N51" i="3"/>
  <c r="K66" i="3"/>
  <c r="L67" i="3"/>
  <c r="I50" i="3"/>
  <c r="E52" i="3"/>
  <c r="G66" i="3"/>
  <c r="E63" i="3"/>
  <c r="G68" i="3"/>
  <c r="I56" i="3"/>
  <c r="C67" i="3"/>
  <c r="B64" i="3"/>
  <c r="C65" i="3"/>
  <c r="I54" i="3"/>
  <c r="D66" i="3"/>
  <c r="F50" i="3"/>
  <c r="I62" i="3"/>
  <c r="E53" i="3"/>
  <c r="N64" i="3"/>
  <c r="M59" i="3"/>
  <c r="D68" i="3"/>
  <c r="M61" i="3"/>
  <c r="N53" i="3"/>
  <c r="H61" i="3"/>
  <c r="N60" i="3"/>
  <c r="E67" i="3"/>
  <c r="N62" i="3"/>
  <c r="M66" i="3"/>
  <c r="I66" i="3"/>
  <c r="L63" i="3"/>
  <c r="F62" i="3"/>
  <c r="I57" i="3"/>
  <c r="J58" i="3"/>
  <c r="O56" i="3"/>
  <c r="J64" i="3"/>
  <c r="I60" i="3"/>
  <c r="D64" i="3"/>
  <c r="H50" i="3"/>
  <c r="O67" i="3"/>
  <c r="O51" i="3"/>
  <c r="F66" i="3"/>
  <c r="J63" i="3"/>
  <c r="K58" i="3"/>
  <c r="L59" i="3"/>
  <c r="K55" i="3"/>
  <c r="F63" i="3"/>
  <c r="E59" i="3"/>
  <c r="O66" i="3"/>
  <c r="G54" i="3"/>
  <c r="O65" i="3"/>
  <c r="N61" i="3"/>
  <c r="O57" i="3"/>
  <c r="J61" i="3"/>
  <c r="J57" i="3"/>
  <c r="E50" i="3"/>
  <c r="C64" i="3"/>
  <c r="E65" i="3"/>
  <c r="D61" i="3"/>
  <c r="B61" i="3"/>
  <c r="G56" i="3"/>
  <c r="H57" i="3"/>
  <c r="C54" i="3"/>
  <c r="D55" i="3"/>
  <c r="H68" i="3"/>
  <c r="F67" i="3"/>
  <c r="O62" i="3"/>
  <c r="N67" i="3"/>
  <c r="G63" i="3"/>
  <c r="I67" i="3"/>
  <c r="B50" i="3"/>
  <c r="L64" i="3"/>
  <c r="O61" i="3"/>
  <c r="B58" i="3"/>
  <c r="O53" i="3"/>
  <c r="L57" i="3"/>
  <c r="J53" i="3"/>
  <c r="C68" i="3"/>
  <c r="D65" i="3"/>
  <c r="K57" i="3"/>
  <c r="G61" i="3"/>
  <c r="K54" i="3"/>
  <c r="J67" i="3"/>
  <c r="E66" i="3"/>
  <c r="F53" i="3"/>
  <c r="B57" i="3"/>
  <c r="O52" i="3"/>
  <c r="B54" i="3"/>
  <c r="K64" i="3"/>
  <c r="F60" i="3"/>
  <c r="G60" i="3"/>
  <c r="H64" i="3"/>
  <c r="N63" i="3"/>
  <c r="C60" i="3"/>
  <c r="N52" i="3"/>
  <c r="C55" i="3"/>
  <c r="B51" i="3"/>
  <c r="M62" i="3"/>
  <c r="J62" i="3"/>
  <c r="G52" i="3"/>
  <c r="C52" i="3"/>
  <c r="H62" i="3"/>
  <c r="K63" i="3"/>
  <c r="H54" i="3"/>
  <c r="O68" i="3"/>
  <c r="L51" i="3"/>
  <c r="H67" i="3"/>
  <c r="L65" i="3"/>
  <c r="E57" i="3"/>
  <c r="H58" i="3"/>
  <c r="F56" i="3"/>
  <c r="B66" i="3"/>
  <c r="B59" i="3"/>
  <c r="N54" i="3"/>
  <c r="O58" i="3"/>
  <c r="O55" i="3"/>
  <c r="H63" i="3"/>
  <c r="K52" i="3"/>
  <c r="M57" i="3"/>
  <c r="H56" i="3"/>
  <c r="G65" i="3"/>
  <c r="O54" i="3"/>
  <c r="O64" i="3"/>
  <c r="M51" i="3"/>
  <c r="H55" i="3"/>
  <c r="B63" i="3"/>
  <c r="K68" i="3"/>
  <c r="H59" i="3"/>
  <c r="C58" i="3"/>
  <c r="D54" i="3"/>
  <c r="L61" i="3"/>
  <c r="M53" i="3"/>
  <c r="K65" i="3"/>
  <c r="E60" i="3"/>
  <c r="G62" i="3"/>
  <c r="D53" i="3"/>
  <c r="M67" i="3"/>
  <c r="N68" i="3"/>
  <c r="B1" i="17"/>
  <c r="B4" i="14" a="1"/>
  <c r="B4" i="14" l="1"/>
  <c r="B2" i="17"/>
  <c r="B3" i="17" s="1"/>
  <c r="I11" i="16" l="1"/>
  <c r="I9" i="16"/>
  <c r="I10" i="16"/>
  <c r="I5" i="16"/>
  <c r="I8" i="16"/>
  <c r="I7" i="16"/>
  <c r="I6" i="16"/>
  <c r="I3" i="16"/>
  <c r="I4" i="16"/>
  <c r="J4" i="16" l="1"/>
  <c r="I31" i="29"/>
  <c r="J3" i="16"/>
  <c r="I30" i="29"/>
  <c r="J6" i="16"/>
  <c r="I33" i="29"/>
  <c r="J7" i="16"/>
  <c r="I34" i="29"/>
  <c r="J8" i="16"/>
  <c r="I35" i="29"/>
  <c r="J5" i="16"/>
  <c r="I32" i="29"/>
  <c r="J10" i="16"/>
  <c r="I37" i="29"/>
  <c r="J9" i="16"/>
  <c r="I36" i="29"/>
  <c r="J11" i="16"/>
  <c r="I38" i="29"/>
  <c r="J35" i="29" l="1"/>
  <c r="S8" i="16"/>
  <c r="J30" i="29"/>
  <c r="S3" i="16"/>
  <c r="J36" i="29"/>
  <c r="S9" i="16"/>
  <c r="J33" i="29"/>
  <c r="S6" i="16"/>
  <c r="J37" i="29"/>
  <c r="S10" i="16"/>
  <c r="J32" i="29"/>
  <c r="S5" i="16"/>
  <c r="J34" i="29"/>
  <c r="S7" i="16"/>
  <c r="J38" i="29"/>
  <c r="S11" i="16"/>
  <c r="J31" i="29"/>
  <c r="S4" i="16"/>
  <c r="K4" i="16"/>
  <c r="K3" i="16"/>
  <c r="K7" i="16"/>
  <c r="K6" i="16"/>
  <c r="K8" i="16"/>
  <c r="K9" i="16"/>
  <c r="T9" i="16" s="1"/>
  <c r="K5" i="16"/>
  <c r="T5" i="16" s="1"/>
  <c r="K11" i="16"/>
  <c r="T11" i="16" s="1"/>
  <c r="K33" i="29"/>
  <c r="K10" i="16"/>
  <c r="T10" i="16" s="1"/>
  <c r="B4" i="16"/>
  <c r="K35" i="29" l="1"/>
  <c r="T8" i="16"/>
  <c r="N6" i="16"/>
  <c r="T6" i="16"/>
  <c r="N7" i="16"/>
  <c r="T7" i="16"/>
  <c r="K30" i="29"/>
  <c r="T3" i="16"/>
  <c r="K31" i="29"/>
  <c r="T4" i="16"/>
  <c r="N3" i="16"/>
  <c r="K34" i="29"/>
  <c r="N4" i="16"/>
  <c r="N8" i="16"/>
  <c r="N11" i="16"/>
  <c r="K38" i="29"/>
  <c r="N5" i="16"/>
  <c r="K32" i="29"/>
  <c r="N10" i="16"/>
  <c r="K37" i="29"/>
  <c r="N9" i="16"/>
  <c r="K36" i="29"/>
  <c r="B3" i="16"/>
  <c r="O5" i="9"/>
  <c r="N5" i="9" l="1"/>
  <c r="B11" i="16" l="1"/>
  <c r="B10" i="16"/>
  <c r="B7" i="16"/>
  <c r="B5" i="16"/>
  <c r="B8" i="16"/>
  <c r="B6" i="16"/>
  <c r="B9" i="16"/>
  <c r="O41" i="29" l="1"/>
  <c r="T5" i="9"/>
  <c r="R5" i="9"/>
  <c r="Q5" i="9"/>
  <c r="U5" i="9"/>
  <c r="S5" i="9"/>
  <c r="P5" i="9"/>
  <c r="V5" i="9"/>
  <c r="B18" i="27" l="1" a="1"/>
  <c r="B18" i="27" s="1"/>
  <c r="B21" i="27" s="1"/>
  <c r="B22" i="27" s="1"/>
  <c r="B1" i="27" a="1"/>
  <c r="B1" i="27" s="1"/>
  <c r="B13" i="27" s="1"/>
  <c r="D92" i="26"/>
  <c r="D246" i="26"/>
  <c r="D44" i="26"/>
  <c r="D81" i="26"/>
  <c r="D18" i="26"/>
  <c r="D4" i="26"/>
  <c r="D263" i="26"/>
  <c r="D181" i="26"/>
  <c r="B2" i="27" a="1"/>
  <c r="B2" i="27" s="1"/>
  <c r="C1" i="26"/>
  <c r="B3" i="27" l="1"/>
  <c r="B4" i="27" s="1"/>
  <c r="D68" i="26"/>
  <c r="D43" i="26"/>
  <c r="D193" i="26"/>
  <c r="D130" i="26"/>
  <c r="D34" i="26"/>
  <c r="D100" i="26"/>
  <c r="D54" i="26"/>
  <c r="D235" i="26"/>
  <c r="D84" i="26"/>
  <c r="D13" i="26"/>
  <c r="D187" i="26"/>
  <c r="D261" i="26"/>
  <c r="D24" i="26"/>
  <c r="D160" i="26"/>
  <c r="D141" i="26"/>
  <c r="D64" i="26"/>
  <c r="D172" i="26"/>
  <c r="D6" i="26"/>
  <c r="D109" i="26"/>
  <c r="D272" i="26"/>
  <c r="D162" i="26"/>
  <c r="D61" i="26"/>
  <c r="D36" i="26"/>
  <c r="D33" i="26"/>
  <c r="D25" i="26"/>
  <c r="D129" i="26"/>
  <c r="D127" i="26"/>
  <c r="D87" i="26"/>
  <c r="D117" i="26"/>
  <c r="D101" i="26"/>
  <c r="D241" i="26"/>
  <c r="D262" i="26"/>
  <c r="D122" i="26"/>
  <c r="D156" i="26"/>
  <c r="D42" i="26"/>
  <c r="D59" i="26"/>
  <c r="D258" i="26"/>
  <c r="D248" i="26"/>
  <c r="D157" i="26"/>
  <c r="D113" i="26"/>
  <c r="D11" i="26"/>
  <c r="D114" i="26"/>
  <c r="D200" i="26"/>
  <c r="D139" i="26"/>
  <c r="D62" i="26"/>
  <c r="D174" i="26"/>
  <c r="D134" i="26"/>
  <c r="D147" i="26"/>
  <c r="D270" i="26"/>
  <c r="D71" i="26"/>
  <c r="D238" i="26"/>
  <c r="D204" i="26"/>
  <c r="D143" i="26"/>
  <c r="D222" i="26"/>
  <c r="D96" i="26"/>
  <c r="D21" i="26"/>
  <c r="D46" i="26"/>
  <c r="D40" i="26"/>
  <c r="D171" i="26"/>
  <c r="D15" i="26"/>
  <c r="D7" i="26"/>
  <c r="D39" i="26"/>
  <c r="D75" i="26"/>
  <c r="D184" i="26"/>
  <c r="D219" i="26"/>
  <c r="D131" i="26"/>
  <c r="D73" i="26"/>
  <c r="D180" i="26"/>
  <c r="D118" i="26"/>
  <c r="D203" i="26"/>
  <c r="D226" i="26"/>
  <c r="D5" i="26"/>
  <c r="D217" i="26"/>
  <c r="D8" i="26"/>
  <c r="D214" i="26"/>
  <c r="D233" i="26"/>
  <c r="D201" i="26"/>
  <c r="D112" i="26"/>
  <c r="D176" i="26"/>
  <c r="D108" i="26"/>
  <c r="D250" i="26"/>
  <c r="D140" i="26"/>
  <c r="D120" i="26"/>
  <c r="D223" i="26"/>
  <c r="D83" i="26"/>
  <c r="D205" i="26"/>
  <c r="D230" i="26"/>
  <c r="D216" i="26"/>
  <c r="D155" i="26"/>
  <c r="D29" i="26"/>
  <c r="D110" i="26"/>
  <c r="D260" i="26"/>
  <c r="D167" i="26"/>
  <c r="D67" i="26"/>
  <c r="D16" i="26"/>
  <c r="D175" i="26"/>
  <c r="D225" i="26"/>
  <c r="D99" i="26"/>
  <c r="D255" i="26"/>
  <c r="D199" i="26"/>
  <c r="D51" i="26"/>
  <c r="D3" i="26"/>
  <c r="D55" i="26"/>
  <c r="D236" i="26"/>
  <c r="D271" i="26"/>
  <c r="D69" i="26"/>
  <c r="D63" i="26"/>
  <c r="D164" i="26"/>
  <c r="D56" i="26"/>
  <c r="D136" i="26"/>
  <c r="D111" i="26"/>
  <c r="D91" i="26"/>
  <c r="D218" i="26"/>
  <c r="D49" i="26"/>
  <c r="D240" i="26"/>
  <c r="D119" i="26"/>
  <c r="D207" i="26"/>
  <c r="D170" i="26"/>
  <c r="D150" i="26"/>
  <c r="D190" i="26"/>
  <c r="D47" i="26"/>
  <c r="D159" i="26"/>
  <c r="D221" i="26"/>
  <c r="D153" i="26"/>
  <c r="D208" i="26"/>
  <c r="D14" i="26"/>
  <c r="D168" i="26"/>
  <c r="D163" i="26"/>
  <c r="D142" i="26"/>
  <c r="D243" i="26"/>
  <c r="D38" i="26"/>
  <c r="D202" i="26"/>
  <c r="D57" i="26"/>
  <c r="D104" i="26"/>
  <c r="D20" i="26"/>
  <c r="D237" i="26"/>
  <c r="D37" i="26"/>
  <c r="D93" i="26"/>
  <c r="D251" i="26"/>
  <c r="D144" i="26"/>
  <c r="D32" i="26"/>
  <c r="D137" i="26"/>
  <c r="D88" i="26"/>
  <c r="D206" i="26"/>
  <c r="D213" i="26"/>
  <c r="D265" i="26"/>
  <c r="D116" i="26"/>
  <c r="D198" i="26"/>
  <c r="D212" i="26"/>
  <c r="D89" i="26"/>
  <c r="D196" i="26"/>
  <c r="D158" i="26"/>
  <c r="D211" i="26"/>
  <c r="D22" i="26"/>
  <c r="D65" i="26"/>
  <c r="D249" i="26"/>
  <c r="D259" i="26"/>
  <c r="D12" i="26"/>
  <c r="D30" i="26"/>
  <c r="D132" i="26"/>
  <c r="D70" i="26"/>
  <c r="D210" i="26"/>
  <c r="D26" i="26"/>
  <c r="D133" i="26"/>
  <c r="D74" i="26"/>
  <c r="D264" i="26"/>
  <c r="D239" i="26"/>
  <c r="D247" i="26"/>
  <c r="D253" i="26"/>
  <c r="D126" i="26"/>
  <c r="D182" i="26"/>
  <c r="D60" i="26"/>
  <c r="D97" i="26"/>
  <c r="D106" i="26"/>
  <c r="D179" i="26"/>
  <c r="D76" i="26"/>
  <c r="D195" i="26"/>
  <c r="D9" i="26"/>
  <c r="D94" i="26"/>
  <c r="D257" i="26"/>
  <c r="D254" i="26"/>
  <c r="D107" i="26"/>
  <c r="D80" i="26"/>
  <c r="D224" i="26"/>
  <c r="D165" i="26"/>
  <c r="D58" i="26"/>
  <c r="D53" i="26"/>
  <c r="D90" i="26"/>
  <c r="D19" i="26"/>
  <c r="D103" i="26"/>
  <c r="D266" i="26"/>
  <c r="D209" i="26"/>
  <c r="D85" i="26"/>
  <c r="D268" i="26"/>
  <c r="D121" i="26"/>
  <c r="D154" i="26"/>
  <c r="D234" i="26"/>
  <c r="D52" i="26"/>
  <c r="D220" i="26"/>
  <c r="D138" i="26"/>
  <c r="D48" i="26"/>
  <c r="D152" i="26"/>
  <c r="D186" i="26"/>
  <c r="D274" i="26"/>
  <c r="D77" i="26"/>
  <c r="D183" i="26"/>
  <c r="D123" i="26"/>
  <c r="D115" i="26"/>
  <c r="D66" i="26"/>
  <c r="D232" i="26"/>
  <c r="D151" i="26"/>
  <c r="D197" i="26"/>
  <c r="D169" i="26"/>
  <c r="D82" i="26"/>
  <c r="D178" i="26"/>
  <c r="D185" i="26"/>
  <c r="D189" i="26"/>
  <c r="D41" i="26"/>
  <c r="D192" i="26"/>
  <c r="D244" i="26"/>
  <c r="D23" i="26"/>
  <c r="D173" i="26"/>
  <c r="D275" i="26"/>
  <c r="D231" i="26"/>
  <c r="D277" i="26"/>
  <c r="D124" i="26"/>
  <c r="D79" i="26"/>
  <c r="D229" i="26"/>
  <c r="D78" i="26"/>
  <c r="D149" i="26"/>
  <c r="D17" i="26"/>
  <c r="D245" i="26"/>
  <c r="D146" i="26"/>
  <c r="D128" i="26"/>
  <c r="D161" i="26"/>
  <c r="D215" i="26"/>
  <c r="D105" i="26"/>
  <c r="D98" i="26"/>
  <c r="D125" i="26"/>
  <c r="D194" i="26"/>
  <c r="D256" i="26"/>
  <c r="D188" i="26"/>
  <c r="D276" i="26"/>
  <c r="D228" i="26"/>
  <c r="D86" i="26"/>
  <c r="D273" i="26"/>
  <c r="D227" i="26"/>
  <c r="D45" i="26"/>
  <c r="D28" i="26"/>
  <c r="D31" i="26"/>
  <c r="D252" i="26"/>
  <c r="C8" i="27"/>
  <c r="D166" i="26"/>
  <c r="D95" i="26"/>
  <c r="D35" i="26"/>
  <c r="D269" i="26"/>
  <c r="D135" i="26"/>
  <c r="D177" i="26"/>
  <c r="D102" i="26"/>
  <c r="D145" i="26"/>
  <c r="D10" i="26"/>
  <c r="D191" i="26"/>
  <c r="D267" i="26"/>
  <c r="D148" i="26"/>
  <c r="D72" i="26"/>
  <c r="D50" i="26"/>
  <c r="D242" i="26"/>
  <c r="D27" i="26"/>
  <c r="D1" i="26" l="1"/>
  <c r="D35" i="23" l="1"/>
  <c r="G35" i="23"/>
  <c r="I35" i="23"/>
  <c r="M35" i="23"/>
  <c r="E35" i="23"/>
  <c r="L35" i="23"/>
  <c r="H35" i="23"/>
  <c r="B35" i="23"/>
  <c r="C93" i="23" s="1"/>
  <c r="K35" i="23"/>
  <c r="F35" i="23"/>
  <c r="J35" i="23"/>
  <c r="A35" i="23"/>
  <c r="A93" i="23" s="1"/>
  <c r="A134" i="23" s="1"/>
  <c r="C35" i="23"/>
  <c r="F3" i="23"/>
  <c r="U3" i="23"/>
  <c r="E3" i="23"/>
  <c r="T3" i="23"/>
  <c r="S3" i="23"/>
  <c r="C3" i="23"/>
  <c r="P3" i="23" l="1"/>
  <c r="H3" i="23" s="1"/>
  <c r="K51" i="23"/>
  <c r="K55" i="23"/>
  <c r="K50" i="23"/>
  <c r="K54" i="23"/>
  <c r="K58" i="23"/>
  <c r="K57" i="23"/>
  <c r="K52" i="23"/>
  <c r="K49" i="23"/>
  <c r="K53" i="23"/>
  <c r="K56" i="23"/>
  <c r="K47" i="23"/>
  <c r="K45" i="23"/>
  <c r="K38" i="23"/>
  <c r="K41" i="23"/>
  <c r="K39" i="23"/>
  <c r="K40" i="23"/>
  <c r="K46" i="23"/>
  <c r="K44" i="23"/>
  <c r="K48" i="23"/>
  <c r="K42" i="23"/>
  <c r="K43" i="23"/>
  <c r="B49" i="23"/>
  <c r="B53" i="23"/>
  <c r="B57" i="23"/>
  <c r="B56" i="23"/>
  <c r="B52" i="23"/>
  <c r="B54" i="23"/>
  <c r="B58" i="23"/>
  <c r="B51" i="23"/>
  <c r="B55" i="23"/>
  <c r="B50" i="23"/>
  <c r="B45" i="23"/>
  <c r="B38" i="23"/>
  <c r="B43" i="23"/>
  <c r="B47" i="23"/>
  <c r="B42" i="23"/>
  <c r="B40" i="23"/>
  <c r="B44" i="23"/>
  <c r="B48" i="23"/>
  <c r="B41" i="23"/>
  <c r="B39" i="23"/>
  <c r="B46" i="23"/>
  <c r="D3" i="23"/>
  <c r="B78" i="29" s="1"/>
  <c r="C49" i="23"/>
  <c r="C53" i="23"/>
  <c r="C57" i="23"/>
  <c r="C52" i="23"/>
  <c r="C56" i="23"/>
  <c r="C54" i="23"/>
  <c r="C58" i="23"/>
  <c r="C51" i="23"/>
  <c r="C55" i="23"/>
  <c r="C50" i="23"/>
  <c r="C39" i="23"/>
  <c r="C43" i="23"/>
  <c r="C41" i="23"/>
  <c r="C42" i="23"/>
  <c r="C48" i="23"/>
  <c r="C46" i="23"/>
  <c r="C47" i="23"/>
  <c r="C44" i="23"/>
  <c r="C40" i="23"/>
  <c r="C38" i="23"/>
  <c r="C45" i="23"/>
  <c r="L37" i="23"/>
  <c r="L52" i="23"/>
  <c r="L51" i="23"/>
  <c r="L55" i="23"/>
  <c r="L56" i="23"/>
  <c r="L50" i="23"/>
  <c r="L54" i="23"/>
  <c r="L58" i="23"/>
  <c r="L49" i="23"/>
  <c r="L53" i="23"/>
  <c r="L57" i="23"/>
  <c r="L41" i="23"/>
  <c r="L40" i="23"/>
  <c r="L48" i="23"/>
  <c r="L47" i="23"/>
  <c r="L39" i="23"/>
  <c r="L42" i="23"/>
  <c r="L43" i="23"/>
  <c r="L46" i="23"/>
  <c r="L38" i="23"/>
  <c r="L45" i="23"/>
  <c r="L44" i="23"/>
  <c r="J51" i="23"/>
  <c r="J55" i="23"/>
  <c r="J54" i="23"/>
  <c r="J58" i="23"/>
  <c r="J50" i="23"/>
  <c r="J52" i="23"/>
  <c r="J49" i="23"/>
  <c r="J53" i="23"/>
  <c r="J57" i="23"/>
  <c r="J56" i="23"/>
  <c r="J44" i="23"/>
  <c r="J39" i="23"/>
  <c r="J42" i="23"/>
  <c r="J40" i="23"/>
  <c r="J47" i="23"/>
  <c r="J48" i="23"/>
  <c r="J43" i="23"/>
  <c r="J45" i="23"/>
  <c r="J41" i="23"/>
  <c r="J46" i="23"/>
  <c r="J38" i="23"/>
  <c r="M3" i="23"/>
  <c r="H52" i="23"/>
  <c r="H55" i="23"/>
  <c r="H50" i="23"/>
  <c r="H54" i="23"/>
  <c r="H58" i="23"/>
  <c r="H56" i="23"/>
  <c r="H51" i="23"/>
  <c r="H49" i="23"/>
  <c r="H53" i="23"/>
  <c r="H57" i="23"/>
  <c r="H40" i="23"/>
  <c r="H39" i="23"/>
  <c r="H45" i="23"/>
  <c r="H48" i="23"/>
  <c r="H46" i="23"/>
  <c r="H44" i="23"/>
  <c r="H47" i="23"/>
  <c r="H38" i="23"/>
  <c r="H43" i="23"/>
  <c r="H41" i="23"/>
  <c r="H42" i="23"/>
  <c r="N3" i="23"/>
  <c r="I54" i="23"/>
  <c r="I58" i="23"/>
  <c r="I52" i="23"/>
  <c r="I56" i="23"/>
  <c r="I50" i="23"/>
  <c r="I49" i="23"/>
  <c r="I53" i="23"/>
  <c r="I57" i="23"/>
  <c r="I51" i="23"/>
  <c r="I55" i="23"/>
  <c r="I38" i="23"/>
  <c r="I46" i="23"/>
  <c r="I45" i="23"/>
  <c r="I48" i="23"/>
  <c r="I47" i="23"/>
  <c r="I43" i="23"/>
  <c r="I44" i="23"/>
  <c r="I41" i="23"/>
  <c r="I39" i="23"/>
  <c r="I40" i="23"/>
  <c r="I42" i="23"/>
  <c r="D37" i="23"/>
  <c r="D49" i="23"/>
  <c r="D53" i="23"/>
  <c r="D57" i="23"/>
  <c r="D51" i="23"/>
  <c r="D55" i="23"/>
  <c r="D52" i="23"/>
  <c r="D56" i="23"/>
  <c r="D50" i="23"/>
  <c r="D54" i="23"/>
  <c r="D58" i="23"/>
  <c r="D38" i="23"/>
  <c r="D46" i="23"/>
  <c r="D43" i="23"/>
  <c r="D47" i="23"/>
  <c r="D45" i="23"/>
  <c r="D42" i="23"/>
  <c r="D41" i="23"/>
  <c r="D39" i="23"/>
  <c r="D40" i="23"/>
  <c r="D44" i="23"/>
  <c r="D48" i="23"/>
  <c r="F37" i="23"/>
  <c r="F50" i="23"/>
  <c r="F54" i="23"/>
  <c r="F58" i="23"/>
  <c r="F51" i="23"/>
  <c r="F55" i="23"/>
  <c r="F53" i="23"/>
  <c r="F57" i="23"/>
  <c r="F49" i="23"/>
  <c r="F52" i="23"/>
  <c r="F56" i="23"/>
  <c r="F40" i="23"/>
  <c r="F48" i="23"/>
  <c r="F43" i="23"/>
  <c r="F47" i="23"/>
  <c r="F45" i="23"/>
  <c r="F44" i="23"/>
  <c r="F46" i="23"/>
  <c r="F42" i="23"/>
  <c r="F39" i="23"/>
  <c r="F41" i="23"/>
  <c r="F38" i="23"/>
  <c r="L3" i="23"/>
  <c r="G50" i="23"/>
  <c r="G54" i="23"/>
  <c r="G58" i="23"/>
  <c r="G53" i="23"/>
  <c r="G56" i="23"/>
  <c r="G51" i="23"/>
  <c r="G55" i="23"/>
  <c r="G49" i="23"/>
  <c r="G57" i="23"/>
  <c r="G52" i="23"/>
  <c r="G46" i="23"/>
  <c r="G44" i="23"/>
  <c r="G42" i="23"/>
  <c r="G41" i="23"/>
  <c r="G40" i="23"/>
  <c r="G38" i="23"/>
  <c r="G45" i="23"/>
  <c r="G47" i="23"/>
  <c r="G48" i="23"/>
  <c r="G39" i="23"/>
  <c r="G43" i="23"/>
  <c r="R3" i="23"/>
  <c r="M49" i="23"/>
  <c r="M57" i="23"/>
  <c r="M51" i="23"/>
  <c r="M55" i="23"/>
  <c r="M53" i="23"/>
  <c r="M52" i="23"/>
  <c r="M56" i="23"/>
  <c r="M50" i="23"/>
  <c r="M54" i="23"/>
  <c r="M58" i="23"/>
  <c r="M44" i="23"/>
  <c r="M43" i="23"/>
  <c r="M41" i="23"/>
  <c r="M46" i="23"/>
  <c r="M39" i="23"/>
  <c r="M38" i="23"/>
  <c r="M47" i="23"/>
  <c r="M45" i="23"/>
  <c r="M42" i="23"/>
  <c r="M48" i="23"/>
  <c r="M40" i="23"/>
  <c r="J3" i="23"/>
  <c r="E50" i="23"/>
  <c r="E54" i="23"/>
  <c r="E58" i="23"/>
  <c r="E53" i="23"/>
  <c r="E57" i="23"/>
  <c r="E49" i="23"/>
  <c r="E52" i="23"/>
  <c r="E56" i="23"/>
  <c r="E51" i="23"/>
  <c r="E55" i="23"/>
  <c r="E41" i="23"/>
  <c r="E45" i="23"/>
  <c r="E38" i="23"/>
  <c r="E48" i="23"/>
  <c r="E40" i="23"/>
  <c r="E43" i="23"/>
  <c r="E46" i="23"/>
  <c r="E44" i="23"/>
  <c r="E47" i="23"/>
  <c r="E42" i="23"/>
  <c r="E39" i="23"/>
  <c r="O3" i="23"/>
  <c r="J37" i="23"/>
  <c r="G3" i="23"/>
  <c r="B37" i="23"/>
  <c r="A50" i="23"/>
  <c r="A52" i="23"/>
  <c r="A57" i="23"/>
  <c r="A39" i="23"/>
  <c r="A48" i="23"/>
  <c r="A46" i="23"/>
  <c r="A56" i="23"/>
  <c r="A43" i="23"/>
  <c r="A38" i="23"/>
  <c r="A49" i="23"/>
  <c r="A53" i="23"/>
  <c r="A45" i="23"/>
  <c r="A42" i="23"/>
  <c r="A54" i="23"/>
  <c r="A40" i="23"/>
  <c r="A37" i="23"/>
  <c r="A41" i="23"/>
  <c r="A55" i="23"/>
  <c r="A47" i="23"/>
  <c r="A51" i="23"/>
  <c r="B3" i="23"/>
  <c r="A44" i="23"/>
  <c r="Q3" i="23"/>
  <c r="K37" i="23" l="1"/>
  <c r="K36" i="23" s="1"/>
  <c r="K3" i="23"/>
  <c r="I37" i="23"/>
  <c r="I36" i="23" s="1"/>
  <c r="G37" i="23"/>
  <c r="G36" i="23" s="1"/>
  <c r="E37" i="23"/>
  <c r="E36" i="23" s="1"/>
  <c r="I3" i="23"/>
  <c r="F36" i="23"/>
  <c r="C37" i="23"/>
  <c r="C36" i="23" s="1"/>
  <c r="M37" i="23"/>
  <c r="M36" i="23" s="1"/>
  <c r="L36" i="23"/>
  <c r="H37" i="23"/>
  <c r="J36" i="23"/>
  <c r="B36" i="23"/>
  <c r="D36" i="23"/>
  <c r="D115" i="23" l="1"/>
  <c r="D156" i="23" s="1"/>
  <c r="C156" i="23" s="1"/>
  <c r="D112" i="23"/>
  <c r="D153" i="23" s="1"/>
  <c r="C153" i="23" s="1"/>
  <c r="D116" i="23"/>
  <c r="D157" i="23" s="1"/>
  <c r="C157" i="23" s="1"/>
  <c r="D114" i="23"/>
  <c r="D155" i="23" s="1"/>
  <c r="C155" i="23" s="1"/>
  <c r="D113" i="23"/>
  <c r="D154" i="23" s="1"/>
  <c r="C154" i="23" s="1"/>
  <c r="E33" i="23"/>
  <c r="D33" i="23"/>
  <c r="J33" i="23"/>
  <c r="I33" i="23"/>
  <c r="F33" i="23"/>
  <c r="L33" i="23"/>
  <c r="M33" i="23"/>
  <c r="G33" i="23"/>
  <c r="K33" i="23"/>
  <c r="H36" i="23"/>
  <c r="H33" i="23" s="1"/>
  <c r="A63" i="23" l="1" a="1"/>
  <c r="K108" i="23" l="1"/>
  <c r="K149" i="23" s="1"/>
  <c r="I110" i="23"/>
  <c r="I151" i="23" s="1"/>
  <c r="A107" i="23"/>
  <c r="L108" i="23"/>
  <c r="L149" i="23" s="1"/>
  <c r="J110" i="23"/>
  <c r="J151" i="23" s="1"/>
  <c r="A108" i="23"/>
  <c r="F107" i="23"/>
  <c r="F148" i="23" s="1"/>
  <c r="K110" i="23"/>
  <c r="K151" i="23" s="1"/>
  <c r="A109" i="23"/>
  <c r="G109" i="23"/>
  <c r="G150" i="23" s="1"/>
  <c r="E107" i="23"/>
  <c r="M111" i="23"/>
  <c r="M152" i="23" s="1"/>
  <c r="M108" i="23"/>
  <c r="M149" i="23" s="1"/>
  <c r="G107" i="23"/>
  <c r="G148" i="23" s="1"/>
  <c r="L110" i="23"/>
  <c r="L151" i="23" s="1"/>
  <c r="A110" i="23"/>
  <c r="I109" i="23"/>
  <c r="I150" i="23" s="1"/>
  <c r="G108" i="23"/>
  <c r="G149" i="23" s="1"/>
  <c r="C109" i="23"/>
  <c r="N108" i="23"/>
  <c r="N149" i="23" s="1"/>
  <c r="I111" i="23"/>
  <c r="I152" i="23" s="1"/>
  <c r="F110" i="23"/>
  <c r="F151" i="23" s="1"/>
  <c r="C111" i="23"/>
  <c r="H107" i="23"/>
  <c r="H148" i="23" s="1"/>
  <c r="F109" i="23"/>
  <c r="F150" i="23" s="1"/>
  <c r="M110" i="23"/>
  <c r="M151" i="23" s="1"/>
  <c r="A111" i="23"/>
  <c r="N110" i="23"/>
  <c r="N151" i="23" s="1"/>
  <c r="G111" i="23"/>
  <c r="G152" i="23" s="1"/>
  <c r="E109" i="23"/>
  <c r="L111" i="23"/>
  <c r="L152" i="23" s="1"/>
  <c r="H108" i="23"/>
  <c r="H149" i="23" s="1"/>
  <c r="H110" i="23"/>
  <c r="H151" i="23" s="1"/>
  <c r="I107" i="23"/>
  <c r="I148" i="23" s="1"/>
  <c r="M107" i="23"/>
  <c r="M148" i="23" s="1"/>
  <c r="E111" i="23"/>
  <c r="N109" i="23"/>
  <c r="N150" i="23" s="1"/>
  <c r="J107" i="23"/>
  <c r="J148" i="23" s="1"/>
  <c r="H109" i="23"/>
  <c r="H150" i="23" s="1"/>
  <c r="F111" i="23"/>
  <c r="F152" i="23" s="1"/>
  <c r="E108" i="23"/>
  <c r="K107" i="23"/>
  <c r="K148" i="23" s="1"/>
  <c r="K109" i="23"/>
  <c r="K150" i="23" s="1"/>
  <c r="L107" i="23"/>
  <c r="L148" i="23" s="1"/>
  <c r="J109" i="23"/>
  <c r="J150" i="23" s="1"/>
  <c r="H111" i="23"/>
  <c r="H152" i="23" s="1"/>
  <c r="E110" i="23"/>
  <c r="N107" i="23"/>
  <c r="N148" i="23" s="1"/>
  <c r="L109" i="23"/>
  <c r="L150" i="23" s="1"/>
  <c r="J111" i="23"/>
  <c r="J152" i="23" s="1"/>
  <c r="C108" i="23"/>
  <c r="F108" i="23"/>
  <c r="F149" i="23" s="1"/>
  <c r="M109" i="23"/>
  <c r="M150" i="23" s="1"/>
  <c r="K111" i="23"/>
  <c r="K152" i="23" s="1"/>
  <c r="C107" i="23"/>
  <c r="I108" i="23"/>
  <c r="I149" i="23" s="1"/>
  <c r="G110" i="23"/>
  <c r="G151" i="23" s="1"/>
  <c r="N111" i="23"/>
  <c r="N152" i="23" s="1"/>
  <c r="C110" i="23"/>
  <c r="J108" i="23"/>
  <c r="J149" i="23" s="1"/>
  <c r="E93" i="23"/>
  <c r="F93" i="23"/>
  <c r="G93" i="23"/>
  <c r="H93" i="23"/>
  <c r="I93" i="23"/>
  <c r="J93" i="23"/>
  <c r="K93" i="23"/>
  <c r="L93" i="23"/>
  <c r="M93" i="23"/>
  <c r="N93" i="23"/>
  <c r="D62" i="23"/>
  <c r="E62" i="23"/>
  <c r="J62" i="23"/>
  <c r="M62" i="23"/>
  <c r="F62" i="23"/>
  <c r="G62" i="23"/>
  <c r="H62" i="23"/>
  <c r="I62" i="23"/>
  <c r="K62" i="23"/>
  <c r="L62" i="23"/>
  <c r="F95" i="23"/>
  <c r="M96" i="23"/>
  <c r="M137" i="23" s="1"/>
  <c r="K98" i="23"/>
  <c r="K139" i="23" s="1"/>
  <c r="I100" i="23"/>
  <c r="I141" i="23" s="1"/>
  <c r="G102" i="23"/>
  <c r="G143" i="23" s="1"/>
  <c r="N103" i="23"/>
  <c r="N144" i="23" s="1"/>
  <c r="L105" i="23"/>
  <c r="L146" i="23" s="1"/>
  <c r="I95" i="23"/>
  <c r="G97" i="23"/>
  <c r="G138" i="23" s="1"/>
  <c r="N98" i="23"/>
  <c r="N139" i="23" s="1"/>
  <c r="L100" i="23"/>
  <c r="L141" i="23" s="1"/>
  <c r="J102" i="23"/>
  <c r="J143" i="23" s="1"/>
  <c r="H104" i="23"/>
  <c r="H145" i="23" s="1"/>
  <c r="F106" i="23"/>
  <c r="F147" i="23" s="1"/>
  <c r="G96" i="23"/>
  <c r="G137" i="23" s="1"/>
  <c r="L99" i="23"/>
  <c r="L140" i="23" s="1"/>
  <c r="J101" i="23"/>
  <c r="J142" i="23" s="1"/>
  <c r="F105" i="23"/>
  <c r="F146" i="23" s="1"/>
  <c r="M99" i="23"/>
  <c r="M140" i="23" s="1"/>
  <c r="I103" i="23"/>
  <c r="I144" i="23" s="1"/>
  <c r="I96" i="23"/>
  <c r="I137" i="23" s="1"/>
  <c r="L101" i="23"/>
  <c r="L142" i="23" s="1"/>
  <c r="H98" i="23"/>
  <c r="H139" i="23" s="1"/>
  <c r="I105" i="23"/>
  <c r="I146" i="23" s="1"/>
  <c r="K96" i="23"/>
  <c r="K137" i="23" s="1"/>
  <c r="J105" i="23"/>
  <c r="J146" i="23" s="1"/>
  <c r="J98" i="23"/>
  <c r="J139" i="23" s="1"/>
  <c r="M103" i="23"/>
  <c r="M144" i="23" s="1"/>
  <c r="K105" i="23"/>
  <c r="K146" i="23" s="1"/>
  <c r="G95" i="23"/>
  <c r="N96" i="23"/>
  <c r="N137" i="23" s="1"/>
  <c r="L98" i="23"/>
  <c r="L139" i="23" s="1"/>
  <c r="J100" i="23"/>
  <c r="J141" i="23" s="1"/>
  <c r="H102" i="23"/>
  <c r="H143" i="23" s="1"/>
  <c r="F104" i="23"/>
  <c r="F145" i="23" s="1"/>
  <c r="M105" i="23"/>
  <c r="M146" i="23" s="1"/>
  <c r="J95" i="23"/>
  <c r="M100" i="23"/>
  <c r="M141" i="23" s="1"/>
  <c r="K102" i="23"/>
  <c r="K143" i="23" s="1"/>
  <c r="I104" i="23"/>
  <c r="I145" i="23" s="1"/>
  <c r="G106" i="23"/>
  <c r="G147" i="23" s="1"/>
  <c r="K101" i="23"/>
  <c r="K142" i="23" s="1"/>
  <c r="N106" i="23"/>
  <c r="N147" i="23" s="1"/>
  <c r="J96" i="23"/>
  <c r="J137" i="23" s="1"/>
  <c r="I98" i="23"/>
  <c r="I139" i="23" s="1"/>
  <c r="L103" i="23"/>
  <c r="L144" i="23" s="1"/>
  <c r="H95" i="23"/>
  <c r="F97" i="23"/>
  <c r="F138" i="23" s="1"/>
  <c r="M98" i="23"/>
  <c r="M139" i="23" s="1"/>
  <c r="K100" i="23"/>
  <c r="K141" i="23" s="1"/>
  <c r="I102" i="23"/>
  <c r="I143" i="23" s="1"/>
  <c r="G104" i="23"/>
  <c r="G145" i="23" s="1"/>
  <c r="N105" i="23"/>
  <c r="N146" i="23" s="1"/>
  <c r="H97" i="23"/>
  <c r="H138" i="23" s="1"/>
  <c r="F96" i="23"/>
  <c r="F137" i="23" s="1"/>
  <c r="M97" i="23"/>
  <c r="M138" i="23" s="1"/>
  <c r="I101" i="23"/>
  <c r="I142" i="23" s="1"/>
  <c r="G103" i="23"/>
  <c r="G144" i="23" s="1"/>
  <c r="N104" i="23"/>
  <c r="N145" i="23" s="1"/>
  <c r="L106" i="23"/>
  <c r="L147" i="23" s="1"/>
  <c r="N97" i="23"/>
  <c r="N138" i="23" s="1"/>
  <c r="H103" i="23"/>
  <c r="H144" i="23" s="1"/>
  <c r="F98" i="23"/>
  <c r="F139" i="23" s="1"/>
  <c r="N99" i="23"/>
  <c r="N140" i="23" s="1"/>
  <c r="H105" i="23"/>
  <c r="H146" i="23" s="1"/>
  <c r="G105" i="23"/>
  <c r="G146" i="23" s="1"/>
  <c r="J103" i="23"/>
  <c r="J144" i="23" s="1"/>
  <c r="G100" i="23"/>
  <c r="G141" i="23" s="1"/>
  <c r="F102" i="23"/>
  <c r="F143" i="23" s="1"/>
  <c r="F99" i="23"/>
  <c r="F140" i="23" s="1"/>
  <c r="H96" i="23"/>
  <c r="H137" i="23" s="1"/>
  <c r="M101" i="23"/>
  <c r="M142" i="23" s="1"/>
  <c r="N101" i="23"/>
  <c r="N142" i="23" s="1"/>
  <c r="H100" i="23"/>
  <c r="H141" i="23" s="1"/>
  <c r="K95" i="23"/>
  <c r="I97" i="23"/>
  <c r="I138" i="23" s="1"/>
  <c r="G99" i="23"/>
  <c r="G140" i="23" s="1"/>
  <c r="N100" i="23"/>
  <c r="N141" i="23" s="1"/>
  <c r="L102" i="23"/>
  <c r="L143" i="23" s="1"/>
  <c r="J104" i="23"/>
  <c r="J145" i="23" s="1"/>
  <c r="H106" i="23"/>
  <c r="H147" i="23" s="1"/>
  <c r="L95" i="23"/>
  <c r="J97" i="23"/>
  <c r="J138" i="23" s="1"/>
  <c r="H99" i="23"/>
  <c r="H140" i="23" s="1"/>
  <c r="F101" i="23"/>
  <c r="F142" i="23" s="1"/>
  <c r="M102" i="23"/>
  <c r="M143" i="23" s="1"/>
  <c r="K104" i="23"/>
  <c r="K145" i="23" s="1"/>
  <c r="I106" i="23"/>
  <c r="I147" i="23" s="1"/>
  <c r="M95" i="23"/>
  <c r="K97" i="23"/>
  <c r="K138" i="23" s="1"/>
  <c r="I99" i="23"/>
  <c r="I140" i="23" s="1"/>
  <c r="G101" i="23"/>
  <c r="G142" i="23" s="1"/>
  <c r="N102" i="23"/>
  <c r="N143" i="23" s="1"/>
  <c r="L104" i="23"/>
  <c r="L145" i="23" s="1"/>
  <c r="J106" i="23"/>
  <c r="J147" i="23" s="1"/>
  <c r="N95" i="23"/>
  <c r="L97" i="23"/>
  <c r="L138" i="23" s="1"/>
  <c r="J99" i="23"/>
  <c r="J140" i="23" s="1"/>
  <c r="H101" i="23"/>
  <c r="H142" i="23" s="1"/>
  <c r="F103" i="23"/>
  <c r="F144" i="23" s="1"/>
  <c r="M104" i="23"/>
  <c r="M145" i="23" s="1"/>
  <c r="K106" i="23"/>
  <c r="K147" i="23" s="1"/>
  <c r="K99" i="23"/>
  <c r="K140" i="23" s="1"/>
  <c r="M106" i="23"/>
  <c r="M147" i="23" s="1"/>
  <c r="G98" i="23"/>
  <c r="G139" i="23" s="1"/>
  <c r="F100" i="23"/>
  <c r="F141" i="23" s="1"/>
  <c r="K103" i="23"/>
  <c r="K144" i="23" s="1"/>
  <c r="L96" i="23"/>
  <c r="L137" i="23" s="1"/>
  <c r="E95" i="23"/>
  <c r="E97" i="23"/>
  <c r="E138" i="23" s="1"/>
  <c r="E98" i="23"/>
  <c r="E139" i="23" s="1"/>
  <c r="E102" i="23"/>
  <c r="E104" i="23"/>
  <c r="E145" i="23" s="1"/>
  <c r="E105" i="23"/>
  <c r="E146" i="23" s="1"/>
  <c r="E99" i="23"/>
  <c r="E140" i="23" s="1"/>
  <c r="E100" i="23"/>
  <c r="E141" i="23" s="1"/>
  <c r="E101" i="23"/>
  <c r="E142" i="23" s="1"/>
  <c r="E103" i="23"/>
  <c r="E144" i="23" s="1"/>
  <c r="E106" i="23"/>
  <c r="E147" i="23" s="1"/>
  <c r="E96" i="23"/>
  <c r="E137" i="23" s="1"/>
  <c r="A94" i="23"/>
  <c r="A135" i="23" s="1"/>
  <c r="A95" i="23"/>
  <c r="A102" i="23"/>
  <c r="A103" i="23"/>
  <c r="A104" i="23"/>
  <c r="A105" i="23"/>
  <c r="A96" i="23"/>
  <c r="A101" i="23"/>
  <c r="A106" i="23"/>
  <c r="A97" i="23"/>
  <c r="A98" i="23"/>
  <c r="A99" i="23"/>
  <c r="A100" i="23"/>
  <c r="C95" i="23"/>
  <c r="C98" i="23"/>
  <c r="C100" i="23"/>
  <c r="C101" i="23"/>
  <c r="C102" i="23"/>
  <c r="C103" i="23"/>
  <c r="C104" i="23"/>
  <c r="C96" i="23"/>
  <c r="C97" i="23"/>
  <c r="C99" i="23"/>
  <c r="C105" i="23"/>
  <c r="C106" i="23"/>
  <c r="A63" i="23"/>
  <c r="C94" i="23"/>
  <c r="E148" i="23" l="1"/>
  <c r="D107" i="23"/>
  <c r="D148" i="23" s="1"/>
  <c r="C148" i="23" s="1"/>
  <c r="E149" i="23"/>
  <c r="D108" i="23"/>
  <c r="D149" i="23" s="1"/>
  <c r="C149" i="23" s="1"/>
  <c r="E150" i="23"/>
  <c r="D109" i="23"/>
  <c r="D150" i="23" s="1"/>
  <c r="C150" i="23" s="1"/>
  <c r="E152" i="23"/>
  <c r="D111" i="23"/>
  <c r="D152" i="23" s="1"/>
  <c r="C152" i="23" s="1"/>
  <c r="E151" i="23"/>
  <c r="D110" i="23"/>
  <c r="D151" i="23" s="1"/>
  <c r="C151" i="23" s="1"/>
  <c r="K94" i="23"/>
  <c r="J94" i="23"/>
  <c r="L94" i="23"/>
  <c r="F94" i="23"/>
  <c r="M94" i="23"/>
  <c r="H94" i="23"/>
  <c r="H135" i="23" s="1"/>
  <c r="I94" i="23"/>
  <c r="N136" i="23"/>
  <c r="N94" i="23"/>
  <c r="G94" i="23"/>
  <c r="E94" i="23"/>
  <c r="K136" i="23"/>
  <c r="J136" i="23"/>
  <c r="L136" i="23"/>
  <c r="F136" i="23"/>
  <c r="H136" i="23"/>
  <c r="G136" i="23"/>
  <c r="M136" i="23"/>
  <c r="I136" i="23"/>
  <c r="E136" i="23"/>
  <c r="D102" i="23"/>
  <c r="D143" i="23" s="1"/>
  <c r="C143" i="23" s="1"/>
  <c r="E143" i="23"/>
  <c r="D95" i="23"/>
  <c r="D96" i="23"/>
  <c r="D137" i="23" s="1"/>
  <c r="C137" i="23" s="1"/>
  <c r="D106" i="23"/>
  <c r="D147" i="23" s="1"/>
  <c r="C147" i="23" s="1"/>
  <c r="D103" i="23"/>
  <c r="D144" i="23" s="1"/>
  <c r="C144" i="23" s="1"/>
  <c r="D100" i="23"/>
  <c r="D141" i="23" s="1"/>
  <c r="C141" i="23" s="1"/>
  <c r="D97" i="23"/>
  <c r="D138" i="23" s="1"/>
  <c r="C138" i="23" s="1"/>
  <c r="D99" i="23"/>
  <c r="D140" i="23" s="1"/>
  <c r="C140" i="23" s="1"/>
  <c r="D98" i="23"/>
  <c r="D139" i="23" s="1"/>
  <c r="C139" i="23" s="1"/>
  <c r="D101" i="23"/>
  <c r="D142" i="23" s="1"/>
  <c r="C142" i="23" s="1"/>
  <c r="D105" i="23"/>
  <c r="D146" i="23" s="1"/>
  <c r="C146" i="23" s="1"/>
  <c r="D104" i="23"/>
  <c r="D145" i="23" s="1"/>
  <c r="C145" i="23" s="1"/>
  <c r="D136" i="23" l="1"/>
  <c r="C136" i="23" s="1"/>
  <c r="E135" i="23"/>
  <c r="H92" i="23"/>
  <c r="H132" i="23" s="1"/>
  <c r="N92" i="23"/>
  <c r="N135" i="23"/>
  <c r="I92" i="23"/>
  <c r="I132" i="23" s="1"/>
  <c r="I135" i="23"/>
  <c r="M92" i="23"/>
  <c r="M132" i="23" s="1"/>
  <c r="M135" i="23"/>
  <c r="G92" i="23"/>
  <c r="G135" i="23"/>
  <c r="F92" i="23"/>
  <c r="F132" i="23" s="1"/>
  <c r="F135" i="23"/>
  <c r="L92" i="23"/>
  <c r="L132" i="23" s="1"/>
  <c r="L135" i="23"/>
  <c r="K92" i="23"/>
  <c r="K132" i="23" s="1"/>
  <c r="K135" i="23"/>
  <c r="J92" i="23"/>
  <c r="J132" i="23" s="1"/>
  <c r="J135" i="23"/>
  <c r="D94" i="23"/>
  <c r="A86" i="29" a="1"/>
  <c r="G134" i="23" l="1"/>
  <c r="G132" i="23"/>
  <c r="N134" i="23"/>
  <c r="N132" i="23"/>
  <c r="E92" i="23"/>
  <c r="J134" i="23"/>
  <c r="F134" i="23"/>
  <c r="H134" i="23"/>
  <c r="M134" i="23"/>
  <c r="K134" i="23"/>
  <c r="L134" i="23"/>
  <c r="I134" i="23"/>
  <c r="B99" i="23"/>
  <c r="D135" i="23"/>
  <c r="A132" i="23" s="1"/>
  <c r="B101" i="23"/>
  <c r="B105" i="23"/>
  <c r="B111" i="23"/>
  <c r="B112" i="23"/>
  <c r="B113" i="23"/>
  <c r="B114" i="23"/>
  <c r="B115" i="23"/>
  <c r="B116" i="23"/>
  <c r="B117" i="23"/>
  <c r="B107" i="23"/>
  <c r="B108" i="23"/>
  <c r="B109" i="23"/>
  <c r="B110" i="23"/>
  <c r="B102" i="23"/>
  <c r="B96" i="23"/>
  <c r="B97" i="23"/>
  <c r="B95" i="23"/>
  <c r="B136" i="23" s="1"/>
  <c r="B98" i="23"/>
  <c r="B104" i="23"/>
  <c r="B106" i="23"/>
  <c r="B103" i="23"/>
  <c r="B100" i="23"/>
  <c r="D92" i="23"/>
  <c r="B94" i="23"/>
  <c r="D91" i="29"/>
  <c r="D90" i="29"/>
  <c r="M95" i="29"/>
  <c r="N95" i="29" s="1"/>
  <c r="C107" i="29" s="1"/>
  <c r="M87" i="29"/>
  <c r="N87" i="29" s="1"/>
  <c r="C99" i="29" s="1"/>
  <c r="M92" i="29"/>
  <c r="N92" i="29" s="1"/>
  <c r="C104" i="29" s="1"/>
  <c r="D86" i="29"/>
  <c r="M86" i="29"/>
  <c r="N86" i="29" s="1"/>
  <c r="C98" i="29" s="1"/>
  <c r="C93" i="29"/>
  <c r="L93" i="29" s="1"/>
  <c r="O93" i="29" s="1"/>
  <c r="C94" i="29"/>
  <c r="L94" i="29" s="1"/>
  <c r="O94" i="29" s="1"/>
  <c r="C87" i="29"/>
  <c r="L87" i="29" s="1"/>
  <c r="O87" i="29" s="1"/>
  <c r="D93" i="29"/>
  <c r="M91" i="29"/>
  <c r="N91" i="29" s="1"/>
  <c r="C103" i="29" s="1"/>
  <c r="C90" i="29"/>
  <c r="L90" i="29" s="1"/>
  <c r="O90" i="29" s="1"/>
  <c r="D94" i="29"/>
  <c r="C89" i="29"/>
  <c r="L89" i="29" s="1"/>
  <c r="O89" i="29" s="1"/>
  <c r="M94" i="29"/>
  <c r="N94" i="29" s="1"/>
  <c r="C106" i="29" s="1"/>
  <c r="C91" i="29"/>
  <c r="L91" i="29" s="1"/>
  <c r="O91" i="29" s="1"/>
  <c r="D92" i="29"/>
  <c r="M90" i="29"/>
  <c r="N90" i="29" s="1"/>
  <c r="C102" i="29" s="1"/>
  <c r="D89" i="29"/>
  <c r="C95" i="29"/>
  <c r="L95" i="29" s="1"/>
  <c r="O95" i="29" s="1"/>
  <c r="M89" i="29"/>
  <c r="N89" i="29" s="1"/>
  <c r="C101" i="29" s="1"/>
  <c r="A86" i="29"/>
  <c r="C86" i="29" s="1"/>
  <c r="L86" i="29" s="1"/>
  <c r="O86" i="29" s="1"/>
  <c r="D87" i="29"/>
  <c r="D95" i="29"/>
  <c r="C88" i="29"/>
  <c r="L88" i="29" s="1"/>
  <c r="O88" i="29" s="1"/>
  <c r="M93" i="29"/>
  <c r="N93" i="29" s="1"/>
  <c r="C105" i="29" s="1"/>
  <c r="C92" i="29"/>
  <c r="L92" i="29" s="1"/>
  <c r="O92" i="29" s="1"/>
  <c r="D88" i="29"/>
  <c r="M88" i="29"/>
  <c r="N88" i="29" s="1"/>
  <c r="C100" i="29" s="1"/>
  <c r="E134" i="23" l="1"/>
  <c r="E132" i="23"/>
  <c r="A154" i="23"/>
  <c r="B154" i="23"/>
  <c r="A144" i="23"/>
  <c r="B144" i="23"/>
  <c r="A141" i="23"/>
  <c r="B141" i="23"/>
  <c r="A153" i="23"/>
  <c r="B153" i="23"/>
  <c r="A155" i="23"/>
  <c r="B155" i="23"/>
  <c r="A140" i="23"/>
  <c r="B140" i="23"/>
  <c r="A143" i="23"/>
  <c r="B143" i="23"/>
  <c r="A150" i="23"/>
  <c r="B150" i="23"/>
  <c r="A149" i="23"/>
  <c r="B149" i="23"/>
  <c r="A148" i="23"/>
  <c r="B148" i="23"/>
  <c r="A137" i="23"/>
  <c r="B137" i="23"/>
  <c r="A151" i="23"/>
  <c r="B151" i="23"/>
  <c r="A158" i="23"/>
  <c r="B158" i="23"/>
  <c r="A145" i="23"/>
  <c r="B145" i="23"/>
  <c r="A139" i="23"/>
  <c r="B139" i="23"/>
  <c r="A157" i="23"/>
  <c r="B157" i="23"/>
  <c r="A147" i="23"/>
  <c r="B147" i="23"/>
  <c r="A152" i="23"/>
  <c r="B152" i="23"/>
  <c r="A146" i="23"/>
  <c r="B146" i="23"/>
  <c r="A142" i="23"/>
  <c r="B142" i="23"/>
  <c r="A138" i="23"/>
  <c r="B138" i="23"/>
  <c r="A156" i="23"/>
  <c r="B156" i="23"/>
  <c r="A136" i="23"/>
  <c r="D134" i="23"/>
  <c r="C135" i="23"/>
  <c r="B99" i="29"/>
  <c r="P87" i="29"/>
  <c r="D99" i="29" s="1"/>
  <c r="B102" i="29"/>
  <c r="P90" i="29"/>
  <c r="D102" i="29" s="1"/>
  <c r="B105" i="29"/>
  <c r="P93" i="29"/>
  <c r="D105" i="29" s="1"/>
  <c r="P95" i="29"/>
  <c r="D107" i="29" s="1"/>
  <c r="B107" i="29"/>
  <c r="B104" i="29"/>
  <c r="P92" i="29"/>
  <c r="D104" i="29" s="1"/>
  <c r="B106" i="29"/>
  <c r="P94" i="29"/>
  <c r="D106" i="29" s="1"/>
  <c r="P86" i="29"/>
  <c r="D98" i="29" s="1"/>
  <c r="B98" i="29"/>
  <c r="P89" i="29"/>
  <c r="D101" i="29" s="1"/>
  <c r="B101" i="29"/>
  <c r="B100" i="29"/>
  <c r="P88" i="29"/>
  <c r="D100" i="29" s="1"/>
  <c r="B103" i="29"/>
  <c r="P91" i="29"/>
  <c r="D103" i="29" s="1"/>
  <c r="A110" i="29" l="1" a="1"/>
  <c r="A110" i="29" s="1"/>
  <c r="B7" i="14" a="1"/>
  <c r="B7" i="14" l="1"/>
  <c r="B9" i="14" a="1"/>
  <c r="B9" i="14" l="1"/>
  <c r="D3" i="16"/>
  <c r="D30" i="29" s="1"/>
  <c r="F3" i="16"/>
  <c r="C3" i="16"/>
  <c r="B34" i="14" a="1"/>
  <c r="B34" i="14" l="1"/>
  <c r="C4" i="16"/>
  <c r="F4" i="16"/>
  <c r="D4" i="16"/>
  <c r="D31" i="29" s="1"/>
  <c r="G3" i="16"/>
  <c r="G30" i="29" s="1"/>
  <c r="F30" i="29"/>
  <c r="N13" i="9"/>
  <c r="Y13" i="9" s="1"/>
  <c r="AJ14" i="9"/>
  <c r="AJ10" i="9"/>
  <c r="AJ9" i="9"/>
  <c r="AJ15" i="9"/>
  <c r="AJ18" i="9"/>
  <c r="N10" i="9"/>
  <c r="Y10" i="9" s="1"/>
  <c r="N9" i="9"/>
  <c r="Y9" i="9" s="1"/>
  <c r="AJ11" i="9"/>
  <c r="AJ13" i="9"/>
  <c r="N8" i="9"/>
  <c r="Y8" i="9" s="1"/>
  <c r="N17" i="9"/>
  <c r="Y17" i="9" s="1"/>
  <c r="N14" i="9"/>
  <c r="Y14" i="9" s="1"/>
  <c r="AJ8" i="9"/>
  <c r="N15" i="9"/>
  <c r="Y15" i="9" s="1"/>
  <c r="N11" i="9"/>
  <c r="Y11" i="9" s="1"/>
  <c r="AJ16" i="9"/>
  <c r="N12" i="9"/>
  <c r="Y12" i="9" s="1"/>
  <c r="AJ17" i="9"/>
  <c r="N16" i="9"/>
  <c r="Y16" i="9" s="1"/>
  <c r="N18" i="9"/>
  <c r="Y18" i="9" s="1"/>
  <c r="AJ12" i="9"/>
  <c r="C30" i="29"/>
  <c r="E3" i="16"/>
  <c r="B59" i="14" a="1"/>
  <c r="D5" i="16" l="1"/>
  <c r="D32" i="29" s="1"/>
  <c r="F5" i="16"/>
  <c r="C5" i="16"/>
  <c r="B59" i="14"/>
  <c r="E30" i="29"/>
  <c r="L3" i="16"/>
  <c r="G4" i="16"/>
  <c r="G31" i="29" s="1"/>
  <c r="F31" i="29"/>
  <c r="C31" i="29"/>
  <c r="E4" i="16"/>
  <c r="AK15" i="9"/>
  <c r="O12" i="9"/>
  <c r="Z12" i="9" s="1"/>
  <c r="O9" i="9"/>
  <c r="Z9" i="9" s="1"/>
  <c r="O8" i="9"/>
  <c r="Z8" i="9" s="1"/>
  <c r="AK8" i="9"/>
  <c r="O18" i="9"/>
  <c r="Z18" i="9" s="1"/>
  <c r="AK10" i="9"/>
  <c r="AK16" i="9"/>
  <c r="O17" i="9"/>
  <c r="Z17" i="9" s="1"/>
  <c r="AK13" i="9"/>
  <c r="O13" i="9"/>
  <c r="Z13" i="9" s="1"/>
  <c r="AK11" i="9"/>
  <c r="AK14" i="9"/>
  <c r="AK18" i="9"/>
  <c r="O16" i="9"/>
  <c r="Z16" i="9" s="1"/>
  <c r="O15" i="9"/>
  <c r="Z15" i="9" s="1"/>
  <c r="O14" i="9"/>
  <c r="Z14" i="9" s="1"/>
  <c r="O10" i="9"/>
  <c r="Z10" i="9" s="1"/>
  <c r="AK12" i="9"/>
  <c r="O11" i="9"/>
  <c r="Z11" i="9" s="1"/>
  <c r="AK9" i="9"/>
  <c r="AK17" i="9"/>
  <c r="B84" i="14" a="1"/>
  <c r="F6" i="16" l="1"/>
  <c r="C6" i="16"/>
  <c r="D6" i="16"/>
  <c r="D33" i="29" s="1"/>
  <c r="B84" i="14"/>
  <c r="E31" i="29"/>
  <c r="L4" i="16"/>
  <c r="U3" i="16"/>
  <c r="L30" i="29"/>
  <c r="AL16" i="9"/>
  <c r="AL17" i="9"/>
  <c r="AL18" i="9"/>
  <c r="AL10" i="9"/>
  <c r="P10" i="9"/>
  <c r="AA10" i="9" s="1"/>
  <c r="P8" i="9"/>
  <c r="AA8" i="9" s="1"/>
  <c r="AL13" i="9"/>
  <c r="P16" i="9"/>
  <c r="AA16" i="9" s="1"/>
  <c r="P9" i="9"/>
  <c r="AA9" i="9" s="1"/>
  <c r="P17" i="9"/>
  <c r="AA17" i="9" s="1"/>
  <c r="AL12" i="9"/>
  <c r="AL8" i="9"/>
  <c r="AL15" i="9"/>
  <c r="P12" i="9"/>
  <c r="AA12" i="9" s="1"/>
  <c r="P13" i="9"/>
  <c r="AA13" i="9" s="1"/>
  <c r="AL9" i="9"/>
  <c r="AL14" i="9"/>
  <c r="P15" i="9"/>
  <c r="AA15" i="9" s="1"/>
  <c r="P14" i="9"/>
  <c r="AA14" i="9" s="1"/>
  <c r="AL11" i="9"/>
  <c r="P11" i="9"/>
  <c r="AA11" i="9" s="1"/>
  <c r="P18" i="9"/>
  <c r="AA18" i="9" s="1"/>
  <c r="C32" i="29"/>
  <c r="E5" i="16"/>
  <c r="G5" i="16"/>
  <c r="G32" i="29" s="1"/>
  <c r="F32" i="29"/>
  <c r="B109" i="14" a="1"/>
  <c r="B109" i="14" l="1"/>
  <c r="F7" i="16"/>
  <c r="D7" i="16"/>
  <c r="D34" i="29" s="1"/>
  <c r="C7" i="16"/>
  <c r="E32" i="29"/>
  <c r="L5" i="16"/>
  <c r="U4" i="16"/>
  <c r="L31" i="29"/>
  <c r="M4" i="16"/>
  <c r="Q8" i="9"/>
  <c r="AB8" i="9" s="1"/>
  <c r="Q11" i="9"/>
  <c r="AB11" i="9" s="1"/>
  <c r="Q13" i="9"/>
  <c r="AB13" i="9" s="1"/>
  <c r="Q9" i="9"/>
  <c r="AB9" i="9" s="1"/>
  <c r="Q18" i="9"/>
  <c r="AB18" i="9" s="1"/>
  <c r="AM9" i="9"/>
  <c r="AM13" i="9"/>
  <c r="Q12" i="9"/>
  <c r="AB12" i="9" s="1"/>
  <c r="AM18" i="9"/>
  <c r="AM15" i="9"/>
  <c r="AM8" i="9"/>
  <c r="Q16" i="9"/>
  <c r="AB16" i="9" s="1"/>
  <c r="AM12" i="9"/>
  <c r="AM14" i="9"/>
  <c r="AM11" i="9"/>
  <c r="AM16" i="9"/>
  <c r="Q15" i="9"/>
  <c r="AB15" i="9" s="1"/>
  <c r="Q10" i="9"/>
  <c r="AB10" i="9" s="1"/>
  <c r="AM10" i="9"/>
  <c r="Q17" i="9"/>
  <c r="AB17" i="9" s="1"/>
  <c r="Q14" i="9"/>
  <c r="AB14" i="9" s="1"/>
  <c r="AM17" i="9"/>
  <c r="C33" i="29"/>
  <c r="E6" i="16"/>
  <c r="G6" i="16"/>
  <c r="G33" i="29" s="1"/>
  <c r="F33" i="29"/>
  <c r="B134" i="14" a="1"/>
  <c r="F8" i="16" l="1"/>
  <c r="C8" i="16"/>
  <c r="D8" i="16"/>
  <c r="D35" i="29" s="1"/>
  <c r="B134" i="14"/>
  <c r="V4" i="16"/>
  <c r="M31" i="29"/>
  <c r="C34" i="29"/>
  <c r="E7" i="16"/>
  <c r="G7" i="16"/>
  <c r="G34" i="29" s="1"/>
  <c r="F34" i="29"/>
  <c r="U5" i="16"/>
  <c r="L32" i="29"/>
  <c r="M5" i="16"/>
  <c r="E33" i="29"/>
  <c r="L6" i="16"/>
  <c r="AN8" i="9"/>
  <c r="AN14" i="9"/>
  <c r="R9" i="9"/>
  <c r="AC9" i="9" s="1"/>
  <c r="AN16" i="9"/>
  <c r="AN13" i="9"/>
  <c r="R17" i="9"/>
  <c r="AC17" i="9" s="1"/>
  <c r="AN18" i="9"/>
  <c r="R10" i="9"/>
  <c r="AC10" i="9" s="1"/>
  <c r="R13" i="9"/>
  <c r="AC13" i="9" s="1"/>
  <c r="AN17" i="9"/>
  <c r="R8" i="9"/>
  <c r="AC8" i="9" s="1"/>
  <c r="R16" i="9"/>
  <c r="AC16" i="9" s="1"/>
  <c r="R18" i="9"/>
  <c r="AC18" i="9" s="1"/>
  <c r="R11" i="9"/>
  <c r="AC11" i="9" s="1"/>
  <c r="AN9" i="9"/>
  <c r="AN12" i="9"/>
  <c r="R12" i="9"/>
  <c r="AC12" i="9" s="1"/>
  <c r="R15" i="9"/>
  <c r="AC15" i="9" s="1"/>
  <c r="AN15" i="9"/>
  <c r="AN10" i="9"/>
  <c r="R14" i="9"/>
  <c r="AC14" i="9" s="1"/>
  <c r="AN11" i="9"/>
  <c r="B159" i="14" a="1"/>
  <c r="B159" i="14" l="1"/>
  <c r="C9" i="16"/>
  <c r="D9" i="16"/>
  <c r="D36" i="29" s="1"/>
  <c r="P41" i="29" a="1"/>
  <c r="F9" i="16"/>
  <c r="M6" i="16"/>
  <c r="L33" i="29"/>
  <c r="U6" i="16"/>
  <c r="AO18" i="9"/>
  <c r="AO9" i="9"/>
  <c r="AO13" i="9"/>
  <c r="S11" i="9"/>
  <c r="AD11" i="9" s="1"/>
  <c r="AO15" i="9"/>
  <c r="S18" i="9"/>
  <c r="AD18" i="9" s="1"/>
  <c r="S16" i="9"/>
  <c r="AD16" i="9" s="1"/>
  <c r="S17" i="9"/>
  <c r="AD17" i="9" s="1"/>
  <c r="S12" i="9"/>
  <c r="AD12" i="9" s="1"/>
  <c r="AO17" i="9"/>
  <c r="AO14" i="9"/>
  <c r="S15" i="9"/>
  <c r="AD15" i="9" s="1"/>
  <c r="S13" i="9"/>
  <c r="AD13" i="9" s="1"/>
  <c r="AO11" i="9"/>
  <c r="S10" i="9"/>
  <c r="AD10" i="9" s="1"/>
  <c r="AO16" i="9"/>
  <c r="S9" i="9"/>
  <c r="AD9" i="9" s="1"/>
  <c r="AO12" i="9"/>
  <c r="AO10" i="9"/>
  <c r="S14" i="9"/>
  <c r="AD14" i="9" s="1"/>
  <c r="S8" i="9"/>
  <c r="AD8" i="9" s="1"/>
  <c r="AO8" i="9"/>
  <c r="E34" i="29"/>
  <c r="L7" i="16"/>
  <c r="M32" i="29"/>
  <c r="V5" i="16"/>
  <c r="C35" i="29"/>
  <c r="E8" i="16"/>
  <c r="G8" i="16"/>
  <c r="G35" i="29" s="1"/>
  <c r="F35" i="29"/>
  <c r="B184" i="14" a="1"/>
  <c r="F10" i="16" l="1"/>
  <c r="B184" i="14"/>
  <c r="D10" i="16"/>
  <c r="D37" i="29" s="1"/>
  <c r="C10" i="16"/>
  <c r="U7" i="16"/>
  <c r="L34" i="29"/>
  <c r="M7" i="16"/>
  <c r="E43" i="29"/>
  <c r="D60" i="29"/>
  <c r="C46" i="29"/>
  <c r="H55" i="29"/>
  <c r="H60" i="29"/>
  <c r="D51" i="29"/>
  <c r="C44" i="29"/>
  <c r="H52" i="29"/>
  <c r="F45" i="29"/>
  <c r="F59" i="29"/>
  <c r="E60" i="29"/>
  <c r="H51" i="29"/>
  <c r="H53" i="29"/>
  <c r="C47" i="29"/>
  <c r="E56" i="29"/>
  <c r="H47" i="29"/>
  <c r="F47" i="29"/>
  <c r="H50" i="29"/>
  <c r="G62" i="29"/>
  <c r="D47" i="29"/>
  <c r="D61" i="29"/>
  <c r="G44" i="29"/>
  <c r="C49" i="29"/>
  <c r="D48" i="29"/>
  <c r="F49" i="29"/>
  <c r="F58" i="29"/>
  <c r="E45" i="29"/>
  <c r="C48" i="29"/>
  <c r="B52" i="29"/>
  <c r="F50" i="29"/>
  <c r="H44" i="29"/>
  <c r="D59" i="29"/>
  <c r="G51" i="29"/>
  <c r="G61" i="29"/>
  <c r="E49" i="29"/>
  <c r="D44" i="29"/>
  <c r="B46" i="29"/>
  <c r="D56" i="29"/>
  <c r="B48" i="29"/>
  <c r="E46" i="29"/>
  <c r="B61" i="29"/>
  <c r="B51" i="29"/>
  <c r="G55" i="29"/>
  <c r="E50" i="29"/>
  <c r="F48" i="29"/>
  <c r="D54" i="29"/>
  <c r="B55" i="29"/>
  <c r="G49" i="29"/>
  <c r="B43" i="29"/>
  <c r="E61" i="29"/>
  <c r="C52" i="29"/>
  <c r="B63" i="29"/>
  <c r="G58" i="29"/>
  <c r="F60" i="29"/>
  <c r="B47" i="29"/>
  <c r="E54" i="29"/>
  <c r="E53" i="29"/>
  <c r="G60" i="29"/>
  <c r="D52" i="29"/>
  <c r="C43" i="29"/>
  <c r="C55" i="29"/>
  <c r="F62" i="29"/>
  <c r="B49" i="29"/>
  <c r="H45" i="29"/>
  <c r="C57" i="29"/>
  <c r="B44" i="29"/>
  <c r="E48" i="29"/>
  <c r="B60" i="29"/>
  <c r="C63" i="29"/>
  <c r="D58" i="29"/>
  <c r="B45" i="29"/>
  <c r="G47" i="29"/>
  <c r="H56" i="29"/>
  <c r="H57" i="29"/>
  <c r="H63" i="29"/>
  <c r="H58" i="29"/>
  <c r="G63" i="29"/>
  <c r="F52" i="29"/>
  <c r="D53" i="29"/>
  <c r="E44" i="29"/>
  <c r="B50" i="29"/>
  <c r="C54" i="29"/>
  <c r="E63" i="29"/>
  <c r="B62" i="29"/>
  <c r="E58" i="29"/>
  <c r="P41" i="29"/>
  <c r="F61" i="29"/>
  <c r="D45" i="29"/>
  <c r="D62" i="29"/>
  <c r="B59" i="29"/>
  <c r="E59" i="29"/>
  <c r="E52" i="29"/>
  <c r="B54" i="29"/>
  <c r="G56" i="29"/>
  <c r="C61" i="29"/>
  <c r="D50" i="29"/>
  <c r="H61" i="29"/>
  <c r="F46" i="29"/>
  <c r="H54" i="29"/>
  <c r="D57" i="29"/>
  <c r="F43" i="29"/>
  <c r="C53" i="29"/>
  <c r="G52" i="29"/>
  <c r="C51" i="29"/>
  <c r="C50" i="29"/>
  <c r="G53" i="29"/>
  <c r="H59" i="29"/>
  <c r="E57" i="29"/>
  <c r="E47" i="29"/>
  <c r="F55" i="29"/>
  <c r="G46" i="29"/>
  <c r="B56" i="29"/>
  <c r="E55" i="29"/>
  <c r="H48" i="29"/>
  <c r="F56" i="29"/>
  <c r="G43" i="29"/>
  <c r="C59" i="29"/>
  <c r="B53" i="29"/>
  <c r="G59" i="29"/>
  <c r="F57" i="29"/>
  <c r="D43" i="29"/>
  <c r="G54" i="29"/>
  <c r="G50" i="29"/>
  <c r="F44" i="29"/>
  <c r="G57" i="29"/>
  <c r="H62" i="29"/>
  <c r="B58" i="29"/>
  <c r="H49" i="29"/>
  <c r="C45" i="29"/>
  <c r="F54" i="29"/>
  <c r="D49" i="29"/>
  <c r="E62" i="29"/>
  <c r="D46" i="29"/>
  <c r="D63" i="29"/>
  <c r="C62" i="29"/>
  <c r="B57" i="29"/>
  <c r="G45" i="29"/>
  <c r="D55" i="29"/>
  <c r="C60" i="29"/>
  <c r="F51" i="29"/>
  <c r="H43" i="29"/>
  <c r="E51" i="29"/>
  <c r="H46" i="29"/>
  <c r="C58" i="29"/>
  <c r="G48" i="29"/>
  <c r="F63" i="29"/>
  <c r="F53" i="29"/>
  <c r="C56" i="29"/>
  <c r="C36" i="29"/>
  <c r="E9" i="16"/>
  <c r="M33" i="29"/>
  <c r="V6" i="16"/>
  <c r="G9" i="16"/>
  <c r="G36" i="29" s="1"/>
  <c r="F36" i="29"/>
  <c r="L8" i="16"/>
  <c r="E35" i="29"/>
  <c r="T9" i="9"/>
  <c r="AE9" i="9" s="1"/>
  <c r="T11" i="9"/>
  <c r="AE11" i="9" s="1"/>
  <c r="AP12" i="9"/>
  <c r="AP9" i="9"/>
  <c r="AP14" i="9"/>
  <c r="AP13" i="9"/>
  <c r="T17" i="9"/>
  <c r="AE17" i="9" s="1"/>
  <c r="AP15" i="9"/>
  <c r="AP16" i="9"/>
  <c r="AP10" i="9"/>
  <c r="T10" i="9"/>
  <c r="AE10" i="9" s="1"/>
  <c r="T13" i="9"/>
  <c r="AE13" i="9" s="1"/>
  <c r="AP8" i="9"/>
  <c r="T15" i="9"/>
  <c r="AE15" i="9" s="1"/>
  <c r="T8" i="9"/>
  <c r="AE8" i="9" s="1"/>
  <c r="AP17" i="9"/>
  <c r="T16" i="9"/>
  <c r="AE16" i="9" s="1"/>
  <c r="T12" i="9"/>
  <c r="AE12" i="9" s="1"/>
  <c r="AP11" i="9"/>
  <c r="T18" i="9"/>
  <c r="AE18" i="9" s="1"/>
  <c r="T14" i="9"/>
  <c r="AE14" i="9" s="1"/>
  <c r="AP18" i="9"/>
  <c r="B209" i="14" a="1"/>
  <c r="F64" i="29" l="1"/>
  <c r="G64" i="29"/>
  <c r="D11" i="16"/>
  <c r="D38" i="29" s="1"/>
  <c r="C11" i="16"/>
  <c r="B209" i="14"/>
  <c r="F11" i="16"/>
  <c r="E36" i="29"/>
  <c r="L9" i="16"/>
  <c r="M34" i="29"/>
  <c r="V7" i="16"/>
  <c r="C37" i="29"/>
  <c r="E10" i="16"/>
  <c r="U8" i="16"/>
  <c r="L35" i="29"/>
  <c r="M8" i="16"/>
  <c r="AQ12" i="9"/>
  <c r="AQ18" i="9"/>
  <c r="U10" i="9"/>
  <c r="AF10" i="9" s="1"/>
  <c r="AQ11" i="9"/>
  <c r="AQ8" i="9"/>
  <c r="AQ9" i="9"/>
  <c r="U8" i="9"/>
  <c r="AF8" i="9" s="1"/>
  <c r="U18" i="9"/>
  <c r="AF18" i="9" s="1"/>
  <c r="AQ14" i="9"/>
  <c r="U16" i="9"/>
  <c r="AF16" i="9" s="1"/>
  <c r="U17" i="9"/>
  <c r="AF17" i="9" s="1"/>
  <c r="AQ13" i="9"/>
  <c r="AQ15" i="9"/>
  <c r="U12" i="9"/>
  <c r="AF12" i="9" s="1"/>
  <c r="U15" i="9"/>
  <c r="AF15" i="9" s="1"/>
  <c r="U13" i="9"/>
  <c r="AF13" i="9" s="1"/>
  <c r="U11" i="9"/>
  <c r="AF11" i="9" s="1"/>
  <c r="AQ10" i="9"/>
  <c r="AQ16" i="9"/>
  <c r="AQ17" i="9"/>
  <c r="U9" i="9"/>
  <c r="AF9" i="9" s="1"/>
  <c r="U14" i="9"/>
  <c r="AF14" i="9" s="1"/>
  <c r="G10" i="16"/>
  <c r="G37" i="29" s="1"/>
  <c r="F37" i="29"/>
  <c r="U9" i="16" l="1"/>
  <c r="L36" i="29"/>
  <c r="M9" i="16"/>
  <c r="G11" i="16"/>
  <c r="G38" i="29" s="1"/>
  <c r="F38" i="29"/>
  <c r="M35" i="29"/>
  <c r="V8" i="16"/>
  <c r="V11" i="9"/>
  <c r="AG11" i="9" s="1"/>
  <c r="V10" i="9"/>
  <c r="AG10" i="9" s="1"/>
  <c r="AR17" i="9"/>
  <c r="V13" i="9"/>
  <c r="AG13" i="9" s="1"/>
  <c r="AR8" i="9"/>
  <c r="V16" i="9"/>
  <c r="AG16" i="9" s="1"/>
  <c r="V8" i="9"/>
  <c r="AG8" i="9" s="1"/>
  <c r="AR10" i="9"/>
  <c r="AR13" i="9"/>
  <c r="AR14" i="9"/>
  <c r="V18" i="9"/>
  <c r="AG18" i="9" s="1"/>
  <c r="AR16" i="9"/>
  <c r="V9" i="9"/>
  <c r="AG9" i="9" s="1"/>
  <c r="AR9" i="9"/>
  <c r="V12" i="9"/>
  <c r="AG12" i="9" s="1"/>
  <c r="V14" i="9"/>
  <c r="AG14" i="9" s="1"/>
  <c r="AR18" i="9"/>
  <c r="AR12" i="9"/>
  <c r="AR11" i="9"/>
  <c r="V15" i="9"/>
  <c r="AG15" i="9" s="1"/>
  <c r="AR15" i="9"/>
  <c r="V17" i="9"/>
  <c r="AG17" i="9" s="1"/>
  <c r="E11" i="16"/>
  <c r="C38" i="29"/>
  <c r="L10" i="16"/>
  <c r="E37" i="29"/>
  <c r="E38" i="29" l="1"/>
  <c r="L11" i="16"/>
  <c r="U10" i="16"/>
  <c r="L37" i="29"/>
  <c r="M10" i="16"/>
  <c r="V9" i="16"/>
  <c r="M36" i="29"/>
  <c r="M37" i="29" l="1"/>
  <c r="V10" i="16"/>
  <c r="U11" i="16"/>
  <c r="M11" i="16"/>
  <c r="L38" i="29"/>
  <c r="M38" i="29" l="1"/>
  <c r="V11" i="1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tc={99E67EC0-AFC8-4BA9-948F-DA97CFBF757D}</author>
  </authors>
  <commentList>
    <comment ref="F4" authorId="0" shapeId="0" xr:uid="{99E67EC0-AFC8-4BA9-948F-DA97CFBF757D}">
      <text>
        <t>[Threaded comment]
Your version of Excel allows you to read this threaded comment; however, any edits to it will get removed if the file is opened in a newer version of Excel. Learn more: https://go.microsoft.com/fwlink/?linkid=870924
Comment:
    Deepseek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972B44-4178-467B-952E-4A7149C71B18}" keepAlive="1" name="Query - search?postcode=BA27UW" description="Connection to the 'search?postcode=BA27UW' query in the workbook." type="5" refreshedVersion="8" background="1" saveData="1">
    <dbPr connection="Provider=Microsoft.Mashup.OleDb.1;Data Source=$Workbook$;Location=&quot;search?postcode=BA27UW&quot;;Extended Properties=&quot;&quot;" command="SELECT * FROM [search?postcode=BA27UW]"/>
  </connection>
  <connection id="2" xr16:uid="{E5834568-3305-4C40-95A0-DB88E763D5D1}" keepAlive="1" name="Query - Table 1" description="Connection to the 'Table 1' query in the workbook." type="5" refreshedVersion="8" background="1" saveData="1">
    <dbPr connection="Provider=Microsoft.Mashup.OleDb.1;Data Source=$Workbook$;Location=&quot;Table 1&quot;;Extended Properties=&quot;&quot;" command="SELECT * FROM [Table 1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 userModified="1"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 xml:space="preserve">import pandas as pd
pd.options.mode.chained_assignment = None
from openpyxl import load_workbook
import numpy as np
from scipy.optimize import minimize
import time
import itertools
import pprint
import traceback
</code>
    </pythonScript>
    <pythonScript>
      <code xml:space="preserve">class Radiator:
    radiator_depth_mm_data = {
        'K0':  70, # 1 panel
        '10':  70, # 1 panel 0 fins
        'P1':  70,
        'K1':  80, # 1 panel 1 fin
        '11':  80,
        'P+': 100, # 2 panels 1 fin
        '21': 100,
        'K2': 125, # 2 panels 2 fins
        '22': 125,
        'K3': 160, # 3 panels 3 fins
        '33': 160,
        '2col':  90,
        '3col': 115,
        '4col': 140,
        '5col': 175,
        '6col': 210,
        '7col': 245,
        None:   None,
    }
    @classmethod
    def radiator_depth_mm(cls, depth):
        return cls.radiator_depth_mm_data[depth]
    @classmethod
    def radiator_fits(cls, location, radiator):
        return (radiator['Type']   == location['Type'] and
                radiator['Height'] &lt;= location['Height'] and
                radiator['Length'] &lt;= location['Length'] and
                cls.radiator_depth_mm(radiator['Depth']) &lt;= cls.radiator_depth_mm(location['Depth']))
    @classmethod
    def radiator_choices_at_location(cls, radiator_database, constraint):
        constraint_radiator_depth_mm = cls.radiator_depth_mm(constraint['Depth'])
        return radiator_database[(radiator_database['Type']   == constraint['Type']) &amp;
                                 (radiator_database['Length']   &lt;= constraint['Length']) &amp; 
                                 (radiator_database['Height']   &lt;= constraint['Height']) &amp;
                                 (radiator_database['Depth_mm'] &lt;= constraint_radiator_depth_mm)]
 </code>
    </pythonScript>
    <pythonScript>
      <code xml:space="preserve">class Room:
    def __init__(self, room, location_constraints, radiator_database):
        self.room = room
        self.location_constraints = location_constraints
        self.radiator_database = radiator_database
    def minimal_cost_radiators(self, flow_temperature):
        t0 = time.time()
        self.pre_calculate_radiator_wattage_at_flow(flow_temperature)
        combos = self.all_combinations(flow_temperature)
        cost, rads = self.minimum_radiator_cost_combination(combos, self.location_constraints, self.room['Heat Loss'])
        if rads == None: # not enough capacity wthin constraints, just find max capacity whatever the cost
            cost, rads = self.maximal_radiator_wattage_combination(combos, self.location_constraints)
        print("Time taken", round(time.time() - t0, 2), "s for", len(combos), "combinations")
        replaced_rads = self.replaced_radiators(self.room['Room Name'], rads, self.location_constraints)
        return {'cost': cost, 'locations': rads, 'replaced_radiators': replaced_rads}
    def pre_calculate_radiator_wattage_at_flow(self, flow_temperature):
        factor = (flow_temperature - 2.5 - self.room['Room Temperature']) / 50.0
        self.radiator_database['w'] = self.radiator_database['W @ dt 50'] * factor ** self.radiator_database['N']
    def all_combinations(self, flow_temperature):
        possible_rads_at_location = []
        for _, constraint in self.location_constraints.iterrows():
            rads = Radiator.radiator_choices_at_location(self.radiator_database, constraint)
            if len(rads) &lt;= 0:
                print("="*60)
                print("No radiators in database for room", self.room['Room Name'])
                print("Constraint: L=", constraint['Length'], "H=", constraint['Height'], "D=", constraint['Depth'],"T=", constraint['Type'])
                print("="*60)
                return []
            # Fix: Use .loc to assign values
            rads.loc[:, 'Labour Cost'] = constraint['Labour Cost']
            rads.loc[:, 'Status'] = 'New'
            rads = self.add_existing_radiators_to_possible_radiators(rads, constraint, flow_temperature)
            rads = self.add_no_radiator_to_possible_radiators(rads, constraint)
            rads.loc[:, 'Total £'] = rads['£'] + rads['Labour Cost']
            possible_rads_at_location.append(rads.to_dict('records'))
        return list(itertools.product(*possible_rads_at_location))
    def add_existing_radiators_to_possible_radiators(self, possible_rads, constraint, flow_temperature):
        if 'Existing Radiator' in constraint and isinstance(constraint['Existing Radiator'], str):
            existing_rad = self.find_radiator(constraint['Existing Radiator'])
            factor = (flow_temperature - 2.5 - self.room['Room Temperature']) / 50.0
            watts_at_flow = existing_rad['W @ dt 50'] * factor ** existing_rad['N']
            return self.add_radiator(possible_rads, existing_rad['Radiator Key'], watts_at_flow, 0.0, 0.0, 'Original')
        return possible_rads
    def add_no_radiator_to_possible_radiators(self, possible_rads, constraint):
        return self.add_radiator(possible_rads, None, 0.0, 0.0, 0.0, 'No radiator')
    def add_radiator(self, rads, radiator_key, w, cost, labour_cost, existing):
        new_rad = {'Radiator Key': radiator_key, 'w': w, '£': cost, 'Labour Cost': labour_cost, 'Status': existing}
        return pd.concat([pd.DataFrame(new_rad, index=[0]), rads], ignore_index=True)
    def minimum_radiator_cost_combination(self, combos, constraints, min_wattage):
        min_cost = float('inf')
        min_rads = None
        location_names = constraints['Location'].tolist()
        labour_costs = constraints['Labour Cost'].tolist()
        # speed critical, optimised loop
        for rads in combos:
            cost, watts = self.cost_of_all_radiators(rads, labour_costs)
            if watts &gt; min_wattage:
                if cost &lt; min_cost:
                    min_cost = cost
                    min_rads = dict(zip(location_names, rads))
        return min_cost, min_rads
    # if not enough space to provide enough heat, find maxzimum combination without wattage constraint
    def maximal_radiator_wattage_combination(self, combos, constraints):
        max_watts = -1
        max_rads = None
        location_names = constraints['Location'].tolist()
        labour_costs = constraints['Labour Cost'].tolist()
        # speed critical, optimised loop
        for rads in combos:
            cost, watts = self.cost_of_all_radiators(rads, labour_costs)
            if watts &gt; max_watts:
                cost_at_max = cost
                max_watts = watts
                max_rads = dict(zip(location_names, rads))
        return cost_at_max, max_rads
    # speed critical, optimised loop   
    def cost_of_all_radiators(self, rads, labour_costs):
        costs = 0.0
        watts = 0.0
        for rad in rads:
            costs += rad['Total £']
            watts += rad['w']
        return [costs, watts]
    def replaced_radiators(self, room_name, new_radiators, constraints):
        return [
            {'room_name': room_name, 'Location': loc['Location'], 'Radiator Key': loc['Existing Radiator']}
            for _, loc in constraints.iterrows()
            if 'Existing Radiator' in loc and self.radiator_changed(loc['Existing Radiator'], new_radiators[loc['Location']]['Radiator Key'])
        ]
    def radiator_changed(self, original, potential_new):
        return isinstance(original, str) and isinstance(potential_new, str) and original != potential_new
    def find_radiator(self, radiator_key):
        return self.radiator_database.loc[self.radiator_database['Radiator Key'] == radiator_key].iloc[0]
        </code>
    </pythonScript>
    <pythonScript>
      <code xml:space="preserve">class Home:
    def __init__(self, rooms, radiator_constraints, radiator_database):
        print("Home __init__")
        pprint.pp(rooms)
        self.rooms = self.clean_and_check_room_df(rooms)
        self.radiator_constraints = radiator_constraints
        self.radiator_database = radiator_database
        self.add_radiator_depth_mm()
    def minimal_cost_radiators(self, flow_temperature):
        room_results = [self.minimal_cost_radiators_in_room(room, flow_temperature) for _, room in self.rooms.iterrows()]
        total_cost = self.total_costs(room_results)
        print("Total cost before moves:", total_cost)
        self.move_replaced_radiators(flow_temperature, room_results)
        total_cost = self.total_costs(room_results)
        print("Total cost after moves:", total_cost)
        return self.convert_results_to_dataframe(room_results)
    def clean_and_check_room_df(self, rooms):
        return rooms.drop(rooms[rooms['Heat Loss'] == 0.0].index)
    def add_radiator_depth_mm(self):
        self.radiator_database['Depth_mm'] = self.radiator_database.apply(lambda row: Radiator.radiator_depth_mm(row.Depth), axis = 1)
    def convert_results_to_dataframe(self, room_results):
        formatted_results = []
        for room in room_results:
            for location_name, location in room['locations'].items():
                location_constraint = self.find_location_constraint(room['room_name'], location_name).iloc[0]
                existing_rad_name = location_constraint['Existing Radiator']
                rad_status = self.radiator_change_status(existing_rad_name, location['Radiator Key'], location)
                formatted_result = {
                    'Room Name': room['room_name'],
                    'Location name': location_name,
                    'Originally': existing_rad_name,
                    'Proposed Radiator': location['Radiator Key'],
                    '£': location['£'],
                    'Labour Cost': location['Labour Cost'],
                    'Status': rad_status,
                    'Watts': location['w']
                }
                formatted_results.append(formatted_result)
        return pd.DataFrame(formatted_results)
    def radiator_change_status(self, original_name, new_name, location):
        if 'Status' in location and location['Status'] == 'Moved':
            return f"Moved:{location['From']['room_name']}:{location['From']['Location']}"
        if new_name is None and original_name is not None:
            return 'Removed'
        if original_name == new_name:
            return 'Original' if original_name is not None else ''
        return 'Replaced'
    def find_location_constraint(self, room_name, location_name):
        return self.radiator_constraints[(self.radiator_constraints['Room Name'] == room_name) &amp; 
                                         (self.radiator_constraints['Location'] == location_name)]
    def minimal_cost_radiators_in_room(self, room_df, flow_temperature):
        room_name = room_df['Room Name']
        location_constraints = self.radiator_constraints[self.radiator_constraints['Room Name'] == room_name]
        room = Room(room_df, location_constraints, self.radiator_database)
        room_result = room.minimal_cost_radiators(flow_temperature)
        room_result['room_name'] = room_name
        room_result['Room Temperature'] = room_df['Room Temperature']
        return room_result
    def total_costs(self, room_results):
        return sum(room_result['cost'] for room_result in room_results)
    def extract_replaced_radiators(self, room_results):
        replaced_rads = [rad for room_result in room_results for rad in room_result['replaced_radiators']]
        for rad in replaced_rads:
            rad['specification'] = self.find_radiator(self.radiator_database, rad['Radiator Key'])
        replaced_rads.sort(key=lambda rad: rad['specification']['£'])
        return replaced_rads
    def move_replaced_radiators(self, flow_temperature, room_results):
        replaced_rads = self.extract_replaced_radiators(room_results)
        new_radiators = self.find_new_radiators(room_results)
        for replacement_rad in replaced_rads:
            for new_radiator in new_radiators:
                location_constraint = self.find_constraint(new_radiator['room_name'], new_radiator['location_name'])
                result_location = self.find_location_in_room_results(room_results, location_constraint['Room Name'], location_constraint['Location'])
                if replacement_rad['specification']['w'] &gt;= new_radiator['radiator']['w'] and \
                   Radiator.radiator_fits(location_constraint, replacement_rad['specification']) and \
                   result_location.get('Status') != 'Moved':
                    result_location['Status'] = 'Moved'
                    result_location['From'] = replacement_rad
                    result_location.update(self.find_radiator(self.radiator_database, replacement_rad['Radiator Key']))
                    result_location['£'] = 0.0
                    break
    def find_constraint(self, room_name, location_name):
        return self.radiator_constraints[(self.radiator_constraints['Room Name'] == room_name) &amp; 
                                         (self.radiator_constraints['Location'] == location_name)].iloc[0]
    def find_location_in_room_results(self, room_results, room_name, location_name):
        return self.find_room_in_room_results(room_results, room_name)['locations'][location_name]
    def find_room_in_room_results(self, room_results, room_name):
        return next(room_result for room_result in room_results if room_result['room_name'] == room_name)
    def find_radiator(self, rad_db, key):
        return rad_db[rad_db['Radiator Key'] == key].iloc[0] if key is not None else None
    def find_new_radiators(self, room_results):
        new_radiators = []
        for room in room_results:
            for location_name, location in room['locations'].items():
                if location.get('Status') == 'New':
                    new_radiators.append({
                        'room_name': room['room_name'],
                        'location_name': location_name,
                        'radiator': location,
                        'Room Temperature': room['Room Temperature']
                    })
        new_radiators.sort(reverse=True, key=lambda rad: rad['radiator']['£'])
        return new_radiators
 </code>
    </pythonScript>
    <pythonScript>
      <code xml:space="preserve">def load_dataframes_from_excel():
    rad_db = xl(%P2%, headers=True)
    rooms = xl(%P3%, headers=True)
    pprint.pp(rooms)
    max_sizes = xl(%P4%, headers=True)
    # labour_costs = xl("LabourCosts", headers=True)
    # flow_rate_scenario = xl("FlowRateScenario", headers=True)
    return rad_db, rooms, max_sizes
if xl(%P5%):
    rad_db, rooms, max_sizes = load_dataframes_from_excel()
    home = Home(rooms, max_sizes, rad_db)
else:
    print("Calculations turned off")
home
</code>
    </pythonScript>
    <pythonScript>
      <code>radiator_choice = None
if (xl(%P2%)):
    try:
        flow_temperature = xl(%P3%)
        print("Starting minimum radiator calculation at flow temperature:", flow_temperature)
        radiator_choice = home.minimal_cost_radiators(flow_temperature)
    except Exception as e:
        print("Exception thown:")
        print(traceback.format_exc())
    print("Calculations turned on")
    radiator_choice
else:
    print("Calculations turned off")
radiator_choice</code>
    </pythonScript>
    <pythonScript>
      <code>if (xl(%P2%)):
    homex = home.minimal_cost_radiators(xl(%P3%))
    print("Calculations turned on")
    homex
else:
    print("Calculations turned off")
homex</code>
    </pythonScript>
  </pythonScripts>
</python>
</file>

<file path=xl/sharedStrings.xml><?xml version="1.0" encoding="utf-8"?>
<sst xmlns="http://schemas.openxmlformats.org/spreadsheetml/2006/main" count="28477" uniqueCount="13928">
  <si>
    <t>K1</t>
  </si>
  <si>
    <t>P+</t>
  </si>
  <si>
    <t>K2</t>
  </si>
  <si>
    <t>Type</t>
  </si>
  <si>
    <t>Height</t>
  </si>
  <si>
    <t>W @ dt 50</t>
  </si>
  <si>
    <t>£</t>
  </si>
  <si>
    <t>Length</t>
  </si>
  <si>
    <t>K3</t>
  </si>
  <si>
    <t>W/£</t>
  </si>
  <si>
    <t>Key</t>
  </si>
  <si>
    <t>Room</t>
  </si>
  <si>
    <t>Lounge</t>
  </si>
  <si>
    <t>Heat Loss</t>
  </si>
  <si>
    <t>Kitchen</t>
  </si>
  <si>
    <t>Set Temperature</t>
  </si>
  <si>
    <t>Suggested upgrades at each flow temperature</t>
  </si>
  <si>
    <t>Hall</t>
  </si>
  <si>
    <t>Dining</t>
  </si>
  <si>
    <t>Utility</t>
  </si>
  <si>
    <t>Main bed</t>
  </si>
  <si>
    <t>Bed 2</t>
  </si>
  <si>
    <t>Bed 3</t>
  </si>
  <si>
    <t>Bed 4</t>
  </si>
  <si>
    <t>Bath</t>
  </si>
  <si>
    <t>Ensuite</t>
  </si>
  <si>
    <t>300W</t>
  </si>
  <si>
    <t>18C</t>
  </si>
  <si>
    <t>22C</t>
  </si>
  <si>
    <t>Retain existing</t>
  </si>
  <si>
    <t>Radiator cost</t>
  </si>
  <si>
    <t>Labour cost</t>
  </si>
  <si>
    <t>Total cost</t>
  </si>
  <si>
    <t>+</t>
  </si>
  <si>
    <t>&gt;</t>
  </si>
  <si>
    <t>a new replacement radiator (existing radiator removed)</t>
  </si>
  <si>
    <t>a new additional radiator (in addition to existing radiators)</t>
  </si>
  <si>
    <t>&lt;</t>
  </si>
  <si>
    <t>A replacement radiator moved from one replaced elsewhere in home</t>
  </si>
  <si>
    <t>^</t>
  </si>
  <si>
    <t>An additional radiator moved from one replaced elsewhere in home</t>
  </si>
  <si>
    <t>2000W</t>
  </si>
  <si>
    <t>1500W</t>
  </si>
  <si>
    <t>1200W</t>
  </si>
  <si>
    <t>500W</t>
  </si>
  <si>
    <t>400W</t>
  </si>
  <si>
    <t>21C</t>
  </si>
  <si>
    <t>R:</t>
  </si>
  <si>
    <t>R: K2x600x600, R: K1x600x600</t>
  </si>
  <si>
    <t>R: K2x1000x600, R: K2x1000x600</t>
  </si>
  <si>
    <t>R: K3x1400x600</t>
  </si>
  <si>
    <t>R: K2x1200x600</t>
  </si>
  <si>
    <t>R: K2x400x600</t>
  </si>
  <si>
    <t>R: K2x600x600</t>
  </si>
  <si>
    <t>R: K2x800x600</t>
  </si>
  <si>
    <t>R: TheoDesigner2x1700x550</t>
  </si>
  <si>
    <t>R:K2x600x600, &gt;:K2x1000x600</t>
  </si>
  <si>
    <t>R: K2x1000x600, +: K2x1000x600</t>
  </si>
  <si>
    <t>&gt;:K3x1600x600</t>
  </si>
  <si>
    <t>&lt;: K2x1200x600</t>
  </si>
  <si>
    <t>+: K2x600x600</t>
  </si>
  <si>
    <t>+: K2x800x600</t>
  </si>
  <si>
    <t>+:K3x600x600, &gt;:K2x1000x600</t>
  </si>
  <si>
    <t>+: K2x1200x600</t>
  </si>
  <si>
    <t>Efficiency (SCOP)</t>
  </si>
  <si>
    <t>Annual Costs</t>
  </si>
  <si>
    <t>Saving</t>
  </si>
  <si>
    <t>Room Heat Loss at -2C</t>
  </si>
  <si>
    <t>Payback (years)</t>
  </si>
  <si>
    <t>Watts</t>
  </si>
  <si>
    <t>Room Name</t>
  </si>
  <si>
    <t>Modern</t>
  </si>
  <si>
    <t>Existing Radiator</t>
  </si>
  <si>
    <t>Status</t>
  </si>
  <si>
    <t>Replace</t>
  </si>
  <si>
    <t>Replace&amp;Move</t>
  </si>
  <si>
    <t>Retain</t>
  </si>
  <si>
    <t>ModernxK2x600x450</t>
  </si>
  <si>
    <t>Available Space</t>
  </si>
  <si>
    <t>N</t>
  </si>
  <si>
    <t>Condition</t>
  </si>
  <si>
    <t>Good</t>
  </si>
  <si>
    <t>Depth</t>
  </si>
  <si>
    <t>Radiator Key</t>
  </si>
  <si>
    <t>Room Temperature</t>
  </si>
  <si>
    <t>Labour Cost</t>
  </si>
  <si>
    <t>Libraries</t>
  </si>
  <si>
    <t>Radiators</t>
  </si>
  <si>
    <t>Rooms</t>
  </si>
  <si>
    <t>Home</t>
  </si>
  <si>
    <t>Location</t>
  </si>
  <si>
    <t>Loc1</t>
  </si>
  <si>
    <t>Load Tables</t>
  </si>
  <si>
    <t>Flow temperature</t>
  </si>
  <si>
    <t>Result row</t>
  </si>
  <si>
    <t>Labour</t>
  </si>
  <si>
    <t>Total</t>
  </si>
  <si>
    <t>COP</t>
  </si>
  <si>
    <t>Total Heat Loss</t>
  </si>
  <si>
    <t>Annual</t>
  </si>
  <si>
    <t>Average temperature</t>
  </si>
  <si>
    <t>W</t>
  </si>
  <si>
    <t>C</t>
  </si>
  <si>
    <t>kWh</t>
  </si>
  <si>
    <t>Tariff</t>
  </si>
  <si>
    <t>£/kWh</t>
  </si>
  <si>
    <t>Additional install cost</t>
  </si>
  <si>
    <t>Percent capacity</t>
  </si>
  <si>
    <t>Row offset</t>
  </si>
  <si>
    <t>Database check</t>
  </si>
  <si>
    <t># these python objects need to be kept on this page otherwise dependency gets lost after save and reload (Excel bug)</t>
  </si>
  <si>
    <t>Design Temperature offset</t>
  </si>
  <si>
    <t>%</t>
  </si>
  <si>
    <t>lmk-key</t>
  </si>
  <si>
    <t>address1</t>
  </si>
  <si>
    <t>address2</t>
  </si>
  <si>
    <t>address3</t>
  </si>
  <si>
    <t>postcode</t>
  </si>
  <si>
    <t>building-reference-number</t>
  </si>
  <si>
    <t>current-energy-rating</t>
  </si>
  <si>
    <t>potential-energy-rating</t>
  </si>
  <si>
    <t>current-energy-efficiency</t>
  </si>
  <si>
    <t>potential-energy-efficiency</t>
  </si>
  <si>
    <t>property-type</t>
  </si>
  <si>
    <t>built-form</t>
  </si>
  <si>
    <t>inspection-date</t>
  </si>
  <si>
    <t>local-authority</t>
  </si>
  <si>
    <t>constituency</t>
  </si>
  <si>
    <t>county</t>
  </si>
  <si>
    <t>lodgement-date</t>
  </si>
  <si>
    <t>transaction-type</t>
  </si>
  <si>
    <t>environment-impact-current</t>
  </si>
  <si>
    <t>environment-impact-potential</t>
  </si>
  <si>
    <t>energy-consumption-current</t>
  </si>
  <si>
    <t>energy-consumption-potential</t>
  </si>
  <si>
    <t>co2-emissions-current</t>
  </si>
  <si>
    <t>co2-emiss-curr-per-floor-area</t>
  </si>
  <si>
    <t>co2-emissions-potential</t>
  </si>
  <si>
    <t>lighting-cost-current</t>
  </si>
  <si>
    <t>lighting-cost-potential</t>
  </si>
  <si>
    <t>heating-cost-current</t>
  </si>
  <si>
    <t>heating-cost-potential</t>
  </si>
  <si>
    <t>hot-water-cost-current</t>
  </si>
  <si>
    <t>hot-water-cost-potential</t>
  </si>
  <si>
    <t>total-floor-area</t>
  </si>
  <si>
    <t>energy-tariff</t>
  </si>
  <si>
    <t>mains-gas-flag</t>
  </si>
  <si>
    <t>floor-level</t>
  </si>
  <si>
    <t>flat-top-storey</t>
  </si>
  <si>
    <t>flat-storey-count</t>
  </si>
  <si>
    <t>main-heating-controls</t>
  </si>
  <si>
    <t>multi-glaze-proportion</t>
  </si>
  <si>
    <t>glazed-type</t>
  </si>
  <si>
    <t>glazed-area</t>
  </si>
  <si>
    <t>extension-count</t>
  </si>
  <si>
    <t>number-habitable-rooms</t>
  </si>
  <si>
    <t>number-heated-rooms</t>
  </si>
  <si>
    <t>low-energy-lighting</t>
  </si>
  <si>
    <t>number-open-fireplaces</t>
  </si>
  <si>
    <t>hotwater-description</t>
  </si>
  <si>
    <t>hot-water-energy-eff</t>
  </si>
  <si>
    <t>hot-water-env-eff</t>
  </si>
  <si>
    <t>floor-description</t>
  </si>
  <si>
    <t>floor-energy-eff</t>
  </si>
  <si>
    <t>floor-env-eff</t>
  </si>
  <si>
    <t>windows-description</t>
  </si>
  <si>
    <t>windows-energy-eff</t>
  </si>
  <si>
    <t>windows-env-eff</t>
  </si>
  <si>
    <t>walls-description</t>
  </si>
  <si>
    <t>walls-energy-eff</t>
  </si>
  <si>
    <t>walls-env-eff</t>
  </si>
  <si>
    <t>secondheat-description</t>
  </si>
  <si>
    <t>sheating-energy-eff</t>
  </si>
  <si>
    <t>sheating-env-eff</t>
  </si>
  <si>
    <t>roof-description</t>
  </si>
  <si>
    <t>roof-energy-eff</t>
  </si>
  <si>
    <t>roof-env-eff</t>
  </si>
  <si>
    <t>mainheat-description</t>
  </si>
  <si>
    <t>mainheat-energy-eff</t>
  </si>
  <si>
    <t>mainheat-env-eff</t>
  </si>
  <si>
    <t>mainheatcont-description</t>
  </si>
  <si>
    <t>mainheatc-energy-eff</t>
  </si>
  <si>
    <t>mainheatc-env-eff</t>
  </si>
  <si>
    <t>lighting-description</t>
  </si>
  <si>
    <t>lighting-energy-eff</t>
  </si>
  <si>
    <t>lighting-env-eff</t>
  </si>
  <si>
    <t>main-fuel</t>
  </si>
  <si>
    <t>wind-turbine-count</t>
  </si>
  <si>
    <t>heat-loss-corridor</t>
  </si>
  <si>
    <t>unheated-corridor-length</t>
  </si>
  <si>
    <t>floor-height</t>
  </si>
  <si>
    <t>photo-supply</t>
  </si>
  <si>
    <t>solar-water-heating-flag</t>
  </si>
  <si>
    <t>mechanical-ventilation</t>
  </si>
  <si>
    <t>address</t>
  </si>
  <si>
    <t>local-authority-label</t>
  </si>
  <si>
    <t>constituency-label</t>
  </si>
  <si>
    <t>posttown</t>
  </si>
  <si>
    <t>construction-age-band</t>
  </si>
  <si>
    <t>lodgement-datetime</t>
  </si>
  <si>
    <t>tenure</t>
  </si>
  <si>
    <t>fixed-lighting-outlets-count</t>
  </si>
  <si>
    <t>low-energy-fixed-light-count</t>
  </si>
  <si>
    <t>uprn</t>
  </si>
  <si>
    <t>uprn-source</t>
  </si>
  <si>
    <t>Oleander</t>
  </si>
  <si>
    <t>Ashes Lane</t>
  </si>
  <si>
    <t>Freshford</t>
  </si>
  <si>
    <t>BA2 7UW</t>
  </si>
  <si>
    <t>B</t>
  </si>
  <si>
    <t>House</t>
  </si>
  <si>
    <t>Detached</t>
  </si>
  <si>
    <t>E06000022</t>
  </si>
  <si>
    <t>E14000846</t>
  </si>
  <si>
    <t/>
  </si>
  <si>
    <t>rental (private)</t>
  </si>
  <si>
    <t>Single</t>
  </si>
  <si>
    <t>Y</t>
  </si>
  <si>
    <t>NODATA!</t>
  </si>
  <si>
    <t>double glazing, unknown install date</t>
  </si>
  <si>
    <t>Normal</t>
  </si>
  <si>
    <t>From main system</t>
  </si>
  <si>
    <t>Suspended, no insulation (assumed)</t>
  </si>
  <si>
    <t>NO DATA!</t>
  </si>
  <si>
    <t>N/A</t>
  </si>
  <si>
    <t>Fully double glazed</t>
  </si>
  <si>
    <t>Average</t>
  </si>
  <si>
    <t>Cavity wall, filled cavity</t>
  </si>
  <si>
    <t>Room heaters, wood logs</t>
  </si>
  <si>
    <t>Roof room(s), ceiling insulated</t>
  </si>
  <si>
    <t>Boiler and radiators, mains gas</t>
  </si>
  <si>
    <t>Programmer, room thermostat and TRVs</t>
  </si>
  <si>
    <t>Low energy lighting in 90% of fixed outlets</t>
  </si>
  <si>
    <t>Very Good</t>
  </si>
  <si>
    <t>mains gas (not community)</t>
  </si>
  <si>
    <t>natural</t>
  </si>
  <si>
    <t>Oleander, Ashes Lane, Freshford</t>
  </si>
  <si>
    <t>Bath and North East Somerset</t>
  </si>
  <si>
    <t>North East Somerset</t>
  </si>
  <si>
    <t>BATH</t>
  </si>
  <si>
    <t>England and Wales: 1967-1975</t>
  </si>
  <si>
    <t>Address Matched</t>
  </si>
  <si>
    <t>Beech Cottage</t>
  </si>
  <si>
    <t>F</t>
  </si>
  <si>
    <t>Semi-Detached</t>
  </si>
  <si>
    <t>marketed sale</t>
  </si>
  <si>
    <t>dual</t>
  </si>
  <si>
    <t>double glazing installed during or after 2002</t>
  </si>
  <si>
    <t>Electric immersion, off-peak</t>
  </si>
  <si>
    <t>Poor</t>
  </si>
  <si>
    <t>Mostly double glazing</t>
  </si>
  <si>
    <t>Sandstone or limestone, as built, no insulation (assumed)</t>
  </si>
  <si>
    <t>Very Poor</t>
  </si>
  <si>
    <t>Room heaters, dual fuel (mineral and wood)</t>
  </si>
  <si>
    <t>Pitched, 270 mm loft insulation</t>
  </si>
  <si>
    <t>Electric storage heaters</t>
  </si>
  <si>
    <t>Manual charge control</t>
  </si>
  <si>
    <t>No low energy lighting</t>
  </si>
  <si>
    <t>electricity (not community)</t>
  </si>
  <si>
    <t>Beech Cottage, Ashes Lane, Freshford</t>
  </si>
  <si>
    <t>England and Wales: before 1900</t>
  </si>
  <si>
    <t>owner-occupied</t>
  </si>
  <si>
    <t>2 Jubilee Cottages</t>
  </si>
  <si>
    <t>E</t>
  </si>
  <si>
    <t>A</t>
  </si>
  <si>
    <t>assessment for green deal</t>
  </si>
  <si>
    <t>double glazing installed before 2002</t>
  </si>
  <si>
    <t>Solid, no insulation (assumed)</t>
  </si>
  <si>
    <t>Partial double glazing</t>
  </si>
  <si>
    <t>Pitched, 100 mm loft insulation</t>
  </si>
  <si>
    <t>Programmer, TRVs and bypass</t>
  </si>
  <si>
    <t>Low energy lighting in 80% of fixed outlets</t>
  </si>
  <si>
    <t>2 Jubilee Cottages, Ashes Lane, Freshford</t>
  </si>
  <si>
    <t>Woodwyck House</t>
  </si>
  <si>
    <t>D</t>
  </si>
  <si>
    <t>Cavity wall, as built, no insulation (assumed)</t>
  </si>
  <si>
    <t>Room heaters, mains gas</t>
  </si>
  <si>
    <t>Pitched, 200 mm loft insulation</t>
  </si>
  <si>
    <t>Low energy lighting in 42% of fixed outlets</t>
  </si>
  <si>
    <t>Woodwyck House, Ashes Lane, Freshford</t>
  </si>
  <si>
    <t>England and Wales: 1930-1949</t>
  </si>
  <si>
    <t>More Than Typical</t>
  </si>
  <si>
    <t>Pitched, insulated at rafters</t>
  </si>
  <si>
    <t>Low energy lighting in all fixed outlets</t>
  </si>
  <si>
    <t>Roof room(s), limited insulation (assumed)</t>
  </si>
  <si>
    <t>Low energy lighting in 70% of fixed outlets</t>
  </si>
  <si>
    <t>Switherland</t>
  </si>
  <si>
    <t>FiT application</t>
  </si>
  <si>
    <t>From main system, plus solar</t>
  </si>
  <si>
    <t>Suspended, insulated</t>
  </si>
  <si>
    <t>Pitched, 300+ mm loft insulation</t>
  </si>
  <si>
    <t>Low energy lighting in 83% of fixed outlets</t>
  </si>
  <si>
    <t>Switherland, Ashes Lane, Freshford</t>
  </si>
  <si>
    <t>England and Wales: 1950-1966</t>
  </si>
  <si>
    <t>Pitched, 250 mm loft insulation</t>
  </si>
  <si>
    <t>Low energy lighting in 41% of fixed outlets</t>
  </si>
  <si>
    <t>From main system, no cylinder thermostat</t>
  </si>
  <si>
    <t>Room heaters, anthracite</t>
  </si>
  <si>
    <t>Pitched, no insulation (assumed)</t>
  </si>
  <si>
    <t>Low energy lighting in 33% of fixed outlets</t>
  </si>
  <si>
    <t>Clematis Cottage</t>
  </si>
  <si>
    <t>Some double glazing</t>
  </si>
  <si>
    <t>Sandstone, as built, no insulation (assumed)</t>
  </si>
  <si>
    <t>None</t>
  </si>
  <si>
    <t>Low energy lighting in 11% of fixed outlets</t>
  </si>
  <si>
    <t>Clematis Cottage, Ashes Lane, Freshford</t>
  </si>
  <si>
    <t>England and Wales: 1900-1929</t>
  </si>
  <si>
    <t>Cavity wall, as built, insulated (assumed)</t>
  </si>
  <si>
    <t>Room heaters, coal</t>
  </si>
  <si>
    <t>Pitched, insulated (assumed)</t>
  </si>
  <si>
    <t>Low energy lighting in 12% of fixed outlets</t>
  </si>
  <si>
    <t>mains gas - this is for backwards compatibility only and should not be used</t>
  </si>
  <si>
    <t>Postcode</t>
  </si>
  <si>
    <t>Query</t>
  </si>
  <si>
    <t>Most recent date</t>
  </si>
  <si>
    <t>Address</t>
  </si>
  <si>
    <t>Addresses</t>
  </si>
  <si>
    <t>&lt;&lt;select house</t>
  </si>
  <si>
    <t>Column1</t>
  </si>
  <si>
    <t>Column2</t>
  </si>
  <si>
    <t>Column3</t>
  </si>
  <si>
    <t>Column4</t>
  </si>
  <si>
    <t>Column5</t>
  </si>
  <si>
    <t>Beech Cottage, Ashes Lane, BATH, BA2 7UW</t>
  </si>
  <si>
    <t>1 March 2026</t>
  </si>
  <si>
    <t>Clematis Cottage, Ashes Lane, BATH, BA2 7UW</t>
  </si>
  <si>
    <t>4 May 2021
              Expired</t>
  </si>
  <si>
    <t>Expired</t>
  </si>
  <si>
    <t>Oleander, Ashes Lane, BATH, BA2 7UW</t>
  </si>
  <si>
    <t>29 May 2029</t>
  </si>
  <si>
    <t>Switherland, Ashes Lane, BATH, BA2 7UW</t>
  </si>
  <si>
    <t>21 July 2024
              Expired</t>
  </si>
  <si>
    <t>Woodwyck House, Ashes Lane, BATH, BA2 7UW</t>
  </si>
  <si>
    <t>7 February 2026</t>
  </si>
  <si>
    <t>2 Jubilee Cottages, Ashes Lane, BATH, BA2 7UW</t>
  </si>
  <si>
    <t>&lt;&lt; insert postcode then goto EPCPostCodeData worksheet and click on 'Query' ribbon tab and click Refresh</t>
  </si>
  <si>
    <t>Heat Loss Fabric Breakdown (Data) W @ design temperature</t>
  </si>
  <si>
    <t>Heat Loss Fabric Breakdown (Data) annual kWh</t>
  </si>
  <si>
    <t>Gas tariff</t>
  </si>
  <si>
    <t>Copyright Philip Haile &amp; Transition Bath 2025</t>
  </si>
  <si>
    <t>Gas delivered heat cost</t>
  </si>
  <si>
    <t>p/kWh</t>
  </si>
  <si>
    <t>SCOP</t>
  </si>
  <si>
    <t>Hot water SCOP</t>
  </si>
  <si>
    <t>MCS</t>
  </si>
  <si>
    <t>Degree Days</t>
  </si>
  <si>
    <t>&lt;&lt; don't change</t>
  </si>
  <si>
    <t>Occupancy</t>
  </si>
  <si>
    <t>Cylinder</t>
  </si>
  <si>
    <t>Combi</t>
  </si>
  <si>
    <t>Existing hot water system</t>
  </si>
  <si>
    <t>Existing system vented or unvented</t>
  </si>
  <si>
    <t>Vented (tank in roof)</t>
  </si>
  <si>
    <t>Unvented (filling loop)</t>
  </si>
  <si>
    <t>Implied Heat Punk Degrees Days</t>
  </si>
  <si>
    <t>&lt;&lt; old boiler or high flow temperature set to 80% otherwise 90%</t>
  </si>
  <si>
    <t>Gas heating boiler efficiency</t>
  </si>
  <si>
    <t>Gas boiler hot water efficiency</t>
  </si>
  <si>
    <t>&lt;&lt; leave at 75% unless you know better</t>
  </si>
  <si>
    <t>Proposed flow temperature</t>
  </si>
  <si>
    <t>Dropdown choices</t>
  </si>
  <si>
    <t>MCS efficiencies</t>
  </si>
  <si>
    <t>EPC</t>
  </si>
  <si>
    <t>Customer annual gas consumption</t>
  </si>
  <si>
    <t>kWh/year</t>
  </si>
  <si>
    <t>Heating:</t>
  </si>
  <si>
    <t>Hot water:</t>
  </si>
  <si>
    <t>Customer</t>
  </si>
  <si>
    <t>Heat Punk</t>
  </si>
  <si>
    <t>W/K</t>
  </si>
  <si>
    <t>Fabric + Ventilation Heat loss parameter</t>
  </si>
  <si>
    <t>Ventilation heat loss parameter</t>
  </si>
  <si>
    <t>Fabric heat loss parameter</t>
  </si>
  <si>
    <t>Gas costs</t>
  </si>
  <si>
    <t>Gas kWh/year or demand</t>
  </si>
  <si>
    <t>Solar PV Panels</t>
  </si>
  <si>
    <t>&lt;&lt; set to zero if customer not interested</t>
  </si>
  <si>
    <t>Panel size each Wp</t>
  </si>
  <si>
    <t>Total panel capacity</t>
  </si>
  <si>
    <t>Direction</t>
  </si>
  <si>
    <t>South</t>
  </si>
  <si>
    <t>North</t>
  </si>
  <si>
    <t>East or West or both</t>
  </si>
  <si>
    <t>South East</t>
  </si>
  <si>
    <t>South West</t>
  </si>
  <si>
    <t>Yield kWh/kWp/year</t>
  </si>
  <si>
    <t>Yield kWh/year</t>
  </si>
  <si>
    <t>Battery capacity kWh</t>
  </si>
  <si>
    <t>Customer usage percent of Heat Punk</t>
  </si>
  <si>
    <t>&lt;&lt; 20% to 25% typical at average wind speeds, put higher to cover combined cold temperatures and wind</t>
  </si>
  <si>
    <t>Calculate</t>
  </si>
  <si>
    <t>Max Length</t>
  </si>
  <si>
    <t>Max Height</t>
  </si>
  <si>
    <t>Max Depth</t>
  </si>
  <si>
    <t>Consumption (kwh)</t>
  </si>
  <si>
    <t xml:space="preserve"> Estimated Cost Inc. Tax (p)</t>
  </si>
  <si>
    <t xml:space="preserve"> Start</t>
  </si>
  <si>
    <t xml:space="preserve"> End</t>
  </si>
  <si>
    <t>Date</t>
  </si>
  <si>
    <t>Time</t>
  </si>
  <si>
    <t>DateTime</t>
  </si>
  <si>
    <t xml:space="preserve"> 2024-05-16T13:30:00+01:00</t>
  </si>
  <si>
    <t xml:space="preserve"> 2024-05-16T14:00:00+01:00</t>
  </si>
  <si>
    <t xml:space="preserve"> 2024-05-16T14:30:00+01:00</t>
  </si>
  <si>
    <t xml:space="preserve"> 2024-05-16T15:00:00+01:00</t>
  </si>
  <si>
    <t xml:space="preserve"> 2024-05-16T15:30:00+01:00</t>
  </si>
  <si>
    <t xml:space="preserve"> 2024-05-16T16:00:00+01:00</t>
  </si>
  <si>
    <t xml:space="preserve"> 2024-05-16T16:30:00+01:00</t>
  </si>
  <si>
    <t xml:space="preserve"> 2024-05-16T17:00:00+01:00</t>
  </si>
  <si>
    <t xml:space="preserve"> 2024-05-16T17:30:00+01:00</t>
  </si>
  <si>
    <t xml:space="preserve"> 2024-05-16T18:00:00+01:00</t>
  </si>
  <si>
    <t xml:space="preserve"> 2024-05-16T18:30:00+01:00</t>
  </si>
  <si>
    <t xml:space="preserve"> 2024-05-16T19:00:00+01:00</t>
  </si>
  <si>
    <t xml:space="preserve"> 2024-05-16T19:30:00+01:00</t>
  </si>
  <si>
    <t xml:space="preserve"> 2024-05-16T20:00:00+01:00</t>
  </si>
  <si>
    <t xml:space="preserve"> 2024-05-16T20:30:00+01:00</t>
  </si>
  <si>
    <t xml:space="preserve"> 2024-05-16T21:00:00+01:00</t>
  </si>
  <si>
    <t xml:space="preserve"> 2024-05-16T21:30:00+01:00</t>
  </si>
  <si>
    <t xml:space="preserve"> 2024-05-16T22:00:00+01:00</t>
  </si>
  <si>
    <t xml:space="preserve"> 2024-05-16T22:30:00+01:00</t>
  </si>
  <si>
    <t xml:space="preserve"> 2024-05-16T23:00:00+01:00</t>
  </si>
  <si>
    <t xml:space="preserve"> 2024-05-16T23:30:00+01:00</t>
  </si>
  <si>
    <t xml:space="preserve"> 2024-05-17T00:00:00+01:00</t>
  </si>
  <si>
    <t xml:space="preserve"> 2024-05-17T00:30:00+01:00</t>
  </si>
  <si>
    <t xml:space="preserve"> 2024-05-17T01:00:00+01:00</t>
  </si>
  <si>
    <t xml:space="preserve"> 2024-05-17T01:30:00+01:00</t>
  </si>
  <si>
    <t xml:space="preserve"> 2024-05-17T02:00:00+01:00</t>
  </si>
  <si>
    <t xml:space="preserve"> 2024-05-17T02:30:00+01:00</t>
  </si>
  <si>
    <t xml:space="preserve"> 2024-05-17T03:00:00+01:00</t>
  </si>
  <si>
    <t xml:space="preserve"> 2024-05-17T03:30:00+01:00</t>
  </si>
  <si>
    <t xml:space="preserve"> 2024-05-17T04:00:00+01:00</t>
  </si>
  <si>
    <t xml:space="preserve"> 2024-05-17T04:30:00+01:00</t>
  </si>
  <si>
    <t xml:space="preserve"> 2024-05-17T05:00:00+01:00</t>
  </si>
  <si>
    <t xml:space="preserve"> 2024-05-17T05:30:00+01:00</t>
  </si>
  <si>
    <t xml:space="preserve"> 2024-05-17T06:00:00+01:00</t>
  </si>
  <si>
    <t xml:space="preserve"> 2024-05-17T06:30:00+01:00</t>
  </si>
  <si>
    <t xml:space="preserve"> 2024-05-17T07:00:00+01:00</t>
  </si>
  <si>
    <t xml:space="preserve"> 2024-05-17T07:30:00+01:00</t>
  </si>
  <si>
    <t xml:space="preserve"> 2024-05-17T08:00:00+01:00</t>
  </si>
  <si>
    <t xml:space="preserve"> 2024-05-17T08:30:00+01:00</t>
  </si>
  <si>
    <t xml:space="preserve"> 2024-05-17T09:00:00+01:00</t>
  </si>
  <si>
    <t xml:space="preserve"> 2024-05-17T09:30:00+01:00</t>
  </si>
  <si>
    <t xml:space="preserve"> 2024-05-17T10:00:00+01:00</t>
  </si>
  <si>
    <t xml:space="preserve"> 2024-05-17T10:30:00+01:00</t>
  </si>
  <si>
    <t xml:space="preserve"> 2024-05-17T11:00:00+01:00</t>
  </si>
  <si>
    <t xml:space="preserve"> 2024-05-17T11:30:00+01:00</t>
  </si>
  <si>
    <t xml:space="preserve"> 2024-05-17T12:00:00+01:00</t>
  </si>
  <si>
    <t xml:space="preserve"> 2024-05-17T12:30:00+01:00</t>
  </si>
  <si>
    <t xml:space="preserve"> 2024-05-17T13:00:00+01:00</t>
  </si>
  <si>
    <t xml:space="preserve"> 2024-05-17T13:30:00+01:00</t>
  </si>
  <si>
    <t xml:space="preserve"> 2024-05-17T14:00:00+01:00</t>
  </si>
  <si>
    <t xml:space="preserve"> 2024-05-17T14:30:00+01:00</t>
  </si>
  <si>
    <t xml:space="preserve"> 2024-05-17T15:00:00+01:00</t>
  </si>
  <si>
    <t xml:space="preserve"> 2024-05-17T15:30:00+01:00</t>
  </si>
  <si>
    <t xml:space="preserve"> 2024-05-17T16:00:00+01:00</t>
  </si>
  <si>
    <t xml:space="preserve"> 2024-05-17T16:30:00+01:00</t>
  </si>
  <si>
    <t xml:space="preserve"> 2024-05-17T17:00:00+01:00</t>
  </si>
  <si>
    <t xml:space="preserve"> 2024-05-17T17:30:00+01:00</t>
  </si>
  <si>
    <t xml:space="preserve"> 2024-05-17T18:00:00+01:00</t>
  </si>
  <si>
    <t xml:space="preserve"> 2024-05-17T18:30:00+01:00</t>
  </si>
  <si>
    <t xml:space="preserve"> 2024-05-17T19:00:00+01:00</t>
  </si>
  <si>
    <t xml:space="preserve"> 2024-05-17T19:30:00+01:00</t>
  </si>
  <si>
    <t xml:space="preserve"> 2024-05-17T20:00:00+01:00</t>
  </si>
  <si>
    <t xml:space="preserve"> 2024-05-17T20:30:00+01:00</t>
  </si>
  <si>
    <t xml:space="preserve"> 2024-05-17T21:00:00+01:00</t>
  </si>
  <si>
    <t xml:space="preserve"> 2024-05-17T21:30:00+01:00</t>
  </si>
  <si>
    <t xml:space="preserve"> 2024-05-17T22:00:00+01:00</t>
  </si>
  <si>
    <t xml:space="preserve"> 2024-05-17T22:30:00+01:00</t>
  </si>
  <si>
    <t xml:space="preserve"> 2024-05-17T23:00:00+01:00</t>
  </si>
  <si>
    <t xml:space="preserve"> 2024-05-17T23:30:00+01:00</t>
  </si>
  <si>
    <t xml:space="preserve"> 2024-05-18T00:00:00+01:00</t>
  </si>
  <si>
    <t xml:space="preserve"> 2024-05-18T00:30:00+01:00</t>
  </si>
  <si>
    <t xml:space="preserve"> 2024-05-18T01:00:00+01:00</t>
  </si>
  <si>
    <t xml:space="preserve"> 2024-05-18T01:30:00+01:00</t>
  </si>
  <si>
    <t xml:space="preserve"> 2024-05-18T02:00:00+01:00</t>
  </si>
  <si>
    <t xml:space="preserve"> 2024-05-18T02:30:00+01:00</t>
  </si>
  <si>
    <t xml:space="preserve"> 2024-05-18T03:00:00+01:00</t>
  </si>
  <si>
    <t xml:space="preserve"> 2024-05-18T03:30:00+01:00</t>
  </si>
  <si>
    <t xml:space="preserve"> 2024-05-18T04:00:00+01:00</t>
  </si>
  <si>
    <t xml:space="preserve"> 2024-05-18T04:30:00+01:00</t>
  </si>
  <si>
    <t xml:space="preserve"> 2024-05-18T05:00:00+01:00</t>
  </si>
  <si>
    <t xml:space="preserve"> 2024-05-18T05:30:00+01:00</t>
  </si>
  <si>
    <t xml:space="preserve"> 2024-05-18T06:00:00+01:00</t>
  </si>
  <si>
    <t xml:space="preserve"> 2024-05-18T06:30:00+01:00</t>
  </si>
  <si>
    <t xml:space="preserve"> 2024-05-18T07:00:00+01:00</t>
  </si>
  <si>
    <t xml:space="preserve"> 2024-05-18T07:30:00+01:00</t>
  </si>
  <si>
    <t xml:space="preserve"> 2024-05-18T08:00:00+01:00</t>
  </si>
  <si>
    <t xml:space="preserve"> 2024-05-18T08:30:00+01:00</t>
  </si>
  <si>
    <t xml:space="preserve"> 2024-05-18T09:00:00+01:00</t>
  </si>
  <si>
    <t xml:space="preserve"> 2024-05-18T09:30:00+01:00</t>
  </si>
  <si>
    <t xml:space="preserve"> 2024-05-18T10:00:00+01:00</t>
  </si>
  <si>
    <t xml:space="preserve"> 2024-05-18T10:30:00+01:00</t>
  </si>
  <si>
    <t xml:space="preserve"> 2024-05-18T11:00:00+01:00</t>
  </si>
  <si>
    <t xml:space="preserve"> 2024-05-18T11:30:00+01:00</t>
  </si>
  <si>
    <t xml:space="preserve"> 2024-05-18T12:00:00+01:00</t>
  </si>
  <si>
    <t xml:space="preserve"> 2024-05-18T12:30:00+01:00</t>
  </si>
  <si>
    <t xml:space="preserve"> 2024-05-18T13:00:00+01:00</t>
  </si>
  <si>
    <t xml:space="preserve"> 2024-05-18T13:30:00+01:00</t>
  </si>
  <si>
    <t xml:space="preserve"> 2024-05-18T15:00:00+01:00</t>
  </si>
  <si>
    <t xml:space="preserve"> 2024-05-18T15:30:00+01:00</t>
  </si>
  <si>
    <t xml:space="preserve"> 2024-05-18T16:00:00+01:00</t>
  </si>
  <si>
    <t xml:space="preserve"> 2024-05-18T16:30:00+01:00</t>
  </si>
  <si>
    <t xml:space="preserve"> 2024-05-18T17:00:00+01:00</t>
  </si>
  <si>
    <t xml:space="preserve"> 2024-05-18T17:30:00+01:00</t>
  </si>
  <si>
    <t xml:space="preserve"> 2024-05-21T01:00:00+01:00</t>
  </si>
  <si>
    <t xml:space="preserve"> 2024-05-21T01:30:00+01:00</t>
  </si>
  <si>
    <t xml:space="preserve"> 2024-05-21T02:00:00+01:00</t>
  </si>
  <si>
    <t xml:space="preserve"> 2024-05-21T02:30:00+01:00</t>
  </si>
  <si>
    <t xml:space="preserve"> 2024-05-21T03:00:00+01:00</t>
  </si>
  <si>
    <t xml:space="preserve"> 2024-05-21T03:30:00+01:00</t>
  </si>
  <si>
    <t xml:space="preserve"> 2024-05-21T04:00:00+01:00</t>
  </si>
  <si>
    <t xml:space="preserve"> 2024-05-21T04:30:00+01:00</t>
  </si>
  <si>
    <t xml:space="preserve"> 2024-05-21T05:00:00+01:00</t>
  </si>
  <si>
    <t xml:space="preserve"> 2024-05-21T05:30:00+01:00</t>
  </si>
  <si>
    <t xml:space="preserve"> 2024-05-21T06:00:00+01:00</t>
  </si>
  <si>
    <t xml:space="preserve"> 2024-05-21T06:30:00+01:00</t>
  </si>
  <si>
    <t xml:space="preserve"> 2024-05-21T07:00:00+01:00</t>
  </si>
  <si>
    <t xml:space="preserve"> 2024-05-21T07:30:00+01:00</t>
  </si>
  <si>
    <t xml:space="preserve"> 2024-05-21T08:00:00+01:00</t>
  </si>
  <si>
    <t xml:space="preserve"> 2024-05-21T08:30:00+01:00</t>
  </si>
  <si>
    <t xml:space="preserve"> 2024-05-21T09:00:00+01:00</t>
  </si>
  <si>
    <t xml:space="preserve"> 2024-05-21T09:30:00+01:00</t>
  </si>
  <si>
    <t xml:space="preserve"> 2024-05-21T10:00:00+01:00</t>
  </si>
  <si>
    <t xml:space="preserve"> 2024-05-21T10:30:00+01:00</t>
  </si>
  <si>
    <t xml:space="preserve"> 2024-05-21T11:00:00+01:00</t>
  </si>
  <si>
    <t xml:space="preserve"> 2024-05-21T11:30:00+01:00</t>
  </si>
  <si>
    <t xml:space="preserve"> 2024-05-21T12:00:00+01:00</t>
  </si>
  <si>
    <t xml:space="preserve"> 2024-05-21T12:30:00+01:00</t>
  </si>
  <si>
    <t xml:space="preserve"> 2024-05-21T13:00:00+01:00</t>
  </si>
  <si>
    <t xml:space="preserve"> 2024-05-21T13:30:00+01:00</t>
  </si>
  <si>
    <t xml:space="preserve"> 2024-05-21T14:00:00+01:00</t>
  </si>
  <si>
    <t xml:space="preserve"> 2024-05-21T14:30:00+01:00</t>
  </si>
  <si>
    <t xml:space="preserve"> 2024-05-21T15:00:00+01:00</t>
  </si>
  <si>
    <t xml:space="preserve"> 2024-05-21T15:30:00+01:00</t>
  </si>
  <si>
    <t xml:space="preserve"> 2024-05-21T16:00:00+01:00</t>
  </si>
  <si>
    <t xml:space="preserve"> 2024-05-21T16:30:00+01:00</t>
  </si>
  <si>
    <t xml:space="preserve"> 2024-05-21T17:00:00+01:00</t>
  </si>
  <si>
    <t xml:space="preserve"> 2024-05-21T17:30:00+01:00</t>
  </si>
  <si>
    <t xml:space="preserve"> 2024-05-21T18:00:00+01:00</t>
  </si>
  <si>
    <t xml:space="preserve"> 2024-05-21T18:30:00+01:00</t>
  </si>
  <si>
    <t xml:space="preserve"> 2024-05-21T19:00:00+01:00</t>
  </si>
  <si>
    <t xml:space="preserve"> 2024-05-21T19:30:00+01:00</t>
  </si>
  <si>
    <t xml:space="preserve"> 2024-05-21T20:00:00+01:00</t>
  </si>
  <si>
    <t xml:space="preserve"> 2024-05-21T20:30:00+01:00</t>
  </si>
  <si>
    <t xml:space="preserve"> 2024-05-21T21:00:00+01:00</t>
  </si>
  <si>
    <t xml:space="preserve"> 2024-05-21T21:30:00+01:00</t>
  </si>
  <si>
    <t xml:space="preserve"> 2024-05-21T22:00:00+01:00</t>
  </si>
  <si>
    <t xml:space="preserve"> 2024-05-21T22:30:00+01:00</t>
  </si>
  <si>
    <t xml:space="preserve"> 2024-05-21T23:00:00+01:00</t>
  </si>
  <si>
    <t xml:space="preserve"> 2024-05-21T23:30:00+01:00</t>
  </si>
  <si>
    <t xml:space="preserve"> 2024-05-22T00:00:00+01:00</t>
  </si>
  <si>
    <t xml:space="preserve"> 2024-05-22T00:30:00+01:00</t>
  </si>
  <si>
    <t xml:space="preserve"> 2024-05-22T01:00:00+01:00</t>
  </si>
  <si>
    <t xml:space="preserve"> 2024-05-22T01:30:00+01:00</t>
  </si>
  <si>
    <t xml:space="preserve"> 2024-05-22T02:00:00+01:00</t>
  </si>
  <si>
    <t xml:space="preserve"> 2024-05-22T02:30:00+01:00</t>
  </si>
  <si>
    <t xml:space="preserve"> 2024-05-22T03:00:00+01:00</t>
  </si>
  <si>
    <t xml:space="preserve"> 2024-05-22T03:30:00+01:00</t>
  </si>
  <si>
    <t xml:space="preserve"> 2024-05-22T04:00:00+01:00</t>
  </si>
  <si>
    <t xml:space="preserve"> 2024-05-22T04:30:00+01:00</t>
  </si>
  <si>
    <t xml:space="preserve"> 2024-05-22T05:00:00+01:00</t>
  </si>
  <si>
    <t xml:space="preserve"> 2024-05-22T05:30:00+01:00</t>
  </si>
  <si>
    <t xml:space="preserve"> 2024-05-22T06:00:00+01:00</t>
  </si>
  <si>
    <t xml:space="preserve"> 2024-05-22T06:30:00+01:00</t>
  </si>
  <si>
    <t xml:space="preserve"> 2024-05-22T07:00:00+01:00</t>
  </si>
  <si>
    <t xml:space="preserve"> 2024-05-22T07:30:00+01:00</t>
  </si>
  <si>
    <t xml:space="preserve"> 2024-05-22T08:00:00+01:00</t>
  </si>
  <si>
    <t xml:space="preserve"> 2024-05-22T08:30:00+01:00</t>
  </si>
  <si>
    <t xml:space="preserve"> 2024-05-22T09:00:00+01:00</t>
  </si>
  <si>
    <t xml:space="preserve"> 2024-05-22T09:30:00+01:00</t>
  </si>
  <si>
    <t xml:space="preserve"> 2024-05-22T10:00:00+01:00</t>
  </si>
  <si>
    <t xml:space="preserve"> 2024-05-22T10:30:00+01:00</t>
  </si>
  <si>
    <t xml:space="preserve"> 2024-05-22T11:00:00+01:00</t>
  </si>
  <si>
    <t xml:space="preserve"> 2024-05-22T11:30:00+01:00</t>
  </si>
  <si>
    <t xml:space="preserve"> 2024-05-22T12:00:00+01:00</t>
  </si>
  <si>
    <t xml:space="preserve"> 2024-05-22T12:30:00+01:00</t>
  </si>
  <si>
    <t xml:space="preserve"> 2024-05-22T13:00:00+01:00</t>
  </si>
  <si>
    <t xml:space="preserve"> 2024-05-22T13:30:00+01:00</t>
  </si>
  <si>
    <t xml:space="preserve"> 2024-05-22T14:00:00+01:00</t>
  </si>
  <si>
    <t xml:space="preserve"> 2024-05-22T14:30:00+01:00</t>
  </si>
  <si>
    <t xml:space="preserve"> 2024-05-22T15:00:00+01:00</t>
  </si>
  <si>
    <t xml:space="preserve"> 2024-05-22T15:30:00+01:00</t>
  </si>
  <si>
    <t xml:space="preserve"> 2024-05-22T16:00:00+01:00</t>
  </si>
  <si>
    <t xml:space="preserve"> 2024-05-22T16:30:00+01:00</t>
  </si>
  <si>
    <t xml:space="preserve"> 2024-05-22T17:00:00+01:00</t>
  </si>
  <si>
    <t xml:space="preserve"> 2024-05-22T17:30:00+01:00</t>
  </si>
  <si>
    <t xml:space="preserve"> 2024-05-22T18:00:00+01:00</t>
  </si>
  <si>
    <t xml:space="preserve"> 2024-05-22T18:30:00+01:00</t>
  </si>
  <si>
    <t xml:space="preserve"> 2024-05-22T19:00:00+01:00</t>
  </si>
  <si>
    <t xml:space="preserve"> 2024-05-22T19:30:00+01:00</t>
  </si>
  <si>
    <t xml:space="preserve"> 2024-05-22T20:00:00+01:00</t>
  </si>
  <si>
    <t xml:space="preserve"> 2024-05-22T20:30:00+01:00</t>
  </si>
  <si>
    <t xml:space="preserve"> 2024-05-22T21:00:00+01:00</t>
  </si>
  <si>
    <t xml:space="preserve"> 2024-05-22T21:30:00+01:00</t>
  </si>
  <si>
    <t xml:space="preserve"> 2024-05-22T22:00:00+01:00</t>
  </si>
  <si>
    <t xml:space="preserve"> 2024-05-22T22:30:00+01:00</t>
  </si>
  <si>
    <t xml:space="preserve"> 2024-05-22T23:00:00+01:00</t>
  </si>
  <si>
    <t xml:space="preserve"> 2024-05-22T23:30:00+01:00</t>
  </si>
  <si>
    <t xml:space="preserve"> 2024-05-23T00:00:00+01:00</t>
  </si>
  <si>
    <t xml:space="preserve"> 2024-05-23T00:30:00+01:00</t>
  </si>
  <si>
    <t xml:space="preserve"> 2024-05-23T01:00:00+01:00</t>
  </si>
  <si>
    <t xml:space="preserve"> 2024-05-23T01:30:00+01:00</t>
  </si>
  <si>
    <t xml:space="preserve"> 2024-05-23T02:00:00+01:00</t>
  </si>
  <si>
    <t xml:space="preserve"> 2024-05-23T02:30:00+01:00</t>
  </si>
  <si>
    <t xml:space="preserve"> 2024-05-23T03:00:00+01:00</t>
  </si>
  <si>
    <t xml:space="preserve"> 2024-05-23T03:30:00+01:00</t>
  </si>
  <si>
    <t xml:space="preserve"> 2024-05-23T04:00:00+01:00</t>
  </si>
  <si>
    <t xml:space="preserve"> 2024-05-23T04:30:00+01:00</t>
  </si>
  <si>
    <t xml:space="preserve"> 2024-05-23T05:00:00+01:00</t>
  </si>
  <si>
    <t xml:space="preserve"> 2024-05-23T05:30:00+01:00</t>
  </si>
  <si>
    <t xml:space="preserve"> 2024-05-23T06:00:00+01:00</t>
  </si>
  <si>
    <t xml:space="preserve"> 2024-05-23T06:30:00+01:00</t>
  </si>
  <si>
    <t xml:space="preserve"> 2024-05-23T07:00:00+01:00</t>
  </si>
  <si>
    <t xml:space="preserve"> 2024-05-23T07:30:00+01:00</t>
  </si>
  <si>
    <t xml:space="preserve"> 2024-05-23T08:00:00+01:00</t>
  </si>
  <si>
    <t xml:space="preserve"> 2024-05-23T08:30:00+01:00</t>
  </si>
  <si>
    <t xml:space="preserve"> 2024-05-23T09:00:00+01:00</t>
  </si>
  <si>
    <t xml:space="preserve"> 2024-05-23T09:30:00+01:00</t>
  </si>
  <si>
    <t xml:space="preserve"> 2024-05-23T10:00:00+01:00</t>
  </si>
  <si>
    <t xml:space="preserve"> 2024-05-23T10:30:00+01:00</t>
  </si>
  <si>
    <t xml:space="preserve"> 2024-05-23T11:00:00+01:00</t>
  </si>
  <si>
    <t xml:space="preserve"> 2024-05-23T11:30:00+01:00</t>
  </si>
  <si>
    <t xml:space="preserve"> 2024-05-23T12:00:00+01:00</t>
  </si>
  <si>
    <t xml:space="preserve"> 2024-05-23T12:30:00+01:00</t>
  </si>
  <si>
    <t xml:space="preserve"> 2024-05-23T13:00:00+01:00</t>
  </si>
  <si>
    <t xml:space="preserve"> 2024-05-23T13:30:00+01:00</t>
  </si>
  <si>
    <t xml:space="preserve"> 2024-05-23T14:00:00+01:00</t>
  </si>
  <si>
    <t xml:space="preserve"> 2024-05-23T14:30:00+01:00</t>
  </si>
  <si>
    <t xml:space="preserve"> 2024-05-23T15:00:00+01:00</t>
  </si>
  <si>
    <t xml:space="preserve"> 2024-05-23T15:30:00+01:00</t>
  </si>
  <si>
    <t xml:space="preserve"> 2024-05-23T16:00:00+01:00</t>
  </si>
  <si>
    <t xml:space="preserve"> 2024-05-23T16:30:00+01:00</t>
  </si>
  <si>
    <t xml:space="preserve"> 2024-05-23T17:00:00+01:00</t>
  </si>
  <si>
    <t xml:space="preserve"> 2024-05-23T17:30:00+01:00</t>
  </si>
  <si>
    <t xml:space="preserve"> 2024-05-23T18:00:00+01:00</t>
  </si>
  <si>
    <t xml:space="preserve"> 2024-05-23T18:30:00+01:00</t>
  </si>
  <si>
    <t xml:space="preserve"> 2024-05-23T19:00:00+01:00</t>
  </si>
  <si>
    <t xml:space="preserve"> 2024-05-23T19:30:00+01:00</t>
  </si>
  <si>
    <t xml:space="preserve"> 2024-05-23T20:00:00+01:00</t>
  </si>
  <si>
    <t xml:space="preserve"> 2024-05-23T20:30:00+01:00</t>
  </si>
  <si>
    <t xml:space="preserve"> 2024-05-23T21:00:00+01:00</t>
  </si>
  <si>
    <t xml:space="preserve"> 2024-05-23T21:30:00+01:00</t>
  </si>
  <si>
    <t xml:space="preserve"> 2024-05-23T22:00:00+01:00</t>
  </si>
  <si>
    <t xml:space="preserve"> 2024-05-23T22:30:00+01:00</t>
  </si>
  <si>
    <t xml:space="preserve"> 2024-05-23T23:00:00+01:00</t>
  </si>
  <si>
    <t xml:space="preserve"> 2024-05-23T23:30:00+01:00</t>
  </si>
  <si>
    <t xml:space="preserve"> 2024-05-24T00:00:00+01:00</t>
  </si>
  <si>
    <t xml:space="preserve"> 2024-05-24T00:30:00+01:00</t>
  </si>
  <si>
    <t xml:space="preserve"> 2024-05-24T01:00:00+01:00</t>
  </si>
  <si>
    <t xml:space="preserve"> 2024-05-24T01:30:00+01:00</t>
  </si>
  <si>
    <t xml:space="preserve"> 2024-05-24T02:00:00+01:00</t>
  </si>
  <si>
    <t xml:space="preserve"> 2024-05-24T02:30:00+01:00</t>
  </si>
  <si>
    <t xml:space="preserve"> 2024-05-24T03:00:00+01:00</t>
  </si>
  <si>
    <t xml:space="preserve"> 2024-05-24T03:30:00+01:00</t>
  </si>
  <si>
    <t xml:space="preserve"> 2024-05-24T04:00:00+01:00</t>
  </si>
  <si>
    <t xml:space="preserve"> 2024-05-24T04:30:00+01:00</t>
  </si>
  <si>
    <t xml:space="preserve"> 2024-05-24T05:00:00+01:00</t>
  </si>
  <si>
    <t xml:space="preserve"> 2024-05-24T05:30:00+01:00</t>
  </si>
  <si>
    <t xml:space="preserve"> 2024-05-24T06:00:00+01:00</t>
  </si>
  <si>
    <t xml:space="preserve"> 2024-05-24T06:30:00+01:00</t>
  </si>
  <si>
    <t xml:space="preserve"> 2024-05-24T07:00:00+01:00</t>
  </si>
  <si>
    <t xml:space="preserve"> 2024-05-24T07:30:00+01:00</t>
  </si>
  <si>
    <t xml:space="preserve"> 2024-05-24T08:00:00+01:00</t>
  </si>
  <si>
    <t xml:space="preserve"> 2024-05-24T08:30:00+01:00</t>
  </si>
  <si>
    <t xml:space="preserve"> 2024-05-24T09:00:00+01:00</t>
  </si>
  <si>
    <t xml:space="preserve"> 2024-05-24T09:30:00+01:00</t>
  </si>
  <si>
    <t xml:space="preserve"> 2024-05-24T10:00:00+01:00</t>
  </si>
  <si>
    <t xml:space="preserve"> 2024-05-24T10:30:00+01:00</t>
  </si>
  <si>
    <t xml:space="preserve"> 2024-05-24T11:00:00+01:00</t>
  </si>
  <si>
    <t xml:space="preserve"> 2024-05-24T11:30:00+01:00</t>
  </si>
  <si>
    <t xml:space="preserve"> 2024-05-24T12:00:00+01:00</t>
  </si>
  <si>
    <t xml:space="preserve"> 2024-05-24T12:30:00+01:00</t>
  </si>
  <si>
    <t xml:space="preserve"> 2024-05-24T13:00:00+01:00</t>
  </si>
  <si>
    <t xml:space="preserve"> 2024-05-24T13:30:00+01:00</t>
  </si>
  <si>
    <t xml:space="preserve"> 2024-05-24T14:00:00+01:00</t>
  </si>
  <si>
    <t xml:space="preserve"> 2024-05-24T14:30:00+01:00</t>
  </si>
  <si>
    <t xml:space="preserve"> 2024-05-24T15:00:00+01:00</t>
  </si>
  <si>
    <t xml:space="preserve"> 2024-05-24T15:30:00+01:00</t>
  </si>
  <si>
    <t xml:space="preserve"> 2024-05-24T16:00:00+01:00</t>
  </si>
  <si>
    <t xml:space="preserve"> 2024-05-24T16:30:00+01:00</t>
  </si>
  <si>
    <t xml:space="preserve"> 2024-05-24T17:00:00+01:00</t>
  </si>
  <si>
    <t xml:space="preserve"> 2024-05-24T17:30:00+01:00</t>
  </si>
  <si>
    <t xml:space="preserve"> 2024-05-24T18:00:00+01:00</t>
  </si>
  <si>
    <t xml:space="preserve"> 2024-05-24T18:30:00+01:00</t>
  </si>
  <si>
    <t xml:space="preserve"> 2024-05-24T19:00:00+01:00</t>
  </si>
  <si>
    <t xml:space="preserve"> 2024-05-24T19:30:00+01:00</t>
  </si>
  <si>
    <t xml:space="preserve"> 2024-05-24T20:00:00+01:00</t>
  </si>
  <si>
    <t xml:space="preserve"> 2024-05-24T20:30:00+01:00</t>
  </si>
  <si>
    <t xml:space="preserve"> 2024-05-24T21:00:00+01:00</t>
  </si>
  <si>
    <t xml:space="preserve"> 2024-05-24T21:30:00+01:00</t>
  </si>
  <si>
    <t xml:space="preserve"> 2024-05-24T22:00:00+01:00</t>
  </si>
  <si>
    <t xml:space="preserve"> 2024-05-24T22:30:00+01:00</t>
  </si>
  <si>
    <t xml:space="preserve"> 2024-05-24T23:00:00+01:00</t>
  </si>
  <si>
    <t xml:space="preserve"> 2024-05-24T23:30:00+01:00</t>
  </si>
  <si>
    <t xml:space="preserve"> 2024-05-25T00:00:00+01:00</t>
  </si>
  <si>
    <t xml:space="preserve"> 2024-05-25T00:30:00+01:00</t>
  </si>
  <si>
    <t xml:space="preserve"> 2024-05-25T01:00:00+01:00</t>
  </si>
  <si>
    <t xml:space="preserve"> 2024-05-25T01:30:00+01:00</t>
  </si>
  <si>
    <t xml:space="preserve"> 2024-05-25T02:00:00+01:00</t>
  </si>
  <si>
    <t xml:space="preserve"> 2024-05-25T02:30:00+01:00</t>
  </si>
  <si>
    <t xml:space="preserve"> 2024-05-25T03:00:00+01:00</t>
  </si>
  <si>
    <t xml:space="preserve"> 2024-05-25T03:30:00+01:00</t>
  </si>
  <si>
    <t xml:space="preserve"> 2024-05-25T04:00:00+01:00</t>
  </si>
  <si>
    <t xml:space="preserve"> 2024-05-25T04:30:00+01:00</t>
  </si>
  <si>
    <t xml:space="preserve"> 2024-05-25T05:00:00+01:00</t>
  </si>
  <si>
    <t xml:space="preserve"> 2024-05-25T05:30:00+01:00</t>
  </si>
  <si>
    <t xml:space="preserve"> 2024-05-25T06:00:00+01:00</t>
  </si>
  <si>
    <t xml:space="preserve"> 2024-05-25T06:30:00+01:00</t>
  </si>
  <si>
    <t xml:space="preserve"> 2024-05-25T07:00:00+01:00</t>
  </si>
  <si>
    <t xml:space="preserve"> 2024-05-25T07:30:00+01:00</t>
  </si>
  <si>
    <t xml:space="preserve"> 2024-05-25T08:00:00+01:00</t>
  </si>
  <si>
    <t xml:space="preserve"> 2024-05-25T08:30:00+01:00</t>
  </si>
  <si>
    <t xml:space="preserve"> 2024-05-25T09:00:00+01:00</t>
  </si>
  <si>
    <t xml:space="preserve"> 2024-05-25T09:30:00+01:00</t>
  </si>
  <si>
    <t xml:space="preserve"> 2024-05-25T10:00:00+01:00</t>
  </si>
  <si>
    <t xml:space="preserve"> 2024-05-25T10:30:00+01:00</t>
  </si>
  <si>
    <t xml:space="preserve"> 2024-05-25T11:00:00+01:00</t>
  </si>
  <si>
    <t xml:space="preserve"> 2024-05-25T11:30:00+01:00</t>
  </si>
  <si>
    <t xml:space="preserve"> 2024-05-25T12:00:00+01:00</t>
  </si>
  <si>
    <t xml:space="preserve"> 2024-05-25T12:30:00+01:00</t>
  </si>
  <si>
    <t xml:space="preserve"> 2024-05-25T13:00:00+01:00</t>
  </si>
  <si>
    <t xml:space="preserve"> 2024-05-25T13:30:00+01:00</t>
  </si>
  <si>
    <t xml:space="preserve"> 2024-05-25T14:00:00+01:00</t>
  </si>
  <si>
    <t xml:space="preserve"> 2024-05-25T14:30:00+01:00</t>
  </si>
  <si>
    <t xml:space="preserve"> 2024-05-25T15:00:00+01:00</t>
  </si>
  <si>
    <t xml:space="preserve"> 2024-05-25T15:30:00+01:00</t>
  </si>
  <si>
    <t xml:space="preserve"> 2024-05-25T16:00:00+01:00</t>
  </si>
  <si>
    <t xml:space="preserve"> 2024-05-25T16:30:00+01:00</t>
  </si>
  <si>
    <t xml:space="preserve"> 2024-05-25T17:00:00+01:00</t>
  </si>
  <si>
    <t xml:space="preserve"> 2024-05-25T17:30:00+01:00</t>
  </si>
  <si>
    <t xml:space="preserve"> 2024-05-25T18:00:00+01:00</t>
  </si>
  <si>
    <t xml:space="preserve"> 2024-05-25T18:30:00+01:00</t>
  </si>
  <si>
    <t xml:space="preserve"> 2024-05-25T19:00:00+01:00</t>
  </si>
  <si>
    <t xml:space="preserve"> 2024-05-25T19:30:00+01:00</t>
  </si>
  <si>
    <t xml:space="preserve"> 2024-05-25T20:00:00+01:00</t>
  </si>
  <si>
    <t xml:space="preserve"> 2024-05-25T20:30:00+01:00</t>
  </si>
  <si>
    <t xml:space="preserve"> 2024-05-25T21:00:00+01:00</t>
  </si>
  <si>
    <t xml:space="preserve"> 2024-05-25T21:30:00+01:00</t>
  </si>
  <si>
    <t xml:space="preserve"> 2024-05-25T22:00:00+01:00</t>
  </si>
  <si>
    <t xml:space="preserve"> 2024-05-25T22:30:00+01:00</t>
  </si>
  <si>
    <t xml:space="preserve"> 2024-05-25T23:00:00+01:00</t>
  </si>
  <si>
    <t xml:space="preserve"> 2024-05-25T23:30:00+01:00</t>
  </si>
  <si>
    <t xml:space="preserve"> 2024-05-26T00:00:00+01:00</t>
  </si>
  <si>
    <t xml:space="preserve"> 2024-05-26T00:30:00+01:00</t>
  </si>
  <si>
    <t xml:space="preserve"> 2024-05-26T01:00:00+01:00</t>
  </si>
  <si>
    <t xml:space="preserve"> 2024-05-26T01:30:00+01:00</t>
  </si>
  <si>
    <t xml:space="preserve"> 2024-05-26T02:00:00+01:00</t>
  </si>
  <si>
    <t xml:space="preserve"> 2024-05-26T02:30:00+01:00</t>
  </si>
  <si>
    <t xml:space="preserve"> 2024-05-26T03:00:00+01:00</t>
  </si>
  <si>
    <t xml:space="preserve"> 2024-05-26T03:30:00+01:00</t>
  </si>
  <si>
    <t xml:space="preserve"> 2024-05-26T04:00:00+01:00</t>
  </si>
  <si>
    <t xml:space="preserve"> 2024-05-26T04:30:00+01:00</t>
  </si>
  <si>
    <t xml:space="preserve"> 2024-05-26T05:00:00+01:00</t>
  </si>
  <si>
    <t xml:space="preserve"> 2024-05-26T05:30:00+01:00</t>
  </si>
  <si>
    <t xml:space="preserve"> 2024-05-26T06:00:00+01:00</t>
  </si>
  <si>
    <t xml:space="preserve"> 2024-05-26T06:30:00+01:00</t>
  </si>
  <si>
    <t xml:space="preserve"> 2024-05-26T07:00:00+01:00</t>
  </si>
  <si>
    <t xml:space="preserve"> 2024-05-26T07:30:00+01:00</t>
  </si>
  <si>
    <t xml:space="preserve"> 2024-05-26T08:00:00+01:00</t>
  </si>
  <si>
    <t xml:space="preserve"> 2024-05-26T08:30:00+01:00</t>
  </si>
  <si>
    <t xml:space="preserve"> 2024-05-26T09:00:00+01:00</t>
  </si>
  <si>
    <t xml:space="preserve"> 2024-05-26T09:30:00+01:00</t>
  </si>
  <si>
    <t xml:space="preserve"> 2024-05-26T10:00:00+01:00</t>
  </si>
  <si>
    <t xml:space="preserve"> 2024-05-26T10:30:00+01:00</t>
  </si>
  <si>
    <t xml:space="preserve"> 2024-05-26T11:00:00+01:00</t>
  </si>
  <si>
    <t xml:space="preserve"> 2024-05-26T11:30:00+01:00</t>
  </si>
  <si>
    <t xml:space="preserve"> 2024-05-26T12:00:00+01:00</t>
  </si>
  <si>
    <t xml:space="preserve"> 2024-05-26T12:30:00+01:00</t>
  </si>
  <si>
    <t xml:space="preserve"> 2024-05-26T13:00:00+01:00</t>
  </si>
  <si>
    <t xml:space="preserve"> 2024-05-26T13:30:00+01:00</t>
  </si>
  <si>
    <t xml:space="preserve"> 2024-05-26T14:00:00+01:00</t>
  </si>
  <si>
    <t xml:space="preserve"> 2024-05-26T14:30:00+01:00</t>
  </si>
  <si>
    <t xml:space="preserve"> 2024-05-26T15:00:00+01:00</t>
  </si>
  <si>
    <t xml:space="preserve"> 2024-05-26T15:30:00+01:00</t>
  </si>
  <si>
    <t xml:space="preserve"> 2024-05-26T16:00:00+01:00</t>
  </si>
  <si>
    <t xml:space="preserve"> 2024-05-26T16:30:00+01:00</t>
  </si>
  <si>
    <t xml:space="preserve"> 2024-05-26T17:00:00+01:00</t>
  </si>
  <si>
    <t xml:space="preserve"> 2024-05-26T17:30:00+01:00</t>
  </si>
  <si>
    <t xml:space="preserve"> 2024-05-26T18:00:00+01:00</t>
  </si>
  <si>
    <t xml:space="preserve"> 2024-05-26T18:30:00+01:00</t>
  </si>
  <si>
    <t xml:space="preserve"> 2024-05-26T19:00:00+01:00</t>
  </si>
  <si>
    <t xml:space="preserve"> 2024-05-26T19:30:00+01:00</t>
  </si>
  <si>
    <t xml:space="preserve"> 2024-05-26T20:00:00+01:00</t>
  </si>
  <si>
    <t xml:space="preserve"> 2024-05-26T20:30:00+01:00</t>
  </si>
  <si>
    <t xml:space="preserve"> 2024-05-26T21:00:00+01:00</t>
  </si>
  <si>
    <t xml:space="preserve"> 2024-05-26T21:30:00+01:00</t>
  </si>
  <si>
    <t xml:space="preserve"> 2024-05-26T22:00:00+01:00</t>
  </si>
  <si>
    <t xml:space="preserve"> 2024-05-26T22:30:00+01:00</t>
  </si>
  <si>
    <t xml:space="preserve"> 2024-05-26T23:00:00+01:00</t>
  </si>
  <si>
    <t xml:space="preserve"> 2024-05-26T23:30:00+01:00</t>
  </si>
  <si>
    <t xml:space="preserve"> 2024-05-27T00:00:00+01:00</t>
  </si>
  <si>
    <t xml:space="preserve"> 2024-05-27T00:30:00+01:00</t>
  </si>
  <si>
    <t xml:space="preserve"> 2024-05-27T01:00:00+01:00</t>
  </si>
  <si>
    <t xml:space="preserve"> 2024-05-27T01:30:00+01:00</t>
  </si>
  <si>
    <t xml:space="preserve"> 2024-05-27T02:00:00+01:00</t>
  </si>
  <si>
    <t xml:space="preserve"> 2024-05-27T02:30:00+01:00</t>
  </si>
  <si>
    <t xml:space="preserve"> 2024-05-27T03:00:00+01:00</t>
  </si>
  <si>
    <t xml:space="preserve"> 2024-05-27T03:30:00+01:00</t>
  </si>
  <si>
    <t xml:space="preserve"> 2024-05-27T04:00:00+01:00</t>
  </si>
  <si>
    <t xml:space="preserve"> 2024-05-27T04:30:00+01:00</t>
  </si>
  <si>
    <t xml:space="preserve"> 2024-05-27T05:00:00+01:00</t>
  </si>
  <si>
    <t xml:space="preserve"> 2024-05-27T05:30:00+01:00</t>
  </si>
  <si>
    <t xml:space="preserve"> 2024-05-27T06:00:00+01:00</t>
  </si>
  <si>
    <t xml:space="preserve"> 2024-05-27T06:30:00+01:00</t>
  </si>
  <si>
    <t xml:space="preserve"> 2024-05-27T07:00:00+01:00</t>
  </si>
  <si>
    <t xml:space="preserve"> 2024-05-27T07:30:00+01:00</t>
  </si>
  <si>
    <t xml:space="preserve"> 2024-05-27T08:00:00+01:00</t>
  </si>
  <si>
    <t xml:space="preserve"> 2024-05-27T08:30:00+01:00</t>
  </si>
  <si>
    <t xml:space="preserve"> 2024-05-27T09:00:00+01:00</t>
  </si>
  <si>
    <t xml:space="preserve"> 2024-05-27T09:30:00+01:00</t>
  </si>
  <si>
    <t xml:space="preserve"> 2024-05-27T10:00:00+01:00</t>
  </si>
  <si>
    <t xml:space="preserve"> 2024-05-27T10:30:00+01:00</t>
  </si>
  <si>
    <t xml:space="preserve"> 2024-05-27T11:00:00+01:00</t>
  </si>
  <si>
    <t xml:space="preserve"> 2024-05-27T11:30:00+01:00</t>
  </si>
  <si>
    <t xml:space="preserve"> 2024-05-27T12:00:00+01:00</t>
  </si>
  <si>
    <t xml:space="preserve"> 2024-05-27T12:30:00+01:00</t>
  </si>
  <si>
    <t xml:space="preserve"> 2024-05-27T13:00:00+01:00</t>
  </si>
  <si>
    <t xml:space="preserve"> 2024-05-27T13:30:00+01:00</t>
  </si>
  <si>
    <t xml:space="preserve"> 2024-05-27T14:00:00+01:00</t>
  </si>
  <si>
    <t xml:space="preserve"> 2024-05-27T14:30:00+01:00</t>
  </si>
  <si>
    <t xml:space="preserve"> 2024-05-27T15:00:00+01:00</t>
  </si>
  <si>
    <t xml:space="preserve"> 2024-05-27T15:30:00+01:00</t>
  </si>
  <si>
    <t xml:space="preserve"> 2024-05-27T16:00:00+01:00</t>
  </si>
  <si>
    <t xml:space="preserve"> 2024-05-27T16:30:00+01:00</t>
  </si>
  <si>
    <t xml:space="preserve"> 2024-05-27T17:00:00+01:00</t>
  </si>
  <si>
    <t xml:space="preserve"> 2024-05-27T17:30:00+01:00</t>
  </si>
  <si>
    <t xml:space="preserve"> 2024-05-27T18:00:00+01:00</t>
  </si>
  <si>
    <t xml:space="preserve"> 2024-05-27T18:30:00+01:00</t>
  </si>
  <si>
    <t xml:space="preserve"> 2024-05-27T19:00:00+01:00</t>
  </si>
  <si>
    <t xml:space="preserve"> 2024-05-27T19:30:00+01:00</t>
  </si>
  <si>
    <t xml:space="preserve"> 2024-05-27T20:00:00+01:00</t>
  </si>
  <si>
    <t xml:space="preserve"> 2024-05-27T20:30:00+01:00</t>
  </si>
  <si>
    <t xml:space="preserve"> 2024-05-27T21:00:00+01:00</t>
  </si>
  <si>
    <t xml:space="preserve"> 2024-05-27T21:30:00+01:00</t>
  </si>
  <si>
    <t xml:space="preserve"> 2024-05-27T22:00:00+01:00</t>
  </si>
  <si>
    <t xml:space="preserve"> 2024-05-27T22:30:00+01:00</t>
  </si>
  <si>
    <t xml:space="preserve"> 2024-05-27T23:00:00+01:00</t>
  </si>
  <si>
    <t xml:space="preserve"> 2024-05-27T23:30:00+01:00</t>
  </si>
  <si>
    <t xml:space="preserve"> 2024-05-28T00:00:00+01:00</t>
  </si>
  <si>
    <t xml:space="preserve"> 2024-05-28T00:30:00+01:00</t>
  </si>
  <si>
    <t xml:space="preserve"> 2024-05-28T01:00:00+01:00</t>
  </si>
  <si>
    <t xml:space="preserve"> 2024-05-28T01:30:00+01:00</t>
  </si>
  <si>
    <t xml:space="preserve"> 2024-05-28T02:00:00+01:00</t>
  </si>
  <si>
    <t xml:space="preserve"> 2024-05-28T02:30:00+01:00</t>
  </si>
  <si>
    <t xml:space="preserve"> 2024-05-28T03:00:00+01:00</t>
  </si>
  <si>
    <t xml:space="preserve"> 2024-05-28T03:30:00+01:00</t>
  </si>
  <si>
    <t xml:space="preserve"> 2024-05-28T04:00:00+01:00</t>
  </si>
  <si>
    <t xml:space="preserve"> 2024-05-28T04:30:00+01:00</t>
  </si>
  <si>
    <t xml:space="preserve"> 2024-05-28T05:00:00+01:00</t>
  </si>
  <si>
    <t xml:space="preserve"> 2024-05-28T05:30:00+01:00</t>
  </si>
  <si>
    <t xml:space="preserve"> 2024-05-28T06:00:00+01:00</t>
  </si>
  <si>
    <t xml:space="preserve"> 2024-05-28T06:30:00+01:00</t>
  </si>
  <si>
    <t xml:space="preserve"> 2024-05-28T07:00:00+01:00</t>
  </si>
  <si>
    <t xml:space="preserve"> 2024-05-28T07:30:00+01:00</t>
  </si>
  <si>
    <t xml:space="preserve"> 2024-05-28T08:00:00+01:00</t>
  </si>
  <si>
    <t xml:space="preserve"> 2024-05-28T08:30:00+01:00</t>
  </si>
  <si>
    <t xml:space="preserve"> 2024-05-28T09:00:00+01:00</t>
  </si>
  <si>
    <t xml:space="preserve"> 2024-05-28T09:30:00+01:00</t>
  </si>
  <si>
    <t xml:space="preserve"> 2024-05-28T10:00:00+01:00</t>
  </si>
  <si>
    <t xml:space="preserve"> 2024-05-28T10:30:00+01:00</t>
  </si>
  <si>
    <t xml:space="preserve"> 2024-05-28T11:00:00+01:00</t>
  </si>
  <si>
    <t xml:space="preserve"> 2024-05-28T11:30:00+01:00</t>
  </si>
  <si>
    <t xml:space="preserve"> 2024-05-28T12:00:00+01:00</t>
  </si>
  <si>
    <t xml:space="preserve"> 2024-05-28T12:30:00+01:00</t>
  </si>
  <si>
    <t xml:space="preserve"> 2024-05-28T13:00:00+01:00</t>
  </si>
  <si>
    <t xml:space="preserve"> 2024-05-28T13:30:00+01:00</t>
  </si>
  <si>
    <t xml:space="preserve"> 2024-05-28T14:00:00+01:00</t>
  </si>
  <si>
    <t xml:space="preserve"> 2024-05-28T14:30:00+01:00</t>
  </si>
  <si>
    <t xml:space="preserve"> 2024-05-28T15:00:00+01:00</t>
  </si>
  <si>
    <t xml:space="preserve"> 2024-05-28T15:30:00+01:00</t>
  </si>
  <si>
    <t xml:space="preserve"> 2024-05-28T16:00:00+01:00</t>
  </si>
  <si>
    <t xml:space="preserve"> 2024-05-28T16:30:00+01:00</t>
  </si>
  <si>
    <t xml:space="preserve"> 2024-05-28T17:00:00+01:00</t>
  </si>
  <si>
    <t xml:space="preserve"> 2024-05-28T17:30:00+01:00</t>
  </si>
  <si>
    <t xml:space="preserve"> 2024-05-28T18:00:00+01:00</t>
  </si>
  <si>
    <t xml:space="preserve"> 2024-05-28T18:30:00+01:00</t>
  </si>
  <si>
    <t xml:space="preserve"> 2024-05-28T19:00:00+01:00</t>
  </si>
  <si>
    <t xml:space="preserve"> 2024-05-28T19:30:00+01:00</t>
  </si>
  <si>
    <t xml:space="preserve"> 2024-05-28T20:00:00+01:00</t>
  </si>
  <si>
    <t xml:space="preserve"> 2024-05-28T20:30:00+01:00</t>
  </si>
  <si>
    <t xml:space="preserve"> 2024-05-28T21:00:00+01:00</t>
  </si>
  <si>
    <t xml:space="preserve"> 2024-05-28T21:30:00+01:00</t>
  </si>
  <si>
    <t xml:space="preserve"> 2024-05-28T22:00:00+01:00</t>
  </si>
  <si>
    <t xml:space="preserve"> 2024-05-28T22:30:00+01:00</t>
  </si>
  <si>
    <t xml:space="preserve"> 2024-05-28T23:00:00+01:00</t>
  </si>
  <si>
    <t xml:space="preserve"> 2024-05-28T23:30:00+01:00</t>
  </si>
  <si>
    <t xml:space="preserve"> 2024-05-29T00:00:00+01:00</t>
  </si>
  <si>
    <t xml:space="preserve"> 2024-05-29T00:30:00+01:00</t>
  </si>
  <si>
    <t xml:space="preserve"> 2024-05-29T01:00:00+01:00</t>
  </si>
  <si>
    <t xml:space="preserve"> 2024-05-29T01:30:00+01:00</t>
  </si>
  <si>
    <t xml:space="preserve"> 2024-05-29T02:00:00+01:00</t>
  </si>
  <si>
    <t xml:space="preserve"> 2024-05-29T02:30:00+01:00</t>
  </si>
  <si>
    <t xml:space="preserve"> 2024-05-29T03:00:00+01:00</t>
  </si>
  <si>
    <t xml:space="preserve"> 2024-05-29T03:30:00+01:00</t>
  </si>
  <si>
    <t xml:space="preserve"> 2024-05-29T04:00:00+01:00</t>
  </si>
  <si>
    <t xml:space="preserve"> 2024-05-29T04:30:00+01:00</t>
  </si>
  <si>
    <t xml:space="preserve"> 2024-05-29T05:00:00+01:00</t>
  </si>
  <si>
    <t xml:space="preserve"> 2024-05-29T05:30:00+01:00</t>
  </si>
  <si>
    <t xml:space="preserve"> 2024-05-29T06:00:00+01:00</t>
  </si>
  <si>
    <t xml:space="preserve"> 2024-05-29T06:30:00+01:00</t>
  </si>
  <si>
    <t xml:space="preserve"> 2024-05-29T07:00:00+01:00</t>
  </si>
  <si>
    <t xml:space="preserve"> 2024-05-29T07:30:00+01:00</t>
  </si>
  <si>
    <t xml:space="preserve"> 2024-05-29T08:00:00+01:00</t>
  </si>
  <si>
    <t xml:space="preserve"> 2024-05-29T08:30:00+01:00</t>
  </si>
  <si>
    <t xml:space="preserve"> 2024-05-29T09:00:00+01:00</t>
  </si>
  <si>
    <t xml:space="preserve"> 2024-05-29T09:30:00+01:00</t>
  </si>
  <si>
    <t xml:space="preserve"> 2024-05-29T10:00:00+01:00</t>
  </si>
  <si>
    <t xml:space="preserve"> 2024-05-29T10:30:00+01:00</t>
  </si>
  <si>
    <t xml:space="preserve"> 2024-05-29T11:00:00+01:00</t>
  </si>
  <si>
    <t xml:space="preserve"> 2024-05-29T11:30:00+01:00</t>
  </si>
  <si>
    <t xml:space="preserve"> 2024-05-29T12:00:00+01:00</t>
  </si>
  <si>
    <t xml:space="preserve"> 2024-05-29T12:30:00+01:00</t>
  </si>
  <si>
    <t xml:space="preserve"> 2024-05-29T13:00:00+01:00</t>
  </si>
  <si>
    <t xml:space="preserve"> 2024-05-29T13:30:00+01:00</t>
  </si>
  <si>
    <t xml:space="preserve"> 2024-05-29T14:00:00+01:00</t>
  </si>
  <si>
    <t xml:space="preserve"> 2024-05-29T14:30:00+01:00</t>
  </si>
  <si>
    <t xml:space="preserve"> 2024-05-29T15:00:00+01:00</t>
  </si>
  <si>
    <t xml:space="preserve"> 2024-05-29T15:30:00+01:00</t>
  </si>
  <si>
    <t xml:space="preserve"> 2024-05-29T16:00:00+01:00</t>
  </si>
  <si>
    <t xml:space="preserve"> 2024-05-29T16:30:00+01:00</t>
  </si>
  <si>
    <t xml:space="preserve"> 2024-05-29T17:00:00+01:00</t>
  </si>
  <si>
    <t xml:space="preserve"> 2024-05-29T17:30:00+01:00</t>
  </si>
  <si>
    <t xml:space="preserve"> 2024-05-29T18:00:00+01:00</t>
  </si>
  <si>
    <t xml:space="preserve"> 2024-05-29T18:30:00+01:00</t>
  </si>
  <si>
    <t xml:space="preserve"> 2024-05-29T19:00:00+01:00</t>
  </si>
  <si>
    <t xml:space="preserve"> 2024-05-29T19:30:00+01:00</t>
  </si>
  <si>
    <t xml:space="preserve"> 2024-05-29T20:00:00+01:00</t>
  </si>
  <si>
    <t xml:space="preserve"> 2024-05-29T20:30:00+01:00</t>
  </si>
  <si>
    <t xml:space="preserve"> 2024-05-29T21:00:00+01:00</t>
  </si>
  <si>
    <t xml:space="preserve"> 2024-05-29T21:30:00+01:00</t>
  </si>
  <si>
    <t xml:space="preserve"> 2024-05-29T22:00:00+01:00</t>
  </si>
  <si>
    <t xml:space="preserve"> 2024-05-29T22:30:00+01:00</t>
  </si>
  <si>
    <t xml:space="preserve"> 2024-05-29T23:00:00+01:00</t>
  </si>
  <si>
    <t xml:space="preserve"> 2024-05-29T23:30:00+01:00</t>
  </si>
  <si>
    <t xml:space="preserve"> 2024-05-30T00:00:00+01:00</t>
  </si>
  <si>
    <t xml:space="preserve"> 2024-05-30T00:30:00+01:00</t>
  </si>
  <si>
    <t xml:space="preserve"> 2024-05-30T01:00:00+01:00</t>
  </si>
  <si>
    <t xml:space="preserve"> 2024-05-30T01:30:00+01:00</t>
  </si>
  <si>
    <t xml:space="preserve"> 2024-05-30T02:00:00+01:00</t>
  </si>
  <si>
    <t xml:space="preserve"> 2024-05-30T02:30:00+01:00</t>
  </si>
  <si>
    <t xml:space="preserve"> 2024-05-30T03:00:00+01:00</t>
  </si>
  <si>
    <t xml:space="preserve"> 2024-05-30T03:30:00+01:00</t>
  </si>
  <si>
    <t xml:space="preserve"> 2024-05-30T04:00:00+01:00</t>
  </si>
  <si>
    <t xml:space="preserve"> 2024-05-30T04:30:00+01:00</t>
  </si>
  <si>
    <t xml:space="preserve"> 2024-05-30T05:00:00+01:00</t>
  </si>
  <si>
    <t xml:space="preserve"> 2024-05-30T05:30:00+01:00</t>
  </si>
  <si>
    <t xml:space="preserve"> 2024-05-30T06:00:00+01:00</t>
  </si>
  <si>
    <t xml:space="preserve"> 2024-05-30T06:30:00+01:00</t>
  </si>
  <si>
    <t xml:space="preserve"> 2024-05-30T07:00:00+01:00</t>
  </si>
  <si>
    <t xml:space="preserve"> 2024-05-30T07:30:00+01:00</t>
  </si>
  <si>
    <t xml:space="preserve"> 2024-05-30T08:00:00+01:00</t>
  </si>
  <si>
    <t xml:space="preserve"> 2024-05-30T08:30:00+01:00</t>
  </si>
  <si>
    <t xml:space="preserve"> 2024-05-30T09:00:00+01:00</t>
  </si>
  <si>
    <t xml:space="preserve"> 2024-05-30T09:30:00+01:00</t>
  </si>
  <si>
    <t xml:space="preserve"> 2024-05-30T10:00:00+01:00</t>
  </si>
  <si>
    <t xml:space="preserve"> 2024-05-30T10:30:00+01:00</t>
  </si>
  <si>
    <t xml:space="preserve"> 2024-05-30T11:00:00+01:00</t>
  </si>
  <si>
    <t xml:space="preserve"> 2024-05-30T11:30:00+01:00</t>
  </si>
  <si>
    <t xml:space="preserve"> 2024-05-30T12:00:00+01:00</t>
  </si>
  <si>
    <t xml:space="preserve"> 2024-05-30T12:30:00+01:00</t>
  </si>
  <si>
    <t xml:space="preserve"> 2024-05-30T13:00:00+01:00</t>
  </si>
  <si>
    <t xml:space="preserve"> 2024-05-30T13:30:00+01:00</t>
  </si>
  <si>
    <t xml:space="preserve"> 2024-05-30T14:00:00+01:00</t>
  </si>
  <si>
    <t xml:space="preserve"> 2024-05-30T14:30:00+01:00</t>
  </si>
  <si>
    <t xml:space="preserve"> 2024-05-30T15:00:00+01:00</t>
  </si>
  <si>
    <t xml:space="preserve"> 2024-05-30T15:30:00+01:00</t>
  </si>
  <si>
    <t xml:space="preserve"> 2024-05-30T16:00:00+01:00</t>
  </si>
  <si>
    <t xml:space="preserve"> 2024-05-30T16:30:00+01:00</t>
  </si>
  <si>
    <t xml:space="preserve"> 2024-05-30T17:00:00+01:00</t>
  </si>
  <si>
    <t xml:space="preserve"> 2024-05-30T17:30:00+01:00</t>
  </si>
  <si>
    <t xml:space="preserve"> 2024-05-30T18:00:00+01:00</t>
  </si>
  <si>
    <t xml:space="preserve"> 2024-05-30T18:30:00+01:00</t>
  </si>
  <si>
    <t xml:space="preserve"> 2024-05-30T19:00:00+01:00</t>
  </si>
  <si>
    <t xml:space="preserve"> 2024-05-30T19:30:00+01:00</t>
  </si>
  <si>
    <t xml:space="preserve"> 2024-05-30T20:00:00+01:00</t>
  </si>
  <si>
    <t xml:space="preserve"> 2024-05-30T20:30:00+01:00</t>
  </si>
  <si>
    <t xml:space="preserve"> 2024-05-30T21:00:00+01:00</t>
  </si>
  <si>
    <t xml:space="preserve"> 2024-05-30T21:30:00+01:00</t>
  </si>
  <si>
    <t xml:space="preserve"> 2024-05-30T22:00:00+01:00</t>
  </si>
  <si>
    <t xml:space="preserve"> 2024-05-30T22:30:00+01:00</t>
  </si>
  <si>
    <t xml:space="preserve"> 2024-05-30T23:00:00+01:00</t>
  </si>
  <si>
    <t xml:space="preserve"> 2024-05-30T23:30:00+01:00</t>
  </si>
  <si>
    <t xml:space="preserve"> 2024-05-31T00:00:00+01:00</t>
  </si>
  <si>
    <t xml:space="preserve"> 2024-05-31T00:30:00+01:00</t>
  </si>
  <si>
    <t xml:space="preserve"> 2024-05-31T01:00:00+01:00</t>
  </si>
  <si>
    <t xml:space="preserve"> 2024-05-31T01:30:00+01:00</t>
  </si>
  <si>
    <t xml:space="preserve"> 2024-05-31T02:00:00+01:00</t>
  </si>
  <si>
    <t xml:space="preserve"> 2024-05-31T02:30:00+01:00</t>
  </si>
  <si>
    <t xml:space="preserve"> 2024-05-31T03:00:00+01:00</t>
  </si>
  <si>
    <t xml:space="preserve"> 2024-05-31T03:30:00+01:00</t>
  </si>
  <si>
    <t xml:space="preserve"> 2024-05-31T04:00:00+01:00</t>
  </si>
  <si>
    <t xml:space="preserve"> 2024-05-31T04:30:00+01:00</t>
  </si>
  <si>
    <t xml:space="preserve"> 2024-05-31T05:00:00+01:00</t>
  </si>
  <si>
    <t xml:space="preserve"> 2024-05-31T05:30:00+01:00</t>
  </si>
  <si>
    <t xml:space="preserve"> 2024-05-31T06:00:00+01:00</t>
  </si>
  <si>
    <t xml:space="preserve"> 2024-05-31T06:30:00+01:00</t>
  </si>
  <si>
    <t xml:space="preserve"> 2024-05-31T07:00:00+01:00</t>
  </si>
  <si>
    <t xml:space="preserve"> 2024-05-31T07:30:00+01:00</t>
  </si>
  <si>
    <t xml:space="preserve"> 2024-05-31T08:00:00+01:00</t>
  </si>
  <si>
    <t xml:space="preserve"> 2024-05-31T08:30:00+01:00</t>
  </si>
  <si>
    <t xml:space="preserve"> 2024-05-31T09:00:00+01:00</t>
  </si>
  <si>
    <t xml:space="preserve"> 2024-05-31T09:30:00+01:00</t>
  </si>
  <si>
    <t xml:space="preserve"> 2024-05-31T10:00:00+01:00</t>
  </si>
  <si>
    <t xml:space="preserve"> 2024-05-31T10:30:00+01:00</t>
  </si>
  <si>
    <t xml:space="preserve"> 2024-05-31T11:00:00+01:00</t>
  </si>
  <si>
    <t xml:space="preserve"> 2024-05-31T11:30:00+01:00</t>
  </si>
  <si>
    <t xml:space="preserve"> 2024-05-31T12:00:00+01:00</t>
  </si>
  <si>
    <t xml:space="preserve"> 2024-05-31T12:30:00+01:00</t>
  </si>
  <si>
    <t xml:space="preserve"> 2024-05-31T13:00:00+01:00</t>
  </si>
  <si>
    <t xml:space="preserve"> 2024-05-31T13:30:00+01:00</t>
  </si>
  <si>
    <t xml:space="preserve"> 2024-05-31T14:00:00+01:00</t>
  </si>
  <si>
    <t xml:space="preserve"> 2024-05-31T14:30:00+01:00</t>
  </si>
  <si>
    <t xml:space="preserve"> 2024-05-31T15:00:00+01:00</t>
  </si>
  <si>
    <t xml:space="preserve"> 2024-05-31T15:30:00+01:00</t>
  </si>
  <si>
    <t xml:space="preserve"> 2024-05-31T16:00:00+01:00</t>
  </si>
  <si>
    <t xml:space="preserve"> 2024-05-31T16:30:00+01:00</t>
  </si>
  <si>
    <t xml:space="preserve"> 2024-05-31T17:00:00+01:00</t>
  </si>
  <si>
    <t xml:space="preserve"> 2024-05-31T17:30:00+01:00</t>
  </si>
  <si>
    <t xml:space="preserve"> 2024-05-31T18:00:00+01:00</t>
  </si>
  <si>
    <t xml:space="preserve"> 2024-05-31T18:30:00+01:00</t>
  </si>
  <si>
    <t xml:space="preserve"> 2024-05-31T19:00:00+01:00</t>
  </si>
  <si>
    <t xml:space="preserve"> 2024-05-31T19:30:00+01:00</t>
  </si>
  <si>
    <t xml:space="preserve"> 2024-05-31T20:00:00+01:00</t>
  </si>
  <si>
    <t xml:space="preserve"> 2024-05-31T20:30:00+01:00</t>
  </si>
  <si>
    <t xml:space="preserve"> 2024-05-31T21:00:00+01:00</t>
  </si>
  <si>
    <t xml:space="preserve"> 2024-05-31T21:30:00+01:00</t>
  </si>
  <si>
    <t xml:space="preserve"> 2024-05-31T22:00:00+01:00</t>
  </si>
  <si>
    <t xml:space="preserve"> 2024-05-31T22:30:00+01:00</t>
  </si>
  <si>
    <t xml:space="preserve"> 2024-05-31T23:00:00+01:00</t>
  </si>
  <si>
    <t xml:space="preserve"> 2024-05-31T23:30:00+01:00</t>
  </si>
  <si>
    <t xml:space="preserve"> 2024-06-01T00:00:00+01:00</t>
  </si>
  <si>
    <t xml:space="preserve"> 2024-06-01T00:30:00+01:00</t>
  </si>
  <si>
    <t xml:space="preserve"> 2024-06-01T01:00:00+01:00</t>
  </si>
  <si>
    <t xml:space="preserve"> 2024-06-01T01:30:00+01:00</t>
  </si>
  <si>
    <t xml:space="preserve"> 2024-06-01T02:00:00+01:00</t>
  </si>
  <si>
    <t xml:space="preserve"> 2024-06-01T02:30:00+01:00</t>
  </si>
  <si>
    <t xml:space="preserve"> 2024-06-01T03:00:00+01:00</t>
  </si>
  <si>
    <t xml:space="preserve"> 2024-06-01T03:30:00+01:00</t>
  </si>
  <si>
    <t xml:space="preserve"> 2024-06-01T04:00:00+01:00</t>
  </si>
  <si>
    <t xml:space="preserve"> 2024-06-01T04:30:00+01:00</t>
  </si>
  <si>
    <t xml:space="preserve"> 2024-06-01T05:00:00+01:00</t>
  </si>
  <si>
    <t xml:space="preserve"> 2024-06-01T05:30:00+01:00</t>
  </si>
  <si>
    <t xml:space="preserve"> 2024-06-01T06:00:00+01:00</t>
  </si>
  <si>
    <t xml:space="preserve"> 2024-06-01T06:30:00+01:00</t>
  </si>
  <si>
    <t xml:space="preserve"> 2024-06-01T07:00:00+01:00</t>
  </si>
  <si>
    <t xml:space="preserve"> 2024-06-01T07:30:00+01:00</t>
  </si>
  <si>
    <t xml:space="preserve"> 2024-06-01T08:00:00+01:00</t>
  </si>
  <si>
    <t xml:space="preserve"> 2024-06-01T08:30:00+01:00</t>
  </si>
  <si>
    <t xml:space="preserve"> 2024-06-01T09:00:00+01:00</t>
  </si>
  <si>
    <t xml:space="preserve"> 2024-06-01T09:30:00+01:00</t>
  </si>
  <si>
    <t xml:space="preserve"> 2024-06-01T10:00:00+01:00</t>
  </si>
  <si>
    <t xml:space="preserve"> 2024-06-01T10:30:00+01:00</t>
  </si>
  <si>
    <t xml:space="preserve"> 2024-06-01T11:00:00+01:00</t>
  </si>
  <si>
    <t xml:space="preserve"> 2024-06-01T11:30:00+01:00</t>
  </si>
  <si>
    <t xml:space="preserve"> 2024-06-01T12:00:00+01:00</t>
  </si>
  <si>
    <t xml:space="preserve"> 2024-06-01T12:30:00+01:00</t>
  </si>
  <si>
    <t xml:space="preserve"> 2024-06-01T13:00:00+01:00</t>
  </si>
  <si>
    <t xml:space="preserve"> 2024-06-01T13:30:00+01:00</t>
  </si>
  <si>
    <t xml:space="preserve"> 2024-06-01T14:00:00+01:00</t>
  </si>
  <si>
    <t xml:space="preserve"> 2024-06-01T14:30:00+01:00</t>
  </si>
  <si>
    <t xml:space="preserve"> 2024-06-01T15:00:00+01:00</t>
  </si>
  <si>
    <t xml:space="preserve"> 2024-06-01T15:30:00+01:00</t>
  </si>
  <si>
    <t xml:space="preserve"> 2024-06-01T16:00:00+01:00</t>
  </si>
  <si>
    <t xml:space="preserve"> 2024-06-01T16:30:00+01:00</t>
  </si>
  <si>
    <t xml:space="preserve"> 2024-06-01T17:00:00+01:00</t>
  </si>
  <si>
    <t xml:space="preserve"> 2024-06-01T17:30:00+01:00</t>
  </si>
  <si>
    <t xml:space="preserve"> 2024-06-01T18:00:00+01:00</t>
  </si>
  <si>
    <t xml:space="preserve"> 2024-06-01T18:30:00+01:00</t>
  </si>
  <si>
    <t xml:space="preserve"> 2024-06-01T19:00:00+01:00</t>
  </si>
  <si>
    <t xml:space="preserve"> 2024-06-01T19:30:00+01:00</t>
  </si>
  <si>
    <t xml:space="preserve"> 2024-06-01T20:00:00+01:00</t>
  </si>
  <si>
    <t xml:space="preserve"> 2024-06-01T20:30:00+01:00</t>
  </si>
  <si>
    <t xml:space="preserve"> 2024-06-01T21:00:00+01:00</t>
  </si>
  <si>
    <t xml:space="preserve"> 2024-06-01T21:30:00+01:00</t>
  </si>
  <si>
    <t xml:space="preserve"> 2024-06-01T22:00:00+01:00</t>
  </si>
  <si>
    <t xml:space="preserve"> 2024-06-01T22:30:00+01:00</t>
  </si>
  <si>
    <t xml:space="preserve"> 2024-06-01T23:00:00+01:00</t>
  </si>
  <si>
    <t xml:space="preserve"> 2024-06-01T23:30:00+01:00</t>
  </si>
  <si>
    <t xml:space="preserve"> 2024-06-02T00:00:00+01:00</t>
  </si>
  <si>
    <t xml:space="preserve"> 2024-06-02T00:30:00+01:00</t>
  </si>
  <si>
    <t xml:space="preserve"> 2024-06-02T01:00:00+01:00</t>
  </si>
  <si>
    <t xml:space="preserve"> 2024-06-02T01:30:00+01:00</t>
  </si>
  <si>
    <t xml:space="preserve"> 2024-06-02T02:00:00+01:00</t>
  </si>
  <si>
    <t xml:space="preserve"> 2024-06-02T02:30:00+01:00</t>
  </si>
  <si>
    <t xml:space="preserve"> 2024-06-02T03:00:00+01:00</t>
  </si>
  <si>
    <t xml:space="preserve"> 2024-06-02T03:30:00+01:00</t>
  </si>
  <si>
    <t xml:space="preserve"> 2024-06-02T04:00:00+01:00</t>
  </si>
  <si>
    <t xml:space="preserve"> 2024-06-02T04:30:00+01:00</t>
  </si>
  <si>
    <t xml:space="preserve"> 2024-06-02T05:00:00+01:00</t>
  </si>
  <si>
    <t xml:space="preserve"> 2024-06-02T05:30:00+01:00</t>
  </si>
  <si>
    <t xml:space="preserve"> 2024-06-02T06:00:00+01:00</t>
  </si>
  <si>
    <t xml:space="preserve"> 2024-06-02T06:30:00+01:00</t>
  </si>
  <si>
    <t xml:space="preserve"> 2024-06-02T07:00:00+01:00</t>
  </si>
  <si>
    <t xml:space="preserve"> 2024-06-02T07:30:00+01:00</t>
  </si>
  <si>
    <t xml:space="preserve"> 2024-06-02T08:00:00+01:00</t>
  </si>
  <si>
    <t xml:space="preserve"> 2024-06-02T08:30:00+01:00</t>
  </si>
  <si>
    <t xml:space="preserve"> 2024-06-02T09:00:00+01:00</t>
  </si>
  <si>
    <t xml:space="preserve"> 2024-06-02T09:30:00+01:00</t>
  </si>
  <si>
    <t xml:space="preserve"> 2024-06-02T10:00:00+01:00</t>
  </si>
  <si>
    <t xml:space="preserve"> 2024-06-02T10:30:00+01:00</t>
  </si>
  <si>
    <t xml:space="preserve"> 2024-06-02T11:00:00+01:00</t>
  </si>
  <si>
    <t xml:space="preserve"> 2024-06-02T11:30:00+01:00</t>
  </si>
  <si>
    <t xml:space="preserve"> 2024-06-02T12:00:00+01:00</t>
  </si>
  <si>
    <t xml:space="preserve"> 2024-06-02T12:30:00+01:00</t>
  </si>
  <si>
    <t xml:space="preserve"> 2024-06-02T13:00:00+01:00</t>
  </si>
  <si>
    <t xml:space="preserve"> 2024-06-02T13:30:00+01:00</t>
  </si>
  <si>
    <t xml:space="preserve"> 2024-06-02T14:00:00+01:00</t>
  </si>
  <si>
    <t xml:space="preserve"> 2024-06-02T14:30:00+01:00</t>
  </si>
  <si>
    <t xml:space="preserve"> 2024-06-02T15:00:00+01:00</t>
  </si>
  <si>
    <t xml:space="preserve"> 2024-06-02T15:30:00+01:00</t>
  </si>
  <si>
    <t xml:space="preserve"> 2024-06-02T16:00:00+01:00</t>
  </si>
  <si>
    <t xml:space="preserve"> 2024-06-02T16:30:00+01:00</t>
  </si>
  <si>
    <t xml:space="preserve"> 2024-06-02T17:00:00+01:00</t>
  </si>
  <si>
    <t xml:space="preserve"> 2024-06-02T17:30:00+01:00</t>
  </si>
  <si>
    <t xml:space="preserve"> 2024-06-02T18:00:00+01:00</t>
  </si>
  <si>
    <t xml:space="preserve"> 2024-06-02T18:30:00+01:00</t>
  </si>
  <si>
    <t xml:space="preserve"> 2024-06-02T19:00:00+01:00</t>
  </si>
  <si>
    <t xml:space="preserve"> 2024-06-02T19:30:00+01:00</t>
  </si>
  <si>
    <t xml:space="preserve"> 2024-06-02T20:00:00+01:00</t>
  </si>
  <si>
    <t xml:space="preserve"> 2024-06-02T20:30:00+01:00</t>
  </si>
  <si>
    <t xml:space="preserve"> 2024-06-02T21:00:00+01:00</t>
  </si>
  <si>
    <t xml:space="preserve"> 2024-06-02T21:30:00+01:00</t>
  </si>
  <si>
    <t xml:space="preserve"> 2024-06-02T22:00:00+01:00</t>
  </si>
  <si>
    <t xml:space="preserve"> 2024-06-02T22:30:00+01:00</t>
  </si>
  <si>
    <t xml:space="preserve"> 2024-06-02T23:00:00+01:00</t>
  </si>
  <si>
    <t xml:space="preserve"> 2024-06-02T23:30:00+01:00</t>
  </si>
  <si>
    <t xml:space="preserve"> 2024-06-03T00:00:00+01:00</t>
  </si>
  <si>
    <t xml:space="preserve"> 2024-06-03T00:30:00+01:00</t>
  </si>
  <si>
    <t xml:space="preserve"> 2024-06-03T01:00:00+01:00</t>
  </si>
  <si>
    <t xml:space="preserve"> 2024-06-03T01:30:00+01:00</t>
  </si>
  <si>
    <t xml:space="preserve"> 2024-06-03T02:00:00+01:00</t>
  </si>
  <si>
    <t xml:space="preserve"> 2024-06-03T02:30:00+01:00</t>
  </si>
  <si>
    <t xml:space="preserve"> 2024-06-03T03:00:00+01:00</t>
  </si>
  <si>
    <t xml:space="preserve"> 2024-06-03T03:30:00+01:00</t>
  </si>
  <si>
    <t xml:space="preserve"> 2024-06-03T04:00:00+01:00</t>
  </si>
  <si>
    <t xml:space="preserve"> 2024-06-03T04:30:00+01:00</t>
  </si>
  <si>
    <t xml:space="preserve"> 2024-06-03T05:00:00+01:00</t>
  </si>
  <si>
    <t xml:space="preserve"> 2024-06-03T05:30:00+01:00</t>
  </si>
  <si>
    <t xml:space="preserve"> 2024-06-03T06:00:00+01:00</t>
  </si>
  <si>
    <t xml:space="preserve"> 2024-06-03T06:30:00+01:00</t>
  </si>
  <si>
    <t xml:space="preserve"> 2024-06-03T07:00:00+01:00</t>
  </si>
  <si>
    <t xml:space="preserve"> 2024-06-03T07:30:00+01:00</t>
  </si>
  <si>
    <t xml:space="preserve"> 2024-06-03T08:00:00+01:00</t>
  </si>
  <si>
    <t xml:space="preserve"> 2024-06-03T08:30:00+01:00</t>
  </si>
  <si>
    <t xml:space="preserve"> 2024-06-03T09:00:00+01:00</t>
  </si>
  <si>
    <t xml:space="preserve"> 2024-06-03T09:30:00+01:00</t>
  </si>
  <si>
    <t xml:space="preserve"> 2024-06-03T10:00:00+01:00</t>
  </si>
  <si>
    <t xml:space="preserve"> 2024-06-03T10:30:00+01:00</t>
  </si>
  <si>
    <t xml:space="preserve"> 2024-06-03T11:00:00+01:00</t>
  </si>
  <si>
    <t xml:space="preserve"> 2024-06-03T11:30:00+01:00</t>
  </si>
  <si>
    <t xml:space="preserve"> 2024-06-03T12:00:00+01:00</t>
  </si>
  <si>
    <t xml:space="preserve"> 2024-06-03T12:30:00+01:00</t>
  </si>
  <si>
    <t xml:space="preserve"> 2024-06-03T13:00:00+01:00</t>
  </si>
  <si>
    <t xml:space="preserve"> 2024-06-03T13:30:00+01:00</t>
  </si>
  <si>
    <t xml:space="preserve"> 2024-06-03T14:00:00+01:00</t>
  </si>
  <si>
    <t xml:space="preserve"> 2024-06-03T14:30:00+01:00</t>
  </si>
  <si>
    <t xml:space="preserve"> 2024-06-03T15:00:00+01:00</t>
  </si>
  <si>
    <t xml:space="preserve"> 2024-06-03T15:30:00+01:00</t>
  </si>
  <si>
    <t xml:space="preserve"> 2024-06-03T16:00:00+01:00</t>
  </si>
  <si>
    <t xml:space="preserve"> 2024-06-03T16:30:00+01:00</t>
  </si>
  <si>
    <t xml:space="preserve"> 2024-06-03T17:00:00+01:00</t>
  </si>
  <si>
    <t xml:space="preserve"> 2024-06-03T17:30:00+01:00</t>
  </si>
  <si>
    <t xml:space="preserve"> 2024-06-03T18:00:00+01:00</t>
  </si>
  <si>
    <t xml:space="preserve"> 2024-06-03T18:30:00+01:00</t>
  </si>
  <si>
    <t xml:space="preserve"> 2024-06-03T19:00:00+01:00</t>
  </si>
  <si>
    <t xml:space="preserve"> 2024-06-03T19:30:00+01:00</t>
  </si>
  <si>
    <t xml:space="preserve"> 2024-06-03T20:00:00+01:00</t>
  </si>
  <si>
    <t xml:space="preserve"> 2024-06-03T20:30:00+01:00</t>
  </si>
  <si>
    <t xml:space="preserve"> 2024-06-03T21:00:00+01:00</t>
  </si>
  <si>
    <t xml:space="preserve"> 2024-06-03T21:30:00+01:00</t>
  </si>
  <si>
    <t xml:space="preserve"> 2024-06-03T22:00:00+01:00</t>
  </si>
  <si>
    <t xml:space="preserve"> 2024-06-03T22:30:00+01:00</t>
  </si>
  <si>
    <t xml:space="preserve"> 2024-06-03T23:00:00+01:00</t>
  </si>
  <si>
    <t xml:space="preserve"> 2024-06-03T23:30:00+01:00</t>
  </si>
  <si>
    <t xml:space="preserve"> 2024-06-04T00:00:00+01:00</t>
  </si>
  <si>
    <t xml:space="preserve"> 2024-06-04T00:30:00+01:00</t>
  </si>
  <si>
    <t xml:space="preserve"> 2024-06-04T01:00:00+01:00</t>
  </si>
  <si>
    <t xml:space="preserve"> 2024-06-04T01:30:00+01:00</t>
  </si>
  <si>
    <t xml:space="preserve"> 2024-06-04T02:00:00+01:00</t>
  </si>
  <si>
    <t xml:space="preserve"> 2024-06-04T02:30:00+01:00</t>
  </si>
  <si>
    <t xml:space="preserve"> 2024-06-04T03:00:00+01:00</t>
  </si>
  <si>
    <t xml:space="preserve"> 2024-06-04T03:30:00+01:00</t>
  </si>
  <si>
    <t xml:space="preserve"> 2024-06-04T04:00:00+01:00</t>
  </si>
  <si>
    <t xml:space="preserve"> 2024-06-04T04:30:00+01:00</t>
  </si>
  <si>
    <t xml:space="preserve"> 2024-06-04T05:00:00+01:00</t>
  </si>
  <si>
    <t xml:space="preserve"> 2024-06-04T05:30:00+01:00</t>
  </si>
  <si>
    <t xml:space="preserve"> 2024-06-04T06:00:00+01:00</t>
  </si>
  <si>
    <t xml:space="preserve"> 2024-06-04T06:30:00+01:00</t>
  </si>
  <si>
    <t xml:space="preserve"> 2024-06-04T07:00:00+01:00</t>
  </si>
  <si>
    <t xml:space="preserve"> 2024-06-04T07:30:00+01:00</t>
  </si>
  <si>
    <t xml:space="preserve"> 2024-06-04T08:00:00+01:00</t>
  </si>
  <si>
    <t xml:space="preserve"> 2024-06-04T08:30:00+01:00</t>
  </si>
  <si>
    <t xml:space="preserve"> 2024-06-04T09:00:00+01:00</t>
  </si>
  <si>
    <t xml:space="preserve"> 2024-06-04T09:30:00+01:00</t>
  </si>
  <si>
    <t xml:space="preserve"> 2024-06-04T10:00:00+01:00</t>
  </si>
  <si>
    <t xml:space="preserve"> 2024-06-04T10:30:00+01:00</t>
  </si>
  <si>
    <t xml:space="preserve"> 2024-06-04T11:00:00+01:00</t>
  </si>
  <si>
    <t xml:space="preserve"> 2024-06-04T11:30:00+01:00</t>
  </si>
  <si>
    <t xml:space="preserve"> 2024-06-04T12:00:00+01:00</t>
  </si>
  <si>
    <t xml:space="preserve"> 2024-06-04T12:30:00+01:00</t>
  </si>
  <si>
    <t xml:space="preserve"> 2024-06-04T13:00:00+01:00</t>
  </si>
  <si>
    <t xml:space="preserve"> 2024-06-04T13:30:00+01:00</t>
  </si>
  <si>
    <t xml:space="preserve"> 2024-06-04T14:00:00+01:00</t>
  </si>
  <si>
    <t xml:space="preserve"> 2024-06-04T14:30:00+01:00</t>
  </si>
  <si>
    <t xml:space="preserve"> 2024-06-04T15:00:00+01:00</t>
  </si>
  <si>
    <t xml:space="preserve"> 2024-06-04T15:30:00+01:00</t>
  </si>
  <si>
    <t xml:space="preserve"> 2024-06-04T16:00:00+01:00</t>
  </si>
  <si>
    <t xml:space="preserve"> 2024-06-04T16:30:00+01:00</t>
  </si>
  <si>
    <t xml:space="preserve"> 2024-06-04T17:00:00+01:00</t>
  </si>
  <si>
    <t xml:space="preserve"> 2024-06-04T17:30:00+01:00</t>
  </si>
  <si>
    <t xml:space="preserve"> 2024-06-04T18:00:00+01:00</t>
  </si>
  <si>
    <t xml:space="preserve"> 2024-06-04T18:30:00+01:00</t>
  </si>
  <si>
    <t xml:space="preserve"> 2024-06-04T19:00:00+01:00</t>
  </si>
  <si>
    <t xml:space="preserve"> 2024-06-04T19:30:00+01:00</t>
  </si>
  <si>
    <t xml:space="preserve"> 2024-06-04T20:00:00+01:00</t>
  </si>
  <si>
    <t xml:space="preserve"> 2024-06-04T20:30:00+01:00</t>
  </si>
  <si>
    <t xml:space="preserve"> 2024-06-04T21:00:00+01:00</t>
  </si>
  <si>
    <t xml:space="preserve"> 2024-06-04T21:30:00+01:00</t>
  </si>
  <si>
    <t xml:space="preserve"> 2024-06-04T22:00:00+01:00</t>
  </si>
  <si>
    <t xml:space="preserve"> 2024-06-04T22:30:00+01:00</t>
  </si>
  <si>
    <t xml:space="preserve"> 2024-06-04T23:00:00+01:00</t>
  </si>
  <si>
    <t xml:space="preserve"> 2024-06-04T23:30:00+01:00</t>
  </si>
  <si>
    <t xml:space="preserve"> 2024-06-05T00:00:00+01:00</t>
  </si>
  <si>
    <t xml:space="preserve"> 2024-06-05T00:30:00+01:00</t>
  </si>
  <si>
    <t xml:space="preserve"> 2024-06-05T01:00:00+01:00</t>
  </si>
  <si>
    <t xml:space="preserve"> 2024-06-05T01:30:00+01:00</t>
  </si>
  <si>
    <t xml:space="preserve"> 2024-06-05T02:00:00+01:00</t>
  </si>
  <si>
    <t xml:space="preserve"> 2024-06-05T02:30:00+01:00</t>
  </si>
  <si>
    <t xml:space="preserve"> 2024-06-05T03:00:00+01:00</t>
  </si>
  <si>
    <t xml:space="preserve"> 2024-06-05T03:30:00+01:00</t>
  </si>
  <si>
    <t xml:space="preserve"> 2024-06-05T04:00:00+01:00</t>
  </si>
  <si>
    <t xml:space="preserve"> 2024-06-05T04:30:00+01:00</t>
  </si>
  <si>
    <t xml:space="preserve"> 2024-06-05T05:00:00+01:00</t>
  </si>
  <si>
    <t xml:space="preserve"> 2024-06-05T05:30:00+01:00</t>
  </si>
  <si>
    <t xml:space="preserve"> 2024-06-05T06:00:00+01:00</t>
  </si>
  <si>
    <t xml:space="preserve"> 2024-06-05T06:30:00+01:00</t>
  </si>
  <si>
    <t xml:space="preserve"> 2024-06-05T07:00:00+01:00</t>
  </si>
  <si>
    <t xml:space="preserve"> 2024-06-05T07:30:00+01:00</t>
  </si>
  <si>
    <t xml:space="preserve"> 2024-06-05T08:00:00+01:00</t>
  </si>
  <si>
    <t xml:space="preserve"> 2024-06-05T08:30:00+01:00</t>
  </si>
  <si>
    <t xml:space="preserve"> 2024-06-05T09:00:00+01:00</t>
  </si>
  <si>
    <t xml:space="preserve"> 2024-06-05T09:30:00+01:00</t>
  </si>
  <si>
    <t xml:space="preserve"> 2024-06-05T10:00:00+01:00</t>
  </si>
  <si>
    <t xml:space="preserve"> 2024-06-05T10:30:00+01:00</t>
  </si>
  <si>
    <t xml:space="preserve"> 2024-06-05T11:00:00+01:00</t>
  </si>
  <si>
    <t xml:space="preserve"> 2024-06-05T11:30:00+01:00</t>
  </si>
  <si>
    <t xml:space="preserve"> 2024-06-05T12:00:00+01:00</t>
  </si>
  <si>
    <t xml:space="preserve"> 2024-06-05T12:30:00+01:00</t>
  </si>
  <si>
    <t xml:space="preserve"> 2024-06-05T13:00:00+01:00</t>
  </si>
  <si>
    <t xml:space="preserve"> 2024-06-05T13:30:00+01:00</t>
  </si>
  <si>
    <t xml:space="preserve"> 2024-06-05T14:00:00+01:00</t>
  </si>
  <si>
    <t xml:space="preserve"> 2024-06-05T14:30:00+01:00</t>
  </si>
  <si>
    <t xml:space="preserve"> 2024-06-05T15:00:00+01:00</t>
  </si>
  <si>
    <t xml:space="preserve"> 2024-06-05T15:30:00+01:00</t>
  </si>
  <si>
    <t xml:space="preserve"> 2024-06-05T16:00:00+01:00</t>
  </si>
  <si>
    <t xml:space="preserve"> 2024-06-05T16:30:00+01:00</t>
  </si>
  <si>
    <t xml:space="preserve"> 2024-06-05T17:00:00+01:00</t>
  </si>
  <si>
    <t xml:space="preserve"> 2024-06-05T17:30:00+01:00</t>
  </si>
  <si>
    <t xml:space="preserve"> 2024-06-05T18:00:00+01:00</t>
  </si>
  <si>
    <t xml:space="preserve"> 2024-06-05T18:30:00+01:00</t>
  </si>
  <si>
    <t xml:space="preserve"> 2024-06-05T19:00:00+01:00</t>
  </si>
  <si>
    <t xml:space="preserve"> 2024-06-05T19:30:00+01:00</t>
  </si>
  <si>
    <t xml:space="preserve"> 2024-06-05T20:00:00+01:00</t>
  </si>
  <si>
    <t xml:space="preserve"> 2024-06-05T20:30:00+01:00</t>
  </si>
  <si>
    <t xml:space="preserve"> 2024-06-05T21:00:00+01:00</t>
  </si>
  <si>
    <t xml:space="preserve"> 2024-06-05T21:30:00+01:00</t>
  </si>
  <si>
    <t xml:space="preserve"> 2024-06-05T22:00:00+01:00</t>
  </si>
  <si>
    <t xml:space="preserve"> 2024-06-05T22:30:00+01:00</t>
  </si>
  <si>
    <t xml:space="preserve"> 2024-06-05T23:00:00+01:00</t>
  </si>
  <si>
    <t xml:space="preserve"> 2024-06-05T23:30:00+01:00</t>
  </si>
  <si>
    <t xml:space="preserve"> 2024-06-06T00:00:00+01:00</t>
  </si>
  <si>
    <t xml:space="preserve"> 2024-06-06T00:30:00+01:00</t>
  </si>
  <si>
    <t xml:space="preserve"> 2024-06-06T01:00:00+01:00</t>
  </si>
  <si>
    <t xml:space="preserve"> 2024-06-06T01:30:00+01:00</t>
  </si>
  <si>
    <t xml:space="preserve"> 2024-06-06T02:00:00+01:00</t>
  </si>
  <si>
    <t xml:space="preserve"> 2024-06-06T02:30:00+01:00</t>
  </si>
  <si>
    <t xml:space="preserve"> 2024-06-06T03:00:00+01:00</t>
  </si>
  <si>
    <t xml:space="preserve"> 2024-06-06T03:30:00+01:00</t>
  </si>
  <si>
    <t xml:space="preserve"> 2024-06-06T04:00:00+01:00</t>
  </si>
  <si>
    <t xml:space="preserve"> 2024-06-06T04:30:00+01:00</t>
  </si>
  <si>
    <t xml:space="preserve"> 2024-06-06T05:00:00+01:00</t>
  </si>
  <si>
    <t xml:space="preserve"> 2024-06-06T05:30:00+01:00</t>
  </si>
  <si>
    <t xml:space="preserve"> 2024-06-06T06:00:00+01:00</t>
  </si>
  <si>
    <t xml:space="preserve"> 2024-06-06T06:30:00+01:00</t>
  </si>
  <si>
    <t xml:space="preserve"> 2024-06-06T07:00:00+01:00</t>
  </si>
  <si>
    <t xml:space="preserve"> 2024-06-06T07:30:00+01:00</t>
  </si>
  <si>
    <t xml:space="preserve"> 2024-06-06T08:00:00+01:00</t>
  </si>
  <si>
    <t xml:space="preserve"> 2024-06-06T08:30:00+01:00</t>
  </si>
  <si>
    <t xml:space="preserve"> 2024-06-06T09:00:00+01:00</t>
  </si>
  <si>
    <t xml:space="preserve"> 2024-06-06T09:30:00+01:00</t>
  </si>
  <si>
    <t xml:space="preserve"> 2024-06-06T10:00:00+01:00</t>
  </si>
  <si>
    <t xml:space="preserve"> 2024-06-06T10:30:00+01:00</t>
  </si>
  <si>
    <t xml:space="preserve"> 2024-06-06T11:00:00+01:00</t>
  </si>
  <si>
    <t xml:space="preserve"> 2024-06-06T11:30:00+01:00</t>
  </si>
  <si>
    <t xml:space="preserve"> 2024-06-06T12:00:00+01:00</t>
  </si>
  <si>
    <t xml:space="preserve"> 2024-06-06T12:30:00+01:00</t>
  </si>
  <si>
    <t xml:space="preserve"> 2024-06-06T13:00:00+01:00</t>
  </si>
  <si>
    <t xml:space="preserve"> 2024-06-06T13:30:00+01:00</t>
  </si>
  <si>
    <t xml:space="preserve"> 2024-06-06T14:00:00+01:00</t>
  </si>
  <si>
    <t xml:space="preserve"> 2024-06-06T14:30:00+01:00</t>
  </si>
  <si>
    <t xml:space="preserve"> 2024-06-06T15:00:00+01:00</t>
  </si>
  <si>
    <t xml:space="preserve"> 2024-06-06T15:30:00+01:00</t>
  </si>
  <si>
    <t xml:space="preserve"> 2024-06-06T16:00:00+01:00</t>
  </si>
  <si>
    <t xml:space="preserve"> 2024-06-06T16:30:00+01:00</t>
  </si>
  <si>
    <t xml:space="preserve"> 2024-06-06T17:00:00+01:00</t>
  </si>
  <si>
    <t xml:space="preserve"> 2024-06-06T17:30:00+01:00</t>
  </si>
  <si>
    <t xml:space="preserve"> 2024-06-06T18:00:00+01:00</t>
  </si>
  <si>
    <t xml:space="preserve"> 2024-06-06T18:30:00+01:00</t>
  </si>
  <si>
    <t xml:space="preserve"> 2024-06-06T19:00:00+01:00</t>
  </si>
  <si>
    <t xml:space="preserve"> 2024-06-06T19:30:00+01:00</t>
  </si>
  <si>
    <t xml:space="preserve"> 2024-06-06T20:00:00+01:00</t>
  </si>
  <si>
    <t xml:space="preserve"> 2024-06-06T20:30:00+01:00</t>
  </si>
  <si>
    <t xml:space="preserve"> 2024-06-06T21:00:00+01:00</t>
  </si>
  <si>
    <t xml:space="preserve"> 2024-06-06T21:30:00+01:00</t>
  </si>
  <si>
    <t xml:space="preserve"> 2024-06-06T22:00:00+01:00</t>
  </si>
  <si>
    <t xml:space="preserve"> 2024-06-06T22:30:00+01:00</t>
  </si>
  <si>
    <t xml:space="preserve"> 2024-06-06T23:00:00+01:00</t>
  </si>
  <si>
    <t xml:space="preserve"> 2024-06-06T23:30:00+01:00</t>
  </si>
  <si>
    <t xml:space="preserve"> 2024-06-07T00:00:00+01:00</t>
  </si>
  <si>
    <t xml:space="preserve"> 2024-06-07T00:30:00+01:00</t>
  </si>
  <si>
    <t xml:space="preserve"> 2024-06-07T01:00:00+01:00</t>
  </si>
  <si>
    <t xml:space="preserve"> 2024-06-07T01:30:00+01:00</t>
  </si>
  <si>
    <t xml:space="preserve"> 2024-06-07T02:00:00+01:00</t>
  </si>
  <si>
    <t xml:space="preserve"> 2024-06-07T02:30:00+01:00</t>
  </si>
  <si>
    <t xml:space="preserve"> 2024-06-07T03:00:00+01:00</t>
  </si>
  <si>
    <t xml:space="preserve"> 2024-06-07T03:30:00+01:00</t>
  </si>
  <si>
    <t xml:space="preserve"> 2024-06-07T04:00:00+01:00</t>
  </si>
  <si>
    <t xml:space="preserve"> 2024-06-07T04:30:00+01:00</t>
  </si>
  <si>
    <t xml:space="preserve"> 2024-06-07T05:00:00+01:00</t>
  </si>
  <si>
    <t xml:space="preserve"> 2024-06-07T05:30:00+01:00</t>
  </si>
  <si>
    <t xml:space="preserve"> 2024-06-07T06:00:00+01:00</t>
  </si>
  <si>
    <t xml:space="preserve"> 2024-06-07T06:30:00+01:00</t>
  </si>
  <si>
    <t xml:space="preserve"> 2024-06-07T07:00:00+01:00</t>
  </si>
  <si>
    <t xml:space="preserve"> 2024-06-07T07:30:00+01:00</t>
  </si>
  <si>
    <t xml:space="preserve"> 2024-06-07T08:00:00+01:00</t>
  </si>
  <si>
    <t xml:space="preserve"> 2024-06-07T08:30:00+01:00</t>
  </si>
  <si>
    <t xml:space="preserve"> 2024-06-07T09:00:00+01:00</t>
  </si>
  <si>
    <t xml:space="preserve"> 2024-06-07T09:30:00+01:00</t>
  </si>
  <si>
    <t xml:space="preserve"> 2024-06-07T10:00:00+01:00</t>
  </si>
  <si>
    <t xml:space="preserve"> 2024-06-07T10:30:00+01:00</t>
  </si>
  <si>
    <t xml:space="preserve"> 2024-06-07T11:00:00+01:00</t>
  </si>
  <si>
    <t xml:space="preserve"> 2024-06-07T11:30:00+01:00</t>
  </si>
  <si>
    <t xml:space="preserve"> 2024-06-07T12:00:00+01:00</t>
  </si>
  <si>
    <t xml:space="preserve"> 2024-06-07T12:30:00+01:00</t>
  </si>
  <si>
    <t xml:space="preserve"> 2024-06-07T13:00:00+01:00</t>
  </si>
  <si>
    <t xml:space="preserve"> 2024-06-07T13:30:00+01:00</t>
  </si>
  <si>
    <t xml:space="preserve"> 2024-06-07T14:00:00+01:00</t>
  </si>
  <si>
    <t xml:space="preserve"> 2024-06-07T14:30:00+01:00</t>
  </si>
  <si>
    <t xml:space="preserve"> 2024-06-07T15:00:00+01:00</t>
  </si>
  <si>
    <t xml:space="preserve"> 2024-06-07T15:30:00+01:00</t>
  </si>
  <si>
    <t xml:space="preserve"> 2024-06-07T16:00:00+01:00</t>
  </si>
  <si>
    <t xml:space="preserve"> 2024-06-07T16:30:00+01:00</t>
  </si>
  <si>
    <t xml:space="preserve"> 2024-06-07T17:00:00+01:00</t>
  </si>
  <si>
    <t xml:space="preserve"> 2024-06-07T17:30:00+01:00</t>
  </si>
  <si>
    <t xml:space="preserve"> 2024-06-07T18:00:00+01:00</t>
  </si>
  <si>
    <t xml:space="preserve"> 2024-06-07T18:30:00+01:00</t>
  </si>
  <si>
    <t xml:space="preserve"> 2024-06-07T19:00:00+01:00</t>
  </si>
  <si>
    <t xml:space="preserve"> 2024-06-07T19:30:00+01:00</t>
  </si>
  <si>
    <t xml:space="preserve"> 2024-06-07T20:00:00+01:00</t>
  </si>
  <si>
    <t xml:space="preserve"> 2024-06-07T20:30:00+01:00</t>
  </si>
  <si>
    <t xml:space="preserve"> 2024-06-07T21:00:00+01:00</t>
  </si>
  <si>
    <t xml:space="preserve"> 2024-06-07T21:30:00+01:00</t>
  </si>
  <si>
    <t xml:space="preserve"> 2024-06-07T22:00:00+01:00</t>
  </si>
  <si>
    <t xml:space="preserve"> 2024-06-07T22:30:00+01:00</t>
  </si>
  <si>
    <t xml:space="preserve"> 2024-06-07T23:00:00+01:00</t>
  </si>
  <si>
    <t xml:space="preserve"> 2024-06-07T23:30:00+01:00</t>
  </si>
  <si>
    <t xml:space="preserve"> 2024-06-08T00:00:00+01:00</t>
  </si>
  <si>
    <t xml:space="preserve"> 2024-06-08T00:30:00+01:00</t>
  </si>
  <si>
    <t xml:space="preserve"> 2024-06-08T01:00:00+01:00</t>
  </si>
  <si>
    <t xml:space="preserve"> 2024-06-08T01:30:00+01:00</t>
  </si>
  <si>
    <t xml:space="preserve"> 2024-06-08T02:00:00+01:00</t>
  </si>
  <si>
    <t xml:space="preserve"> 2024-06-08T02:30:00+01:00</t>
  </si>
  <si>
    <t xml:space="preserve"> 2024-06-08T03:00:00+01:00</t>
  </si>
  <si>
    <t xml:space="preserve"> 2024-06-08T03:30:00+01:00</t>
  </si>
  <si>
    <t xml:space="preserve"> 2024-06-08T04:00:00+01:00</t>
  </si>
  <si>
    <t xml:space="preserve"> 2024-06-08T04:30:00+01:00</t>
  </si>
  <si>
    <t xml:space="preserve"> 2024-06-08T05:00:00+01:00</t>
  </si>
  <si>
    <t xml:space="preserve"> 2024-06-08T05:30:00+01:00</t>
  </si>
  <si>
    <t xml:space="preserve"> 2024-06-08T06:00:00+01:00</t>
  </si>
  <si>
    <t xml:space="preserve"> 2024-06-08T06:30:00+01:00</t>
  </si>
  <si>
    <t xml:space="preserve"> 2024-06-08T07:00:00+01:00</t>
  </si>
  <si>
    <t xml:space="preserve"> 2024-06-08T07:30:00+01:00</t>
  </si>
  <si>
    <t xml:space="preserve"> 2024-06-08T08:00:00+01:00</t>
  </si>
  <si>
    <t xml:space="preserve"> 2024-06-08T08:30:00+01:00</t>
  </si>
  <si>
    <t xml:space="preserve"> 2024-06-08T09:00:00+01:00</t>
  </si>
  <si>
    <t xml:space="preserve"> 2024-06-08T09:30:00+01:00</t>
  </si>
  <si>
    <t xml:space="preserve"> 2024-06-08T10:00:00+01:00</t>
  </si>
  <si>
    <t xml:space="preserve"> 2024-06-11T01:00:00+01:00</t>
  </si>
  <si>
    <t xml:space="preserve"> 2024-06-11T01:30:00+01:00</t>
  </si>
  <si>
    <t xml:space="preserve"> 2024-06-11T02:00:00+01:00</t>
  </si>
  <si>
    <t xml:space="preserve"> 2024-06-11T02:30:00+01:00</t>
  </si>
  <si>
    <t xml:space="preserve"> 2024-06-11T03:00:00+01:00</t>
  </si>
  <si>
    <t xml:space="preserve"> 2024-06-11T03:30:00+01:00</t>
  </si>
  <si>
    <t xml:space="preserve"> 2024-06-11T04:00:00+01:00</t>
  </si>
  <si>
    <t xml:space="preserve"> 2024-06-11T04:30:00+01:00</t>
  </si>
  <si>
    <t xml:space="preserve"> 2024-06-11T05:00:00+01:00</t>
  </si>
  <si>
    <t xml:space="preserve"> 2024-06-11T05:30:00+01:00</t>
  </si>
  <si>
    <t xml:space="preserve"> 2024-06-11T06:00:00+01:00</t>
  </si>
  <si>
    <t xml:space="preserve"> 2024-06-11T06:30:00+01:00</t>
  </si>
  <si>
    <t xml:space="preserve"> 2024-06-11T07:00:00+01:00</t>
  </si>
  <si>
    <t xml:space="preserve"> 2024-06-11T07:30:00+01:00</t>
  </si>
  <si>
    <t xml:space="preserve"> 2024-06-11T08:00:00+01:00</t>
  </si>
  <si>
    <t xml:space="preserve"> 2024-06-11T08:30:00+01:00</t>
  </si>
  <si>
    <t xml:space="preserve"> 2024-06-11T09:00:00+01:00</t>
  </si>
  <si>
    <t xml:space="preserve"> 2024-06-11T09:30:00+01:00</t>
  </si>
  <si>
    <t xml:space="preserve"> 2024-06-11T10:00:00+01:00</t>
  </si>
  <si>
    <t xml:space="preserve"> 2024-06-11T10:30:00+01:00</t>
  </si>
  <si>
    <t xml:space="preserve"> 2024-06-11T11:00:00+01:00</t>
  </si>
  <si>
    <t xml:space="preserve"> 2024-06-11T11:30:00+01:00</t>
  </si>
  <si>
    <t xml:space="preserve"> 2024-06-11T12:00:00+01:00</t>
  </si>
  <si>
    <t xml:space="preserve"> 2024-06-11T12:30:00+01:00</t>
  </si>
  <si>
    <t xml:space="preserve"> 2024-06-11T13:00:00+01:00</t>
  </si>
  <si>
    <t xml:space="preserve"> 2024-06-11T13:30:00+01:00</t>
  </si>
  <si>
    <t xml:space="preserve"> 2024-06-11T14:00:00+01:00</t>
  </si>
  <si>
    <t xml:space="preserve"> 2024-06-11T14:30:00+01:00</t>
  </si>
  <si>
    <t xml:space="preserve"> 2024-06-11T15:00:00+01:00</t>
  </si>
  <si>
    <t xml:space="preserve"> 2024-06-11T15:30:00+01:00</t>
  </si>
  <si>
    <t xml:space="preserve"> 2024-06-11T16:00:00+01:00</t>
  </si>
  <si>
    <t xml:space="preserve"> 2024-06-11T16:30:00+01:00</t>
  </si>
  <si>
    <t xml:space="preserve"> 2024-06-11T17:00:00+01:00</t>
  </si>
  <si>
    <t xml:space="preserve"> 2024-06-11T17:30:00+01:00</t>
  </si>
  <si>
    <t xml:space="preserve"> 2024-06-11T18:00:00+01:00</t>
  </si>
  <si>
    <t xml:space="preserve"> 2024-06-11T18:30:00+01:00</t>
  </si>
  <si>
    <t xml:space="preserve"> 2024-06-11T19:00:00+01:00</t>
  </si>
  <si>
    <t xml:space="preserve"> 2024-06-11T19:30:00+01:00</t>
  </si>
  <si>
    <t xml:space="preserve"> 2024-06-11T20:00:00+01:00</t>
  </si>
  <si>
    <t xml:space="preserve"> 2024-06-11T20:30:00+01:00</t>
  </si>
  <si>
    <t xml:space="preserve"> 2024-06-11T21:00:00+01:00</t>
  </si>
  <si>
    <t xml:space="preserve"> 2024-06-11T21:30:00+01:00</t>
  </si>
  <si>
    <t xml:space="preserve"> 2024-06-11T22:00:00+01:00</t>
  </si>
  <si>
    <t xml:space="preserve"> 2024-06-11T22:30:00+01:00</t>
  </si>
  <si>
    <t xml:space="preserve"> 2024-06-11T23:00:00+01:00</t>
  </si>
  <si>
    <t xml:space="preserve"> 2024-06-11T23:30:00+01:00</t>
  </si>
  <si>
    <t xml:space="preserve"> 2024-06-12T00:00:00+01:00</t>
  </si>
  <si>
    <t xml:space="preserve"> 2024-06-12T00:30:00+01:00</t>
  </si>
  <si>
    <t xml:space="preserve"> 2024-06-12T01:00:00+01:00</t>
  </si>
  <si>
    <t xml:space="preserve"> 2024-06-12T01:30:00+01:00</t>
  </si>
  <si>
    <t xml:space="preserve"> 2024-06-12T02:00:00+01:00</t>
  </si>
  <si>
    <t xml:space="preserve"> 2024-06-12T02:30:00+01:00</t>
  </si>
  <si>
    <t xml:space="preserve"> 2024-06-12T03:00:00+01:00</t>
  </si>
  <si>
    <t xml:space="preserve"> 2024-06-12T03:30:00+01:00</t>
  </si>
  <si>
    <t xml:space="preserve"> 2024-06-12T04:00:00+01:00</t>
  </si>
  <si>
    <t xml:space="preserve"> 2024-06-12T04:30:00+01:00</t>
  </si>
  <si>
    <t xml:space="preserve"> 2024-06-12T05:00:00+01:00</t>
  </si>
  <si>
    <t xml:space="preserve"> 2024-06-12T05:30:00+01:00</t>
  </si>
  <si>
    <t xml:space="preserve"> 2024-06-12T06:00:00+01:00</t>
  </si>
  <si>
    <t xml:space="preserve"> 2024-06-12T06:30:00+01:00</t>
  </si>
  <si>
    <t xml:space="preserve"> 2024-06-12T07:00:00+01:00</t>
  </si>
  <si>
    <t xml:space="preserve"> 2024-06-12T07:30:00+01:00</t>
  </si>
  <si>
    <t xml:space="preserve"> 2024-06-12T08:00:00+01:00</t>
  </si>
  <si>
    <t xml:space="preserve"> 2024-06-12T08:30:00+01:00</t>
  </si>
  <si>
    <t xml:space="preserve"> 2024-06-12T09:00:00+01:00</t>
  </si>
  <si>
    <t xml:space="preserve"> 2024-06-12T09:30:00+01:00</t>
  </si>
  <si>
    <t xml:space="preserve"> 2024-06-12T10:00:00+01:00</t>
  </si>
  <si>
    <t xml:space="preserve"> 2024-06-12T10:30:00+01:00</t>
  </si>
  <si>
    <t xml:space="preserve"> 2024-06-12T11:00:00+01:00</t>
  </si>
  <si>
    <t xml:space="preserve"> 2024-06-12T11:30:00+01:00</t>
  </si>
  <si>
    <t xml:space="preserve"> 2024-06-12T12:00:00+01:00</t>
  </si>
  <si>
    <t xml:space="preserve"> 2024-06-12T12:30:00+01:00</t>
  </si>
  <si>
    <t xml:space="preserve"> 2024-06-12T13:00:00+01:00</t>
  </si>
  <si>
    <t xml:space="preserve"> 2024-06-12T13:30:00+01:00</t>
  </si>
  <si>
    <t xml:space="preserve"> 2024-06-12T14:00:00+01:00</t>
  </si>
  <si>
    <t xml:space="preserve"> 2024-06-12T14:30:00+01:00</t>
  </si>
  <si>
    <t xml:space="preserve"> 2024-06-12T15:00:00+01:00</t>
  </si>
  <si>
    <t xml:space="preserve"> 2024-06-12T15:30:00+01:00</t>
  </si>
  <si>
    <t xml:space="preserve"> 2024-06-12T16:00:00+01:00</t>
  </si>
  <si>
    <t xml:space="preserve"> 2024-06-12T16:30:00+01:00</t>
  </si>
  <si>
    <t xml:space="preserve"> 2024-06-12T17:00:00+01:00</t>
  </si>
  <si>
    <t xml:space="preserve"> 2024-06-12T17:30:00+01:00</t>
  </si>
  <si>
    <t xml:space="preserve"> 2024-06-12T18:00:00+01:00</t>
  </si>
  <si>
    <t xml:space="preserve"> 2024-06-12T18:30:00+01:00</t>
  </si>
  <si>
    <t xml:space="preserve"> 2024-06-12T19:00:00+01:00</t>
  </si>
  <si>
    <t xml:space="preserve"> 2024-06-12T19:30:00+01:00</t>
  </si>
  <si>
    <t xml:space="preserve"> 2024-06-12T20:00:00+01:00</t>
  </si>
  <si>
    <t xml:space="preserve"> 2024-06-12T20:30:00+01:00</t>
  </si>
  <si>
    <t xml:space="preserve"> 2024-06-12T21:00:00+01:00</t>
  </si>
  <si>
    <t xml:space="preserve"> 2024-06-12T21:30:00+01:00</t>
  </si>
  <si>
    <t xml:space="preserve"> 2024-06-12T22:00:00+01:00</t>
  </si>
  <si>
    <t xml:space="preserve"> 2024-06-12T22:30:00+01:00</t>
  </si>
  <si>
    <t xml:space="preserve"> 2024-06-12T23:00:00+01:00</t>
  </si>
  <si>
    <t xml:space="preserve"> 2024-06-12T23:30:00+01:00</t>
  </si>
  <si>
    <t xml:space="preserve"> 2024-06-13T00:00:00+01:00</t>
  </si>
  <si>
    <t xml:space="preserve"> 2024-06-13T00:30:00+01:00</t>
  </si>
  <si>
    <t xml:space="preserve"> 2024-06-13T01:00:00+01:00</t>
  </si>
  <si>
    <t xml:space="preserve"> 2024-06-13T01:30:00+01:00</t>
  </si>
  <si>
    <t xml:space="preserve"> 2024-06-13T02:00:00+01:00</t>
  </si>
  <si>
    <t xml:space="preserve"> 2024-06-13T02:30:00+01:00</t>
  </si>
  <si>
    <t xml:space="preserve"> 2024-06-13T03:00:00+01:00</t>
  </si>
  <si>
    <t xml:space="preserve"> 2024-06-13T03:30:00+01:00</t>
  </si>
  <si>
    <t xml:space="preserve"> 2024-06-13T04:00:00+01:00</t>
  </si>
  <si>
    <t xml:space="preserve"> 2024-06-13T04:30:00+01:00</t>
  </si>
  <si>
    <t xml:space="preserve"> 2024-06-13T05:00:00+01:00</t>
  </si>
  <si>
    <t xml:space="preserve"> 2024-06-13T05:30:00+01:00</t>
  </si>
  <si>
    <t xml:space="preserve"> 2024-06-13T06:00:00+01:00</t>
  </si>
  <si>
    <t xml:space="preserve"> 2024-06-13T06:30:00+01:00</t>
  </si>
  <si>
    <t xml:space="preserve"> 2024-06-13T07:00:00+01:00</t>
  </si>
  <si>
    <t xml:space="preserve"> 2024-06-13T07:30:00+01:00</t>
  </si>
  <si>
    <t xml:space="preserve"> 2024-06-13T08:00:00+01:00</t>
  </si>
  <si>
    <t xml:space="preserve"> 2024-06-13T08:30:00+01:00</t>
  </si>
  <si>
    <t xml:space="preserve"> 2024-06-13T09:00:00+01:00</t>
  </si>
  <si>
    <t xml:space="preserve"> 2024-06-13T09:30:00+01:00</t>
  </si>
  <si>
    <t xml:space="preserve"> 2024-06-13T10:00:00+01:00</t>
  </si>
  <si>
    <t xml:space="preserve"> 2024-06-13T10:30:00+01:00</t>
  </si>
  <si>
    <t xml:space="preserve"> 2024-06-13T11:00:00+01:00</t>
  </si>
  <si>
    <t xml:space="preserve"> 2024-06-13T11:30:00+01:00</t>
  </si>
  <si>
    <t xml:space="preserve"> 2024-06-13T12:00:00+01:00</t>
  </si>
  <si>
    <t xml:space="preserve"> 2024-06-13T12:30:00+01:00</t>
  </si>
  <si>
    <t xml:space="preserve"> 2024-06-13T13:00:00+01:00</t>
  </si>
  <si>
    <t xml:space="preserve"> 2024-06-13T13:30:00+01:00</t>
  </si>
  <si>
    <t xml:space="preserve"> 2024-06-13T14:00:00+01:00</t>
  </si>
  <si>
    <t xml:space="preserve"> 2024-06-13T14:30:00+01:00</t>
  </si>
  <si>
    <t xml:space="preserve"> 2024-06-13T15:00:00+01:00</t>
  </si>
  <si>
    <t xml:space="preserve"> 2024-06-13T15:30:00+01:00</t>
  </si>
  <si>
    <t xml:space="preserve"> 2024-06-13T16:00:00+01:00</t>
  </si>
  <si>
    <t xml:space="preserve"> 2024-06-13T16:30:00+01:00</t>
  </si>
  <si>
    <t xml:space="preserve"> 2024-06-13T17:00:00+01:00</t>
  </si>
  <si>
    <t xml:space="preserve"> 2024-06-13T17:30:00+01:00</t>
  </si>
  <si>
    <t xml:space="preserve"> 2024-06-13T18:00:00+01:00</t>
  </si>
  <si>
    <t xml:space="preserve"> 2024-06-13T18:30:00+01:00</t>
  </si>
  <si>
    <t xml:space="preserve"> 2024-06-13T19:00:00+01:00</t>
  </si>
  <si>
    <t xml:space="preserve"> 2024-06-13T19:30:00+01:00</t>
  </si>
  <si>
    <t xml:space="preserve"> 2024-06-13T20:00:00+01:00</t>
  </si>
  <si>
    <t xml:space="preserve"> 2024-06-13T20:30:00+01:00</t>
  </si>
  <si>
    <t xml:space="preserve"> 2024-06-13T21:00:00+01:00</t>
  </si>
  <si>
    <t xml:space="preserve"> 2024-06-13T21:30:00+01:00</t>
  </si>
  <si>
    <t xml:space="preserve"> 2024-06-13T22:00:00+01:00</t>
  </si>
  <si>
    <t xml:space="preserve"> 2024-06-13T22:30:00+01:00</t>
  </si>
  <si>
    <t xml:space="preserve"> 2024-06-13T23:00:00+01:00</t>
  </si>
  <si>
    <t xml:space="preserve"> 2024-06-13T23:30:00+01:00</t>
  </si>
  <si>
    <t xml:space="preserve"> 2024-06-14T00:00:00+01:00</t>
  </si>
  <si>
    <t xml:space="preserve"> 2024-06-14T00:30:00+01:00</t>
  </si>
  <si>
    <t xml:space="preserve"> 2024-06-14T01:00:00+01:00</t>
  </si>
  <si>
    <t xml:space="preserve"> 2024-06-14T01:30:00+01:00</t>
  </si>
  <si>
    <t xml:space="preserve"> 2024-06-14T02:00:00+01:00</t>
  </si>
  <si>
    <t xml:space="preserve"> 2024-06-14T02:30:00+01:00</t>
  </si>
  <si>
    <t xml:space="preserve"> 2024-06-14T03:00:00+01:00</t>
  </si>
  <si>
    <t xml:space="preserve"> 2024-06-14T03:30:00+01:00</t>
  </si>
  <si>
    <t xml:space="preserve"> 2024-06-14T04:00:00+01:00</t>
  </si>
  <si>
    <t xml:space="preserve"> 2024-06-14T04:30:00+01:00</t>
  </si>
  <si>
    <t xml:space="preserve"> 2024-06-14T05:00:00+01:00</t>
  </si>
  <si>
    <t xml:space="preserve"> 2024-06-14T05:30:00+01:00</t>
  </si>
  <si>
    <t xml:space="preserve"> 2024-06-14T06:00:00+01:00</t>
  </si>
  <si>
    <t xml:space="preserve"> 2024-06-14T06:30:00+01:00</t>
  </si>
  <si>
    <t xml:space="preserve"> 2024-06-14T07:00:00+01:00</t>
  </si>
  <si>
    <t xml:space="preserve"> 2024-06-14T07:30:00+01:00</t>
  </si>
  <si>
    <t xml:space="preserve"> 2024-06-14T08:00:00+01:00</t>
  </si>
  <si>
    <t xml:space="preserve"> 2024-06-14T08:30:00+01:00</t>
  </si>
  <si>
    <t xml:space="preserve"> 2024-06-14T09:00:00+01:00</t>
  </si>
  <si>
    <t xml:space="preserve"> 2024-06-14T09:30:00+01:00</t>
  </si>
  <si>
    <t xml:space="preserve"> 2024-06-14T10:00:00+01:00</t>
  </si>
  <si>
    <t xml:space="preserve"> 2024-06-14T10:30:00+01:00</t>
  </si>
  <si>
    <t xml:space="preserve"> 2024-06-14T11:00:00+01:00</t>
  </si>
  <si>
    <t xml:space="preserve"> 2024-06-14T11:30:00+01:00</t>
  </si>
  <si>
    <t xml:space="preserve"> 2024-06-14T12:00:00+01:00</t>
  </si>
  <si>
    <t xml:space="preserve"> 2024-06-14T12:30:00+01:00</t>
  </si>
  <si>
    <t xml:space="preserve"> 2024-06-14T13:00:00+01:00</t>
  </si>
  <si>
    <t xml:space="preserve"> 2024-06-14T13:30:00+01:00</t>
  </si>
  <si>
    <t xml:space="preserve"> 2024-06-14T14:00:00+01:00</t>
  </si>
  <si>
    <t xml:space="preserve"> 2024-06-14T14:30:00+01:00</t>
  </si>
  <si>
    <t xml:space="preserve"> 2024-06-14T15:00:00+01:00</t>
  </si>
  <si>
    <t xml:space="preserve"> 2024-06-14T15:30:00+01:00</t>
  </si>
  <si>
    <t xml:space="preserve"> 2024-06-14T16:00:00+01:00</t>
  </si>
  <si>
    <t xml:space="preserve"> 2024-06-14T16:30:00+01:00</t>
  </si>
  <si>
    <t xml:space="preserve"> 2024-06-14T17:00:00+01:00</t>
  </si>
  <si>
    <t xml:space="preserve"> 2024-06-14T17:30:00+01:00</t>
  </si>
  <si>
    <t xml:space="preserve"> 2024-06-14T18:00:00+01:00</t>
  </si>
  <si>
    <t xml:space="preserve"> 2024-06-14T18:30:00+01:00</t>
  </si>
  <si>
    <t xml:space="preserve"> 2024-06-14T19:00:00+01:00</t>
  </si>
  <si>
    <t xml:space="preserve"> 2024-06-14T19:30:00+01:00</t>
  </si>
  <si>
    <t xml:space="preserve"> 2024-06-14T20:00:00+01:00</t>
  </si>
  <si>
    <t xml:space="preserve"> 2024-06-14T20:30:00+01:00</t>
  </si>
  <si>
    <t xml:space="preserve"> 2024-06-14T21:00:00+01:00</t>
  </si>
  <si>
    <t xml:space="preserve"> 2024-06-14T21:30:00+01:00</t>
  </si>
  <si>
    <t xml:space="preserve"> 2024-06-14T22:00:00+01:00</t>
  </si>
  <si>
    <t xml:space="preserve"> 2024-06-14T22:30:00+01:00</t>
  </si>
  <si>
    <t xml:space="preserve"> 2024-06-14T23:00:00+01:00</t>
  </si>
  <si>
    <t xml:space="preserve"> 2024-06-14T23:30:00+01:00</t>
  </si>
  <si>
    <t xml:space="preserve"> 2024-06-15T00:00:00+01:00</t>
  </si>
  <si>
    <t xml:space="preserve"> 2024-06-15T00:30:00+01:00</t>
  </si>
  <si>
    <t xml:space="preserve"> 2024-06-15T01:00:00+01:00</t>
  </si>
  <si>
    <t xml:space="preserve"> 2024-06-15T01:30:00+01:00</t>
  </si>
  <si>
    <t xml:space="preserve"> 2024-06-15T02:00:00+01:00</t>
  </si>
  <si>
    <t xml:space="preserve"> 2024-06-15T02:30:00+01:00</t>
  </si>
  <si>
    <t xml:space="preserve"> 2024-06-15T03:00:00+01:00</t>
  </si>
  <si>
    <t xml:space="preserve"> 2024-06-15T03:30:00+01:00</t>
  </si>
  <si>
    <t xml:space="preserve"> 2024-06-15T04:00:00+01:00</t>
  </si>
  <si>
    <t xml:space="preserve"> 2024-06-15T04:30:00+01:00</t>
  </si>
  <si>
    <t xml:space="preserve"> 2024-06-15T05:00:00+01:00</t>
  </si>
  <si>
    <t xml:space="preserve"> 2024-06-15T05:30:00+01:00</t>
  </si>
  <si>
    <t xml:space="preserve"> 2024-06-15T06:00:00+01:00</t>
  </si>
  <si>
    <t xml:space="preserve"> 2024-06-15T06:30:00+01:00</t>
  </si>
  <si>
    <t xml:space="preserve"> 2024-06-15T07:00:00+01:00</t>
  </si>
  <si>
    <t xml:space="preserve"> 2024-06-15T07:30:00+01:00</t>
  </si>
  <si>
    <t xml:space="preserve"> 2024-06-15T08:00:00+01:00</t>
  </si>
  <si>
    <t xml:space="preserve"> 2024-06-15T08:30:00+01:00</t>
  </si>
  <si>
    <t xml:space="preserve"> 2024-06-15T09:00:00+01:00</t>
  </si>
  <si>
    <t xml:space="preserve"> 2024-06-15T09:30:00+01:00</t>
  </si>
  <si>
    <t xml:space="preserve"> 2024-06-15T10:00:00+01:00</t>
  </si>
  <si>
    <t xml:space="preserve"> 2024-06-15T10:30:00+01:00</t>
  </si>
  <si>
    <t xml:space="preserve"> 2024-06-15T11:00:00+01:00</t>
  </si>
  <si>
    <t xml:space="preserve"> 2024-06-15T11:30:00+01:00</t>
  </si>
  <si>
    <t xml:space="preserve"> 2024-06-15T12:00:00+01:00</t>
  </si>
  <si>
    <t xml:space="preserve"> 2024-06-15T12:30:00+01:00</t>
  </si>
  <si>
    <t xml:space="preserve"> 2024-06-15T13:00:00+01:00</t>
  </si>
  <si>
    <t xml:space="preserve"> 2024-06-15T13:30:00+01:00</t>
  </si>
  <si>
    <t xml:space="preserve"> 2024-06-15T14:00:00+01:00</t>
  </si>
  <si>
    <t xml:space="preserve"> 2024-06-15T14:30:00+01:00</t>
  </si>
  <si>
    <t xml:space="preserve"> 2024-06-15T15:00:00+01:00</t>
  </si>
  <si>
    <t xml:space="preserve"> 2024-06-15T15:30:00+01:00</t>
  </si>
  <si>
    <t xml:space="preserve"> 2024-06-15T16:00:00+01:00</t>
  </si>
  <si>
    <t xml:space="preserve"> 2024-06-15T16:30:00+01:00</t>
  </si>
  <si>
    <t xml:space="preserve"> 2024-06-15T17:00:00+01:00</t>
  </si>
  <si>
    <t xml:space="preserve"> 2024-06-15T17:30:00+01:00</t>
  </si>
  <si>
    <t xml:space="preserve"> 2024-06-15T18:00:00+01:00</t>
  </si>
  <si>
    <t xml:space="preserve"> 2024-06-15T18:30:00+01:00</t>
  </si>
  <si>
    <t xml:space="preserve"> 2024-06-15T19:00:00+01:00</t>
  </si>
  <si>
    <t xml:space="preserve"> 2024-06-15T19:30:00+01:00</t>
  </si>
  <si>
    <t xml:space="preserve"> 2024-06-15T20:00:00+01:00</t>
  </si>
  <si>
    <t xml:space="preserve"> 2024-06-15T20:30:00+01:00</t>
  </si>
  <si>
    <t xml:space="preserve"> 2024-06-15T21:00:00+01:00</t>
  </si>
  <si>
    <t xml:space="preserve"> 2024-06-15T21:30:00+01:00</t>
  </si>
  <si>
    <t xml:space="preserve"> 2024-06-15T22:00:00+01:00</t>
  </si>
  <si>
    <t xml:space="preserve"> 2024-06-15T22:30:00+01:00</t>
  </si>
  <si>
    <t xml:space="preserve"> 2024-06-15T23:00:00+01:00</t>
  </si>
  <si>
    <t xml:space="preserve"> 2024-06-15T23:30:00+01:00</t>
  </si>
  <si>
    <t xml:space="preserve"> 2024-06-16T00:00:00+01:00</t>
  </si>
  <si>
    <t xml:space="preserve"> 2024-06-16T00:30:00+01:00</t>
  </si>
  <si>
    <t xml:space="preserve"> 2024-06-16T01:00:00+01:00</t>
  </si>
  <si>
    <t xml:space="preserve"> 2024-06-16T01:30:00+01:00</t>
  </si>
  <si>
    <t xml:space="preserve"> 2024-06-16T02:00:00+01:00</t>
  </si>
  <si>
    <t xml:space="preserve"> 2024-06-16T02:30:00+01:00</t>
  </si>
  <si>
    <t xml:space="preserve"> 2024-06-16T03:00:00+01:00</t>
  </si>
  <si>
    <t xml:space="preserve"> 2024-06-16T03:30:00+01:00</t>
  </si>
  <si>
    <t xml:space="preserve"> 2024-06-16T04:00:00+01:00</t>
  </si>
  <si>
    <t xml:space="preserve"> 2024-06-16T04:30:00+01:00</t>
  </si>
  <si>
    <t xml:space="preserve"> 2024-06-16T05:00:00+01:00</t>
  </si>
  <si>
    <t xml:space="preserve"> 2024-06-16T05:30:00+01:00</t>
  </si>
  <si>
    <t xml:space="preserve"> 2024-06-16T06:00:00+01:00</t>
  </si>
  <si>
    <t xml:space="preserve"> 2024-06-16T06:30:00+01:00</t>
  </si>
  <si>
    <t xml:space="preserve"> 2024-06-16T07:00:00+01:00</t>
  </si>
  <si>
    <t xml:space="preserve"> 2024-06-16T07:30:00+01:00</t>
  </si>
  <si>
    <t xml:space="preserve"> 2024-06-16T08:00:00+01:00</t>
  </si>
  <si>
    <t xml:space="preserve"> 2024-06-16T08:30:00+01:00</t>
  </si>
  <si>
    <t xml:space="preserve"> 2024-06-16T09:00:00+01:00</t>
  </si>
  <si>
    <t xml:space="preserve"> 2024-06-16T09:30:00+01:00</t>
  </si>
  <si>
    <t xml:space="preserve"> 2024-06-16T10:00:00+01:00</t>
  </si>
  <si>
    <t xml:space="preserve"> 2024-06-16T10:30:00+01:00</t>
  </si>
  <si>
    <t xml:space="preserve"> 2024-06-16T11:00:00+01:00</t>
  </si>
  <si>
    <t xml:space="preserve"> 2024-06-16T11:30:00+01:00</t>
  </si>
  <si>
    <t xml:space="preserve"> 2024-06-16T12:00:00+01:00</t>
  </si>
  <si>
    <t xml:space="preserve"> 2024-06-16T12:30:00+01:00</t>
  </si>
  <si>
    <t xml:space="preserve"> 2024-06-16T13:00:00+01:00</t>
  </si>
  <si>
    <t xml:space="preserve"> 2024-06-16T13:30:00+01:00</t>
  </si>
  <si>
    <t xml:space="preserve"> 2024-06-16T14:00:00+01:00</t>
  </si>
  <si>
    <t xml:space="preserve"> 2024-06-16T14:30:00+01:00</t>
  </si>
  <si>
    <t xml:space="preserve"> 2024-06-16T15:00:00+01:00</t>
  </si>
  <si>
    <t xml:space="preserve"> 2024-06-16T15:30:00+01:00</t>
  </si>
  <si>
    <t xml:space="preserve"> 2024-06-16T16:00:00+01:00</t>
  </si>
  <si>
    <t xml:space="preserve"> 2024-06-16T16:30:00+01:00</t>
  </si>
  <si>
    <t xml:space="preserve"> 2024-06-16T17:00:00+01:00</t>
  </si>
  <si>
    <t xml:space="preserve"> 2024-06-16T17:30:00+01:00</t>
  </si>
  <si>
    <t xml:space="preserve"> 2024-06-16T18:00:00+01:00</t>
  </si>
  <si>
    <t xml:space="preserve"> 2024-06-16T18:30:00+01:00</t>
  </si>
  <si>
    <t xml:space="preserve"> 2024-06-16T19:00:00+01:00</t>
  </si>
  <si>
    <t xml:space="preserve"> 2024-06-16T19:30:00+01:00</t>
  </si>
  <si>
    <t xml:space="preserve"> 2024-06-16T20:00:00+01:00</t>
  </si>
  <si>
    <t xml:space="preserve"> 2024-06-16T20:30:00+01:00</t>
  </si>
  <si>
    <t xml:space="preserve"> 2024-06-16T21:00:00+01:00</t>
  </si>
  <si>
    <t xml:space="preserve"> 2024-06-16T21:30:00+01:00</t>
  </si>
  <si>
    <t xml:space="preserve"> 2024-06-16T22:00:00+01:00</t>
  </si>
  <si>
    <t xml:space="preserve"> 2024-06-16T22:30:00+01:00</t>
  </si>
  <si>
    <t xml:space="preserve"> 2024-06-16T23:00:00+01:00</t>
  </si>
  <si>
    <t xml:space="preserve"> 2024-06-16T23:30:00+01:00</t>
  </si>
  <si>
    <t xml:space="preserve"> 2024-06-17T00:00:00+01:00</t>
  </si>
  <si>
    <t xml:space="preserve"> 2024-06-17T00:30:00+01:00</t>
  </si>
  <si>
    <t xml:space="preserve"> 2024-06-17T01:00:00+01:00</t>
  </si>
  <si>
    <t xml:space="preserve"> 2024-06-17T01:30:00+01:00</t>
  </si>
  <si>
    <t xml:space="preserve"> 2024-06-17T02:00:00+01:00</t>
  </si>
  <si>
    <t xml:space="preserve"> 2024-06-17T02:30:00+01:00</t>
  </si>
  <si>
    <t xml:space="preserve"> 2024-06-17T03:00:00+01:00</t>
  </si>
  <si>
    <t xml:space="preserve"> 2024-06-17T03:30:00+01:00</t>
  </si>
  <si>
    <t xml:space="preserve"> 2024-06-17T04:00:00+01:00</t>
  </si>
  <si>
    <t xml:space="preserve"> 2024-06-17T04:30:00+01:00</t>
  </si>
  <si>
    <t xml:space="preserve"> 2024-06-17T05:00:00+01:00</t>
  </si>
  <si>
    <t xml:space="preserve"> 2024-06-17T05:30:00+01:00</t>
  </si>
  <si>
    <t xml:space="preserve"> 2024-06-17T06:00:00+01:00</t>
  </si>
  <si>
    <t xml:space="preserve"> 2024-06-17T06:30:00+01:00</t>
  </si>
  <si>
    <t xml:space="preserve"> 2024-06-17T07:00:00+01:00</t>
  </si>
  <si>
    <t xml:space="preserve"> 2024-06-17T07:30:00+01:00</t>
  </si>
  <si>
    <t xml:space="preserve"> 2024-06-17T08:00:00+01:00</t>
  </si>
  <si>
    <t xml:space="preserve"> 2024-06-17T08:30:00+01:00</t>
  </si>
  <si>
    <t xml:space="preserve"> 2024-06-17T09:00:00+01:00</t>
  </si>
  <si>
    <t xml:space="preserve"> 2024-06-17T09:30:00+01:00</t>
  </si>
  <si>
    <t xml:space="preserve"> 2024-06-17T10:00:00+01:00</t>
  </si>
  <si>
    <t xml:space="preserve"> 2024-06-17T10:30:00+01:00</t>
  </si>
  <si>
    <t xml:space="preserve"> 2024-06-17T11:00:00+01:00</t>
  </si>
  <si>
    <t xml:space="preserve"> 2024-06-17T11:30:00+01:00</t>
  </si>
  <si>
    <t xml:space="preserve"> 2024-06-17T12:00:00+01:00</t>
  </si>
  <si>
    <t xml:space="preserve"> 2024-06-17T12:30:00+01:00</t>
  </si>
  <si>
    <t xml:space="preserve"> 2024-06-17T13:00:00+01:00</t>
  </si>
  <si>
    <t xml:space="preserve"> 2024-06-17T13:30:00+01:00</t>
  </si>
  <si>
    <t xml:space="preserve"> 2024-06-17T14:00:00+01:00</t>
  </si>
  <si>
    <t xml:space="preserve"> 2024-06-17T14:30:00+01:00</t>
  </si>
  <si>
    <t xml:space="preserve"> 2024-06-17T15:00:00+01:00</t>
  </si>
  <si>
    <t xml:space="preserve"> 2024-06-17T15:30:00+01:00</t>
  </si>
  <si>
    <t xml:space="preserve"> 2024-06-17T16:00:00+01:00</t>
  </si>
  <si>
    <t xml:space="preserve"> 2024-06-17T16:30:00+01:00</t>
  </si>
  <si>
    <t xml:space="preserve"> 2024-06-17T17:00:00+01:00</t>
  </si>
  <si>
    <t xml:space="preserve"> 2024-06-17T17:30:00+01:00</t>
  </si>
  <si>
    <t xml:space="preserve"> 2024-06-17T18:00:00+01:00</t>
  </si>
  <si>
    <t xml:space="preserve"> 2024-06-17T18:30:00+01:00</t>
  </si>
  <si>
    <t xml:space="preserve"> 2024-06-17T19:00:00+01:00</t>
  </si>
  <si>
    <t xml:space="preserve"> 2024-06-17T19:30:00+01:00</t>
  </si>
  <si>
    <t xml:space="preserve"> 2024-06-17T20:00:00+01:00</t>
  </si>
  <si>
    <t xml:space="preserve"> 2024-06-17T20:30:00+01:00</t>
  </si>
  <si>
    <t xml:space="preserve"> 2024-06-17T21:00:00+01:00</t>
  </si>
  <si>
    <t xml:space="preserve"> 2024-06-17T21:30:00+01:00</t>
  </si>
  <si>
    <t xml:space="preserve"> 2024-06-17T22:00:00+01:00</t>
  </si>
  <si>
    <t xml:space="preserve"> 2024-06-17T22:30:00+01:00</t>
  </si>
  <si>
    <t xml:space="preserve"> 2024-06-17T23:00:00+01:00</t>
  </si>
  <si>
    <t xml:space="preserve"> 2024-06-17T23:30:00+01:00</t>
  </si>
  <si>
    <t xml:space="preserve"> 2024-06-18T00:00:00+01:00</t>
  </si>
  <si>
    <t xml:space="preserve"> 2024-06-18T00:30:00+01:00</t>
  </si>
  <si>
    <t xml:space="preserve"> 2024-06-18T01:00:00+01:00</t>
  </si>
  <si>
    <t xml:space="preserve"> 2024-06-18T01:30:00+01:00</t>
  </si>
  <si>
    <t xml:space="preserve"> 2024-06-18T02:00:00+01:00</t>
  </si>
  <si>
    <t xml:space="preserve"> 2024-06-18T02:30:00+01:00</t>
  </si>
  <si>
    <t xml:space="preserve"> 2024-06-18T03:00:00+01:00</t>
  </si>
  <si>
    <t xml:space="preserve"> 2024-06-18T03:30:00+01:00</t>
  </si>
  <si>
    <t xml:space="preserve"> 2024-06-18T04:00:00+01:00</t>
  </si>
  <si>
    <t xml:space="preserve"> 2024-06-18T04:30:00+01:00</t>
  </si>
  <si>
    <t xml:space="preserve"> 2024-06-18T05:00:00+01:00</t>
  </si>
  <si>
    <t xml:space="preserve"> 2024-06-18T05:30:00+01:00</t>
  </si>
  <si>
    <t xml:space="preserve"> 2024-06-18T06:00:00+01:00</t>
  </si>
  <si>
    <t xml:space="preserve"> 2024-06-18T06:30:00+01:00</t>
  </si>
  <si>
    <t xml:space="preserve"> 2024-06-18T07:00:00+01:00</t>
  </si>
  <si>
    <t xml:space="preserve"> 2024-06-18T07:30:00+01:00</t>
  </si>
  <si>
    <t xml:space="preserve"> 2024-06-18T08:00:00+01:00</t>
  </si>
  <si>
    <t xml:space="preserve"> 2024-06-18T08:30:00+01:00</t>
  </si>
  <si>
    <t xml:space="preserve"> 2024-06-18T09:00:00+01:00</t>
  </si>
  <si>
    <t xml:space="preserve"> 2024-06-18T09:30:00+01:00</t>
  </si>
  <si>
    <t xml:space="preserve"> 2024-06-18T10:00:00+01:00</t>
  </si>
  <si>
    <t xml:space="preserve"> 2024-06-18T10:30:00+01:00</t>
  </si>
  <si>
    <t xml:space="preserve"> 2024-06-18T11:00:00+01:00</t>
  </si>
  <si>
    <t xml:space="preserve"> 2024-06-18T11:30:00+01:00</t>
  </si>
  <si>
    <t xml:space="preserve"> 2024-06-18T12:00:00+01:00</t>
  </si>
  <si>
    <t xml:space="preserve"> 2024-06-18T12:30:00+01:00</t>
  </si>
  <si>
    <t xml:space="preserve"> 2024-06-18T13:00:00+01:00</t>
  </si>
  <si>
    <t xml:space="preserve"> 2024-06-18T13:30:00+01:00</t>
  </si>
  <si>
    <t xml:space="preserve"> 2024-06-18T14:00:00+01:00</t>
  </si>
  <si>
    <t xml:space="preserve"> 2024-06-18T14:30:00+01:00</t>
  </si>
  <si>
    <t xml:space="preserve"> 2024-06-18T15:00:00+01:00</t>
  </si>
  <si>
    <t xml:space="preserve"> 2024-06-18T15:30:00+01:00</t>
  </si>
  <si>
    <t xml:space="preserve"> 2024-06-18T16:00:00+01:00</t>
  </si>
  <si>
    <t xml:space="preserve"> 2024-06-18T16:30:00+01:00</t>
  </si>
  <si>
    <t xml:space="preserve"> 2024-06-18T17:00:00+01:00</t>
  </si>
  <si>
    <t xml:space="preserve"> 2024-06-18T17:30:00+01:00</t>
  </si>
  <si>
    <t xml:space="preserve"> 2024-06-18T18:00:00+01:00</t>
  </si>
  <si>
    <t xml:space="preserve"> 2024-06-18T18:30:00+01:00</t>
  </si>
  <si>
    <t xml:space="preserve"> 2024-06-18T19:00:00+01:00</t>
  </si>
  <si>
    <t xml:space="preserve"> 2024-06-18T19:30:00+01:00</t>
  </si>
  <si>
    <t xml:space="preserve"> 2024-06-18T20:00:00+01:00</t>
  </si>
  <si>
    <t xml:space="preserve"> 2024-06-18T20:30:00+01:00</t>
  </si>
  <si>
    <t xml:space="preserve"> 2024-06-18T21:00:00+01:00</t>
  </si>
  <si>
    <t xml:space="preserve"> 2024-06-18T21:30:00+01:00</t>
  </si>
  <si>
    <t xml:space="preserve"> 2024-06-18T22:00:00+01:00</t>
  </si>
  <si>
    <t xml:space="preserve"> 2024-06-18T22:30:00+01:00</t>
  </si>
  <si>
    <t xml:space="preserve"> 2024-06-18T23:00:00+01:00</t>
  </si>
  <si>
    <t xml:space="preserve"> 2024-06-18T23:30:00+01:00</t>
  </si>
  <si>
    <t xml:space="preserve"> 2024-06-19T00:00:00+01:00</t>
  </si>
  <si>
    <t xml:space="preserve"> 2024-06-19T00:30:00+01:00</t>
  </si>
  <si>
    <t xml:space="preserve"> 2024-06-19T01:00:00+01:00</t>
  </si>
  <si>
    <t xml:space="preserve"> 2024-06-19T01:30:00+01:00</t>
  </si>
  <si>
    <t xml:space="preserve"> 2024-06-19T02:00:00+01:00</t>
  </si>
  <si>
    <t xml:space="preserve"> 2024-06-19T02:30:00+01:00</t>
  </si>
  <si>
    <t xml:space="preserve"> 2024-06-19T03:00:00+01:00</t>
  </si>
  <si>
    <t xml:space="preserve"> 2024-06-19T03:30:00+01:00</t>
  </si>
  <si>
    <t xml:space="preserve"> 2024-06-19T04:00:00+01:00</t>
  </si>
  <si>
    <t xml:space="preserve"> 2024-06-19T04:30:00+01:00</t>
  </si>
  <si>
    <t xml:space="preserve"> 2024-06-19T05:00:00+01:00</t>
  </si>
  <si>
    <t xml:space="preserve"> 2024-06-19T05:30:00+01:00</t>
  </si>
  <si>
    <t xml:space="preserve"> 2024-06-19T06:00:00+01:00</t>
  </si>
  <si>
    <t xml:space="preserve"> 2024-06-19T06:30:00+01:00</t>
  </si>
  <si>
    <t xml:space="preserve"> 2024-06-19T07:00:00+01:00</t>
  </si>
  <si>
    <t xml:space="preserve"> 2024-06-19T07:30:00+01:00</t>
  </si>
  <si>
    <t xml:space="preserve"> 2024-06-19T08:00:00+01:00</t>
  </si>
  <si>
    <t xml:space="preserve"> 2024-06-19T08:30:00+01:00</t>
  </si>
  <si>
    <t xml:space="preserve"> 2024-06-19T09:00:00+01:00</t>
  </si>
  <si>
    <t xml:space="preserve"> 2024-06-19T09:30:00+01:00</t>
  </si>
  <si>
    <t xml:space="preserve"> 2024-06-19T10:00:00+01:00</t>
  </si>
  <si>
    <t xml:space="preserve"> 2024-06-19T10:30:00+01:00</t>
  </si>
  <si>
    <t xml:space="preserve"> 2024-06-19T11:00:00+01:00</t>
  </si>
  <si>
    <t xml:space="preserve"> 2024-06-19T11:30:00+01:00</t>
  </si>
  <si>
    <t xml:space="preserve"> 2024-06-19T12:00:00+01:00</t>
  </si>
  <si>
    <t xml:space="preserve"> 2024-06-19T12:30:00+01:00</t>
  </si>
  <si>
    <t xml:space="preserve"> 2024-06-19T13:00:00+01:00</t>
  </si>
  <si>
    <t xml:space="preserve"> 2024-06-19T13:30:00+01:00</t>
  </si>
  <si>
    <t xml:space="preserve"> 2024-06-19T14:00:00+01:00</t>
  </si>
  <si>
    <t xml:space="preserve"> 2024-06-19T14:30:00+01:00</t>
  </si>
  <si>
    <t xml:space="preserve"> 2024-06-19T15:00:00+01:00</t>
  </si>
  <si>
    <t xml:space="preserve"> 2024-06-19T15:30:00+01:00</t>
  </si>
  <si>
    <t xml:space="preserve"> 2024-06-19T16:00:00+01:00</t>
  </si>
  <si>
    <t xml:space="preserve"> 2024-06-19T16:30:00+01:00</t>
  </si>
  <si>
    <t xml:space="preserve"> 2024-06-19T17:00:00+01:00</t>
  </si>
  <si>
    <t xml:space="preserve"> 2024-06-19T17:30:00+01:00</t>
  </si>
  <si>
    <t xml:space="preserve"> 2024-06-19T18:00:00+01:00</t>
  </si>
  <si>
    <t xml:space="preserve"> 2024-06-19T18:30:00+01:00</t>
  </si>
  <si>
    <t xml:space="preserve"> 2024-06-19T19:00:00+01:00</t>
  </si>
  <si>
    <t xml:space="preserve"> 2024-06-19T19:30:00+01:00</t>
  </si>
  <si>
    <t xml:space="preserve"> 2024-06-19T20:00:00+01:00</t>
  </si>
  <si>
    <t xml:space="preserve"> 2024-06-19T20:30:00+01:00</t>
  </si>
  <si>
    <t xml:space="preserve"> 2024-06-19T21:00:00+01:00</t>
  </si>
  <si>
    <t xml:space="preserve"> 2024-06-19T21:30:00+01:00</t>
  </si>
  <si>
    <t xml:space="preserve"> 2024-06-19T22:00:00+01:00</t>
  </si>
  <si>
    <t xml:space="preserve"> 2024-06-19T22:30:00+01:00</t>
  </si>
  <si>
    <t xml:space="preserve"> 2024-06-19T23:00:00+01:00</t>
  </si>
  <si>
    <t xml:space="preserve"> 2024-06-19T23:30:00+01:00</t>
  </si>
  <si>
    <t xml:space="preserve"> 2024-06-20T00:00:00+01:00</t>
  </si>
  <si>
    <t xml:space="preserve"> 2024-06-20T00:30:00+01:00</t>
  </si>
  <si>
    <t xml:space="preserve"> 2024-06-20T01:00:00+01:00</t>
  </si>
  <si>
    <t xml:space="preserve"> 2024-06-20T01:30:00+01:00</t>
  </si>
  <si>
    <t xml:space="preserve"> 2024-06-20T02:00:00+01:00</t>
  </si>
  <si>
    <t xml:space="preserve"> 2024-06-20T02:30:00+01:00</t>
  </si>
  <si>
    <t xml:space="preserve"> 2024-06-20T03:00:00+01:00</t>
  </si>
  <si>
    <t xml:space="preserve"> 2024-06-20T03:30:00+01:00</t>
  </si>
  <si>
    <t xml:space="preserve"> 2024-06-20T04:00:00+01:00</t>
  </si>
  <si>
    <t xml:space="preserve"> 2024-06-20T04:30:00+01:00</t>
  </si>
  <si>
    <t xml:space="preserve"> 2024-06-20T05:00:00+01:00</t>
  </si>
  <si>
    <t xml:space="preserve"> 2024-06-20T05:30:00+01:00</t>
  </si>
  <si>
    <t xml:space="preserve"> 2024-06-20T06:00:00+01:00</t>
  </si>
  <si>
    <t xml:space="preserve"> 2024-06-20T06:30:00+01:00</t>
  </si>
  <si>
    <t xml:space="preserve"> 2024-06-20T07:00:00+01:00</t>
  </si>
  <si>
    <t xml:space="preserve"> 2024-06-20T07:30:00+01:00</t>
  </si>
  <si>
    <t xml:space="preserve"> 2024-06-20T08:00:00+01:00</t>
  </si>
  <si>
    <t xml:space="preserve"> 2024-06-20T08:30:00+01:00</t>
  </si>
  <si>
    <t xml:space="preserve"> 2024-06-20T09:00:00+01:00</t>
  </si>
  <si>
    <t xml:space="preserve"> 2024-06-20T09:30:00+01:00</t>
  </si>
  <si>
    <t xml:space="preserve"> 2024-06-20T10:00:00+01:00</t>
  </si>
  <si>
    <t xml:space="preserve"> 2024-06-20T10:30:00+01:00</t>
  </si>
  <si>
    <t xml:space="preserve"> 2024-06-20T11:00:00+01:00</t>
  </si>
  <si>
    <t xml:space="preserve"> 2024-06-20T11:30:00+01:00</t>
  </si>
  <si>
    <t xml:space="preserve"> 2024-06-20T12:00:00+01:00</t>
  </si>
  <si>
    <t xml:space="preserve"> 2024-06-20T12:30:00+01:00</t>
  </si>
  <si>
    <t xml:space="preserve"> 2024-06-20T13:00:00+01:00</t>
  </si>
  <si>
    <t xml:space="preserve"> 2024-06-20T13:30:00+01:00</t>
  </si>
  <si>
    <t xml:space="preserve"> 2024-06-20T14:00:00+01:00</t>
  </si>
  <si>
    <t xml:space="preserve"> 2024-06-20T14:30:00+01:00</t>
  </si>
  <si>
    <t xml:space="preserve"> 2024-06-20T15:00:00+01:00</t>
  </si>
  <si>
    <t xml:space="preserve"> 2024-06-20T15:30:00+01:00</t>
  </si>
  <si>
    <t xml:space="preserve"> 2024-06-20T16:00:00+01:00</t>
  </si>
  <si>
    <t xml:space="preserve"> 2024-06-20T16:30:00+01:00</t>
  </si>
  <si>
    <t xml:space="preserve"> 2024-06-20T17:00:00+01:00</t>
  </si>
  <si>
    <t xml:space="preserve"> 2024-06-20T17:30:00+01:00</t>
  </si>
  <si>
    <t xml:space="preserve"> 2024-06-20T18:00:00+01:00</t>
  </si>
  <si>
    <t xml:space="preserve"> 2024-06-20T18:30:00+01:00</t>
  </si>
  <si>
    <t xml:space="preserve"> 2024-06-20T19:00:00+01:00</t>
  </si>
  <si>
    <t xml:space="preserve"> 2024-06-20T19:30:00+01:00</t>
  </si>
  <si>
    <t xml:space="preserve"> 2024-06-20T20:00:00+01:00</t>
  </si>
  <si>
    <t xml:space="preserve"> 2024-06-20T20:30:00+01:00</t>
  </si>
  <si>
    <t xml:space="preserve"> 2024-06-20T21:00:00+01:00</t>
  </si>
  <si>
    <t xml:space="preserve"> 2024-06-20T21:30:00+01:00</t>
  </si>
  <si>
    <t xml:space="preserve"> 2024-06-20T22:00:00+01:00</t>
  </si>
  <si>
    <t xml:space="preserve"> 2024-06-20T22:30:00+01:00</t>
  </si>
  <si>
    <t xml:space="preserve"> 2024-06-20T23:00:00+01:00</t>
  </si>
  <si>
    <t xml:space="preserve"> 2024-06-20T23:30:00+01:00</t>
  </si>
  <si>
    <t xml:space="preserve"> 2024-06-21T00:00:00+01:00</t>
  </si>
  <si>
    <t xml:space="preserve"> 2024-06-21T00:30:00+01:00</t>
  </si>
  <si>
    <t xml:space="preserve"> 2024-06-21T01:00:00+01:00</t>
  </si>
  <si>
    <t xml:space="preserve"> 2024-06-21T01:30:00+01:00</t>
  </si>
  <si>
    <t xml:space="preserve"> 2024-06-21T02:00:00+01:00</t>
  </si>
  <si>
    <t xml:space="preserve"> 2024-06-21T02:30:00+01:00</t>
  </si>
  <si>
    <t xml:space="preserve"> 2024-06-21T03:00:00+01:00</t>
  </si>
  <si>
    <t xml:space="preserve"> 2024-06-21T03:30:00+01:00</t>
  </si>
  <si>
    <t xml:space="preserve"> 2024-06-21T04:00:00+01:00</t>
  </si>
  <si>
    <t xml:space="preserve"> 2024-06-21T04:30:00+01:00</t>
  </si>
  <si>
    <t xml:space="preserve"> 2024-06-21T05:00:00+01:00</t>
  </si>
  <si>
    <t xml:space="preserve"> 2024-06-21T05:30:00+01:00</t>
  </si>
  <si>
    <t xml:space="preserve"> 2024-06-21T06:00:00+01:00</t>
  </si>
  <si>
    <t xml:space="preserve"> 2024-06-21T06:30:00+01:00</t>
  </si>
  <si>
    <t xml:space="preserve"> 2024-06-21T07:00:00+01:00</t>
  </si>
  <si>
    <t xml:space="preserve"> 2024-06-21T07:30:00+01:00</t>
  </si>
  <si>
    <t xml:space="preserve"> 2024-06-21T08:00:00+01:00</t>
  </si>
  <si>
    <t xml:space="preserve"> 2024-06-21T08:30:00+01:00</t>
  </si>
  <si>
    <t xml:space="preserve"> 2024-06-21T09:00:00+01:00</t>
  </si>
  <si>
    <t xml:space="preserve"> 2024-06-21T09:30:00+01:00</t>
  </si>
  <si>
    <t xml:space="preserve"> 2024-06-21T10:00:00+01:00</t>
  </si>
  <si>
    <t xml:space="preserve"> 2024-06-21T10:30:00+01:00</t>
  </si>
  <si>
    <t xml:space="preserve"> 2024-06-21T11:00:00+01:00</t>
  </si>
  <si>
    <t xml:space="preserve"> 2024-06-21T11:30:00+01:00</t>
  </si>
  <si>
    <t xml:space="preserve"> 2024-06-21T12:00:00+01:00</t>
  </si>
  <si>
    <t xml:space="preserve"> 2024-06-21T12:30:00+01:00</t>
  </si>
  <si>
    <t xml:space="preserve"> 2024-06-21T13:00:00+01:00</t>
  </si>
  <si>
    <t xml:space="preserve"> 2024-06-21T13:30:00+01:00</t>
  </si>
  <si>
    <t xml:space="preserve"> 2024-06-21T14:00:00+01:00</t>
  </si>
  <si>
    <t xml:space="preserve"> 2024-06-21T14:30:00+01:00</t>
  </si>
  <si>
    <t xml:space="preserve"> 2024-06-21T15:00:00+01:00</t>
  </si>
  <si>
    <t xml:space="preserve"> 2024-06-21T15:30:00+01:00</t>
  </si>
  <si>
    <t xml:space="preserve"> 2024-06-21T16:00:00+01:00</t>
  </si>
  <si>
    <t xml:space="preserve"> 2024-06-21T16:30:00+01:00</t>
  </si>
  <si>
    <t xml:space="preserve"> 2024-06-21T17:00:00+01:00</t>
  </si>
  <si>
    <t xml:space="preserve"> 2024-06-21T17:30:00+01:00</t>
  </si>
  <si>
    <t xml:space="preserve"> 2024-06-21T18:00:00+01:00</t>
  </si>
  <si>
    <t xml:space="preserve"> 2024-06-21T18:30:00+01:00</t>
  </si>
  <si>
    <t xml:space="preserve"> 2024-06-21T19:00:00+01:00</t>
  </si>
  <si>
    <t xml:space="preserve"> 2024-06-21T19:30:00+01:00</t>
  </si>
  <si>
    <t xml:space="preserve"> 2024-06-21T20:00:00+01:00</t>
  </si>
  <si>
    <t xml:space="preserve"> 2024-06-21T20:30:00+01:00</t>
  </si>
  <si>
    <t xml:space="preserve"> 2024-06-21T21:00:00+01:00</t>
  </si>
  <si>
    <t xml:space="preserve"> 2024-06-21T21:30:00+01:00</t>
  </si>
  <si>
    <t xml:space="preserve"> 2024-06-21T22:00:00+01:00</t>
  </si>
  <si>
    <t xml:space="preserve"> 2024-06-21T22:30:00+01:00</t>
  </si>
  <si>
    <t xml:space="preserve"> 2024-06-21T23:00:00+01:00</t>
  </si>
  <si>
    <t xml:space="preserve"> 2024-06-21T23:30:00+01:00</t>
  </si>
  <si>
    <t xml:space="preserve"> 2024-06-22T00:00:00+01:00</t>
  </si>
  <si>
    <t xml:space="preserve"> 2024-06-22T00:30:00+01:00</t>
  </si>
  <si>
    <t xml:space="preserve"> 2024-06-22T01:00:00+01:00</t>
  </si>
  <si>
    <t xml:space="preserve"> 2024-06-22T01:30:00+01:00</t>
  </si>
  <si>
    <t xml:space="preserve"> 2024-06-22T02:00:00+01:00</t>
  </si>
  <si>
    <t xml:space="preserve"> 2024-06-22T02:30:00+01:00</t>
  </si>
  <si>
    <t xml:space="preserve"> 2024-06-22T03:00:00+01:00</t>
  </si>
  <si>
    <t xml:space="preserve"> 2024-06-22T03:30:00+01:00</t>
  </si>
  <si>
    <t xml:space="preserve"> 2024-06-22T04:00:00+01:00</t>
  </si>
  <si>
    <t xml:space="preserve"> 2024-06-22T04:30:00+01:00</t>
  </si>
  <si>
    <t xml:space="preserve"> 2024-06-22T05:00:00+01:00</t>
  </si>
  <si>
    <t xml:space="preserve"> 2024-06-22T05:30:00+01:00</t>
  </si>
  <si>
    <t xml:space="preserve"> 2024-06-22T06:00:00+01:00</t>
  </si>
  <si>
    <t xml:space="preserve"> 2024-06-22T06:30:00+01:00</t>
  </si>
  <si>
    <t xml:space="preserve"> 2024-06-22T07:00:00+01:00</t>
  </si>
  <si>
    <t xml:space="preserve"> 2024-06-22T07:30:00+01:00</t>
  </si>
  <si>
    <t xml:space="preserve"> 2024-06-22T08:00:00+01:00</t>
  </si>
  <si>
    <t xml:space="preserve"> 2024-06-22T08:30:00+01:00</t>
  </si>
  <si>
    <t xml:space="preserve"> 2024-06-22T09:00:00+01:00</t>
  </si>
  <si>
    <t xml:space="preserve"> 2024-06-22T09:30:00+01:00</t>
  </si>
  <si>
    <t xml:space="preserve"> 2024-06-22T10:00:00+01:00</t>
  </si>
  <si>
    <t xml:space="preserve"> 2024-06-22T10:30:00+01:00</t>
  </si>
  <si>
    <t xml:space="preserve"> 2024-06-22T11:00:00+01:00</t>
  </si>
  <si>
    <t xml:space="preserve"> 2024-06-22T11:30:00+01:00</t>
  </si>
  <si>
    <t xml:space="preserve"> 2024-06-22T12:00:00+01:00</t>
  </si>
  <si>
    <t xml:space="preserve"> 2024-06-22T12:30:00+01:00</t>
  </si>
  <si>
    <t xml:space="preserve"> 2024-06-22T13:00:00+01:00</t>
  </si>
  <si>
    <t xml:space="preserve"> 2024-06-22T13:30:00+01:00</t>
  </si>
  <si>
    <t xml:space="preserve"> 2024-06-22T14:00:00+01:00</t>
  </si>
  <si>
    <t xml:space="preserve"> 2024-06-22T14:30:00+01:00</t>
  </si>
  <si>
    <t xml:space="preserve"> 2024-06-22T15:00:00+01:00</t>
  </si>
  <si>
    <t xml:space="preserve"> 2024-06-22T15:30:00+01:00</t>
  </si>
  <si>
    <t xml:space="preserve"> 2024-06-22T16:00:00+01:00</t>
  </si>
  <si>
    <t xml:space="preserve"> 2024-06-22T16:30:00+01:00</t>
  </si>
  <si>
    <t xml:space="preserve"> 2024-06-22T17:00:00+01:00</t>
  </si>
  <si>
    <t xml:space="preserve"> 2024-06-22T17:30:00+01:00</t>
  </si>
  <si>
    <t xml:space="preserve"> 2024-06-22T18:00:00+01:00</t>
  </si>
  <si>
    <t xml:space="preserve"> 2024-06-22T18:30:00+01:00</t>
  </si>
  <si>
    <t xml:space="preserve"> 2024-06-22T19:00:00+01:00</t>
  </si>
  <si>
    <t xml:space="preserve"> 2024-06-22T19:30:00+01:00</t>
  </si>
  <si>
    <t xml:space="preserve"> 2024-06-22T20:00:00+01:00</t>
  </si>
  <si>
    <t xml:space="preserve"> 2024-06-22T20:30:00+01:00</t>
  </si>
  <si>
    <t xml:space="preserve"> 2024-06-22T21:00:00+01:00</t>
  </si>
  <si>
    <t xml:space="preserve"> 2024-06-22T21:30:00+01:00</t>
  </si>
  <si>
    <t xml:space="preserve"> 2024-06-22T22:00:00+01:00</t>
  </si>
  <si>
    <t xml:space="preserve"> 2024-06-22T22:30:00+01:00</t>
  </si>
  <si>
    <t xml:space="preserve"> 2024-06-22T23:00:00+01:00</t>
  </si>
  <si>
    <t xml:space="preserve"> 2024-06-22T23:30:00+01:00</t>
  </si>
  <si>
    <t xml:space="preserve"> 2024-06-23T00:00:00+01:00</t>
  </si>
  <si>
    <t xml:space="preserve"> 2024-06-23T00:30:00+01:00</t>
  </si>
  <si>
    <t xml:space="preserve"> 2024-06-23T01:00:00+01:00</t>
  </si>
  <si>
    <t xml:space="preserve"> 2024-06-23T01:30:00+01:00</t>
  </si>
  <si>
    <t xml:space="preserve"> 2024-06-23T02:00:00+01:00</t>
  </si>
  <si>
    <t xml:space="preserve"> 2024-06-23T02:30:00+01:00</t>
  </si>
  <si>
    <t xml:space="preserve"> 2024-06-23T03:00:00+01:00</t>
  </si>
  <si>
    <t xml:space="preserve"> 2024-06-23T03:30:00+01:00</t>
  </si>
  <si>
    <t xml:space="preserve"> 2024-06-23T04:00:00+01:00</t>
  </si>
  <si>
    <t xml:space="preserve"> 2024-06-23T04:30:00+01:00</t>
  </si>
  <si>
    <t xml:space="preserve"> 2024-06-23T05:00:00+01:00</t>
  </si>
  <si>
    <t xml:space="preserve"> 2024-06-23T05:30:00+01:00</t>
  </si>
  <si>
    <t xml:space="preserve"> 2024-06-23T06:00:00+01:00</t>
  </si>
  <si>
    <t xml:space="preserve"> 2024-06-23T06:30:00+01:00</t>
  </si>
  <si>
    <t xml:space="preserve"> 2024-06-23T07:00:00+01:00</t>
  </si>
  <si>
    <t xml:space="preserve"> 2024-06-23T07:30:00+01:00</t>
  </si>
  <si>
    <t xml:space="preserve"> 2024-06-23T08:00:00+01:00</t>
  </si>
  <si>
    <t xml:space="preserve"> 2024-06-23T08:30:00+01:00</t>
  </si>
  <si>
    <t xml:space="preserve"> 2024-06-23T09:00:00+01:00</t>
  </si>
  <si>
    <t xml:space="preserve"> 2024-06-23T09:30:00+01:00</t>
  </si>
  <si>
    <t xml:space="preserve"> 2024-06-23T10:00:00+01:00</t>
  </si>
  <si>
    <t xml:space="preserve"> 2024-06-23T10:30:00+01:00</t>
  </si>
  <si>
    <t xml:space="preserve"> 2024-06-23T11:00:00+01:00</t>
  </si>
  <si>
    <t xml:space="preserve"> 2024-06-23T11:30:00+01:00</t>
  </si>
  <si>
    <t xml:space="preserve"> 2024-06-23T12:00:00+01:00</t>
  </si>
  <si>
    <t xml:space="preserve"> 2024-06-23T12:30:00+01:00</t>
  </si>
  <si>
    <t xml:space="preserve"> 2024-06-23T13:00:00+01:00</t>
  </si>
  <si>
    <t xml:space="preserve"> 2024-06-23T13:30:00+01:00</t>
  </si>
  <si>
    <t xml:space="preserve"> 2024-06-23T14:00:00+01:00</t>
  </si>
  <si>
    <t xml:space="preserve"> 2024-06-23T14:30:00+01:00</t>
  </si>
  <si>
    <t xml:space="preserve"> 2024-06-23T15:00:00+01:00</t>
  </si>
  <si>
    <t xml:space="preserve"> 2024-06-23T15:30:00+01:00</t>
  </si>
  <si>
    <t xml:space="preserve"> 2024-06-23T16:00:00+01:00</t>
  </si>
  <si>
    <t xml:space="preserve"> 2024-06-23T16:30:00+01:00</t>
  </si>
  <si>
    <t xml:space="preserve"> 2024-06-23T17:00:00+01:00</t>
  </si>
  <si>
    <t xml:space="preserve"> 2024-06-23T17:30:00+01:00</t>
  </si>
  <si>
    <t xml:space="preserve"> 2024-06-23T18:00:00+01:00</t>
  </si>
  <si>
    <t xml:space="preserve"> 2024-06-23T18:30:00+01:00</t>
  </si>
  <si>
    <t xml:space="preserve"> 2024-06-23T19:00:00+01:00</t>
  </si>
  <si>
    <t xml:space="preserve"> 2024-06-23T19:30:00+01:00</t>
  </si>
  <si>
    <t xml:space="preserve"> 2024-06-23T20:00:00+01:00</t>
  </si>
  <si>
    <t xml:space="preserve"> 2024-06-23T20:30:00+01:00</t>
  </si>
  <si>
    <t xml:space="preserve"> 2024-06-23T21:00:00+01:00</t>
  </si>
  <si>
    <t xml:space="preserve"> 2024-06-23T21:30:00+01:00</t>
  </si>
  <si>
    <t xml:space="preserve"> 2024-06-23T22:00:00+01:00</t>
  </si>
  <si>
    <t xml:space="preserve"> 2024-06-23T22:30:00+01:00</t>
  </si>
  <si>
    <t xml:space="preserve"> 2024-06-23T23:00:00+01:00</t>
  </si>
  <si>
    <t xml:space="preserve"> 2024-06-23T23:30:00+01:00</t>
  </si>
  <si>
    <t xml:space="preserve"> 2024-06-24T00:00:00+01:00</t>
  </si>
  <si>
    <t xml:space="preserve"> 2024-06-24T00:30:00+01:00</t>
  </si>
  <si>
    <t xml:space="preserve"> 2024-06-24T01:00:00+01:00</t>
  </si>
  <si>
    <t xml:space="preserve"> 2024-06-24T01:30:00+01:00</t>
  </si>
  <si>
    <t xml:space="preserve"> 2024-06-24T02:00:00+01:00</t>
  </si>
  <si>
    <t xml:space="preserve"> 2024-06-24T02:30:00+01:00</t>
  </si>
  <si>
    <t xml:space="preserve"> 2024-06-24T03:00:00+01:00</t>
  </si>
  <si>
    <t xml:space="preserve"> 2024-06-24T03:30:00+01:00</t>
  </si>
  <si>
    <t xml:space="preserve"> 2024-06-24T04:00:00+01:00</t>
  </si>
  <si>
    <t xml:space="preserve"> 2024-06-24T04:30:00+01:00</t>
  </si>
  <si>
    <t xml:space="preserve"> 2024-06-24T05:00:00+01:00</t>
  </si>
  <si>
    <t xml:space="preserve"> 2024-06-24T05:30:00+01:00</t>
  </si>
  <si>
    <t xml:space="preserve"> 2024-06-24T06:00:00+01:00</t>
  </si>
  <si>
    <t xml:space="preserve"> 2024-06-24T06:30:00+01:00</t>
  </si>
  <si>
    <t xml:space="preserve"> 2024-06-24T07:00:00+01:00</t>
  </si>
  <si>
    <t xml:space="preserve"> 2024-06-24T07:30:00+01:00</t>
  </si>
  <si>
    <t xml:space="preserve"> 2024-06-24T08:00:00+01:00</t>
  </si>
  <si>
    <t xml:space="preserve"> 2024-06-24T08:30:00+01:00</t>
  </si>
  <si>
    <t xml:space="preserve"> 2024-06-24T09:00:00+01:00</t>
  </si>
  <si>
    <t xml:space="preserve"> 2024-06-24T09:30:00+01:00</t>
  </si>
  <si>
    <t xml:space="preserve"> 2024-06-24T10:00:00+01:00</t>
  </si>
  <si>
    <t xml:space="preserve"> 2024-06-24T10:30:00+01:00</t>
  </si>
  <si>
    <t xml:space="preserve"> 2024-06-24T11:00:00+01:00</t>
  </si>
  <si>
    <t xml:space="preserve"> 2024-06-24T11:30:00+01:00</t>
  </si>
  <si>
    <t xml:space="preserve"> 2024-06-24T12:00:00+01:00</t>
  </si>
  <si>
    <t xml:space="preserve"> 2024-06-24T12:30:00+01:00</t>
  </si>
  <si>
    <t xml:space="preserve"> 2024-06-24T13:00:00+01:00</t>
  </si>
  <si>
    <t xml:space="preserve"> 2024-06-24T13:30:00+01:00</t>
  </si>
  <si>
    <t xml:space="preserve"> 2024-06-24T14:00:00+01:00</t>
  </si>
  <si>
    <t xml:space="preserve"> 2024-06-24T14:30:00+01:00</t>
  </si>
  <si>
    <t xml:space="preserve"> 2024-06-24T15:00:00+01:00</t>
  </si>
  <si>
    <t xml:space="preserve"> 2024-06-24T15:30:00+01:00</t>
  </si>
  <si>
    <t xml:space="preserve"> 2024-06-24T16:00:00+01:00</t>
  </si>
  <si>
    <t xml:space="preserve"> 2024-06-24T16:30:00+01:00</t>
  </si>
  <si>
    <t xml:space="preserve"> 2024-06-24T17:00:00+01:00</t>
  </si>
  <si>
    <t xml:space="preserve"> 2024-06-24T17:30:00+01:00</t>
  </si>
  <si>
    <t xml:space="preserve"> 2024-06-24T18:00:00+01:00</t>
  </si>
  <si>
    <t xml:space="preserve"> 2024-06-24T18:30:00+01:00</t>
  </si>
  <si>
    <t xml:space="preserve"> 2024-06-24T19:00:00+01:00</t>
  </si>
  <si>
    <t xml:space="preserve"> 2024-06-24T19:30:00+01:00</t>
  </si>
  <si>
    <t xml:space="preserve"> 2024-06-24T20:00:00+01:00</t>
  </si>
  <si>
    <t xml:space="preserve"> 2024-06-24T20:30:00+01:00</t>
  </si>
  <si>
    <t xml:space="preserve"> 2024-06-24T21:00:00+01:00</t>
  </si>
  <si>
    <t xml:space="preserve"> 2024-06-24T21:30:00+01:00</t>
  </si>
  <si>
    <t xml:space="preserve"> 2024-06-24T22:00:00+01:00</t>
  </si>
  <si>
    <t xml:space="preserve"> 2024-06-24T22:30:00+01:00</t>
  </si>
  <si>
    <t xml:space="preserve"> 2024-06-24T23:00:00+01:00</t>
  </si>
  <si>
    <t xml:space="preserve"> 2024-06-24T23:30:00+01:00</t>
  </si>
  <si>
    <t xml:space="preserve"> 2024-06-25T00:00:00+01:00</t>
  </si>
  <si>
    <t xml:space="preserve"> 2024-06-25T00:30:00+01:00</t>
  </si>
  <si>
    <t xml:space="preserve"> 2024-06-25T01:00:00+01:00</t>
  </si>
  <si>
    <t xml:space="preserve"> 2024-06-25T01:30:00+01:00</t>
  </si>
  <si>
    <t xml:space="preserve"> 2024-06-25T02:00:00+01:00</t>
  </si>
  <si>
    <t xml:space="preserve"> 2024-06-25T02:30:00+01:00</t>
  </si>
  <si>
    <t xml:space="preserve"> 2024-06-25T03:00:00+01:00</t>
  </si>
  <si>
    <t xml:space="preserve"> 2024-06-25T03:30:00+01:00</t>
  </si>
  <si>
    <t xml:space="preserve"> 2024-06-25T04:00:00+01:00</t>
  </si>
  <si>
    <t xml:space="preserve"> 2024-06-25T04:30:00+01:00</t>
  </si>
  <si>
    <t xml:space="preserve"> 2024-06-25T05:00:00+01:00</t>
  </si>
  <si>
    <t xml:space="preserve"> 2024-06-25T05:30:00+01:00</t>
  </si>
  <si>
    <t xml:space="preserve"> 2024-06-25T06:00:00+01:00</t>
  </si>
  <si>
    <t xml:space="preserve"> 2024-06-25T06:30:00+01:00</t>
  </si>
  <si>
    <t xml:space="preserve"> 2024-06-25T07:00:00+01:00</t>
  </si>
  <si>
    <t xml:space="preserve"> 2024-06-25T07:30:00+01:00</t>
  </si>
  <si>
    <t xml:space="preserve"> 2024-06-25T08:00:00+01:00</t>
  </si>
  <si>
    <t xml:space="preserve"> 2024-06-25T08:30:00+01:00</t>
  </si>
  <si>
    <t xml:space="preserve"> 2024-06-25T09:00:00+01:00</t>
  </si>
  <si>
    <t xml:space="preserve"> 2024-06-25T09:30:00+01:00</t>
  </si>
  <si>
    <t xml:space="preserve"> 2024-06-25T10:00:00+01:00</t>
  </si>
  <si>
    <t xml:space="preserve"> 2024-06-25T10:30:00+01:00</t>
  </si>
  <si>
    <t xml:space="preserve"> 2024-06-25T11:00:00+01:00</t>
  </si>
  <si>
    <t xml:space="preserve"> 2024-06-25T11:30:00+01:00</t>
  </si>
  <si>
    <t xml:space="preserve"> 2024-06-25T12:00:00+01:00</t>
  </si>
  <si>
    <t xml:space="preserve"> 2024-06-25T12:30:00+01:00</t>
  </si>
  <si>
    <t xml:space="preserve"> 2024-06-25T13:00:00+01:00</t>
  </si>
  <si>
    <t xml:space="preserve"> 2024-06-25T13:30:00+01:00</t>
  </si>
  <si>
    <t xml:space="preserve"> 2024-06-25T14:00:00+01:00</t>
  </si>
  <si>
    <t xml:space="preserve"> 2024-06-25T14:30:00+01:00</t>
  </si>
  <si>
    <t xml:space="preserve"> 2024-06-25T15:00:00+01:00</t>
  </si>
  <si>
    <t xml:space="preserve"> 2024-06-25T15:30:00+01:00</t>
  </si>
  <si>
    <t xml:space="preserve"> 2024-06-25T16:00:00+01:00</t>
  </si>
  <si>
    <t xml:space="preserve"> 2024-06-25T16:30:00+01:00</t>
  </si>
  <si>
    <t xml:space="preserve"> 2024-06-25T17:00:00+01:00</t>
  </si>
  <si>
    <t xml:space="preserve"> 2024-06-25T17:30:00+01:00</t>
  </si>
  <si>
    <t xml:space="preserve"> 2024-06-25T18:00:00+01:00</t>
  </si>
  <si>
    <t xml:space="preserve"> 2024-06-25T18:30:00+01:00</t>
  </si>
  <si>
    <t xml:space="preserve"> 2024-06-25T19:00:00+01:00</t>
  </si>
  <si>
    <t xml:space="preserve"> 2024-06-25T19:30:00+01:00</t>
  </si>
  <si>
    <t xml:space="preserve"> 2024-06-25T20:00:00+01:00</t>
  </si>
  <si>
    <t xml:space="preserve"> 2024-06-25T20:30:00+01:00</t>
  </si>
  <si>
    <t xml:space="preserve"> 2024-06-25T21:00:00+01:00</t>
  </si>
  <si>
    <t xml:space="preserve"> 2024-06-25T21:30:00+01:00</t>
  </si>
  <si>
    <t xml:space="preserve"> 2024-06-25T22:00:00+01:00</t>
  </si>
  <si>
    <t xml:space="preserve"> 2024-06-25T22:30:00+01:00</t>
  </si>
  <si>
    <t xml:space="preserve"> 2024-06-25T23:00:00+01:00</t>
  </si>
  <si>
    <t xml:space="preserve"> 2024-06-25T23:30:00+01:00</t>
  </si>
  <si>
    <t xml:space="preserve"> 2024-06-26T00:00:00+01:00</t>
  </si>
  <si>
    <t xml:space="preserve"> 2024-06-26T00:30:00+01:00</t>
  </si>
  <si>
    <t xml:space="preserve"> 2024-06-26T01:00:00+01:00</t>
  </si>
  <si>
    <t xml:space="preserve"> 2024-06-26T01:30:00+01:00</t>
  </si>
  <si>
    <t xml:space="preserve"> 2024-06-26T02:00:00+01:00</t>
  </si>
  <si>
    <t xml:space="preserve"> 2024-06-26T02:30:00+01:00</t>
  </si>
  <si>
    <t xml:space="preserve"> 2024-06-26T03:00:00+01:00</t>
  </si>
  <si>
    <t xml:space="preserve"> 2024-06-26T03:30:00+01:00</t>
  </si>
  <si>
    <t xml:space="preserve"> 2024-06-26T04:00:00+01:00</t>
  </si>
  <si>
    <t xml:space="preserve"> 2024-06-26T04:30:00+01:00</t>
  </si>
  <si>
    <t xml:space="preserve"> 2024-06-26T05:00:00+01:00</t>
  </si>
  <si>
    <t xml:space="preserve"> 2024-06-26T05:30:00+01:00</t>
  </si>
  <si>
    <t xml:space="preserve"> 2024-06-26T06:00:00+01:00</t>
  </si>
  <si>
    <t xml:space="preserve"> 2024-06-26T06:30:00+01:00</t>
  </si>
  <si>
    <t xml:space="preserve"> 2024-06-26T07:00:00+01:00</t>
  </si>
  <si>
    <t xml:space="preserve"> 2024-06-26T07:30:00+01:00</t>
  </si>
  <si>
    <t xml:space="preserve"> 2024-06-26T08:00:00+01:00</t>
  </si>
  <si>
    <t xml:space="preserve"> 2024-06-26T08:30:00+01:00</t>
  </si>
  <si>
    <t xml:space="preserve"> 2024-06-26T09:00:00+01:00</t>
  </si>
  <si>
    <t xml:space="preserve"> 2024-06-26T09:30:00+01:00</t>
  </si>
  <si>
    <t xml:space="preserve"> 2024-06-26T10:00:00+01:00</t>
  </si>
  <si>
    <t xml:space="preserve"> 2024-06-26T10:30:00+01:00</t>
  </si>
  <si>
    <t xml:space="preserve"> 2024-06-26T11:00:00+01:00</t>
  </si>
  <si>
    <t xml:space="preserve"> 2024-06-26T11:30:00+01:00</t>
  </si>
  <si>
    <t xml:space="preserve"> 2024-06-26T12:00:00+01:00</t>
  </si>
  <si>
    <t xml:space="preserve"> 2024-06-26T12:30:00+01:00</t>
  </si>
  <si>
    <t xml:space="preserve"> 2024-06-26T13:00:00+01:00</t>
  </si>
  <si>
    <t xml:space="preserve"> 2024-06-26T13:30:00+01:00</t>
  </si>
  <si>
    <t xml:space="preserve"> 2024-06-26T14:00:00+01:00</t>
  </si>
  <si>
    <t xml:space="preserve"> 2024-06-26T14:30:00+01:00</t>
  </si>
  <si>
    <t xml:space="preserve"> 2024-06-26T15:00:00+01:00</t>
  </si>
  <si>
    <t xml:space="preserve"> 2024-06-26T15:30:00+01:00</t>
  </si>
  <si>
    <t xml:space="preserve"> 2024-06-26T16:00:00+01:00</t>
  </si>
  <si>
    <t xml:space="preserve"> 2024-06-26T16:30:00+01:00</t>
  </si>
  <si>
    <t xml:space="preserve"> 2024-06-26T17:00:00+01:00</t>
  </si>
  <si>
    <t xml:space="preserve"> 2024-06-26T17:30:00+01:00</t>
  </si>
  <si>
    <t xml:space="preserve"> 2024-06-26T18:00:00+01:00</t>
  </si>
  <si>
    <t xml:space="preserve"> 2024-06-26T18:30:00+01:00</t>
  </si>
  <si>
    <t xml:space="preserve"> 2024-06-26T19:00:00+01:00</t>
  </si>
  <si>
    <t xml:space="preserve"> 2024-06-26T19:30:00+01:00</t>
  </si>
  <si>
    <t xml:space="preserve"> 2024-06-26T20:00:00+01:00</t>
  </si>
  <si>
    <t xml:space="preserve"> 2024-06-26T20:30:00+01:00</t>
  </si>
  <si>
    <t xml:space="preserve"> 2024-06-26T21:00:00+01:00</t>
  </si>
  <si>
    <t xml:space="preserve"> 2024-06-26T21:30:00+01:00</t>
  </si>
  <si>
    <t xml:space="preserve"> 2024-06-26T22:00:00+01:00</t>
  </si>
  <si>
    <t xml:space="preserve"> 2024-06-26T22:30:00+01:00</t>
  </si>
  <si>
    <t xml:space="preserve"> 2024-06-26T23:00:00+01:00</t>
  </si>
  <si>
    <t xml:space="preserve"> 2024-06-26T23:30:00+01:00</t>
  </si>
  <si>
    <t xml:space="preserve"> 2024-06-27T00:00:00+01:00</t>
  </si>
  <si>
    <t xml:space="preserve"> 2024-06-27T00:30:00+01:00</t>
  </si>
  <si>
    <t xml:space="preserve"> 2024-06-27T01:00:00+01:00</t>
  </si>
  <si>
    <t xml:space="preserve"> 2024-06-27T01:30:00+01:00</t>
  </si>
  <si>
    <t xml:space="preserve"> 2024-06-27T02:00:00+01:00</t>
  </si>
  <si>
    <t xml:space="preserve"> 2024-06-27T02:30:00+01:00</t>
  </si>
  <si>
    <t xml:space="preserve"> 2024-06-27T03:00:00+01:00</t>
  </si>
  <si>
    <t xml:space="preserve"> 2024-06-27T03:30:00+01:00</t>
  </si>
  <si>
    <t xml:space="preserve"> 2024-06-27T04:00:00+01:00</t>
  </si>
  <si>
    <t xml:space="preserve"> 2024-06-27T04:30:00+01:00</t>
  </si>
  <si>
    <t xml:space="preserve"> 2024-06-27T05:00:00+01:00</t>
  </si>
  <si>
    <t xml:space="preserve"> 2024-06-27T05:30:00+01:00</t>
  </si>
  <si>
    <t xml:space="preserve"> 2024-06-27T06:00:00+01:00</t>
  </si>
  <si>
    <t xml:space="preserve"> 2024-06-27T06:30:00+01:00</t>
  </si>
  <si>
    <t xml:space="preserve"> 2024-06-27T07:00:00+01:00</t>
  </si>
  <si>
    <t xml:space="preserve"> 2024-06-27T07:30:00+01:00</t>
  </si>
  <si>
    <t xml:space="preserve"> 2024-06-27T08:00:00+01:00</t>
  </si>
  <si>
    <t xml:space="preserve"> 2024-06-27T08:30:00+01:00</t>
  </si>
  <si>
    <t xml:space="preserve"> 2024-06-27T09:00:00+01:00</t>
  </si>
  <si>
    <t xml:space="preserve"> 2024-06-27T09:30:00+01:00</t>
  </si>
  <si>
    <t xml:space="preserve"> 2024-06-27T10:00:00+01:00</t>
  </si>
  <si>
    <t xml:space="preserve"> 2024-06-27T10:30:00+01:00</t>
  </si>
  <si>
    <t xml:space="preserve"> 2024-06-27T11:00:00+01:00</t>
  </si>
  <si>
    <t xml:space="preserve"> 2024-06-27T11:30:00+01:00</t>
  </si>
  <si>
    <t xml:space="preserve"> 2024-06-27T12:00:00+01:00</t>
  </si>
  <si>
    <t xml:space="preserve"> 2024-06-27T12:30:00+01:00</t>
  </si>
  <si>
    <t xml:space="preserve"> 2024-06-27T13:00:00+01:00</t>
  </si>
  <si>
    <t xml:space="preserve"> 2024-06-27T13:30:00+01:00</t>
  </si>
  <si>
    <t xml:space="preserve"> 2024-06-27T14:00:00+01:00</t>
  </si>
  <si>
    <t xml:space="preserve"> 2024-06-27T14:30:00+01:00</t>
  </si>
  <si>
    <t xml:space="preserve"> 2024-06-27T15:00:00+01:00</t>
  </si>
  <si>
    <t xml:space="preserve"> 2024-06-27T15:30:00+01:00</t>
  </si>
  <si>
    <t xml:space="preserve"> 2024-06-27T16:00:00+01:00</t>
  </si>
  <si>
    <t xml:space="preserve"> 2024-06-27T16:30:00+01:00</t>
  </si>
  <si>
    <t xml:space="preserve"> 2024-06-27T17:00:00+01:00</t>
  </si>
  <si>
    <t xml:space="preserve"> 2024-06-27T17:30:00+01:00</t>
  </si>
  <si>
    <t xml:space="preserve"> 2024-06-27T18:00:00+01:00</t>
  </si>
  <si>
    <t xml:space="preserve"> 2024-06-27T18:30:00+01:00</t>
  </si>
  <si>
    <t xml:space="preserve"> 2024-06-27T19:00:00+01:00</t>
  </si>
  <si>
    <t xml:space="preserve"> 2024-06-27T19:30:00+01:00</t>
  </si>
  <si>
    <t xml:space="preserve"> 2024-06-27T20:00:00+01:00</t>
  </si>
  <si>
    <t xml:space="preserve"> 2024-06-27T20:30:00+01:00</t>
  </si>
  <si>
    <t xml:space="preserve"> 2024-06-27T21:00:00+01:00</t>
  </si>
  <si>
    <t xml:space="preserve"> 2024-06-27T21:30:00+01:00</t>
  </si>
  <si>
    <t xml:space="preserve"> 2024-06-27T22:00:00+01:00</t>
  </si>
  <si>
    <t xml:space="preserve"> 2024-06-27T22:30:00+01:00</t>
  </si>
  <si>
    <t xml:space="preserve"> 2024-06-27T23:00:00+01:00</t>
  </si>
  <si>
    <t xml:space="preserve"> 2024-06-27T23:30:00+01:00</t>
  </si>
  <si>
    <t xml:space="preserve"> 2024-06-28T00:00:00+01:00</t>
  </si>
  <si>
    <t xml:space="preserve"> 2024-06-28T00:30:00+01:00</t>
  </si>
  <si>
    <t xml:space="preserve"> 2024-06-28T01:00:00+01:00</t>
  </si>
  <si>
    <t xml:space="preserve"> 2024-06-28T01:30:00+01:00</t>
  </si>
  <si>
    <t xml:space="preserve"> 2024-06-28T02:00:00+01:00</t>
  </si>
  <si>
    <t xml:space="preserve"> 2024-06-28T02:30:00+01:00</t>
  </si>
  <si>
    <t xml:space="preserve"> 2024-06-28T03:00:00+01:00</t>
  </si>
  <si>
    <t xml:space="preserve"> 2024-06-28T03:30:00+01:00</t>
  </si>
  <si>
    <t xml:space="preserve"> 2024-06-28T04:00:00+01:00</t>
  </si>
  <si>
    <t xml:space="preserve"> 2024-06-28T04:30:00+01:00</t>
  </si>
  <si>
    <t xml:space="preserve"> 2024-06-28T05:00:00+01:00</t>
  </si>
  <si>
    <t xml:space="preserve"> 2024-06-28T05:30:00+01:00</t>
  </si>
  <si>
    <t xml:space="preserve"> 2024-06-28T06:00:00+01:00</t>
  </si>
  <si>
    <t xml:space="preserve"> 2024-06-28T06:30:00+01:00</t>
  </si>
  <si>
    <t xml:space="preserve"> 2024-06-28T07:00:00+01:00</t>
  </si>
  <si>
    <t xml:space="preserve"> 2024-06-28T07:30:00+01:00</t>
  </si>
  <si>
    <t xml:space="preserve"> 2024-06-28T08:00:00+01:00</t>
  </si>
  <si>
    <t xml:space="preserve"> 2024-06-28T08:30:00+01:00</t>
  </si>
  <si>
    <t xml:space="preserve"> 2024-06-28T09:00:00+01:00</t>
  </si>
  <si>
    <t xml:space="preserve"> 2024-06-28T09:30:00+01:00</t>
  </si>
  <si>
    <t xml:space="preserve"> 2024-06-28T10:00:00+01:00</t>
  </si>
  <si>
    <t xml:space="preserve"> 2024-06-28T10:30:00+01:00</t>
  </si>
  <si>
    <t xml:space="preserve"> 2024-06-28T11:00:00+01:00</t>
  </si>
  <si>
    <t xml:space="preserve"> 2024-06-28T11:30:00+01:00</t>
  </si>
  <si>
    <t xml:space="preserve"> 2024-06-28T12:00:00+01:00</t>
  </si>
  <si>
    <t xml:space="preserve"> 2024-06-28T12:30:00+01:00</t>
  </si>
  <si>
    <t xml:space="preserve"> 2024-06-28T13:00:00+01:00</t>
  </si>
  <si>
    <t xml:space="preserve"> 2024-06-28T13:30:00+01:00</t>
  </si>
  <si>
    <t xml:space="preserve"> 2024-06-28T14:00:00+01:00</t>
  </si>
  <si>
    <t xml:space="preserve"> 2024-06-28T14:30:00+01:00</t>
  </si>
  <si>
    <t xml:space="preserve"> 2024-06-28T15:00:00+01:00</t>
  </si>
  <si>
    <t xml:space="preserve"> 2024-06-28T15:30:00+01:00</t>
  </si>
  <si>
    <t xml:space="preserve"> 2024-06-28T16:00:00+01:00</t>
  </si>
  <si>
    <t xml:space="preserve"> 2024-06-28T16:30:00+01:00</t>
  </si>
  <si>
    <t xml:space="preserve"> 2024-06-28T17:00:00+01:00</t>
  </si>
  <si>
    <t xml:space="preserve"> 2024-06-28T17:30:00+01:00</t>
  </si>
  <si>
    <t xml:space="preserve"> 2024-06-28T18:00:00+01:00</t>
  </si>
  <si>
    <t xml:space="preserve"> 2024-06-28T18:30:00+01:00</t>
  </si>
  <si>
    <t xml:space="preserve"> 2024-06-28T19:00:00+01:00</t>
  </si>
  <si>
    <t xml:space="preserve"> 2024-06-28T19:30:00+01:00</t>
  </si>
  <si>
    <t xml:space="preserve"> 2024-06-28T20:00:00+01:00</t>
  </si>
  <si>
    <t xml:space="preserve"> 2024-06-28T20:30:00+01:00</t>
  </si>
  <si>
    <t xml:space="preserve"> 2024-06-28T21:00:00+01:00</t>
  </si>
  <si>
    <t xml:space="preserve"> 2024-06-28T21:30:00+01:00</t>
  </si>
  <si>
    <t xml:space="preserve"> 2024-06-28T22:00:00+01:00</t>
  </si>
  <si>
    <t xml:space="preserve"> 2024-06-28T22:30:00+01:00</t>
  </si>
  <si>
    <t xml:space="preserve"> 2024-06-28T23:00:00+01:00</t>
  </si>
  <si>
    <t xml:space="preserve"> 2024-06-28T23:30:00+01:00</t>
  </si>
  <si>
    <t xml:space="preserve"> 2024-06-29T00:00:00+01:00</t>
  </si>
  <si>
    <t xml:space="preserve"> 2024-06-29T00:30:00+01:00</t>
  </si>
  <si>
    <t xml:space="preserve"> 2024-06-29T01:00:00+01:00</t>
  </si>
  <si>
    <t xml:space="preserve"> 2024-06-29T01:30:00+01:00</t>
  </si>
  <si>
    <t xml:space="preserve"> 2024-06-29T02:00:00+01:00</t>
  </si>
  <si>
    <t xml:space="preserve"> 2024-06-29T02:30:00+01:00</t>
  </si>
  <si>
    <t xml:space="preserve"> 2024-06-29T03:00:00+01:00</t>
  </si>
  <si>
    <t xml:space="preserve"> 2024-07-02T01:00:00+01:00</t>
  </si>
  <si>
    <t xml:space="preserve"> 2024-07-02T01:30:00+01:00</t>
  </si>
  <si>
    <t xml:space="preserve"> 2024-07-02T02:00:00+01:00</t>
  </si>
  <si>
    <t xml:space="preserve"> 2024-07-02T02:30:00+01:00</t>
  </si>
  <si>
    <t xml:space="preserve"> 2024-07-02T03:00:00+01:00</t>
  </si>
  <si>
    <t xml:space="preserve"> 2024-07-02T03:30:00+01:00</t>
  </si>
  <si>
    <t xml:space="preserve"> 2024-07-02T04:00:00+01:00</t>
  </si>
  <si>
    <t xml:space="preserve"> 2024-07-02T04:30:00+01:00</t>
  </si>
  <si>
    <t xml:space="preserve"> 2024-07-02T05:00:00+01:00</t>
  </si>
  <si>
    <t xml:space="preserve"> 2024-07-02T05:30:00+01:00</t>
  </si>
  <si>
    <t xml:space="preserve"> 2024-07-02T06:00:00+01:00</t>
  </si>
  <si>
    <t xml:space="preserve"> 2024-07-02T06:30:00+01:00</t>
  </si>
  <si>
    <t xml:space="preserve"> 2024-07-02T07:00:00+01:00</t>
  </si>
  <si>
    <t xml:space="preserve"> 2024-07-02T07:30:00+01:00</t>
  </si>
  <si>
    <t xml:space="preserve"> 2024-07-02T08:00:00+01:00</t>
  </si>
  <si>
    <t xml:space="preserve"> 2024-07-02T08:30:00+01:00</t>
  </si>
  <si>
    <t xml:space="preserve"> 2024-07-02T09:00:00+01:00</t>
  </si>
  <si>
    <t xml:space="preserve"> 2024-07-02T09:30:00+01:00</t>
  </si>
  <si>
    <t xml:space="preserve"> 2024-07-02T10:00:00+01:00</t>
  </si>
  <si>
    <t xml:space="preserve"> 2024-07-02T10:30:00+01:00</t>
  </si>
  <si>
    <t xml:space="preserve"> 2024-07-02T11:00:00+01:00</t>
  </si>
  <si>
    <t xml:space="preserve"> 2024-07-02T11:30:00+01:00</t>
  </si>
  <si>
    <t xml:space="preserve"> 2024-07-02T12:00:00+01:00</t>
  </si>
  <si>
    <t xml:space="preserve"> 2024-07-02T12:30:00+01:00</t>
  </si>
  <si>
    <t xml:space="preserve"> 2024-07-02T13:00:00+01:00</t>
  </si>
  <si>
    <t xml:space="preserve"> 2024-07-02T13:30:00+01:00</t>
  </si>
  <si>
    <t xml:space="preserve"> 2024-07-02T14:00:00+01:00</t>
  </si>
  <si>
    <t xml:space="preserve"> 2024-07-02T14:30:00+01:00</t>
  </si>
  <si>
    <t xml:space="preserve"> 2024-07-02T15:00:00+01:00</t>
  </si>
  <si>
    <t xml:space="preserve"> 2024-07-02T15:30:00+01:00</t>
  </si>
  <si>
    <t xml:space="preserve"> 2024-07-02T16:00:00+01:00</t>
  </si>
  <si>
    <t xml:space="preserve"> 2024-07-02T16:30:00+01:00</t>
  </si>
  <si>
    <t xml:space="preserve"> 2024-07-02T17:00:00+01:00</t>
  </si>
  <si>
    <t xml:space="preserve"> 2024-07-02T17:30:00+01:00</t>
  </si>
  <si>
    <t xml:space="preserve"> 2024-07-02T18:00:00+01:00</t>
  </si>
  <si>
    <t xml:space="preserve"> 2024-07-02T18:30:00+01:00</t>
  </si>
  <si>
    <t xml:space="preserve"> 2024-07-02T19:00:00+01:00</t>
  </si>
  <si>
    <t xml:space="preserve"> 2024-07-02T19:30:00+01:00</t>
  </si>
  <si>
    <t xml:space="preserve"> 2024-07-02T20:00:00+01:00</t>
  </si>
  <si>
    <t xml:space="preserve"> 2024-07-02T20:30:00+01:00</t>
  </si>
  <si>
    <t xml:space="preserve"> 2024-07-02T21:00:00+01:00</t>
  </si>
  <si>
    <t xml:space="preserve"> 2024-07-02T21:30:00+01:00</t>
  </si>
  <si>
    <t xml:space="preserve"> 2024-07-02T22:00:00+01:00</t>
  </si>
  <si>
    <t xml:space="preserve"> 2024-07-02T22:30:00+01:00</t>
  </si>
  <si>
    <t xml:space="preserve"> 2024-07-02T23:00:00+01:00</t>
  </si>
  <si>
    <t xml:space="preserve"> 2024-07-02T23:30:00+01:00</t>
  </si>
  <si>
    <t xml:space="preserve"> 2024-07-03T00:00:00+01:00</t>
  </si>
  <si>
    <t xml:space="preserve"> 2024-07-03T00:30:00+01:00</t>
  </si>
  <si>
    <t xml:space="preserve"> 2024-07-03T01:00:00+01:00</t>
  </si>
  <si>
    <t xml:space="preserve"> 2024-07-03T01:30:00+01:00</t>
  </si>
  <si>
    <t xml:space="preserve"> 2024-07-03T02:00:00+01:00</t>
  </si>
  <si>
    <t xml:space="preserve"> 2024-07-03T02:30:00+01:00</t>
  </si>
  <si>
    <t xml:space="preserve"> 2024-07-03T03:00:00+01:00</t>
  </si>
  <si>
    <t xml:space="preserve"> 2024-07-03T03:30:00+01:00</t>
  </si>
  <si>
    <t xml:space="preserve"> 2024-07-03T04:00:00+01:00</t>
  </si>
  <si>
    <t xml:space="preserve"> 2024-07-03T04:30:00+01:00</t>
  </si>
  <si>
    <t xml:space="preserve"> 2024-07-03T05:00:00+01:00</t>
  </si>
  <si>
    <t xml:space="preserve"> 2024-07-03T05:30:00+01:00</t>
  </si>
  <si>
    <t xml:space="preserve"> 2024-07-03T06:00:00+01:00</t>
  </si>
  <si>
    <t xml:space="preserve"> 2024-07-03T06:30:00+01:00</t>
  </si>
  <si>
    <t xml:space="preserve"> 2024-07-03T07:00:00+01:00</t>
  </si>
  <si>
    <t xml:space="preserve"> 2024-07-03T07:30:00+01:00</t>
  </si>
  <si>
    <t xml:space="preserve"> 2024-07-03T08:00:00+01:00</t>
  </si>
  <si>
    <t xml:space="preserve"> 2024-07-03T08:30:00+01:00</t>
  </si>
  <si>
    <t xml:space="preserve"> 2024-07-03T09:00:00+01:00</t>
  </si>
  <si>
    <t xml:space="preserve"> 2024-07-03T09:30:00+01:00</t>
  </si>
  <si>
    <t xml:space="preserve"> 2024-07-03T10:00:00+01:00</t>
  </si>
  <si>
    <t xml:space="preserve"> 2024-07-03T10:30:00+01:00</t>
  </si>
  <si>
    <t xml:space="preserve"> 2024-07-03T11:00:00+01:00</t>
  </si>
  <si>
    <t xml:space="preserve"> 2024-07-03T11:30:00+01:00</t>
  </si>
  <si>
    <t xml:space="preserve"> 2024-07-03T12:00:00+01:00</t>
  </si>
  <si>
    <t xml:space="preserve"> 2024-07-03T12:30:00+01:00</t>
  </si>
  <si>
    <t xml:space="preserve"> 2024-07-03T13:00:00+01:00</t>
  </si>
  <si>
    <t xml:space="preserve"> 2024-07-03T13:30:00+01:00</t>
  </si>
  <si>
    <t xml:space="preserve"> 2024-07-03T14:00:00+01:00</t>
  </si>
  <si>
    <t xml:space="preserve"> 2024-07-03T14:30:00+01:00</t>
  </si>
  <si>
    <t xml:space="preserve"> 2024-07-03T15:00:00+01:00</t>
  </si>
  <si>
    <t xml:space="preserve"> 2024-07-03T15:30:00+01:00</t>
  </si>
  <si>
    <t xml:space="preserve"> 2024-07-03T16:00:00+01:00</t>
  </si>
  <si>
    <t xml:space="preserve"> 2024-07-03T16:30:00+01:00</t>
  </si>
  <si>
    <t xml:space="preserve"> 2024-07-03T17:00:00+01:00</t>
  </si>
  <si>
    <t xml:space="preserve"> 2024-07-03T17:30:00+01:00</t>
  </si>
  <si>
    <t xml:space="preserve"> 2024-07-03T18:00:00+01:00</t>
  </si>
  <si>
    <t xml:space="preserve"> 2024-07-03T18:30:00+01:00</t>
  </si>
  <si>
    <t xml:space="preserve"> 2024-07-03T19:00:00+01:00</t>
  </si>
  <si>
    <t xml:space="preserve"> 2024-07-03T19:30:00+01:00</t>
  </si>
  <si>
    <t xml:space="preserve"> 2024-07-03T20:00:00+01:00</t>
  </si>
  <si>
    <t xml:space="preserve"> 2024-07-03T20:30:00+01:00</t>
  </si>
  <si>
    <t xml:space="preserve"> 2024-07-03T21:00:00+01:00</t>
  </si>
  <si>
    <t xml:space="preserve"> 2024-07-03T21:30:00+01:00</t>
  </si>
  <si>
    <t xml:space="preserve"> 2024-07-03T22:00:00+01:00</t>
  </si>
  <si>
    <t xml:space="preserve"> 2024-07-03T22:30:00+01:00</t>
  </si>
  <si>
    <t xml:space="preserve"> 2024-07-03T23:00:00+01:00</t>
  </si>
  <si>
    <t xml:space="preserve"> 2024-07-03T23:30:00+01:00</t>
  </si>
  <si>
    <t xml:space="preserve"> 2024-07-04T00:00:00+01:00</t>
  </si>
  <si>
    <t xml:space="preserve"> 2024-07-04T00:30:00+01:00</t>
  </si>
  <si>
    <t xml:space="preserve"> 2024-07-04T01:00:00+01:00</t>
  </si>
  <si>
    <t xml:space="preserve"> 2024-07-04T01:30:00+01:00</t>
  </si>
  <si>
    <t xml:space="preserve"> 2024-07-04T02:00:00+01:00</t>
  </si>
  <si>
    <t xml:space="preserve"> 2024-07-04T02:30:00+01:00</t>
  </si>
  <si>
    <t xml:space="preserve"> 2024-07-04T03:00:00+01:00</t>
  </si>
  <si>
    <t xml:space="preserve"> 2024-07-04T03:30:00+01:00</t>
  </si>
  <si>
    <t xml:space="preserve"> 2024-07-04T04:00:00+01:00</t>
  </si>
  <si>
    <t xml:space="preserve"> 2024-07-04T04:30:00+01:00</t>
  </si>
  <si>
    <t xml:space="preserve"> 2024-07-04T05:00:00+01:00</t>
  </si>
  <si>
    <t xml:space="preserve"> 2024-07-04T05:30:00+01:00</t>
  </si>
  <si>
    <t xml:space="preserve"> 2024-07-04T06:00:00+01:00</t>
  </si>
  <si>
    <t xml:space="preserve"> 2024-07-04T06:30:00+01:00</t>
  </si>
  <si>
    <t xml:space="preserve"> 2024-07-04T07:00:00+01:00</t>
  </si>
  <si>
    <t xml:space="preserve"> 2024-07-04T07:30:00+01:00</t>
  </si>
  <si>
    <t xml:space="preserve"> 2024-07-04T08:00:00+01:00</t>
  </si>
  <si>
    <t xml:space="preserve"> 2024-07-04T08:30:00+01:00</t>
  </si>
  <si>
    <t xml:space="preserve"> 2024-07-04T09:00:00+01:00</t>
  </si>
  <si>
    <t xml:space="preserve"> 2024-07-04T09:30:00+01:00</t>
  </si>
  <si>
    <t xml:space="preserve"> 2024-07-04T10:00:00+01:00</t>
  </si>
  <si>
    <t xml:space="preserve"> 2024-07-04T10:30:00+01:00</t>
  </si>
  <si>
    <t xml:space="preserve"> 2024-07-04T11:00:00+01:00</t>
  </si>
  <si>
    <t xml:space="preserve"> 2024-07-04T11:30:00+01:00</t>
  </si>
  <si>
    <t xml:space="preserve"> 2024-07-04T12:00:00+01:00</t>
  </si>
  <si>
    <t xml:space="preserve"> 2024-07-04T12:30:00+01:00</t>
  </si>
  <si>
    <t xml:space="preserve"> 2024-07-04T13:00:00+01:00</t>
  </si>
  <si>
    <t xml:space="preserve"> 2024-07-04T13:30:00+01:00</t>
  </si>
  <si>
    <t xml:space="preserve"> 2024-07-04T14:00:00+01:00</t>
  </si>
  <si>
    <t xml:space="preserve"> 2024-07-04T14:30:00+01:00</t>
  </si>
  <si>
    <t xml:space="preserve"> 2024-07-04T15:00:00+01:00</t>
  </si>
  <si>
    <t xml:space="preserve"> 2024-07-04T15:30:00+01:00</t>
  </si>
  <si>
    <t xml:space="preserve"> 2024-07-04T16:00:00+01:00</t>
  </si>
  <si>
    <t xml:space="preserve"> 2024-07-04T16:30:00+01:00</t>
  </si>
  <si>
    <t xml:space="preserve"> 2024-07-04T17:00:00+01:00</t>
  </si>
  <si>
    <t xml:space="preserve"> 2024-07-04T17:30:00+01:00</t>
  </si>
  <si>
    <t xml:space="preserve"> 2024-07-04T18:00:00+01:00</t>
  </si>
  <si>
    <t xml:space="preserve"> 2024-07-04T18:30:00+01:00</t>
  </si>
  <si>
    <t xml:space="preserve"> 2024-07-04T19:00:00+01:00</t>
  </si>
  <si>
    <t xml:space="preserve"> 2024-07-04T19:30:00+01:00</t>
  </si>
  <si>
    <t xml:space="preserve"> 2024-07-04T20:00:00+01:00</t>
  </si>
  <si>
    <t xml:space="preserve"> 2024-07-04T20:30:00+01:00</t>
  </si>
  <si>
    <t xml:space="preserve"> 2024-07-04T21:00:00+01:00</t>
  </si>
  <si>
    <t xml:space="preserve"> 2024-07-04T21:30:00+01:00</t>
  </si>
  <si>
    <t xml:space="preserve"> 2024-07-04T22:00:00+01:00</t>
  </si>
  <si>
    <t xml:space="preserve"> 2024-07-04T22:30:00+01:00</t>
  </si>
  <si>
    <t xml:space="preserve"> 2024-07-04T23:00:00+01:00</t>
  </si>
  <si>
    <t xml:space="preserve"> 2024-07-04T23:30:00+01:00</t>
  </si>
  <si>
    <t xml:space="preserve"> 2024-07-05T00:00:00+01:00</t>
  </si>
  <si>
    <t xml:space="preserve"> 2024-07-05T00:30:00+01:00</t>
  </si>
  <si>
    <t xml:space="preserve"> 2024-07-05T01:00:00+01:00</t>
  </si>
  <si>
    <t xml:space="preserve"> 2024-07-05T01:30:00+01:00</t>
  </si>
  <si>
    <t xml:space="preserve"> 2024-07-05T02:00:00+01:00</t>
  </si>
  <si>
    <t xml:space="preserve"> 2024-07-05T02:30:00+01:00</t>
  </si>
  <si>
    <t xml:space="preserve"> 2024-07-05T03:00:00+01:00</t>
  </si>
  <si>
    <t xml:space="preserve"> 2024-07-05T03:30:00+01:00</t>
  </si>
  <si>
    <t xml:space="preserve"> 2024-07-05T04:00:00+01:00</t>
  </si>
  <si>
    <t xml:space="preserve"> 2024-07-05T04:30:00+01:00</t>
  </si>
  <si>
    <t xml:space="preserve"> 2024-07-05T05:00:00+01:00</t>
  </si>
  <si>
    <t xml:space="preserve"> 2024-07-05T05:30:00+01:00</t>
  </si>
  <si>
    <t xml:space="preserve"> 2024-07-05T06:00:00+01:00</t>
  </si>
  <si>
    <t xml:space="preserve"> 2024-07-05T06:30:00+01:00</t>
  </si>
  <si>
    <t xml:space="preserve"> 2024-07-05T07:00:00+01:00</t>
  </si>
  <si>
    <t xml:space="preserve"> 2024-07-05T07:30:00+01:00</t>
  </si>
  <si>
    <t xml:space="preserve"> 2024-07-05T08:00:00+01:00</t>
  </si>
  <si>
    <t xml:space="preserve"> 2024-07-05T08:30:00+01:00</t>
  </si>
  <si>
    <t xml:space="preserve"> 2024-07-05T09:00:00+01:00</t>
  </si>
  <si>
    <t xml:space="preserve"> 2024-07-05T09:30:00+01:00</t>
  </si>
  <si>
    <t xml:space="preserve"> 2024-07-05T10:00:00+01:00</t>
  </si>
  <si>
    <t xml:space="preserve"> 2024-07-05T10:30:00+01:00</t>
  </si>
  <si>
    <t xml:space="preserve"> 2024-07-05T11:00:00+01:00</t>
  </si>
  <si>
    <t xml:space="preserve"> 2024-07-05T11:30:00+01:00</t>
  </si>
  <si>
    <t xml:space="preserve"> 2024-07-05T12:00:00+01:00</t>
  </si>
  <si>
    <t xml:space="preserve"> 2024-07-05T12:30:00+01:00</t>
  </si>
  <si>
    <t xml:space="preserve"> 2024-07-05T13:00:00+01:00</t>
  </si>
  <si>
    <t xml:space="preserve"> 2024-07-05T13:30:00+01:00</t>
  </si>
  <si>
    <t xml:space="preserve"> 2024-07-05T14:00:00+01:00</t>
  </si>
  <si>
    <t xml:space="preserve"> 2024-07-05T14:30:00+01:00</t>
  </si>
  <si>
    <t xml:space="preserve"> 2024-07-05T15:00:00+01:00</t>
  </si>
  <si>
    <t xml:space="preserve"> 2024-07-05T15:30:00+01:00</t>
  </si>
  <si>
    <t xml:space="preserve"> 2024-07-05T16:00:00+01:00</t>
  </si>
  <si>
    <t xml:space="preserve"> 2024-07-05T16:30:00+01:00</t>
  </si>
  <si>
    <t xml:space="preserve"> 2024-07-05T17:00:00+01:00</t>
  </si>
  <si>
    <t xml:space="preserve"> 2024-07-05T17:30:00+01:00</t>
  </si>
  <si>
    <t xml:space="preserve"> 2024-07-05T18:00:00+01:00</t>
  </si>
  <si>
    <t xml:space="preserve"> 2024-07-05T18:30:00+01:00</t>
  </si>
  <si>
    <t xml:space="preserve"> 2024-07-05T19:00:00+01:00</t>
  </si>
  <si>
    <t xml:space="preserve"> 2024-07-05T19:30:00+01:00</t>
  </si>
  <si>
    <t xml:space="preserve"> 2024-07-05T20:00:00+01:00</t>
  </si>
  <si>
    <t xml:space="preserve"> 2024-07-05T20:30:00+01:00</t>
  </si>
  <si>
    <t xml:space="preserve"> 2024-07-05T21:00:00+01:00</t>
  </si>
  <si>
    <t xml:space="preserve"> 2024-07-05T21:30:00+01:00</t>
  </si>
  <si>
    <t xml:space="preserve"> 2024-07-05T22:00:00+01:00</t>
  </si>
  <si>
    <t xml:space="preserve"> 2024-07-05T22:30:00+01:00</t>
  </si>
  <si>
    <t xml:space="preserve"> 2024-07-05T23:00:00+01:00</t>
  </si>
  <si>
    <t xml:space="preserve"> 2024-07-05T23:30:00+01:00</t>
  </si>
  <si>
    <t xml:space="preserve"> 2024-07-06T00:00:00+01:00</t>
  </si>
  <si>
    <t xml:space="preserve"> 2024-07-06T00:30:00+01:00</t>
  </si>
  <si>
    <t xml:space="preserve"> 2024-07-06T01:00:00+01:00</t>
  </si>
  <si>
    <t xml:space="preserve"> 2024-07-06T01:30:00+01:00</t>
  </si>
  <si>
    <t xml:space="preserve"> 2024-07-06T02:00:00+01:00</t>
  </si>
  <si>
    <t xml:space="preserve"> 2024-07-06T02:30:00+01:00</t>
  </si>
  <si>
    <t xml:space="preserve"> 2024-07-06T03:00:00+01:00</t>
  </si>
  <si>
    <t xml:space="preserve"> 2024-07-06T03:30:00+01:00</t>
  </si>
  <si>
    <t xml:space="preserve"> 2024-07-06T04:00:00+01:00</t>
  </si>
  <si>
    <t xml:space="preserve"> 2024-07-06T04:30:00+01:00</t>
  </si>
  <si>
    <t xml:space="preserve"> 2024-07-06T05:00:00+01:00</t>
  </si>
  <si>
    <t xml:space="preserve"> 2024-07-06T05:30:00+01:00</t>
  </si>
  <si>
    <t xml:space="preserve"> 2024-07-06T06:00:00+01:00</t>
  </si>
  <si>
    <t xml:space="preserve"> 2024-07-06T06:30:00+01:00</t>
  </si>
  <si>
    <t xml:space="preserve"> 2024-07-06T07:00:00+01:00</t>
  </si>
  <si>
    <t xml:space="preserve"> 2024-07-06T07:30:00+01:00</t>
  </si>
  <si>
    <t xml:space="preserve"> 2024-07-06T08:00:00+01:00</t>
  </si>
  <si>
    <t xml:space="preserve"> 2024-07-06T08:30:00+01:00</t>
  </si>
  <si>
    <t xml:space="preserve"> 2024-07-06T09:00:00+01:00</t>
  </si>
  <si>
    <t xml:space="preserve"> 2024-07-06T09:30:00+01:00</t>
  </si>
  <si>
    <t xml:space="preserve"> 2024-07-06T10:00:00+01:00</t>
  </si>
  <si>
    <t xml:space="preserve"> 2024-07-06T10:30:00+01:00</t>
  </si>
  <si>
    <t xml:space="preserve"> 2024-07-06T11:00:00+01:00</t>
  </si>
  <si>
    <t xml:space="preserve"> 2024-07-06T11:30:00+01:00</t>
  </si>
  <si>
    <t xml:space="preserve"> 2024-07-06T12:00:00+01:00</t>
  </si>
  <si>
    <t xml:space="preserve"> 2024-07-06T12:30:00+01:00</t>
  </si>
  <si>
    <t xml:space="preserve"> 2024-07-06T13:00:00+01:00</t>
  </si>
  <si>
    <t xml:space="preserve"> 2024-07-06T13:30:00+01:00</t>
  </si>
  <si>
    <t xml:space="preserve"> 2024-07-06T14:00:00+01:00</t>
  </si>
  <si>
    <t xml:space="preserve"> 2024-07-06T14:30:00+01:00</t>
  </si>
  <si>
    <t xml:space="preserve"> 2024-07-06T15:00:00+01:00</t>
  </si>
  <si>
    <t xml:space="preserve"> 2024-07-06T15:30:00+01:00</t>
  </si>
  <si>
    <t xml:space="preserve"> 2024-07-06T16:00:00+01:00</t>
  </si>
  <si>
    <t xml:space="preserve"> 2024-07-06T16:30:00+01:00</t>
  </si>
  <si>
    <t xml:space="preserve"> 2024-07-06T17:00:00+01:00</t>
  </si>
  <si>
    <t xml:space="preserve"> 2024-07-06T17:30:00+01:00</t>
  </si>
  <si>
    <t xml:space="preserve"> 2024-07-06T18:00:00+01:00</t>
  </si>
  <si>
    <t xml:space="preserve"> 2024-07-06T18:30:00+01:00</t>
  </si>
  <si>
    <t xml:space="preserve"> 2024-07-06T19:00:00+01:00</t>
  </si>
  <si>
    <t xml:space="preserve"> 2024-07-06T19:30:00+01:00</t>
  </si>
  <si>
    <t xml:space="preserve"> 2024-07-06T20:00:00+01:00</t>
  </si>
  <si>
    <t xml:space="preserve"> 2024-07-06T20:30:00+01:00</t>
  </si>
  <si>
    <t xml:space="preserve"> 2024-07-06T21:00:00+01:00</t>
  </si>
  <si>
    <t xml:space="preserve"> 2024-07-06T21:30:00+01:00</t>
  </si>
  <si>
    <t xml:space="preserve"> 2024-07-06T22:00:00+01:00</t>
  </si>
  <si>
    <t xml:space="preserve"> 2024-07-06T22:30:00+01:00</t>
  </si>
  <si>
    <t xml:space="preserve"> 2024-07-06T23:00:00+01:00</t>
  </si>
  <si>
    <t xml:space="preserve"> 2024-07-06T23:30:00+01:00</t>
  </si>
  <si>
    <t xml:space="preserve"> 2024-07-07T00:00:00+01:00</t>
  </si>
  <si>
    <t xml:space="preserve"> 2024-07-07T00:30:00+01:00</t>
  </si>
  <si>
    <t xml:space="preserve"> 2024-07-07T01:00:00+01:00</t>
  </si>
  <si>
    <t xml:space="preserve"> 2024-07-07T01:30:00+01:00</t>
  </si>
  <si>
    <t xml:space="preserve"> 2024-07-07T02:00:00+01:00</t>
  </si>
  <si>
    <t xml:space="preserve"> 2024-07-07T02:30:00+01:00</t>
  </si>
  <si>
    <t xml:space="preserve"> 2024-07-07T03:00:00+01:00</t>
  </si>
  <si>
    <t xml:space="preserve"> 2024-07-07T03:30:00+01:00</t>
  </si>
  <si>
    <t xml:space="preserve"> 2024-07-07T04:00:00+01:00</t>
  </si>
  <si>
    <t xml:space="preserve"> 2024-07-07T04:30:00+01:00</t>
  </si>
  <si>
    <t xml:space="preserve"> 2024-07-07T05:00:00+01:00</t>
  </si>
  <si>
    <t xml:space="preserve"> 2024-07-07T05:30:00+01:00</t>
  </si>
  <si>
    <t xml:space="preserve"> 2024-07-07T06:00:00+01:00</t>
  </si>
  <si>
    <t xml:space="preserve"> 2024-07-07T06:30:00+01:00</t>
  </si>
  <si>
    <t xml:space="preserve"> 2024-07-07T07:00:00+01:00</t>
  </si>
  <si>
    <t xml:space="preserve"> 2024-07-07T07:30:00+01:00</t>
  </si>
  <si>
    <t xml:space="preserve"> 2024-07-07T08:00:00+01:00</t>
  </si>
  <si>
    <t xml:space="preserve"> 2024-07-07T08:30:00+01:00</t>
  </si>
  <si>
    <t xml:space="preserve"> 2024-07-07T09:00:00+01:00</t>
  </si>
  <si>
    <t xml:space="preserve"> 2024-07-07T09:30:00+01:00</t>
  </si>
  <si>
    <t xml:space="preserve"> 2024-07-07T10:00:00+01:00</t>
  </si>
  <si>
    <t xml:space="preserve"> 2024-07-07T10:30:00+01:00</t>
  </si>
  <si>
    <t xml:space="preserve"> 2024-07-07T11:00:00+01:00</t>
  </si>
  <si>
    <t xml:space="preserve"> 2024-07-07T11:30:00+01:00</t>
  </si>
  <si>
    <t xml:space="preserve"> 2024-07-07T12:00:00+01:00</t>
  </si>
  <si>
    <t xml:space="preserve"> 2024-07-07T12:30:00+01:00</t>
  </si>
  <si>
    <t xml:space="preserve"> 2024-07-07T13:00:00+01:00</t>
  </si>
  <si>
    <t xml:space="preserve"> 2024-07-07T13:30:00+01:00</t>
  </si>
  <si>
    <t xml:space="preserve"> 2024-07-07T14:00:00+01:00</t>
  </si>
  <si>
    <t xml:space="preserve"> 2024-07-07T14:30:00+01:00</t>
  </si>
  <si>
    <t xml:space="preserve"> 2024-07-07T15:00:00+01:00</t>
  </si>
  <si>
    <t xml:space="preserve"> 2024-07-07T15:30:00+01:00</t>
  </si>
  <si>
    <t xml:space="preserve"> 2024-07-07T16:00:00+01:00</t>
  </si>
  <si>
    <t xml:space="preserve"> 2024-07-07T16:30:00+01:00</t>
  </si>
  <si>
    <t xml:space="preserve"> 2024-07-07T17:00:00+01:00</t>
  </si>
  <si>
    <t xml:space="preserve"> 2024-07-07T17:30:00+01:00</t>
  </si>
  <si>
    <t xml:space="preserve"> 2024-07-07T18:00:00+01:00</t>
  </si>
  <si>
    <t xml:space="preserve"> 2024-07-07T18:30:00+01:00</t>
  </si>
  <si>
    <t xml:space="preserve"> 2024-07-07T19:00:00+01:00</t>
  </si>
  <si>
    <t xml:space="preserve"> 2024-07-07T19:30:00+01:00</t>
  </si>
  <si>
    <t xml:space="preserve"> 2024-07-07T20:00:00+01:00</t>
  </si>
  <si>
    <t xml:space="preserve"> 2024-07-07T20:30:00+01:00</t>
  </si>
  <si>
    <t xml:space="preserve"> 2024-07-07T21:00:00+01:00</t>
  </si>
  <si>
    <t xml:space="preserve"> 2024-07-07T21:30:00+01:00</t>
  </si>
  <si>
    <t xml:space="preserve"> 2024-07-07T22:00:00+01:00</t>
  </si>
  <si>
    <t xml:space="preserve"> 2024-07-07T22:30:00+01:00</t>
  </si>
  <si>
    <t xml:space="preserve"> 2024-07-07T23:00:00+01:00</t>
  </si>
  <si>
    <t xml:space="preserve"> 2024-07-07T23:30:00+01:00</t>
  </si>
  <si>
    <t xml:space="preserve"> 2024-07-08T00:00:00+01:00</t>
  </si>
  <si>
    <t xml:space="preserve"> 2024-07-08T00:30:00+01:00</t>
  </si>
  <si>
    <t xml:space="preserve"> 2024-07-08T01:00:00+01:00</t>
  </si>
  <si>
    <t xml:space="preserve"> 2024-07-08T01:30:00+01:00</t>
  </si>
  <si>
    <t xml:space="preserve"> 2024-07-08T02:00:00+01:00</t>
  </si>
  <si>
    <t xml:space="preserve"> 2024-07-08T02:30:00+01:00</t>
  </si>
  <si>
    <t xml:space="preserve"> 2024-07-08T03:00:00+01:00</t>
  </si>
  <si>
    <t xml:space="preserve"> 2024-07-08T03:30:00+01:00</t>
  </si>
  <si>
    <t xml:space="preserve"> 2024-07-08T04:00:00+01:00</t>
  </si>
  <si>
    <t xml:space="preserve"> 2024-07-08T04:30:00+01:00</t>
  </si>
  <si>
    <t xml:space="preserve"> 2024-07-08T05:00:00+01:00</t>
  </si>
  <si>
    <t xml:space="preserve"> 2024-07-08T05:30:00+01:00</t>
  </si>
  <si>
    <t xml:space="preserve"> 2024-07-08T06:00:00+01:00</t>
  </si>
  <si>
    <t xml:space="preserve"> 2024-07-08T06:30:00+01:00</t>
  </si>
  <si>
    <t xml:space="preserve"> 2024-07-08T07:00:00+01:00</t>
  </si>
  <si>
    <t xml:space="preserve"> 2024-07-08T07:30:00+01:00</t>
  </si>
  <si>
    <t xml:space="preserve"> 2024-07-08T08:00:00+01:00</t>
  </si>
  <si>
    <t xml:space="preserve"> 2024-07-08T08:30:00+01:00</t>
  </si>
  <si>
    <t xml:space="preserve"> 2024-07-08T09:00:00+01:00</t>
  </si>
  <si>
    <t xml:space="preserve"> 2024-07-08T09:30:00+01:00</t>
  </si>
  <si>
    <t xml:space="preserve"> 2024-07-08T10:00:00+01:00</t>
  </si>
  <si>
    <t xml:space="preserve"> 2024-07-08T10:30:00+01:00</t>
  </si>
  <si>
    <t xml:space="preserve"> 2024-07-08T11:00:00+01:00</t>
  </si>
  <si>
    <t xml:space="preserve"> 2024-07-08T11:30:00+01:00</t>
  </si>
  <si>
    <t xml:space="preserve"> 2024-07-08T12:00:00+01:00</t>
  </si>
  <si>
    <t xml:space="preserve"> 2024-07-08T12:30:00+01:00</t>
  </si>
  <si>
    <t xml:space="preserve"> 2024-07-08T13:00:00+01:00</t>
  </si>
  <si>
    <t xml:space="preserve"> 2024-07-08T13:30:00+01:00</t>
  </si>
  <si>
    <t xml:space="preserve"> 2024-07-08T14:00:00+01:00</t>
  </si>
  <si>
    <t xml:space="preserve"> 2024-07-08T14:30:00+01:00</t>
  </si>
  <si>
    <t xml:space="preserve"> 2024-07-08T15:00:00+01:00</t>
  </si>
  <si>
    <t xml:space="preserve"> 2024-07-08T15:30:00+01:00</t>
  </si>
  <si>
    <t xml:space="preserve"> 2024-07-08T16:00:00+01:00</t>
  </si>
  <si>
    <t xml:space="preserve"> 2024-07-08T16:30:00+01:00</t>
  </si>
  <si>
    <t xml:space="preserve"> 2024-07-08T17:00:00+01:00</t>
  </si>
  <si>
    <t xml:space="preserve"> 2024-07-08T17:30:00+01:00</t>
  </si>
  <si>
    <t xml:space="preserve"> 2024-07-08T18:00:00+01:00</t>
  </si>
  <si>
    <t xml:space="preserve"> 2024-07-08T18:30:00+01:00</t>
  </si>
  <si>
    <t xml:space="preserve"> 2024-07-08T19:00:00+01:00</t>
  </si>
  <si>
    <t xml:space="preserve"> 2024-07-08T19:30:00+01:00</t>
  </si>
  <si>
    <t xml:space="preserve"> 2024-07-08T20:00:00+01:00</t>
  </si>
  <si>
    <t xml:space="preserve"> 2024-07-08T20:30:00+01:00</t>
  </si>
  <si>
    <t xml:space="preserve"> 2024-07-08T21:00:00+01:00</t>
  </si>
  <si>
    <t xml:space="preserve"> 2024-07-08T21:30:00+01:00</t>
  </si>
  <si>
    <t xml:space="preserve"> 2024-07-08T22:00:00+01:00</t>
  </si>
  <si>
    <t xml:space="preserve"> 2024-07-08T22:30:00+01:00</t>
  </si>
  <si>
    <t xml:space="preserve"> 2024-07-08T23:00:00+01:00</t>
  </si>
  <si>
    <t xml:space="preserve"> 2024-07-08T23:30:00+01:00</t>
  </si>
  <si>
    <t xml:space="preserve"> 2024-07-09T00:00:00+01:00</t>
  </si>
  <si>
    <t xml:space="preserve"> 2024-07-09T00:30:00+01:00</t>
  </si>
  <si>
    <t xml:space="preserve"> 2024-07-09T01:00:00+01:00</t>
  </si>
  <si>
    <t xml:space="preserve"> 2024-07-09T01:30:00+01:00</t>
  </si>
  <si>
    <t xml:space="preserve"> 2024-07-09T02:00:00+01:00</t>
  </si>
  <si>
    <t xml:space="preserve"> 2024-07-09T02:30:00+01:00</t>
  </si>
  <si>
    <t xml:space="preserve"> 2024-07-09T03:00:00+01:00</t>
  </si>
  <si>
    <t xml:space="preserve"> 2024-07-09T03:30:00+01:00</t>
  </si>
  <si>
    <t xml:space="preserve"> 2024-07-09T04:00:00+01:00</t>
  </si>
  <si>
    <t xml:space="preserve"> 2024-07-09T04:30:00+01:00</t>
  </si>
  <si>
    <t xml:space="preserve"> 2024-07-09T05:00:00+01:00</t>
  </si>
  <si>
    <t xml:space="preserve"> 2024-07-09T05:30:00+01:00</t>
  </si>
  <si>
    <t xml:space="preserve"> 2024-07-09T06:00:00+01:00</t>
  </si>
  <si>
    <t xml:space="preserve"> 2024-07-09T06:30:00+01:00</t>
  </si>
  <si>
    <t xml:space="preserve"> 2024-07-09T07:00:00+01:00</t>
  </si>
  <si>
    <t xml:space="preserve"> 2024-07-09T07:30:00+01:00</t>
  </si>
  <si>
    <t xml:space="preserve"> 2024-07-09T08:00:00+01:00</t>
  </si>
  <si>
    <t xml:space="preserve"> 2024-07-09T08:30:00+01:00</t>
  </si>
  <si>
    <t xml:space="preserve"> 2024-07-09T09:00:00+01:00</t>
  </si>
  <si>
    <t xml:space="preserve"> 2024-07-09T09:30:00+01:00</t>
  </si>
  <si>
    <t xml:space="preserve"> 2024-07-09T10:00:00+01:00</t>
  </si>
  <si>
    <t xml:space="preserve"> 2024-07-09T10:30:00+01:00</t>
  </si>
  <si>
    <t xml:space="preserve"> 2024-07-09T11:00:00+01:00</t>
  </si>
  <si>
    <t xml:space="preserve"> 2024-07-09T11:30:00+01:00</t>
  </si>
  <si>
    <t xml:space="preserve"> 2024-07-09T12:00:00+01:00</t>
  </si>
  <si>
    <t xml:space="preserve"> 2024-07-09T12:30:00+01:00</t>
  </si>
  <si>
    <t xml:space="preserve"> 2024-07-09T13:00:00+01:00</t>
  </si>
  <si>
    <t xml:space="preserve"> 2024-07-09T13:30:00+01:00</t>
  </si>
  <si>
    <t xml:space="preserve"> 2024-07-09T14:00:00+01:00</t>
  </si>
  <si>
    <t xml:space="preserve"> 2024-07-09T14:30:00+01:00</t>
  </si>
  <si>
    <t xml:space="preserve"> 2024-07-09T15:00:00+01:00</t>
  </si>
  <si>
    <t xml:space="preserve"> 2024-07-09T15:30:00+01:00</t>
  </si>
  <si>
    <t xml:space="preserve"> 2024-07-09T16:00:00+01:00</t>
  </si>
  <si>
    <t xml:space="preserve"> 2024-07-09T16:30:00+01:00</t>
  </si>
  <si>
    <t xml:space="preserve"> 2024-07-09T17:00:00+01:00</t>
  </si>
  <si>
    <t xml:space="preserve"> 2024-07-09T17:30:00+01:00</t>
  </si>
  <si>
    <t xml:space="preserve"> 2024-07-09T18:00:00+01:00</t>
  </si>
  <si>
    <t xml:space="preserve"> 2024-07-09T18:30:00+01:00</t>
  </si>
  <si>
    <t xml:space="preserve"> 2024-07-09T19:00:00+01:00</t>
  </si>
  <si>
    <t xml:space="preserve"> 2024-07-09T19:30:00+01:00</t>
  </si>
  <si>
    <t xml:space="preserve"> 2024-07-09T20:00:00+01:00</t>
  </si>
  <si>
    <t xml:space="preserve"> 2024-07-09T20:30:00+01:00</t>
  </si>
  <si>
    <t xml:space="preserve"> 2024-07-09T21:00:00+01:00</t>
  </si>
  <si>
    <t xml:space="preserve"> 2024-07-09T21:30:00+01:00</t>
  </si>
  <si>
    <t xml:space="preserve"> 2024-07-09T22:00:00+01:00</t>
  </si>
  <si>
    <t xml:space="preserve"> 2024-07-09T22:30:00+01:00</t>
  </si>
  <si>
    <t xml:space="preserve"> 2024-07-09T23:00:00+01:00</t>
  </si>
  <si>
    <t xml:space="preserve"> 2024-07-09T23:30:00+01:00</t>
  </si>
  <si>
    <t xml:space="preserve"> 2024-07-10T00:00:00+01:00</t>
  </si>
  <si>
    <t xml:space="preserve"> 2024-07-10T00:30:00+01:00</t>
  </si>
  <si>
    <t xml:space="preserve"> 2024-07-10T01:00:00+01:00</t>
  </si>
  <si>
    <t xml:space="preserve"> 2024-07-10T01:30:00+01:00</t>
  </si>
  <si>
    <t xml:space="preserve"> 2024-07-10T02:00:00+01:00</t>
  </si>
  <si>
    <t xml:space="preserve"> 2024-07-10T02:30:00+01:00</t>
  </si>
  <si>
    <t xml:space="preserve"> 2024-07-10T03:00:00+01:00</t>
  </si>
  <si>
    <t xml:space="preserve"> 2024-07-10T03:30:00+01:00</t>
  </si>
  <si>
    <t xml:space="preserve"> 2024-07-10T04:00:00+01:00</t>
  </si>
  <si>
    <t xml:space="preserve"> 2024-07-10T04:30:00+01:00</t>
  </si>
  <si>
    <t xml:space="preserve"> 2024-07-10T05:00:00+01:00</t>
  </si>
  <si>
    <t xml:space="preserve"> 2024-07-10T05:30:00+01:00</t>
  </si>
  <si>
    <t xml:space="preserve"> 2024-07-10T06:00:00+01:00</t>
  </si>
  <si>
    <t xml:space="preserve"> 2024-07-10T06:30:00+01:00</t>
  </si>
  <si>
    <t xml:space="preserve"> 2024-07-10T07:00:00+01:00</t>
  </si>
  <si>
    <t xml:space="preserve"> 2024-07-10T07:30:00+01:00</t>
  </si>
  <si>
    <t xml:space="preserve"> 2024-07-10T08:00:00+01:00</t>
  </si>
  <si>
    <t xml:space="preserve"> 2024-07-10T08:30:00+01:00</t>
  </si>
  <si>
    <t xml:space="preserve"> 2024-07-10T09:00:00+01:00</t>
  </si>
  <si>
    <t xml:space="preserve"> 2024-07-10T09:30:00+01:00</t>
  </si>
  <si>
    <t xml:space="preserve"> 2024-07-10T10:00:00+01:00</t>
  </si>
  <si>
    <t xml:space="preserve"> 2024-07-10T10:30:00+01:00</t>
  </si>
  <si>
    <t xml:space="preserve"> 2024-07-10T11:00:00+01:00</t>
  </si>
  <si>
    <t xml:space="preserve"> 2024-07-10T11:30:00+01:00</t>
  </si>
  <si>
    <t xml:space="preserve"> 2024-07-10T12:00:00+01:00</t>
  </si>
  <si>
    <t xml:space="preserve"> 2024-07-10T12:30:00+01:00</t>
  </si>
  <si>
    <t xml:space="preserve"> 2024-07-10T13:00:00+01:00</t>
  </si>
  <si>
    <t xml:space="preserve"> 2024-07-10T13:30:00+01:00</t>
  </si>
  <si>
    <t xml:space="preserve"> 2024-07-10T14:00:00+01:00</t>
  </si>
  <si>
    <t xml:space="preserve"> 2024-07-10T14:30:00+01:00</t>
  </si>
  <si>
    <t xml:space="preserve"> 2024-07-10T15:00:00+01:00</t>
  </si>
  <si>
    <t xml:space="preserve"> 2024-07-10T15:30:00+01:00</t>
  </si>
  <si>
    <t xml:space="preserve"> 2024-07-10T16:00:00+01:00</t>
  </si>
  <si>
    <t xml:space="preserve"> 2024-07-10T16:30:00+01:00</t>
  </si>
  <si>
    <t xml:space="preserve"> 2024-07-10T17:00:00+01:00</t>
  </si>
  <si>
    <t xml:space="preserve"> 2024-07-10T17:30:00+01:00</t>
  </si>
  <si>
    <t xml:space="preserve"> 2024-07-10T18:00:00+01:00</t>
  </si>
  <si>
    <t xml:space="preserve"> 2024-07-10T18:30:00+01:00</t>
  </si>
  <si>
    <t xml:space="preserve"> 2024-07-10T19:00:00+01:00</t>
  </si>
  <si>
    <t xml:space="preserve"> 2024-07-10T19:30:00+01:00</t>
  </si>
  <si>
    <t xml:space="preserve"> 2024-07-10T20:00:00+01:00</t>
  </si>
  <si>
    <t xml:space="preserve"> 2024-07-10T20:30:00+01:00</t>
  </si>
  <si>
    <t xml:space="preserve"> 2024-07-10T21:00:00+01:00</t>
  </si>
  <si>
    <t xml:space="preserve"> 2024-07-10T21:30:00+01:00</t>
  </si>
  <si>
    <t xml:space="preserve"> 2024-07-10T22:00:00+01:00</t>
  </si>
  <si>
    <t xml:space="preserve"> 2024-07-10T22:30:00+01:00</t>
  </si>
  <si>
    <t xml:space="preserve"> 2024-07-10T23:00:00+01:00</t>
  </si>
  <si>
    <t xml:space="preserve"> 2024-07-10T23:30:00+01:00</t>
  </si>
  <si>
    <t xml:space="preserve"> 2024-07-11T00:00:00+01:00</t>
  </si>
  <si>
    <t xml:space="preserve"> 2024-07-11T00:30:00+01:00</t>
  </si>
  <si>
    <t xml:space="preserve"> 2024-07-11T01:00:00+01:00</t>
  </si>
  <si>
    <t xml:space="preserve"> 2024-07-11T01:30:00+01:00</t>
  </si>
  <si>
    <t xml:space="preserve"> 2024-07-11T02:00:00+01:00</t>
  </si>
  <si>
    <t xml:space="preserve"> 2024-07-11T02:30:00+01:00</t>
  </si>
  <si>
    <t xml:space="preserve"> 2024-07-11T03:00:00+01:00</t>
  </si>
  <si>
    <t xml:space="preserve"> 2024-07-11T03:30:00+01:00</t>
  </si>
  <si>
    <t xml:space="preserve"> 2024-07-11T04:00:00+01:00</t>
  </si>
  <si>
    <t xml:space="preserve"> 2024-07-11T04:30:00+01:00</t>
  </si>
  <si>
    <t xml:space="preserve"> 2024-07-11T05:00:00+01:00</t>
  </si>
  <si>
    <t xml:space="preserve"> 2024-07-11T05:30:00+01:00</t>
  </si>
  <si>
    <t xml:space="preserve"> 2024-07-11T06:00:00+01:00</t>
  </si>
  <si>
    <t xml:space="preserve"> 2024-07-11T06:30:00+01:00</t>
  </si>
  <si>
    <t xml:space="preserve"> 2024-07-11T07:00:00+01:00</t>
  </si>
  <si>
    <t xml:space="preserve"> 2024-07-11T07:30:00+01:00</t>
  </si>
  <si>
    <t xml:space="preserve"> 2024-07-11T08:00:00+01:00</t>
  </si>
  <si>
    <t xml:space="preserve"> 2024-07-11T08:30:00+01:00</t>
  </si>
  <si>
    <t xml:space="preserve"> 2024-07-11T09:00:00+01:00</t>
  </si>
  <si>
    <t xml:space="preserve"> 2024-07-11T09:30:00+01:00</t>
  </si>
  <si>
    <t xml:space="preserve"> 2024-07-11T10:00:00+01:00</t>
  </si>
  <si>
    <t xml:space="preserve"> 2024-07-11T10:30:00+01:00</t>
  </si>
  <si>
    <t xml:space="preserve"> 2024-07-11T11:00:00+01:00</t>
  </si>
  <si>
    <t xml:space="preserve"> 2024-07-11T11:30:00+01:00</t>
  </si>
  <si>
    <t xml:space="preserve"> 2024-07-11T12:00:00+01:00</t>
  </si>
  <si>
    <t xml:space="preserve"> 2024-07-11T12:30:00+01:00</t>
  </si>
  <si>
    <t xml:space="preserve"> 2024-07-11T13:00:00+01:00</t>
  </si>
  <si>
    <t xml:space="preserve"> 2024-07-11T13:30:00+01:00</t>
  </si>
  <si>
    <t xml:space="preserve"> 2024-07-11T14:00:00+01:00</t>
  </si>
  <si>
    <t xml:space="preserve"> 2024-07-11T14:30:00+01:00</t>
  </si>
  <si>
    <t xml:space="preserve"> 2024-07-11T15:00:00+01:00</t>
  </si>
  <si>
    <t xml:space="preserve"> 2024-07-11T15:30:00+01:00</t>
  </si>
  <si>
    <t xml:space="preserve"> 2024-07-11T16:00:00+01:00</t>
  </si>
  <si>
    <t xml:space="preserve"> 2024-07-11T16:30:00+01:00</t>
  </si>
  <si>
    <t xml:space="preserve"> 2024-07-11T17:00:00+01:00</t>
  </si>
  <si>
    <t xml:space="preserve"> 2024-07-11T17:30:00+01:00</t>
  </si>
  <si>
    <t xml:space="preserve"> 2024-07-11T18:00:00+01:00</t>
  </si>
  <si>
    <t xml:space="preserve"> 2024-07-11T18:30:00+01:00</t>
  </si>
  <si>
    <t xml:space="preserve"> 2024-07-11T19:00:00+01:00</t>
  </si>
  <si>
    <t xml:space="preserve"> 2024-07-11T19:30:00+01:00</t>
  </si>
  <si>
    <t xml:space="preserve"> 2024-07-11T20:00:00+01:00</t>
  </si>
  <si>
    <t xml:space="preserve"> 2024-07-11T20:30:00+01:00</t>
  </si>
  <si>
    <t xml:space="preserve"> 2024-07-11T21:00:00+01:00</t>
  </si>
  <si>
    <t xml:space="preserve"> 2024-07-11T21:30:00+01:00</t>
  </si>
  <si>
    <t xml:space="preserve"> 2024-07-11T22:00:00+01:00</t>
  </si>
  <si>
    <t xml:space="preserve"> 2024-07-11T22:30:00+01:00</t>
  </si>
  <si>
    <t xml:space="preserve"> 2024-07-11T23:00:00+01:00</t>
  </si>
  <si>
    <t xml:space="preserve"> 2024-07-11T23:30:00+01:00</t>
  </si>
  <si>
    <t xml:space="preserve"> 2024-07-12T00:00:00+01:00</t>
  </si>
  <si>
    <t xml:space="preserve"> 2024-07-12T00:30:00+01:00</t>
  </si>
  <si>
    <t xml:space="preserve"> 2024-07-12T01:00:00+01:00</t>
  </si>
  <si>
    <t xml:space="preserve"> 2024-07-12T01:30:00+01:00</t>
  </si>
  <si>
    <t xml:space="preserve"> 2024-07-12T02:00:00+01:00</t>
  </si>
  <si>
    <t xml:space="preserve"> 2024-07-12T02:30:00+01:00</t>
  </si>
  <si>
    <t xml:space="preserve"> 2024-07-12T03:00:00+01:00</t>
  </si>
  <si>
    <t xml:space="preserve"> 2024-07-12T03:30:00+01:00</t>
  </si>
  <si>
    <t xml:space="preserve"> 2024-07-12T04:00:00+01:00</t>
  </si>
  <si>
    <t xml:space="preserve"> 2024-07-12T04:30:00+01:00</t>
  </si>
  <si>
    <t xml:space="preserve"> 2024-07-12T05:00:00+01:00</t>
  </si>
  <si>
    <t xml:space="preserve"> 2024-07-12T05:30:00+01:00</t>
  </si>
  <si>
    <t xml:space="preserve"> 2024-07-12T06:00:00+01:00</t>
  </si>
  <si>
    <t xml:space="preserve"> 2024-07-12T06:30:00+01:00</t>
  </si>
  <si>
    <t xml:space="preserve"> 2024-07-12T07:00:00+01:00</t>
  </si>
  <si>
    <t xml:space="preserve"> 2024-07-12T07:30:00+01:00</t>
  </si>
  <si>
    <t xml:space="preserve"> 2024-07-12T08:00:00+01:00</t>
  </si>
  <si>
    <t xml:space="preserve"> 2024-07-12T08:30:00+01:00</t>
  </si>
  <si>
    <t xml:space="preserve"> 2024-07-12T09:00:00+01:00</t>
  </si>
  <si>
    <t xml:space="preserve"> 2024-07-12T09:30:00+01:00</t>
  </si>
  <si>
    <t xml:space="preserve"> 2024-07-12T10:00:00+01:00</t>
  </si>
  <si>
    <t xml:space="preserve"> 2024-07-12T10:30:00+01:00</t>
  </si>
  <si>
    <t xml:space="preserve"> 2024-07-12T11:00:00+01:00</t>
  </si>
  <si>
    <t xml:space="preserve"> 2024-07-12T11:30:00+01:00</t>
  </si>
  <si>
    <t xml:space="preserve"> 2024-07-12T12:00:00+01:00</t>
  </si>
  <si>
    <t xml:space="preserve"> 2024-07-12T12:30:00+01:00</t>
  </si>
  <si>
    <t xml:space="preserve"> 2024-07-12T13:00:00+01:00</t>
  </si>
  <si>
    <t xml:space="preserve"> 2024-07-12T13:30:00+01:00</t>
  </si>
  <si>
    <t xml:space="preserve"> 2024-07-12T14:00:00+01:00</t>
  </si>
  <si>
    <t xml:space="preserve"> 2024-07-12T14:30:00+01:00</t>
  </si>
  <si>
    <t xml:space="preserve"> 2024-07-12T15:00:00+01:00</t>
  </si>
  <si>
    <t xml:space="preserve"> 2024-07-12T15:30:00+01:00</t>
  </si>
  <si>
    <t xml:space="preserve"> 2024-07-12T16:00:00+01:00</t>
  </si>
  <si>
    <t xml:space="preserve"> 2024-07-12T16:30:00+01:00</t>
  </si>
  <si>
    <t xml:space="preserve"> 2024-07-12T17:00:00+01:00</t>
  </si>
  <si>
    <t xml:space="preserve"> 2024-07-12T17:30:00+01:00</t>
  </si>
  <si>
    <t xml:space="preserve"> 2024-07-12T18:00:00+01:00</t>
  </si>
  <si>
    <t xml:space="preserve"> 2024-07-12T18:30:00+01:00</t>
  </si>
  <si>
    <t xml:space="preserve"> 2024-07-12T19:00:00+01:00</t>
  </si>
  <si>
    <t xml:space="preserve"> 2024-07-12T19:30:00+01:00</t>
  </si>
  <si>
    <t xml:space="preserve"> 2024-07-12T20:00:00+01:00</t>
  </si>
  <si>
    <t xml:space="preserve"> 2024-07-12T20:30:00+01:00</t>
  </si>
  <si>
    <t xml:space="preserve"> 2024-07-12T21:00:00+01:00</t>
  </si>
  <si>
    <t xml:space="preserve"> 2024-07-12T21:30:00+01:00</t>
  </si>
  <si>
    <t xml:space="preserve"> 2024-07-12T22:00:00+01:00</t>
  </si>
  <si>
    <t xml:space="preserve"> 2024-07-12T22:30:00+01:00</t>
  </si>
  <si>
    <t xml:space="preserve"> 2024-07-12T23:00:00+01:00</t>
  </si>
  <si>
    <t xml:space="preserve"> 2024-07-12T23:30:00+01:00</t>
  </si>
  <si>
    <t xml:space="preserve"> 2024-07-13T00:00:00+01:00</t>
  </si>
  <si>
    <t xml:space="preserve"> 2024-07-13T00:30:00+01:00</t>
  </si>
  <si>
    <t xml:space="preserve"> 2024-07-13T01:00:00+01:00</t>
  </si>
  <si>
    <t xml:space="preserve"> 2024-07-13T01:30:00+01:00</t>
  </si>
  <si>
    <t xml:space="preserve"> 2024-07-13T02:00:00+01:00</t>
  </si>
  <si>
    <t xml:space="preserve"> 2024-07-13T02:30:00+01:00</t>
  </si>
  <si>
    <t xml:space="preserve"> 2024-07-13T03:00:00+01:00</t>
  </si>
  <si>
    <t xml:space="preserve"> 2024-07-13T03:30:00+01:00</t>
  </si>
  <si>
    <t xml:space="preserve"> 2024-07-13T04:00:00+01:00</t>
  </si>
  <si>
    <t xml:space="preserve"> 2024-07-13T04:30:00+01:00</t>
  </si>
  <si>
    <t xml:space="preserve"> 2024-07-13T05:00:00+01:00</t>
  </si>
  <si>
    <t xml:space="preserve"> 2024-07-13T05:30:00+01:00</t>
  </si>
  <si>
    <t xml:space="preserve"> 2024-07-13T06:00:00+01:00</t>
  </si>
  <si>
    <t xml:space="preserve"> 2024-07-13T06:30:00+01:00</t>
  </si>
  <si>
    <t xml:space="preserve"> 2024-07-13T07:00:00+01:00</t>
  </si>
  <si>
    <t xml:space="preserve"> 2024-07-13T07:30:00+01:00</t>
  </si>
  <si>
    <t xml:space="preserve"> 2024-07-13T08:00:00+01:00</t>
  </si>
  <si>
    <t xml:space="preserve"> 2024-07-13T08:30:00+01:00</t>
  </si>
  <si>
    <t xml:space="preserve"> 2024-07-13T09:00:00+01:00</t>
  </si>
  <si>
    <t xml:space="preserve"> 2024-07-13T09:30:00+01:00</t>
  </si>
  <si>
    <t xml:space="preserve"> 2024-07-13T10:00:00+01:00</t>
  </si>
  <si>
    <t xml:space="preserve"> 2024-07-13T10:30:00+01:00</t>
  </si>
  <si>
    <t xml:space="preserve"> 2024-07-13T11:00:00+01:00</t>
  </si>
  <si>
    <t xml:space="preserve"> 2024-07-13T11:30:00+01:00</t>
  </si>
  <si>
    <t xml:space="preserve"> 2024-07-13T12:00:00+01:00</t>
  </si>
  <si>
    <t xml:space="preserve"> 2024-07-13T12:30:00+01:00</t>
  </si>
  <si>
    <t xml:space="preserve"> 2024-07-13T13:00:00+01:00</t>
  </si>
  <si>
    <t xml:space="preserve"> 2024-07-13T13:30:00+01:00</t>
  </si>
  <si>
    <t xml:space="preserve"> 2024-07-13T14:00:00+01:00</t>
  </si>
  <si>
    <t xml:space="preserve"> 2024-07-13T14:30:00+01:00</t>
  </si>
  <si>
    <t xml:space="preserve"> 2024-07-13T15:00:00+01:00</t>
  </si>
  <si>
    <t xml:space="preserve"> 2024-07-13T15:30:00+01:00</t>
  </si>
  <si>
    <t xml:space="preserve"> 2024-07-13T16:00:00+01:00</t>
  </si>
  <si>
    <t xml:space="preserve"> 2024-07-13T16:30:00+01:00</t>
  </si>
  <si>
    <t xml:space="preserve"> 2024-07-13T17:00:00+01:00</t>
  </si>
  <si>
    <t xml:space="preserve"> 2024-07-13T17:30:00+01:00</t>
  </si>
  <si>
    <t xml:space="preserve"> 2024-07-13T18:00:00+01:00</t>
  </si>
  <si>
    <t xml:space="preserve"> 2024-07-13T18:30:00+01:00</t>
  </si>
  <si>
    <t xml:space="preserve"> 2024-07-13T19:00:00+01:00</t>
  </si>
  <si>
    <t xml:space="preserve"> 2024-07-13T19:30:00+01:00</t>
  </si>
  <si>
    <t xml:space="preserve"> 2024-07-13T20:00:00+01:00</t>
  </si>
  <si>
    <t xml:space="preserve"> 2024-07-13T20:30:00+01:00</t>
  </si>
  <si>
    <t xml:space="preserve"> 2024-07-13T21:00:00+01:00</t>
  </si>
  <si>
    <t xml:space="preserve"> 2024-07-13T21:30:00+01:00</t>
  </si>
  <si>
    <t xml:space="preserve"> 2024-07-13T22:00:00+01:00</t>
  </si>
  <si>
    <t xml:space="preserve"> 2024-07-13T22:30:00+01:00</t>
  </si>
  <si>
    <t xml:space="preserve"> 2024-07-13T23:00:00+01:00</t>
  </si>
  <si>
    <t xml:space="preserve"> 2024-07-13T23:30:00+01:00</t>
  </si>
  <si>
    <t xml:space="preserve"> 2024-07-14T00:00:00+01:00</t>
  </si>
  <si>
    <t xml:space="preserve"> 2024-07-14T00:30:00+01:00</t>
  </si>
  <si>
    <t xml:space="preserve"> 2024-07-14T01:00:00+01:00</t>
  </si>
  <si>
    <t xml:space="preserve"> 2024-07-14T01:30:00+01:00</t>
  </si>
  <si>
    <t xml:space="preserve"> 2024-07-14T02:00:00+01:00</t>
  </si>
  <si>
    <t xml:space="preserve"> 2024-07-14T02:30:00+01:00</t>
  </si>
  <si>
    <t xml:space="preserve"> 2024-07-14T03:00:00+01:00</t>
  </si>
  <si>
    <t xml:space="preserve"> 2024-07-14T03:30:00+01:00</t>
  </si>
  <si>
    <t xml:space="preserve"> 2024-07-14T04:00:00+01:00</t>
  </si>
  <si>
    <t xml:space="preserve"> 2024-07-14T04:30:00+01:00</t>
  </si>
  <si>
    <t xml:space="preserve"> 2024-07-14T05:00:00+01:00</t>
  </si>
  <si>
    <t xml:space="preserve"> 2024-07-14T05:30:00+01:00</t>
  </si>
  <si>
    <t xml:space="preserve"> 2024-07-14T06:00:00+01:00</t>
  </si>
  <si>
    <t xml:space="preserve"> 2024-07-14T06:30:00+01:00</t>
  </si>
  <si>
    <t xml:space="preserve"> 2024-07-14T07:00:00+01:00</t>
  </si>
  <si>
    <t xml:space="preserve"> 2024-07-14T07:30:00+01:00</t>
  </si>
  <si>
    <t xml:space="preserve"> 2024-07-14T08:00:00+01:00</t>
  </si>
  <si>
    <t xml:space="preserve"> 2024-07-14T08:30:00+01:00</t>
  </si>
  <si>
    <t xml:space="preserve"> 2024-07-14T09:00:00+01:00</t>
  </si>
  <si>
    <t xml:space="preserve"> 2024-07-14T09:30:00+01:00</t>
  </si>
  <si>
    <t xml:space="preserve"> 2024-07-14T10:00:00+01:00</t>
  </si>
  <si>
    <t xml:space="preserve"> 2024-07-14T10:30:00+01:00</t>
  </si>
  <si>
    <t xml:space="preserve"> 2024-07-14T11:00:00+01:00</t>
  </si>
  <si>
    <t xml:space="preserve"> 2024-07-14T11:30:00+01:00</t>
  </si>
  <si>
    <t xml:space="preserve"> 2024-07-14T12:00:00+01:00</t>
  </si>
  <si>
    <t xml:space="preserve"> 2024-07-14T12:30:00+01:00</t>
  </si>
  <si>
    <t xml:space="preserve"> 2024-07-14T13:00:00+01:00</t>
  </si>
  <si>
    <t xml:space="preserve"> 2024-07-14T13:30:00+01:00</t>
  </si>
  <si>
    <t xml:space="preserve"> 2024-07-14T14:00:00+01:00</t>
  </si>
  <si>
    <t xml:space="preserve"> 2024-07-14T14:30:00+01:00</t>
  </si>
  <si>
    <t xml:space="preserve"> 2024-07-14T15:00:00+01:00</t>
  </si>
  <si>
    <t xml:space="preserve"> 2024-07-14T15:30:00+01:00</t>
  </si>
  <si>
    <t xml:space="preserve"> 2024-07-14T16:00:00+01:00</t>
  </si>
  <si>
    <t xml:space="preserve"> 2024-07-14T16:30:00+01:00</t>
  </si>
  <si>
    <t xml:space="preserve"> 2024-07-14T17:00:00+01:00</t>
  </si>
  <si>
    <t xml:space="preserve"> 2024-07-14T17:30:00+01:00</t>
  </si>
  <si>
    <t xml:space="preserve"> 2024-07-14T18:00:00+01:00</t>
  </si>
  <si>
    <t xml:space="preserve"> 2024-07-14T18:30:00+01:00</t>
  </si>
  <si>
    <t xml:space="preserve"> 2024-07-14T19:00:00+01:00</t>
  </si>
  <si>
    <t xml:space="preserve"> 2024-07-14T19:30:00+01:00</t>
  </si>
  <si>
    <t xml:space="preserve"> 2024-07-14T20:00:00+01:00</t>
  </si>
  <si>
    <t xml:space="preserve"> 2024-07-14T20:30:00+01:00</t>
  </si>
  <si>
    <t xml:space="preserve"> 2024-07-14T21:00:00+01:00</t>
  </si>
  <si>
    <t xml:space="preserve"> 2024-07-14T21:30:00+01:00</t>
  </si>
  <si>
    <t xml:space="preserve"> 2024-07-14T22:00:00+01:00</t>
  </si>
  <si>
    <t xml:space="preserve"> 2024-07-14T22:30:00+01:00</t>
  </si>
  <si>
    <t xml:space="preserve"> 2024-07-14T23:00:00+01:00</t>
  </si>
  <si>
    <t xml:space="preserve"> 2024-07-14T23:30:00+01:00</t>
  </si>
  <si>
    <t xml:space="preserve"> 2024-07-15T00:00:00+01:00</t>
  </si>
  <si>
    <t xml:space="preserve"> 2024-07-15T00:30:00+01:00</t>
  </si>
  <si>
    <t xml:space="preserve"> 2024-07-15T01:00:00+01:00</t>
  </si>
  <si>
    <t xml:space="preserve"> 2024-07-15T01:30:00+01:00</t>
  </si>
  <si>
    <t xml:space="preserve"> 2024-07-15T02:00:00+01:00</t>
  </si>
  <si>
    <t xml:space="preserve"> 2024-07-15T02:30:00+01:00</t>
  </si>
  <si>
    <t xml:space="preserve"> 2024-07-15T03:00:00+01:00</t>
  </si>
  <si>
    <t xml:space="preserve"> 2024-07-15T03:30:00+01:00</t>
  </si>
  <si>
    <t xml:space="preserve"> 2024-07-15T04:00:00+01:00</t>
  </si>
  <si>
    <t xml:space="preserve"> 2024-07-15T04:30:00+01:00</t>
  </si>
  <si>
    <t xml:space="preserve"> 2024-07-15T05:00:00+01:00</t>
  </si>
  <si>
    <t xml:space="preserve"> 2024-07-15T05:30:00+01:00</t>
  </si>
  <si>
    <t xml:space="preserve"> 2024-07-15T06:00:00+01:00</t>
  </si>
  <si>
    <t xml:space="preserve"> 2024-07-15T06:30:00+01:00</t>
  </si>
  <si>
    <t xml:space="preserve"> 2024-07-15T07:00:00+01:00</t>
  </si>
  <si>
    <t xml:space="preserve"> 2024-07-15T07:30:00+01:00</t>
  </si>
  <si>
    <t xml:space="preserve"> 2024-07-15T08:00:00+01:00</t>
  </si>
  <si>
    <t xml:space="preserve"> 2024-07-15T08:30:00+01:00</t>
  </si>
  <si>
    <t xml:space="preserve"> 2024-07-15T09:00:00+01:00</t>
  </si>
  <si>
    <t xml:space="preserve"> 2024-07-15T09:30:00+01:00</t>
  </si>
  <si>
    <t xml:space="preserve"> 2024-07-15T10:00:00+01:00</t>
  </si>
  <si>
    <t xml:space="preserve"> 2024-07-15T10:30:00+01:00</t>
  </si>
  <si>
    <t xml:space="preserve"> 2024-07-15T11:00:00+01:00</t>
  </si>
  <si>
    <t xml:space="preserve"> 2024-07-15T11:30:00+01:00</t>
  </si>
  <si>
    <t xml:space="preserve"> 2024-07-15T12:00:00+01:00</t>
  </si>
  <si>
    <t xml:space="preserve"> 2024-07-15T12:30:00+01:00</t>
  </si>
  <si>
    <t xml:space="preserve"> 2024-07-15T13:00:00+01:00</t>
  </si>
  <si>
    <t xml:space="preserve"> 2024-07-15T13:30:00+01:00</t>
  </si>
  <si>
    <t xml:space="preserve"> 2024-07-15T14:00:00+01:00</t>
  </si>
  <si>
    <t xml:space="preserve"> 2024-07-15T14:30:00+01:00</t>
  </si>
  <si>
    <t xml:space="preserve"> 2024-07-15T15:00:00+01:00</t>
  </si>
  <si>
    <t xml:space="preserve"> 2024-07-15T15:30:00+01:00</t>
  </si>
  <si>
    <t xml:space="preserve"> 2024-07-15T16:00:00+01:00</t>
  </si>
  <si>
    <t xml:space="preserve"> 2024-07-15T16:30:00+01:00</t>
  </si>
  <si>
    <t xml:space="preserve"> 2024-07-15T17:00:00+01:00</t>
  </si>
  <si>
    <t xml:space="preserve"> 2024-07-15T17:30:00+01:00</t>
  </si>
  <si>
    <t xml:space="preserve"> 2024-07-15T18:00:00+01:00</t>
  </si>
  <si>
    <t xml:space="preserve"> 2024-07-15T18:30:00+01:00</t>
  </si>
  <si>
    <t xml:space="preserve"> 2024-07-15T19:00:00+01:00</t>
  </si>
  <si>
    <t xml:space="preserve"> 2024-07-15T19:30:00+01:00</t>
  </si>
  <si>
    <t xml:space="preserve"> 2024-07-15T20:00:00+01:00</t>
  </si>
  <si>
    <t xml:space="preserve"> 2024-07-15T20:30:00+01:00</t>
  </si>
  <si>
    <t xml:space="preserve"> 2024-07-15T21:00:00+01:00</t>
  </si>
  <si>
    <t xml:space="preserve"> 2024-07-15T21:30:00+01:00</t>
  </si>
  <si>
    <t xml:space="preserve"> 2024-07-15T22:00:00+01:00</t>
  </si>
  <si>
    <t xml:space="preserve"> 2024-07-15T22:30:00+01:00</t>
  </si>
  <si>
    <t xml:space="preserve"> 2024-07-15T23:00:00+01:00</t>
  </si>
  <si>
    <t xml:space="preserve"> 2024-07-15T23:30:00+01:00</t>
  </si>
  <si>
    <t xml:space="preserve"> 2024-07-16T00:00:00+01:00</t>
  </si>
  <si>
    <t xml:space="preserve"> 2024-07-16T00:30:00+01:00</t>
  </si>
  <si>
    <t xml:space="preserve"> 2024-07-16T01:00:00+01:00</t>
  </si>
  <si>
    <t xml:space="preserve"> 2024-07-16T01:30:00+01:00</t>
  </si>
  <si>
    <t xml:space="preserve"> 2024-07-16T02:00:00+01:00</t>
  </si>
  <si>
    <t xml:space="preserve"> 2024-07-16T02:30:00+01:00</t>
  </si>
  <si>
    <t xml:space="preserve"> 2024-07-16T03:00:00+01:00</t>
  </si>
  <si>
    <t xml:space="preserve"> 2024-07-16T03:30:00+01:00</t>
  </si>
  <si>
    <t xml:space="preserve"> 2024-07-16T04:00:00+01:00</t>
  </si>
  <si>
    <t xml:space="preserve"> 2024-07-16T04:30:00+01:00</t>
  </si>
  <si>
    <t xml:space="preserve"> 2024-07-16T05:00:00+01:00</t>
  </si>
  <si>
    <t xml:space="preserve"> 2024-07-16T05:30:00+01:00</t>
  </si>
  <si>
    <t xml:space="preserve"> 2024-07-16T06:00:00+01:00</t>
  </si>
  <si>
    <t xml:space="preserve"> 2024-07-16T06:30:00+01:00</t>
  </si>
  <si>
    <t xml:space="preserve"> 2024-07-16T07:00:00+01:00</t>
  </si>
  <si>
    <t xml:space="preserve"> 2024-07-16T07:30:00+01:00</t>
  </si>
  <si>
    <t xml:space="preserve"> 2024-07-16T08:00:00+01:00</t>
  </si>
  <si>
    <t xml:space="preserve"> 2024-07-16T08:30:00+01:00</t>
  </si>
  <si>
    <t xml:space="preserve"> 2024-07-16T09:00:00+01:00</t>
  </si>
  <si>
    <t xml:space="preserve"> 2024-07-16T09:30:00+01:00</t>
  </si>
  <si>
    <t xml:space="preserve"> 2024-07-16T10:00:00+01:00</t>
  </si>
  <si>
    <t xml:space="preserve"> 2024-07-16T10:30:00+01:00</t>
  </si>
  <si>
    <t xml:space="preserve"> 2024-07-16T11:00:00+01:00</t>
  </si>
  <si>
    <t xml:space="preserve"> 2024-07-16T11:30:00+01:00</t>
  </si>
  <si>
    <t xml:space="preserve"> 2024-07-16T12:00:00+01:00</t>
  </si>
  <si>
    <t xml:space="preserve"> 2024-07-16T12:30:00+01:00</t>
  </si>
  <si>
    <t xml:space="preserve"> 2024-07-16T13:00:00+01:00</t>
  </si>
  <si>
    <t xml:space="preserve"> 2024-07-16T13:30:00+01:00</t>
  </si>
  <si>
    <t xml:space="preserve"> 2024-07-16T14:00:00+01:00</t>
  </si>
  <si>
    <t xml:space="preserve"> 2024-07-16T14:30:00+01:00</t>
  </si>
  <si>
    <t xml:space="preserve"> 2024-07-16T15:00:00+01:00</t>
  </si>
  <si>
    <t xml:space="preserve"> 2024-07-16T15:30:00+01:00</t>
  </si>
  <si>
    <t xml:space="preserve"> 2024-07-16T16:00:00+01:00</t>
  </si>
  <si>
    <t xml:space="preserve"> 2024-07-16T16:30:00+01:00</t>
  </si>
  <si>
    <t xml:space="preserve"> 2024-07-16T17:00:00+01:00</t>
  </si>
  <si>
    <t xml:space="preserve"> 2024-07-16T17:30:00+01:00</t>
  </si>
  <si>
    <t xml:space="preserve"> 2024-07-16T18:00:00+01:00</t>
  </si>
  <si>
    <t xml:space="preserve"> 2024-07-16T18:30:00+01:00</t>
  </si>
  <si>
    <t xml:space="preserve"> 2024-07-16T19:00:00+01:00</t>
  </si>
  <si>
    <t xml:space="preserve"> 2024-07-16T19:30:00+01:00</t>
  </si>
  <si>
    <t xml:space="preserve"> 2024-07-16T20:00:00+01:00</t>
  </si>
  <si>
    <t xml:space="preserve"> 2024-07-16T20:30:00+01:00</t>
  </si>
  <si>
    <t xml:space="preserve"> 2024-07-16T21:00:00+01:00</t>
  </si>
  <si>
    <t xml:space="preserve"> 2024-07-16T21:30:00+01:00</t>
  </si>
  <si>
    <t xml:space="preserve"> 2024-07-16T22:00:00+01:00</t>
  </si>
  <si>
    <t xml:space="preserve"> 2024-07-16T22:30:00+01:00</t>
  </si>
  <si>
    <t xml:space="preserve"> 2024-07-16T23:00:00+01:00</t>
  </si>
  <si>
    <t xml:space="preserve"> 2024-07-16T23:30:00+01:00</t>
  </si>
  <si>
    <t xml:space="preserve"> 2024-07-17T00:00:00+01:00</t>
  </si>
  <si>
    <t xml:space="preserve"> 2024-07-17T00:30:00+01:00</t>
  </si>
  <si>
    <t xml:space="preserve"> 2024-07-17T01:00:00+01:00</t>
  </si>
  <si>
    <t xml:space="preserve"> 2024-07-17T01:30:00+01:00</t>
  </si>
  <si>
    <t xml:space="preserve"> 2024-07-17T02:00:00+01:00</t>
  </si>
  <si>
    <t xml:space="preserve"> 2024-07-17T02:30:00+01:00</t>
  </si>
  <si>
    <t xml:space="preserve"> 2024-07-17T03:00:00+01:00</t>
  </si>
  <si>
    <t xml:space="preserve"> 2024-07-17T03:30:00+01:00</t>
  </si>
  <si>
    <t xml:space="preserve"> 2024-07-17T04:00:00+01:00</t>
  </si>
  <si>
    <t xml:space="preserve"> 2024-07-17T04:30:00+01:00</t>
  </si>
  <si>
    <t xml:space="preserve"> 2024-07-17T05:00:00+01:00</t>
  </si>
  <si>
    <t xml:space="preserve"> 2024-07-17T05:30:00+01:00</t>
  </si>
  <si>
    <t xml:space="preserve"> 2024-07-17T06:00:00+01:00</t>
  </si>
  <si>
    <t xml:space="preserve"> 2024-07-17T06:30:00+01:00</t>
  </si>
  <si>
    <t xml:space="preserve"> 2024-07-17T07:00:00+01:00</t>
  </si>
  <si>
    <t xml:space="preserve"> 2024-07-17T07:30:00+01:00</t>
  </si>
  <si>
    <t xml:space="preserve"> 2024-07-17T08:00:00+01:00</t>
  </si>
  <si>
    <t xml:space="preserve"> 2024-07-17T08:30:00+01:00</t>
  </si>
  <si>
    <t xml:space="preserve"> 2024-07-17T09:00:00+01:00</t>
  </si>
  <si>
    <t xml:space="preserve"> 2024-07-17T09:30:00+01:00</t>
  </si>
  <si>
    <t xml:space="preserve"> 2024-07-17T10:00:00+01:00</t>
  </si>
  <si>
    <t xml:space="preserve"> 2024-07-17T10:30:00+01:00</t>
  </si>
  <si>
    <t xml:space="preserve"> 2024-07-17T11:00:00+01:00</t>
  </si>
  <si>
    <t xml:space="preserve"> 2024-07-17T11:30:00+01:00</t>
  </si>
  <si>
    <t xml:space="preserve"> 2024-07-17T12:00:00+01:00</t>
  </si>
  <si>
    <t xml:space="preserve"> 2024-07-17T12:30:00+01:00</t>
  </si>
  <si>
    <t xml:space="preserve"> 2024-07-17T13:00:00+01:00</t>
  </si>
  <si>
    <t xml:space="preserve"> 2024-07-17T13:30:00+01:00</t>
  </si>
  <si>
    <t xml:space="preserve"> 2024-07-17T14:00:00+01:00</t>
  </si>
  <si>
    <t xml:space="preserve"> 2024-07-17T14:30:00+01:00</t>
  </si>
  <si>
    <t xml:space="preserve"> 2024-07-17T15:00:00+01:00</t>
  </si>
  <si>
    <t xml:space="preserve"> 2024-07-17T15:30:00+01:00</t>
  </si>
  <si>
    <t xml:space="preserve"> 2024-07-17T16:00:00+01:00</t>
  </si>
  <si>
    <t xml:space="preserve"> 2024-07-17T16:30:00+01:00</t>
  </si>
  <si>
    <t xml:space="preserve"> 2024-07-17T17:00:00+01:00</t>
  </si>
  <si>
    <t xml:space="preserve"> 2024-07-17T17:30:00+01:00</t>
  </si>
  <si>
    <t xml:space="preserve"> 2024-07-17T18:00:00+01:00</t>
  </si>
  <si>
    <t xml:space="preserve"> 2024-07-17T18:30:00+01:00</t>
  </si>
  <si>
    <t xml:space="preserve"> 2024-07-17T19:00:00+01:00</t>
  </si>
  <si>
    <t xml:space="preserve"> 2024-07-17T19:30:00+01:00</t>
  </si>
  <si>
    <t xml:space="preserve"> 2024-07-17T20:00:00+01:00</t>
  </si>
  <si>
    <t xml:space="preserve"> 2024-07-17T20:30:00+01:00</t>
  </si>
  <si>
    <t xml:space="preserve"> 2024-07-17T21:00:00+01:00</t>
  </si>
  <si>
    <t xml:space="preserve"> 2024-07-17T21:30:00+01:00</t>
  </si>
  <si>
    <t xml:space="preserve"> 2024-07-17T22:00:00+01:00</t>
  </si>
  <si>
    <t xml:space="preserve"> 2024-07-17T22:30:00+01:00</t>
  </si>
  <si>
    <t xml:space="preserve"> 2024-07-17T23:00:00+01:00</t>
  </si>
  <si>
    <t xml:space="preserve"> 2024-07-17T23:30:00+01:00</t>
  </si>
  <si>
    <t xml:space="preserve"> 2024-07-18T00:00:00+01:00</t>
  </si>
  <si>
    <t xml:space="preserve"> 2024-07-18T00:30:00+01:00</t>
  </si>
  <si>
    <t xml:space="preserve"> 2024-07-18T01:00:00+01:00</t>
  </si>
  <si>
    <t xml:space="preserve"> 2024-07-18T01:30:00+01:00</t>
  </si>
  <si>
    <t xml:space="preserve"> 2024-07-18T02:00:00+01:00</t>
  </si>
  <si>
    <t xml:space="preserve"> 2024-07-18T02:30:00+01:00</t>
  </si>
  <si>
    <t xml:space="preserve"> 2024-07-18T03:00:00+01:00</t>
  </si>
  <si>
    <t xml:space="preserve"> 2024-07-18T03:30:00+01:00</t>
  </si>
  <si>
    <t xml:space="preserve"> 2024-07-18T04:00:00+01:00</t>
  </si>
  <si>
    <t xml:space="preserve"> 2024-07-18T04:30:00+01:00</t>
  </si>
  <si>
    <t xml:space="preserve"> 2024-07-18T05:00:00+01:00</t>
  </si>
  <si>
    <t xml:space="preserve"> 2024-07-18T05:30:00+01:00</t>
  </si>
  <si>
    <t xml:space="preserve"> 2024-07-18T06:00:00+01:00</t>
  </si>
  <si>
    <t xml:space="preserve"> 2024-07-18T06:30:00+01:00</t>
  </si>
  <si>
    <t xml:space="preserve"> 2024-07-18T07:00:00+01:00</t>
  </si>
  <si>
    <t xml:space="preserve"> 2024-07-18T07:30:00+01:00</t>
  </si>
  <si>
    <t xml:space="preserve"> 2024-07-18T08:00:00+01:00</t>
  </si>
  <si>
    <t xml:space="preserve"> 2024-07-18T08:30:00+01:00</t>
  </si>
  <si>
    <t xml:space="preserve"> 2024-07-18T09:00:00+01:00</t>
  </si>
  <si>
    <t xml:space="preserve"> 2024-07-18T09:30:00+01:00</t>
  </si>
  <si>
    <t xml:space="preserve"> 2024-07-18T10:00:00+01:00</t>
  </si>
  <si>
    <t xml:space="preserve"> 2024-07-18T10:30:00+01:00</t>
  </si>
  <si>
    <t xml:space="preserve"> 2024-07-18T11:00:00+01:00</t>
  </si>
  <si>
    <t xml:space="preserve"> 2024-07-18T11:30:00+01:00</t>
  </si>
  <si>
    <t xml:space="preserve"> 2024-07-18T12:00:00+01:00</t>
  </si>
  <si>
    <t xml:space="preserve"> 2024-07-18T12:30:00+01:00</t>
  </si>
  <si>
    <t xml:space="preserve"> 2024-07-18T13:00:00+01:00</t>
  </si>
  <si>
    <t xml:space="preserve"> 2024-07-18T13:30:00+01:00</t>
  </si>
  <si>
    <t xml:space="preserve"> 2024-07-18T14:00:00+01:00</t>
  </si>
  <si>
    <t xml:space="preserve"> 2024-07-18T14:30:00+01:00</t>
  </si>
  <si>
    <t xml:space="preserve"> 2024-07-18T15:00:00+01:00</t>
  </si>
  <si>
    <t xml:space="preserve"> 2024-07-18T15:30:00+01:00</t>
  </si>
  <si>
    <t xml:space="preserve"> 2024-07-18T16:00:00+01:00</t>
  </si>
  <si>
    <t xml:space="preserve"> 2024-07-18T16:30:00+01:00</t>
  </si>
  <si>
    <t xml:space="preserve"> 2024-07-18T17:00:00+01:00</t>
  </si>
  <si>
    <t xml:space="preserve"> 2024-07-18T17:30:00+01:00</t>
  </si>
  <si>
    <t xml:space="preserve"> 2024-07-18T18:00:00+01:00</t>
  </si>
  <si>
    <t xml:space="preserve"> 2024-07-18T18:30:00+01:00</t>
  </si>
  <si>
    <t xml:space="preserve"> 2024-07-18T19:00:00+01:00</t>
  </si>
  <si>
    <t xml:space="preserve"> 2024-07-18T19:30:00+01:00</t>
  </si>
  <si>
    <t xml:space="preserve"> 2024-07-18T20:00:00+01:00</t>
  </si>
  <si>
    <t xml:space="preserve"> 2024-07-18T20:30:00+01:00</t>
  </si>
  <si>
    <t xml:space="preserve"> 2024-07-18T21:00:00+01:00</t>
  </si>
  <si>
    <t xml:space="preserve"> 2024-07-18T21:30:00+01:00</t>
  </si>
  <si>
    <t xml:space="preserve"> 2024-07-18T22:00:00+01:00</t>
  </si>
  <si>
    <t xml:space="preserve"> 2024-07-18T22:30:00+01:00</t>
  </si>
  <si>
    <t xml:space="preserve"> 2024-07-18T23:00:00+01:00</t>
  </si>
  <si>
    <t xml:space="preserve"> 2024-07-18T23:30:00+01:00</t>
  </si>
  <si>
    <t xml:space="preserve"> 2024-07-19T00:00:00+01:00</t>
  </si>
  <si>
    <t xml:space="preserve"> 2024-07-19T00:30:00+01:00</t>
  </si>
  <si>
    <t xml:space="preserve"> 2024-07-19T01:00:00+01:00</t>
  </si>
  <si>
    <t xml:space="preserve"> 2024-07-19T01:30:00+01:00</t>
  </si>
  <si>
    <t xml:space="preserve"> 2024-07-19T02:00:00+01:00</t>
  </si>
  <si>
    <t xml:space="preserve"> 2024-07-19T02:30:00+01:00</t>
  </si>
  <si>
    <t xml:space="preserve"> 2024-07-19T03:00:00+01:00</t>
  </si>
  <si>
    <t xml:space="preserve"> 2024-07-19T03:30:00+01:00</t>
  </si>
  <si>
    <t xml:space="preserve"> 2024-07-19T04:00:00+01:00</t>
  </si>
  <si>
    <t xml:space="preserve"> 2024-07-19T04:30:00+01:00</t>
  </si>
  <si>
    <t xml:space="preserve"> 2024-07-19T05:00:00+01:00</t>
  </si>
  <si>
    <t xml:space="preserve"> 2024-07-19T05:30:00+01:00</t>
  </si>
  <si>
    <t xml:space="preserve"> 2024-07-19T06:00:00+01:00</t>
  </si>
  <si>
    <t xml:space="preserve"> 2024-07-19T06:30:00+01:00</t>
  </si>
  <si>
    <t xml:space="preserve"> 2024-07-19T07:00:00+01:00</t>
  </si>
  <si>
    <t xml:space="preserve"> 2024-07-19T07:30:00+01:00</t>
  </si>
  <si>
    <t xml:space="preserve"> 2024-07-19T08:00:00+01:00</t>
  </si>
  <si>
    <t xml:space="preserve"> 2024-07-19T08:30:00+01:00</t>
  </si>
  <si>
    <t xml:space="preserve"> 2024-07-19T09:00:00+01:00</t>
  </si>
  <si>
    <t xml:space="preserve"> 2024-07-19T09:30:00+01:00</t>
  </si>
  <si>
    <t xml:space="preserve"> 2024-07-19T10:00:00+01:00</t>
  </si>
  <si>
    <t xml:space="preserve"> 2024-07-19T10:30:00+01:00</t>
  </si>
  <si>
    <t xml:space="preserve"> 2024-07-19T11:00:00+01:00</t>
  </si>
  <si>
    <t xml:space="preserve"> 2024-07-19T11:30:00+01:00</t>
  </si>
  <si>
    <t xml:space="preserve"> 2024-07-19T12:00:00+01:00</t>
  </si>
  <si>
    <t xml:space="preserve"> 2024-07-19T12:30:00+01:00</t>
  </si>
  <si>
    <t xml:space="preserve"> 2024-07-19T13:00:00+01:00</t>
  </si>
  <si>
    <t xml:space="preserve"> 2024-07-19T13:30:00+01:00</t>
  </si>
  <si>
    <t xml:space="preserve"> 2024-07-19T14:00:00+01:00</t>
  </si>
  <si>
    <t xml:space="preserve"> 2024-07-19T14:30:00+01:00</t>
  </si>
  <si>
    <t xml:space="preserve"> 2024-07-19T15:00:00+01:00</t>
  </si>
  <si>
    <t xml:space="preserve"> 2024-07-19T15:30:00+01:00</t>
  </si>
  <si>
    <t xml:space="preserve"> 2024-07-19T16:00:00+01:00</t>
  </si>
  <si>
    <t xml:space="preserve"> 2024-07-19T16:30:00+01:00</t>
  </si>
  <si>
    <t xml:space="preserve"> 2024-07-19T17:00:00+01:00</t>
  </si>
  <si>
    <t xml:space="preserve"> 2024-07-19T17:30:00+01:00</t>
  </si>
  <si>
    <t xml:space="preserve"> 2024-07-19T18:00:00+01:00</t>
  </si>
  <si>
    <t xml:space="preserve"> 2024-07-19T18:30:00+01:00</t>
  </si>
  <si>
    <t xml:space="preserve"> 2024-07-19T19:00:00+01:00</t>
  </si>
  <si>
    <t xml:space="preserve"> 2024-07-19T19:30:00+01:00</t>
  </si>
  <si>
    <t xml:space="preserve"> 2024-07-22T01:00:00+01:00</t>
  </si>
  <si>
    <t xml:space="preserve"> 2024-07-22T01:30:00+01:00</t>
  </si>
  <si>
    <t xml:space="preserve"> 2024-07-22T02:00:00+01:00</t>
  </si>
  <si>
    <t xml:space="preserve"> 2024-07-22T02:30:00+01:00</t>
  </si>
  <si>
    <t xml:space="preserve"> 2024-07-22T03:00:00+01:00</t>
  </si>
  <si>
    <t xml:space="preserve"> 2024-07-22T03:30:00+01:00</t>
  </si>
  <si>
    <t xml:space="preserve"> 2024-07-22T04:00:00+01:00</t>
  </si>
  <si>
    <t xml:space="preserve"> 2024-07-22T04:30:00+01:00</t>
  </si>
  <si>
    <t xml:space="preserve"> 2024-07-22T05:00:00+01:00</t>
  </si>
  <si>
    <t xml:space="preserve"> 2024-07-22T05:30:00+01:00</t>
  </si>
  <si>
    <t xml:space="preserve"> 2024-07-22T06:00:00+01:00</t>
  </si>
  <si>
    <t xml:space="preserve"> 2024-07-22T06:30:00+01:00</t>
  </si>
  <si>
    <t xml:space="preserve"> 2024-07-22T07:00:00+01:00</t>
  </si>
  <si>
    <t xml:space="preserve"> 2024-07-22T07:30:00+01:00</t>
  </si>
  <si>
    <t xml:space="preserve"> 2024-07-22T08:00:00+01:00</t>
  </si>
  <si>
    <t xml:space="preserve"> 2024-07-22T08:30:00+01:00</t>
  </si>
  <si>
    <t xml:space="preserve"> 2024-07-22T09:00:00+01:00</t>
  </si>
  <si>
    <t xml:space="preserve"> 2024-07-22T09:30:00+01:00</t>
  </si>
  <si>
    <t xml:space="preserve"> 2024-07-22T10:00:00+01:00</t>
  </si>
  <si>
    <t xml:space="preserve"> 2024-07-22T10:30:00+01:00</t>
  </si>
  <si>
    <t xml:space="preserve"> 2024-07-22T11:00:00+01:00</t>
  </si>
  <si>
    <t xml:space="preserve"> 2024-07-22T11:30:00+01:00</t>
  </si>
  <si>
    <t xml:space="preserve"> 2024-07-22T12:00:00+01:00</t>
  </si>
  <si>
    <t xml:space="preserve"> 2024-07-22T12:30:00+01:00</t>
  </si>
  <si>
    <t xml:space="preserve"> 2024-07-22T13:00:00+01:00</t>
  </si>
  <si>
    <t xml:space="preserve"> 2024-07-22T13:30:00+01:00</t>
  </si>
  <si>
    <t xml:space="preserve"> 2024-07-22T14:00:00+01:00</t>
  </si>
  <si>
    <t xml:space="preserve"> 2024-07-22T14:30:00+01:00</t>
  </si>
  <si>
    <t xml:space="preserve"> 2024-07-22T15:00:00+01:00</t>
  </si>
  <si>
    <t xml:space="preserve"> 2024-07-22T15:30:00+01:00</t>
  </si>
  <si>
    <t xml:space="preserve"> 2024-07-22T16:00:00+01:00</t>
  </si>
  <si>
    <t xml:space="preserve"> 2024-07-22T16:30:00+01:00</t>
  </si>
  <si>
    <t xml:space="preserve"> 2024-07-22T17:00:00+01:00</t>
  </si>
  <si>
    <t xml:space="preserve"> 2024-07-22T17:30:00+01:00</t>
  </si>
  <si>
    <t xml:space="preserve"> 2024-07-22T18:00:00+01:00</t>
  </si>
  <si>
    <t xml:space="preserve"> 2024-07-22T18:30:00+01:00</t>
  </si>
  <si>
    <t xml:space="preserve"> 2024-07-22T19:00:00+01:00</t>
  </si>
  <si>
    <t xml:space="preserve"> 2024-07-22T19:30:00+01:00</t>
  </si>
  <si>
    <t xml:space="preserve"> 2024-07-22T20:00:00+01:00</t>
  </si>
  <si>
    <t xml:space="preserve"> 2024-07-22T20:30:00+01:00</t>
  </si>
  <si>
    <t xml:space="preserve"> 2024-07-22T21:00:00+01:00</t>
  </si>
  <si>
    <t xml:space="preserve"> 2024-07-22T21:30:00+01:00</t>
  </si>
  <si>
    <t xml:space="preserve"> 2024-07-22T22:00:00+01:00</t>
  </si>
  <si>
    <t xml:space="preserve"> 2024-07-22T22:30:00+01:00</t>
  </si>
  <si>
    <t xml:space="preserve"> 2024-07-22T23:00:00+01:00</t>
  </si>
  <si>
    <t xml:space="preserve"> 2024-07-22T23:30:00+01:00</t>
  </si>
  <si>
    <t xml:space="preserve"> 2024-07-23T00:00:00+01:00</t>
  </si>
  <si>
    <t xml:space="preserve"> 2024-07-23T00:30:00+01:00</t>
  </si>
  <si>
    <t xml:space="preserve"> 2024-07-23T01:00:00+01:00</t>
  </si>
  <si>
    <t xml:space="preserve"> 2024-07-23T01:30:00+01:00</t>
  </si>
  <si>
    <t xml:space="preserve"> 2024-07-23T02:00:00+01:00</t>
  </si>
  <si>
    <t xml:space="preserve"> 2024-07-23T02:30:00+01:00</t>
  </si>
  <si>
    <t xml:space="preserve"> 2024-07-23T03:00:00+01:00</t>
  </si>
  <si>
    <t xml:space="preserve"> 2024-07-23T03:30:00+01:00</t>
  </si>
  <si>
    <t xml:space="preserve"> 2024-07-23T04:00:00+01:00</t>
  </si>
  <si>
    <t xml:space="preserve"> 2024-07-23T04:30:00+01:00</t>
  </si>
  <si>
    <t xml:space="preserve"> 2024-07-23T05:00:00+01:00</t>
  </si>
  <si>
    <t xml:space="preserve"> 2024-07-23T05:30:00+01:00</t>
  </si>
  <si>
    <t xml:space="preserve"> 2024-07-23T06:00:00+01:00</t>
  </si>
  <si>
    <t xml:space="preserve"> 2024-07-23T06:30:00+01:00</t>
  </si>
  <si>
    <t xml:space="preserve"> 2024-07-23T07:00:00+01:00</t>
  </si>
  <si>
    <t xml:space="preserve"> 2024-07-23T07:30:00+01:00</t>
  </si>
  <si>
    <t xml:space="preserve"> 2024-07-23T08:00:00+01:00</t>
  </si>
  <si>
    <t xml:space="preserve"> 2024-07-23T08:30:00+01:00</t>
  </si>
  <si>
    <t xml:space="preserve"> 2024-07-23T09:00:00+01:00</t>
  </si>
  <si>
    <t xml:space="preserve"> 2024-07-23T09:30:00+01:00</t>
  </si>
  <si>
    <t xml:space="preserve"> 2024-07-23T10:00:00+01:00</t>
  </si>
  <si>
    <t xml:space="preserve"> 2024-07-23T10:30:00+01:00</t>
  </si>
  <si>
    <t xml:space="preserve"> 2024-07-23T11:00:00+01:00</t>
  </si>
  <si>
    <t xml:space="preserve"> 2024-07-23T11:30:00+01:00</t>
  </si>
  <si>
    <t xml:space="preserve"> 2024-07-23T12:00:00+01:00</t>
  </si>
  <si>
    <t xml:space="preserve"> 2024-07-23T12:30:00+01:00</t>
  </si>
  <si>
    <t xml:space="preserve"> 2024-07-23T13:00:00+01:00</t>
  </si>
  <si>
    <t xml:space="preserve"> 2024-07-23T13:30:00+01:00</t>
  </si>
  <si>
    <t xml:space="preserve"> 2024-07-23T14:00:00+01:00</t>
  </si>
  <si>
    <t xml:space="preserve"> 2024-07-23T14:30:00+01:00</t>
  </si>
  <si>
    <t xml:space="preserve"> 2024-07-23T15:00:00+01:00</t>
  </si>
  <si>
    <t xml:space="preserve"> 2024-07-23T15:30:00+01:00</t>
  </si>
  <si>
    <t xml:space="preserve"> 2024-07-23T16:00:00+01:00</t>
  </si>
  <si>
    <t xml:space="preserve"> 2024-07-23T16:30:00+01:00</t>
  </si>
  <si>
    <t xml:space="preserve"> 2024-07-23T17:00:00+01:00</t>
  </si>
  <si>
    <t xml:space="preserve"> 2024-07-23T17:30:00+01:00</t>
  </si>
  <si>
    <t xml:space="preserve"> 2024-07-23T18:00:00+01:00</t>
  </si>
  <si>
    <t xml:space="preserve"> 2024-07-23T18:30:00+01:00</t>
  </si>
  <si>
    <t xml:space="preserve"> 2024-07-23T19:00:00+01:00</t>
  </si>
  <si>
    <t xml:space="preserve"> 2024-07-23T19:30:00+01:00</t>
  </si>
  <si>
    <t xml:space="preserve"> 2024-07-23T20:00:00+01:00</t>
  </si>
  <si>
    <t xml:space="preserve"> 2024-07-23T20:30:00+01:00</t>
  </si>
  <si>
    <t xml:space="preserve"> 2024-07-23T21:00:00+01:00</t>
  </si>
  <si>
    <t xml:space="preserve"> 2024-07-23T21:30:00+01:00</t>
  </si>
  <si>
    <t xml:space="preserve"> 2024-07-23T22:00:00+01:00</t>
  </si>
  <si>
    <t xml:space="preserve"> 2024-07-23T22:30:00+01:00</t>
  </si>
  <si>
    <t xml:space="preserve"> 2024-07-23T23:00:00+01:00</t>
  </si>
  <si>
    <t xml:space="preserve"> 2024-07-23T23:30:00+01:00</t>
  </si>
  <si>
    <t xml:space="preserve"> 2024-07-24T00:00:00+01:00</t>
  </si>
  <si>
    <t xml:space="preserve"> 2024-07-24T00:30:00+01:00</t>
  </si>
  <si>
    <t xml:space="preserve"> 2024-07-24T01:00:00+01:00</t>
  </si>
  <si>
    <t xml:space="preserve"> 2024-07-24T01:30:00+01:00</t>
  </si>
  <si>
    <t xml:space="preserve"> 2024-07-24T02:00:00+01:00</t>
  </si>
  <si>
    <t xml:space="preserve"> 2024-07-24T02:30:00+01:00</t>
  </si>
  <si>
    <t xml:space="preserve"> 2024-07-24T03:00:00+01:00</t>
  </si>
  <si>
    <t xml:space="preserve"> 2024-07-24T03:30:00+01:00</t>
  </si>
  <si>
    <t xml:space="preserve"> 2024-07-24T04:00:00+01:00</t>
  </si>
  <si>
    <t xml:space="preserve"> 2024-07-24T04:30:00+01:00</t>
  </si>
  <si>
    <t xml:space="preserve"> 2024-07-24T05:00:00+01:00</t>
  </si>
  <si>
    <t xml:space="preserve"> 2024-07-24T05:30:00+01:00</t>
  </si>
  <si>
    <t xml:space="preserve"> 2024-07-24T06:00:00+01:00</t>
  </si>
  <si>
    <t xml:space="preserve"> 2024-07-24T06:30:00+01:00</t>
  </si>
  <si>
    <t xml:space="preserve"> 2024-07-24T07:00:00+01:00</t>
  </si>
  <si>
    <t xml:space="preserve"> 2024-07-24T07:30:00+01:00</t>
  </si>
  <si>
    <t xml:space="preserve"> 2024-07-24T08:00:00+01:00</t>
  </si>
  <si>
    <t xml:space="preserve"> 2024-07-24T08:30:00+01:00</t>
  </si>
  <si>
    <t xml:space="preserve"> 2024-07-24T09:00:00+01:00</t>
  </si>
  <si>
    <t xml:space="preserve"> 2024-07-24T09:30:00+01:00</t>
  </si>
  <si>
    <t xml:space="preserve"> 2024-07-24T10:00:00+01:00</t>
  </si>
  <si>
    <t xml:space="preserve"> 2024-07-24T10:30:00+01:00</t>
  </si>
  <si>
    <t xml:space="preserve"> 2024-07-24T11:00:00+01:00</t>
  </si>
  <si>
    <t xml:space="preserve"> 2024-07-24T11:30:00+01:00</t>
  </si>
  <si>
    <t xml:space="preserve"> 2024-07-24T12:00:00+01:00</t>
  </si>
  <si>
    <t xml:space="preserve"> 2024-07-24T12:30:00+01:00</t>
  </si>
  <si>
    <t xml:space="preserve"> 2024-07-24T13:00:00+01:00</t>
  </si>
  <si>
    <t xml:space="preserve"> 2024-07-24T13:30:00+01:00</t>
  </si>
  <si>
    <t xml:space="preserve"> 2024-07-24T14:00:00+01:00</t>
  </si>
  <si>
    <t xml:space="preserve"> 2024-07-24T14:30:00+01:00</t>
  </si>
  <si>
    <t xml:space="preserve"> 2024-07-24T15:00:00+01:00</t>
  </si>
  <si>
    <t xml:space="preserve"> 2024-07-24T15:30:00+01:00</t>
  </si>
  <si>
    <t xml:space="preserve"> 2024-07-24T16:00:00+01:00</t>
  </si>
  <si>
    <t xml:space="preserve"> 2024-07-24T16:30:00+01:00</t>
  </si>
  <si>
    <t xml:space="preserve"> 2024-07-24T17:00:00+01:00</t>
  </si>
  <si>
    <t xml:space="preserve"> 2024-07-24T17:30:00+01:00</t>
  </si>
  <si>
    <t xml:space="preserve"> 2024-07-24T18:00:00+01:00</t>
  </si>
  <si>
    <t xml:space="preserve"> 2024-07-24T18:30:00+01:00</t>
  </si>
  <si>
    <t xml:space="preserve"> 2024-07-24T19:00:00+01:00</t>
  </si>
  <si>
    <t xml:space="preserve"> 2024-07-24T19:30:00+01:00</t>
  </si>
  <si>
    <t xml:space="preserve"> 2024-07-24T20:00:00+01:00</t>
  </si>
  <si>
    <t xml:space="preserve"> 2024-07-24T20:30:00+01:00</t>
  </si>
  <si>
    <t xml:space="preserve"> 2024-07-24T21:00:00+01:00</t>
  </si>
  <si>
    <t xml:space="preserve"> 2024-07-24T21:30:00+01:00</t>
  </si>
  <si>
    <t xml:space="preserve"> 2024-07-24T22:00:00+01:00</t>
  </si>
  <si>
    <t xml:space="preserve"> 2024-07-24T22:30:00+01:00</t>
  </si>
  <si>
    <t xml:space="preserve"> 2024-07-24T23:00:00+01:00</t>
  </si>
  <si>
    <t xml:space="preserve"> 2024-07-24T23:30:00+01:00</t>
  </si>
  <si>
    <t xml:space="preserve"> 2024-07-25T00:00:00+01:00</t>
  </si>
  <si>
    <t xml:space="preserve"> 2024-07-25T00:30:00+01:00</t>
  </si>
  <si>
    <t xml:space="preserve"> 2024-07-25T01:00:00+01:00</t>
  </si>
  <si>
    <t xml:space="preserve"> 2024-07-25T01:30:00+01:00</t>
  </si>
  <si>
    <t xml:space="preserve"> 2024-07-25T02:00:00+01:00</t>
  </si>
  <si>
    <t xml:space="preserve"> 2024-07-25T02:30:00+01:00</t>
  </si>
  <si>
    <t xml:space="preserve"> 2024-07-25T03:00:00+01:00</t>
  </si>
  <si>
    <t xml:space="preserve"> 2024-07-25T03:30:00+01:00</t>
  </si>
  <si>
    <t xml:space="preserve"> 2024-07-25T04:00:00+01:00</t>
  </si>
  <si>
    <t xml:space="preserve"> 2024-07-25T04:30:00+01:00</t>
  </si>
  <si>
    <t xml:space="preserve"> 2024-07-25T05:00:00+01:00</t>
  </si>
  <si>
    <t xml:space="preserve"> 2024-07-25T05:30:00+01:00</t>
  </si>
  <si>
    <t xml:space="preserve"> 2024-07-25T06:00:00+01:00</t>
  </si>
  <si>
    <t xml:space="preserve"> 2024-07-25T06:30:00+01:00</t>
  </si>
  <si>
    <t xml:space="preserve"> 2024-07-25T07:00:00+01:00</t>
  </si>
  <si>
    <t xml:space="preserve"> 2024-07-25T07:30:00+01:00</t>
  </si>
  <si>
    <t xml:space="preserve"> 2024-07-25T08:00:00+01:00</t>
  </si>
  <si>
    <t xml:space="preserve"> 2024-07-25T08:30:00+01:00</t>
  </si>
  <si>
    <t xml:space="preserve"> 2024-07-25T09:00:00+01:00</t>
  </si>
  <si>
    <t xml:space="preserve"> 2024-07-25T09:30:00+01:00</t>
  </si>
  <si>
    <t xml:space="preserve"> 2024-07-25T10:00:00+01:00</t>
  </si>
  <si>
    <t xml:space="preserve"> 2024-07-25T10:30:00+01:00</t>
  </si>
  <si>
    <t xml:space="preserve"> 2024-07-25T11:00:00+01:00</t>
  </si>
  <si>
    <t xml:space="preserve"> 2024-07-25T11:30:00+01:00</t>
  </si>
  <si>
    <t xml:space="preserve"> 2024-07-25T12:00:00+01:00</t>
  </si>
  <si>
    <t xml:space="preserve"> 2024-07-25T12:30:00+01:00</t>
  </si>
  <si>
    <t xml:space="preserve"> 2024-07-25T13:00:00+01:00</t>
  </si>
  <si>
    <t xml:space="preserve"> 2024-07-25T13:30:00+01:00</t>
  </si>
  <si>
    <t xml:space="preserve"> 2024-07-25T14:00:00+01:00</t>
  </si>
  <si>
    <t xml:space="preserve"> 2024-07-25T14:30:00+01:00</t>
  </si>
  <si>
    <t xml:space="preserve"> 2024-07-25T15:00:00+01:00</t>
  </si>
  <si>
    <t xml:space="preserve"> 2024-07-25T15:30:00+01:00</t>
  </si>
  <si>
    <t xml:space="preserve"> 2024-07-25T16:00:00+01:00</t>
  </si>
  <si>
    <t xml:space="preserve"> 2024-07-25T16:30:00+01:00</t>
  </si>
  <si>
    <t xml:space="preserve"> 2024-07-25T17:00:00+01:00</t>
  </si>
  <si>
    <t xml:space="preserve"> 2024-07-25T17:30:00+01:00</t>
  </si>
  <si>
    <t xml:space="preserve"> 2024-07-25T18:00:00+01:00</t>
  </si>
  <si>
    <t xml:space="preserve"> 2024-07-25T18:30:00+01:00</t>
  </si>
  <si>
    <t xml:space="preserve"> 2024-07-25T19:00:00+01:00</t>
  </si>
  <si>
    <t xml:space="preserve"> 2024-07-25T19:30:00+01:00</t>
  </si>
  <si>
    <t xml:space="preserve"> 2024-07-25T20:00:00+01:00</t>
  </si>
  <si>
    <t xml:space="preserve"> 2024-07-25T20:30:00+01:00</t>
  </si>
  <si>
    <t xml:space="preserve"> 2024-07-25T21:00:00+01:00</t>
  </si>
  <si>
    <t xml:space="preserve"> 2024-07-25T21:30:00+01:00</t>
  </si>
  <si>
    <t xml:space="preserve"> 2024-07-25T22:00:00+01:00</t>
  </si>
  <si>
    <t xml:space="preserve"> 2024-07-25T22:30:00+01:00</t>
  </si>
  <si>
    <t xml:space="preserve"> 2024-07-25T23:00:00+01:00</t>
  </si>
  <si>
    <t xml:space="preserve"> 2024-07-25T23:30:00+01:00</t>
  </si>
  <si>
    <t xml:space="preserve"> 2024-07-26T00:00:00+01:00</t>
  </si>
  <si>
    <t xml:space="preserve"> 2024-07-26T00:30:00+01:00</t>
  </si>
  <si>
    <t xml:space="preserve"> 2024-07-26T01:00:00+01:00</t>
  </si>
  <si>
    <t xml:space="preserve"> 2024-07-26T01:30:00+01:00</t>
  </si>
  <si>
    <t xml:space="preserve"> 2024-07-26T02:00:00+01:00</t>
  </si>
  <si>
    <t xml:space="preserve"> 2024-07-26T02:30:00+01:00</t>
  </si>
  <si>
    <t xml:space="preserve"> 2024-07-26T03:00:00+01:00</t>
  </si>
  <si>
    <t xml:space="preserve"> 2024-07-26T03:30:00+01:00</t>
  </si>
  <si>
    <t xml:space="preserve"> 2024-07-26T04:00:00+01:00</t>
  </si>
  <si>
    <t xml:space="preserve"> 2024-07-26T04:30:00+01:00</t>
  </si>
  <si>
    <t xml:space="preserve"> 2024-07-26T05:00:00+01:00</t>
  </si>
  <si>
    <t xml:space="preserve"> 2024-07-26T05:30:00+01:00</t>
  </si>
  <si>
    <t xml:space="preserve"> 2024-07-26T06:00:00+01:00</t>
  </si>
  <si>
    <t xml:space="preserve"> 2024-07-26T06:30:00+01:00</t>
  </si>
  <si>
    <t xml:space="preserve"> 2024-07-26T07:00:00+01:00</t>
  </si>
  <si>
    <t xml:space="preserve"> 2024-07-26T07:30:00+01:00</t>
  </si>
  <si>
    <t xml:space="preserve"> 2024-07-26T08:00:00+01:00</t>
  </si>
  <si>
    <t xml:space="preserve"> 2024-07-26T08:30:00+01:00</t>
  </si>
  <si>
    <t xml:space="preserve"> 2024-07-26T09:00:00+01:00</t>
  </si>
  <si>
    <t xml:space="preserve"> 2024-07-26T09:30:00+01:00</t>
  </si>
  <si>
    <t xml:space="preserve"> 2024-07-26T10:00:00+01:00</t>
  </si>
  <si>
    <t xml:space="preserve"> 2024-07-26T10:30:00+01:00</t>
  </si>
  <si>
    <t xml:space="preserve"> 2024-07-26T11:00:00+01:00</t>
  </si>
  <si>
    <t xml:space="preserve"> 2024-07-26T11:30:00+01:00</t>
  </si>
  <si>
    <t xml:space="preserve"> 2024-07-26T12:00:00+01:00</t>
  </si>
  <si>
    <t xml:space="preserve"> 2024-07-26T12:30:00+01:00</t>
  </si>
  <si>
    <t xml:space="preserve"> 2024-07-26T13:00:00+01:00</t>
  </si>
  <si>
    <t xml:space="preserve"> 2024-07-26T13:30:00+01:00</t>
  </si>
  <si>
    <t xml:space="preserve"> 2024-07-26T14:00:00+01:00</t>
  </si>
  <si>
    <t xml:space="preserve"> 2024-07-26T14:30:00+01:00</t>
  </si>
  <si>
    <t xml:space="preserve"> 2024-07-26T15:00:00+01:00</t>
  </si>
  <si>
    <t xml:space="preserve"> 2024-07-26T15:30:00+01:00</t>
  </si>
  <si>
    <t xml:space="preserve"> 2024-07-26T16:00:00+01:00</t>
  </si>
  <si>
    <t xml:space="preserve"> 2024-07-26T16:30:00+01:00</t>
  </si>
  <si>
    <t xml:space="preserve"> 2024-07-26T17:00:00+01:00</t>
  </si>
  <si>
    <t xml:space="preserve"> 2024-07-26T17:30:00+01:00</t>
  </si>
  <si>
    <t xml:space="preserve"> 2024-07-26T18:00:00+01:00</t>
  </si>
  <si>
    <t xml:space="preserve"> 2024-07-26T18:30:00+01:00</t>
  </si>
  <si>
    <t xml:space="preserve"> 2024-07-26T19:00:00+01:00</t>
  </si>
  <si>
    <t xml:space="preserve"> 2024-07-26T19:30:00+01:00</t>
  </si>
  <si>
    <t xml:space="preserve"> 2024-07-26T20:00:00+01:00</t>
  </si>
  <si>
    <t xml:space="preserve"> 2024-07-26T20:30:00+01:00</t>
  </si>
  <si>
    <t xml:space="preserve"> 2024-07-26T21:00:00+01:00</t>
  </si>
  <si>
    <t xml:space="preserve"> 2024-07-26T21:30:00+01:00</t>
  </si>
  <si>
    <t xml:space="preserve"> 2024-07-26T22:00:00+01:00</t>
  </si>
  <si>
    <t xml:space="preserve"> 2024-07-26T22:30:00+01:00</t>
  </si>
  <si>
    <t xml:space="preserve"> 2024-07-26T23:00:00+01:00</t>
  </si>
  <si>
    <t xml:space="preserve"> 2024-07-26T23:30:00+01:00</t>
  </si>
  <si>
    <t xml:space="preserve"> 2024-07-27T00:00:00+01:00</t>
  </si>
  <si>
    <t xml:space="preserve"> 2024-07-27T00:30:00+01:00</t>
  </si>
  <si>
    <t xml:space="preserve"> 2024-07-27T01:00:00+01:00</t>
  </si>
  <si>
    <t xml:space="preserve"> 2024-07-27T01:30:00+01:00</t>
  </si>
  <si>
    <t xml:space="preserve"> 2024-07-27T02:00:00+01:00</t>
  </si>
  <si>
    <t xml:space="preserve"> 2024-07-27T02:30:00+01:00</t>
  </si>
  <si>
    <t xml:space="preserve"> 2024-07-27T03:00:00+01:00</t>
  </si>
  <si>
    <t xml:space="preserve"> 2024-07-27T03:30:00+01:00</t>
  </si>
  <si>
    <t xml:space="preserve"> 2024-07-27T04:00:00+01:00</t>
  </si>
  <si>
    <t xml:space="preserve"> 2024-07-27T04:30:00+01:00</t>
  </si>
  <si>
    <t xml:space="preserve"> 2024-07-27T05:00:00+01:00</t>
  </si>
  <si>
    <t xml:space="preserve"> 2024-07-27T05:30:00+01:00</t>
  </si>
  <si>
    <t xml:space="preserve"> 2024-07-27T06:00:00+01:00</t>
  </si>
  <si>
    <t xml:space="preserve"> 2024-07-27T06:30:00+01:00</t>
  </si>
  <si>
    <t xml:space="preserve"> 2024-07-27T07:00:00+01:00</t>
  </si>
  <si>
    <t xml:space="preserve"> 2024-07-27T07:30:00+01:00</t>
  </si>
  <si>
    <t xml:space="preserve"> 2024-07-27T08:00:00+01:00</t>
  </si>
  <si>
    <t xml:space="preserve"> 2024-07-27T08:30:00+01:00</t>
  </si>
  <si>
    <t xml:space="preserve"> 2024-07-27T09:00:00+01:00</t>
  </si>
  <si>
    <t xml:space="preserve"> 2024-07-27T09:30:00+01:00</t>
  </si>
  <si>
    <t xml:space="preserve"> 2024-07-27T10:00:00+01:00</t>
  </si>
  <si>
    <t xml:space="preserve"> 2024-07-27T10:30:00+01:00</t>
  </si>
  <si>
    <t xml:space="preserve"> 2024-07-27T11:00:00+01:00</t>
  </si>
  <si>
    <t xml:space="preserve"> 2024-07-27T11:30:00+01:00</t>
  </si>
  <si>
    <t xml:space="preserve"> 2024-07-27T12:00:00+01:00</t>
  </si>
  <si>
    <t xml:space="preserve"> 2024-07-27T12:30:00+01:00</t>
  </si>
  <si>
    <t xml:space="preserve"> 2024-07-27T13:00:00+01:00</t>
  </si>
  <si>
    <t xml:space="preserve"> 2024-07-27T13:30:00+01:00</t>
  </si>
  <si>
    <t xml:space="preserve"> 2024-07-27T14:00:00+01:00</t>
  </si>
  <si>
    <t xml:space="preserve"> 2024-07-27T14:30:00+01:00</t>
  </si>
  <si>
    <t xml:space="preserve"> 2024-07-27T15:00:00+01:00</t>
  </si>
  <si>
    <t xml:space="preserve"> 2024-07-27T15:30:00+01:00</t>
  </si>
  <si>
    <t xml:space="preserve"> 2024-07-27T16:00:00+01:00</t>
  </si>
  <si>
    <t xml:space="preserve"> 2024-07-27T16:30:00+01:00</t>
  </si>
  <si>
    <t xml:space="preserve"> 2024-07-27T17:00:00+01:00</t>
  </si>
  <si>
    <t xml:space="preserve"> 2024-07-27T17:30:00+01:00</t>
  </si>
  <si>
    <t xml:space="preserve"> 2024-07-27T18:00:00+01:00</t>
  </si>
  <si>
    <t xml:space="preserve"> 2024-07-27T18:30:00+01:00</t>
  </si>
  <si>
    <t xml:space="preserve"> 2024-07-27T19:00:00+01:00</t>
  </si>
  <si>
    <t xml:space="preserve"> 2024-07-27T19:30:00+01:00</t>
  </si>
  <si>
    <t xml:space="preserve"> 2024-07-27T20:00:00+01:00</t>
  </si>
  <si>
    <t xml:space="preserve"> 2024-07-27T20:30:00+01:00</t>
  </si>
  <si>
    <t xml:space="preserve"> 2024-07-27T21:00:00+01:00</t>
  </si>
  <si>
    <t xml:space="preserve"> 2024-07-27T21:30:00+01:00</t>
  </si>
  <si>
    <t xml:space="preserve"> 2024-07-27T22:00:00+01:00</t>
  </si>
  <si>
    <t xml:space="preserve"> 2024-07-27T22:30:00+01:00</t>
  </si>
  <si>
    <t xml:space="preserve"> 2024-07-27T23:00:00+01:00</t>
  </si>
  <si>
    <t xml:space="preserve"> 2024-07-27T23:30:00+01:00</t>
  </si>
  <si>
    <t xml:space="preserve"> 2024-07-28T00:00:00+01:00</t>
  </si>
  <si>
    <t xml:space="preserve"> 2024-07-28T00:30:00+01:00</t>
  </si>
  <si>
    <t xml:space="preserve"> 2024-07-28T01:00:00+01:00</t>
  </si>
  <si>
    <t xml:space="preserve"> 2024-07-28T01:30:00+01:00</t>
  </si>
  <si>
    <t xml:space="preserve"> 2024-07-28T02:00:00+01:00</t>
  </si>
  <si>
    <t xml:space="preserve"> 2024-07-28T02:30:00+01:00</t>
  </si>
  <si>
    <t xml:space="preserve"> 2024-07-28T03:00:00+01:00</t>
  </si>
  <si>
    <t xml:space="preserve"> 2024-07-28T03:30:00+01:00</t>
  </si>
  <si>
    <t xml:space="preserve"> 2024-07-28T04:00:00+01:00</t>
  </si>
  <si>
    <t xml:space="preserve"> 2024-07-28T04:30:00+01:00</t>
  </si>
  <si>
    <t xml:space="preserve"> 2024-07-28T05:00:00+01:00</t>
  </si>
  <si>
    <t xml:space="preserve"> 2024-07-28T05:30:00+01:00</t>
  </si>
  <si>
    <t xml:space="preserve"> 2024-07-28T06:00:00+01:00</t>
  </si>
  <si>
    <t xml:space="preserve"> 2024-07-28T06:30:00+01:00</t>
  </si>
  <si>
    <t xml:space="preserve"> 2024-07-28T07:00:00+01:00</t>
  </si>
  <si>
    <t xml:space="preserve"> 2024-07-28T07:30:00+01:00</t>
  </si>
  <si>
    <t xml:space="preserve"> 2024-07-28T08:00:00+01:00</t>
  </si>
  <si>
    <t xml:space="preserve"> 2024-07-28T08:30:00+01:00</t>
  </si>
  <si>
    <t xml:space="preserve"> 2024-07-28T09:00:00+01:00</t>
  </si>
  <si>
    <t xml:space="preserve"> 2024-07-28T09:30:00+01:00</t>
  </si>
  <si>
    <t xml:space="preserve"> 2024-07-28T10:00:00+01:00</t>
  </si>
  <si>
    <t xml:space="preserve"> 2024-07-28T10:30:00+01:00</t>
  </si>
  <si>
    <t xml:space="preserve"> 2024-07-28T11:00:00+01:00</t>
  </si>
  <si>
    <t xml:space="preserve"> 2024-07-28T11:30:00+01:00</t>
  </si>
  <si>
    <t xml:space="preserve"> 2024-07-28T12:00:00+01:00</t>
  </si>
  <si>
    <t xml:space="preserve"> 2024-07-28T12:30:00+01:00</t>
  </si>
  <si>
    <t xml:space="preserve"> 2024-07-28T13:00:00+01:00</t>
  </si>
  <si>
    <t xml:space="preserve"> 2024-07-28T13:30:00+01:00</t>
  </si>
  <si>
    <t xml:space="preserve"> 2024-07-28T14:00:00+01:00</t>
  </si>
  <si>
    <t xml:space="preserve"> 2024-07-28T14:30:00+01:00</t>
  </si>
  <si>
    <t xml:space="preserve"> 2024-07-28T15:00:00+01:00</t>
  </si>
  <si>
    <t xml:space="preserve"> 2024-07-28T15:30:00+01:00</t>
  </si>
  <si>
    <t xml:space="preserve"> 2024-07-28T16:00:00+01:00</t>
  </si>
  <si>
    <t xml:space="preserve"> 2024-07-28T16:30:00+01:00</t>
  </si>
  <si>
    <t xml:space="preserve"> 2024-07-28T17:00:00+01:00</t>
  </si>
  <si>
    <t xml:space="preserve"> 2024-07-28T17:30:00+01:00</t>
  </si>
  <si>
    <t xml:space="preserve"> 2024-07-28T18:00:00+01:00</t>
  </si>
  <si>
    <t xml:space="preserve"> 2024-07-28T18:30:00+01:00</t>
  </si>
  <si>
    <t xml:space="preserve"> 2024-07-28T19:00:00+01:00</t>
  </si>
  <si>
    <t xml:space="preserve"> 2024-07-28T19:30:00+01:00</t>
  </si>
  <si>
    <t xml:space="preserve"> 2024-07-28T20:00:00+01:00</t>
  </si>
  <si>
    <t xml:space="preserve"> 2024-07-28T20:30:00+01:00</t>
  </si>
  <si>
    <t xml:space="preserve"> 2024-07-28T21:00:00+01:00</t>
  </si>
  <si>
    <t xml:space="preserve"> 2024-07-28T21:30:00+01:00</t>
  </si>
  <si>
    <t xml:space="preserve"> 2024-07-28T22:00:00+01:00</t>
  </si>
  <si>
    <t xml:space="preserve"> 2024-07-28T22:30:00+01:00</t>
  </si>
  <si>
    <t xml:space="preserve"> 2024-07-28T23:00:00+01:00</t>
  </si>
  <si>
    <t xml:space="preserve"> 2024-07-28T23:30:00+01:00</t>
  </si>
  <si>
    <t xml:space="preserve"> 2024-07-29T00:00:00+01:00</t>
  </si>
  <si>
    <t xml:space="preserve"> 2024-07-29T00:30:00+01:00</t>
  </si>
  <si>
    <t xml:space="preserve"> 2024-07-29T01:00:00+01:00</t>
  </si>
  <si>
    <t xml:space="preserve"> 2024-07-29T01:30:00+01:00</t>
  </si>
  <si>
    <t xml:space="preserve"> 2024-07-29T02:00:00+01:00</t>
  </si>
  <si>
    <t xml:space="preserve"> 2024-07-29T02:30:00+01:00</t>
  </si>
  <si>
    <t xml:space="preserve"> 2024-07-29T03:00:00+01:00</t>
  </si>
  <si>
    <t xml:space="preserve"> 2024-07-29T03:30:00+01:00</t>
  </si>
  <si>
    <t xml:space="preserve"> 2024-07-29T04:00:00+01:00</t>
  </si>
  <si>
    <t xml:space="preserve"> 2024-07-29T04:30:00+01:00</t>
  </si>
  <si>
    <t xml:space="preserve"> 2024-07-29T05:00:00+01:00</t>
  </si>
  <si>
    <t xml:space="preserve"> 2024-07-29T05:30:00+01:00</t>
  </si>
  <si>
    <t xml:space="preserve"> 2024-07-29T06:00:00+01:00</t>
  </si>
  <si>
    <t xml:space="preserve"> 2024-07-29T06:30:00+01:00</t>
  </si>
  <si>
    <t xml:space="preserve"> 2024-07-29T07:00:00+01:00</t>
  </si>
  <si>
    <t xml:space="preserve"> 2024-07-29T07:30:00+01:00</t>
  </si>
  <si>
    <t xml:space="preserve"> 2024-07-29T08:00:00+01:00</t>
  </si>
  <si>
    <t xml:space="preserve"> 2024-07-29T08:30:00+01:00</t>
  </si>
  <si>
    <t xml:space="preserve"> 2024-07-29T09:00:00+01:00</t>
  </si>
  <si>
    <t xml:space="preserve"> 2024-07-29T09:30:00+01:00</t>
  </si>
  <si>
    <t xml:space="preserve"> 2024-07-29T10:00:00+01:00</t>
  </si>
  <si>
    <t xml:space="preserve"> 2024-07-29T10:30:00+01:00</t>
  </si>
  <si>
    <t xml:space="preserve"> 2024-07-29T11:00:00+01:00</t>
  </si>
  <si>
    <t xml:space="preserve"> 2024-07-29T11:30:00+01:00</t>
  </si>
  <si>
    <t xml:space="preserve"> 2024-07-29T12:00:00+01:00</t>
  </si>
  <si>
    <t xml:space="preserve"> 2024-07-29T12:30:00+01:00</t>
  </si>
  <si>
    <t xml:space="preserve"> 2024-07-29T13:00:00+01:00</t>
  </si>
  <si>
    <t xml:space="preserve"> 2024-07-29T13:30:00+01:00</t>
  </si>
  <si>
    <t xml:space="preserve"> 2024-07-29T14:00:00+01:00</t>
  </si>
  <si>
    <t xml:space="preserve"> 2024-07-29T14:30:00+01:00</t>
  </si>
  <si>
    <t xml:space="preserve"> 2024-07-29T15:00:00+01:00</t>
  </si>
  <si>
    <t xml:space="preserve"> 2024-07-29T15:30:00+01:00</t>
  </si>
  <si>
    <t xml:space="preserve"> 2024-07-29T16:00:00+01:00</t>
  </si>
  <si>
    <t xml:space="preserve"> 2024-07-29T16:30:00+01:00</t>
  </si>
  <si>
    <t xml:space="preserve"> 2024-07-29T17:00:00+01:00</t>
  </si>
  <si>
    <t xml:space="preserve"> 2024-07-29T17:30:00+01:00</t>
  </si>
  <si>
    <t xml:space="preserve"> 2024-07-29T18:00:00+01:00</t>
  </si>
  <si>
    <t xml:space="preserve"> 2024-07-29T18:30:00+01:00</t>
  </si>
  <si>
    <t xml:space="preserve"> 2024-07-29T19:00:00+01:00</t>
  </si>
  <si>
    <t xml:space="preserve"> 2024-07-29T19:30:00+01:00</t>
  </si>
  <si>
    <t xml:space="preserve"> 2024-07-29T20:00:00+01:00</t>
  </si>
  <si>
    <t xml:space="preserve"> 2024-07-29T20:30:00+01:00</t>
  </si>
  <si>
    <t xml:space="preserve"> 2024-07-29T21:00:00+01:00</t>
  </si>
  <si>
    <t xml:space="preserve"> 2024-07-29T21:30:00+01:00</t>
  </si>
  <si>
    <t xml:space="preserve"> 2024-07-29T22:00:00+01:00</t>
  </si>
  <si>
    <t xml:space="preserve"> 2024-07-29T22:30:00+01:00</t>
  </si>
  <si>
    <t xml:space="preserve"> 2024-07-29T23:00:00+01:00</t>
  </si>
  <si>
    <t xml:space="preserve"> 2024-07-29T23:30:00+01:00</t>
  </si>
  <si>
    <t xml:space="preserve"> 2024-07-30T00:00:00+01:00</t>
  </si>
  <si>
    <t xml:space="preserve"> 2024-07-30T00:30:00+01:00</t>
  </si>
  <si>
    <t xml:space="preserve"> 2024-07-30T01:00:00+01:00</t>
  </si>
  <si>
    <t xml:space="preserve"> 2024-07-30T01:30:00+01:00</t>
  </si>
  <si>
    <t xml:space="preserve"> 2024-07-30T02:00:00+01:00</t>
  </si>
  <si>
    <t xml:space="preserve"> 2024-07-30T02:30:00+01:00</t>
  </si>
  <si>
    <t xml:space="preserve"> 2024-07-30T03:00:00+01:00</t>
  </si>
  <si>
    <t xml:space="preserve"> 2024-07-30T03:30:00+01:00</t>
  </si>
  <si>
    <t xml:space="preserve"> 2024-07-30T04:00:00+01:00</t>
  </si>
  <si>
    <t xml:space="preserve"> 2024-07-30T04:30:00+01:00</t>
  </si>
  <si>
    <t xml:space="preserve"> 2024-07-30T05:00:00+01:00</t>
  </si>
  <si>
    <t xml:space="preserve"> 2024-07-30T05:30:00+01:00</t>
  </si>
  <si>
    <t xml:space="preserve"> 2024-07-30T06:00:00+01:00</t>
  </si>
  <si>
    <t xml:space="preserve"> 2024-07-30T06:30:00+01:00</t>
  </si>
  <si>
    <t xml:space="preserve"> 2024-07-30T07:00:00+01:00</t>
  </si>
  <si>
    <t xml:space="preserve"> 2024-07-30T07:30:00+01:00</t>
  </si>
  <si>
    <t xml:space="preserve"> 2024-07-30T08:00:00+01:00</t>
  </si>
  <si>
    <t xml:space="preserve"> 2024-07-30T08:30:00+01:00</t>
  </si>
  <si>
    <t xml:space="preserve"> 2024-07-30T09:00:00+01:00</t>
  </si>
  <si>
    <t xml:space="preserve"> 2024-07-30T09:30:00+01:00</t>
  </si>
  <si>
    <t xml:space="preserve"> 2024-07-30T10:00:00+01:00</t>
  </si>
  <si>
    <t xml:space="preserve"> 2024-07-30T10:30:00+01:00</t>
  </si>
  <si>
    <t xml:space="preserve"> 2024-07-30T11:00:00+01:00</t>
  </si>
  <si>
    <t xml:space="preserve"> 2024-07-30T11:30:00+01:00</t>
  </si>
  <si>
    <t xml:space="preserve"> 2024-07-30T12:00:00+01:00</t>
  </si>
  <si>
    <t xml:space="preserve"> 2024-07-30T12:30:00+01:00</t>
  </si>
  <si>
    <t xml:space="preserve"> 2024-07-30T13:00:00+01:00</t>
  </si>
  <si>
    <t xml:space="preserve"> 2024-07-30T13:30:00+01:00</t>
  </si>
  <si>
    <t xml:space="preserve"> 2024-07-30T14:00:00+01:00</t>
  </si>
  <si>
    <t xml:space="preserve"> 2024-07-30T14:30:00+01:00</t>
  </si>
  <si>
    <t xml:space="preserve"> 2024-07-30T15:00:00+01:00</t>
  </si>
  <si>
    <t xml:space="preserve"> 2024-07-30T15:30:00+01:00</t>
  </si>
  <si>
    <t xml:space="preserve"> 2024-07-30T16:00:00+01:00</t>
  </si>
  <si>
    <t xml:space="preserve"> 2024-07-30T16:30:00+01:00</t>
  </si>
  <si>
    <t xml:space="preserve"> 2024-07-30T17:00:00+01:00</t>
  </si>
  <si>
    <t xml:space="preserve"> 2024-07-30T17:30:00+01:00</t>
  </si>
  <si>
    <t xml:space="preserve"> 2024-07-30T18:00:00+01:00</t>
  </si>
  <si>
    <t xml:space="preserve"> 2024-07-30T18:30:00+01:00</t>
  </si>
  <si>
    <t xml:space="preserve"> 2024-07-30T19:00:00+01:00</t>
  </si>
  <si>
    <t xml:space="preserve"> 2024-07-30T19:30:00+01:00</t>
  </si>
  <si>
    <t xml:space="preserve"> 2024-07-30T20:00:00+01:00</t>
  </si>
  <si>
    <t xml:space="preserve"> 2024-07-30T20:30:00+01:00</t>
  </si>
  <si>
    <t xml:space="preserve"> 2024-07-30T21:00:00+01:00</t>
  </si>
  <si>
    <t xml:space="preserve"> 2024-07-30T21:30:00+01:00</t>
  </si>
  <si>
    <t xml:space="preserve"> 2024-07-30T22:00:00+01:00</t>
  </si>
  <si>
    <t xml:space="preserve"> 2024-07-30T22:30:00+01:00</t>
  </si>
  <si>
    <t xml:space="preserve"> 2024-07-30T23:00:00+01:00</t>
  </si>
  <si>
    <t xml:space="preserve"> 2024-07-30T23:30:00+01:00</t>
  </si>
  <si>
    <t xml:space="preserve"> 2024-07-31T00:00:00+01:00</t>
  </si>
  <si>
    <t xml:space="preserve"> 2024-07-31T00:30:00+01:00</t>
  </si>
  <si>
    <t xml:space="preserve"> 2024-07-31T01:00:00+01:00</t>
  </si>
  <si>
    <t xml:space="preserve"> 2024-07-31T01:30:00+01:00</t>
  </si>
  <si>
    <t xml:space="preserve"> 2024-07-31T02:00:00+01:00</t>
  </si>
  <si>
    <t xml:space="preserve"> 2024-07-31T02:30:00+01:00</t>
  </si>
  <si>
    <t xml:space="preserve"> 2024-07-31T03:00:00+01:00</t>
  </si>
  <si>
    <t xml:space="preserve"> 2024-07-31T03:30:00+01:00</t>
  </si>
  <si>
    <t xml:space="preserve"> 2024-07-31T04:00:00+01:00</t>
  </si>
  <si>
    <t xml:space="preserve"> 2024-07-31T04:30:00+01:00</t>
  </si>
  <si>
    <t xml:space="preserve"> 2024-07-31T05:00:00+01:00</t>
  </si>
  <si>
    <t xml:space="preserve"> 2024-07-31T05:30:00+01:00</t>
  </si>
  <si>
    <t xml:space="preserve"> 2024-07-31T06:00:00+01:00</t>
  </si>
  <si>
    <t xml:space="preserve"> 2024-07-31T06:30:00+01:00</t>
  </si>
  <si>
    <t xml:space="preserve"> 2024-07-31T07:00:00+01:00</t>
  </si>
  <si>
    <t xml:space="preserve"> 2024-07-31T07:30:00+01:00</t>
  </si>
  <si>
    <t xml:space="preserve"> 2024-07-31T08:00:00+01:00</t>
  </si>
  <si>
    <t xml:space="preserve"> 2024-07-31T08:30:00+01:00</t>
  </si>
  <si>
    <t xml:space="preserve"> 2024-07-31T09:00:00+01:00</t>
  </si>
  <si>
    <t xml:space="preserve"> 2024-07-31T09:30:00+01:00</t>
  </si>
  <si>
    <t xml:space="preserve"> 2024-07-31T10:00:00+01:00</t>
  </si>
  <si>
    <t xml:space="preserve"> 2024-07-31T10:30:00+01:00</t>
  </si>
  <si>
    <t xml:space="preserve"> 2024-07-31T11:00:00+01:00</t>
  </si>
  <si>
    <t xml:space="preserve"> 2024-07-31T11:30:00+01:00</t>
  </si>
  <si>
    <t xml:space="preserve"> 2024-07-31T12:00:00+01:00</t>
  </si>
  <si>
    <t xml:space="preserve"> 2024-07-31T12:30:00+01:00</t>
  </si>
  <si>
    <t xml:space="preserve"> 2024-07-31T13:00:00+01:00</t>
  </si>
  <si>
    <t xml:space="preserve"> 2024-07-31T13:30:00+01:00</t>
  </si>
  <si>
    <t xml:space="preserve"> 2024-07-31T14:00:00+01:00</t>
  </si>
  <si>
    <t xml:space="preserve"> 2024-07-31T14:30:00+01:00</t>
  </si>
  <si>
    <t xml:space="preserve"> 2024-07-31T15:00:00+01:00</t>
  </si>
  <si>
    <t xml:space="preserve"> 2024-07-31T15:30:00+01:00</t>
  </si>
  <si>
    <t xml:space="preserve"> 2024-07-31T16:00:00+01:00</t>
  </si>
  <si>
    <t xml:space="preserve"> 2024-07-31T16:30:00+01:00</t>
  </si>
  <si>
    <t xml:space="preserve"> 2024-07-31T17:00:00+01:00</t>
  </si>
  <si>
    <t xml:space="preserve"> 2024-07-31T17:30:00+01:00</t>
  </si>
  <si>
    <t xml:space="preserve"> 2024-07-31T18:00:00+01:00</t>
  </si>
  <si>
    <t xml:space="preserve"> 2024-07-31T18:30:00+01:00</t>
  </si>
  <si>
    <t xml:space="preserve"> 2024-07-31T19:00:00+01:00</t>
  </si>
  <si>
    <t xml:space="preserve"> 2024-07-31T19:30:00+01:00</t>
  </si>
  <si>
    <t xml:space="preserve"> 2024-07-31T20:00:00+01:00</t>
  </si>
  <si>
    <t xml:space="preserve"> 2024-07-31T20:30:00+01:00</t>
  </si>
  <si>
    <t xml:space="preserve"> 2024-07-31T21:00:00+01:00</t>
  </si>
  <si>
    <t xml:space="preserve"> 2024-07-31T21:30:00+01:00</t>
  </si>
  <si>
    <t xml:space="preserve"> 2024-07-31T22:00:00+01:00</t>
  </si>
  <si>
    <t xml:space="preserve"> 2024-07-31T22:30:00+01:00</t>
  </si>
  <si>
    <t xml:space="preserve"> 2024-07-31T23:00:00+01:00</t>
  </si>
  <si>
    <t xml:space="preserve"> 2024-07-31T23:30:00+01:00</t>
  </si>
  <si>
    <t xml:space="preserve"> 2024-08-01T00:00:00+01:00</t>
  </si>
  <si>
    <t xml:space="preserve"> 2024-08-01T00:30:00+01:00</t>
  </si>
  <si>
    <t xml:space="preserve"> 2024-08-01T01:00:00+01:00</t>
  </si>
  <si>
    <t xml:space="preserve"> 2024-08-01T01:30:00+01:00</t>
  </si>
  <si>
    <t xml:space="preserve"> 2024-08-01T02:00:00+01:00</t>
  </si>
  <si>
    <t xml:space="preserve"> 2024-08-01T02:30:00+01:00</t>
  </si>
  <si>
    <t xml:space="preserve"> 2024-08-01T03:00:00+01:00</t>
  </si>
  <si>
    <t xml:space="preserve"> 2024-08-01T03:30:00+01:00</t>
  </si>
  <si>
    <t xml:space="preserve"> 2024-08-01T04:00:00+01:00</t>
  </si>
  <si>
    <t xml:space="preserve"> 2024-08-01T04:30:00+01:00</t>
  </si>
  <si>
    <t xml:space="preserve"> 2024-08-01T05:00:00+01:00</t>
  </si>
  <si>
    <t xml:space="preserve"> 2024-08-01T05:30:00+01:00</t>
  </si>
  <si>
    <t xml:space="preserve"> 2024-08-01T06:00:00+01:00</t>
  </si>
  <si>
    <t xml:space="preserve"> 2024-08-01T06:30:00+01:00</t>
  </si>
  <si>
    <t xml:space="preserve"> 2024-08-01T07:00:00+01:00</t>
  </si>
  <si>
    <t xml:space="preserve"> 2024-08-01T07:30:00+01:00</t>
  </si>
  <si>
    <t xml:space="preserve"> 2024-08-01T08:00:00+01:00</t>
  </si>
  <si>
    <t xml:space="preserve"> 2024-08-01T08:30:00+01:00</t>
  </si>
  <si>
    <t xml:space="preserve"> 2024-08-01T09:00:00+01:00</t>
  </si>
  <si>
    <t xml:space="preserve"> 2024-08-01T09:30:00+01:00</t>
  </si>
  <si>
    <t xml:space="preserve"> 2024-08-01T10:00:00+01:00</t>
  </si>
  <si>
    <t xml:space="preserve"> 2024-08-01T10:30:00+01:00</t>
  </si>
  <si>
    <t xml:space="preserve"> 2024-08-01T11:00:00+01:00</t>
  </si>
  <si>
    <t xml:space="preserve"> 2024-08-01T11:30:00+01:00</t>
  </si>
  <si>
    <t xml:space="preserve"> 2024-08-01T12:00:00+01:00</t>
  </si>
  <si>
    <t xml:space="preserve"> 2024-08-01T12:30:00+01:00</t>
  </si>
  <si>
    <t xml:space="preserve"> 2024-08-01T13:00:00+01:00</t>
  </si>
  <si>
    <t xml:space="preserve"> 2024-08-01T13:30:00+01:00</t>
  </si>
  <si>
    <t xml:space="preserve"> 2024-08-01T14:00:00+01:00</t>
  </si>
  <si>
    <t xml:space="preserve"> 2024-08-01T14:30:00+01:00</t>
  </si>
  <si>
    <t xml:space="preserve"> 2024-08-01T15:00:00+01:00</t>
  </si>
  <si>
    <t xml:space="preserve"> 2024-08-01T15:30:00+01:00</t>
  </si>
  <si>
    <t xml:space="preserve"> 2024-08-01T16:00:00+01:00</t>
  </si>
  <si>
    <t xml:space="preserve"> 2024-08-01T16:30:00+01:00</t>
  </si>
  <si>
    <t xml:space="preserve"> 2024-08-01T17:00:00+01:00</t>
  </si>
  <si>
    <t xml:space="preserve"> 2024-08-01T17:30:00+01:00</t>
  </si>
  <si>
    <t xml:space="preserve"> 2024-08-01T18:00:00+01:00</t>
  </si>
  <si>
    <t xml:space="preserve"> 2024-08-01T18:30:00+01:00</t>
  </si>
  <si>
    <t xml:space="preserve"> 2024-08-01T19:00:00+01:00</t>
  </si>
  <si>
    <t xml:space="preserve"> 2024-08-01T19:30:00+01:00</t>
  </si>
  <si>
    <t xml:space="preserve"> 2024-08-01T20:00:00+01:00</t>
  </si>
  <si>
    <t xml:space="preserve"> 2024-08-01T20:30:00+01:00</t>
  </si>
  <si>
    <t xml:space="preserve"> 2024-08-01T21:00:00+01:00</t>
  </si>
  <si>
    <t xml:space="preserve"> 2024-08-01T21:30:00+01:00</t>
  </si>
  <si>
    <t xml:space="preserve"> 2024-08-01T22:00:00+01:00</t>
  </si>
  <si>
    <t xml:space="preserve"> 2024-08-01T22:30:00+01:00</t>
  </si>
  <si>
    <t xml:space="preserve"> 2024-08-01T23:00:00+01:00</t>
  </si>
  <si>
    <t xml:space="preserve"> 2024-08-01T23:30:00+01:00</t>
  </si>
  <si>
    <t xml:space="preserve"> 2024-08-02T00:00:00+01:00</t>
  </si>
  <si>
    <t xml:space="preserve"> 2024-08-02T00:30:00+01:00</t>
  </si>
  <si>
    <t xml:space="preserve"> 2024-08-02T01:00:00+01:00</t>
  </si>
  <si>
    <t xml:space="preserve"> 2024-08-02T01:30:00+01:00</t>
  </si>
  <si>
    <t xml:space="preserve"> 2024-08-02T02:00:00+01:00</t>
  </si>
  <si>
    <t xml:space="preserve"> 2024-08-02T02:30:00+01:00</t>
  </si>
  <si>
    <t xml:space="preserve"> 2024-08-02T03:00:00+01:00</t>
  </si>
  <si>
    <t xml:space="preserve"> 2024-08-02T03:30:00+01:00</t>
  </si>
  <si>
    <t xml:space="preserve"> 2024-08-02T04:00:00+01:00</t>
  </si>
  <si>
    <t xml:space="preserve"> 2024-08-02T04:30:00+01:00</t>
  </si>
  <si>
    <t xml:space="preserve"> 2024-08-02T05:00:00+01:00</t>
  </si>
  <si>
    <t xml:space="preserve"> 2024-08-02T05:30:00+01:00</t>
  </si>
  <si>
    <t xml:space="preserve"> 2024-08-02T06:00:00+01:00</t>
  </si>
  <si>
    <t xml:space="preserve"> 2024-08-02T06:30:00+01:00</t>
  </si>
  <si>
    <t xml:space="preserve"> 2024-08-02T07:00:00+01:00</t>
  </si>
  <si>
    <t xml:space="preserve"> 2024-08-02T07:30:00+01:00</t>
  </si>
  <si>
    <t xml:space="preserve"> 2024-08-02T08:00:00+01:00</t>
  </si>
  <si>
    <t xml:space="preserve"> 2024-08-02T08:30:00+01:00</t>
  </si>
  <si>
    <t xml:space="preserve"> 2024-08-02T09:00:00+01:00</t>
  </si>
  <si>
    <t xml:space="preserve"> 2024-08-02T09:30:00+01:00</t>
  </si>
  <si>
    <t xml:space="preserve"> 2024-08-02T10:00:00+01:00</t>
  </si>
  <si>
    <t xml:space="preserve"> 2024-08-02T10:30:00+01:00</t>
  </si>
  <si>
    <t xml:space="preserve"> 2024-08-02T11:00:00+01:00</t>
  </si>
  <si>
    <t xml:space="preserve"> 2024-08-02T11:30:00+01:00</t>
  </si>
  <si>
    <t xml:space="preserve"> 2024-08-02T12:00:00+01:00</t>
  </si>
  <si>
    <t xml:space="preserve"> 2024-08-02T12:30:00+01:00</t>
  </si>
  <si>
    <t xml:space="preserve"> 2024-08-02T13:00:00+01:00</t>
  </si>
  <si>
    <t xml:space="preserve"> 2024-08-02T13:30:00+01:00</t>
  </si>
  <si>
    <t xml:space="preserve"> 2024-08-02T14:00:00+01:00</t>
  </si>
  <si>
    <t xml:space="preserve"> 2024-08-02T14:30:00+01:00</t>
  </si>
  <si>
    <t xml:space="preserve"> 2024-08-02T15:00:00+01:00</t>
  </si>
  <si>
    <t xml:space="preserve"> 2024-08-02T15:30:00+01:00</t>
  </si>
  <si>
    <t xml:space="preserve"> 2024-08-02T16:00:00+01:00</t>
  </si>
  <si>
    <t xml:space="preserve"> 2024-08-02T16:30:00+01:00</t>
  </si>
  <si>
    <t xml:space="preserve"> 2024-08-02T17:00:00+01:00</t>
  </si>
  <si>
    <t xml:space="preserve"> 2024-08-02T17:30:00+01:00</t>
  </si>
  <si>
    <t xml:space="preserve"> 2024-08-02T18:00:00+01:00</t>
  </si>
  <si>
    <t xml:space="preserve"> 2024-08-02T18:30:00+01:00</t>
  </si>
  <si>
    <t xml:space="preserve"> 2024-08-02T19:00:00+01:00</t>
  </si>
  <si>
    <t xml:space="preserve"> 2024-08-02T19:30:00+01:00</t>
  </si>
  <si>
    <t xml:space="preserve"> 2024-08-02T20:00:00+01:00</t>
  </si>
  <si>
    <t xml:space="preserve"> 2024-08-02T20:30:00+01:00</t>
  </si>
  <si>
    <t xml:space="preserve"> 2024-08-02T21:00:00+01:00</t>
  </si>
  <si>
    <t xml:space="preserve"> 2024-08-02T21:30:00+01:00</t>
  </si>
  <si>
    <t xml:space="preserve"> 2024-08-02T22:00:00+01:00</t>
  </si>
  <si>
    <t xml:space="preserve"> 2024-08-02T22:30:00+01:00</t>
  </si>
  <si>
    <t xml:space="preserve"> 2024-08-02T23:00:00+01:00</t>
  </si>
  <si>
    <t xml:space="preserve"> 2024-08-02T23:30:00+01:00</t>
  </si>
  <si>
    <t xml:space="preserve"> 2024-08-03T00:00:00+01:00</t>
  </si>
  <si>
    <t xml:space="preserve"> 2024-08-03T00:30:00+01:00</t>
  </si>
  <si>
    <t xml:space="preserve"> 2024-08-03T01:00:00+01:00</t>
  </si>
  <si>
    <t xml:space="preserve"> 2024-08-03T01:30:00+01:00</t>
  </si>
  <si>
    <t xml:space="preserve"> 2024-08-03T02:00:00+01:00</t>
  </si>
  <si>
    <t xml:space="preserve"> 2024-08-03T02:30:00+01:00</t>
  </si>
  <si>
    <t xml:space="preserve"> 2024-08-03T03:00:00+01:00</t>
  </si>
  <si>
    <t xml:space="preserve"> 2024-08-03T03:30:00+01:00</t>
  </si>
  <si>
    <t xml:space="preserve"> 2024-08-03T04:00:00+01:00</t>
  </si>
  <si>
    <t xml:space="preserve"> 2024-08-03T04:30:00+01:00</t>
  </si>
  <si>
    <t xml:space="preserve"> 2024-08-03T05:00:00+01:00</t>
  </si>
  <si>
    <t xml:space="preserve"> 2024-08-03T05:30:00+01:00</t>
  </si>
  <si>
    <t xml:space="preserve"> 2024-08-03T06:00:00+01:00</t>
  </si>
  <si>
    <t xml:space="preserve"> 2024-08-03T06:30:00+01:00</t>
  </si>
  <si>
    <t xml:space="preserve"> 2024-08-03T07:00:00+01:00</t>
  </si>
  <si>
    <t xml:space="preserve"> 2024-08-03T07:30:00+01:00</t>
  </si>
  <si>
    <t xml:space="preserve"> 2024-08-03T08:00:00+01:00</t>
  </si>
  <si>
    <t xml:space="preserve"> 2024-08-03T08:30:00+01:00</t>
  </si>
  <si>
    <t xml:space="preserve"> 2024-08-03T09:00:00+01:00</t>
  </si>
  <si>
    <t xml:space="preserve"> 2024-08-03T09:30:00+01:00</t>
  </si>
  <si>
    <t xml:space="preserve"> 2024-08-03T10:00:00+01:00</t>
  </si>
  <si>
    <t xml:space="preserve"> 2024-08-03T10:30:00+01:00</t>
  </si>
  <si>
    <t xml:space="preserve"> 2024-08-03T11:00:00+01:00</t>
  </si>
  <si>
    <t xml:space="preserve"> 2024-08-03T11:30:00+01:00</t>
  </si>
  <si>
    <t xml:space="preserve"> 2024-08-03T12:00:00+01:00</t>
  </si>
  <si>
    <t xml:space="preserve"> 2024-08-03T12:30:00+01:00</t>
  </si>
  <si>
    <t xml:space="preserve"> 2024-08-03T13:00:00+01:00</t>
  </si>
  <si>
    <t xml:space="preserve"> 2024-08-03T13:30:00+01:00</t>
  </si>
  <si>
    <t xml:space="preserve"> 2024-08-03T14:00:00+01:00</t>
  </si>
  <si>
    <t xml:space="preserve"> 2024-08-03T14:30:00+01:00</t>
  </si>
  <si>
    <t xml:space="preserve"> 2024-08-03T15:00:00+01:00</t>
  </si>
  <si>
    <t xml:space="preserve"> 2024-08-03T15:30:00+01:00</t>
  </si>
  <si>
    <t xml:space="preserve"> 2024-08-03T16:00:00+01:00</t>
  </si>
  <si>
    <t xml:space="preserve"> 2024-08-03T16:30:00+01:00</t>
  </si>
  <si>
    <t xml:space="preserve"> 2024-08-03T17:00:00+01:00</t>
  </si>
  <si>
    <t xml:space="preserve"> 2024-08-03T17:30:00+01:00</t>
  </si>
  <si>
    <t xml:space="preserve"> 2024-08-03T18:00:00+01:00</t>
  </si>
  <si>
    <t xml:space="preserve"> 2024-08-03T18:30:00+01:00</t>
  </si>
  <si>
    <t xml:space="preserve"> 2024-08-03T19:00:00+01:00</t>
  </si>
  <si>
    <t xml:space="preserve"> 2024-08-03T19:30:00+01:00</t>
  </si>
  <si>
    <t xml:space="preserve"> 2024-08-03T20:00:00+01:00</t>
  </si>
  <si>
    <t xml:space="preserve"> 2024-08-03T20:30:00+01:00</t>
  </si>
  <si>
    <t xml:space="preserve"> 2024-08-03T21:00:00+01:00</t>
  </si>
  <si>
    <t xml:space="preserve"> 2024-08-03T21:30:00+01:00</t>
  </si>
  <si>
    <t xml:space="preserve"> 2024-08-03T22:00:00+01:00</t>
  </si>
  <si>
    <t xml:space="preserve"> 2024-08-03T22:30:00+01:00</t>
  </si>
  <si>
    <t xml:space="preserve"> 2024-08-03T23:00:00+01:00</t>
  </si>
  <si>
    <t xml:space="preserve"> 2024-08-03T23:30:00+01:00</t>
  </si>
  <si>
    <t xml:space="preserve"> 2024-08-04T00:00:00+01:00</t>
  </si>
  <si>
    <t xml:space="preserve"> 2024-08-04T00:30:00+01:00</t>
  </si>
  <si>
    <t xml:space="preserve"> 2024-08-04T01:00:00+01:00</t>
  </si>
  <si>
    <t xml:space="preserve"> 2024-08-04T01:30:00+01:00</t>
  </si>
  <si>
    <t xml:space="preserve"> 2024-08-04T02:00:00+01:00</t>
  </si>
  <si>
    <t xml:space="preserve"> 2024-08-04T02:30:00+01:00</t>
  </si>
  <si>
    <t xml:space="preserve"> 2024-08-04T03:00:00+01:00</t>
  </si>
  <si>
    <t xml:space="preserve"> 2024-08-04T03:30:00+01:00</t>
  </si>
  <si>
    <t xml:space="preserve"> 2024-08-04T04:00:00+01:00</t>
  </si>
  <si>
    <t xml:space="preserve"> 2024-08-04T04:30:00+01:00</t>
  </si>
  <si>
    <t xml:space="preserve"> 2024-08-04T05:00:00+01:00</t>
  </si>
  <si>
    <t xml:space="preserve"> 2024-08-04T05:30:00+01:00</t>
  </si>
  <si>
    <t xml:space="preserve"> 2024-08-04T06:00:00+01:00</t>
  </si>
  <si>
    <t xml:space="preserve"> 2024-08-04T06:30:00+01:00</t>
  </si>
  <si>
    <t xml:space="preserve"> 2024-08-04T07:00:00+01:00</t>
  </si>
  <si>
    <t xml:space="preserve"> 2024-08-04T07:30:00+01:00</t>
  </si>
  <si>
    <t xml:space="preserve"> 2024-08-04T08:00:00+01:00</t>
  </si>
  <si>
    <t xml:space="preserve"> 2024-08-04T08:30:00+01:00</t>
  </si>
  <si>
    <t xml:space="preserve"> 2024-08-04T09:00:00+01:00</t>
  </si>
  <si>
    <t xml:space="preserve"> 2024-08-04T09:30:00+01:00</t>
  </si>
  <si>
    <t xml:space="preserve"> 2024-08-04T10:00:00+01:00</t>
  </si>
  <si>
    <t xml:space="preserve"> 2024-08-04T10:30:00+01:00</t>
  </si>
  <si>
    <t xml:space="preserve"> 2024-08-04T11:00:00+01:00</t>
  </si>
  <si>
    <t xml:space="preserve"> 2024-08-04T11:30:00+01:00</t>
  </si>
  <si>
    <t xml:space="preserve"> 2024-08-04T12:00:00+01:00</t>
  </si>
  <si>
    <t xml:space="preserve"> 2024-08-04T12:30:00+01:00</t>
  </si>
  <si>
    <t xml:space="preserve"> 2024-08-04T13:00:00+01:00</t>
  </si>
  <si>
    <t xml:space="preserve"> 2024-08-04T13:30:00+01:00</t>
  </si>
  <si>
    <t xml:space="preserve"> 2024-08-04T14:00:00+01:00</t>
  </si>
  <si>
    <t xml:space="preserve"> 2024-08-04T14:30:00+01:00</t>
  </si>
  <si>
    <t xml:space="preserve"> 2024-08-04T15:00:00+01:00</t>
  </si>
  <si>
    <t xml:space="preserve"> 2024-08-04T15:30:00+01:00</t>
  </si>
  <si>
    <t xml:space="preserve"> 2024-08-04T16:00:00+01:00</t>
  </si>
  <si>
    <t xml:space="preserve"> 2024-08-04T16:30:00+01:00</t>
  </si>
  <si>
    <t xml:space="preserve"> 2024-08-04T17:00:00+01:00</t>
  </si>
  <si>
    <t xml:space="preserve"> 2024-08-04T17:30:00+01:00</t>
  </si>
  <si>
    <t xml:space="preserve"> 2024-08-04T18:00:00+01:00</t>
  </si>
  <si>
    <t xml:space="preserve"> 2024-08-04T18:30:00+01:00</t>
  </si>
  <si>
    <t xml:space="preserve"> 2024-08-04T19:00:00+01:00</t>
  </si>
  <si>
    <t xml:space="preserve"> 2024-08-04T19:30:00+01:00</t>
  </si>
  <si>
    <t xml:space="preserve"> 2024-08-04T20:00:00+01:00</t>
  </si>
  <si>
    <t xml:space="preserve"> 2024-08-04T20:30:00+01:00</t>
  </si>
  <si>
    <t xml:space="preserve"> 2024-08-04T21:00:00+01:00</t>
  </si>
  <si>
    <t xml:space="preserve"> 2024-08-04T21:30:00+01:00</t>
  </si>
  <si>
    <t xml:space="preserve"> 2024-08-04T22:00:00+01:00</t>
  </si>
  <si>
    <t xml:space="preserve"> 2024-08-04T22:30:00+01:00</t>
  </si>
  <si>
    <t xml:space="preserve"> 2024-08-04T23:00:00+01:00</t>
  </si>
  <si>
    <t xml:space="preserve"> 2024-08-04T23:30:00+01:00</t>
  </si>
  <si>
    <t xml:space="preserve"> 2024-08-05T00:00:00+01:00</t>
  </si>
  <si>
    <t xml:space="preserve"> 2024-08-05T00:30:00+01:00</t>
  </si>
  <si>
    <t xml:space="preserve"> 2024-08-05T01:00:00+01:00</t>
  </si>
  <si>
    <t xml:space="preserve"> 2024-08-05T01:30:00+01:00</t>
  </si>
  <si>
    <t xml:space="preserve"> 2024-08-05T02:00:00+01:00</t>
  </si>
  <si>
    <t xml:space="preserve"> 2024-08-05T02:30:00+01:00</t>
  </si>
  <si>
    <t xml:space="preserve"> 2024-08-05T03:00:00+01:00</t>
  </si>
  <si>
    <t xml:space="preserve"> 2024-08-05T03:30:00+01:00</t>
  </si>
  <si>
    <t xml:space="preserve"> 2024-08-05T04:00:00+01:00</t>
  </si>
  <si>
    <t xml:space="preserve"> 2024-08-05T04:30:00+01:00</t>
  </si>
  <si>
    <t xml:space="preserve"> 2024-08-05T05:00:00+01:00</t>
  </si>
  <si>
    <t xml:space="preserve"> 2024-08-05T05:30:00+01:00</t>
  </si>
  <si>
    <t xml:space="preserve"> 2024-08-05T06:00:00+01:00</t>
  </si>
  <si>
    <t xml:space="preserve"> 2024-08-05T06:30:00+01:00</t>
  </si>
  <si>
    <t xml:space="preserve"> 2024-08-05T07:00:00+01:00</t>
  </si>
  <si>
    <t xml:space="preserve"> 2024-08-05T07:30:00+01:00</t>
  </si>
  <si>
    <t xml:space="preserve"> 2024-08-05T08:00:00+01:00</t>
  </si>
  <si>
    <t xml:space="preserve"> 2024-08-05T08:30:00+01:00</t>
  </si>
  <si>
    <t xml:space="preserve"> 2024-08-05T09:00:00+01:00</t>
  </si>
  <si>
    <t xml:space="preserve"> 2024-08-05T09:30:00+01:00</t>
  </si>
  <si>
    <t xml:space="preserve"> 2024-08-05T10:00:00+01:00</t>
  </si>
  <si>
    <t xml:space="preserve"> 2024-08-05T10:30:00+01:00</t>
  </si>
  <si>
    <t xml:space="preserve"> 2024-08-05T11:00:00+01:00</t>
  </si>
  <si>
    <t xml:space="preserve"> 2024-08-05T11:30:00+01:00</t>
  </si>
  <si>
    <t xml:space="preserve"> 2024-08-05T12:00:00+01:00</t>
  </si>
  <si>
    <t xml:space="preserve"> 2024-08-05T12:30:00+01:00</t>
  </si>
  <si>
    <t xml:space="preserve"> 2024-08-05T13:00:00+01:00</t>
  </si>
  <si>
    <t xml:space="preserve"> 2024-08-05T13:30:00+01:00</t>
  </si>
  <si>
    <t xml:space="preserve"> 2024-08-05T14:00:00+01:00</t>
  </si>
  <si>
    <t xml:space="preserve"> 2024-08-05T14:30:00+01:00</t>
  </si>
  <si>
    <t xml:space="preserve"> 2024-08-05T15:00:00+01:00</t>
  </si>
  <si>
    <t xml:space="preserve"> 2024-08-05T15:30:00+01:00</t>
  </si>
  <si>
    <t xml:space="preserve"> 2024-08-05T16:00:00+01:00</t>
  </si>
  <si>
    <t xml:space="preserve"> 2024-08-05T16:30:00+01:00</t>
  </si>
  <si>
    <t xml:space="preserve"> 2024-08-05T17:00:00+01:00</t>
  </si>
  <si>
    <t xml:space="preserve"> 2024-08-05T17:30:00+01:00</t>
  </si>
  <si>
    <t xml:space="preserve"> 2024-08-05T18:00:00+01:00</t>
  </si>
  <si>
    <t xml:space="preserve"> 2024-08-05T18:30:00+01:00</t>
  </si>
  <si>
    <t xml:space="preserve"> 2024-08-05T19:00:00+01:00</t>
  </si>
  <si>
    <t xml:space="preserve"> 2024-08-05T19:30:00+01:00</t>
  </si>
  <si>
    <t xml:space="preserve"> 2024-08-05T20:00:00+01:00</t>
  </si>
  <si>
    <t xml:space="preserve"> 2024-08-05T20:30:00+01:00</t>
  </si>
  <si>
    <t xml:space="preserve"> 2024-08-05T21:00:00+01:00</t>
  </si>
  <si>
    <t xml:space="preserve"> 2024-08-05T21:30:00+01:00</t>
  </si>
  <si>
    <t xml:space="preserve"> 2024-08-05T22:00:00+01:00</t>
  </si>
  <si>
    <t xml:space="preserve"> 2024-08-05T22:30:00+01:00</t>
  </si>
  <si>
    <t xml:space="preserve"> 2024-08-05T23:00:00+01:00</t>
  </si>
  <si>
    <t xml:space="preserve"> 2024-08-05T23:30:00+01:00</t>
  </si>
  <si>
    <t xml:space="preserve"> 2024-08-06T00:00:00+01:00</t>
  </si>
  <si>
    <t xml:space="preserve"> 2024-08-06T00:30:00+01:00</t>
  </si>
  <si>
    <t xml:space="preserve"> 2024-08-06T01:00:00+01:00</t>
  </si>
  <si>
    <t xml:space="preserve"> 2024-08-06T01:30:00+01:00</t>
  </si>
  <si>
    <t xml:space="preserve"> 2024-08-06T02:00:00+01:00</t>
  </si>
  <si>
    <t xml:space="preserve"> 2024-08-06T02:30:00+01:00</t>
  </si>
  <si>
    <t xml:space="preserve"> 2024-08-06T03:00:00+01:00</t>
  </si>
  <si>
    <t xml:space="preserve"> 2024-08-06T03:30:00+01:00</t>
  </si>
  <si>
    <t xml:space="preserve"> 2024-08-06T04:00:00+01:00</t>
  </si>
  <si>
    <t xml:space="preserve"> 2024-08-06T04:30:00+01:00</t>
  </si>
  <si>
    <t xml:space="preserve"> 2024-08-06T05:00:00+01:00</t>
  </si>
  <si>
    <t xml:space="preserve"> 2024-08-06T05:30:00+01:00</t>
  </si>
  <si>
    <t xml:space="preserve"> 2024-08-06T06:00:00+01:00</t>
  </si>
  <si>
    <t xml:space="preserve"> 2024-08-06T06:30:00+01:00</t>
  </si>
  <si>
    <t xml:space="preserve"> 2024-08-06T07:00:00+01:00</t>
  </si>
  <si>
    <t xml:space="preserve"> 2024-08-06T07:30:00+01:00</t>
  </si>
  <si>
    <t xml:space="preserve"> 2024-08-06T08:00:00+01:00</t>
  </si>
  <si>
    <t xml:space="preserve"> 2024-08-06T08:30:00+01:00</t>
  </si>
  <si>
    <t xml:space="preserve"> 2024-08-06T09:00:00+01:00</t>
  </si>
  <si>
    <t xml:space="preserve"> 2024-08-06T09:30:00+01:00</t>
  </si>
  <si>
    <t xml:space="preserve"> 2024-08-06T10:00:00+01:00</t>
  </si>
  <si>
    <t xml:space="preserve"> 2024-08-06T10:30:00+01:00</t>
  </si>
  <si>
    <t xml:space="preserve"> 2024-08-06T11:00:00+01:00</t>
  </si>
  <si>
    <t xml:space="preserve"> 2024-08-06T11:30:00+01:00</t>
  </si>
  <si>
    <t xml:space="preserve"> 2024-08-06T12:00:00+01:00</t>
  </si>
  <si>
    <t xml:space="preserve"> 2024-08-06T12:30:00+01:00</t>
  </si>
  <si>
    <t xml:space="preserve"> 2024-08-06T13:00:00+01:00</t>
  </si>
  <si>
    <t xml:space="preserve"> 2024-08-06T13:30:00+01:00</t>
  </si>
  <si>
    <t xml:space="preserve"> 2024-08-06T14:00:00+01:00</t>
  </si>
  <si>
    <t xml:space="preserve"> 2024-08-06T14:30:00+01:00</t>
  </si>
  <si>
    <t xml:space="preserve"> 2024-08-06T15:00:00+01:00</t>
  </si>
  <si>
    <t xml:space="preserve"> 2024-08-06T15:30:00+01:00</t>
  </si>
  <si>
    <t xml:space="preserve"> 2024-08-06T16:00:00+01:00</t>
  </si>
  <si>
    <t xml:space="preserve"> 2024-08-06T16:30:00+01:00</t>
  </si>
  <si>
    <t xml:space="preserve"> 2024-08-06T17:00:00+01:00</t>
  </si>
  <si>
    <t xml:space="preserve"> 2024-08-06T17:30:00+01:00</t>
  </si>
  <si>
    <t xml:space="preserve"> 2024-08-06T18:00:00+01:00</t>
  </si>
  <si>
    <t xml:space="preserve"> 2024-08-06T18:30:00+01:00</t>
  </si>
  <si>
    <t xml:space="preserve"> 2024-08-06T19:00:00+01:00</t>
  </si>
  <si>
    <t xml:space="preserve"> 2024-08-06T19:30:00+01:00</t>
  </si>
  <si>
    <t xml:space="preserve"> 2024-08-06T20:00:00+01:00</t>
  </si>
  <si>
    <t xml:space="preserve"> 2024-08-06T20:30:00+01:00</t>
  </si>
  <si>
    <t xml:space="preserve"> 2024-08-06T21:00:00+01:00</t>
  </si>
  <si>
    <t xml:space="preserve"> 2024-08-06T21:30:00+01:00</t>
  </si>
  <si>
    <t xml:space="preserve"> 2024-08-06T22:00:00+01:00</t>
  </si>
  <si>
    <t xml:space="preserve"> 2024-08-06T22:30:00+01:00</t>
  </si>
  <si>
    <t xml:space="preserve"> 2024-08-06T23:00:00+01:00</t>
  </si>
  <si>
    <t xml:space="preserve"> 2024-08-06T23:30:00+01:00</t>
  </si>
  <si>
    <t xml:space="preserve"> 2024-08-07T00:00:00+01:00</t>
  </si>
  <si>
    <t xml:space="preserve"> 2024-08-07T00:30:00+01:00</t>
  </si>
  <si>
    <t xml:space="preserve"> 2024-08-07T01:00:00+01:00</t>
  </si>
  <si>
    <t xml:space="preserve"> 2024-08-07T01:30:00+01:00</t>
  </si>
  <si>
    <t xml:space="preserve"> 2024-08-07T02:00:00+01:00</t>
  </si>
  <si>
    <t xml:space="preserve"> 2024-08-07T02:30:00+01:00</t>
  </si>
  <si>
    <t xml:space="preserve"> 2024-08-07T03:00:00+01:00</t>
  </si>
  <si>
    <t xml:space="preserve"> 2024-08-07T03:30:00+01:00</t>
  </si>
  <si>
    <t xml:space="preserve"> 2024-08-07T04:00:00+01:00</t>
  </si>
  <si>
    <t xml:space="preserve"> 2024-08-07T04:30:00+01:00</t>
  </si>
  <si>
    <t xml:space="preserve"> 2024-08-07T05:00:00+01:00</t>
  </si>
  <si>
    <t xml:space="preserve"> 2024-08-07T05:30:00+01:00</t>
  </si>
  <si>
    <t xml:space="preserve"> 2024-08-07T06:00:00+01:00</t>
  </si>
  <si>
    <t xml:space="preserve"> 2024-08-07T06:30:00+01:00</t>
  </si>
  <si>
    <t xml:space="preserve"> 2024-08-07T07:00:00+01:00</t>
  </si>
  <si>
    <t xml:space="preserve"> 2024-08-07T07:30:00+01:00</t>
  </si>
  <si>
    <t xml:space="preserve"> 2024-08-07T08:00:00+01:00</t>
  </si>
  <si>
    <t xml:space="preserve"> 2024-08-07T08:30:00+01:00</t>
  </si>
  <si>
    <t xml:space="preserve"> 2024-08-07T09:00:00+01:00</t>
  </si>
  <si>
    <t xml:space="preserve"> 2024-08-07T09:30:00+01:00</t>
  </si>
  <si>
    <t xml:space="preserve"> 2024-08-07T10:00:00+01:00</t>
  </si>
  <si>
    <t xml:space="preserve"> 2024-08-07T10:30:00+01:00</t>
  </si>
  <si>
    <t xml:space="preserve"> 2024-08-07T11:00:00+01:00</t>
  </si>
  <si>
    <t xml:space="preserve"> 2024-08-07T11:30:00+01:00</t>
  </si>
  <si>
    <t xml:space="preserve"> 2024-08-07T12:00:00+01:00</t>
  </si>
  <si>
    <t xml:space="preserve"> 2024-08-07T12:30:00+01:00</t>
  </si>
  <si>
    <t xml:space="preserve"> 2024-08-07T13:00:00+01:00</t>
  </si>
  <si>
    <t xml:space="preserve"> 2024-08-07T13:30:00+01:00</t>
  </si>
  <si>
    <t xml:space="preserve"> 2024-08-07T14:00:00+01:00</t>
  </si>
  <si>
    <t xml:space="preserve"> 2024-08-07T14:30:00+01:00</t>
  </si>
  <si>
    <t xml:space="preserve"> 2024-08-07T15:00:00+01:00</t>
  </si>
  <si>
    <t xml:space="preserve"> 2024-08-07T15:30:00+01:00</t>
  </si>
  <si>
    <t xml:space="preserve"> 2024-08-07T16:00:00+01:00</t>
  </si>
  <si>
    <t xml:space="preserve"> 2024-08-07T16:30:00+01:00</t>
  </si>
  <si>
    <t xml:space="preserve"> 2024-08-07T17:00:00+01:00</t>
  </si>
  <si>
    <t xml:space="preserve"> 2024-08-07T17:30:00+01:00</t>
  </si>
  <si>
    <t xml:space="preserve"> 2024-08-07T18:00:00+01:00</t>
  </si>
  <si>
    <t xml:space="preserve"> 2024-08-07T18:30:00+01:00</t>
  </si>
  <si>
    <t xml:space="preserve"> 2024-08-07T19:00:00+01:00</t>
  </si>
  <si>
    <t xml:space="preserve"> 2024-08-07T19:30:00+01:00</t>
  </si>
  <si>
    <t xml:space="preserve"> 2024-08-07T20:00:00+01:00</t>
  </si>
  <si>
    <t xml:space="preserve"> 2024-08-07T20:30:00+01:00</t>
  </si>
  <si>
    <t xml:space="preserve"> 2024-08-07T21:00:00+01:00</t>
  </si>
  <si>
    <t xml:space="preserve"> 2024-08-07T21:30:00+01:00</t>
  </si>
  <si>
    <t xml:space="preserve"> 2024-08-07T22:00:00+01:00</t>
  </si>
  <si>
    <t xml:space="preserve"> 2024-08-07T22:30:00+01:00</t>
  </si>
  <si>
    <t xml:space="preserve"> 2024-08-07T23:00:00+01:00</t>
  </si>
  <si>
    <t xml:space="preserve"> 2024-08-07T23:30:00+01:00</t>
  </si>
  <si>
    <t xml:space="preserve"> 2024-08-08T00:00:00+01:00</t>
  </si>
  <si>
    <t xml:space="preserve"> 2024-08-08T00:30:00+01:00</t>
  </si>
  <si>
    <t xml:space="preserve"> 2024-08-08T01:00:00+01:00</t>
  </si>
  <si>
    <t xml:space="preserve"> 2024-08-08T01:30:00+01:00</t>
  </si>
  <si>
    <t xml:space="preserve"> 2024-08-08T02:00:00+01:00</t>
  </si>
  <si>
    <t xml:space="preserve"> 2024-08-08T02:30:00+01:00</t>
  </si>
  <si>
    <t xml:space="preserve"> 2024-08-08T03:00:00+01:00</t>
  </si>
  <si>
    <t xml:space="preserve"> 2024-08-08T03:30:00+01:00</t>
  </si>
  <si>
    <t xml:space="preserve"> 2024-08-08T04:00:00+01:00</t>
  </si>
  <si>
    <t xml:space="preserve"> 2024-08-08T04:30:00+01:00</t>
  </si>
  <si>
    <t xml:space="preserve"> 2024-08-08T05:00:00+01:00</t>
  </si>
  <si>
    <t xml:space="preserve"> 2024-08-08T05:30:00+01:00</t>
  </si>
  <si>
    <t xml:space="preserve"> 2024-08-08T06:00:00+01:00</t>
  </si>
  <si>
    <t xml:space="preserve"> 2024-08-08T06:30:00+01:00</t>
  </si>
  <si>
    <t xml:space="preserve"> 2024-08-08T07:00:00+01:00</t>
  </si>
  <si>
    <t xml:space="preserve"> 2024-08-08T07:30:00+01:00</t>
  </si>
  <si>
    <t xml:space="preserve"> 2024-08-08T08:00:00+01:00</t>
  </si>
  <si>
    <t xml:space="preserve"> 2024-08-08T08:30:00+01:00</t>
  </si>
  <si>
    <t xml:space="preserve"> 2024-08-08T09:00:00+01:00</t>
  </si>
  <si>
    <t xml:space="preserve"> 2024-08-08T09:30:00+01:00</t>
  </si>
  <si>
    <t xml:space="preserve"> 2024-08-08T10:00:00+01:00</t>
  </si>
  <si>
    <t xml:space="preserve"> 2024-08-08T10:30:00+01:00</t>
  </si>
  <si>
    <t xml:space="preserve"> 2024-08-08T11:00:00+01:00</t>
  </si>
  <si>
    <t xml:space="preserve"> 2024-08-08T11:30:00+01:00</t>
  </si>
  <si>
    <t xml:space="preserve"> 2024-08-08T12:00:00+01:00</t>
  </si>
  <si>
    <t xml:space="preserve"> 2024-08-08T12:30:00+01:00</t>
  </si>
  <si>
    <t xml:space="preserve"> 2024-08-08T13:00:00+01:00</t>
  </si>
  <si>
    <t xml:space="preserve"> 2024-08-08T13:30:00+01:00</t>
  </si>
  <si>
    <t xml:space="preserve"> 2024-08-08T14:00:00+01:00</t>
  </si>
  <si>
    <t xml:space="preserve"> 2024-08-08T14:30:00+01:00</t>
  </si>
  <si>
    <t xml:space="preserve"> 2024-08-08T15:00:00+01:00</t>
  </si>
  <si>
    <t xml:space="preserve"> 2024-08-08T15:30:00+01:00</t>
  </si>
  <si>
    <t xml:space="preserve"> 2024-08-08T16:00:00+01:00</t>
  </si>
  <si>
    <t xml:space="preserve"> 2024-08-08T16:30:00+01:00</t>
  </si>
  <si>
    <t xml:space="preserve"> 2024-08-08T17:00:00+01:00</t>
  </si>
  <si>
    <t xml:space="preserve"> 2024-08-08T17:30:00+01:00</t>
  </si>
  <si>
    <t xml:space="preserve"> 2024-08-08T18:00:00+01:00</t>
  </si>
  <si>
    <t xml:space="preserve"> 2024-08-08T18:30:00+01:00</t>
  </si>
  <si>
    <t xml:space="preserve"> 2024-08-08T19:00:00+01:00</t>
  </si>
  <si>
    <t xml:space="preserve"> 2024-08-08T19:30:00+01:00</t>
  </si>
  <si>
    <t xml:space="preserve"> 2024-08-08T20:00:00+01:00</t>
  </si>
  <si>
    <t xml:space="preserve"> 2024-08-08T20:30:00+01:00</t>
  </si>
  <si>
    <t xml:space="preserve"> 2024-08-08T21:00:00+01:00</t>
  </si>
  <si>
    <t xml:space="preserve"> 2024-08-08T21:30:00+01:00</t>
  </si>
  <si>
    <t xml:space="preserve"> 2024-08-08T22:00:00+01:00</t>
  </si>
  <si>
    <t xml:space="preserve"> 2024-08-08T22:30:00+01:00</t>
  </si>
  <si>
    <t xml:space="preserve"> 2024-08-08T23:00:00+01:00</t>
  </si>
  <si>
    <t xml:space="preserve"> 2024-08-08T23:30:00+01:00</t>
  </si>
  <si>
    <t xml:space="preserve"> 2024-08-09T00:00:00+01:00</t>
  </si>
  <si>
    <t xml:space="preserve"> 2024-08-09T00:30:00+01:00</t>
  </si>
  <si>
    <t xml:space="preserve"> 2024-08-09T01:00:00+01:00</t>
  </si>
  <si>
    <t xml:space="preserve"> 2024-08-09T01:30:00+01:00</t>
  </si>
  <si>
    <t xml:space="preserve"> 2024-08-09T02:00:00+01:00</t>
  </si>
  <si>
    <t xml:space="preserve"> 2024-08-09T02:30:00+01:00</t>
  </si>
  <si>
    <t xml:space="preserve"> 2024-08-09T03:00:00+01:00</t>
  </si>
  <si>
    <t xml:space="preserve"> 2024-08-09T03:30:00+01:00</t>
  </si>
  <si>
    <t xml:space="preserve"> 2024-08-09T04:00:00+01:00</t>
  </si>
  <si>
    <t xml:space="preserve"> 2024-08-09T04:30:00+01:00</t>
  </si>
  <si>
    <t xml:space="preserve"> 2024-08-09T05:00:00+01:00</t>
  </si>
  <si>
    <t xml:space="preserve"> 2024-08-09T05:30:00+01:00</t>
  </si>
  <si>
    <t xml:space="preserve"> 2024-08-09T06:00:00+01:00</t>
  </si>
  <si>
    <t xml:space="preserve"> 2024-08-09T06:30:00+01:00</t>
  </si>
  <si>
    <t xml:space="preserve"> 2024-08-09T07:00:00+01:00</t>
  </si>
  <si>
    <t xml:space="preserve"> 2024-08-09T07:30:00+01:00</t>
  </si>
  <si>
    <t xml:space="preserve"> 2024-08-09T08:00:00+01:00</t>
  </si>
  <si>
    <t xml:space="preserve"> 2024-08-09T08:30:00+01:00</t>
  </si>
  <si>
    <t xml:space="preserve"> 2024-08-09T09:00:00+01:00</t>
  </si>
  <si>
    <t xml:space="preserve"> 2024-08-09T09:30:00+01:00</t>
  </si>
  <si>
    <t xml:space="preserve"> 2024-08-09T10:00:00+01:00</t>
  </si>
  <si>
    <t xml:space="preserve"> 2024-08-09T10:30:00+01:00</t>
  </si>
  <si>
    <t xml:space="preserve"> 2024-08-09T11:00:00+01:00</t>
  </si>
  <si>
    <t xml:space="preserve"> 2024-08-09T11:30:00+01:00</t>
  </si>
  <si>
    <t xml:space="preserve"> 2024-08-09T12:00:00+01:00</t>
  </si>
  <si>
    <t xml:space="preserve"> 2024-08-09T12:30:00+01:00</t>
  </si>
  <si>
    <t xml:space="preserve"> 2024-08-12T01:00:00+01:00</t>
  </si>
  <si>
    <t xml:space="preserve"> 2024-08-12T01:30:00+01:00</t>
  </si>
  <si>
    <t xml:space="preserve"> 2024-08-12T02:00:00+01:00</t>
  </si>
  <si>
    <t xml:space="preserve"> 2024-08-12T02:30:00+01:00</t>
  </si>
  <si>
    <t xml:space="preserve"> 2024-08-12T03:00:00+01:00</t>
  </si>
  <si>
    <t xml:space="preserve"> 2024-08-12T03:30:00+01:00</t>
  </si>
  <si>
    <t xml:space="preserve"> 2024-08-12T04:00:00+01:00</t>
  </si>
  <si>
    <t xml:space="preserve"> 2024-08-12T04:30:00+01:00</t>
  </si>
  <si>
    <t xml:space="preserve"> 2024-08-12T05:00:00+01:00</t>
  </si>
  <si>
    <t xml:space="preserve"> 2024-08-12T05:30:00+01:00</t>
  </si>
  <si>
    <t xml:space="preserve"> 2024-08-12T06:00:00+01:00</t>
  </si>
  <si>
    <t xml:space="preserve"> 2024-08-12T06:30:00+01:00</t>
  </si>
  <si>
    <t xml:space="preserve"> 2024-08-12T07:00:00+01:00</t>
  </si>
  <si>
    <t xml:space="preserve"> 2024-08-12T07:30:00+01:00</t>
  </si>
  <si>
    <t xml:space="preserve"> 2024-08-12T08:00:00+01:00</t>
  </si>
  <si>
    <t xml:space="preserve"> 2024-08-12T08:30:00+01:00</t>
  </si>
  <si>
    <t xml:space="preserve"> 2024-08-12T09:00:00+01:00</t>
  </si>
  <si>
    <t xml:space="preserve"> 2024-08-12T09:30:00+01:00</t>
  </si>
  <si>
    <t xml:space="preserve"> 2024-08-12T10:00:00+01:00</t>
  </si>
  <si>
    <t xml:space="preserve"> 2024-08-12T10:30:00+01:00</t>
  </si>
  <si>
    <t xml:space="preserve"> 2024-08-12T11:00:00+01:00</t>
  </si>
  <si>
    <t xml:space="preserve"> 2024-08-12T11:30:00+01:00</t>
  </si>
  <si>
    <t xml:space="preserve"> 2024-08-12T12:00:00+01:00</t>
  </si>
  <si>
    <t xml:space="preserve"> 2024-08-12T12:30:00+01:00</t>
  </si>
  <si>
    <t xml:space="preserve"> 2024-08-12T13:00:00+01:00</t>
  </si>
  <si>
    <t xml:space="preserve"> 2024-08-12T13:30:00+01:00</t>
  </si>
  <si>
    <t xml:space="preserve"> 2024-08-12T14:00:00+01:00</t>
  </si>
  <si>
    <t xml:space="preserve"> 2024-08-12T14:30:00+01:00</t>
  </si>
  <si>
    <t xml:space="preserve"> 2024-08-12T15:00:00+01:00</t>
  </si>
  <si>
    <t xml:space="preserve"> 2024-08-12T15:30:00+01:00</t>
  </si>
  <si>
    <t xml:space="preserve"> 2024-08-12T16:00:00+01:00</t>
  </si>
  <si>
    <t xml:space="preserve"> 2024-08-12T16:30:00+01:00</t>
  </si>
  <si>
    <t xml:space="preserve"> 2024-08-12T17:00:00+01:00</t>
  </si>
  <si>
    <t xml:space="preserve"> 2024-08-12T17:30:00+01:00</t>
  </si>
  <si>
    <t xml:space="preserve"> 2024-08-12T18:00:00+01:00</t>
  </si>
  <si>
    <t xml:space="preserve"> 2024-08-12T18:30:00+01:00</t>
  </si>
  <si>
    <t xml:space="preserve"> 2024-08-12T19:00:00+01:00</t>
  </si>
  <si>
    <t xml:space="preserve"> 2024-08-12T19:30:00+01:00</t>
  </si>
  <si>
    <t xml:space="preserve"> 2024-08-12T20:00:00+01:00</t>
  </si>
  <si>
    <t xml:space="preserve"> 2024-08-12T20:30:00+01:00</t>
  </si>
  <si>
    <t xml:space="preserve"> 2024-08-12T21:00:00+01:00</t>
  </si>
  <si>
    <t xml:space="preserve"> 2024-08-12T21:30:00+01:00</t>
  </si>
  <si>
    <t xml:space="preserve"> 2024-08-12T22:00:00+01:00</t>
  </si>
  <si>
    <t xml:space="preserve"> 2024-08-12T22:30:00+01:00</t>
  </si>
  <si>
    <t xml:space="preserve"> 2024-08-12T23:00:00+01:00</t>
  </si>
  <si>
    <t xml:space="preserve"> 2024-08-12T23:30:00+01:00</t>
  </si>
  <si>
    <t xml:space="preserve"> 2024-08-13T00:00:00+01:00</t>
  </si>
  <si>
    <t xml:space="preserve"> 2024-08-13T00:30:00+01:00</t>
  </si>
  <si>
    <t xml:space="preserve"> 2024-08-13T01:00:00+01:00</t>
  </si>
  <si>
    <t xml:space="preserve"> 2024-08-13T01:30:00+01:00</t>
  </si>
  <si>
    <t xml:space="preserve"> 2024-08-13T02:00:00+01:00</t>
  </si>
  <si>
    <t xml:space="preserve"> 2024-08-13T02:30:00+01:00</t>
  </si>
  <si>
    <t xml:space="preserve"> 2024-08-13T03:00:00+01:00</t>
  </si>
  <si>
    <t xml:space="preserve"> 2024-08-13T03:30:00+01:00</t>
  </si>
  <si>
    <t xml:space="preserve"> 2024-08-13T04:00:00+01:00</t>
  </si>
  <si>
    <t xml:space="preserve"> 2024-08-13T04:30:00+01:00</t>
  </si>
  <si>
    <t xml:space="preserve"> 2024-08-13T05:00:00+01:00</t>
  </si>
  <si>
    <t xml:space="preserve"> 2024-08-13T05:30:00+01:00</t>
  </si>
  <si>
    <t xml:space="preserve"> 2024-08-13T06:00:00+01:00</t>
  </si>
  <si>
    <t xml:space="preserve"> 2024-08-13T06:30:00+01:00</t>
  </si>
  <si>
    <t xml:space="preserve"> 2024-08-13T07:00:00+01:00</t>
  </si>
  <si>
    <t xml:space="preserve"> 2024-08-13T07:30:00+01:00</t>
  </si>
  <si>
    <t xml:space="preserve"> 2024-08-13T08:00:00+01:00</t>
  </si>
  <si>
    <t xml:space="preserve"> 2024-08-13T08:30:00+01:00</t>
  </si>
  <si>
    <t xml:space="preserve"> 2024-08-13T09:00:00+01:00</t>
  </si>
  <si>
    <t xml:space="preserve"> 2024-08-13T09:30:00+01:00</t>
  </si>
  <si>
    <t xml:space="preserve"> 2024-08-13T10:00:00+01:00</t>
  </si>
  <si>
    <t xml:space="preserve"> 2024-08-13T10:30:00+01:00</t>
  </si>
  <si>
    <t xml:space="preserve"> 2024-08-13T11:00:00+01:00</t>
  </si>
  <si>
    <t xml:space="preserve"> 2024-08-13T11:30:00+01:00</t>
  </si>
  <si>
    <t xml:space="preserve"> 2024-08-13T12:00:00+01:00</t>
  </si>
  <si>
    <t xml:space="preserve"> 2024-08-13T12:30:00+01:00</t>
  </si>
  <si>
    <t xml:space="preserve"> 2024-08-13T13:00:00+01:00</t>
  </si>
  <si>
    <t xml:space="preserve"> 2024-08-13T13:30:00+01:00</t>
  </si>
  <si>
    <t xml:space="preserve"> 2024-08-13T14:00:00+01:00</t>
  </si>
  <si>
    <t xml:space="preserve"> 2024-08-13T14:30:00+01:00</t>
  </si>
  <si>
    <t xml:space="preserve"> 2024-08-13T15:00:00+01:00</t>
  </si>
  <si>
    <t xml:space="preserve"> 2024-08-13T15:30:00+01:00</t>
  </si>
  <si>
    <t xml:space="preserve"> 2024-08-13T16:00:00+01:00</t>
  </si>
  <si>
    <t xml:space="preserve"> 2024-08-13T16:30:00+01:00</t>
  </si>
  <si>
    <t xml:space="preserve"> 2024-08-13T17:00:00+01:00</t>
  </si>
  <si>
    <t xml:space="preserve"> 2024-08-13T17:30:00+01:00</t>
  </si>
  <si>
    <t xml:space="preserve"> 2024-08-13T18:00:00+01:00</t>
  </si>
  <si>
    <t xml:space="preserve"> 2024-08-13T18:30:00+01:00</t>
  </si>
  <si>
    <t xml:space="preserve"> 2024-08-13T19:00:00+01:00</t>
  </si>
  <si>
    <t xml:space="preserve"> 2024-08-13T19:30:00+01:00</t>
  </si>
  <si>
    <t xml:space="preserve"> 2024-08-13T20:00:00+01:00</t>
  </si>
  <si>
    <t xml:space="preserve"> 2024-08-13T20:30:00+01:00</t>
  </si>
  <si>
    <t xml:space="preserve"> 2024-08-13T21:00:00+01:00</t>
  </si>
  <si>
    <t xml:space="preserve"> 2024-08-13T21:30:00+01:00</t>
  </si>
  <si>
    <t xml:space="preserve"> 2024-08-13T22:00:00+01:00</t>
  </si>
  <si>
    <t xml:space="preserve"> 2024-08-13T22:30:00+01:00</t>
  </si>
  <si>
    <t xml:space="preserve"> 2024-08-13T23:00:00+01:00</t>
  </si>
  <si>
    <t xml:space="preserve"> 2024-08-13T23:30:00+01:00</t>
  </si>
  <si>
    <t xml:space="preserve"> 2024-08-14T00:00:00+01:00</t>
  </si>
  <si>
    <t xml:space="preserve"> 2024-08-14T00:30:00+01:00</t>
  </si>
  <si>
    <t xml:space="preserve"> 2024-08-14T01:00:00+01:00</t>
  </si>
  <si>
    <t xml:space="preserve"> 2024-08-14T01:30:00+01:00</t>
  </si>
  <si>
    <t xml:space="preserve"> 2024-08-14T02:00:00+01:00</t>
  </si>
  <si>
    <t xml:space="preserve"> 2024-08-14T02:30:00+01:00</t>
  </si>
  <si>
    <t xml:space="preserve"> 2024-08-14T03:00:00+01:00</t>
  </si>
  <si>
    <t xml:space="preserve"> 2024-08-14T03:30:00+01:00</t>
  </si>
  <si>
    <t xml:space="preserve"> 2024-08-14T04:00:00+01:00</t>
  </si>
  <si>
    <t xml:space="preserve"> 2024-08-14T04:30:00+01:00</t>
  </si>
  <si>
    <t xml:space="preserve"> 2024-08-14T05:00:00+01:00</t>
  </si>
  <si>
    <t xml:space="preserve"> 2024-08-14T05:30:00+01:00</t>
  </si>
  <si>
    <t xml:space="preserve"> 2024-08-14T06:00:00+01:00</t>
  </si>
  <si>
    <t xml:space="preserve"> 2024-08-14T06:30:00+01:00</t>
  </si>
  <si>
    <t xml:space="preserve"> 2024-08-14T07:00:00+01:00</t>
  </si>
  <si>
    <t xml:space="preserve"> 2024-08-14T07:30:00+01:00</t>
  </si>
  <si>
    <t xml:space="preserve"> 2024-08-14T08:00:00+01:00</t>
  </si>
  <si>
    <t xml:space="preserve"> 2024-08-14T08:30:00+01:00</t>
  </si>
  <si>
    <t xml:space="preserve"> 2024-08-14T09:00:00+01:00</t>
  </si>
  <si>
    <t xml:space="preserve"> 2024-08-14T09:30:00+01:00</t>
  </si>
  <si>
    <t xml:space="preserve"> 2024-08-14T10:00:00+01:00</t>
  </si>
  <si>
    <t xml:space="preserve"> 2024-08-14T10:30:00+01:00</t>
  </si>
  <si>
    <t xml:space="preserve"> 2024-08-14T11:00:00+01:00</t>
  </si>
  <si>
    <t xml:space="preserve"> 2024-08-14T11:30:00+01:00</t>
  </si>
  <si>
    <t xml:space="preserve"> 2024-08-14T12:00:00+01:00</t>
  </si>
  <si>
    <t xml:space="preserve"> 2024-08-14T12:30:00+01:00</t>
  </si>
  <si>
    <t xml:space="preserve"> 2024-08-14T13:00:00+01:00</t>
  </si>
  <si>
    <t xml:space="preserve"> 2024-08-14T13:30:00+01:00</t>
  </si>
  <si>
    <t xml:space="preserve"> 2024-08-14T14:00:00+01:00</t>
  </si>
  <si>
    <t xml:space="preserve"> 2024-08-14T14:30:00+01:00</t>
  </si>
  <si>
    <t xml:space="preserve"> 2024-08-14T15:00:00+01:00</t>
  </si>
  <si>
    <t xml:space="preserve"> 2024-08-14T15:30:00+01:00</t>
  </si>
  <si>
    <t xml:space="preserve"> 2024-08-14T16:00:00+01:00</t>
  </si>
  <si>
    <t xml:space="preserve"> 2024-08-14T16:30:00+01:00</t>
  </si>
  <si>
    <t xml:space="preserve"> 2024-08-14T17:00:00+01:00</t>
  </si>
  <si>
    <t xml:space="preserve"> 2024-08-14T17:30:00+01:00</t>
  </si>
  <si>
    <t xml:space="preserve"> 2024-08-14T18:00:00+01:00</t>
  </si>
  <si>
    <t xml:space="preserve"> 2024-08-14T18:30:00+01:00</t>
  </si>
  <si>
    <t xml:space="preserve"> 2024-08-14T19:00:00+01:00</t>
  </si>
  <si>
    <t xml:space="preserve"> 2024-08-14T19:30:00+01:00</t>
  </si>
  <si>
    <t xml:space="preserve"> 2024-08-14T20:00:00+01:00</t>
  </si>
  <si>
    <t xml:space="preserve"> 2024-08-14T20:30:00+01:00</t>
  </si>
  <si>
    <t xml:space="preserve"> 2024-08-14T21:00:00+01:00</t>
  </si>
  <si>
    <t xml:space="preserve"> 2024-08-14T21:30:00+01:00</t>
  </si>
  <si>
    <t xml:space="preserve"> 2024-08-14T22:00:00+01:00</t>
  </si>
  <si>
    <t xml:space="preserve"> 2024-08-14T22:30:00+01:00</t>
  </si>
  <si>
    <t xml:space="preserve"> 2024-08-14T23:00:00+01:00</t>
  </si>
  <si>
    <t xml:space="preserve"> 2024-08-14T23:30:00+01:00</t>
  </si>
  <si>
    <t xml:space="preserve"> 2024-08-15T00:00:00+01:00</t>
  </si>
  <si>
    <t xml:space="preserve"> 2024-08-15T00:30:00+01:00</t>
  </si>
  <si>
    <t xml:space="preserve"> 2024-08-15T01:00:00+01:00</t>
  </si>
  <si>
    <t xml:space="preserve"> 2024-08-15T01:30:00+01:00</t>
  </si>
  <si>
    <t xml:space="preserve"> 2024-08-15T02:00:00+01:00</t>
  </si>
  <si>
    <t xml:space="preserve"> 2024-08-15T02:30:00+01:00</t>
  </si>
  <si>
    <t xml:space="preserve"> 2024-08-15T03:00:00+01:00</t>
  </si>
  <si>
    <t xml:space="preserve"> 2024-08-15T03:30:00+01:00</t>
  </si>
  <si>
    <t xml:space="preserve"> 2024-08-15T04:00:00+01:00</t>
  </si>
  <si>
    <t xml:space="preserve"> 2024-08-15T04:30:00+01:00</t>
  </si>
  <si>
    <t xml:space="preserve"> 2024-08-15T05:00:00+01:00</t>
  </si>
  <si>
    <t xml:space="preserve"> 2024-08-15T05:30:00+01:00</t>
  </si>
  <si>
    <t xml:space="preserve"> 2024-08-15T06:00:00+01:00</t>
  </si>
  <si>
    <t xml:space="preserve"> 2024-08-15T06:30:00+01:00</t>
  </si>
  <si>
    <t xml:space="preserve"> 2024-08-15T07:00:00+01:00</t>
  </si>
  <si>
    <t xml:space="preserve"> 2024-08-15T07:30:00+01:00</t>
  </si>
  <si>
    <t xml:space="preserve"> 2024-08-15T08:00:00+01:00</t>
  </si>
  <si>
    <t xml:space="preserve"> 2024-08-15T08:30:00+01:00</t>
  </si>
  <si>
    <t xml:space="preserve"> 2024-08-15T09:00:00+01:00</t>
  </si>
  <si>
    <t xml:space="preserve"> 2024-08-15T09:30:00+01:00</t>
  </si>
  <si>
    <t xml:space="preserve"> 2024-08-15T10:00:00+01:00</t>
  </si>
  <si>
    <t xml:space="preserve"> 2024-08-15T10:30:00+01:00</t>
  </si>
  <si>
    <t xml:space="preserve"> 2024-08-15T11:00:00+01:00</t>
  </si>
  <si>
    <t xml:space="preserve"> 2024-08-15T11:30:00+01:00</t>
  </si>
  <si>
    <t xml:space="preserve"> 2024-08-15T12:00:00+01:00</t>
  </si>
  <si>
    <t xml:space="preserve"> 2024-08-15T12:30:00+01:00</t>
  </si>
  <si>
    <t xml:space="preserve"> 2024-08-15T13:00:00+01:00</t>
  </si>
  <si>
    <t xml:space="preserve"> 2024-08-15T13:30:00+01:00</t>
  </si>
  <si>
    <t xml:space="preserve"> 2024-08-15T14:00:00+01:00</t>
  </si>
  <si>
    <t xml:space="preserve"> 2024-08-15T14:30:00+01:00</t>
  </si>
  <si>
    <t xml:space="preserve"> 2024-08-15T15:00:00+01:00</t>
  </si>
  <si>
    <t xml:space="preserve"> 2024-08-15T15:30:00+01:00</t>
  </si>
  <si>
    <t xml:space="preserve"> 2024-08-15T16:00:00+01:00</t>
  </si>
  <si>
    <t xml:space="preserve"> 2024-08-15T16:30:00+01:00</t>
  </si>
  <si>
    <t xml:space="preserve"> 2024-08-15T17:00:00+01:00</t>
  </si>
  <si>
    <t xml:space="preserve"> 2024-08-15T17:30:00+01:00</t>
  </si>
  <si>
    <t xml:space="preserve"> 2024-08-15T18:00:00+01:00</t>
  </si>
  <si>
    <t xml:space="preserve"> 2024-08-15T18:30:00+01:00</t>
  </si>
  <si>
    <t xml:space="preserve"> 2024-08-15T19:00:00+01:00</t>
  </si>
  <si>
    <t xml:space="preserve"> 2024-08-15T19:30:00+01:00</t>
  </si>
  <si>
    <t xml:space="preserve"> 2024-08-15T20:00:00+01:00</t>
  </si>
  <si>
    <t xml:space="preserve"> 2024-08-15T20:30:00+01:00</t>
  </si>
  <si>
    <t xml:space="preserve"> 2024-08-15T21:00:00+01:00</t>
  </si>
  <si>
    <t xml:space="preserve"> 2024-08-15T21:30:00+01:00</t>
  </si>
  <si>
    <t xml:space="preserve"> 2024-08-15T22:00:00+01:00</t>
  </si>
  <si>
    <t xml:space="preserve"> 2024-08-15T22:30:00+01:00</t>
  </si>
  <si>
    <t xml:space="preserve"> 2024-08-15T23:00:00+01:00</t>
  </si>
  <si>
    <t xml:space="preserve"> 2024-08-15T23:30:00+01:00</t>
  </si>
  <si>
    <t xml:space="preserve"> 2024-08-16T00:00:00+01:00</t>
  </si>
  <si>
    <t xml:space="preserve"> 2024-08-16T00:30:00+01:00</t>
  </si>
  <si>
    <t xml:space="preserve"> 2024-08-16T01:00:00+01:00</t>
  </si>
  <si>
    <t xml:space="preserve"> 2024-08-16T01:30:00+01:00</t>
  </si>
  <si>
    <t xml:space="preserve"> 2024-08-16T02:00:00+01:00</t>
  </si>
  <si>
    <t xml:space="preserve"> 2024-08-16T02:30:00+01:00</t>
  </si>
  <si>
    <t xml:space="preserve"> 2024-08-16T03:00:00+01:00</t>
  </si>
  <si>
    <t xml:space="preserve"> 2024-08-16T03:30:00+01:00</t>
  </si>
  <si>
    <t xml:space="preserve"> 2024-08-16T04:00:00+01:00</t>
  </si>
  <si>
    <t xml:space="preserve"> 2024-08-16T04:30:00+01:00</t>
  </si>
  <si>
    <t xml:space="preserve"> 2024-08-16T05:00:00+01:00</t>
  </si>
  <si>
    <t xml:space="preserve"> 2024-08-16T05:30:00+01:00</t>
  </si>
  <si>
    <t xml:space="preserve"> 2024-08-16T06:00:00+01:00</t>
  </si>
  <si>
    <t xml:space="preserve"> 2024-08-16T06:30:00+01:00</t>
  </si>
  <si>
    <t xml:space="preserve"> 2024-08-16T07:00:00+01:00</t>
  </si>
  <si>
    <t xml:space="preserve"> 2024-08-16T07:30:00+01:00</t>
  </si>
  <si>
    <t xml:space="preserve"> 2024-08-16T08:00:00+01:00</t>
  </si>
  <si>
    <t xml:space="preserve"> 2024-08-16T08:30:00+01:00</t>
  </si>
  <si>
    <t xml:space="preserve"> 2024-08-16T09:00:00+01:00</t>
  </si>
  <si>
    <t xml:space="preserve"> 2024-08-16T09:30:00+01:00</t>
  </si>
  <si>
    <t xml:space="preserve"> 2024-08-16T10:00:00+01:00</t>
  </si>
  <si>
    <t xml:space="preserve"> 2024-08-16T10:30:00+01:00</t>
  </si>
  <si>
    <t xml:space="preserve"> 2024-08-16T11:00:00+01:00</t>
  </si>
  <si>
    <t xml:space="preserve"> 2024-08-16T11:30:00+01:00</t>
  </si>
  <si>
    <t xml:space="preserve"> 2024-08-16T12:00:00+01:00</t>
  </si>
  <si>
    <t xml:space="preserve"> 2024-08-16T12:30:00+01:00</t>
  </si>
  <si>
    <t xml:space="preserve"> 2024-08-16T13:00:00+01:00</t>
  </si>
  <si>
    <t xml:space="preserve"> 2024-08-16T13:30:00+01:00</t>
  </si>
  <si>
    <t xml:space="preserve"> 2024-08-16T14:00:00+01:00</t>
  </si>
  <si>
    <t xml:space="preserve"> 2024-08-16T14:30:00+01:00</t>
  </si>
  <si>
    <t xml:space="preserve"> 2024-08-16T15:00:00+01:00</t>
  </si>
  <si>
    <t xml:space="preserve"> 2024-08-16T15:30:00+01:00</t>
  </si>
  <si>
    <t xml:space="preserve"> 2024-08-16T16:00:00+01:00</t>
  </si>
  <si>
    <t xml:space="preserve"> 2024-08-16T16:30:00+01:00</t>
  </si>
  <si>
    <t xml:space="preserve"> 2024-08-16T17:00:00+01:00</t>
  </si>
  <si>
    <t xml:space="preserve"> 2024-08-16T17:30:00+01:00</t>
  </si>
  <si>
    <t xml:space="preserve"> 2024-08-16T18:00:00+01:00</t>
  </si>
  <si>
    <t xml:space="preserve"> 2024-08-16T18:30:00+01:00</t>
  </si>
  <si>
    <t xml:space="preserve"> 2024-08-16T19:00:00+01:00</t>
  </si>
  <si>
    <t xml:space="preserve"> 2024-08-16T19:30:00+01:00</t>
  </si>
  <si>
    <t xml:space="preserve"> 2024-08-16T20:00:00+01:00</t>
  </si>
  <si>
    <t xml:space="preserve"> 2024-08-16T20:30:00+01:00</t>
  </si>
  <si>
    <t xml:space="preserve"> 2024-08-16T21:00:00+01:00</t>
  </si>
  <si>
    <t xml:space="preserve"> 2024-08-16T21:30:00+01:00</t>
  </si>
  <si>
    <t xml:space="preserve"> 2024-08-16T22:00:00+01:00</t>
  </si>
  <si>
    <t xml:space="preserve"> 2024-08-16T22:30:00+01:00</t>
  </si>
  <si>
    <t xml:space="preserve"> 2024-08-16T23:00:00+01:00</t>
  </si>
  <si>
    <t xml:space="preserve"> 2024-08-16T23:30:00+01:00</t>
  </si>
  <si>
    <t xml:space="preserve"> 2024-08-17T00:00:00+01:00</t>
  </si>
  <si>
    <t xml:space="preserve"> 2024-08-17T00:30:00+01:00</t>
  </si>
  <si>
    <t xml:space="preserve"> 2024-08-17T01:00:00+01:00</t>
  </si>
  <si>
    <t xml:space="preserve"> 2024-08-17T01:30:00+01:00</t>
  </si>
  <si>
    <t xml:space="preserve"> 2024-08-17T02:00:00+01:00</t>
  </si>
  <si>
    <t xml:space="preserve"> 2024-08-17T02:30:00+01:00</t>
  </si>
  <si>
    <t xml:space="preserve"> 2024-08-17T03:00:00+01:00</t>
  </si>
  <si>
    <t xml:space="preserve"> 2024-08-17T03:30:00+01:00</t>
  </si>
  <si>
    <t xml:space="preserve"> 2024-08-17T04:00:00+01:00</t>
  </si>
  <si>
    <t xml:space="preserve"> 2024-08-17T04:30:00+01:00</t>
  </si>
  <si>
    <t xml:space="preserve"> 2024-08-17T05:00:00+01:00</t>
  </si>
  <si>
    <t xml:space="preserve"> 2024-08-17T05:30:00+01:00</t>
  </si>
  <si>
    <t xml:space="preserve"> 2024-08-17T06:00:00+01:00</t>
  </si>
  <si>
    <t xml:space="preserve"> 2024-08-17T06:30:00+01:00</t>
  </si>
  <si>
    <t xml:space="preserve"> 2024-08-17T07:00:00+01:00</t>
  </si>
  <si>
    <t xml:space="preserve"> 2024-08-17T07:30:00+01:00</t>
  </si>
  <si>
    <t xml:space="preserve"> 2024-08-17T08:00:00+01:00</t>
  </si>
  <si>
    <t xml:space="preserve"> 2024-08-17T08:30:00+01:00</t>
  </si>
  <si>
    <t xml:space="preserve"> 2024-08-17T09:00:00+01:00</t>
  </si>
  <si>
    <t xml:space="preserve"> 2024-08-17T09:30:00+01:00</t>
  </si>
  <si>
    <t xml:space="preserve"> 2024-08-17T10:00:00+01:00</t>
  </si>
  <si>
    <t xml:space="preserve"> 2024-08-17T10:30:00+01:00</t>
  </si>
  <si>
    <t xml:space="preserve"> 2024-08-17T11:00:00+01:00</t>
  </si>
  <si>
    <t xml:space="preserve"> 2024-08-17T11:30:00+01:00</t>
  </si>
  <si>
    <t xml:space="preserve"> 2024-08-17T12:00:00+01:00</t>
  </si>
  <si>
    <t xml:space="preserve"> 2024-08-17T12:30:00+01:00</t>
  </si>
  <si>
    <t xml:space="preserve"> 2024-08-17T13:00:00+01:00</t>
  </si>
  <si>
    <t xml:space="preserve"> 2024-08-17T13:30:00+01:00</t>
  </si>
  <si>
    <t xml:space="preserve"> 2024-08-17T14:00:00+01:00</t>
  </si>
  <si>
    <t xml:space="preserve"> 2024-08-17T14:30:00+01:00</t>
  </si>
  <si>
    <t xml:space="preserve"> 2024-08-17T15:00:00+01:00</t>
  </si>
  <si>
    <t xml:space="preserve"> 2024-08-17T15:30:00+01:00</t>
  </si>
  <si>
    <t xml:space="preserve"> 2024-08-17T16:00:00+01:00</t>
  </si>
  <si>
    <t xml:space="preserve"> 2024-08-17T16:30:00+01:00</t>
  </si>
  <si>
    <t xml:space="preserve"> 2024-08-17T17:00:00+01:00</t>
  </si>
  <si>
    <t xml:space="preserve"> 2024-08-17T17:30:00+01:00</t>
  </si>
  <si>
    <t xml:space="preserve"> 2024-08-17T18:00:00+01:00</t>
  </si>
  <si>
    <t xml:space="preserve"> 2024-08-17T18:30:00+01:00</t>
  </si>
  <si>
    <t xml:space="preserve"> 2024-08-17T19:00:00+01:00</t>
  </si>
  <si>
    <t xml:space="preserve"> 2024-08-17T19:30:00+01:00</t>
  </si>
  <si>
    <t xml:space="preserve"> 2024-08-17T20:00:00+01:00</t>
  </si>
  <si>
    <t xml:space="preserve"> 2024-08-17T20:30:00+01:00</t>
  </si>
  <si>
    <t xml:space="preserve"> 2024-08-17T21:00:00+01:00</t>
  </si>
  <si>
    <t xml:space="preserve"> 2024-08-17T21:30:00+01:00</t>
  </si>
  <si>
    <t xml:space="preserve"> 2024-08-17T22:00:00+01:00</t>
  </si>
  <si>
    <t xml:space="preserve"> 2024-08-17T22:30:00+01:00</t>
  </si>
  <si>
    <t xml:space="preserve"> 2024-08-17T23:00:00+01:00</t>
  </si>
  <si>
    <t xml:space="preserve"> 2024-08-17T23:30:00+01:00</t>
  </si>
  <si>
    <t xml:space="preserve"> 2024-08-18T00:00:00+01:00</t>
  </si>
  <si>
    <t xml:space="preserve"> 2024-08-18T00:30:00+01:00</t>
  </si>
  <si>
    <t xml:space="preserve"> 2024-08-18T01:00:00+01:00</t>
  </si>
  <si>
    <t xml:space="preserve"> 2024-08-18T01:30:00+01:00</t>
  </si>
  <si>
    <t xml:space="preserve"> 2024-08-18T02:00:00+01:00</t>
  </si>
  <si>
    <t xml:space="preserve"> 2024-08-18T02:30:00+01:00</t>
  </si>
  <si>
    <t xml:space="preserve"> 2024-08-18T03:00:00+01:00</t>
  </si>
  <si>
    <t xml:space="preserve"> 2024-08-18T03:30:00+01:00</t>
  </si>
  <si>
    <t xml:space="preserve"> 2024-08-18T04:00:00+01:00</t>
  </si>
  <si>
    <t xml:space="preserve"> 2024-08-18T04:30:00+01:00</t>
  </si>
  <si>
    <t xml:space="preserve"> 2024-08-18T05:00:00+01:00</t>
  </si>
  <si>
    <t xml:space="preserve"> 2024-08-18T05:30:00+01:00</t>
  </si>
  <si>
    <t xml:space="preserve"> 2024-08-18T06:00:00+01:00</t>
  </si>
  <si>
    <t xml:space="preserve"> 2024-08-18T06:30:00+01:00</t>
  </si>
  <si>
    <t xml:space="preserve"> 2024-08-18T07:00:00+01:00</t>
  </si>
  <si>
    <t xml:space="preserve"> 2024-08-18T07:30:00+01:00</t>
  </si>
  <si>
    <t xml:space="preserve"> 2024-08-18T08:00:00+01:00</t>
  </si>
  <si>
    <t xml:space="preserve"> 2024-08-18T08:30:00+01:00</t>
  </si>
  <si>
    <t xml:space="preserve"> 2024-08-18T09:00:00+01:00</t>
  </si>
  <si>
    <t xml:space="preserve"> 2024-08-18T09:30:00+01:00</t>
  </si>
  <si>
    <t xml:space="preserve"> 2024-08-18T10:00:00+01:00</t>
  </si>
  <si>
    <t xml:space="preserve"> 2024-08-18T10:30:00+01:00</t>
  </si>
  <si>
    <t xml:space="preserve"> 2024-08-18T11:00:00+01:00</t>
  </si>
  <si>
    <t xml:space="preserve"> 2024-08-18T11:30:00+01:00</t>
  </si>
  <si>
    <t xml:space="preserve"> 2024-08-18T12:00:00+01:00</t>
  </si>
  <si>
    <t xml:space="preserve"> 2024-08-18T12:30:00+01:00</t>
  </si>
  <si>
    <t xml:space="preserve"> 2024-08-18T13:00:00+01:00</t>
  </si>
  <si>
    <t xml:space="preserve"> 2024-08-18T13:30:00+01:00</t>
  </si>
  <si>
    <t xml:space="preserve"> 2024-08-18T14:00:00+01:00</t>
  </si>
  <si>
    <t xml:space="preserve"> 2024-08-18T14:30:00+01:00</t>
  </si>
  <si>
    <t xml:space="preserve"> 2024-08-18T15:00:00+01:00</t>
  </si>
  <si>
    <t xml:space="preserve"> 2024-08-18T15:30:00+01:00</t>
  </si>
  <si>
    <t xml:space="preserve"> 2024-08-18T16:00:00+01:00</t>
  </si>
  <si>
    <t xml:space="preserve"> 2024-08-18T16:30:00+01:00</t>
  </si>
  <si>
    <t xml:space="preserve"> 2024-08-18T17:00:00+01:00</t>
  </si>
  <si>
    <t xml:space="preserve"> 2024-08-18T17:30:00+01:00</t>
  </si>
  <si>
    <t xml:space="preserve"> 2024-08-18T18:00:00+01:00</t>
  </si>
  <si>
    <t xml:space="preserve"> 2024-08-18T18:30:00+01:00</t>
  </si>
  <si>
    <t xml:space="preserve"> 2024-08-18T19:00:00+01:00</t>
  </si>
  <si>
    <t xml:space="preserve"> 2024-08-18T19:30:00+01:00</t>
  </si>
  <si>
    <t xml:space="preserve"> 2024-08-18T20:00:00+01:00</t>
  </si>
  <si>
    <t xml:space="preserve"> 2024-08-18T20:30:00+01:00</t>
  </si>
  <si>
    <t xml:space="preserve"> 2024-08-18T21:00:00+01:00</t>
  </si>
  <si>
    <t xml:space="preserve"> 2024-08-18T21:30:00+01:00</t>
  </si>
  <si>
    <t xml:space="preserve"> 2024-08-18T22:00:00+01:00</t>
  </si>
  <si>
    <t xml:space="preserve"> 2024-08-18T22:30:00+01:00</t>
  </si>
  <si>
    <t xml:space="preserve"> 2024-08-18T23:00:00+01:00</t>
  </si>
  <si>
    <t xml:space="preserve"> 2024-08-18T23:30:00+01:00</t>
  </si>
  <si>
    <t xml:space="preserve"> 2024-08-19T00:00:00+01:00</t>
  </si>
  <si>
    <t xml:space="preserve"> 2024-08-19T00:30:00+01:00</t>
  </si>
  <si>
    <t xml:space="preserve"> 2024-08-19T01:00:00+01:00</t>
  </si>
  <si>
    <t xml:space="preserve"> 2024-08-19T01:30:00+01:00</t>
  </si>
  <si>
    <t xml:space="preserve"> 2024-08-19T02:00:00+01:00</t>
  </si>
  <si>
    <t xml:space="preserve"> 2024-08-19T02:30:00+01:00</t>
  </si>
  <si>
    <t xml:space="preserve"> 2024-08-19T03:00:00+01:00</t>
  </si>
  <si>
    <t xml:space="preserve"> 2024-08-19T03:30:00+01:00</t>
  </si>
  <si>
    <t xml:space="preserve"> 2024-08-19T04:00:00+01:00</t>
  </si>
  <si>
    <t xml:space="preserve"> 2024-08-19T04:30:00+01:00</t>
  </si>
  <si>
    <t xml:space="preserve"> 2024-08-19T05:00:00+01:00</t>
  </si>
  <si>
    <t xml:space="preserve"> 2024-08-19T05:30:00+01:00</t>
  </si>
  <si>
    <t xml:space="preserve"> 2024-08-19T06:00:00+01:00</t>
  </si>
  <si>
    <t xml:space="preserve"> 2024-08-19T06:30:00+01:00</t>
  </si>
  <si>
    <t xml:space="preserve"> 2024-08-19T07:00:00+01:00</t>
  </si>
  <si>
    <t xml:space="preserve"> 2024-08-19T07:30:00+01:00</t>
  </si>
  <si>
    <t xml:space="preserve"> 2024-08-19T08:00:00+01:00</t>
  </si>
  <si>
    <t xml:space="preserve"> 2024-08-19T08:30:00+01:00</t>
  </si>
  <si>
    <t xml:space="preserve"> 2024-08-19T09:00:00+01:00</t>
  </si>
  <si>
    <t xml:space="preserve"> 2024-08-19T09:30:00+01:00</t>
  </si>
  <si>
    <t xml:space="preserve"> 2024-08-19T10:00:00+01:00</t>
  </si>
  <si>
    <t xml:space="preserve"> 2024-08-19T10:30:00+01:00</t>
  </si>
  <si>
    <t xml:space="preserve"> 2024-08-19T11:00:00+01:00</t>
  </si>
  <si>
    <t xml:space="preserve"> 2024-08-19T11:30:00+01:00</t>
  </si>
  <si>
    <t xml:space="preserve"> 2024-08-19T12:00:00+01:00</t>
  </si>
  <si>
    <t xml:space="preserve"> 2024-08-19T12:30:00+01:00</t>
  </si>
  <si>
    <t xml:space="preserve"> 2024-08-19T13:00:00+01:00</t>
  </si>
  <si>
    <t xml:space="preserve"> 2024-08-19T13:30:00+01:00</t>
  </si>
  <si>
    <t xml:space="preserve"> 2024-08-19T14:00:00+01:00</t>
  </si>
  <si>
    <t xml:space="preserve"> 2024-08-19T14:30:00+01:00</t>
  </si>
  <si>
    <t xml:space="preserve"> 2024-08-19T15:00:00+01:00</t>
  </si>
  <si>
    <t xml:space="preserve"> 2024-08-19T15:30:00+01:00</t>
  </si>
  <si>
    <t xml:space="preserve"> 2024-08-19T16:00:00+01:00</t>
  </si>
  <si>
    <t xml:space="preserve"> 2024-08-19T16:30:00+01:00</t>
  </si>
  <si>
    <t xml:space="preserve"> 2024-08-19T17:00:00+01:00</t>
  </si>
  <si>
    <t xml:space="preserve"> 2024-08-19T17:30:00+01:00</t>
  </si>
  <si>
    <t xml:space="preserve"> 2024-08-19T18:00:00+01:00</t>
  </si>
  <si>
    <t xml:space="preserve"> 2024-08-19T18:30:00+01:00</t>
  </si>
  <si>
    <t xml:space="preserve"> 2024-08-19T19:00:00+01:00</t>
  </si>
  <si>
    <t xml:space="preserve"> 2024-08-19T19:30:00+01:00</t>
  </si>
  <si>
    <t xml:space="preserve"> 2024-08-19T20:00:00+01:00</t>
  </si>
  <si>
    <t xml:space="preserve"> 2024-08-19T20:30:00+01:00</t>
  </si>
  <si>
    <t xml:space="preserve"> 2024-08-19T21:00:00+01:00</t>
  </si>
  <si>
    <t xml:space="preserve"> 2024-08-19T21:30:00+01:00</t>
  </si>
  <si>
    <t xml:space="preserve"> 2024-08-19T22:00:00+01:00</t>
  </si>
  <si>
    <t xml:space="preserve"> 2024-08-19T22:30:00+01:00</t>
  </si>
  <si>
    <t xml:space="preserve"> 2024-08-19T23:00:00+01:00</t>
  </si>
  <si>
    <t xml:space="preserve"> 2024-08-19T23:30:00+01:00</t>
  </si>
  <si>
    <t xml:space="preserve"> 2024-08-20T00:00:00+01:00</t>
  </si>
  <si>
    <t xml:space="preserve"> 2024-08-20T00:30:00+01:00</t>
  </si>
  <si>
    <t xml:space="preserve"> 2024-08-20T01:00:00+01:00</t>
  </si>
  <si>
    <t xml:space="preserve"> 2024-08-20T01:30:00+01:00</t>
  </si>
  <si>
    <t xml:space="preserve"> 2024-08-20T02:00:00+01:00</t>
  </si>
  <si>
    <t xml:space="preserve"> 2024-08-20T02:30:00+01:00</t>
  </si>
  <si>
    <t xml:space="preserve"> 2024-08-20T03:00:00+01:00</t>
  </si>
  <si>
    <t xml:space="preserve"> 2024-08-20T03:30:00+01:00</t>
  </si>
  <si>
    <t xml:space="preserve"> 2024-08-20T04:00:00+01:00</t>
  </si>
  <si>
    <t xml:space="preserve"> 2024-08-20T04:30:00+01:00</t>
  </si>
  <si>
    <t xml:space="preserve"> 2024-08-20T05:00:00+01:00</t>
  </si>
  <si>
    <t xml:space="preserve"> 2024-08-20T05:30:00+01:00</t>
  </si>
  <si>
    <t xml:space="preserve"> 2024-08-20T06:00:00+01:00</t>
  </si>
  <si>
    <t xml:space="preserve"> 2024-08-20T06:30:00+01:00</t>
  </si>
  <si>
    <t xml:space="preserve"> 2024-08-20T07:00:00+01:00</t>
  </si>
  <si>
    <t xml:space="preserve"> 2024-08-20T07:30:00+01:00</t>
  </si>
  <si>
    <t xml:space="preserve"> 2024-08-20T08:00:00+01:00</t>
  </si>
  <si>
    <t xml:space="preserve"> 2024-08-20T08:30:00+01:00</t>
  </si>
  <si>
    <t xml:space="preserve"> 2024-08-20T09:00:00+01:00</t>
  </si>
  <si>
    <t xml:space="preserve"> 2024-08-20T09:30:00+01:00</t>
  </si>
  <si>
    <t xml:space="preserve"> 2024-08-20T10:00:00+01:00</t>
  </si>
  <si>
    <t xml:space="preserve"> 2024-08-20T10:30:00+01:00</t>
  </si>
  <si>
    <t xml:space="preserve"> 2024-08-20T11:00:00+01:00</t>
  </si>
  <si>
    <t xml:space="preserve"> 2024-08-20T11:30:00+01:00</t>
  </si>
  <si>
    <t xml:space="preserve"> 2024-08-20T12:00:00+01:00</t>
  </si>
  <si>
    <t xml:space="preserve"> 2024-08-20T12:30:00+01:00</t>
  </si>
  <si>
    <t xml:space="preserve"> 2024-08-20T13:00:00+01:00</t>
  </si>
  <si>
    <t xml:space="preserve"> 2024-08-20T13:30:00+01:00</t>
  </si>
  <si>
    <t xml:space="preserve"> 2024-08-20T14:00:00+01:00</t>
  </si>
  <si>
    <t xml:space="preserve"> 2024-08-20T14:30:00+01:00</t>
  </si>
  <si>
    <t xml:space="preserve"> 2024-08-20T15:00:00+01:00</t>
  </si>
  <si>
    <t xml:space="preserve"> 2024-08-20T15:30:00+01:00</t>
  </si>
  <si>
    <t xml:space="preserve"> 2024-08-20T16:00:00+01:00</t>
  </si>
  <si>
    <t xml:space="preserve"> 2024-08-20T16:30:00+01:00</t>
  </si>
  <si>
    <t xml:space="preserve"> 2024-08-20T17:00:00+01:00</t>
  </si>
  <si>
    <t xml:space="preserve"> 2024-08-20T17:30:00+01:00</t>
  </si>
  <si>
    <t xml:space="preserve"> 2024-08-20T18:00:00+01:00</t>
  </si>
  <si>
    <t xml:space="preserve"> 2024-08-20T18:30:00+01:00</t>
  </si>
  <si>
    <t xml:space="preserve"> 2024-08-20T19:00:00+01:00</t>
  </si>
  <si>
    <t xml:space="preserve"> 2024-08-20T19:30:00+01:00</t>
  </si>
  <si>
    <t xml:space="preserve"> 2024-08-20T20:00:00+01:00</t>
  </si>
  <si>
    <t xml:space="preserve"> 2024-08-20T20:30:00+01:00</t>
  </si>
  <si>
    <t xml:space="preserve"> 2024-08-20T21:00:00+01:00</t>
  </si>
  <si>
    <t xml:space="preserve"> 2024-08-20T21:30:00+01:00</t>
  </si>
  <si>
    <t xml:space="preserve"> 2024-08-20T22:00:00+01:00</t>
  </si>
  <si>
    <t xml:space="preserve"> 2024-08-20T22:30:00+01:00</t>
  </si>
  <si>
    <t xml:space="preserve"> 2024-08-20T23:00:00+01:00</t>
  </si>
  <si>
    <t xml:space="preserve"> 2024-08-20T23:30:00+01:00</t>
  </si>
  <si>
    <t xml:space="preserve"> 2024-08-21T00:00:00+01:00</t>
  </si>
  <si>
    <t xml:space="preserve"> 2024-08-21T00:30:00+01:00</t>
  </si>
  <si>
    <t xml:space="preserve"> 2024-08-21T01:00:00+01:00</t>
  </si>
  <si>
    <t xml:space="preserve"> 2024-08-21T01:30:00+01:00</t>
  </si>
  <si>
    <t xml:space="preserve"> 2024-08-21T02:00:00+01:00</t>
  </si>
  <si>
    <t xml:space="preserve"> 2024-08-21T02:30:00+01:00</t>
  </si>
  <si>
    <t xml:space="preserve"> 2024-08-21T03:00:00+01:00</t>
  </si>
  <si>
    <t xml:space="preserve"> 2024-08-21T03:30:00+01:00</t>
  </si>
  <si>
    <t xml:space="preserve"> 2024-08-21T04:00:00+01:00</t>
  </si>
  <si>
    <t xml:space="preserve"> 2024-08-21T04:30:00+01:00</t>
  </si>
  <si>
    <t xml:space="preserve"> 2024-08-21T05:00:00+01:00</t>
  </si>
  <si>
    <t xml:space="preserve"> 2024-08-21T05:30:00+01:00</t>
  </si>
  <si>
    <t xml:space="preserve"> 2024-08-21T06:00:00+01:00</t>
  </si>
  <si>
    <t xml:space="preserve"> 2024-08-21T06:30:00+01:00</t>
  </si>
  <si>
    <t xml:space="preserve"> 2024-08-21T07:00:00+01:00</t>
  </si>
  <si>
    <t xml:space="preserve"> 2024-08-21T07:30:00+01:00</t>
  </si>
  <si>
    <t xml:space="preserve"> 2024-08-21T08:00:00+01:00</t>
  </si>
  <si>
    <t xml:space="preserve"> 2024-08-21T08:30:00+01:00</t>
  </si>
  <si>
    <t xml:space="preserve"> 2024-08-21T09:00:00+01:00</t>
  </si>
  <si>
    <t xml:space="preserve"> 2024-08-21T09:30:00+01:00</t>
  </si>
  <si>
    <t xml:space="preserve"> 2024-08-21T10:00:00+01:00</t>
  </si>
  <si>
    <t xml:space="preserve"> 2024-08-21T10:30:00+01:00</t>
  </si>
  <si>
    <t xml:space="preserve"> 2024-08-21T11:00:00+01:00</t>
  </si>
  <si>
    <t xml:space="preserve"> 2024-08-21T11:30:00+01:00</t>
  </si>
  <si>
    <t xml:space="preserve"> 2024-08-21T12:00:00+01:00</t>
  </si>
  <si>
    <t xml:space="preserve"> 2024-08-21T12:30:00+01:00</t>
  </si>
  <si>
    <t xml:space="preserve"> 2024-08-21T13:00:00+01:00</t>
  </si>
  <si>
    <t xml:space="preserve"> 2024-08-21T13:30:00+01:00</t>
  </si>
  <si>
    <t xml:space="preserve"> 2024-08-21T14:00:00+01:00</t>
  </si>
  <si>
    <t xml:space="preserve"> 2024-08-21T14:30:00+01:00</t>
  </si>
  <si>
    <t xml:space="preserve"> 2024-08-21T15:00:00+01:00</t>
  </si>
  <si>
    <t xml:space="preserve"> 2024-08-21T15:30:00+01:00</t>
  </si>
  <si>
    <t xml:space="preserve"> 2024-08-21T16:00:00+01:00</t>
  </si>
  <si>
    <t xml:space="preserve"> 2024-08-21T16:30:00+01:00</t>
  </si>
  <si>
    <t xml:space="preserve"> 2024-08-21T17:00:00+01:00</t>
  </si>
  <si>
    <t xml:space="preserve"> 2024-08-21T17:30:00+01:00</t>
  </si>
  <si>
    <t xml:space="preserve"> 2024-08-21T18:00:00+01:00</t>
  </si>
  <si>
    <t xml:space="preserve"> 2024-08-21T18:30:00+01:00</t>
  </si>
  <si>
    <t xml:space="preserve"> 2024-08-21T19:00:00+01:00</t>
  </si>
  <si>
    <t xml:space="preserve"> 2024-08-21T19:30:00+01:00</t>
  </si>
  <si>
    <t xml:space="preserve"> 2024-08-21T20:00:00+01:00</t>
  </si>
  <si>
    <t xml:space="preserve"> 2024-08-21T20:30:00+01:00</t>
  </si>
  <si>
    <t xml:space="preserve"> 2024-08-21T21:00:00+01:00</t>
  </si>
  <si>
    <t xml:space="preserve"> 2024-08-21T21:30:00+01:00</t>
  </si>
  <si>
    <t xml:space="preserve"> 2024-08-21T22:00:00+01:00</t>
  </si>
  <si>
    <t xml:space="preserve"> 2024-08-21T22:30:00+01:00</t>
  </si>
  <si>
    <t xml:space="preserve"> 2024-08-21T23:00:00+01:00</t>
  </si>
  <si>
    <t xml:space="preserve"> 2024-08-21T23:30:00+01:00</t>
  </si>
  <si>
    <t xml:space="preserve"> 2024-08-22T00:00:00+01:00</t>
  </si>
  <si>
    <t xml:space="preserve"> 2024-08-22T00:30:00+01:00</t>
  </si>
  <si>
    <t xml:space="preserve"> 2024-08-22T01:00:00+01:00</t>
  </si>
  <si>
    <t xml:space="preserve"> 2024-08-22T01:30:00+01:00</t>
  </si>
  <si>
    <t xml:space="preserve"> 2024-08-22T02:00:00+01:00</t>
  </si>
  <si>
    <t xml:space="preserve"> 2024-08-22T02:30:00+01:00</t>
  </si>
  <si>
    <t xml:space="preserve"> 2024-08-22T03:00:00+01:00</t>
  </si>
  <si>
    <t xml:space="preserve"> 2024-08-22T03:30:00+01:00</t>
  </si>
  <si>
    <t xml:space="preserve"> 2024-08-22T04:00:00+01:00</t>
  </si>
  <si>
    <t xml:space="preserve"> 2024-08-22T04:30:00+01:00</t>
  </si>
  <si>
    <t xml:space="preserve"> 2024-08-22T05:00:00+01:00</t>
  </si>
  <si>
    <t xml:space="preserve"> 2024-08-22T05:30:00+01:00</t>
  </si>
  <si>
    <t xml:space="preserve"> 2024-08-22T06:00:00+01:00</t>
  </si>
  <si>
    <t xml:space="preserve"> 2024-08-22T06:30:00+01:00</t>
  </si>
  <si>
    <t xml:space="preserve"> 2024-08-22T07:00:00+01:00</t>
  </si>
  <si>
    <t xml:space="preserve"> 2024-08-22T07:30:00+01:00</t>
  </si>
  <si>
    <t xml:space="preserve"> 2024-08-22T08:00:00+01:00</t>
  </si>
  <si>
    <t xml:space="preserve"> 2024-08-22T08:30:00+01:00</t>
  </si>
  <si>
    <t xml:space="preserve"> 2024-08-22T09:00:00+01:00</t>
  </si>
  <si>
    <t xml:space="preserve"> 2024-08-22T09:30:00+01:00</t>
  </si>
  <si>
    <t xml:space="preserve"> 2024-08-22T10:00:00+01:00</t>
  </si>
  <si>
    <t xml:space="preserve"> 2024-08-22T10:30:00+01:00</t>
  </si>
  <si>
    <t xml:space="preserve"> 2024-08-22T11:00:00+01:00</t>
  </si>
  <si>
    <t xml:space="preserve"> 2024-08-22T11:30:00+01:00</t>
  </si>
  <si>
    <t xml:space="preserve"> 2024-08-22T12:00:00+01:00</t>
  </si>
  <si>
    <t xml:space="preserve"> 2024-08-22T12:30:00+01:00</t>
  </si>
  <si>
    <t xml:space="preserve"> 2024-08-22T13:00:00+01:00</t>
  </si>
  <si>
    <t xml:space="preserve"> 2024-08-22T13:30:00+01:00</t>
  </si>
  <si>
    <t xml:space="preserve"> 2024-08-22T14:00:00+01:00</t>
  </si>
  <si>
    <t xml:space="preserve"> 2024-08-22T14:30:00+01:00</t>
  </si>
  <si>
    <t xml:space="preserve"> 2024-08-22T15:00:00+01:00</t>
  </si>
  <si>
    <t xml:space="preserve"> 2024-08-22T15:30:00+01:00</t>
  </si>
  <si>
    <t xml:space="preserve"> 2024-08-22T16:00:00+01:00</t>
  </si>
  <si>
    <t xml:space="preserve"> 2024-08-22T16:30:00+01:00</t>
  </si>
  <si>
    <t xml:space="preserve"> 2024-08-22T17:00:00+01:00</t>
  </si>
  <si>
    <t xml:space="preserve"> 2024-08-22T17:30:00+01:00</t>
  </si>
  <si>
    <t xml:space="preserve"> 2024-08-22T18:00:00+01:00</t>
  </si>
  <si>
    <t xml:space="preserve"> 2024-08-22T18:30:00+01:00</t>
  </si>
  <si>
    <t xml:space="preserve"> 2024-08-22T19:00:00+01:00</t>
  </si>
  <si>
    <t xml:space="preserve"> 2024-08-22T19:30:00+01:00</t>
  </si>
  <si>
    <t xml:space="preserve"> 2024-08-22T20:00:00+01:00</t>
  </si>
  <si>
    <t xml:space="preserve"> 2024-08-22T20:30:00+01:00</t>
  </si>
  <si>
    <t xml:space="preserve"> 2024-08-22T21:00:00+01:00</t>
  </si>
  <si>
    <t xml:space="preserve"> 2024-08-22T21:30:00+01:00</t>
  </si>
  <si>
    <t xml:space="preserve"> 2024-08-22T22:00:00+01:00</t>
  </si>
  <si>
    <t xml:space="preserve"> 2024-08-22T22:30:00+01:00</t>
  </si>
  <si>
    <t xml:space="preserve"> 2024-08-22T23:00:00+01:00</t>
  </si>
  <si>
    <t xml:space="preserve"> 2024-08-22T23:30:00+01:00</t>
  </si>
  <si>
    <t xml:space="preserve"> 2024-08-23T00:00:00+01:00</t>
  </si>
  <si>
    <t xml:space="preserve"> 2024-08-23T00:30:00+01:00</t>
  </si>
  <si>
    <t xml:space="preserve"> 2024-08-23T01:00:00+01:00</t>
  </si>
  <si>
    <t xml:space="preserve"> 2024-08-23T01:30:00+01:00</t>
  </si>
  <si>
    <t xml:space="preserve"> 2024-08-23T02:00:00+01:00</t>
  </si>
  <si>
    <t xml:space="preserve"> 2024-08-23T02:30:00+01:00</t>
  </si>
  <si>
    <t xml:space="preserve"> 2024-08-23T03:00:00+01:00</t>
  </si>
  <si>
    <t xml:space="preserve"> 2024-08-23T03:30:00+01:00</t>
  </si>
  <si>
    <t xml:space="preserve"> 2024-08-23T04:00:00+01:00</t>
  </si>
  <si>
    <t xml:space="preserve"> 2024-08-23T04:30:00+01:00</t>
  </si>
  <si>
    <t xml:space="preserve"> 2024-08-23T05:00:00+01:00</t>
  </si>
  <si>
    <t xml:space="preserve"> 2024-08-23T05:30:00+01:00</t>
  </si>
  <si>
    <t xml:space="preserve"> 2024-08-23T06:00:00+01:00</t>
  </si>
  <si>
    <t xml:space="preserve"> 2024-08-23T06:30:00+01:00</t>
  </si>
  <si>
    <t xml:space="preserve"> 2024-08-23T07:00:00+01:00</t>
  </si>
  <si>
    <t xml:space="preserve"> 2024-08-23T07:30:00+01:00</t>
  </si>
  <si>
    <t xml:space="preserve"> 2024-08-23T08:00:00+01:00</t>
  </si>
  <si>
    <t xml:space="preserve"> 2024-08-23T08:30:00+01:00</t>
  </si>
  <si>
    <t xml:space="preserve"> 2024-08-23T09:00:00+01:00</t>
  </si>
  <si>
    <t xml:space="preserve"> 2024-08-23T09:30:00+01:00</t>
  </si>
  <si>
    <t xml:space="preserve"> 2024-08-23T10:00:00+01:00</t>
  </si>
  <si>
    <t xml:space="preserve"> 2024-08-23T10:30:00+01:00</t>
  </si>
  <si>
    <t xml:space="preserve"> 2024-08-23T11:00:00+01:00</t>
  </si>
  <si>
    <t xml:space="preserve"> 2024-08-23T11:30:00+01:00</t>
  </si>
  <si>
    <t xml:space="preserve"> 2024-08-23T12:00:00+01:00</t>
  </si>
  <si>
    <t xml:space="preserve"> 2024-08-23T12:30:00+01:00</t>
  </si>
  <si>
    <t xml:space="preserve"> 2024-08-23T13:00:00+01:00</t>
  </si>
  <si>
    <t xml:space="preserve"> 2024-08-23T13:30:00+01:00</t>
  </si>
  <si>
    <t xml:space="preserve"> 2024-08-23T14:00:00+01:00</t>
  </si>
  <si>
    <t xml:space="preserve"> 2024-08-23T14:30:00+01:00</t>
  </si>
  <si>
    <t xml:space="preserve"> 2024-08-23T15:00:00+01:00</t>
  </si>
  <si>
    <t xml:space="preserve"> 2024-08-23T15:30:00+01:00</t>
  </si>
  <si>
    <t xml:space="preserve"> 2024-08-23T16:00:00+01:00</t>
  </si>
  <si>
    <t xml:space="preserve"> 2024-08-23T16:30:00+01:00</t>
  </si>
  <si>
    <t xml:space="preserve"> 2024-08-23T17:00:00+01:00</t>
  </si>
  <si>
    <t xml:space="preserve"> 2024-08-23T17:30:00+01:00</t>
  </si>
  <si>
    <t xml:space="preserve"> 2024-08-23T18:00:00+01:00</t>
  </si>
  <si>
    <t xml:space="preserve"> 2024-08-23T18:30:00+01:00</t>
  </si>
  <si>
    <t xml:space="preserve"> 2024-08-23T19:00:00+01:00</t>
  </si>
  <si>
    <t xml:space="preserve"> 2024-08-23T19:30:00+01:00</t>
  </si>
  <si>
    <t xml:space="preserve"> 2024-08-23T20:00:00+01:00</t>
  </si>
  <si>
    <t xml:space="preserve"> 2024-08-23T20:30:00+01:00</t>
  </si>
  <si>
    <t xml:space="preserve"> 2024-08-23T21:00:00+01:00</t>
  </si>
  <si>
    <t xml:space="preserve"> 2024-08-23T21:30:00+01:00</t>
  </si>
  <si>
    <t xml:space="preserve"> 2024-08-23T22:00:00+01:00</t>
  </si>
  <si>
    <t xml:space="preserve"> 2024-08-23T22:30:00+01:00</t>
  </si>
  <si>
    <t xml:space="preserve"> 2024-08-23T23:00:00+01:00</t>
  </si>
  <si>
    <t xml:space="preserve"> 2024-08-23T23:30:00+01:00</t>
  </si>
  <si>
    <t xml:space="preserve"> 2024-08-24T00:00:00+01:00</t>
  </si>
  <si>
    <t xml:space="preserve"> 2024-08-24T00:30:00+01:00</t>
  </si>
  <si>
    <t xml:space="preserve"> 2024-08-24T01:00:00+01:00</t>
  </si>
  <si>
    <t xml:space="preserve"> 2024-08-24T01:30:00+01:00</t>
  </si>
  <si>
    <t xml:space="preserve"> 2024-08-24T02:00:00+01:00</t>
  </si>
  <si>
    <t xml:space="preserve"> 2024-08-24T02:30:00+01:00</t>
  </si>
  <si>
    <t xml:space="preserve"> 2024-08-24T03:00:00+01:00</t>
  </si>
  <si>
    <t xml:space="preserve"> 2024-08-24T03:30:00+01:00</t>
  </si>
  <si>
    <t xml:space="preserve"> 2024-08-24T04:00:00+01:00</t>
  </si>
  <si>
    <t xml:space="preserve"> 2024-08-24T04:30:00+01:00</t>
  </si>
  <si>
    <t xml:space="preserve"> 2024-08-24T05:00:00+01:00</t>
  </si>
  <si>
    <t xml:space="preserve"> 2024-08-24T05:30:00+01:00</t>
  </si>
  <si>
    <t xml:space="preserve"> 2024-08-24T06:00:00+01:00</t>
  </si>
  <si>
    <t xml:space="preserve"> 2024-08-24T06:30:00+01:00</t>
  </si>
  <si>
    <t xml:space="preserve"> 2024-08-24T07:00:00+01:00</t>
  </si>
  <si>
    <t xml:space="preserve"> 2024-08-24T07:30:00+01:00</t>
  </si>
  <si>
    <t xml:space="preserve"> 2024-08-24T08:00:00+01:00</t>
  </si>
  <si>
    <t xml:space="preserve"> 2024-08-24T08:30:00+01:00</t>
  </si>
  <si>
    <t xml:space="preserve"> 2024-08-24T09:00:00+01:00</t>
  </si>
  <si>
    <t xml:space="preserve"> 2024-08-24T09:30:00+01:00</t>
  </si>
  <si>
    <t xml:space="preserve"> 2024-08-24T10:00:00+01:00</t>
  </si>
  <si>
    <t xml:space="preserve"> 2024-08-24T10:30:00+01:00</t>
  </si>
  <si>
    <t xml:space="preserve"> 2024-08-24T11:00:00+01:00</t>
  </si>
  <si>
    <t xml:space="preserve"> 2024-08-24T11:30:00+01:00</t>
  </si>
  <si>
    <t xml:space="preserve"> 2024-08-24T12:00:00+01:00</t>
  </si>
  <si>
    <t xml:space="preserve"> 2024-08-24T12:30:00+01:00</t>
  </si>
  <si>
    <t xml:space="preserve"> 2024-08-24T13:00:00+01:00</t>
  </si>
  <si>
    <t xml:space="preserve"> 2024-08-24T13:30:00+01:00</t>
  </si>
  <si>
    <t xml:space="preserve"> 2024-08-24T14:00:00+01:00</t>
  </si>
  <si>
    <t xml:space="preserve"> 2024-08-24T14:30:00+01:00</t>
  </si>
  <si>
    <t xml:space="preserve"> 2024-08-24T15:00:00+01:00</t>
  </si>
  <si>
    <t xml:space="preserve"> 2024-08-24T15:30:00+01:00</t>
  </si>
  <si>
    <t xml:space="preserve"> 2024-08-24T16:00:00+01:00</t>
  </si>
  <si>
    <t xml:space="preserve"> 2024-08-24T16:30:00+01:00</t>
  </si>
  <si>
    <t xml:space="preserve"> 2024-08-24T17:00:00+01:00</t>
  </si>
  <si>
    <t xml:space="preserve"> 2024-08-24T17:30:00+01:00</t>
  </si>
  <si>
    <t xml:space="preserve"> 2024-08-24T18:00:00+01:00</t>
  </si>
  <si>
    <t xml:space="preserve"> 2024-08-24T18:30:00+01:00</t>
  </si>
  <si>
    <t xml:space="preserve"> 2024-08-24T19:00:00+01:00</t>
  </si>
  <si>
    <t xml:space="preserve"> 2024-08-24T19:30:00+01:00</t>
  </si>
  <si>
    <t xml:space="preserve"> 2024-08-24T20:00:00+01:00</t>
  </si>
  <si>
    <t xml:space="preserve"> 2024-08-24T20:30:00+01:00</t>
  </si>
  <si>
    <t xml:space="preserve"> 2024-08-24T21:00:00+01:00</t>
  </si>
  <si>
    <t xml:space="preserve"> 2024-08-24T21:30:00+01:00</t>
  </si>
  <si>
    <t xml:space="preserve"> 2024-08-24T22:00:00+01:00</t>
  </si>
  <si>
    <t xml:space="preserve"> 2024-08-24T22:30:00+01:00</t>
  </si>
  <si>
    <t xml:space="preserve"> 2024-08-24T23:00:00+01:00</t>
  </si>
  <si>
    <t xml:space="preserve"> 2024-08-24T23:30:00+01:00</t>
  </si>
  <si>
    <t xml:space="preserve"> 2024-08-25T00:00:00+01:00</t>
  </si>
  <si>
    <t xml:space="preserve"> 2024-08-25T00:30:00+01:00</t>
  </si>
  <si>
    <t xml:space="preserve"> 2024-08-25T01:00:00+01:00</t>
  </si>
  <si>
    <t xml:space="preserve"> 2024-08-25T01:30:00+01:00</t>
  </si>
  <si>
    <t xml:space="preserve"> 2024-08-25T02:00:00+01:00</t>
  </si>
  <si>
    <t xml:space="preserve"> 2024-08-25T02:30:00+01:00</t>
  </si>
  <si>
    <t xml:space="preserve"> 2024-08-25T03:00:00+01:00</t>
  </si>
  <si>
    <t xml:space="preserve"> 2024-08-25T03:30:00+01:00</t>
  </si>
  <si>
    <t xml:space="preserve"> 2024-08-25T04:00:00+01:00</t>
  </si>
  <si>
    <t xml:space="preserve"> 2024-08-25T04:30:00+01:00</t>
  </si>
  <si>
    <t xml:space="preserve"> 2024-08-25T05:00:00+01:00</t>
  </si>
  <si>
    <t xml:space="preserve"> 2024-08-25T05:30:00+01:00</t>
  </si>
  <si>
    <t xml:space="preserve"> 2024-08-25T06:00:00+01:00</t>
  </si>
  <si>
    <t xml:space="preserve"> 2024-08-25T06:30:00+01:00</t>
  </si>
  <si>
    <t xml:space="preserve"> 2024-08-25T07:00:00+01:00</t>
  </si>
  <si>
    <t xml:space="preserve"> 2024-08-25T07:30:00+01:00</t>
  </si>
  <si>
    <t xml:space="preserve"> 2024-08-25T08:00:00+01:00</t>
  </si>
  <si>
    <t xml:space="preserve"> 2024-08-25T08:30:00+01:00</t>
  </si>
  <si>
    <t xml:space="preserve"> 2024-08-25T09:00:00+01:00</t>
  </si>
  <si>
    <t xml:space="preserve"> 2024-08-25T09:30:00+01:00</t>
  </si>
  <si>
    <t xml:space="preserve"> 2024-08-25T10:00:00+01:00</t>
  </si>
  <si>
    <t xml:space="preserve"> 2024-08-25T10:30:00+01:00</t>
  </si>
  <si>
    <t xml:space="preserve"> 2024-08-25T11:00:00+01:00</t>
  </si>
  <si>
    <t xml:space="preserve"> 2024-08-25T11:30:00+01:00</t>
  </si>
  <si>
    <t xml:space="preserve"> 2024-08-25T12:00:00+01:00</t>
  </si>
  <si>
    <t xml:space="preserve"> 2024-08-25T12:30:00+01:00</t>
  </si>
  <si>
    <t xml:space="preserve"> 2024-08-25T13:00:00+01:00</t>
  </si>
  <si>
    <t xml:space="preserve"> 2024-08-25T13:30:00+01:00</t>
  </si>
  <si>
    <t xml:space="preserve"> 2024-08-25T14:00:00+01:00</t>
  </si>
  <si>
    <t xml:space="preserve"> 2024-08-25T14:30:00+01:00</t>
  </si>
  <si>
    <t xml:space="preserve"> 2024-08-25T15:00:00+01:00</t>
  </si>
  <si>
    <t xml:space="preserve"> 2024-08-25T15:30:00+01:00</t>
  </si>
  <si>
    <t xml:space="preserve"> 2024-08-25T16:00:00+01:00</t>
  </si>
  <si>
    <t xml:space="preserve"> 2024-08-25T16:30:00+01:00</t>
  </si>
  <si>
    <t xml:space="preserve"> 2024-08-25T17:00:00+01:00</t>
  </si>
  <si>
    <t xml:space="preserve"> 2024-08-25T17:30:00+01:00</t>
  </si>
  <si>
    <t xml:space="preserve"> 2024-08-25T18:00:00+01:00</t>
  </si>
  <si>
    <t xml:space="preserve"> 2024-08-25T18:30:00+01:00</t>
  </si>
  <si>
    <t xml:space="preserve"> 2024-08-25T19:00:00+01:00</t>
  </si>
  <si>
    <t xml:space="preserve"> 2024-08-25T19:30:00+01:00</t>
  </si>
  <si>
    <t xml:space="preserve"> 2024-08-25T20:00:00+01:00</t>
  </si>
  <si>
    <t xml:space="preserve"> 2024-08-25T20:30:00+01:00</t>
  </si>
  <si>
    <t xml:space="preserve"> 2024-08-25T21:00:00+01:00</t>
  </si>
  <si>
    <t xml:space="preserve"> 2024-08-25T21:30:00+01:00</t>
  </si>
  <si>
    <t xml:space="preserve"> 2024-08-25T22:00:00+01:00</t>
  </si>
  <si>
    <t xml:space="preserve"> 2024-08-25T22:30:00+01:00</t>
  </si>
  <si>
    <t xml:space="preserve"> 2024-08-25T23:00:00+01:00</t>
  </si>
  <si>
    <t xml:space="preserve"> 2024-08-25T23:30:00+01:00</t>
  </si>
  <si>
    <t xml:space="preserve"> 2024-08-26T00:00:00+01:00</t>
  </si>
  <si>
    <t xml:space="preserve"> 2024-08-26T00:30:00+01:00</t>
  </si>
  <si>
    <t xml:space="preserve"> 2024-08-26T01:00:00+01:00</t>
  </si>
  <si>
    <t xml:space="preserve"> 2024-08-26T01:30:00+01:00</t>
  </si>
  <si>
    <t xml:space="preserve"> 2024-08-26T02:00:00+01:00</t>
  </si>
  <si>
    <t xml:space="preserve"> 2024-08-26T02:30:00+01:00</t>
  </si>
  <si>
    <t xml:space="preserve"> 2024-08-26T03:00:00+01:00</t>
  </si>
  <si>
    <t xml:space="preserve"> 2024-08-26T03:30:00+01:00</t>
  </si>
  <si>
    <t xml:space="preserve"> 2024-08-26T04:00:00+01:00</t>
  </si>
  <si>
    <t xml:space="preserve"> 2024-08-26T04:30:00+01:00</t>
  </si>
  <si>
    <t xml:space="preserve"> 2024-08-26T05:00:00+01:00</t>
  </si>
  <si>
    <t xml:space="preserve"> 2024-08-26T05:30:00+01:00</t>
  </si>
  <si>
    <t xml:space="preserve"> 2024-08-26T06:00:00+01:00</t>
  </si>
  <si>
    <t xml:space="preserve"> 2024-08-26T06:30:00+01:00</t>
  </si>
  <si>
    <t xml:space="preserve"> 2024-08-26T07:00:00+01:00</t>
  </si>
  <si>
    <t xml:space="preserve"> 2024-08-26T07:30:00+01:00</t>
  </si>
  <si>
    <t xml:space="preserve"> 2024-08-26T08:00:00+01:00</t>
  </si>
  <si>
    <t xml:space="preserve"> 2024-08-26T08:30:00+01:00</t>
  </si>
  <si>
    <t xml:space="preserve"> 2024-08-26T09:00:00+01:00</t>
  </si>
  <si>
    <t xml:space="preserve"> 2024-08-26T09:30:00+01:00</t>
  </si>
  <si>
    <t xml:space="preserve"> 2024-08-26T10:00:00+01:00</t>
  </si>
  <si>
    <t xml:space="preserve"> 2024-08-26T10:30:00+01:00</t>
  </si>
  <si>
    <t xml:space="preserve"> 2024-08-26T11:00:00+01:00</t>
  </si>
  <si>
    <t xml:space="preserve"> 2024-08-26T11:30:00+01:00</t>
  </si>
  <si>
    <t xml:space="preserve"> 2024-08-26T12:00:00+01:00</t>
  </si>
  <si>
    <t xml:space="preserve"> 2024-08-26T12:30:00+01:00</t>
  </si>
  <si>
    <t xml:space="preserve"> 2024-08-26T13:00:00+01:00</t>
  </si>
  <si>
    <t xml:space="preserve"> 2024-08-26T13:30:00+01:00</t>
  </si>
  <si>
    <t xml:space="preserve"> 2024-08-26T14:00:00+01:00</t>
  </si>
  <si>
    <t xml:space="preserve"> 2024-08-26T14:30:00+01:00</t>
  </si>
  <si>
    <t xml:space="preserve"> 2024-08-26T15:00:00+01:00</t>
  </si>
  <si>
    <t xml:space="preserve"> 2024-08-26T15:30:00+01:00</t>
  </si>
  <si>
    <t xml:space="preserve"> 2024-08-26T16:00:00+01:00</t>
  </si>
  <si>
    <t xml:space="preserve"> 2024-08-26T16:30:00+01:00</t>
  </si>
  <si>
    <t xml:space="preserve"> 2024-08-26T17:00:00+01:00</t>
  </si>
  <si>
    <t xml:space="preserve"> 2024-08-26T17:30:00+01:00</t>
  </si>
  <si>
    <t xml:space="preserve"> 2024-08-26T18:00:00+01:00</t>
  </si>
  <si>
    <t xml:space="preserve"> 2024-08-26T18:30:00+01:00</t>
  </si>
  <si>
    <t xml:space="preserve"> 2024-08-26T19:00:00+01:00</t>
  </si>
  <si>
    <t xml:space="preserve"> 2024-08-26T19:30:00+01:00</t>
  </si>
  <si>
    <t xml:space="preserve"> 2024-08-26T20:00:00+01:00</t>
  </si>
  <si>
    <t xml:space="preserve"> 2024-08-26T20:30:00+01:00</t>
  </si>
  <si>
    <t xml:space="preserve"> 2024-08-26T21:00:00+01:00</t>
  </si>
  <si>
    <t xml:space="preserve"> 2024-08-26T21:30:00+01:00</t>
  </si>
  <si>
    <t xml:space="preserve"> 2024-08-26T22:00:00+01:00</t>
  </si>
  <si>
    <t xml:space="preserve"> 2024-08-26T22:30:00+01:00</t>
  </si>
  <si>
    <t xml:space="preserve"> 2024-08-26T23:00:00+01:00</t>
  </si>
  <si>
    <t xml:space="preserve"> 2024-08-26T23:30:00+01:00</t>
  </si>
  <si>
    <t xml:space="preserve"> 2024-08-27T00:00:00+01:00</t>
  </si>
  <si>
    <t xml:space="preserve"> 2024-08-27T00:30:00+01:00</t>
  </si>
  <si>
    <t xml:space="preserve"> 2024-08-27T01:00:00+01:00</t>
  </si>
  <si>
    <t xml:space="preserve"> 2024-08-27T01:30:00+01:00</t>
  </si>
  <si>
    <t xml:space="preserve"> 2024-08-27T02:00:00+01:00</t>
  </si>
  <si>
    <t xml:space="preserve"> 2024-08-27T02:30:00+01:00</t>
  </si>
  <si>
    <t xml:space="preserve"> 2024-08-27T03:00:00+01:00</t>
  </si>
  <si>
    <t xml:space="preserve"> 2024-08-27T03:30:00+01:00</t>
  </si>
  <si>
    <t xml:space="preserve"> 2024-08-27T04:00:00+01:00</t>
  </si>
  <si>
    <t xml:space="preserve"> 2024-08-27T04:30:00+01:00</t>
  </si>
  <si>
    <t xml:space="preserve"> 2024-08-27T05:00:00+01:00</t>
  </si>
  <si>
    <t xml:space="preserve"> 2024-08-27T05:30:00+01:00</t>
  </si>
  <si>
    <t xml:space="preserve"> 2024-08-27T06:00:00+01:00</t>
  </si>
  <si>
    <t xml:space="preserve"> 2024-08-27T06:30:00+01:00</t>
  </si>
  <si>
    <t xml:space="preserve"> 2024-08-27T07:00:00+01:00</t>
  </si>
  <si>
    <t xml:space="preserve"> 2024-08-27T07:30:00+01:00</t>
  </si>
  <si>
    <t xml:space="preserve"> 2024-08-27T08:00:00+01:00</t>
  </si>
  <si>
    <t xml:space="preserve"> 2024-08-27T08:30:00+01:00</t>
  </si>
  <si>
    <t xml:space="preserve"> 2024-08-27T09:00:00+01:00</t>
  </si>
  <si>
    <t xml:space="preserve"> 2024-08-27T09:30:00+01:00</t>
  </si>
  <si>
    <t xml:space="preserve"> 2024-08-27T10:00:00+01:00</t>
  </si>
  <si>
    <t xml:space="preserve"> 2024-08-27T10:30:00+01:00</t>
  </si>
  <si>
    <t xml:space="preserve"> 2024-08-27T11:00:00+01:00</t>
  </si>
  <si>
    <t xml:space="preserve"> 2024-08-27T11:30:00+01:00</t>
  </si>
  <si>
    <t xml:space="preserve"> 2024-08-27T12:00:00+01:00</t>
  </si>
  <si>
    <t xml:space="preserve"> 2024-08-27T12:30:00+01:00</t>
  </si>
  <si>
    <t xml:space="preserve"> 2024-08-27T13:00:00+01:00</t>
  </si>
  <si>
    <t xml:space="preserve"> 2024-08-27T13:30:00+01:00</t>
  </si>
  <si>
    <t xml:space="preserve"> 2024-08-27T14:00:00+01:00</t>
  </si>
  <si>
    <t xml:space="preserve"> 2024-08-27T14:30:00+01:00</t>
  </si>
  <si>
    <t xml:space="preserve"> 2024-08-27T15:00:00+01:00</t>
  </si>
  <si>
    <t xml:space="preserve"> 2024-08-27T15:30:00+01:00</t>
  </si>
  <si>
    <t xml:space="preserve"> 2024-08-27T16:00:00+01:00</t>
  </si>
  <si>
    <t xml:space="preserve"> 2024-08-27T16:30:00+01:00</t>
  </si>
  <si>
    <t xml:space="preserve"> 2024-08-27T17:00:00+01:00</t>
  </si>
  <si>
    <t xml:space="preserve"> 2024-08-27T17:30:00+01:00</t>
  </si>
  <si>
    <t xml:space="preserve"> 2024-08-27T18:00:00+01:00</t>
  </si>
  <si>
    <t xml:space="preserve"> 2024-08-27T18:30:00+01:00</t>
  </si>
  <si>
    <t xml:space="preserve"> 2024-08-27T19:00:00+01:00</t>
  </si>
  <si>
    <t xml:space="preserve"> 2024-08-27T19:30:00+01:00</t>
  </si>
  <si>
    <t xml:space="preserve"> 2024-08-27T20:00:00+01:00</t>
  </si>
  <si>
    <t xml:space="preserve"> 2024-08-27T20:30:00+01:00</t>
  </si>
  <si>
    <t xml:space="preserve"> 2024-08-27T21:00:00+01:00</t>
  </si>
  <si>
    <t xml:space="preserve"> 2024-08-27T21:30:00+01:00</t>
  </si>
  <si>
    <t xml:space="preserve"> 2024-08-27T22:00:00+01:00</t>
  </si>
  <si>
    <t xml:space="preserve"> 2024-08-27T22:30:00+01:00</t>
  </si>
  <si>
    <t xml:space="preserve"> 2024-08-27T23:00:00+01:00</t>
  </si>
  <si>
    <t xml:space="preserve"> 2024-08-27T23:30:00+01:00</t>
  </si>
  <si>
    <t xml:space="preserve"> 2024-08-28T00:00:00+01:00</t>
  </si>
  <si>
    <t xml:space="preserve"> 2024-08-28T00:30:00+01:00</t>
  </si>
  <si>
    <t xml:space="preserve"> 2024-08-28T01:00:00+01:00</t>
  </si>
  <si>
    <t xml:space="preserve"> 2024-08-28T01:30:00+01:00</t>
  </si>
  <si>
    <t xml:space="preserve"> 2024-08-28T02:00:00+01:00</t>
  </si>
  <si>
    <t xml:space="preserve"> 2024-08-28T02:30:00+01:00</t>
  </si>
  <si>
    <t xml:space="preserve"> 2024-08-28T03:00:00+01:00</t>
  </si>
  <si>
    <t xml:space="preserve"> 2024-08-28T03:30:00+01:00</t>
  </si>
  <si>
    <t xml:space="preserve"> 2024-08-28T04:00:00+01:00</t>
  </si>
  <si>
    <t xml:space="preserve"> 2024-08-28T04:30:00+01:00</t>
  </si>
  <si>
    <t xml:space="preserve"> 2024-08-28T05:00:00+01:00</t>
  </si>
  <si>
    <t xml:space="preserve"> 2024-08-28T05:30:00+01:00</t>
  </si>
  <si>
    <t xml:space="preserve"> 2024-08-28T06:00:00+01:00</t>
  </si>
  <si>
    <t xml:space="preserve"> 2024-08-28T06:30:00+01:00</t>
  </si>
  <si>
    <t xml:space="preserve"> 2024-08-28T07:00:00+01:00</t>
  </si>
  <si>
    <t xml:space="preserve"> 2024-08-28T07:30:00+01:00</t>
  </si>
  <si>
    <t xml:space="preserve"> 2024-08-28T08:00:00+01:00</t>
  </si>
  <si>
    <t xml:space="preserve"> 2024-08-28T08:30:00+01:00</t>
  </si>
  <si>
    <t xml:space="preserve"> 2024-08-28T09:00:00+01:00</t>
  </si>
  <si>
    <t xml:space="preserve"> 2024-08-28T09:30:00+01:00</t>
  </si>
  <si>
    <t xml:space="preserve"> 2024-08-28T10:00:00+01:00</t>
  </si>
  <si>
    <t xml:space="preserve"> 2024-08-28T10:30:00+01:00</t>
  </si>
  <si>
    <t xml:space="preserve"> 2024-08-28T11:00:00+01:00</t>
  </si>
  <si>
    <t xml:space="preserve"> 2024-08-28T11:30:00+01:00</t>
  </si>
  <si>
    <t xml:space="preserve"> 2024-08-28T12:00:00+01:00</t>
  </si>
  <si>
    <t xml:space="preserve"> 2024-08-28T12:30:00+01:00</t>
  </si>
  <si>
    <t xml:space="preserve"> 2024-08-28T13:00:00+01:00</t>
  </si>
  <si>
    <t xml:space="preserve"> 2024-08-28T13:30:00+01:00</t>
  </si>
  <si>
    <t xml:space="preserve"> 2024-08-28T14:00:00+01:00</t>
  </si>
  <si>
    <t xml:space="preserve"> 2024-08-28T14:30:00+01:00</t>
  </si>
  <si>
    <t xml:space="preserve"> 2024-08-28T15:00:00+01:00</t>
  </si>
  <si>
    <t xml:space="preserve"> 2024-08-28T15:30:00+01:00</t>
  </si>
  <si>
    <t xml:space="preserve"> 2024-08-28T16:00:00+01:00</t>
  </si>
  <si>
    <t xml:space="preserve"> 2024-08-28T16:30:00+01:00</t>
  </si>
  <si>
    <t xml:space="preserve"> 2024-08-28T17:00:00+01:00</t>
  </si>
  <si>
    <t xml:space="preserve"> 2024-08-28T17:30:00+01:00</t>
  </si>
  <si>
    <t xml:space="preserve"> 2024-08-28T18:00:00+01:00</t>
  </si>
  <si>
    <t xml:space="preserve"> 2024-08-28T18:30:00+01:00</t>
  </si>
  <si>
    <t xml:space="preserve"> 2024-08-28T19:00:00+01:00</t>
  </si>
  <si>
    <t xml:space="preserve"> 2024-08-28T19:30:00+01:00</t>
  </si>
  <si>
    <t xml:space="preserve"> 2024-08-28T20:00:00+01:00</t>
  </si>
  <si>
    <t xml:space="preserve"> 2024-08-28T20:30:00+01:00</t>
  </si>
  <si>
    <t xml:space="preserve"> 2024-08-28T21:00:00+01:00</t>
  </si>
  <si>
    <t xml:space="preserve"> 2024-08-28T21:30:00+01:00</t>
  </si>
  <si>
    <t xml:space="preserve"> 2024-08-28T22:00:00+01:00</t>
  </si>
  <si>
    <t xml:space="preserve"> 2024-08-28T22:30:00+01:00</t>
  </si>
  <si>
    <t xml:space="preserve"> 2024-08-28T23:00:00+01:00</t>
  </si>
  <si>
    <t xml:space="preserve"> 2024-08-28T23:30:00+01:00</t>
  </si>
  <si>
    <t xml:space="preserve"> 2024-08-29T00:00:00+01:00</t>
  </si>
  <si>
    <t xml:space="preserve"> 2024-08-29T00:30:00+01:00</t>
  </si>
  <si>
    <t xml:space="preserve"> 2024-08-29T01:00:00+01:00</t>
  </si>
  <si>
    <t xml:space="preserve"> 2024-08-29T01:30:00+01:00</t>
  </si>
  <si>
    <t xml:space="preserve"> 2024-08-29T02:00:00+01:00</t>
  </si>
  <si>
    <t xml:space="preserve"> 2024-08-29T02:30:00+01:00</t>
  </si>
  <si>
    <t xml:space="preserve"> 2024-08-29T03:00:00+01:00</t>
  </si>
  <si>
    <t xml:space="preserve"> 2024-08-29T03:30:00+01:00</t>
  </si>
  <si>
    <t xml:space="preserve"> 2024-08-29T04:00:00+01:00</t>
  </si>
  <si>
    <t xml:space="preserve"> 2024-08-29T04:30:00+01:00</t>
  </si>
  <si>
    <t xml:space="preserve"> 2024-08-29T05:00:00+01:00</t>
  </si>
  <si>
    <t xml:space="preserve"> 2024-08-29T05:30:00+01:00</t>
  </si>
  <si>
    <t xml:space="preserve"> 2024-08-29T06:00:00+01:00</t>
  </si>
  <si>
    <t xml:space="preserve"> 2024-08-29T06:30:00+01:00</t>
  </si>
  <si>
    <t xml:space="preserve"> 2024-08-29T07:00:00+01:00</t>
  </si>
  <si>
    <t xml:space="preserve"> 2024-08-29T07:30:00+01:00</t>
  </si>
  <si>
    <t xml:space="preserve"> 2024-08-29T08:00:00+01:00</t>
  </si>
  <si>
    <t xml:space="preserve"> 2024-08-29T08:30:00+01:00</t>
  </si>
  <si>
    <t xml:space="preserve"> 2024-08-29T09:00:00+01:00</t>
  </si>
  <si>
    <t xml:space="preserve"> 2024-08-29T09:30:00+01:00</t>
  </si>
  <si>
    <t xml:space="preserve"> 2024-08-29T10:00:00+01:00</t>
  </si>
  <si>
    <t xml:space="preserve"> 2024-08-29T10:30:00+01:00</t>
  </si>
  <si>
    <t xml:space="preserve"> 2024-08-29T11:00:00+01:00</t>
  </si>
  <si>
    <t xml:space="preserve"> 2024-08-29T11:30:00+01:00</t>
  </si>
  <si>
    <t xml:space="preserve"> 2024-08-29T12:00:00+01:00</t>
  </si>
  <si>
    <t xml:space="preserve"> 2024-08-29T12:30:00+01:00</t>
  </si>
  <si>
    <t xml:space="preserve"> 2024-08-29T13:00:00+01:00</t>
  </si>
  <si>
    <t xml:space="preserve"> 2024-08-29T13:30:00+01:00</t>
  </si>
  <si>
    <t xml:space="preserve"> 2024-08-29T14:00:00+01:00</t>
  </si>
  <si>
    <t xml:space="preserve"> 2024-08-29T14:30:00+01:00</t>
  </si>
  <si>
    <t xml:space="preserve"> 2024-08-29T15:00:00+01:00</t>
  </si>
  <si>
    <t xml:space="preserve"> 2024-08-29T15:30:00+01:00</t>
  </si>
  <si>
    <t xml:space="preserve"> 2024-08-29T16:00:00+01:00</t>
  </si>
  <si>
    <t xml:space="preserve"> 2024-08-29T16:30:00+01:00</t>
  </si>
  <si>
    <t xml:space="preserve"> 2024-08-29T17:00:00+01:00</t>
  </si>
  <si>
    <t xml:space="preserve"> 2024-08-29T17:30:00+01:00</t>
  </si>
  <si>
    <t xml:space="preserve"> 2024-08-29T18:00:00+01:00</t>
  </si>
  <si>
    <t xml:space="preserve"> 2024-08-29T18:30:00+01:00</t>
  </si>
  <si>
    <t xml:space="preserve"> 2024-08-29T19:00:00+01:00</t>
  </si>
  <si>
    <t xml:space="preserve"> 2024-08-29T19:30:00+01:00</t>
  </si>
  <si>
    <t xml:space="preserve"> 2024-08-29T20:00:00+01:00</t>
  </si>
  <si>
    <t xml:space="preserve"> 2024-08-29T20:30:00+01:00</t>
  </si>
  <si>
    <t xml:space="preserve"> 2024-08-29T21:00:00+01:00</t>
  </si>
  <si>
    <t xml:space="preserve"> 2024-08-29T21:30:00+01:00</t>
  </si>
  <si>
    <t xml:space="preserve"> 2024-08-29T22:00:00+01:00</t>
  </si>
  <si>
    <t xml:space="preserve"> 2024-08-29T22:30:00+01:00</t>
  </si>
  <si>
    <t xml:space="preserve"> 2024-08-29T23:00:00+01:00</t>
  </si>
  <si>
    <t xml:space="preserve"> 2024-08-29T23:30:00+01:00</t>
  </si>
  <si>
    <t xml:space="preserve"> 2024-08-30T00:00:00+01:00</t>
  </si>
  <si>
    <t xml:space="preserve"> 2024-08-30T00:30:00+01:00</t>
  </si>
  <si>
    <t xml:space="preserve"> 2024-08-30T01:00:00+01:00</t>
  </si>
  <si>
    <t xml:space="preserve"> 2024-08-30T01:30:00+01:00</t>
  </si>
  <si>
    <t xml:space="preserve"> 2024-08-30T02:00:00+01:00</t>
  </si>
  <si>
    <t xml:space="preserve"> 2024-08-30T02:30:00+01:00</t>
  </si>
  <si>
    <t xml:space="preserve"> 2024-08-30T03:00:00+01:00</t>
  </si>
  <si>
    <t xml:space="preserve"> 2024-08-30T03:30:00+01:00</t>
  </si>
  <si>
    <t xml:space="preserve"> 2024-08-30T04:00:00+01:00</t>
  </si>
  <si>
    <t xml:space="preserve"> 2024-08-30T04:30:00+01:00</t>
  </si>
  <si>
    <t xml:space="preserve"> 2024-08-30T05:00:00+01:00</t>
  </si>
  <si>
    <t xml:space="preserve"> 2024-09-02T01:00:00+01:00</t>
  </si>
  <si>
    <t xml:space="preserve"> 2024-09-02T01:30:00+01:00</t>
  </si>
  <si>
    <t xml:space="preserve"> 2024-09-02T02:00:00+01:00</t>
  </si>
  <si>
    <t xml:space="preserve"> 2024-09-02T02:30:00+01:00</t>
  </si>
  <si>
    <t xml:space="preserve"> 2024-09-02T03:00:00+01:00</t>
  </si>
  <si>
    <t xml:space="preserve"> 2024-09-02T03:30:00+01:00</t>
  </si>
  <si>
    <t xml:space="preserve"> 2024-09-02T04:00:00+01:00</t>
  </si>
  <si>
    <t xml:space="preserve"> 2024-09-02T04:30:00+01:00</t>
  </si>
  <si>
    <t xml:space="preserve"> 2024-09-02T05:00:00+01:00</t>
  </si>
  <si>
    <t xml:space="preserve"> 2024-09-02T05:30:00+01:00</t>
  </si>
  <si>
    <t xml:space="preserve"> 2024-09-02T06:00:00+01:00</t>
  </si>
  <si>
    <t xml:space="preserve"> 2024-09-02T06:30:00+01:00</t>
  </si>
  <si>
    <t xml:space="preserve"> 2024-09-02T07:00:00+01:00</t>
  </si>
  <si>
    <t xml:space="preserve"> 2024-09-02T07:30:00+01:00</t>
  </si>
  <si>
    <t xml:space="preserve"> 2024-09-02T08:00:00+01:00</t>
  </si>
  <si>
    <t xml:space="preserve"> 2024-09-02T08:30:00+01:00</t>
  </si>
  <si>
    <t xml:space="preserve"> 2024-09-02T09:00:00+01:00</t>
  </si>
  <si>
    <t xml:space="preserve"> 2024-09-02T09:30:00+01:00</t>
  </si>
  <si>
    <t xml:space="preserve"> 2024-09-02T10:00:00+01:00</t>
  </si>
  <si>
    <t xml:space="preserve"> 2024-09-02T10:30:00+01:00</t>
  </si>
  <si>
    <t xml:space="preserve"> 2024-09-02T11:00:00+01:00</t>
  </si>
  <si>
    <t xml:space="preserve"> 2024-09-02T11:30:00+01:00</t>
  </si>
  <si>
    <t xml:space="preserve"> 2024-09-02T12:00:00+01:00</t>
  </si>
  <si>
    <t xml:space="preserve"> 2024-09-02T12:30:00+01:00</t>
  </si>
  <si>
    <t xml:space="preserve"> 2024-09-02T13:00:00+01:00</t>
  </si>
  <si>
    <t xml:space="preserve"> 2024-09-02T13:30:00+01:00</t>
  </si>
  <si>
    <t xml:space="preserve"> 2024-09-02T14:00:00+01:00</t>
  </si>
  <si>
    <t xml:space="preserve"> 2024-09-02T14:30:00+01:00</t>
  </si>
  <si>
    <t xml:space="preserve"> 2024-09-02T15:00:00+01:00</t>
  </si>
  <si>
    <t xml:space="preserve"> 2024-09-02T15:30:00+01:00</t>
  </si>
  <si>
    <t xml:space="preserve"> 2024-09-02T16:00:00+01:00</t>
  </si>
  <si>
    <t xml:space="preserve"> 2024-09-02T16:30:00+01:00</t>
  </si>
  <si>
    <t xml:space="preserve"> 2024-09-02T17:00:00+01:00</t>
  </si>
  <si>
    <t xml:space="preserve"> 2024-09-02T17:30:00+01:00</t>
  </si>
  <si>
    <t xml:space="preserve"> 2024-09-02T18:00:00+01:00</t>
  </si>
  <si>
    <t xml:space="preserve"> 2024-09-02T18:30:00+01:00</t>
  </si>
  <si>
    <t xml:space="preserve"> 2024-09-02T19:00:00+01:00</t>
  </si>
  <si>
    <t xml:space="preserve"> 2024-09-02T19:30:00+01:00</t>
  </si>
  <si>
    <t xml:space="preserve"> 2024-09-02T20:00:00+01:00</t>
  </si>
  <si>
    <t xml:space="preserve"> 2024-09-02T20:30:00+01:00</t>
  </si>
  <si>
    <t xml:space="preserve"> 2024-09-02T21:00:00+01:00</t>
  </si>
  <si>
    <t xml:space="preserve"> 2024-09-02T21:30:00+01:00</t>
  </si>
  <si>
    <t xml:space="preserve"> 2024-09-02T22:00:00+01:00</t>
  </si>
  <si>
    <t xml:space="preserve"> 2024-09-02T22:30:00+01:00</t>
  </si>
  <si>
    <t xml:space="preserve"> 2024-09-02T23:00:00+01:00</t>
  </si>
  <si>
    <t xml:space="preserve"> 2024-09-02T23:30:00+01:00</t>
  </si>
  <si>
    <t xml:space="preserve"> 2024-09-03T00:00:00+01:00</t>
  </si>
  <si>
    <t xml:space="preserve"> 2024-09-03T00:30:00+01:00</t>
  </si>
  <si>
    <t xml:space="preserve"> 2024-09-03T01:00:00+01:00</t>
  </si>
  <si>
    <t xml:space="preserve"> 2024-09-03T01:30:00+01:00</t>
  </si>
  <si>
    <t xml:space="preserve"> 2024-09-03T02:00:00+01:00</t>
  </si>
  <si>
    <t xml:space="preserve"> 2024-09-03T02:30:00+01:00</t>
  </si>
  <si>
    <t xml:space="preserve"> 2024-09-03T03:00:00+01:00</t>
  </si>
  <si>
    <t xml:space="preserve"> 2024-09-03T03:30:00+01:00</t>
  </si>
  <si>
    <t xml:space="preserve"> 2024-09-03T04:00:00+01:00</t>
  </si>
  <si>
    <t xml:space="preserve"> 2024-09-03T04:30:00+01:00</t>
  </si>
  <si>
    <t xml:space="preserve"> 2024-09-03T05:00:00+01:00</t>
  </si>
  <si>
    <t xml:space="preserve"> 2024-09-03T05:30:00+01:00</t>
  </si>
  <si>
    <t xml:space="preserve"> 2024-09-03T06:00:00+01:00</t>
  </si>
  <si>
    <t xml:space="preserve"> 2024-09-03T06:30:00+01:00</t>
  </si>
  <si>
    <t xml:space="preserve"> 2024-09-03T07:00:00+01:00</t>
  </si>
  <si>
    <t xml:space="preserve"> 2024-09-03T07:30:00+01:00</t>
  </si>
  <si>
    <t xml:space="preserve"> 2024-09-03T08:00:00+01:00</t>
  </si>
  <si>
    <t xml:space="preserve"> 2024-09-03T08:30:00+01:00</t>
  </si>
  <si>
    <t xml:space="preserve"> 2024-09-03T09:00:00+01:00</t>
  </si>
  <si>
    <t xml:space="preserve"> 2024-09-03T09:30:00+01:00</t>
  </si>
  <si>
    <t xml:space="preserve"> 2024-09-03T10:00:00+01:00</t>
  </si>
  <si>
    <t xml:space="preserve"> 2024-09-03T10:30:00+01:00</t>
  </si>
  <si>
    <t xml:space="preserve"> 2024-09-03T11:00:00+01:00</t>
  </si>
  <si>
    <t xml:space="preserve"> 2024-09-03T11:30:00+01:00</t>
  </si>
  <si>
    <t xml:space="preserve"> 2024-09-03T12:00:00+01:00</t>
  </si>
  <si>
    <t xml:space="preserve"> 2024-09-03T12:30:00+01:00</t>
  </si>
  <si>
    <t xml:space="preserve"> 2024-09-03T13:00:00+01:00</t>
  </si>
  <si>
    <t xml:space="preserve"> 2024-09-03T13:30:00+01:00</t>
  </si>
  <si>
    <t xml:space="preserve"> 2024-09-03T14:00:00+01:00</t>
  </si>
  <si>
    <t xml:space="preserve"> 2024-09-03T14:30:00+01:00</t>
  </si>
  <si>
    <t xml:space="preserve"> 2024-09-03T15:00:00+01:00</t>
  </si>
  <si>
    <t xml:space="preserve"> 2024-09-03T15:30:00+01:00</t>
  </si>
  <si>
    <t xml:space="preserve"> 2024-09-03T16:00:00+01:00</t>
  </si>
  <si>
    <t xml:space="preserve"> 2024-09-03T16:30:00+01:00</t>
  </si>
  <si>
    <t xml:space="preserve"> 2024-09-03T17:00:00+01:00</t>
  </si>
  <si>
    <t xml:space="preserve"> 2024-09-03T17:30:00+01:00</t>
  </si>
  <si>
    <t xml:space="preserve"> 2024-09-03T18:00:00+01:00</t>
  </si>
  <si>
    <t xml:space="preserve"> 2024-09-03T18:30:00+01:00</t>
  </si>
  <si>
    <t xml:space="preserve"> 2024-09-03T19:00:00+01:00</t>
  </si>
  <si>
    <t xml:space="preserve"> 2024-09-03T19:30:00+01:00</t>
  </si>
  <si>
    <t xml:space="preserve"> 2024-09-03T20:00:00+01:00</t>
  </si>
  <si>
    <t xml:space="preserve"> 2024-09-03T20:30:00+01:00</t>
  </si>
  <si>
    <t xml:space="preserve"> 2024-09-03T21:00:00+01:00</t>
  </si>
  <si>
    <t xml:space="preserve"> 2024-09-03T21:30:00+01:00</t>
  </si>
  <si>
    <t xml:space="preserve"> 2024-09-03T22:00:00+01:00</t>
  </si>
  <si>
    <t xml:space="preserve"> 2024-09-03T22:30:00+01:00</t>
  </si>
  <si>
    <t xml:space="preserve"> 2024-09-03T23:00:00+01:00</t>
  </si>
  <si>
    <t xml:space="preserve"> 2024-09-03T23:30:00+01:00</t>
  </si>
  <si>
    <t xml:space="preserve"> 2024-09-04T00:00:00+01:00</t>
  </si>
  <si>
    <t xml:space="preserve"> 2024-09-04T00:30:00+01:00</t>
  </si>
  <si>
    <t xml:space="preserve"> 2024-09-04T01:00:00+01:00</t>
  </si>
  <si>
    <t xml:space="preserve"> 2024-09-04T01:30:00+01:00</t>
  </si>
  <si>
    <t xml:space="preserve"> 2024-09-04T02:00:00+01:00</t>
  </si>
  <si>
    <t xml:space="preserve"> 2024-09-04T02:30:00+01:00</t>
  </si>
  <si>
    <t xml:space="preserve"> 2024-09-04T03:00:00+01:00</t>
  </si>
  <si>
    <t xml:space="preserve"> 2024-09-04T03:30:00+01:00</t>
  </si>
  <si>
    <t xml:space="preserve"> 2024-09-04T04:00:00+01:00</t>
  </si>
  <si>
    <t xml:space="preserve"> 2024-09-04T04:30:00+01:00</t>
  </si>
  <si>
    <t xml:space="preserve"> 2024-09-04T05:00:00+01:00</t>
  </si>
  <si>
    <t xml:space="preserve"> 2024-09-04T05:30:00+01:00</t>
  </si>
  <si>
    <t xml:space="preserve"> 2024-09-04T06:00:00+01:00</t>
  </si>
  <si>
    <t xml:space="preserve"> 2024-09-04T06:30:00+01:00</t>
  </si>
  <si>
    <t xml:space="preserve"> 2024-09-04T07:00:00+01:00</t>
  </si>
  <si>
    <t xml:space="preserve"> 2024-09-04T07:30:00+01:00</t>
  </si>
  <si>
    <t xml:space="preserve"> 2024-09-04T08:00:00+01:00</t>
  </si>
  <si>
    <t xml:space="preserve"> 2024-09-04T08:30:00+01:00</t>
  </si>
  <si>
    <t xml:space="preserve"> 2024-09-04T09:00:00+01:00</t>
  </si>
  <si>
    <t xml:space="preserve"> 2024-09-04T09:30:00+01:00</t>
  </si>
  <si>
    <t xml:space="preserve"> 2024-09-04T10:00:00+01:00</t>
  </si>
  <si>
    <t xml:space="preserve"> 2024-09-04T10:30:00+01:00</t>
  </si>
  <si>
    <t xml:space="preserve"> 2024-09-04T11:00:00+01:00</t>
  </si>
  <si>
    <t xml:space="preserve"> 2024-09-04T11:30:00+01:00</t>
  </si>
  <si>
    <t xml:space="preserve"> 2024-09-04T12:00:00+01:00</t>
  </si>
  <si>
    <t xml:space="preserve"> 2024-09-04T12:30:00+01:00</t>
  </si>
  <si>
    <t xml:space="preserve"> 2024-09-04T13:00:00+01:00</t>
  </si>
  <si>
    <t xml:space="preserve"> 2024-09-04T13:30:00+01:00</t>
  </si>
  <si>
    <t xml:space="preserve"> 2024-09-04T14:00:00+01:00</t>
  </si>
  <si>
    <t xml:space="preserve"> 2024-09-04T14:30:00+01:00</t>
  </si>
  <si>
    <t xml:space="preserve"> 2024-09-04T15:00:00+01:00</t>
  </si>
  <si>
    <t xml:space="preserve"> 2024-09-04T15:30:00+01:00</t>
  </si>
  <si>
    <t xml:space="preserve"> 2024-09-04T16:00:00+01:00</t>
  </si>
  <si>
    <t xml:space="preserve"> 2024-09-04T16:30:00+01:00</t>
  </si>
  <si>
    <t xml:space="preserve"> 2024-09-04T17:00:00+01:00</t>
  </si>
  <si>
    <t xml:space="preserve"> 2024-09-04T17:30:00+01:00</t>
  </si>
  <si>
    <t xml:space="preserve"> 2024-09-04T18:00:00+01:00</t>
  </si>
  <si>
    <t xml:space="preserve"> 2024-09-04T18:30:00+01:00</t>
  </si>
  <si>
    <t xml:space="preserve"> 2024-09-04T19:00:00+01:00</t>
  </si>
  <si>
    <t xml:space="preserve"> 2024-09-04T19:30:00+01:00</t>
  </si>
  <si>
    <t xml:space="preserve"> 2024-09-04T20:00:00+01:00</t>
  </si>
  <si>
    <t xml:space="preserve"> 2024-09-04T20:30:00+01:00</t>
  </si>
  <si>
    <t xml:space="preserve"> 2024-09-04T21:00:00+01:00</t>
  </si>
  <si>
    <t xml:space="preserve"> 2024-09-04T21:30:00+01:00</t>
  </si>
  <si>
    <t xml:space="preserve"> 2024-09-04T22:00:00+01:00</t>
  </si>
  <si>
    <t xml:space="preserve"> 2024-09-04T22:30:00+01:00</t>
  </si>
  <si>
    <t xml:space="preserve"> 2024-09-04T23:00:00+01:00</t>
  </si>
  <si>
    <t xml:space="preserve"> 2024-09-04T23:30:00+01:00</t>
  </si>
  <si>
    <t xml:space="preserve"> 2024-09-05T00:00:00+01:00</t>
  </si>
  <si>
    <t xml:space="preserve"> 2024-09-05T00:30:00+01:00</t>
  </si>
  <si>
    <t xml:space="preserve"> 2024-09-05T01:00:00+01:00</t>
  </si>
  <si>
    <t xml:space="preserve"> 2024-09-05T01:30:00+01:00</t>
  </si>
  <si>
    <t xml:space="preserve"> 2024-09-05T02:00:00+01:00</t>
  </si>
  <si>
    <t xml:space="preserve"> 2024-09-05T02:30:00+01:00</t>
  </si>
  <si>
    <t xml:space="preserve"> 2024-09-05T03:00:00+01:00</t>
  </si>
  <si>
    <t xml:space="preserve"> 2024-09-05T03:30:00+01:00</t>
  </si>
  <si>
    <t xml:space="preserve"> 2024-09-05T04:00:00+01:00</t>
  </si>
  <si>
    <t xml:space="preserve"> 2024-09-05T04:30:00+01:00</t>
  </si>
  <si>
    <t xml:space="preserve"> 2024-09-05T05:00:00+01:00</t>
  </si>
  <si>
    <t xml:space="preserve"> 2024-09-05T05:30:00+01:00</t>
  </si>
  <si>
    <t xml:space="preserve"> 2024-09-05T06:00:00+01:00</t>
  </si>
  <si>
    <t xml:space="preserve"> 2024-09-05T06:30:00+01:00</t>
  </si>
  <si>
    <t xml:space="preserve"> 2024-09-05T07:00:00+01:00</t>
  </si>
  <si>
    <t xml:space="preserve"> 2024-09-05T07:30:00+01:00</t>
  </si>
  <si>
    <t xml:space="preserve"> 2024-09-05T08:00:00+01:00</t>
  </si>
  <si>
    <t xml:space="preserve"> 2024-09-05T08:30:00+01:00</t>
  </si>
  <si>
    <t xml:space="preserve"> 2024-09-05T09:00:00+01:00</t>
  </si>
  <si>
    <t xml:space="preserve"> 2024-09-05T09:30:00+01:00</t>
  </si>
  <si>
    <t xml:space="preserve"> 2024-09-05T10:00:00+01:00</t>
  </si>
  <si>
    <t xml:space="preserve"> 2024-09-05T10:30:00+01:00</t>
  </si>
  <si>
    <t xml:space="preserve"> 2024-09-05T11:00:00+01:00</t>
  </si>
  <si>
    <t xml:space="preserve"> 2024-09-05T11:30:00+01:00</t>
  </si>
  <si>
    <t xml:space="preserve"> 2024-09-05T12:00:00+01:00</t>
  </si>
  <si>
    <t xml:space="preserve"> 2024-09-05T12:30:00+01:00</t>
  </si>
  <si>
    <t xml:space="preserve"> 2024-09-05T13:00:00+01:00</t>
  </si>
  <si>
    <t xml:space="preserve"> 2024-09-05T13:30:00+01:00</t>
  </si>
  <si>
    <t xml:space="preserve"> 2024-09-05T14:00:00+01:00</t>
  </si>
  <si>
    <t xml:space="preserve"> 2024-09-05T14:30:00+01:00</t>
  </si>
  <si>
    <t xml:space="preserve"> 2024-09-05T15:00:00+01:00</t>
  </si>
  <si>
    <t xml:space="preserve"> 2024-09-05T15:30:00+01:00</t>
  </si>
  <si>
    <t xml:space="preserve"> 2024-09-05T16:00:00+01:00</t>
  </si>
  <si>
    <t xml:space="preserve"> 2024-09-05T16:30:00+01:00</t>
  </si>
  <si>
    <t xml:space="preserve"> 2024-09-05T17:00:00+01:00</t>
  </si>
  <si>
    <t xml:space="preserve"> 2024-09-05T17:30:00+01:00</t>
  </si>
  <si>
    <t xml:space="preserve"> 2024-09-05T18:00:00+01:00</t>
  </si>
  <si>
    <t xml:space="preserve"> 2024-09-05T18:30:00+01:00</t>
  </si>
  <si>
    <t xml:space="preserve"> 2024-09-05T19:00:00+01:00</t>
  </si>
  <si>
    <t xml:space="preserve"> 2024-09-05T19:30:00+01:00</t>
  </si>
  <si>
    <t xml:space="preserve"> 2024-09-05T20:00:00+01:00</t>
  </si>
  <si>
    <t xml:space="preserve"> 2024-09-05T20:30:00+01:00</t>
  </si>
  <si>
    <t xml:space="preserve"> 2024-09-05T21:00:00+01:00</t>
  </si>
  <si>
    <t xml:space="preserve"> 2024-09-05T21:30:00+01:00</t>
  </si>
  <si>
    <t xml:space="preserve"> 2024-09-05T22:00:00+01:00</t>
  </si>
  <si>
    <t xml:space="preserve"> 2024-09-05T22:30:00+01:00</t>
  </si>
  <si>
    <t xml:space="preserve"> 2024-09-05T23:00:00+01:00</t>
  </si>
  <si>
    <t xml:space="preserve"> 2024-09-05T23:30:00+01:00</t>
  </si>
  <si>
    <t xml:space="preserve"> 2024-09-06T00:00:00+01:00</t>
  </si>
  <si>
    <t xml:space="preserve"> 2024-09-06T00:30:00+01:00</t>
  </si>
  <si>
    <t xml:space="preserve"> 2024-09-06T01:00:00+01:00</t>
  </si>
  <si>
    <t xml:space="preserve"> 2024-09-06T01:30:00+01:00</t>
  </si>
  <si>
    <t xml:space="preserve"> 2024-09-06T02:00:00+01:00</t>
  </si>
  <si>
    <t xml:space="preserve"> 2024-09-06T02:30:00+01:00</t>
  </si>
  <si>
    <t xml:space="preserve"> 2024-09-06T03:00:00+01:00</t>
  </si>
  <si>
    <t xml:space="preserve"> 2024-09-06T03:30:00+01:00</t>
  </si>
  <si>
    <t xml:space="preserve"> 2024-09-06T04:00:00+01:00</t>
  </si>
  <si>
    <t xml:space="preserve"> 2024-09-06T04:30:00+01:00</t>
  </si>
  <si>
    <t xml:space="preserve"> 2024-09-06T05:00:00+01:00</t>
  </si>
  <si>
    <t xml:space="preserve"> 2024-09-06T05:30:00+01:00</t>
  </si>
  <si>
    <t xml:space="preserve"> 2024-09-06T06:00:00+01:00</t>
  </si>
  <si>
    <t xml:space="preserve"> 2024-09-06T06:30:00+01:00</t>
  </si>
  <si>
    <t xml:space="preserve"> 2024-09-06T07:00:00+01:00</t>
  </si>
  <si>
    <t xml:space="preserve"> 2024-09-06T07:30:00+01:00</t>
  </si>
  <si>
    <t xml:space="preserve"> 2024-09-06T08:00:00+01:00</t>
  </si>
  <si>
    <t xml:space="preserve"> 2024-09-06T08:30:00+01:00</t>
  </si>
  <si>
    <t xml:space="preserve"> 2024-09-06T09:00:00+01:00</t>
  </si>
  <si>
    <t xml:space="preserve"> 2024-09-06T09:30:00+01:00</t>
  </si>
  <si>
    <t xml:space="preserve"> 2024-09-06T10:00:00+01:00</t>
  </si>
  <si>
    <t xml:space="preserve"> 2024-09-06T10:30:00+01:00</t>
  </si>
  <si>
    <t xml:space="preserve"> 2024-09-06T11:00:00+01:00</t>
  </si>
  <si>
    <t xml:space="preserve"> 2024-09-06T11:30:00+01:00</t>
  </si>
  <si>
    <t xml:space="preserve"> 2024-09-06T12:00:00+01:00</t>
  </si>
  <si>
    <t xml:space="preserve"> 2024-09-06T12:30:00+01:00</t>
  </si>
  <si>
    <t xml:space="preserve"> 2024-09-06T13:00:00+01:00</t>
  </si>
  <si>
    <t xml:space="preserve"> 2024-09-06T13:30:00+01:00</t>
  </si>
  <si>
    <t xml:space="preserve"> 2024-09-06T14:00:00+01:00</t>
  </si>
  <si>
    <t xml:space="preserve"> 2024-09-06T14:30:00+01:00</t>
  </si>
  <si>
    <t xml:space="preserve"> 2024-09-06T15:00:00+01:00</t>
  </si>
  <si>
    <t xml:space="preserve"> 2024-09-06T15:30:00+01:00</t>
  </si>
  <si>
    <t xml:space="preserve"> 2024-09-06T16:00:00+01:00</t>
  </si>
  <si>
    <t xml:space="preserve"> 2024-09-06T16:30:00+01:00</t>
  </si>
  <si>
    <t xml:space="preserve"> 2024-09-06T17:00:00+01:00</t>
  </si>
  <si>
    <t xml:space="preserve"> 2024-09-06T17:30:00+01:00</t>
  </si>
  <si>
    <t xml:space="preserve"> 2024-09-06T18:00:00+01:00</t>
  </si>
  <si>
    <t xml:space="preserve"> 2024-09-06T18:30:00+01:00</t>
  </si>
  <si>
    <t xml:space="preserve"> 2024-09-06T19:00:00+01:00</t>
  </si>
  <si>
    <t xml:space="preserve"> 2024-09-06T19:30:00+01:00</t>
  </si>
  <si>
    <t xml:space="preserve"> 2024-09-06T20:00:00+01:00</t>
  </si>
  <si>
    <t xml:space="preserve"> 2024-09-06T20:30:00+01:00</t>
  </si>
  <si>
    <t xml:space="preserve"> 2024-09-06T21:00:00+01:00</t>
  </si>
  <si>
    <t xml:space="preserve"> 2024-09-06T21:30:00+01:00</t>
  </si>
  <si>
    <t xml:space="preserve"> 2024-09-06T22:00:00+01:00</t>
  </si>
  <si>
    <t xml:space="preserve"> 2024-09-06T22:30:00+01:00</t>
  </si>
  <si>
    <t xml:space="preserve"> 2024-09-06T23:00:00+01:00</t>
  </si>
  <si>
    <t xml:space="preserve"> 2024-09-06T23:30:00+01:00</t>
  </si>
  <si>
    <t xml:space="preserve"> 2024-09-07T00:00:00+01:00</t>
  </si>
  <si>
    <t xml:space="preserve"> 2024-09-07T00:30:00+01:00</t>
  </si>
  <si>
    <t xml:space="preserve"> 2024-09-07T01:00:00+01:00</t>
  </si>
  <si>
    <t xml:space="preserve"> 2024-09-07T01:30:00+01:00</t>
  </si>
  <si>
    <t xml:space="preserve"> 2024-09-07T02:00:00+01:00</t>
  </si>
  <si>
    <t xml:space="preserve"> 2024-09-07T02:30:00+01:00</t>
  </si>
  <si>
    <t xml:space="preserve"> 2024-09-07T03:00:00+01:00</t>
  </si>
  <si>
    <t xml:space="preserve"> 2024-09-07T03:30:00+01:00</t>
  </si>
  <si>
    <t xml:space="preserve"> 2024-09-07T04:00:00+01:00</t>
  </si>
  <si>
    <t xml:space="preserve"> 2024-09-07T04:30:00+01:00</t>
  </si>
  <si>
    <t xml:space="preserve"> 2024-09-07T05:00:00+01:00</t>
  </si>
  <si>
    <t xml:space="preserve"> 2024-09-07T05:30:00+01:00</t>
  </si>
  <si>
    <t xml:space="preserve"> 2024-09-07T06:00:00+01:00</t>
  </si>
  <si>
    <t xml:space="preserve"> 2024-09-07T06:30:00+01:00</t>
  </si>
  <si>
    <t xml:space="preserve"> 2024-09-07T07:00:00+01:00</t>
  </si>
  <si>
    <t xml:space="preserve"> 2024-09-07T07:30:00+01:00</t>
  </si>
  <si>
    <t xml:space="preserve"> 2024-09-07T08:00:00+01:00</t>
  </si>
  <si>
    <t xml:space="preserve"> 2024-09-07T08:30:00+01:00</t>
  </si>
  <si>
    <t xml:space="preserve"> 2024-09-07T09:00:00+01:00</t>
  </si>
  <si>
    <t xml:space="preserve"> 2024-09-07T09:30:00+01:00</t>
  </si>
  <si>
    <t xml:space="preserve"> 2024-09-07T10:00:00+01:00</t>
  </si>
  <si>
    <t xml:space="preserve"> 2024-09-07T10:30:00+01:00</t>
  </si>
  <si>
    <t xml:space="preserve"> 2024-09-07T11:00:00+01:00</t>
  </si>
  <si>
    <t xml:space="preserve"> 2024-09-07T11:30:00+01:00</t>
  </si>
  <si>
    <t xml:space="preserve"> 2024-09-07T12:00:00+01:00</t>
  </si>
  <si>
    <t xml:space="preserve"> 2024-09-07T12:30:00+01:00</t>
  </si>
  <si>
    <t xml:space="preserve"> 2024-09-07T13:00:00+01:00</t>
  </si>
  <si>
    <t xml:space="preserve"> 2024-09-07T13:30:00+01:00</t>
  </si>
  <si>
    <t xml:space="preserve"> 2024-09-07T14:00:00+01:00</t>
  </si>
  <si>
    <t xml:space="preserve"> 2024-09-07T14:30:00+01:00</t>
  </si>
  <si>
    <t xml:space="preserve"> 2024-09-07T15:00:00+01:00</t>
  </si>
  <si>
    <t xml:space="preserve"> 2024-09-07T15:30:00+01:00</t>
  </si>
  <si>
    <t xml:space="preserve"> 2024-09-07T16:00:00+01:00</t>
  </si>
  <si>
    <t xml:space="preserve"> 2024-09-07T16:30:00+01:00</t>
  </si>
  <si>
    <t xml:space="preserve"> 2024-09-07T17:00:00+01:00</t>
  </si>
  <si>
    <t xml:space="preserve"> 2024-09-07T17:30:00+01:00</t>
  </si>
  <si>
    <t xml:space="preserve"> 2024-09-07T18:00:00+01:00</t>
  </si>
  <si>
    <t xml:space="preserve"> 2024-09-07T18:30:00+01:00</t>
  </si>
  <si>
    <t xml:space="preserve"> 2024-09-07T19:00:00+01:00</t>
  </si>
  <si>
    <t xml:space="preserve"> 2024-09-07T19:30:00+01:00</t>
  </si>
  <si>
    <t xml:space="preserve"> 2024-09-07T20:00:00+01:00</t>
  </si>
  <si>
    <t xml:space="preserve"> 2024-09-07T20:30:00+01:00</t>
  </si>
  <si>
    <t xml:space="preserve"> 2024-09-07T21:00:00+01:00</t>
  </si>
  <si>
    <t xml:space="preserve"> 2024-09-07T21:30:00+01:00</t>
  </si>
  <si>
    <t xml:space="preserve"> 2024-09-07T22:00:00+01:00</t>
  </si>
  <si>
    <t xml:space="preserve"> 2024-09-07T22:30:00+01:00</t>
  </si>
  <si>
    <t xml:space="preserve"> 2024-09-07T23:00:00+01:00</t>
  </si>
  <si>
    <t xml:space="preserve"> 2024-09-07T23:30:00+01:00</t>
  </si>
  <si>
    <t xml:space="preserve"> 2024-09-08T00:00:00+01:00</t>
  </si>
  <si>
    <t xml:space="preserve"> 2024-09-08T00:30:00+01:00</t>
  </si>
  <si>
    <t xml:space="preserve"> 2024-09-08T01:00:00+01:00</t>
  </si>
  <si>
    <t xml:space="preserve"> 2024-09-08T01:30:00+01:00</t>
  </si>
  <si>
    <t xml:space="preserve"> 2024-09-08T02:00:00+01:00</t>
  </si>
  <si>
    <t xml:space="preserve"> 2024-09-08T02:30:00+01:00</t>
  </si>
  <si>
    <t xml:space="preserve"> 2024-09-08T03:00:00+01:00</t>
  </si>
  <si>
    <t xml:space="preserve"> 2024-09-08T03:30:00+01:00</t>
  </si>
  <si>
    <t xml:space="preserve"> 2024-09-08T04:00:00+01:00</t>
  </si>
  <si>
    <t xml:space="preserve"> 2024-09-08T04:30:00+01:00</t>
  </si>
  <si>
    <t xml:space="preserve"> 2024-09-08T05:00:00+01:00</t>
  </si>
  <si>
    <t xml:space="preserve"> 2024-09-08T05:30:00+01:00</t>
  </si>
  <si>
    <t xml:space="preserve"> 2024-09-08T06:00:00+01:00</t>
  </si>
  <si>
    <t xml:space="preserve"> 2024-09-08T06:30:00+01:00</t>
  </si>
  <si>
    <t xml:space="preserve"> 2024-09-08T07:00:00+01:00</t>
  </si>
  <si>
    <t xml:space="preserve"> 2024-09-08T07:30:00+01:00</t>
  </si>
  <si>
    <t xml:space="preserve"> 2024-09-08T08:00:00+01:00</t>
  </si>
  <si>
    <t xml:space="preserve"> 2024-09-08T08:30:00+01:00</t>
  </si>
  <si>
    <t xml:space="preserve"> 2024-09-08T09:00:00+01:00</t>
  </si>
  <si>
    <t xml:space="preserve"> 2024-09-08T09:30:00+01:00</t>
  </si>
  <si>
    <t xml:space="preserve"> 2024-09-08T10:00:00+01:00</t>
  </si>
  <si>
    <t xml:space="preserve"> 2024-09-08T10:30:00+01:00</t>
  </si>
  <si>
    <t xml:space="preserve"> 2024-09-08T11:00:00+01:00</t>
  </si>
  <si>
    <t xml:space="preserve"> 2024-09-08T11:30:00+01:00</t>
  </si>
  <si>
    <t xml:space="preserve"> 2024-09-08T12:00:00+01:00</t>
  </si>
  <si>
    <t xml:space="preserve"> 2024-09-08T12:30:00+01:00</t>
  </si>
  <si>
    <t xml:space="preserve"> 2024-09-08T13:00:00+01:00</t>
  </si>
  <si>
    <t xml:space="preserve"> 2024-09-08T13:30:00+01:00</t>
  </si>
  <si>
    <t xml:space="preserve"> 2024-09-08T14:00:00+01:00</t>
  </si>
  <si>
    <t xml:space="preserve"> 2024-09-08T14:30:00+01:00</t>
  </si>
  <si>
    <t xml:space="preserve"> 2024-09-08T15:00:00+01:00</t>
  </si>
  <si>
    <t xml:space="preserve"> 2024-09-08T15:30:00+01:00</t>
  </si>
  <si>
    <t xml:space="preserve"> 2024-09-08T16:00:00+01:00</t>
  </si>
  <si>
    <t xml:space="preserve"> 2024-09-08T16:30:00+01:00</t>
  </si>
  <si>
    <t xml:space="preserve"> 2024-09-08T17:00:00+01:00</t>
  </si>
  <si>
    <t xml:space="preserve"> 2024-09-08T17:30:00+01:00</t>
  </si>
  <si>
    <t xml:space="preserve"> 2024-09-08T18:00:00+01:00</t>
  </si>
  <si>
    <t xml:space="preserve"> 2024-09-08T18:30:00+01:00</t>
  </si>
  <si>
    <t xml:space="preserve"> 2024-09-08T19:00:00+01:00</t>
  </si>
  <si>
    <t xml:space="preserve"> 2024-09-08T19:30:00+01:00</t>
  </si>
  <si>
    <t xml:space="preserve"> 2024-09-08T20:00:00+01:00</t>
  </si>
  <si>
    <t xml:space="preserve"> 2024-09-08T20:30:00+01:00</t>
  </si>
  <si>
    <t xml:space="preserve"> 2024-09-08T21:00:00+01:00</t>
  </si>
  <si>
    <t xml:space="preserve"> 2024-09-08T21:30:00+01:00</t>
  </si>
  <si>
    <t xml:space="preserve"> 2024-09-08T22:00:00+01:00</t>
  </si>
  <si>
    <t xml:space="preserve"> 2024-09-08T22:30:00+01:00</t>
  </si>
  <si>
    <t xml:space="preserve"> 2024-09-08T23:00:00+01:00</t>
  </si>
  <si>
    <t xml:space="preserve"> 2024-09-08T23:30:00+01:00</t>
  </si>
  <si>
    <t xml:space="preserve"> 2024-09-09T00:00:00+01:00</t>
  </si>
  <si>
    <t xml:space="preserve"> 2024-09-09T00:30:00+01:00</t>
  </si>
  <si>
    <t xml:space="preserve"> 2024-09-09T01:00:00+01:00</t>
  </si>
  <si>
    <t xml:space="preserve"> 2024-09-09T01:30:00+01:00</t>
  </si>
  <si>
    <t xml:space="preserve"> 2024-09-09T02:00:00+01:00</t>
  </si>
  <si>
    <t xml:space="preserve"> 2024-09-09T02:30:00+01:00</t>
  </si>
  <si>
    <t xml:space="preserve"> 2024-09-09T03:00:00+01:00</t>
  </si>
  <si>
    <t xml:space="preserve"> 2024-09-09T03:30:00+01:00</t>
  </si>
  <si>
    <t xml:space="preserve"> 2024-09-09T04:00:00+01:00</t>
  </si>
  <si>
    <t xml:space="preserve"> 2024-09-09T04:30:00+01:00</t>
  </si>
  <si>
    <t xml:space="preserve"> 2024-09-09T05:00:00+01:00</t>
  </si>
  <si>
    <t xml:space="preserve"> 2024-09-09T05:30:00+01:00</t>
  </si>
  <si>
    <t xml:space="preserve"> 2024-09-09T06:00:00+01:00</t>
  </si>
  <si>
    <t xml:space="preserve"> 2024-09-09T06:30:00+01:00</t>
  </si>
  <si>
    <t xml:space="preserve"> 2024-09-09T07:00:00+01:00</t>
  </si>
  <si>
    <t xml:space="preserve"> 2024-09-09T07:30:00+01:00</t>
  </si>
  <si>
    <t xml:space="preserve"> 2024-09-09T08:00:00+01:00</t>
  </si>
  <si>
    <t xml:space="preserve"> 2024-09-09T08:30:00+01:00</t>
  </si>
  <si>
    <t xml:space="preserve"> 2024-09-09T09:00:00+01:00</t>
  </si>
  <si>
    <t xml:space="preserve"> 2024-09-09T09:30:00+01:00</t>
  </si>
  <si>
    <t xml:space="preserve"> 2024-09-09T10:00:00+01:00</t>
  </si>
  <si>
    <t xml:space="preserve"> 2024-09-09T10:30:00+01:00</t>
  </si>
  <si>
    <t xml:space="preserve"> 2024-09-09T11:00:00+01:00</t>
  </si>
  <si>
    <t xml:space="preserve"> 2024-09-09T11:30:00+01:00</t>
  </si>
  <si>
    <t xml:space="preserve"> 2024-09-09T12:00:00+01:00</t>
  </si>
  <si>
    <t xml:space="preserve"> 2024-09-09T12:30:00+01:00</t>
  </si>
  <si>
    <t xml:space="preserve"> 2024-09-09T13:00:00+01:00</t>
  </si>
  <si>
    <t xml:space="preserve"> 2024-09-09T13:30:00+01:00</t>
  </si>
  <si>
    <t xml:space="preserve"> 2024-09-09T14:00:00+01:00</t>
  </si>
  <si>
    <t xml:space="preserve"> 2024-09-09T14:30:00+01:00</t>
  </si>
  <si>
    <t xml:space="preserve"> 2024-09-09T15:00:00+01:00</t>
  </si>
  <si>
    <t xml:space="preserve"> 2024-09-09T15:30:00+01:00</t>
  </si>
  <si>
    <t xml:space="preserve"> 2024-09-09T16:00:00+01:00</t>
  </si>
  <si>
    <t xml:space="preserve"> 2024-09-09T16:30:00+01:00</t>
  </si>
  <si>
    <t xml:space="preserve"> 2024-09-09T17:00:00+01:00</t>
  </si>
  <si>
    <t xml:space="preserve"> 2024-09-09T17:30:00+01:00</t>
  </si>
  <si>
    <t xml:space="preserve"> 2024-09-09T18:00:00+01:00</t>
  </si>
  <si>
    <t xml:space="preserve"> 2024-09-09T18:30:00+01:00</t>
  </si>
  <si>
    <t xml:space="preserve"> 2024-09-09T19:00:00+01:00</t>
  </si>
  <si>
    <t xml:space="preserve"> 2024-09-09T19:30:00+01:00</t>
  </si>
  <si>
    <t xml:space="preserve"> 2024-09-09T20:00:00+01:00</t>
  </si>
  <si>
    <t xml:space="preserve"> 2024-09-09T20:30:00+01:00</t>
  </si>
  <si>
    <t xml:space="preserve"> 2024-09-09T21:00:00+01:00</t>
  </si>
  <si>
    <t xml:space="preserve"> 2024-09-09T21:30:00+01:00</t>
  </si>
  <si>
    <t xml:space="preserve"> 2024-09-09T22:00:00+01:00</t>
  </si>
  <si>
    <t xml:space="preserve"> 2024-09-09T22:30:00+01:00</t>
  </si>
  <si>
    <t xml:space="preserve"> 2024-09-09T23:00:00+01:00</t>
  </si>
  <si>
    <t xml:space="preserve"> 2024-09-09T23:30:00+01:00</t>
  </si>
  <si>
    <t xml:space="preserve"> 2024-09-10T00:00:00+01:00</t>
  </si>
  <si>
    <t xml:space="preserve"> 2024-09-10T00:30:00+01:00</t>
  </si>
  <si>
    <t xml:space="preserve"> 2024-09-10T01:00:00+01:00</t>
  </si>
  <si>
    <t xml:space="preserve"> 2024-09-10T01:30:00+01:00</t>
  </si>
  <si>
    <t xml:space="preserve"> 2024-09-10T02:00:00+01:00</t>
  </si>
  <si>
    <t xml:space="preserve"> 2024-09-10T02:30:00+01:00</t>
  </si>
  <si>
    <t xml:space="preserve"> 2024-09-10T03:00:00+01:00</t>
  </si>
  <si>
    <t xml:space="preserve"> 2024-09-10T03:30:00+01:00</t>
  </si>
  <si>
    <t xml:space="preserve"> 2024-09-10T04:00:00+01:00</t>
  </si>
  <si>
    <t xml:space="preserve"> 2024-09-10T04:30:00+01:00</t>
  </si>
  <si>
    <t xml:space="preserve"> 2024-09-10T05:00:00+01:00</t>
  </si>
  <si>
    <t xml:space="preserve"> 2024-09-10T05:30:00+01:00</t>
  </si>
  <si>
    <t xml:space="preserve"> 2024-09-10T06:00:00+01:00</t>
  </si>
  <si>
    <t xml:space="preserve"> 2024-09-10T06:30:00+01:00</t>
  </si>
  <si>
    <t xml:space="preserve"> 2024-09-10T07:00:00+01:00</t>
  </si>
  <si>
    <t xml:space="preserve"> 2024-09-10T07:30:00+01:00</t>
  </si>
  <si>
    <t xml:space="preserve"> 2024-09-10T08:00:00+01:00</t>
  </si>
  <si>
    <t xml:space="preserve"> 2024-09-10T08:30:00+01:00</t>
  </si>
  <si>
    <t xml:space="preserve"> 2024-09-10T09:00:00+01:00</t>
  </si>
  <si>
    <t xml:space="preserve"> 2024-09-10T09:30:00+01:00</t>
  </si>
  <si>
    <t xml:space="preserve"> 2024-09-10T10:00:00+01:00</t>
  </si>
  <si>
    <t xml:space="preserve"> 2024-09-10T10:30:00+01:00</t>
  </si>
  <si>
    <t xml:space="preserve"> 2024-09-10T11:00:00+01:00</t>
  </si>
  <si>
    <t xml:space="preserve"> 2024-09-10T11:30:00+01:00</t>
  </si>
  <si>
    <t xml:space="preserve"> 2024-09-10T12:00:00+01:00</t>
  </si>
  <si>
    <t xml:space="preserve"> 2024-09-10T12:30:00+01:00</t>
  </si>
  <si>
    <t xml:space="preserve"> 2024-09-10T13:00:00+01:00</t>
  </si>
  <si>
    <t xml:space="preserve"> 2024-09-10T13:30:00+01:00</t>
  </si>
  <si>
    <t xml:space="preserve"> 2024-09-10T14:00:00+01:00</t>
  </si>
  <si>
    <t xml:space="preserve"> 2024-09-10T14:30:00+01:00</t>
  </si>
  <si>
    <t xml:space="preserve"> 2024-09-10T15:00:00+01:00</t>
  </si>
  <si>
    <t xml:space="preserve"> 2024-09-10T15:30:00+01:00</t>
  </si>
  <si>
    <t xml:space="preserve"> 2024-09-10T16:00:00+01:00</t>
  </si>
  <si>
    <t xml:space="preserve"> 2024-09-10T16:30:00+01:00</t>
  </si>
  <si>
    <t xml:space="preserve"> 2024-09-10T17:00:00+01:00</t>
  </si>
  <si>
    <t xml:space="preserve"> 2024-09-10T17:30:00+01:00</t>
  </si>
  <si>
    <t xml:space="preserve"> 2024-09-10T18:00:00+01:00</t>
  </si>
  <si>
    <t xml:space="preserve"> 2024-09-10T18:30:00+01:00</t>
  </si>
  <si>
    <t xml:space="preserve"> 2024-09-10T19:00:00+01:00</t>
  </si>
  <si>
    <t xml:space="preserve"> 2024-09-10T19:30:00+01:00</t>
  </si>
  <si>
    <t xml:space="preserve"> 2024-09-10T20:00:00+01:00</t>
  </si>
  <si>
    <t xml:space="preserve"> 2024-09-10T20:30:00+01:00</t>
  </si>
  <si>
    <t xml:space="preserve"> 2024-09-10T21:00:00+01:00</t>
  </si>
  <si>
    <t xml:space="preserve"> 2024-09-10T21:30:00+01:00</t>
  </si>
  <si>
    <t xml:space="preserve"> 2024-09-10T22:00:00+01:00</t>
  </si>
  <si>
    <t xml:space="preserve"> 2024-09-10T22:30:00+01:00</t>
  </si>
  <si>
    <t xml:space="preserve"> 2024-09-10T23:00:00+01:00</t>
  </si>
  <si>
    <t xml:space="preserve"> 2024-09-10T23:30:00+01:00</t>
  </si>
  <si>
    <t xml:space="preserve"> 2024-09-11T00:00:00+01:00</t>
  </si>
  <si>
    <t xml:space="preserve"> 2024-09-11T00:30:00+01:00</t>
  </si>
  <si>
    <t xml:space="preserve"> 2024-09-11T01:00:00+01:00</t>
  </si>
  <si>
    <t xml:space="preserve"> 2024-09-11T01:30:00+01:00</t>
  </si>
  <si>
    <t xml:space="preserve"> 2024-09-11T02:00:00+01:00</t>
  </si>
  <si>
    <t xml:space="preserve"> 2024-09-11T02:30:00+01:00</t>
  </si>
  <si>
    <t xml:space="preserve"> 2024-09-11T03:00:00+01:00</t>
  </si>
  <si>
    <t xml:space="preserve"> 2024-09-11T03:30:00+01:00</t>
  </si>
  <si>
    <t xml:space="preserve"> 2024-09-11T04:00:00+01:00</t>
  </si>
  <si>
    <t xml:space="preserve"> 2024-09-11T04:30:00+01:00</t>
  </si>
  <si>
    <t xml:space="preserve"> 2024-09-11T05:00:00+01:00</t>
  </si>
  <si>
    <t xml:space="preserve"> 2024-09-11T05:30:00+01:00</t>
  </si>
  <si>
    <t xml:space="preserve"> 2024-09-11T06:00:00+01:00</t>
  </si>
  <si>
    <t xml:space="preserve"> 2024-09-11T06:30:00+01:00</t>
  </si>
  <si>
    <t xml:space="preserve"> 2024-09-11T07:00:00+01:00</t>
  </si>
  <si>
    <t xml:space="preserve"> 2024-09-11T07:30:00+01:00</t>
  </si>
  <si>
    <t xml:space="preserve"> 2024-09-11T08:00:00+01:00</t>
  </si>
  <si>
    <t xml:space="preserve"> 2024-09-11T08:30:00+01:00</t>
  </si>
  <si>
    <t xml:space="preserve"> 2024-09-11T09:00:00+01:00</t>
  </si>
  <si>
    <t xml:space="preserve"> 2024-09-11T09:30:00+01:00</t>
  </si>
  <si>
    <t xml:space="preserve"> 2024-09-11T10:00:00+01:00</t>
  </si>
  <si>
    <t xml:space="preserve"> 2024-09-11T10:30:00+01:00</t>
  </si>
  <si>
    <t xml:space="preserve"> 2024-09-11T11:00:00+01:00</t>
  </si>
  <si>
    <t xml:space="preserve"> 2024-09-11T11:30:00+01:00</t>
  </si>
  <si>
    <t xml:space="preserve"> 2024-09-11T12:00:00+01:00</t>
  </si>
  <si>
    <t xml:space="preserve"> 2024-09-11T12:30:00+01:00</t>
  </si>
  <si>
    <t xml:space="preserve"> 2024-09-11T13:00:00+01:00</t>
  </si>
  <si>
    <t xml:space="preserve"> 2024-09-11T13:30:00+01:00</t>
  </si>
  <si>
    <t xml:space="preserve"> 2024-09-11T14:00:00+01:00</t>
  </si>
  <si>
    <t xml:space="preserve"> 2024-09-11T14:30:00+01:00</t>
  </si>
  <si>
    <t xml:space="preserve"> 2024-09-11T15:00:00+01:00</t>
  </si>
  <si>
    <t xml:space="preserve"> 2024-09-11T15:30:00+01:00</t>
  </si>
  <si>
    <t xml:space="preserve"> 2024-09-11T16:00:00+01:00</t>
  </si>
  <si>
    <t xml:space="preserve"> 2024-09-11T16:30:00+01:00</t>
  </si>
  <si>
    <t xml:space="preserve"> 2024-09-11T17:00:00+01:00</t>
  </si>
  <si>
    <t xml:space="preserve"> 2024-09-11T17:30:00+01:00</t>
  </si>
  <si>
    <t xml:space="preserve"> 2024-09-11T18:00:00+01:00</t>
  </si>
  <si>
    <t xml:space="preserve"> 2024-09-11T18:30:00+01:00</t>
  </si>
  <si>
    <t xml:space="preserve"> 2024-09-11T19:00:00+01:00</t>
  </si>
  <si>
    <t xml:space="preserve"> 2024-09-11T19:30:00+01:00</t>
  </si>
  <si>
    <t xml:space="preserve"> 2024-09-11T20:00:00+01:00</t>
  </si>
  <si>
    <t xml:space="preserve"> 2024-09-11T20:30:00+01:00</t>
  </si>
  <si>
    <t xml:space="preserve"> 2024-09-11T21:00:00+01:00</t>
  </si>
  <si>
    <t xml:space="preserve"> 2024-09-11T21:30:00+01:00</t>
  </si>
  <si>
    <t xml:space="preserve"> 2024-09-11T22:00:00+01:00</t>
  </si>
  <si>
    <t xml:space="preserve"> 2024-09-11T22:30:00+01:00</t>
  </si>
  <si>
    <t xml:space="preserve"> 2024-09-11T23:00:00+01:00</t>
  </si>
  <si>
    <t xml:space="preserve"> 2024-09-11T23:30:00+01:00</t>
  </si>
  <si>
    <t xml:space="preserve"> 2024-09-12T00:00:00+01:00</t>
  </si>
  <si>
    <t xml:space="preserve"> 2024-09-12T00:30:00+01:00</t>
  </si>
  <si>
    <t xml:space="preserve"> 2024-09-12T01:00:00+01:00</t>
  </si>
  <si>
    <t xml:space="preserve"> 2024-09-12T01:30:00+01:00</t>
  </si>
  <si>
    <t xml:space="preserve"> 2024-09-12T02:00:00+01:00</t>
  </si>
  <si>
    <t xml:space="preserve"> 2024-09-12T02:30:00+01:00</t>
  </si>
  <si>
    <t xml:space="preserve"> 2024-09-12T03:00:00+01:00</t>
  </si>
  <si>
    <t xml:space="preserve"> 2024-09-12T03:30:00+01:00</t>
  </si>
  <si>
    <t xml:space="preserve"> 2024-09-12T04:00:00+01:00</t>
  </si>
  <si>
    <t xml:space="preserve"> 2024-09-12T04:30:00+01:00</t>
  </si>
  <si>
    <t xml:space="preserve"> 2024-09-12T05:00:00+01:00</t>
  </si>
  <si>
    <t xml:space="preserve"> 2024-09-12T05:30:00+01:00</t>
  </si>
  <si>
    <t xml:space="preserve"> 2024-09-12T06:00:00+01:00</t>
  </si>
  <si>
    <t xml:space="preserve"> 2024-09-12T06:30:00+01:00</t>
  </si>
  <si>
    <t xml:space="preserve"> 2024-09-12T07:00:00+01:00</t>
  </si>
  <si>
    <t xml:space="preserve"> 2024-09-12T07:30:00+01:00</t>
  </si>
  <si>
    <t xml:space="preserve"> 2024-09-12T08:00:00+01:00</t>
  </si>
  <si>
    <t xml:space="preserve"> 2024-09-12T08:30:00+01:00</t>
  </si>
  <si>
    <t xml:space="preserve"> 2024-09-12T09:00:00+01:00</t>
  </si>
  <si>
    <t xml:space="preserve"> 2024-09-12T09:30:00+01:00</t>
  </si>
  <si>
    <t xml:space="preserve"> 2024-09-12T10:00:00+01:00</t>
  </si>
  <si>
    <t xml:space="preserve"> 2024-09-12T10:30:00+01:00</t>
  </si>
  <si>
    <t xml:space="preserve"> 2024-09-12T11:00:00+01:00</t>
  </si>
  <si>
    <t xml:space="preserve"> 2024-09-12T11:30:00+01:00</t>
  </si>
  <si>
    <t xml:space="preserve"> 2024-09-12T12:00:00+01:00</t>
  </si>
  <si>
    <t xml:space="preserve"> 2024-09-12T12:30:00+01:00</t>
  </si>
  <si>
    <t xml:space="preserve"> 2024-09-12T13:00:00+01:00</t>
  </si>
  <si>
    <t xml:space="preserve"> 2024-09-12T13:30:00+01:00</t>
  </si>
  <si>
    <t xml:space="preserve"> 2024-09-12T14:00:00+01:00</t>
  </si>
  <si>
    <t xml:space="preserve"> 2024-09-12T14:30:00+01:00</t>
  </si>
  <si>
    <t xml:space="preserve"> 2024-09-12T15:00:00+01:00</t>
  </si>
  <si>
    <t xml:space="preserve"> 2024-09-12T15:30:00+01:00</t>
  </si>
  <si>
    <t xml:space="preserve"> 2024-09-12T16:00:00+01:00</t>
  </si>
  <si>
    <t xml:space="preserve"> 2024-09-12T16:30:00+01:00</t>
  </si>
  <si>
    <t xml:space="preserve"> 2024-09-12T17:00:00+01:00</t>
  </si>
  <si>
    <t xml:space="preserve"> 2024-09-12T17:30:00+01:00</t>
  </si>
  <si>
    <t xml:space="preserve"> 2024-09-12T18:00:00+01:00</t>
  </si>
  <si>
    <t xml:space="preserve"> 2024-09-12T18:30:00+01:00</t>
  </si>
  <si>
    <t xml:space="preserve"> 2024-09-12T19:00:00+01:00</t>
  </si>
  <si>
    <t xml:space="preserve"> 2024-09-12T19:30:00+01:00</t>
  </si>
  <si>
    <t xml:space="preserve"> 2024-09-12T20:00:00+01:00</t>
  </si>
  <si>
    <t xml:space="preserve"> 2024-09-12T20:30:00+01:00</t>
  </si>
  <si>
    <t xml:space="preserve"> 2024-09-12T21:00:00+01:00</t>
  </si>
  <si>
    <t xml:space="preserve"> 2024-09-12T21:30:00+01:00</t>
  </si>
  <si>
    <t xml:space="preserve"> 2024-09-12T22:00:00+01:00</t>
  </si>
  <si>
    <t xml:space="preserve"> 2024-09-12T22:30:00+01:00</t>
  </si>
  <si>
    <t xml:space="preserve"> 2024-09-12T23:00:00+01:00</t>
  </si>
  <si>
    <t xml:space="preserve"> 2024-09-12T23:30:00+01:00</t>
  </si>
  <si>
    <t xml:space="preserve"> 2024-09-13T00:00:00+01:00</t>
  </si>
  <si>
    <t xml:space="preserve"> 2024-09-13T00:30:00+01:00</t>
  </si>
  <si>
    <t xml:space="preserve"> 2024-09-13T01:00:00+01:00</t>
  </si>
  <si>
    <t xml:space="preserve"> 2024-09-13T01:30:00+01:00</t>
  </si>
  <si>
    <t xml:space="preserve"> 2024-09-13T02:00:00+01:00</t>
  </si>
  <si>
    <t xml:space="preserve"> 2024-09-13T02:30:00+01:00</t>
  </si>
  <si>
    <t xml:space="preserve"> 2024-09-13T03:00:00+01:00</t>
  </si>
  <si>
    <t xml:space="preserve"> 2024-09-13T03:30:00+01:00</t>
  </si>
  <si>
    <t xml:space="preserve"> 2024-09-13T04:00:00+01:00</t>
  </si>
  <si>
    <t xml:space="preserve"> 2024-09-13T04:30:00+01:00</t>
  </si>
  <si>
    <t xml:space="preserve"> 2024-09-13T05:00:00+01:00</t>
  </si>
  <si>
    <t xml:space="preserve"> 2024-09-13T05:30:00+01:00</t>
  </si>
  <si>
    <t xml:space="preserve"> 2024-09-13T06:00:00+01:00</t>
  </si>
  <si>
    <t xml:space="preserve"> 2024-09-13T06:30:00+01:00</t>
  </si>
  <si>
    <t xml:space="preserve"> 2024-09-13T07:00:00+01:00</t>
  </si>
  <si>
    <t xml:space="preserve"> 2024-09-13T07:30:00+01:00</t>
  </si>
  <si>
    <t xml:space="preserve"> 2024-09-13T08:00:00+01:00</t>
  </si>
  <si>
    <t xml:space="preserve"> 2024-09-13T08:30:00+01:00</t>
  </si>
  <si>
    <t xml:space="preserve"> 2024-09-13T09:00:00+01:00</t>
  </si>
  <si>
    <t xml:space="preserve"> 2024-09-13T09:30:00+01:00</t>
  </si>
  <si>
    <t xml:space="preserve"> 2024-09-13T10:00:00+01:00</t>
  </si>
  <si>
    <t xml:space="preserve"> 2024-09-13T10:30:00+01:00</t>
  </si>
  <si>
    <t xml:space="preserve"> 2024-09-13T11:00:00+01:00</t>
  </si>
  <si>
    <t xml:space="preserve"> 2024-09-13T11:30:00+01:00</t>
  </si>
  <si>
    <t xml:space="preserve"> 2024-09-13T12:00:00+01:00</t>
  </si>
  <si>
    <t xml:space="preserve"> 2024-09-13T12:30:00+01:00</t>
  </si>
  <si>
    <t xml:space="preserve"> 2024-09-13T13:00:00+01:00</t>
  </si>
  <si>
    <t xml:space="preserve"> 2024-09-13T13:30:00+01:00</t>
  </si>
  <si>
    <t xml:space="preserve"> 2024-09-13T14:00:00+01:00</t>
  </si>
  <si>
    <t xml:space="preserve"> 2024-09-13T14:30:00+01:00</t>
  </si>
  <si>
    <t xml:space="preserve"> 2024-09-13T15:00:00+01:00</t>
  </si>
  <si>
    <t xml:space="preserve"> 2024-09-13T15:30:00+01:00</t>
  </si>
  <si>
    <t xml:space="preserve"> 2024-09-13T16:00:00+01:00</t>
  </si>
  <si>
    <t xml:space="preserve"> 2024-09-13T16:30:00+01:00</t>
  </si>
  <si>
    <t xml:space="preserve"> 2024-09-13T17:00:00+01:00</t>
  </si>
  <si>
    <t xml:space="preserve"> 2024-09-13T17:30:00+01:00</t>
  </si>
  <si>
    <t xml:space="preserve"> 2024-09-13T18:00:00+01:00</t>
  </si>
  <si>
    <t xml:space="preserve"> 2024-09-13T18:30:00+01:00</t>
  </si>
  <si>
    <t xml:space="preserve"> 2024-09-13T19:00:00+01:00</t>
  </si>
  <si>
    <t xml:space="preserve"> 2024-09-13T19:30:00+01:00</t>
  </si>
  <si>
    <t xml:space="preserve"> 2024-09-13T20:00:00+01:00</t>
  </si>
  <si>
    <t xml:space="preserve"> 2024-09-13T20:30:00+01:00</t>
  </si>
  <si>
    <t xml:space="preserve"> 2024-09-13T21:00:00+01:00</t>
  </si>
  <si>
    <t xml:space="preserve"> 2024-09-13T21:30:00+01:00</t>
  </si>
  <si>
    <t xml:space="preserve"> 2024-09-13T22:00:00+01:00</t>
  </si>
  <si>
    <t xml:space="preserve"> 2024-09-13T22:30:00+01:00</t>
  </si>
  <si>
    <t xml:space="preserve"> 2024-09-13T23:00:00+01:00</t>
  </si>
  <si>
    <t xml:space="preserve"> 2024-09-13T23:30:00+01:00</t>
  </si>
  <si>
    <t xml:space="preserve"> 2024-09-14T00:00:00+01:00</t>
  </si>
  <si>
    <t xml:space="preserve"> 2024-09-14T00:30:00+01:00</t>
  </si>
  <si>
    <t xml:space="preserve"> 2024-09-14T01:00:00+01:00</t>
  </si>
  <si>
    <t xml:space="preserve"> 2024-09-14T01:30:00+01:00</t>
  </si>
  <si>
    <t xml:space="preserve"> 2024-09-14T02:00:00+01:00</t>
  </si>
  <si>
    <t xml:space="preserve"> 2024-09-14T02:30:00+01:00</t>
  </si>
  <si>
    <t xml:space="preserve"> 2024-09-14T03:00:00+01:00</t>
  </si>
  <si>
    <t xml:space="preserve"> 2024-09-14T03:30:00+01:00</t>
  </si>
  <si>
    <t xml:space="preserve"> 2024-09-14T04:00:00+01:00</t>
  </si>
  <si>
    <t xml:space="preserve"> 2024-09-14T04:30:00+01:00</t>
  </si>
  <si>
    <t xml:space="preserve"> 2024-09-14T05:00:00+01:00</t>
  </si>
  <si>
    <t xml:space="preserve"> 2024-09-14T05:30:00+01:00</t>
  </si>
  <si>
    <t xml:space="preserve"> 2024-09-14T06:00:00+01:00</t>
  </si>
  <si>
    <t xml:space="preserve"> 2024-09-14T06:30:00+01:00</t>
  </si>
  <si>
    <t xml:space="preserve"> 2024-09-14T07:00:00+01:00</t>
  </si>
  <si>
    <t xml:space="preserve"> 2024-09-14T07:30:00+01:00</t>
  </si>
  <si>
    <t xml:space="preserve"> 2024-09-14T08:00:00+01:00</t>
  </si>
  <si>
    <t xml:space="preserve"> 2024-09-14T08:30:00+01:00</t>
  </si>
  <si>
    <t xml:space="preserve"> 2024-09-14T09:00:00+01:00</t>
  </si>
  <si>
    <t xml:space="preserve"> 2024-09-14T09:30:00+01:00</t>
  </si>
  <si>
    <t xml:space="preserve"> 2024-09-14T10:00:00+01:00</t>
  </si>
  <si>
    <t xml:space="preserve"> 2024-09-14T10:30:00+01:00</t>
  </si>
  <si>
    <t xml:space="preserve"> 2024-09-14T11:00:00+01:00</t>
  </si>
  <si>
    <t xml:space="preserve"> 2024-09-14T11:30:00+01:00</t>
  </si>
  <si>
    <t xml:space="preserve"> 2024-09-14T12:00:00+01:00</t>
  </si>
  <si>
    <t xml:space="preserve"> 2024-09-14T12:30:00+01:00</t>
  </si>
  <si>
    <t xml:space="preserve"> 2024-09-14T13:00:00+01:00</t>
  </si>
  <si>
    <t xml:space="preserve"> 2024-09-14T13:30:00+01:00</t>
  </si>
  <si>
    <t xml:space="preserve"> 2024-09-14T14:00:00+01:00</t>
  </si>
  <si>
    <t xml:space="preserve"> 2024-09-14T14:30:00+01:00</t>
  </si>
  <si>
    <t xml:space="preserve"> 2024-09-14T15:00:00+01:00</t>
  </si>
  <si>
    <t xml:space="preserve"> 2024-09-14T15:30:00+01:00</t>
  </si>
  <si>
    <t xml:space="preserve"> 2024-09-14T16:00:00+01:00</t>
  </si>
  <si>
    <t xml:space="preserve"> 2024-09-14T16:30:00+01:00</t>
  </si>
  <si>
    <t xml:space="preserve"> 2024-09-14T17:00:00+01:00</t>
  </si>
  <si>
    <t xml:space="preserve"> 2024-09-14T17:30:00+01:00</t>
  </si>
  <si>
    <t xml:space="preserve"> 2024-09-14T18:00:00+01:00</t>
  </si>
  <si>
    <t xml:space="preserve"> 2024-09-14T18:30:00+01:00</t>
  </si>
  <si>
    <t xml:space="preserve"> 2024-09-14T19:00:00+01:00</t>
  </si>
  <si>
    <t xml:space="preserve"> 2024-09-14T19:30:00+01:00</t>
  </si>
  <si>
    <t xml:space="preserve"> 2024-09-14T20:00:00+01:00</t>
  </si>
  <si>
    <t xml:space="preserve"> 2024-09-14T20:30:00+01:00</t>
  </si>
  <si>
    <t xml:space="preserve"> 2024-09-14T21:00:00+01:00</t>
  </si>
  <si>
    <t xml:space="preserve"> 2024-09-14T21:30:00+01:00</t>
  </si>
  <si>
    <t xml:space="preserve"> 2024-09-14T22:00:00+01:00</t>
  </si>
  <si>
    <t xml:space="preserve"> 2024-09-14T22:30:00+01:00</t>
  </si>
  <si>
    <t xml:space="preserve"> 2024-09-14T23:00:00+01:00</t>
  </si>
  <si>
    <t xml:space="preserve"> 2024-09-14T23:30:00+01:00</t>
  </si>
  <si>
    <t xml:space="preserve"> 2024-09-15T00:00:00+01:00</t>
  </si>
  <si>
    <t xml:space="preserve"> 2024-09-15T00:30:00+01:00</t>
  </si>
  <si>
    <t xml:space="preserve"> 2024-09-15T01:00:00+01:00</t>
  </si>
  <si>
    <t xml:space="preserve"> 2024-09-15T01:30:00+01:00</t>
  </si>
  <si>
    <t xml:space="preserve"> 2024-09-15T02:00:00+01:00</t>
  </si>
  <si>
    <t xml:space="preserve"> 2024-09-15T02:30:00+01:00</t>
  </si>
  <si>
    <t xml:space="preserve"> 2024-09-15T03:00:00+01:00</t>
  </si>
  <si>
    <t xml:space="preserve"> 2024-09-15T03:30:00+01:00</t>
  </si>
  <si>
    <t xml:space="preserve"> 2024-09-15T04:00:00+01:00</t>
  </si>
  <si>
    <t xml:space="preserve"> 2024-09-15T04:30:00+01:00</t>
  </si>
  <si>
    <t xml:space="preserve"> 2024-09-15T05:00:00+01:00</t>
  </si>
  <si>
    <t xml:space="preserve"> 2024-09-15T05:30:00+01:00</t>
  </si>
  <si>
    <t xml:space="preserve"> 2024-09-15T06:00:00+01:00</t>
  </si>
  <si>
    <t xml:space="preserve"> 2024-09-15T06:30:00+01:00</t>
  </si>
  <si>
    <t xml:space="preserve"> 2024-09-15T07:00:00+01:00</t>
  </si>
  <si>
    <t xml:space="preserve"> 2024-09-15T07:30:00+01:00</t>
  </si>
  <si>
    <t xml:space="preserve"> 2024-09-15T08:00:00+01:00</t>
  </si>
  <si>
    <t xml:space="preserve"> 2024-09-15T08:30:00+01:00</t>
  </si>
  <si>
    <t xml:space="preserve"> 2024-09-15T09:00:00+01:00</t>
  </si>
  <si>
    <t xml:space="preserve"> 2024-09-15T09:30:00+01:00</t>
  </si>
  <si>
    <t xml:space="preserve"> 2024-09-15T10:00:00+01:00</t>
  </si>
  <si>
    <t xml:space="preserve"> 2024-09-15T10:30:00+01:00</t>
  </si>
  <si>
    <t xml:space="preserve"> 2024-09-15T11:00:00+01:00</t>
  </si>
  <si>
    <t xml:space="preserve"> 2024-09-15T11:30:00+01:00</t>
  </si>
  <si>
    <t xml:space="preserve"> 2024-09-15T12:00:00+01:00</t>
  </si>
  <si>
    <t xml:space="preserve"> 2024-09-15T12:30:00+01:00</t>
  </si>
  <si>
    <t xml:space="preserve"> 2024-09-15T13:00:00+01:00</t>
  </si>
  <si>
    <t xml:space="preserve"> 2024-09-15T13:30:00+01:00</t>
  </si>
  <si>
    <t xml:space="preserve"> 2024-09-15T14:00:00+01:00</t>
  </si>
  <si>
    <t xml:space="preserve"> 2024-09-15T14:30:00+01:00</t>
  </si>
  <si>
    <t xml:space="preserve"> 2024-09-15T15:00:00+01:00</t>
  </si>
  <si>
    <t xml:space="preserve"> 2024-09-15T15:30:00+01:00</t>
  </si>
  <si>
    <t xml:space="preserve"> 2024-09-15T16:00:00+01:00</t>
  </si>
  <si>
    <t xml:space="preserve"> 2024-09-15T16:30:00+01:00</t>
  </si>
  <si>
    <t xml:space="preserve"> 2024-09-15T17:00:00+01:00</t>
  </si>
  <si>
    <t xml:space="preserve"> 2024-09-15T17:30:00+01:00</t>
  </si>
  <si>
    <t xml:space="preserve"> 2024-09-15T18:00:00+01:00</t>
  </si>
  <si>
    <t xml:space="preserve"> 2024-09-15T18:30:00+01:00</t>
  </si>
  <si>
    <t xml:space="preserve"> 2024-09-15T19:00:00+01:00</t>
  </si>
  <si>
    <t xml:space="preserve"> 2024-09-15T19:30:00+01:00</t>
  </si>
  <si>
    <t xml:space="preserve"> 2024-09-15T20:00:00+01:00</t>
  </si>
  <si>
    <t xml:space="preserve"> 2024-09-15T20:30:00+01:00</t>
  </si>
  <si>
    <t xml:space="preserve"> 2024-09-15T21:00:00+01:00</t>
  </si>
  <si>
    <t xml:space="preserve"> 2024-09-15T21:30:00+01:00</t>
  </si>
  <si>
    <t xml:space="preserve"> 2024-09-15T22:00:00+01:00</t>
  </si>
  <si>
    <t xml:space="preserve"> 2024-09-15T22:30:00+01:00</t>
  </si>
  <si>
    <t xml:space="preserve"> 2024-09-15T23:00:00+01:00</t>
  </si>
  <si>
    <t xml:space="preserve"> 2024-09-15T23:30:00+01:00</t>
  </si>
  <si>
    <t xml:space="preserve"> 2024-09-16T00:00:00+01:00</t>
  </si>
  <si>
    <t xml:space="preserve"> 2024-09-16T00:30:00+01:00</t>
  </si>
  <si>
    <t xml:space="preserve"> 2024-09-16T01:00:00+01:00</t>
  </si>
  <si>
    <t xml:space="preserve"> 2024-09-16T01:30:00+01:00</t>
  </si>
  <si>
    <t xml:space="preserve"> 2024-09-16T02:00:00+01:00</t>
  </si>
  <si>
    <t xml:space="preserve"> 2024-09-16T02:30:00+01:00</t>
  </si>
  <si>
    <t xml:space="preserve"> 2024-09-16T03:00:00+01:00</t>
  </si>
  <si>
    <t xml:space="preserve"> 2024-09-16T03:30:00+01:00</t>
  </si>
  <si>
    <t xml:space="preserve"> 2024-09-16T04:00:00+01:00</t>
  </si>
  <si>
    <t xml:space="preserve"> 2024-09-16T04:30:00+01:00</t>
  </si>
  <si>
    <t xml:space="preserve"> 2024-09-16T05:00:00+01:00</t>
  </si>
  <si>
    <t xml:space="preserve"> 2024-09-16T05:30:00+01:00</t>
  </si>
  <si>
    <t xml:space="preserve"> 2024-09-16T06:00:00+01:00</t>
  </si>
  <si>
    <t xml:space="preserve"> 2024-09-16T06:30:00+01:00</t>
  </si>
  <si>
    <t xml:space="preserve"> 2024-09-16T07:00:00+01:00</t>
  </si>
  <si>
    <t xml:space="preserve"> 2024-09-16T07:30:00+01:00</t>
  </si>
  <si>
    <t xml:space="preserve"> 2024-09-16T08:00:00+01:00</t>
  </si>
  <si>
    <t xml:space="preserve"> 2024-09-16T08:30:00+01:00</t>
  </si>
  <si>
    <t xml:space="preserve"> 2024-09-16T09:00:00+01:00</t>
  </si>
  <si>
    <t xml:space="preserve"> 2024-09-16T09:30:00+01:00</t>
  </si>
  <si>
    <t xml:space="preserve"> 2024-09-16T10:00:00+01:00</t>
  </si>
  <si>
    <t xml:space="preserve"> 2024-09-16T10:30:00+01:00</t>
  </si>
  <si>
    <t xml:space="preserve"> 2024-09-16T11:00:00+01:00</t>
  </si>
  <si>
    <t xml:space="preserve"> 2024-09-16T11:30:00+01:00</t>
  </si>
  <si>
    <t xml:space="preserve"> 2024-09-16T12:00:00+01:00</t>
  </si>
  <si>
    <t xml:space="preserve"> 2024-09-16T12:30:00+01:00</t>
  </si>
  <si>
    <t xml:space="preserve"> 2024-09-16T13:00:00+01:00</t>
  </si>
  <si>
    <t xml:space="preserve"> 2024-09-16T13:30:00+01:00</t>
  </si>
  <si>
    <t xml:space="preserve"> 2024-09-16T14:00:00+01:00</t>
  </si>
  <si>
    <t xml:space="preserve"> 2024-09-16T14:30:00+01:00</t>
  </si>
  <si>
    <t xml:space="preserve"> 2024-09-16T15:00:00+01:00</t>
  </si>
  <si>
    <t xml:space="preserve"> 2024-09-16T15:30:00+01:00</t>
  </si>
  <si>
    <t xml:space="preserve"> 2024-09-16T16:00:00+01:00</t>
  </si>
  <si>
    <t xml:space="preserve"> 2024-09-16T16:30:00+01:00</t>
  </si>
  <si>
    <t xml:space="preserve"> 2024-09-16T17:00:00+01:00</t>
  </si>
  <si>
    <t xml:space="preserve"> 2024-09-16T17:30:00+01:00</t>
  </si>
  <si>
    <t xml:space="preserve"> 2024-09-16T18:00:00+01:00</t>
  </si>
  <si>
    <t xml:space="preserve"> 2024-09-16T18:30:00+01:00</t>
  </si>
  <si>
    <t xml:space="preserve"> 2024-09-16T19:00:00+01:00</t>
  </si>
  <si>
    <t xml:space="preserve"> 2024-09-16T19:30:00+01:00</t>
  </si>
  <si>
    <t xml:space="preserve"> 2024-09-16T20:00:00+01:00</t>
  </si>
  <si>
    <t xml:space="preserve"> 2024-09-16T20:30:00+01:00</t>
  </si>
  <si>
    <t xml:space="preserve"> 2024-09-16T21:00:00+01:00</t>
  </si>
  <si>
    <t xml:space="preserve"> 2024-09-16T21:30:00+01:00</t>
  </si>
  <si>
    <t xml:space="preserve"> 2024-09-16T22:00:00+01:00</t>
  </si>
  <si>
    <t xml:space="preserve"> 2024-09-16T22:30:00+01:00</t>
  </si>
  <si>
    <t xml:space="preserve"> 2024-09-16T23:00:00+01:00</t>
  </si>
  <si>
    <t xml:space="preserve"> 2024-09-16T23:30:00+01:00</t>
  </si>
  <si>
    <t xml:space="preserve"> 2024-09-17T00:00:00+01:00</t>
  </si>
  <si>
    <t xml:space="preserve"> 2024-09-17T00:30:00+01:00</t>
  </si>
  <si>
    <t xml:space="preserve"> 2024-09-17T01:00:00+01:00</t>
  </si>
  <si>
    <t xml:space="preserve"> 2024-09-17T01:30:00+01:00</t>
  </si>
  <si>
    <t xml:space="preserve"> 2024-09-17T02:00:00+01:00</t>
  </si>
  <si>
    <t xml:space="preserve"> 2024-09-17T02:30:00+01:00</t>
  </si>
  <si>
    <t xml:space="preserve"> 2024-09-17T03:00:00+01:00</t>
  </si>
  <si>
    <t xml:space="preserve"> 2024-09-17T03:30:00+01:00</t>
  </si>
  <si>
    <t xml:space="preserve"> 2024-09-17T04:00:00+01:00</t>
  </si>
  <si>
    <t xml:space="preserve"> 2024-09-17T04:30:00+01:00</t>
  </si>
  <si>
    <t xml:space="preserve"> 2024-09-17T05:00:00+01:00</t>
  </si>
  <si>
    <t xml:space="preserve"> 2024-09-17T05:30:00+01:00</t>
  </si>
  <si>
    <t xml:space="preserve"> 2024-09-17T06:00:00+01:00</t>
  </si>
  <si>
    <t xml:space="preserve"> 2024-09-17T06:30:00+01:00</t>
  </si>
  <si>
    <t xml:space="preserve"> 2024-09-17T07:00:00+01:00</t>
  </si>
  <si>
    <t xml:space="preserve"> 2024-09-17T07:30:00+01:00</t>
  </si>
  <si>
    <t xml:space="preserve"> 2024-09-17T08:00:00+01:00</t>
  </si>
  <si>
    <t xml:space="preserve"> 2024-09-17T08:30:00+01:00</t>
  </si>
  <si>
    <t xml:space="preserve"> 2024-09-17T09:00:00+01:00</t>
  </si>
  <si>
    <t xml:space="preserve"> 2024-09-17T09:30:00+01:00</t>
  </si>
  <si>
    <t xml:space="preserve"> 2024-09-17T10:00:00+01:00</t>
  </si>
  <si>
    <t xml:space="preserve"> 2024-09-17T10:30:00+01:00</t>
  </si>
  <si>
    <t xml:space="preserve"> 2024-09-17T11:00:00+01:00</t>
  </si>
  <si>
    <t xml:space="preserve"> 2024-09-17T11:30:00+01:00</t>
  </si>
  <si>
    <t xml:space="preserve"> 2024-09-17T12:00:00+01:00</t>
  </si>
  <si>
    <t xml:space="preserve"> 2024-09-17T12:30:00+01:00</t>
  </si>
  <si>
    <t xml:space="preserve"> 2024-09-17T13:00:00+01:00</t>
  </si>
  <si>
    <t xml:space="preserve"> 2024-09-17T13:30:00+01:00</t>
  </si>
  <si>
    <t xml:space="preserve"> 2024-09-17T14:00:00+01:00</t>
  </si>
  <si>
    <t xml:space="preserve"> 2024-09-17T14:30:00+01:00</t>
  </si>
  <si>
    <t xml:space="preserve"> 2024-09-17T15:00:00+01:00</t>
  </si>
  <si>
    <t xml:space="preserve"> 2024-09-17T15:30:00+01:00</t>
  </si>
  <si>
    <t xml:space="preserve"> 2024-09-17T16:00:00+01:00</t>
  </si>
  <si>
    <t xml:space="preserve"> 2024-09-17T16:30:00+01:00</t>
  </si>
  <si>
    <t xml:space="preserve"> 2024-09-17T17:00:00+01:00</t>
  </si>
  <si>
    <t xml:space="preserve"> 2024-09-17T17:30:00+01:00</t>
  </si>
  <si>
    <t xml:space="preserve"> 2024-09-17T18:00:00+01:00</t>
  </si>
  <si>
    <t xml:space="preserve"> 2024-09-17T18:30:00+01:00</t>
  </si>
  <si>
    <t xml:space="preserve"> 2024-09-17T19:00:00+01:00</t>
  </si>
  <si>
    <t xml:space="preserve"> 2024-09-17T19:30:00+01:00</t>
  </si>
  <si>
    <t xml:space="preserve"> 2024-09-17T20:00:00+01:00</t>
  </si>
  <si>
    <t xml:space="preserve"> 2024-09-17T20:30:00+01:00</t>
  </si>
  <si>
    <t xml:space="preserve"> 2024-09-17T21:00:00+01:00</t>
  </si>
  <si>
    <t xml:space="preserve"> 2024-09-17T21:30:00+01:00</t>
  </si>
  <si>
    <t xml:space="preserve"> 2024-09-17T22:00:00+01:00</t>
  </si>
  <si>
    <t xml:space="preserve"> 2024-09-17T22:30:00+01:00</t>
  </si>
  <si>
    <t xml:space="preserve"> 2024-09-17T23:00:00+01:00</t>
  </si>
  <si>
    <t xml:space="preserve"> 2024-09-17T23:30:00+01:00</t>
  </si>
  <si>
    <t xml:space="preserve"> 2024-09-18T00:00:00+01:00</t>
  </si>
  <si>
    <t xml:space="preserve"> 2024-09-18T00:30:00+01:00</t>
  </si>
  <si>
    <t xml:space="preserve"> 2024-09-18T01:00:00+01:00</t>
  </si>
  <si>
    <t xml:space="preserve"> 2024-09-18T01:30:00+01:00</t>
  </si>
  <si>
    <t xml:space="preserve"> 2024-09-18T02:00:00+01:00</t>
  </si>
  <si>
    <t xml:space="preserve"> 2024-09-18T02:30:00+01:00</t>
  </si>
  <si>
    <t xml:space="preserve"> 2024-09-18T03:00:00+01:00</t>
  </si>
  <si>
    <t xml:space="preserve"> 2024-09-18T03:30:00+01:00</t>
  </si>
  <si>
    <t xml:space="preserve"> 2024-09-18T04:00:00+01:00</t>
  </si>
  <si>
    <t xml:space="preserve"> 2024-09-18T04:30:00+01:00</t>
  </si>
  <si>
    <t xml:space="preserve"> 2024-09-18T05:00:00+01:00</t>
  </si>
  <si>
    <t xml:space="preserve"> 2024-09-18T05:30:00+01:00</t>
  </si>
  <si>
    <t xml:space="preserve"> 2024-09-18T06:00:00+01:00</t>
  </si>
  <si>
    <t xml:space="preserve"> 2024-09-18T06:30:00+01:00</t>
  </si>
  <si>
    <t xml:space="preserve"> 2024-09-18T07:00:00+01:00</t>
  </si>
  <si>
    <t xml:space="preserve"> 2024-09-18T07:30:00+01:00</t>
  </si>
  <si>
    <t xml:space="preserve"> 2024-09-18T08:00:00+01:00</t>
  </si>
  <si>
    <t xml:space="preserve"> 2024-09-18T08:30:00+01:00</t>
  </si>
  <si>
    <t xml:space="preserve"> 2024-09-18T09:00:00+01:00</t>
  </si>
  <si>
    <t xml:space="preserve"> 2024-09-18T09:30:00+01:00</t>
  </si>
  <si>
    <t xml:space="preserve"> 2024-09-18T10:00:00+01:00</t>
  </si>
  <si>
    <t xml:space="preserve"> 2024-09-18T10:30:00+01:00</t>
  </si>
  <si>
    <t xml:space="preserve"> 2024-09-18T11:00:00+01:00</t>
  </si>
  <si>
    <t xml:space="preserve"> 2024-09-18T11:30:00+01:00</t>
  </si>
  <si>
    <t xml:space="preserve"> 2024-09-18T12:00:00+01:00</t>
  </si>
  <si>
    <t xml:space="preserve"> 2024-09-18T12:30:00+01:00</t>
  </si>
  <si>
    <t xml:space="preserve"> 2024-09-18T13:00:00+01:00</t>
  </si>
  <si>
    <t xml:space="preserve"> 2024-09-18T13:30:00+01:00</t>
  </si>
  <si>
    <t xml:space="preserve"> 2024-09-18T14:00:00+01:00</t>
  </si>
  <si>
    <t xml:space="preserve"> 2024-09-18T14:30:00+01:00</t>
  </si>
  <si>
    <t xml:space="preserve"> 2024-09-18T15:00:00+01:00</t>
  </si>
  <si>
    <t xml:space="preserve"> 2024-09-18T15:30:00+01:00</t>
  </si>
  <si>
    <t xml:space="preserve"> 2024-09-18T16:00:00+01:00</t>
  </si>
  <si>
    <t xml:space="preserve"> 2024-09-18T16:30:00+01:00</t>
  </si>
  <si>
    <t xml:space="preserve"> 2024-09-18T17:00:00+01:00</t>
  </si>
  <si>
    <t xml:space="preserve"> 2024-09-18T17:30:00+01:00</t>
  </si>
  <si>
    <t xml:space="preserve"> 2024-09-18T18:00:00+01:00</t>
  </si>
  <si>
    <t xml:space="preserve"> 2024-09-18T18:30:00+01:00</t>
  </si>
  <si>
    <t xml:space="preserve"> 2024-09-18T19:00:00+01:00</t>
  </si>
  <si>
    <t xml:space="preserve"> 2024-09-18T19:30:00+01:00</t>
  </si>
  <si>
    <t xml:space="preserve"> 2024-09-18T20:00:00+01:00</t>
  </si>
  <si>
    <t xml:space="preserve"> 2024-09-18T20:30:00+01:00</t>
  </si>
  <si>
    <t xml:space="preserve"> 2024-09-18T21:00:00+01:00</t>
  </si>
  <si>
    <t xml:space="preserve"> 2024-09-18T21:30:00+01:00</t>
  </si>
  <si>
    <t xml:space="preserve"> 2024-09-18T22:00:00+01:00</t>
  </si>
  <si>
    <t xml:space="preserve"> 2024-09-18T22:30:00+01:00</t>
  </si>
  <si>
    <t xml:space="preserve"> 2024-09-18T23:00:00+01:00</t>
  </si>
  <si>
    <t xml:space="preserve"> 2024-09-18T23:30:00+01:00</t>
  </si>
  <si>
    <t xml:space="preserve"> 2024-09-19T00:00:00+01:00</t>
  </si>
  <si>
    <t xml:space="preserve"> 2024-09-19T00:30:00+01:00</t>
  </si>
  <si>
    <t xml:space="preserve"> 2024-09-19T01:00:00+01:00</t>
  </si>
  <si>
    <t xml:space="preserve"> 2024-09-19T01:30:00+01:00</t>
  </si>
  <si>
    <t xml:space="preserve"> 2024-09-19T02:00:00+01:00</t>
  </si>
  <si>
    <t xml:space="preserve"> 2024-09-19T02:30:00+01:00</t>
  </si>
  <si>
    <t xml:space="preserve"> 2024-09-19T03:00:00+01:00</t>
  </si>
  <si>
    <t xml:space="preserve"> 2024-09-19T03:30:00+01:00</t>
  </si>
  <si>
    <t xml:space="preserve"> 2024-09-19T04:00:00+01:00</t>
  </si>
  <si>
    <t xml:space="preserve"> 2024-09-19T04:30:00+01:00</t>
  </si>
  <si>
    <t xml:space="preserve"> 2024-09-19T05:00:00+01:00</t>
  </si>
  <si>
    <t xml:space="preserve"> 2024-09-19T05:30:00+01:00</t>
  </si>
  <si>
    <t xml:space="preserve"> 2024-09-19T06:00:00+01:00</t>
  </si>
  <si>
    <t xml:space="preserve"> 2024-09-19T06:30:00+01:00</t>
  </si>
  <si>
    <t xml:space="preserve"> 2024-09-19T07:00:00+01:00</t>
  </si>
  <si>
    <t xml:space="preserve"> 2024-09-19T07:30:00+01:00</t>
  </si>
  <si>
    <t xml:space="preserve"> 2024-09-19T08:00:00+01:00</t>
  </si>
  <si>
    <t xml:space="preserve"> 2024-09-19T08:30:00+01:00</t>
  </si>
  <si>
    <t xml:space="preserve"> 2024-09-19T09:00:00+01:00</t>
  </si>
  <si>
    <t xml:space="preserve"> 2024-09-19T09:30:00+01:00</t>
  </si>
  <si>
    <t xml:space="preserve"> 2024-09-19T10:00:00+01:00</t>
  </si>
  <si>
    <t xml:space="preserve"> 2024-09-19T10:30:00+01:00</t>
  </si>
  <si>
    <t xml:space="preserve"> 2024-09-19T11:00:00+01:00</t>
  </si>
  <si>
    <t xml:space="preserve"> 2024-09-19T11:30:00+01:00</t>
  </si>
  <si>
    <t xml:space="preserve"> 2024-09-19T12:00:00+01:00</t>
  </si>
  <si>
    <t xml:space="preserve"> 2024-09-19T12:30:00+01:00</t>
  </si>
  <si>
    <t xml:space="preserve"> 2024-09-19T13:00:00+01:00</t>
  </si>
  <si>
    <t xml:space="preserve"> 2024-09-19T13:30:00+01:00</t>
  </si>
  <si>
    <t xml:space="preserve"> 2024-09-19T14:00:00+01:00</t>
  </si>
  <si>
    <t xml:space="preserve"> 2024-09-19T14:30:00+01:00</t>
  </si>
  <si>
    <t xml:space="preserve"> 2024-09-19T15:00:00+01:00</t>
  </si>
  <si>
    <t xml:space="preserve"> 2024-09-19T15:30:00+01:00</t>
  </si>
  <si>
    <t xml:space="preserve"> 2024-09-19T16:00:00+01:00</t>
  </si>
  <si>
    <t xml:space="preserve"> 2024-09-19T16:30:00+01:00</t>
  </si>
  <si>
    <t xml:space="preserve"> 2024-09-19T17:00:00+01:00</t>
  </si>
  <si>
    <t xml:space="preserve"> 2024-09-19T17:30:00+01:00</t>
  </si>
  <si>
    <t xml:space="preserve"> 2024-09-19T18:00:00+01:00</t>
  </si>
  <si>
    <t xml:space="preserve"> 2024-09-19T18:30:00+01:00</t>
  </si>
  <si>
    <t xml:space="preserve"> 2024-09-19T19:00:00+01:00</t>
  </si>
  <si>
    <t xml:space="preserve"> 2024-09-19T19:30:00+01:00</t>
  </si>
  <si>
    <t xml:space="preserve"> 2024-09-19T20:00:00+01:00</t>
  </si>
  <si>
    <t xml:space="preserve"> 2024-09-19T20:30:00+01:00</t>
  </si>
  <si>
    <t xml:space="preserve"> 2024-09-19T21:00:00+01:00</t>
  </si>
  <si>
    <t xml:space="preserve"> 2024-09-19T21:30:00+01:00</t>
  </si>
  <si>
    <t xml:space="preserve"> 2024-09-22T01:00:00+01:00</t>
  </si>
  <si>
    <t xml:space="preserve"> 2024-09-22T01:30:00+01:00</t>
  </si>
  <si>
    <t xml:space="preserve"> 2024-09-22T02:00:00+01:00</t>
  </si>
  <si>
    <t xml:space="preserve"> 2024-09-22T02:30:00+01:00</t>
  </si>
  <si>
    <t xml:space="preserve"> 2024-09-22T03:00:00+01:00</t>
  </si>
  <si>
    <t xml:space="preserve"> 2024-09-22T03:30:00+01:00</t>
  </si>
  <si>
    <t xml:space="preserve"> 2024-09-22T04:00:00+01:00</t>
  </si>
  <si>
    <t xml:space="preserve"> 2024-09-22T04:30:00+01:00</t>
  </si>
  <si>
    <t xml:space="preserve"> 2024-09-22T05:00:00+01:00</t>
  </si>
  <si>
    <t xml:space="preserve"> 2024-09-22T05:30:00+01:00</t>
  </si>
  <si>
    <t xml:space="preserve"> 2024-09-22T06:00:00+01:00</t>
  </si>
  <si>
    <t xml:space="preserve"> 2024-09-22T06:30:00+01:00</t>
  </si>
  <si>
    <t xml:space="preserve"> 2024-09-22T07:00:00+01:00</t>
  </si>
  <si>
    <t xml:space="preserve"> 2024-09-22T07:30:00+01:00</t>
  </si>
  <si>
    <t xml:space="preserve"> 2024-09-22T08:00:00+01:00</t>
  </si>
  <si>
    <t xml:space="preserve"> 2024-09-22T08:30:00+01:00</t>
  </si>
  <si>
    <t xml:space="preserve"> 2024-09-22T09:00:00+01:00</t>
  </si>
  <si>
    <t xml:space="preserve"> 2024-09-22T09:30:00+01:00</t>
  </si>
  <si>
    <t xml:space="preserve"> 2024-09-22T10:00:00+01:00</t>
  </si>
  <si>
    <t xml:space="preserve"> 2024-09-22T10:30:00+01:00</t>
  </si>
  <si>
    <t xml:space="preserve"> 2024-09-22T11:00:00+01:00</t>
  </si>
  <si>
    <t xml:space="preserve"> 2024-09-22T11:30:00+01:00</t>
  </si>
  <si>
    <t xml:space="preserve"> 2024-09-22T12:00:00+01:00</t>
  </si>
  <si>
    <t xml:space="preserve"> 2024-09-22T12:30:00+01:00</t>
  </si>
  <si>
    <t xml:space="preserve"> 2024-09-22T13:00:00+01:00</t>
  </si>
  <si>
    <t xml:space="preserve"> 2024-09-22T13:30:00+01:00</t>
  </si>
  <si>
    <t xml:space="preserve"> 2024-09-22T14:00:00+01:00</t>
  </si>
  <si>
    <t xml:space="preserve"> 2024-09-22T14:30:00+01:00</t>
  </si>
  <si>
    <t xml:space="preserve"> 2024-09-22T15:00:00+01:00</t>
  </si>
  <si>
    <t xml:space="preserve"> 2024-09-22T15:30:00+01:00</t>
  </si>
  <si>
    <t xml:space="preserve"> 2024-09-22T16:00:00+01:00</t>
  </si>
  <si>
    <t xml:space="preserve"> 2024-09-22T16:30:00+01:00</t>
  </si>
  <si>
    <t xml:space="preserve"> 2024-09-22T17:00:00+01:00</t>
  </si>
  <si>
    <t xml:space="preserve"> 2024-09-22T17:30:00+01:00</t>
  </si>
  <si>
    <t xml:space="preserve"> 2024-09-22T18:00:00+01:00</t>
  </si>
  <si>
    <t xml:space="preserve"> 2024-09-22T18:30:00+01:00</t>
  </si>
  <si>
    <t xml:space="preserve"> 2024-09-22T19:00:00+01:00</t>
  </si>
  <si>
    <t xml:space="preserve"> 2024-09-22T19:30:00+01:00</t>
  </si>
  <si>
    <t xml:space="preserve"> 2024-09-22T20:00:00+01:00</t>
  </si>
  <si>
    <t xml:space="preserve"> 2024-09-22T20:30:00+01:00</t>
  </si>
  <si>
    <t xml:space="preserve"> 2024-09-22T21:00:00+01:00</t>
  </si>
  <si>
    <t xml:space="preserve"> 2024-09-22T21:30:00+01:00</t>
  </si>
  <si>
    <t xml:space="preserve"> 2024-09-22T22:00:00+01:00</t>
  </si>
  <si>
    <t xml:space="preserve"> 2024-09-22T22:30:00+01:00</t>
  </si>
  <si>
    <t xml:space="preserve"> 2024-09-22T23:00:00+01:00</t>
  </si>
  <si>
    <t xml:space="preserve"> 2024-09-22T23:30:00+01:00</t>
  </si>
  <si>
    <t xml:space="preserve"> 2024-09-23T00:00:00+01:00</t>
  </si>
  <si>
    <t xml:space="preserve"> 2024-09-23T00:30:00+01:00</t>
  </si>
  <si>
    <t xml:space="preserve"> 2024-09-23T01:00:00+01:00</t>
  </si>
  <si>
    <t xml:space="preserve"> 2024-09-23T01:30:00+01:00</t>
  </si>
  <si>
    <t xml:space="preserve"> 2024-09-23T02:00:00+01:00</t>
  </si>
  <si>
    <t xml:space="preserve"> 2024-09-23T02:30:00+01:00</t>
  </si>
  <si>
    <t xml:space="preserve"> 2024-09-23T03:00:00+01:00</t>
  </si>
  <si>
    <t xml:space="preserve"> 2024-09-23T03:30:00+01:00</t>
  </si>
  <si>
    <t xml:space="preserve"> 2024-09-23T04:00:00+01:00</t>
  </si>
  <si>
    <t xml:space="preserve"> 2024-09-23T04:30:00+01:00</t>
  </si>
  <si>
    <t xml:space="preserve"> 2024-09-23T05:00:00+01:00</t>
  </si>
  <si>
    <t xml:space="preserve"> 2024-09-23T05:30:00+01:00</t>
  </si>
  <si>
    <t xml:space="preserve"> 2024-09-23T06:00:00+01:00</t>
  </si>
  <si>
    <t xml:space="preserve"> 2024-09-23T06:30:00+01:00</t>
  </si>
  <si>
    <t xml:space="preserve"> 2024-09-23T07:00:00+01:00</t>
  </si>
  <si>
    <t xml:space="preserve"> 2024-09-23T07:30:00+01:00</t>
  </si>
  <si>
    <t xml:space="preserve"> 2024-09-23T08:00:00+01:00</t>
  </si>
  <si>
    <t xml:space="preserve"> 2024-09-23T08:30:00+01:00</t>
  </si>
  <si>
    <t xml:space="preserve"> 2024-09-23T09:00:00+01:00</t>
  </si>
  <si>
    <t xml:space="preserve"> 2024-09-23T09:30:00+01:00</t>
  </si>
  <si>
    <t xml:space="preserve"> 2024-09-23T10:00:00+01:00</t>
  </si>
  <si>
    <t xml:space="preserve"> 2024-09-23T10:30:00+01:00</t>
  </si>
  <si>
    <t xml:space="preserve"> 2024-09-23T11:00:00+01:00</t>
  </si>
  <si>
    <t xml:space="preserve"> 2024-09-23T11:30:00+01:00</t>
  </si>
  <si>
    <t xml:space="preserve"> 2024-09-23T12:00:00+01:00</t>
  </si>
  <si>
    <t xml:space="preserve"> 2024-09-23T12:30:00+01:00</t>
  </si>
  <si>
    <t xml:space="preserve"> 2024-09-23T13:00:00+01:00</t>
  </si>
  <si>
    <t xml:space="preserve"> 2024-09-23T13:30:00+01:00</t>
  </si>
  <si>
    <t xml:space="preserve"> 2024-09-23T14:00:00+01:00</t>
  </si>
  <si>
    <t xml:space="preserve"> 2024-09-23T14:30:00+01:00</t>
  </si>
  <si>
    <t xml:space="preserve"> 2024-09-23T15:00:00+01:00</t>
  </si>
  <si>
    <t xml:space="preserve"> 2024-09-23T15:30:00+01:00</t>
  </si>
  <si>
    <t xml:space="preserve"> 2024-09-23T16:00:00+01:00</t>
  </si>
  <si>
    <t xml:space="preserve"> 2024-09-23T16:30:00+01:00</t>
  </si>
  <si>
    <t xml:space="preserve"> 2024-09-23T17:00:00+01:00</t>
  </si>
  <si>
    <t xml:space="preserve"> 2024-09-23T17:30:00+01:00</t>
  </si>
  <si>
    <t xml:space="preserve"> 2024-09-23T18:00:00+01:00</t>
  </si>
  <si>
    <t xml:space="preserve"> 2024-09-23T18:30:00+01:00</t>
  </si>
  <si>
    <t xml:space="preserve"> 2024-09-23T19:00:00+01:00</t>
  </si>
  <si>
    <t xml:space="preserve"> 2024-09-23T19:30:00+01:00</t>
  </si>
  <si>
    <t xml:space="preserve"> 2024-09-23T20:00:00+01:00</t>
  </si>
  <si>
    <t xml:space="preserve"> 2024-09-23T20:30:00+01:00</t>
  </si>
  <si>
    <t xml:space="preserve"> 2024-09-23T21:00:00+01:00</t>
  </si>
  <si>
    <t xml:space="preserve"> 2024-09-23T21:30:00+01:00</t>
  </si>
  <si>
    <t xml:space="preserve"> 2024-09-23T22:00:00+01:00</t>
  </si>
  <si>
    <t xml:space="preserve"> 2024-09-23T22:30:00+01:00</t>
  </si>
  <si>
    <t xml:space="preserve"> 2024-09-23T23:00:00+01:00</t>
  </si>
  <si>
    <t xml:space="preserve"> 2024-09-23T23:30:00+01:00</t>
  </si>
  <si>
    <t xml:space="preserve"> 2024-09-24T00:00:00+01:00</t>
  </si>
  <si>
    <t xml:space="preserve"> 2024-09-24T00:30:00+01:00</t>
  </si>
  <si>
    <t xml:space="preserve"> 2024-09-24T01:00:00+01:00</t>
  </si>
  <si>
    <t xml:space="preserve"> 2024-09-24T01:30:00+01:00</t>
  </si>
  <si>
    <t xml:space="preserve"> 2024-09-24T02:00:00+01:00</t>
  </si>
  <si>
    <t xml:space="preserve"> 2024-09-24T02:30:00+01:00</t>
  </si>
  <si>
    <t xml:space="preserve"> 2024-09-24T03:00:00+01:00</t>
  </si>
  <si>
    <t xml:space="preserve"> 2024-09-24T03:30:00+01:00</t>
  </si>
  <si>
    <t xml:space="preserve"> 2024-09-24T04:00:00+01:00</t>
  </si>
  <si>
    <t xml:space="preserve"> 2024-09-24T04:30:00+01:00</t>
  </si>
  <si>
    <t xml:space="preserve"> 2024-09-24T05:00:00+01:00</t>
  </si>
  <si>
    <t xml:space="preserve"> 2024-09-24T05:30:00+01:00</t>
  </si>
  <si>
    <t xml:space="preserve"> 2024-09-24T06:00:00+01:00</t>
  </si>
  <si>
    <t xml:space="preserve"> 2024-09-24T06:30:00+01:00</t>
  </si>
  <si>
    <t xml:space="preserve"> 2024-09-24T07:00:00+01:00</t>
  </si>
  <si>
    <t xml:space="preserve"> 2024-09-24T07:30:00+01:00</t>
  </si>
  <si>
    <t xml:space="preserve"> 2024-09-24T08:00:00+01:00</t>
  </si>
  <si>
    <t xml:space="preserve"> 2024-09-24T08:30:00+01:00</t>
  </si>
  <si>
    <t xml:space="preserve"> 2024-09-24T09:00:00+01:00</t>
  </si>
  <si>
    <t xml:space="preserve"> 2024-09-24T09:30:00+01:00</t>
  </si>
  <si>
    <t xml:space="preserve"> 2024-09-24T10:00:00+01:00</t>
  </si>
  <si>
    <t xml:space="preserve"> 2024-09-24T10:30:00+01:00</t>
  </si>
  <si>
    <t xml:space="preserve"> 2024-09-24T11:00:00+01:00</t>
  </si>
  <si>
    <t xml:space="preserve"> 2024-09-24T11:30:00+01:00</t>
  </si>
  <si>
    <t xml:space="preserve"> 2024-09-24T12:00:00+01:00</t>
  </si>
  <si>
    <t xml:space="preserve"> 2024-09-24T12:30:00+01:00</t>
  </si>
  <si>
    <t xml:space="preserve"> 2024-09-24T13:00:00+01:00</t>
  </si>
  <si>
    <t xml:space="preserve"> 2024-09-24T13:30:00+01:00</t>
  </si>
  <si>
    <t xml:space="preserve"> 2024-09-24T14:00:00+01:00</t>
  </si>
  <si>
    <t xml:space="preserve"> 2024-09-24T14:30:00+01:00</t>
  </si>
  <si>
    <t xml:space="preserve"> 2024-09-24T15:00:00+01:00</t>
  </si>
  <si>
    <t xml:space="preserve"> 2024-09-24T15:30:00+01:00</t>
  </si>
  <si>
    <t xml:space="preserve"> 2024-09-24T16:00:00+01:00</t>
  </si>
  <si>
    <t xml:space="preserve"> 2024-09-24T16:30:00+01:00</t>
  </si>
  <si>
    <t xml:space="preserve"> 2024-09-24T17:00:00+01:00</t>
  </si>
  <si>
    <t xml:space="preserve"> 2024-09-24T17:30:00+01:00</t>
  </si>
  <si>
    <t xml:space="preserve"> 2024-09-24T18:00:00+01:00</t>
  </si>
  <si>
    <t xml:space="preserve"> 2024-09-24T18:30:00+01:00</t>
  </si>
  <si>
    <t xml:space="preserve"> 2024-09-24T19:00:00+01:00</t>
  </si>
  <si>
    <t xml:space="preserve"> 2024-09-24T19:30:00+01:00</t>
  </si>
  <si>
    <t xml:space="preserve"> 2024-09-24T20:00:00+01:00</t>
  </si>
  <si>
    <t xml:space="preserve"> 2024-09-24T20:30:00+01:00</t>
  </si>
  <si>
    <t xml:space="preserve"> 2024-09-24T21:00:00+01:00</t>
  </si>
  <si>
    <t xml:space="preserve"> 2024-09-24T21:30:00+01:00</t>
  </si>
  <si>
    <t xml:space="preserve"> 2024-09-24T22:00:00+01:00</t>
  </si>
  <si>
    <t xml:space="preserve"> 2024-09-24T22:30:00+01:00</t>
  </si>
  <si>
    <t xml:space="preserve"> 2024-09-24T23:00:00+01:00</t>
  </si>
  <si>
    <t xml:space="preserve"> 2024-09-24T23:30:00+01:00</t>
  </si>
  <si>
    <t xml:space="preserve"> 2024-09-25T00:00:00+01:00</t>
  </si>
  <si>
    <t xml:space="preserve"> 2024-09-25T00:30:00+01:00</t>
  </si>
  <si>
    <t xml:space="preserve"> 2024-09-25T01:00:00+01:00</t>
  </si>
  <si>
    <t xml:space="preserve"> 2024-09-25T01:30:00+01:00</t>
  </si>
  <si>
    <t xml:space="preserve"> 2024-09-25T02:00:00+01:00</t>
  </si>
  <si>
    <t xml:space="preserve"> 2024-09-25T02:30:00+01:00</t>
  </si>
  <si>
    <t xml:space="preserve"> 2024-09-25T03:00:00+01:00</t>
  </si>
  <si>
    <t xml:space="preserve"> 2024-09-25T03:30:00+01:00</t>
  </si>
  <si>
    <t xml:space="preserve"> 2024-09-25T04:00:00+01:00</t>
  </si>
  <si>
    <t xml:space="preserve"> 2024-09-25T04:30:00+01:00</t>
  </si>
  <si>
    <t xml:space="preserve"> 2024-09-25T05:00:00+01:00</t>
  </si>
  <si>
    <t xml:space="preserve"> 2024-09-25T05:30:00+01:00</t>
  </si>
  <si>
    <t xml:space="preserve"> 2024-09-25T06:00:00+01:00</t>
  </si>
  <si>
    <t xml:space="preserve"> 2024-09-25T06:30:00+01:00</t>
  </si>
  <si>
    <t xml:space="preserve"> 2024-09-25T07:00:00+01:00</t>
  </si>
  <si>
    <t xml:space="preserve"> 2024-09-25T07:30:00+01:00</t>
  </si>
  <si>
    <t xml:space="preserve"> 2024-09-25T08:00:00+01:00</t>
  </si>
  <si>
    <t xml:space="preserve"> 2024-09-25T08:30:00+01:00</t>
  </si>
  <si>
    <t xml:space="preserve"> 2024-09-25T09:00:00+01:00</t>
  </si>
  <si>
    <t xml:space="preserve"> 2024-09-25T09:30:00+01:00</t>
  </si>
  <si>
    <t xml:space="preserve"> 2024-09-25T10:00:00+01:00</t>
  </si>
  <si>
    <t xml:space="preserve"> 2024-09-25T10:30:00+01:00</t>
  </si>
  <si>
    <t xml:space="preserve"> 2024-09-25T11:00:00+01:00</t>
  </si>
  <si>
    <t xml:space="preserve"> 2024-09-25T11:30:00+01:00</t>
  </si>
  <si>
    <t xml:space="preserve"> 2024-09-25T12:00:00+01:00</t>
  </si>
  <si>
    <t xml:space="preserve"> 2024-09-25T12:30:00+01:00</t>
  </si>
  <si>
    <t xml:space="preserve"> 2024-09-25T13:00:00+01:00</t>
  </si>
  <si>
    <t xml:space="preserve"> 2024-09-25T13:30:00+01:00</t>
  </si>
  <si>
    <t xml:space="preserve"> 2024-09-25T14:00:00+01:00</t>
  </si>
  <si>
    <t xml:space="preserve"> 2024-09-25T14:30:00+01:00</t>
  </si>
  <si>
    <t xml:space="preserve"> 2024-09-25T15:00:00+01:00</t>
  </si>
  <si>
    <t xml:space="preserve"> 2024-09-25T15:30:00+01:00</t>
  </si>
  <si>
    <t xml:space="preserve"> 2024-09-25T16:00:00+01:00</t>
  </si>
  <si>
    <t xml:space="preserve"> 2024-09-25T16:30:00+01:00</t>
  </si>
  <si>
    <t xml:space="preserve"> 2024-09-25T17:00:00+01:00</t>
  </si>
  <si>
    <t xml:space="preserve"> 2024-09-25T17:30:00+01:00</t>
  </si>
  <si>
    <t xml:space="preserve"> 2024-09-25T18:00:00+01:00</t>
  </si>
  <si>
    <t xml:space="preserve"> 2024-09-25T18:30:00+01:00</t>
  </si>
  <si>
    <t xml:space="preserve"> 2024-09-25T19:00:00+01:00</t>
  </si>
  <si>
    <t xml:space="preserve"> 2024-09-25T19:30:00+01:00</t>
  </si>
  <si>
    <t xml:space="preserve"> 2024-09-25T20:00:00+01:00</t>
  </si>
  <si>
    <t xml:space="preserve"> 2024-09-25T20:30:00+01:00</t>
  </si>
  <si>
    <t xml:space="preserve"> 2024-09-25T21:00:00+01:00</t>
  </si>
  <si>
    <t xml:space="preserve"> 2024-09-25T21:30:00+01:00</t>
  </si>
  <si>
    <t xml:space="preserve"> 2024-09-25T22:00:00+01:00</t>
  </si>
  <si>
    <t xml:space="preserve"> 2024-09-25T22:30:00+01:00</t>
  </si>
  <si>
    <t xml:space="preserve"> 2024-09-25T23:00:00+01:00</t>
  </si>
  <si>
    <t xml:space="preserve"> 2024-09-25T23:30:00+01:00</t>
  </si>
  <si>
    <t xml:space="preserve"> 2024-09-26T00:00:00+01:00</t>
  </si>
  <si>
    <t xml:space="preserve"> 2024-09-26T00:30:00+01:00</t>
  </si>
  <si>
    <t xml:space="preserve"> 2024-09-26T01:00:00+01:00</t>
  </si>
  <si>
    <t xml:space="preserve"> 2024-09-26T01:30:00+01:00</t>
  </si>
  <si>
    <t xml:space="preserve"> 2024-09-26T02:00:00+01:00</t>
  </si>
  <si>
    <t xml:space="preserve"> 2024-09-26T02:30:00+01:00</t>
  </si>
  <si>
    <t xml:space="preserve"> 2024-09-26T03:00:00+01:00</t>
  </si>
  <si>
    <t xml:space="preserve"> 2024-09-26T03:30:00+01:00</t>
  </si>
  <si>
    <t xml:space="preserve"> 2024-09-26T04:00:00+01:00</t>
  </si>
  <si>
    <t xml:space="preserve"> 2024-09-26T04:30:00+01:00</t>
  </si>
  <si>
    <t xml:space="preserve"> 2024-09-26T05:00:00+01:00</t>
  </si>
  <si>
    <t xml:space="preserve"> 2024-09-26T05:30:00+01:00</t>
  </si>
  <si>
    <t xml:space="preserve"> 2024-09-26T06:00:00+01:00</t>
  </si>
  <si>
    <t xml:space="preserve"> 2024-09-26T06:30:00+01:00</t>
  </si>
  <si>
    <t xml:space="preserve"> 2024-09-26T07:00:00+01:00</t>
  </si>
  <si>
    <t xml:space="preserve"> 2024-09-26T07:30:00+01:00</t>
  </si>
  <si>
    <t xml:space="preserve"> 2024-09-26T08:00:00+01:00</t>
  </si>
  <si>
    <t xml:space="preserve"> 2024-09-26T08:30:00+01:00</t>
  </si>
  <si>
    <t xml:space="preserve"> 2024-09-26T09:00:00+01:00</t>
  </si>
  <si>
    <t xml:space="preserve"> 2024-09-26T09:30:00+01:00</t>
  </si>
  <si>
    <t xml:space="preserve"> 2024-09-26T10:00:00+01:00</t>
  </si>
  <si>
    <t xml:space="preserve"> 2024-09-26T10:30:00+01:00</t>
  </si>
  <si>
    <t xml:space="preserve"> 2024-09-26T11:00:00+01:00</t>
  </si>
  <si>
    <t xml:space="preserve"> 2024-09-26T11:30:00+01:00</t>
  </si>
  <si>
    <t xml:space="preserve"> 2024-09-26T12:00:00+01:00</t>
  </si>
  <si>
    <t xml:space="preserve"> 2024-09-26T12:30:00+01:00</t>
  </si>
  <si>
    <t xml:space="preserve"> 2024-09-26T13:00:00+01:00</t>
  </si>
  <si>
    <t xml:space="preserve"> 2024-09-26T13:30:00+01:00</t>
  </si>
  <si>
    <t xml:space="preserve"> 2024-09-26T14:00:00+01:00</t>
  </si>
  <si>
    <t xml:space="preserve"> 2024-09-26T14:30:00+01:00</t>
  </si>
  <si>
    <t xml:space="preserve"> 2024-09-26T15:00:00+01:00</t>
  </si>
  <si>
    <t xml:space="preserve"> 2024-09-26T15:30:00+01:00</t>
  </si>
  <si>
    <t xml:space="preserve"> 2024-09-26T16:00:00+01:00</t>
  </si>
  <si>
    <t xml:space="preserve"> 2024-09-26T16:30:00+01:00</t>
  </si>
  <si>
    <t xml:space="preserve"> 2024-09-26T17:00:00+01:00</t>
  </si>
  <si>
    <t xml:space="preserve"> 2024-09-26T17:30:00+01:00</t>
  </si>
  <si>
    <t xml:space="preserve"> 2024-09-26T18:00:00+01:00</t>
  </si>
  <si>
    <t xml:space="preserve"> 2024-09-26T18:30:00+01:00</t>
  </si>
  <si>
    <t xml:space="preserve"> 2024-09-26T19:00:00+01:00</t>
  </si>
  <si>
    <t xml:space="preserve"> 2024-09-26T19:30:00+01:00</t>
  </si>
  <si>
    <t xml:space="preserve"> 2024-09-26T20:00:00+01:00</t>
  </si>
  <si>
    <t xml:space="preserve"> 2024-09-26T20:30:00+01:00</t>
  </si>
  <si>
    <t xml:space="preserve"> 2024-09-26T21:00:00+01:00</t>
  </si>
  <si>
    <t xml:space="preserve"> 2024-09-26T21:30:00+01:00</t>
  </si>
  <si>
    <t xml:space="preserve"> 2024-09-26T22:00:00+01:00</t>
  </si>
  <si>
    <t xml:space="preserve"> 2024-09-26T22:30:00+01:00</t>
  </si>
  <si>
    <t xml:space="preserve"> 2024-09-26T23:00:00+01:00</t>
  </si>
  <si>
    <t xml:space="preserve"> 2024-09-26T23:30:00+01:00</t>
  </si>
  <si>
    <t xml:space="preserve"> 2024-09-27T00:00:00+01:00</t>
  </si>
  <si>
    <t xml:space="preserve"> 2024-09-27T00:30:00+01:00</t>
  </si>
  <si>
    <t xml:space="preserve"> 2024-09-27T01:00:00+01:00</t>
  </si>
  <si>
    <t xml:space="preserve"> 2024-09-27T01:30:00+01:00</t>
  </si>
  <si>
    <t xml:space="preserve"> 2024-09-27T02:00:00+01:00</t>
  </si>
  <si>
    <t xml:space="preserve"> 2024-09-27T02:30:00+01:00</t>
  </si>
  <si>
    <t xml:space="preserve"> 2024-09-27T03:00:00+01:00</t>
  </si>
  <si>
    <t xml:space="preserve"> 2024-09-27T03:30:00+01:00</t>
  </si>
  <si>
    <t xml:space="preserve"> 2024-09-27T04:00:00+01:00</t>
  </si>
  <si>
    <t xml:space="preserve"> 2024-09-27T04:30:00+01:00</t>
  </si>
  <si>
    <t xml:space="preserve"> 2024-09-27T05:00:00+01:00</t>
  </si>
  <si>
    <t xml:space="preserve"> 2024-09-27T05:30:00+01:00</t>
  </si>
  <si>
    <t xml:space="preserve"> 2024-09-27T06:00:00+01:00</t>
  </si>
  <si>
    <t xml:space="preserve"> 2024-09-27T06:30:00+01:00</t>
  </si>
  <si>
    <t xml:space="preserve"> 2024-09-27T07:00:00+01:00</t>
  </si>
  <si>
    <t xml:space="preserve"> 2024-09-27T07:30:00+01:00</t>
  </si>
  <si>
    <t xml:space="preserve"> 2024-09-27T08:00:00+01:00</t>
  </si>
  <si>
    <t xml:space="preserve"> 2024-09-27T08:30:00+01:00</t>
  </si>
  <si>
    <t xml:space="preserve"> 2024-09-27T09:00:00+01:00</t>
  </si>
  <si>
    <t xml:space="preserve"> 2024-09-27T09:30:00+01:00</t>
  </si>
  <si>
    <t xml:space="preserve"> 2024-09-27T10:00:00+01:00</t>
  </si>
  <si>
    <t xml:space="preserve"> 2024-09-27T10:30:00+01:00</t>
  </si>
  <si>
    <t xml:space="preserve"> 2024-09-27T11:00:00+01:00</t>
  </si>
  <si>
    <t xml:space="preserve"> 2024-09-27T11:30:00+01:00</t>
  </si>
  <si>
    <t xml:space="preserve"> 2024-09-27T12:00:00+01:00</t>
  </si>
  <si>
    <t xml:space="preserve"> 2024-09-27T12:30:00+01:00</t>
  </si>
  <si>
    <t xml:space="preserve"> 2024-09-27T13:00:00+01:00</t>
  </si>
  <si>
    <t xml:space="preserve"> 2024-09-27T13:30:00+01:00</t>
  </si>
  <si>
    <t xml:space="preserve"> 2024-09-27T14:00:00+01:00</t>
  </si>
  <si>
    <t xml:space="preserve"> 2024-09-27T14:30:00+01:00</t>
  </si>
  <si>
    <t xml:space="preserve"> 2024-09-27T15:00:00+01:00</t>
  </si>
  <si>
    <t xml:space="preserve"> 2024-09-27T15:30:00+01:00</t>
  </si>
  <si>
    <t xml:space="preserve"> 2024-09-27T16:00:00+01:00</t>
  </si>
  <si>
    <t xml:space="preserve"> 2024-09-27T16:30:00+01:00</t>
  </si>
  <si>
    <t xml:space="preserve"> 2024-09-27T17:00:00+01:00</t>
  </si>
  <si>
    <t xml:space="preserve"> 2024-09-27T17:30:00+01:00</t>
  </si>
  <si>
    <t xml:space="preserve"> 2024-09-27T18:00:00+01:00</t>
  </si>
  <si>
    <t xml:space="preserve"> 2024-09-27T18:30:00+01:00</t>
  </si>
  <si>
    <t xml:space="preserve"> 2024-09-27T19:00:00+01:00</t>
  </si>
  <si>
    <t xml:space="preserve"> 2024-09-27T19:30:00+01:00</t>
  </si>
  <si>
    <t xml:space="preserve"> 2024-09-27T20:00:00+01:00</t>
  </si>
  <si>
    <t xml:space="preserve"> 2024-09-27T20:30:00+01:00</t>
  </si>
  <si>
    <t xml:space="preserve"> 2024-09-27T21:00:00+01:00</t>
  </si>
  <si>
    <t xml:space="preserve"> 2024-09-27T21:30:00+01:00</t>
  </si>
  <si>
    <t xml:space="preserve"> 2024-09-27T22:00:00+01:00</t>
  </si>
  <si>
    <t xml:space="preserve"> 2024-09-27T22:30:00+01:00</t>
  </si>
  <si>
    <t xml:space="preserve"> 2024-09-27T23:00:00+01:00</t>
  </si>
  <si>
    <t xml:space="preserve"> 2024-09-27T23:30:00+01:00</t>
  </si>
  <si>
    <t xml:space="preserve"> 2024-09-28T00:00:00+01:00</t>
  </si>
  <si>
    <t xml:space="preserve"> 2024-09-28T00:30:00+01:00</t>
  </si>
  <si>
    <t xml:space="preserve"> 2024-09-28T01:00:00+01:00</t>
  </si>
  <si>
    <t xml:space="preserve"> 2024-09-28T01:30:00+01:00</t>
  </si>
  <si>
    <t xml:space="preserve"> 2024-09-28T02:00:00+01:00</t>
  </si>
  <si>
    <t xml:space="preserve"> 2024-09-28T02:30:00+01:00</t>
  </si>
  <si>
    <t xml:space="preserve"> 2024-09-28T03:00:00+01:00</t>
  </si>
  <si>
    <t xml:space="preserve"> 2024-09-28T03:30:00+01:00</t>
  </si>
  <si>
    <t xml:space="preserve"> 2024-09-28T04:00:00+01:00</t>
  </si>
  <si>
    <t xml:space="preserve"> 2024-09-28T04:30:00+01:00</t>
  </si>
  <si>
    <t xml:space="preserve"> 2024-09-28T05:00:00+01:00</t>
  </si>
  <si>
    <t xml:space="preserve"> 2024-09-28T05:30:00+01:00</t>
  </si>
  <si>
    <t xml:space="preserve"> 2024-09-28T06:00:00+01:00</t>
  </si>
  <si>
    <t xml:space="preserve"> 2024-09-28T06:30:00+01:00</t>
  </si>
  <si>
    <t xml:space="preserve"> 2024-09-28T07:00:00+01:00</t>
  </si>
  <si>
    <t xml:space="preserve"> 2024-09-28T07:30:00+01:00</t>
  </si>
  <si>
    <t xml:space="preserve"> 2024-09-28T08:00:00+01:00</t>
  </si>
  <si>
    <t xml:space="preserve"> 2024-09-28T08:30:00+01:00</t>
  </si>
  <si>
    <t xml:space="preserve"> 2024-09-28T09:00:00+01:00</t>
  </si>
  <si>
    <t xml:space="preserve"> 2024-09-28T09:30:00+01:00</t>
  </si>
  <si>
    <t xml:space="preserve"> 2024-09-28T10:00:00+01:00</t>
  </si>
  <si>
    <t xml:space="preserve"> 2024-09-28T10:30:00+01:00</t>
  </si>
  <si>
    <t xml:space="preserve"> 2024-09-28T11:00:00+01:00</t>
  </si>
  <si>
    <t xml:space="preserve"> 2024-09-28T11:30:00+01:00</t>
  </si>
  <si>
    <t xml:space="preserve"> 2024-09-28T12:00:00+01:00</t>
  </si>
  <si>
    <t xml:space="preserve"> 2024-09-28T12:30:00+01:00</t>
  </si>
  <si>
    <t xml:space="preserve"> 2024-09-28T13:00:00+01:00</t>
  </si>
  <si>
    <t xml:space="preserve"> 2024-09-28T13:30:00+01:00</t>
  </si>
  <si>
    <t xml:space="preserve"> 2024-09-28T14:00:00+01:00</t>
  </si>
  <si>
    <t xml:space="preserve"> 2024-09-28T14:30:00+01:00</t>
  </si>
  <si>
    <t xml:space="preserve"> 2024-09-28T15:00:00+01:00</t>
  </si>
  <si>
    <t xml:space="preserve"> 2024-09-28T15:30:00+01:00</t>
  </si>
  <si>
    <t xml:space="preserve"> 2024-09-28T16:00:00+01:00</t>
  </si>
  <si>
    <t xml:space="preserve"> 2024-09-28T16:30:00+01:00</t>
  </si>
  <si>
    <t xml:space="preserve"> 2024-09-28T17:00:00+01:00</t>
  </si>
  <si>
    <t xml:space="preserve"> 2024-09-28T17:30:00+01:00</t>
  </si>
  <si>
    <t xml:space="preserve"> 2024-09-28T18:00:00+01:00</t>
  </si>
  <si>
    <t xml:space="preserve"> 2024-09-28T18:30:00+01:00</t>
  </si>
  <si>
    <t xml:space="preserve"> 2024-09-28T19:00:00+01:00</t>
  </si>
  <si>
    <t xml:space="preserve"> 2024-09-28T19:30:00+01:00</t>
  </si>
  <si>
    <t xml:space="preserve"> 2024-09-28T20:00:00+01:00</t>
  </si>
  <si>
    <t xml:space="preserve"> 2024-09-28T20:30:00+01:00</t>
  </si>
  <si>
    <t xml:space="preserve"> 2024-09-28T21:00:00+01:00</t>
  </si>
  <si>
    <t xml:space="preserve"> 2024-09-28T21:30:00+01:00</t>
  </si>
  <si>
    <t xml:space="preserve"> 2024-09-28T22:00:00+01:00</t>
  </si>
  <si>
    <t xml:space="preserve"> 2024-09-28T22:30:00+01:00</t>
  </si>
  <si>
    <t xml:space="preserve"> 2024-09-28T23:00:00+01:00</t>
  </si>
  <si>
    <t xml:space="preserve"> 2024-09-28T23:30:00+01:00</t>
  </si>
  <si>
    <t xml:space="preserve"> 2024-09-29T00:00:00+01:00</t>
  </si>
  <si>
    <t xml:space="preserve"> 2024-09-29T00:30:00+01:00</t>
  </si>
  <si>
    <t xml:space="preserve"> 2024-09-29T01:00:00+01:00</t>
  </si>
  <si>
    <t xml:space="preserve"> 2024-09-29T01:30:00+01:00</t>
  </si>
  <si>
    <t xml:space="preserve"> 2024-09-29T02:00:00+01:00</t>
  </si>
  <si>
    <t xml:space="preserve"> 2024-09-29T02:30:00+01:00</t>
  </si>
  <si>
    <t xml:space="preserve"> 2024-09-29T03:00:00+01:00</t>
  </si>
  <si>
    <t xml:space="preserve"> 2024-09-29T03:30:00+01:00</t>
  </si>
  <si>
    <t xml:space="preserve"> 2024-09-29T04:00:00+01:00</t>
  </si>
  <si>
    <t xml:space="preserve"> 2024-09-29T04:30:00+01:00</t>
  </si>
  <si>
    <t xml:space="preserve"> 2024-09-29T05:00:00+01:00</t>
  </si>
  <si>
    <t xml:space="preserve"> 2024-09-29T05:30:00+01:00</t>
  </si>
  <si>
    <t xml:space="preserve"> 2024-09-29T06:00:00+01:00</t>
  </si>
  <si>
    <t xml:space="preserve"> 2024-09-29T06:30:00+01:00</t>
  </si>
  <si>
    <t xml:space="preserve"> 2024-09-29T07:00:00+01:00</t>
  </si>
  <si>
    <t xml:space="preserve"> 2024-09-29T07:30:00+01:00</t>
  </si>
  <si>
    <t xml:space="preserve"> 2024-09-29T08:00:00+01:00</t>
  </si>
  <si>
    <t xml:space="preserve"> 2024-09-29T08:30:00+01:00</t>
  </si>
  <si>
    <t xml:space="preserve"> 2024-09-29T09:00:00+01:00</t>
  </si>
  <si>
    <t xml:space="preserve"> 2024-09-29T09:30:00+01:00</t>
  </si>
  <si>
    <t xml:space="preserve"> 2024-09-29T10:00:00+01:00</t>
  </si>
  <si>
    <t xml:space="preserve"> 2024-09-29T10:30:00+01:00</t>
  </si>
  <si>
    <t xml:space="preserve"> 2024-09-29T11:00:00+01:00</t>
  </si>
  <si>
    <t xml:space="preserve"> 2024-09-29T11:30:00+01:00</t>
  </si>
  <si>
    <t xml:space="preserve"> 2024-09-29T12:00:00+01:00</t>
  </si>
  <si>
    <t xml:space="preserve"> 2024-09-29T12:30:00+01:00</t>
  </si>
  <si>
    <t xml:space="preserve"> 2024-09-29T13:00:00+01:00</t>
  </si>
  <si>
    <t xml:space="preserve"> 2024-09-29T13:30:00+01:00</t>
  </si>
  <si>
    <t xml:space="preserve"> 2024-09-29T14:00:00+01:00</t>
  </si>
  <si>
    <t xml:space="preserve"> 2024-09-29T14:30:00+01:00</t>
  </si>
  <si>
    <t xml:space="preserve"> 2024-09-29T15:00:00+01:00</t>
  </si>
  <si>
    <t xml:space="preserve"> 2024-09-29T15:30:00+01:00</t>
  </si>
  <si>
    <t xml:space="preserve"> 2024-09-29T16:00:00+01:00</t>
  </si>
  <si>
    <t xml:space="preserve"> 2024-09-29T16:30:00+01:00</t>
  </si>
  <si>
    <t xml:space="preserve"> 2024-09-29T17:00:00+01:00</t>
  </si>
  <si>
    <t xml:space="preserve"> 2024-09-29T17:30:00+01:00</t>
  </si>
  <si>
    <t xml:space="preserve"> 2024-09-29T18:00:00+01:00</t>
  </si>
  <si>
    <t xml:space="preserve"> 2024-09-29T18:30:00+01:00</t>
  </si>
  <si>
    <t xml:space="preserve"> 2024-09-29T19:00:00+01:00</t>
  </si>
  <si>
    <t xml:space="preserve"> 2024-09-29T19:30:00+01:00</t>
  </si>
  <si>
    <t xml:space="preserve"> 2024-09-29T20:00:00+01:00</t>
  </si>
  <si>
    <t xml:space="preserve"> 2024-09-29T20:30:00+01:00</t>
  </si>
  <si>
    <t xml:space="preserve"> 2024-09-29T21:00:00+01:00</t>
  </si>
  <si>
    <t xml:space="preserve"> 2024-09-29T21:30:00+01:00</t>
  </si>
  <si>
    <t xml:space="preserve"> 2024-09-29T22:00:00+01:00</t>
  </si>
  <si>
    <t xml:space="preserve"> 2024-09-29T22:30:00+01:00</t>
  </si>
  <si>
    <t xml:space="preserve"> 2024-09-29T23:00:00+01:00</t>
  </si>
  <si>
    <t xml:space="preserve"> 2024-09-29T23:30:00+01:00</t>
  </si>
  <si>
    <t xml:space="preserve"> 2024-09-30T00:00:00+01:00</t>
  </si>
  <si>
    <t xml:space="preserve"> 2024-09-30T00:30:00+01:00</t>
  </si>
  <si>
    <t xml:space="preserve"> 2024-09-30T01:00:00+01:00</t>
  </si>
  <si>
    <t xml:space="preserve"> 2024-09-30T01:30:00+01:00</t>
  </si>
  <si>
    <t xml:space="preserve"> 2024-09-30T02:00:00+01:00</t>
  </si>
  <si>
    <t xml:space="preserve"> 2024-09-30T02:30:00+01:00</t>
  </si>
  <si>
    <t xml:space="preserve"> 2024-09-30T03:00:00+01:00</t>
  </si>
  <si>
    <t xml:space="preserve"> 2024-09-30T03:30:00+01:00</t>
  </si>
  <si>
    <t xml:space="preserve"> 2024-09-30T04:00:00+01:00</t>
  </si>
  <si>
    <t xml:space="preserve"> 2024-09-30T04:30:00+01:00</t>
  </si>
  <si>
    <t xml:space="preserve"> 2024-09-30T05:00:00+01:00</t>
  </si>
  <si>
    <t xml:space="preserve"> 2024-09-30T05:30:00+01:00</t>
  </si>
  <si>
    <t xml:space="preserve"> 2024-09-30T06:00:00+01:00</t>
  </si>
  <si>
    <t xml:space="preserve"> 2024-09-30T06:30:00+01:00</t>
  </si>
  <si>
    <t xml:space="preserve"> 2024-09-30T07:00:00+01:00</t>
  </si>
  <si>
    <t xml:space="preserve"> 2024-09-30T07:30:00+01:00</t>
  </si>
  <si>
    <t xml:space="preserve"> 2024-09-30T08:00:00+01:00</t>
  </si>
  <si>
    <t xml:space="preserve"> 2024-09-30T08:30:00+01:00</t>
  </si>
  <si>
    <t xml:space="preserve"> 2024-09-30T09:00:00+01:00</t>
  </si>
  <si>
    <t xml:space="preserve"> 2024-09-30T09:30:00+01:00</t>
  </si>
  <si>
    <t xml:space="preserve"> 2024-09-30T10:00:00+01:00</t>
  </si>
  <si>
    <t xml:space="preserve"> 2024-09-30T10:30:00+01:00</t>
  </si>
  <si>
    <t xml:space="preserve"> 2024-09-30T11:00:00+01:00</t>
  </si>
  <si>
    <t xml:space="preserve"> 2024-09-30T11:30:00+01:00</t>
  </si>
  <si>
    <t xml:space="preserve"> 2024-09-30T12:00:00+01:00</t>
  </si>
  <si>
    <t xml:space="preserve"> 2024-09-30T12:30:00+01:00</t>
  </si>
  <si>
    <t xml:space="preserve"> 2024-09-30T13:00:00+01:00</t>
  </si>
  <si>
    <t xml:space="preserve"> 2024-09-30T13:30:00+01:00</t>
  </si>
  <si>
    <t xml:space="preserve"> 2024-09-30T14:00:00+01:00</t>
  </si>
  <si>
    <t xml:space="preserve"> 2024-09-30T14:30:00+01:00</t>
  </si>
  <si>
    <t xml:space="preserve"> 2024-09-30T15:00:00+01:00</t>
  </si>
  <si>
    <t xml:space="preserve"> 2024-09-30T15:30:00+01:00</t>
  </si>
  <si>
    <t xml:space="preserve"> 2024-09-30T16:00:00+01:00</t>
  </si>
  <si>
    <t xml:space="preserve"> 2024-09-30T16:30:00+01:00</t>
  </si>
  <si>
    <t xml:space="preserve"> 2024-09-30T17:00:00+01:00</t>
  </si>
  <si>
    <t xml:space="preserve"> 2024-09-30T17:30:00+01:00</t>
  </si>
  <si>
    <t xml:space="preserve"> 2024-09-30T18:00:00+01:00</t>
  </si>
  <si>
    <t xml:space="preserve"> 2024-09-30T18:30:00+01:00</t>
  </si>
  <si>
    <t xml:space="preserve"> 2024-09-30T19:00:00+01:00</t>
  </si>
  <si>
    <t xml:space="preserve"> 2024-09-30T19:30:00+01:00</t>
  </si>
  <si>
    <t xml:space="preserve"> 2024-09-30T20:00:00+01:00</t>
  </si>
  <si>
    <t xml:space="preserve"> 2024-09-30T20:30:00+01:00</t>
  </si>
  <si>
    <t xml:space="preserve"> 2024-09-30T21:00:00+01:00</t>
  </si>
  <si>
    <t xml:space="preserve"> 2024-09-30T21:30:00+01:00</t>
  </si>
  <si>
    <t xml:space="preserve"> 2024-09-30T22:00:00+01:00</t>
  </si>
  <si>
    <t xml:space="preserve"> 2024-09-30T22:30:00+01:00</t>
  </si>
  <si>
    <t xml:space="preserve"> 2024-09-30T23:00:00+01:00</t>
  </si>
  <si>
    <t xml:space="preserve"> 2024-09-30T23:30:00+01:00</t>
  </si>
  <si>
    <t xml:space="preserve"> 2024-10-01T00:00:00+01:00</t>
  </si>
  <si>
    <t xml:space="preserve"> 2024-10-01T00:30:00+01:00</t>
  </si>
  <si>
    <t xml:space="preserve"> 2024-10-01T01:00:00+01:00</t>
  </si>
  <si>
    <t xml:space="preserve"> 2024-10-01T01:30:00+01:00</t>
  </si>
  <si>
    <t xml:space="preserve"> 2024-10-01T02:00:00+01:00</t>
  </si>
  <si>
    <t xml:space="preserve"> 2024-10-01T02:30:00+01:00</t>
  </si>
  <si>
    <t xml:space="preserve"> 2024-10-01T03:00:00+01:00</t>
  </si>
  <si>
    <t xml:space="preserve"> 2024-10-01T03:30:00+01:00</t>
  </si>
  <si>
    <t xml:space="preserve"> 2024-10-01T04:00:00+01:00</t>
  </si>
  <si>
    <t xml:space="preserve"> 2024-10-01T04:30:00+01:00</t>
  </si>
  <si>
    <t xml:space="preserve"> 2024-10-01T05:00:00+01:00</t>
  </si>
  <si>
    <t xml:space="preserve"> 2024-10-01T05:30:00+01:00</t>
  </si>
  <si>
    <t xml:space="preserve"> 2024-10-01T06:00:00+01:00</t>
  </si>
  <si>
    <t xml:space="preserve"> 2024-10-01T06:30:00+01:00</t>
  </si>
  <si>
    <t xml:space="preserve"> 2024-10-01T07:00:00+01:00</t>
  </si>
  <si>
    <t xml:space="preserve"> 2024-10-01T07:30:00+01:00</t>
  </si>
  <si>
    <t xml:space="preserve"> 2024-10-01T08:00:00+01:00</t>
  </si>
  <si>
    <t xml:space="preserve"> 2024-10-01T08:30:00+01:00</t>
  </si>
  <si>
    <t xml:space="preserve"> 2024-10-01T09:00:00+01:00</t>
  </si>
  <si>
    <t xml:space="preserve"> 2024-10-01T09:30:00+01:00</t>
  </si>
  <si>
    <t xml:space="preserve"> 2024-10-01T10:00:00+01:00</t>
  </si>
  <si>
    <t xml:space="preserve"> 2024-10-01T10:30:00+01:00</t>
  </si>
  <si>
    <t xml:space="preserve"> 2024-10-01T11:00:00+01:00</t>
  </si>
  <si>
    <t xml:space="preserve"> 2024-10-01T11:30:00+01:00</t>
  </si>
  <si>
    <t xml:space="preserve"> 2024-10-01T12:00:00+01:00</t>
  </si>
  <si>
    <t xml:space="preserve"> 2024-10-01T12:30:00+01:00</t>
  </si>
  <si>
    <t xml:space="preserve"> 2024-10-01T13:00:00+01:00</t>
  </si>
  <si>
    <t xml:space="preserve"> 2024-10-01T13:30:00+01:00</t>
  </si>
  <si>
    <t xml:space="preserve"> 2024-10-01T14:00:00+01:00</t>
  </si>
  <si>
    <t xml:space="preserve"> 2024-10-01T14:30:00+01:00</t>
  </si>
  <si>
    <t xml:space="preserve"> 2024-10-01T15:00:00+01:00</t>
  </si>
  <si>
    <t xml:space="preserve"> 2024-10-01T15:30:00+01:00</t>
  </si>
  <si>
    <t xml:space="preserve"> 2024-10-01T16:00:00+01:00</t>
  </si>
  <si>
    <t xml:space="preserve"> 2024-10-01T16:30:00+01:00</t>
  </si>
  <si>
    <t xml:space="preserve"> 2024-10-01T17:00:00+01:00</t>
  </si>
  <si>
    <t xml:space="preserve"> 2024-10-01T17:30:00+01:00</t>
  </si>
  <si>
    <t xml:space="preserve"> 2024-10-01T18:00:00+01:00</t>
  </si>
  <si>
    <t xml:space="preserve"> 2024-10-01T18:30:00+01:00</t>
  </si>
  <si>
    <t xml:space="preserve"> 2024-10-01T19:00:00+01:00</t>
  </si>
  <si>
    <t xml:space="preserve"> 2024-10-01T19:30:00+01:00</t>
  </si>
  <si>
    <t xml:space="preserve"> 2024-10-01T20:00:00+01:00</t>
  </si>
  <si>
    <t xml:space="preserve"> 2024-10-01T20:30:00+01:00</t>
  </si>
  <si>
    <t xml:space="preserve"> 2024-10-01T21:00:00+01:00</t>
  </si>
  <si>
    <t xml:space="preserve"> 2024-10-01T21:30:00+01:00</t>
  </si>
  <si>
    <t xml:space="preserve"> 2024-10-01T22:00:00+01:00</t>
  </si>
  <si>
    <t xml:space="preserve"> 2024-10-01T22:30:00+01:00</t>
  </si>
  <si>
    <t xml:space="preserve"> 2024-10-01T23:00:00+01:00</t>
  </si>
  <si>
    <t xml:space="preserve"> 2024-10-01T23:30:00+01:00</t>
  </si>
  <si>
    <t xml:space="preserve"> 2024-10-02T00:00:00+01:00</t>
  </si>
  <si>
    <t xml:space="preserve"> 2024-10-02T00:30:00+01:00</t>
  </si>
  <si>
    <t xml:space="preserve"> 2024-10-02T01:00:00+01:00</t>
  </si>
  <si>
    <t xml:space="preserve"> 2024-10-02T01:30:00+01:00</t>
  </si>
  <si>
    <t xml:space="preserve"> 2024-10-02T02:00:00+01:00</t>
  </si>
  <si>
    <t xml:space="preserve"> 2024-10-02T02:30:00+01:00</t>
  </si>
  <si>
    <t xml:space="preserve"> 2024-10-02T03:00:00+01:00</t>
  </si>
  <si>
    <t xml:space="preserve"> 2024-10-02T03:30:00+01:00</t>
  </si>
  <si>
    <t xml:space="preserve"> 2024-10-02T04:00:00+01:00</t>
  </si>
  <si>
    <t xml:space="preserve"> 2024-10-02T04:30:00+01:00</t>
  </si>
  <si>
    <t xml:space="preserve"> 2024-10-02T05:00:00+01:00</t>
  </si>
  <si>
    <t xml:space="preserve"> 2024-10-02T05:30:00+01:00</t>
  </si>
  <si>
    <t xml:space="preserve"> 2024-10-02T06:00:00+01:00</t>
  </si>
  <si>
    <t xml:space="preserve"> 2024-10-02T06:30:00+01:00</t>
  </si>
  <si>
    <t xml:space="preserve"> 2024-10-02T07:00:00+01:00</t>
  </si>
  <si>
    <t xml:space="preserve"> 2024-10-02T07:30:00+01:00</t>
  </si>
  <si>
    <t xml:space="preserve"> 2024-10-02T08:00:00+01:00</t>
  </si>
  <si>
    <t xml:space="preserve"> 2024-10-02T08:30:00+01:00</t>
  </si>
  <si>
    <t xml:space="preserve"> 2024-10-02T09:00:00+01:00</t>
  </si>
  <si>
    <t xml:space="preserve"> 2024-10-02T09:30:00+01:00</t>
  </si>
  <si>
    <t xml:space="preserve"> 2024-10-02T10:00:00+01:00</t>
  </si>
  <si>
    <t xml:space="preserve"> 2024-10-02T10:30:00+01:00</t>
  </si>
  <si>
    <t xml:space="preserve"> 2024-10-02T11:00:00+01:00</t>
  </si>
  <si>
    <t xml:space="preserve"> 2024-10-02T11:30:00+01:00</t>
  </si>
  <si>
    <t xml:space="preserve"> 2024-10-02T12:00:00+01:00</t>
  </si>
  <si>
    <t xml:space="preserve"> 2024-10-02T12:30:00+01:00</t>
  </si>
  <si>
    <t xml:space="preserve"> 2024-10-02T13:00:00+01:00</t>
  </si>
  <si>
    <t xml:space="preserve"> 2024-10-02T13:30:00+01:00</t>
  </si>
  <si>
    <t xml:space="preserve"> 2024-10-02T14:00:00+01:00</t>
  </si>
  <si>
    <t xml:space="preserve"> 2024-10-02T14:30:00+01:00</t>
  </si>
  <si>
    <t xml:space="preserve"> 2024-10-02T15:00:00+01:00</t>
  </si>
  <si>
    <t xml:space="preserve"> 2024-10-02T15:30:00+01:00</t>
  </si>
  <si>
    <t xml:space="preserve"> 2024-10-02T16:00:00+01:00</t>
  </si>
  <si>
    <t xml:space="preserve"> 2024-10-02T16:30:00+01:00</t>
  </si>
  <si>
    <t xml:space="preserve"> 2024-10-02T17:00:00+01:00</t>
  </si>
  <si>
    <t xml:space="preserve"> 2024-10-02T17:30:00+01:00</t>
  </si>
  <si>
    <t xml:space="preserve"> 2024-10-02T18:00:00+01:00</t>
  </si>
  <si>
    <t xml:space="preserve"> 2024-10-02T18:30:00+01:00</t>
  </si>
  <si>
    <t xml:space="preserve"> 2024-10-02T19:00:00+01:00</t>
  </si>
  <si>
    <t xml:space="preserve"> 2024-10-02T19:30:00+01:00</t>
  </si>
  <si>
    <t xml:space="preserve"> 2024-10-02T20:00:00+01:00</t>
  </si>
  <si>
    <t xml:space="preserve"> 2024-10-02T20:30:00+01:00</t>
  </si>
  <si>
    <t xml:space="preserve"> 2024-10-02T21:00:00+01:00</t>
  </si>
  <si>
    <t xml:space="preserve"> 2024-10-02T21:30:00+01:00</t>
  </si>
  <si>
    <t xml:space="preserve"> 2024-10-02T22:00:00+01:00</t>
  </si>
  <si>
    <t xml:space="preserve"> 2024-10-02T22:30:00+01:00</t>
  </si>
  <si>
    <t xml:space="preserve"> 2024-10-02T23:00:00+01:00</t>
  </si>
  <si>
    <t xml:space="preserve"> 2024-10-02T23:30:00+01:00</t>
  </si>
  <si>
    <t xml:space="preserve"> 2024-10-03T00:00:00+01:00</t>
  </si>
  <si>
    <t xml:space="preserve"> 2024-10-03T00:30:00+01:00</t>
  </si>
  <si>
    <t xml:space="preserve"> 2024-10-03T01:00:00+01:00</t>
  </si>
  <si>
    <t xml:space="preserve"> 2024-10-03T01:30:00+01:00</t>
  </si>
  <si>
    <t xml:space="preserve"> 2024-10-03T02:00:00+01:00</t>
  </si>
  <si>
    <t xml:space="preserve"> 2024-10-03T02:30:00+01:00</t>
  </si>
  <si>
    <t xml:space="preserve"> 2024-10-03T03:00:00+01:00</t>
  </si>
  <si>
    <t xml:space="preserve"> 2024-10-03T03:30:00+01:00</t>
  </si>
  <si>
    <t xml:space="preserve"> 2024-10-03T04:00:00+01:00</t>
  </si>
  <si>
    <t xml:space="preserve"> 2024-10-03T04:30:00+01:00</t>
  </si>
  <si>
    <t xml:space="preserve"> 2024-10-03T05:00:00+01:00</t>
  </si>
  <si>
    <t xml:space="preserve"> 2024-10-03T05:30:00+01:00</t>
  </si>
  <si>
    <t xml:space="preserve"> 2024-10-03T06:00:00+01:00</t>
  </si>
  <si>
    <t xml:space="preserve"> 2024-10-03T06:30:00+01:00</t>
  </si>
  <si>
    <t xml:space="preserve"> 2024-10-03T07:00:00+01:00</t>
  </si>
  <si>
    <t xml:space="preserve"> 2024-10-03T07:30:00+01:00</t>
  </si>
  <si>
    <t xml:space="preserve"> 2024-10-03T08:00:00+01:00</t>
  </si>
  <si>
    <t xml:space="preserve"> 2024-10-03T08:30:00+01:00</t>
  </si>
  <si>
    <t xml:space="preserve"> 2024-10-03T09:00:00+01:00</t>
  </si>
  <si>
    <t xml:space="preserve"> 2024-10-03T09:30:00+01:00</t>
  </si>
  <si>
    <t xml:space="preserve"> 2024-10-03T10:00:00+01:00</t>
  </si>
  <si>
    <t xml:space="preserve"> 2024-10-03T10:30:00+01:00</t>
  </si>
  <si>
    <t xml:space="preserve"> 2024-10-03T11:00:00+01:00</t>
  </si>
  <si>
    <t xml:space="preserve"> 2024-10-03T11:30:00+01:00</t>
  </si>
  <si>
    <t xml:space="preserve"> 2024-10-03T12:00:00+01:00</t>
  </si>
  <si>
    <t xml:space="preserve"> 2024-10-03T12:30:00+01:00</t>
  </si>
  <si>
    <t xml:space="preserve"> 2024-10-03T13:00:00+01:00</t>
  </si>
  <si>
    <t xml:space="preserve"> 2024-10-03T13:30:00+01:00</t>
  </si>
  <si>
    <t xml:space="preserve"> 2024-10-03T14:00:00+01:00</t>
  </si>
  <si>
    <t xml:space="preserve"> 2024-10-03T14:30:00+01:00</t>
  </si>
  <si>
    <t xml:space="preserve"> 2024-10-03T15:00:00+01:00</t>
  </si>
  <si>
    <t xml:space="preserve"> 2024-10-03T15:30:00+01:00</t>
  </si>
  <si>
    <t xml:space="preserve"> 2024-10-03T16:00:00+01:00</t>
  </si>
  <si>
    <t xml:space="preserve"> 2024-10-03T16:30:00+01:00</t>
  </si>
  <si>
    <t xml:space="preserve"> 2024-10-03T17:00:00+01:00</t>
  </si>
  <si>
    <t xml:space="preserve"> 2024-10-03T17:30:00+01:00</t>
  </si>
  <si>
    <t xml:space="preserve"> 2024-10-03T18:00:00+01:00</t>
  </si>
  <si>
    <t xml:space="preserve"> 2024-10-03T18:30:00+01:00</t>
  </si>
  <si>
    <t xml:space="preserve"> 2024-10-03T19:00:00+01:00</t>
  </si>
  <si>
    <t xml:space="preserve"> 2024-10-03T19:30:00+01:00</t>
  </si>
  <si>
    <t xml:space="preserve"> 2024-10-03T20:00:00+01:00</t>
  </si>
  <si>
    <t xml:space="preserve"> 2024-10-03T20:30:00+01:00</t>
  </si>
  <si>
    <t xml:space="preserve"> 2024-10-03T21:00:00+01:00</t>
  </si>
  <si>
    <t xml:space="preserve"> 2024-10-03T21:30:00+01:00</t>
  </si>
  <si>
    <t xml:space="preserve"> 2024-10-03T22:00:00+01:00</t>
  </si>
  <si>
    <t xml:space="preserve"> 2024-10-03T22:30:00+01:00</t>
  </si>
  <si>
    <t xml:space="preserve"> 2024-10-03T23:00:00+01:00</t>
  </si>
  <si>
    <t xml:space="preserve"> 2024-10-03T23:30:00+01:00</t>
  </si>
  <si>
    <t xml:space="preserve"> 2024-10-04T00:00:00+01:00</t>
  </si>
  <si>
    <t xml:space="preserve"> 2024-10-04T00:30:00+01:00</t>
  </si>
  <si>
    <t xml:space="preserve"> 2024-10-04T01:00:00+01:00</t>
  </si>
  <si>
    <t xml:space="preserve"> 2024-10-04T01:30:00+01:00</t>
  </si>
  <si>
    <t xml:space="preserve"> 2024-10-04T02:00:00+01:00</t>
  </si>
  <si>
    <t xml:space="preserve"> 2024-10-04T02:30:00+01:00</t>
  </si>
  <si>
    <t xml:space="preserve"> 2024-10-04T03:00:00+01:00</t>
  </si>
  <si>
    <t xml:space="preserve"> 2024-10-04T03:30:00+01:00</t>
  </si>
  <si>
    <t xml:space="preserve"> 2024-10-04T04:00:00+01:00</t>
  </si>
  <si>
    <t xml:space="preserve"> 2024-10-04T04:30:00+01:00</t>
  </si>
  <si>
    <t xml:space="preserve"> 2024-10-04T05:00:00+01:00</t>
  </si>
  <si>
    <t xml:space="preserve"> 2024-10-04T05:30:00+01:00</t>
  </si>
  <si>
    <t xml:space="preserve"> 2024-10-04T06:00:00+01:00</t>
  </si>
  <si>
    <t xml:space="preserve"> 2024-10-04T06:30:00+01:00</t>
  </si>
  <si>
    <t xml:space="preserve"> 2024-10-04T07:00:00+01:00</t>
  </si>
  <si>
    <t xml:space="preserve"> 2024-10-04T07:30:00+01:00</t>
  </si>
  <si>
    <t xml:space="preserve"> 2024-10-04T08:00:00+01:00</t>
  </si>
  <si>
    <t xml:space="preserve"> 2024-10-04T08:30:00+01:00</t>
  </si>
  <si>
    <t xml:space="preserve"> 2024-10-04T09:00:00+01:00</t>
  </si>
  <si>
    <t xml:space="preserve"> 2024-10-04T09:30:00+01:00</t>
  </si>
  <si>
    <t xml:space="preserve"> 2024-10-04T10:00:00+01:00</t>
  </si>
  <si>
    <t xml:space="preserve"> 2024-10-04T10:30:00+01:00</t>
  </si>
  <si>
    <t xml:space="preserve"> 2024-10-04T11:00:00+01:00</t>
  </si>
  <si>
    <t xml:space="preserve"> 2024-10-04T11:30:00+01:00</t>
  </si>
  <si>
    <t xml:space="preserve"> 2024-10-04T12:00:00+01:00</t>
  </si>
  <si>
    <t xml:space="preserve"> 2024-10-04T12:30:00+01:00</t>
  </si>
  <si>
    <t xml:space="preserve"> 2024-10-04T13:00:00+01:00</t>
  </si>
  <si>
    <t xml:space="preserve"> 2024-10-04T13:30:00+01:00</t>
  </si>
  <si>
    <t xml:space="preserve"> 2024-10-04T14:00:00+01:00</t>
  </si>
  <si>
    <t xml:space="preserve"> 2024-10-04T14:30:00+01:00</t>
  </si>
  <si>
    <t xml:space="preserve"> 2024-10-04T15:00:00+01:00</t>
  </si>
  <si>
    <t xml:space="preserve"> 2024-10-04T15:30:00+01:00</t>
  </si>
  <si>
    <t xml:space="preserve"> 2024-10-04T16:00:00+01:00</t>
  </si>
  <si>
    <t xml:space="preserve"> 2024-10-04T16:30:00+01:00</t>
  </si>
  <si>
    <t xml:space="preserve"> 2024-10-04T17:00:00+01:00</t>
  </si>
  <si>
    <t xml:space="preserve"> 2024-10-04T17:30:00+01:00</t>
  </si>
  <si>
    <t xml:space="preserve"> 2024-10-04T18:00:00+01:00</t>
  </si>
  <si>
    <t xml:space="preserve"> 2024-10-04T18:30:00+01:00</t>
  </si>
  <si>
    <t xml:space="preserve"> 2024-10-04T19:00:00+01:00</t>
  </si>
  <si>
    <t xml:space="preserve"> 2024-10-04T19:30:00+01:00</t>
  </si>
  <si>
    <t xml:space="preserve"> 2024-10-04T20:00:00+01:00</t>
  </si>
  <si>
    <t xml:space="preserve"> 2024-10-04T20:30:00+01:00</t>
  </si>
  <si>
    <t xml:space="preserve"> 2024-10-04T21:00:00+01:00</t>
  </si>
  <si>
    <t xml:space="preserve"> 2024-10-04T21:30:00+01:00</t>
  </si>
  <si>
    <t xml:space="preserve"> 2024-10-04T22:00:00+01:00</t>
  </si>
  <si>
    <t xml:space="preserve"> 2024-10-04T22:30:00+01:00</t>
  </si>
  <si>
    <t xml:space="preserve"> 2024-10-04T23:00:00+01:00</t>
  </si>
  <si>
    <t xml:space="preserve"> 2024-10-04T23:30:00+01:00</t>
  </si>
  <si>
    <t xml:space="preserve"> 2024-10-05T00:00:00+01:00</t>
  </si>
  <si>
    <t xml:space="preserve"> 2024-10-05T00:30:00+01:00</t>
  </si>
  <si>
    <t xml:space="preserve"> 2024-10-05T01:00:00+01:00</t>
  </si>
  <si>
    <t xml:space="preserve"> 2024-10-05T01:30:00+01:00</t>
  </si>
  <si>
    <t xml:space="preserve"> 2024-10-05T02:00:00+01:00</t>
  </si>
  <si>
    <t xml:space="preserve"> 2024-10-05T02:30:00+01:00</t>
  </si>
  <si>
    <t xml:space="preserve"> 2024-10-05T03:00:00+01:00</t>
  </si>
  <si>
    <t xml:space="preserve"> 2024-10-05T03:30:00+01:00</t>
  </si>
  <si>
    <t xml:space="preserve"> 2024-10-05T04:00:00+01:00</t>
  </si>
  <si>
    <t xml:space="preserve"> 2024-10-05T04:30:00+01:00</t>
  </si>
  <si>
    <t xml:space="preserve"> 2024-10-05T05:00:00+01:00</t>
  </si>
  <si>
    <t xml:space="preserve"> 2024-10-05T05:30:00+01:00</t>
  </si>
  <si>
    <t xml:space="preserve"> 2024-10-05T06:00:00+01:00</t>
  </si>
  <si>
    <t xml:space="preserve"> 2024-10-05T06:30:00+01:00</t>
  </si>
  <si>
    <t xml:space="preserve"> 2024-10-05T07:00:00+01:00</t>
  </si>
  <si>
    <t xml:space="preserve"> 2024-10-05T07:30:00+01:00</t>
  </si>
  <si>
    <t xml:space="preserve"> 2024-10-05T08:00:00+01:00</t>
  </si>
  <si>
    <t xml:space="preserve"> 2024-10-05T08:30:00+01:00</t>
  </si>
  <si>
    <t xml:space="preserve"> 2024-10-05T09:00:00+01:00</t>
  </si>
  <si>
    <t xml:space="preserve"> 2024-10-05T09:30:00+01:00</t>
  </si>
  <si>
    <t xml:space="preserve"> 2024-10-05T10:00:00+01:00</t>
  </si>
  <si>
    <t xml:space="preserve"> 2024-10-05T10:30:00+01:00</t>
  </si>
  <si>
    <t xml:space="preserve"> 2024-10-05T11:00:00+01:00</t>
  </si>
  <si>
    <t xml:space="preserve"> 2024-10-05T11:30:00+01:00</t>
  </si>
  <si>
    <t xml:space="preserve"> 2024-10-05T12:00:00+01:00</t>
  </si>
  <si>
    <t xml:space="preserve"> 2024-10-05T12:30:00+01:00</t>
  </si>
  <si>
    <t xml:space="preserve"> 2024-10-05T13:00:00+01:00</t>
  </si>
  <si>
    <t xml:space="preserve"> 2024-10-05T13:30:00+01:00</t>
  </si>
  <si>
    <t xml:space="preserve"> 2024-10-05T14:00:00+01:00</t>
  </si>
  <si>
    <t xml:space="preserve"> 2024-10-05T14:30:00+01:00</t>
  </si>
  <si>
    <t xml:space="preserve"> 2024-10-05T15:00:00+01:00</t>
  </si>
  <si>
    <t xml:space="preserve"> 2024-10-05T15:30:00+01:00</t>
  </si>
  <si>
    <t xml:space="preserve"> 2024-10-05T16:00:00+01:00</t>
  </si>
  <si>
    <t xml:space="preserve"> 2024-10-05T16:30:00+01:00</t>
  </si>
  <si>
    <t xml:space="preserve"> 2024-10-05T17:00:00+01:00</t>
  </si>
  <si>
    <t xml:space="preserve"> 2024-10-05T17:30:00+01:00</t>
  </si>
  <si>
    <t xml:space="preserve"> 2024-10-05T18:00:00+01:00</t>
  </si>
  <si>
    <t xml:space="preserve"> 2024-10-05T18:30:00+01:00</t>
  </si>
  <si>
    <t xml:space="preserve"> 2024-10-05T19:00:00+01:00</t>
  </si>
  <si>
    <t xml:space="preserve"> 2024-10-05T19:30:00+01:00</t>
  </si>
  <si>
    <t xml:space="preserve"> 2024-10-05T20:00:00+01:00</t>
  </si>
  <si>
    <t xml:space="preserve"> 2024-10-05T20:30:00+01:00</t>
  </si>
  <si>
    <t xml:space="preserve"> 2024-10-05T21:00:00+01:00</t>
  </si>
  <si>
    <t xml:space="preserve"> 2024-10-05T21:30:00+01:00</t>
  </si>
  <si>
    <t xml:space="preserve"> 2024-10-05T22:00:00+01:00</t>
  </si>
  <si>
    <t xml:space="preserve"> 2024-10-05T22:30:00+01:00</t>
  </si>
  <si>
    <t xml:space="preserve"> 2024-10-05T23:00:00+01:00</t>
  </si>
  <si>
    <t xml:space="preserve"> 2024-10-05T23:30:00+01:00</t>
  </si>
  <si>
    <t xml:space="preserve"> 2024-10-06T00:00:00+01:00</t>
  </si>
  <si>
    <t xml:space="preserve"> 2024-10-06T00:30:00+01:00</t>
  </si>
  <si>
    <t xml:space="preserve"> 2024-10-06T01:00:00+01:00</t>
  </si>
  <si>
    <t xml:space="preserve"> 2024-10-06T01:30:00+01:00</t>
  </si>
  <si>
    <t xml:space="preserve"> 2024-10-06T02:00:00+01:00</t>
  </si>
  <si>
    <t xml:space="preserve"> 2024-10-06T02:30:00+01:00</t>
  </si>
  <si>
    <t xml:space="preserve"> 2024-10-06T03:00:00+01:00</t>
  </si>
  <si>
    <t xml:space="preserve"> 2024-10-06T03:30:00+01:00</t>
  </si>
  <si>
    <t xml:space="preserve"> 2024-10-06T04:00:00+01:00</t>
  </si>
  <si>
    <t xml:space="preserve"> 2024-10-06T04:30:00+01:00</t>
  </si>
  <si>
    <t xml:space="preserve"> 2024-10-06T05:00:00+01:00</t>
  </si>
  <si>
    <t xml:space="preserve"> 2024-10-06T05:30:00+01:00</t>
  </si>
  <si>
    <t xml:space="preserve"> 2024-10-06T06:00:00+01:00</t>
  </si>
  <si>
    <t xml:space="preserve"> 2024-10-06T06:30:00+01:00</t>
  </si>
  <si>
    <t xml:space="preserve"> 2024-10-06T07:00:00+01:00</t>
  </si>
  <si>
    <t xml:space="preserve"> 2024-10-06T07:30:00+01:00</t>
  </si>
  <si>
    <t xml:space="preserve"> 2024-10-06T08:00:00+01:00</t>
  </si>
  <si>
    <t xml:space="preserve"> 2024-10-06T08:30:00+01:00</t>
  </si>
  <si>
    <t xml:space="preserve"> 2024-10-06T09:00:00+01:00</t>
  </si>
  <si>
    <t xml:space="preserve"> 2024-10-06T09:30:00+01:00</t>
  </si>
  <si>
    <t xml:space="preserve"> 2024-10-06T10:00:00+01:00</t>
  </si>
  <si>
    <t xml:space="preserve"> 2024-10-06T10:30:00+01:00</t>
  </si>
  <si>
    <t xml:space="preserve"> 2024-10-06T11:00:00+01:00</t>
  </si>
  <si>
    <t xml:space="preserve"> 2024-10-06T11:30:00+01:00</t>
  </si>
  <si>
    <t xml:space="preserve"> 2024-10-06T12:00:00+01:00</t>
  </si>
  <si>
    <t xml:space="preserve"> 2024-10-06T12:30:00+01:00</t>
  </si>
  <si>
    <t xml:space="preserve"> 2024-10-06T13:00:00+01:00</t>
  </si>
  <si>
    <t xml:space="preserve"> 2024-10-06T13:30:00+01:00</t>
  </si>
  <si>
    <t xml:space="preserve"> 2024-10-06T14:00:00+01:00</t>
  </si>
  <si>
    <t xml:space="preserve"> 2024-10-06T14:30:00+01:00</t>
  </si>
  <si>
    <t xml:space="preserve"> 2024-10-06T15:00:00+01:00</t>
  </si>
  <si>
    <t xml:space="preserve"> 2024-10-06T15:30:00+01:00</t>
  </si>
  <si>
    <t xml:space="preserve"> 2024-10-06T16:00:00+01:00</t>
  </si>
  <si>
    <t xml:space="preserve"> 2024-10-06T16:30:00+01:00</t>
  </si>
  <si>
    <t xml:space="preserve"> 2024-10-06T17:00:00+01:00</t>
  </si>
  <si>
    <t xml:space="preserve"> 2024-10-06T17:30:00+01:00</t>
  </si>
  <si>
    <t xml:space="preserve"> 2024-10-06T18:00:00+01:00</t>
  </si>
  <si>
    <t xml:space="preserve"> 2024-10-06T18:30:00+01:00</t>
  </si>
  <si>
    <t xml:space="preserve"> 2024-10-06T19:00:00+01:00</t>
  </si>
  <si>
    <t xml:space="preserve"> 2024-10-06T19:30:00+01:00</t>
  </si>
  <si>
    <t xml:space="preserve"> 2024-10-06T20:00:00+01:00</t>
  </si>
  <si>
    <t xml:space="preserve"> 2024-10-06T20:30:00+01:00</t>
  </si>
  <si>
    <t xml:space="preserve"> 2024-10-06T21:00:00+01:00</t>
  </si>
  <si>
    <t xml:space="preserve"> 2024-10-06T21:30:00+01:00</t>
  </si>
  <si>
    <t xml:space="preserve"> 2024-10-06T22:00:00+01:00</t>
  </si>
  <si>
    <t xml:space="preserve"> 2024-10-06T22:30:00+01:00</t>
  </si>
  <si>
    <t xml:space="preserve"> 2024-10-06T23:00:00+01:00</t>
  </si>
  <si>
    <t xml:space="preserve"> 2024-10-06T23:30:00+01:00</t>
  </si>
  <si>
    <t xml:space="preserve"> 2024-10-07T00:00:00+01:00</t>
  </si>
  <si>
    <t xml:space="preserve"> 2024-10-07T00:30:00+01:00</t>
  </si>
  <si>
    <t xml:space="preserve"> 2024-10-07T01:00:00+01:00</t>
  </si>
  <si>
    <t xml:space="preserve"> 2024-10-07T01:30:00+01:00</t>
  </si>
  <si>
    <t xml:space="preserve"> 2024-10-07T02:00:00+01:00</t>
  </si>
  <si>
    <t xml:space="preserve"> 2024-10-07T02:30:00+01:00</t>
  </si>
  <si>
    <t xml:space="preserve"> 2024-10-07T03:00:00+01:00</t>
  </si>
  <si>
    <t xml:space="preserve"> 2024-10-07T03:30:00+01:00</t>
  </si>
  <si>
    <t xml:space="preserve"> 2024-10-07T04:00:00+01:00</t>
  </si>
  <si>
    <t xml:space="preserve"> 2024-10-07T04:30:00+01:00</t>
  </si>
  <si>
    <t xml:space="preserve"> 2024-10-07T05:00:00+01:00</t>
  </si>
  <si>
    <t xml:space="preserve"> 2024-10-07T05:30:00+01:00</t>
  </si>
  <si>
    <t xml:space="preserve"> 2024-10-07T06:00:00+01:00</t>
  </si>
  <si>
    <t xml:space="preserve"> 2024-10-07T06:30:00+01:00</t>
  </si>
  <si>
    <t xml:space="preserve"> 2024-10-07T07:00:00+01:00</t>
  </si>
  <si>
    <t xml:space="preserve"> 2024-10-07T07:30:00+01:00</t>
  </si>
  <si>
    <t xml:space="preserve"> 2024-10-07T08:00:00+01:00</t>
  </si>
  <si>
    <t xml:space="preserve"> 2024-10-07T08:30:00+01:00</t>
  </si>
  <si>
    <t xml:space="preserve"> 2024-10-07T09:00:00+01:00</t>
  </si>
  <si>
    <t xml:space="preserve"> 2024-10-07T09:30:00+01:00</t>
  </si>
  <si>
    <t xml:space="preserve"> 2024-10-07T10:00:00+01:00</t>
  </si>
  <si>
    <t xml:space="preserve"> 2024-10-07T10:30:00+01:00</t>
  </si>
  <si>
    <t xml:space="preserve"> 2024-10-07T11:00:00+01:00</t>
  </si>
  <si>
    <t xml:space="preserve"> 2024-10-07T11:30:00+01:00</t>
  </si>
  <si>
    <t xml:space="preserve"> 2024-10-07T12:00:00+01:00</t>
  </si>
  <si>
    <t xml:space="preserve"> 2024-10-07T12:30:00+01:00</t>
  </si>
  <si>
    <t xml:space="preserve"> 2024-10-07T13:00:00+01:00</t>
  </si>
  <si>
    <t xml:space="preserve"> 2024-10-07T13:30:00+01:00</t>
  </si>
  <si>
    <t xml:space="preserve"> 2024-10-07T14:00:00+01:00</t>
  </si>
  <si>
    <t xml:space="preserve"> 2024-10-07T14:30:00+01:00</t>
  </si>
  <si>
    <t xml:space="preserve"> 2024-10-07T15:00:00+01:00</t>
  </si>
  <si>
    <t xml:space="preserve"> 2024-10-07T15:30:00+01:00</t>
  </si>
  <si>
    <t xml:space="preserve"> 2024-10-07T16:00:00+01:00</t>
  </si>
  <si>
    <t xml:space="preserve"> 2024-10-07T16:30:00+01:00</t>
  </si>
  <si>
    <t xml:space="preserve"> 2024-10-07T17:00:00+01:00</t>
  </si>
  <si>
    <t xml:space="preserve"> 2024-10-07T17:30:00+01:00</t>
  </si>
  <si>
    <t xml:space="preserve"> 2024-10-07T18:00:00+01:00</t>
  </si>
  <si>
    <t xml:space="preserve"> 2024-10-07T18:30:00+01:00</t>
  </si>
  <si>
    <t xml:space="preserve"> 2024-10-07T19:00:00+01:00</t>
  </si>
  <si>
    <t xml:space="preserve"> 2024-10-07T19:30:00+01:00</t>
  </si>
  <si>
    <t xml:space="preserve"> 2024-10-07T20:00:00+01:00</t>
  </si>
  <si>
    <t xml:space="preserve"> 2024-10-07T20:30:00+01:00</t>
  </si>
  <si>
    <t xml:space="preserve"> 2024-10-07T21:00:00+01:00</t>
  </si>
  <si>
    <t xml:space="preserve"> 2024-10-07T21:30:00+01:00</t>
  </si>
  <si>
    <t xml:space="preserve"> 2024-10-07T22:00:00+01:00</t>
  </si>
  <si>
    <t xml:space="preserve"> 2024-10-07T22:30:00+01:00</t>
  </si>
  <si>
    <t xml:space="preserve"> 2024-10-07T23:00:00+01:00</t>
  </si>
  <si>
    <t xml:space="preserve"> 2024-10-07T23:30:00+01:00</t>
  </si>
  <si>
    <t xml:space="preserve"> 2024-10-08T00:00:00+01:00</t>
  </si>
  <si>
    <t xml:space="preserve"> 2024-10-08T00:30:00+01:00</t>
  </si>
  <si>
    <t xml:space="preserve"> 2024-10-08T01:00:00+01:00</t>
  </si>
  <si>
    <t xml:space="preserve"> 2024-10-08T01:30:00+01:00</t>
  </si>
  <si>
    <t xml:space="preserve"> 2024-10-08T02:00:00+01:00</t>
  </si>
  <si>
    <t xml:space="preserve"> 2024-10-08T02:30:00+01:00</t>
  </si>
  <si>
    <t xml:space="preserve"> 2024-10-08T03:00:00+01:00</t>
  </si>
  <si>
    <t xml:space="preserve"> 2024-10-08T03:30:00+01:00</t>
  </si>
  <si>
    <t xml:space="preserve"> 2024-10-08T04:00:00+01:00</t>
  </si>
  <si>
    <t xml:space="preserve"> 2024-10-08T04:30:00+01:00</t>
  </si>
  <si>
    <t xml:space="preserve"> 2024-10-08T05:00:00+01:00</t>
  </si>
  <si>
    <t xml:space="preserve"> 2024-10-08T05:30:00+01:00</t>
  </si>
  <si>
    <t xml:space="preserve"> 2024-10-08T06:00:00+01:00</t>
  </si>
  <si>
    <t xml:space="preserve"> 2024-10-08T06:30:00+01:00</t>
  </si>
  <si>
    <t xml:space="preserve"> 2024-10-08T07:00:00+01:00</t>
  </si>
  <si>
    <t xml:space="preserve"> 2024-10-08T07:30:00+01:00</t>
  </si>
  <si>
    <t xml:space="preserve"> 2024-10-08T08:00:00+01:00</t>
  </si>
  <si>
    <t xml:space="preserve"> 2024-10-08T08:30:00+01:00</t>
  </si>
  <si>
    <t xml:space="preserve"> 2024-10-08T09:00:00+01:00</t>
  </si>
  <si>
    <t xml:space="preserve"> 2024-10-08T09:30:00+01:00</t>
  </si>
  <si>
    <t xml:space="preserve"> 2024-10-08T10:00:00+01:00</t>
  </si>
  <si>
    <t xml:space="preserve"> 2024-10-08T10:30:00+01:00</t>
  </si>
  <si>
    <t xml:space="preserve"> 2024-10-08T11:00:00+01:00</t>
  </si>
  <si>
    <t xml:space="preserve"> 2024-10-08T11:30:00+01:00</t>
  </si>
  <si>
    <t xml:space="preserve"> 2024-10-08T12:00:00+01:00</t>
  </si>
  <si>
    <t xml:space="preserve"> 2024-10-08T12:30:00+01:00</t>
  </si>
  <si>
    <t xml:space="preserve"> 2024-10-08T13:00:00+01:00</t>
  </si>
  <si>
    <t xml:space="preserve"> 2024-10-08T13:30:00+01:00</t>
  </si>
  <si>
    <t xml:space="preserve"> 2024-10-08T14:00:00+01:00</t>
  </si>
  <si>
    <t xml:space="preserve"> 2024-10-08T14:30:00+01:00</t>
  </si>
  <si>
    <t xml:space="preserve"> 2024-10-08T15:00:00+01:00</t>
  </si>
  <si>
    <t xml:space="preserve"> 2024-10-08T15:30:00+01:00</t>
  </si>
  <si>
    <t xml:space="preserve"> 2024-10-08T16:00:00+01:00</t>
  </si>
  <si>
    <t xml:space="preserve"> 2024-10-08T16:30:00+01:00</t>
  </si>
  <si>
    <t xml:space="preserve"> 2024-10-08T17:00:00+01:00</t>
  </si>
  <si>
    <t xml:space="preserve"> 2024-10-08T17:30:00+01:00</t>
  </si>
  <si>
    <t xml:space="preserve"> 2024-10-08T18:00:00+01:00</t>
  </si>
  <si>
    <t xml:space="preserve"> 2024-10-08T18:30:00+01:00</t>
  </si>
  <si>
    <t xml:space="preserve"> 2024-10-08T19:00:00+01:00</t>
  </si>
  <si>
    <t xml:space="preserve"> 2024-10-08T19:30:00+01:00</t>
  </si>
  <si>
    <t xml:space="preserve"> 2024-10-08T20:00:00+01:00</t>
  </si>
  <si>
    <t xml:space="preserve"> 2024-10-08T20:30:00+01:00</t>
  </si>
  <si>
    <t xml:space="preserve"> 2024-10-08T21:00:00+01:00</t>
  </si>
  <si>
    <t xml:space="preserve"> 2024-10-08T21:30:00+01:00</t>
  </si>
  <si>
    <t xml:space="preserve"> 2024-10-08T22:00:00+01:00</t>
  </si>
  <si>
    <t xml:space="preserve"> 2024-10-08T22:30:00+01:00</t>
  </si>
  <si>
    <t xml:space="preserve"> 2024-10-08T23:00:00+01:00</t>
  </si>
  <si>
    <t xml:space="preserve"> 2024-10-08T23:30:00+01:00</t>
  </si>
  <si>
    <t xml:space="preserve"> 2024-10-09T00:00:00+01:00</t>
  </si>
  <si>
    <t xml:space="preserve"> 2024-10-09T00:30:00+01:00</t>
  </si>
  <si>
    <t xml:space="preserve"> 2024-10-09T01:00:00+01:00</t>
  </si>
  <si>
    <t xml:space="preserve"> 2024-10-09T01:30:00+01:00</t>
  </si>
  <si>
    <t xml:space="preserve"> 2024-10-09T02:00:00+01:00</t>
  </si>
  <si>
    <t xml:space="preserve"> 2024-10-09T02:30:00+01:00</t>
  </si>
  <si>
    <t xml:space="preserve"> 2024-10-09T03:00:00+01:00</t>
  </si>
  <si>
    <t xml:space="preserve"> 2024-10-09T03:30:00+01:00</t>
  </si>
  <si>
    <t xml:space="preserve"> 2024-10-09T04:00:00+01:00</t>
  </si>
  <si>
    <t xml:space="preserve"> 2024-10-09T04:30:00+01:00</t>
  </si>
  <si>
    <t xml:space="preserve"> 2024-10-09T05:00:00+01:00</t>
  </si>
  <si>
    <t xml:space="preserve"> 2024-10-09T05:30:00+01:00</t>
  </si>
  <si>
    <t xml:space="preserve"> 2024-10-09T06:00:00+01:00</t>
  </si>
  <si>
    <t xml:space="preserve"> 2024-10-09T06:30:00+01:00</t>
  </si>
  <si>
    <t xml:space="preserve"> 2024-10-09T07:00:00+01:00</t>
  </si>
  <si>
    <t xml:space="preserve"> 2024-10-09T07:30:00+01:00</t>
  </si>
  <si>
    <t xml:space="preserve"> 2024-10-09T08:00:00+01:00</t>
  </si>
  <si>
    <t xml:space="preserve"> 2024-10-09T08:30:00+01:00</t>
  </si>
  <si>
    <t xml:space="preserve"> 2024-10-09T09:00:00+01:00</t>
  </si>
  <si>
    <t xml:space="preserve"> 2024-10-09T09:30:00+01:00</t>
  </si>
  <si>
    <t xml:space="preserve"> 2024-10-09T10:00:00+01:00</t>
  </si>
  <si>
    <t xml:space="preserve"> 2024-10-09T10:30:00+01:00</t>
  </si>
  <si>
    <t xml:space="preserve"> 2024-10-09T11:00:00+01:00</t>
  </si>
  <si>
    <t xml:space="preserve"> 2024-10-09T11:30:00+01:00</t>
  </si>
  <si>
    <t xml:space="preserve"> 2024-10-09T12:00:00+01:00</t>
  </si>
  <si>
    <t xml:space="preserve"> 2024-10-09T12:30:00+01:00</t>
  </si>
  <si>
    <t xml:space="preserve"> 2024-10-09T13:00:00+01:00</t>
  </si>
  <si>
    <t xml:space="preserve"> 2024-10-09T13:30:00+01:00</t>
  </si>
  <si>
    <t xml:space="preserve"> 2024-10-09T14:00:00+01:00</t>
  </si>
  <si>
    <t xml:space="preserve"> 2024-10-09T14:30:00+01:00</t>
  </si>
  <si>
    <t xml:space="preserve"> 2024-10-09T15:00:00+01:00</t>
  </si>
  <si>
    <t xml:space="preserve"> 2024-10-09T15:30:00+01:00</t>
  </si>
  <si>
    <t xml:space="preserve"> 2024-10-09T16:00:00+01:00</t>
  </si>
  <si>
    <t xml:space="preserve"> 2024-10-09T16:30:00+01:00</t>
  </si>
  <si>
    <t xml:space="preserve"> 2024-10-09T17:00:00+01:00</t>
  </si>
  <si>
    <t xml:space="preserve"> 2024-10-09T17:30:00+01:00</t>
  </si>
  <si>
    <t xml:space="preserve"> 2024-10-09T18:00:00+01:00</t>
  </si>
  <si>
    <t xml:space="preserve"> 2024-10-09T18:30:00+01:00</t>
  </si>
  <si>
    <t xml:space="preserve"> 2024-10-09T19:00:00+01:00</t>
  </si>
  <si>
    <t xml:space="preserve"> 2024-10-09T19:30:00+01:00</t>
  </si>
  <si>
    <t xml:space="preserve"> 2024-10-09T20:00:00+01:00</t>
  </si>
  <si>
    <t xml:space="preserve"> 2024-10-09T20:30:00+01:00</t>
  </si>
  <si>
    <t xml:space="preserve"> 2024-10-09T21:00:00+01:00</t>
  </si>
  <si>
    <t xml:space="preserve"> 2024-10-09T21:30:00+01:00</t>
  </si>
  <si>
    <t xml:space="preserve"> 2024-10-09T22:00:00+01:00</t>
  </si>
  <si>
    <t xml:space="preserve"> 2024-10-09T22:30:00+01:00</t>
  </si>
  <si>
    <t xml:space="preserve"> 2024-10-09T23:00:00+01:00</t>
  </si>
  <si>
    <t xml:space="preserve"> 2024-10-09T23:30:00+01:00</t>
  </si>
  <si>
    <t xml:space="preserve"> 2024-10-10T00:00:00+01:00</t>
  </si>
  <si>
    <t xml:space="preserve"> 2024-10-10T00:30:00+01:00</t>
  </si>
  <si>
    <t xml:space="preserve"> 2024-10-10T01:00:00+01:00</t>
  </si>
  <si>
    <t xml:space="preserve"> 2024-10-10T01:30:00+01:00</t>
  </si>
  <si>
    <t xml:space="preserve"> 2024-10-10T02:00:00+01:00</t>
  </si>
  <si>
    <t xml:space="preserve"> 2024-10-10T02:30:00+01:00</t>
  </si>
  <si>
    <t xml:space="preserve"> 2024-10-10T03:00:00+01:00</t>
  </si>
  <si>
    <t xml:space="preserve"> 2024-10-10T03:30:00+01:00</t>
  </si>
  <si>
    <t xml:space="preserve"> 2024-10-10T04:00:00+01:00</t>
  </si>
  <si>
    <t xml:space="preserve"> 2024-10-10T04:30:00+01:00</t>
  </si>
  <si>
    <t xml:space="preserve"> 2024-10-10T05:00:00+01:00</t>
  </si>
  <si>
    <t xml:space="preserve"> 2024-10-10T05:30:00+01:00</t>
  </si>
  <si>
    <t xml:space="preserve"> 2024-10-10T06:00:00+01:00</t>
  </si>
  <si>
    <t xml:space="preserve"> 2024-10-10T06:30:00+01:00</t>
  </si>
  <si>
    <t xml:space="preserve"> 2024-10-10T07:00:00+01:00</t>
  </si>
  <si>
    <t xml:space="preserve"> 2024-10-10T07:30:00+01:00</t>
  </si>
  <si>
    <t xml:space="preserve"> 2024-10-10T08:00:00+01:00</t>
  </si>
  <si>
    <t xml:space="preserve"> 2024-10-10T08:30:00+01:00</t>
  </si>
  <si>
    <t xml:space="preserve"> 2024-10-10T09:00:00+01:00</t>
  </si>
  <si>
    <t xml:space="preserve"> 2024-10-10T09:30:00+01:00</t>
  </si>
  <si>
    <t xml:space="preserve"> 2024-10-10T10:00:00+01:00</t>
  </si>
  <si>
    <t xml:space="preserve"> 2024-10-10T10:30:00+01:00</t>
  </si>
  <si>
    <t xml:space="preserve"> 2024-10-10T11:00:00+01:00</t>
  </si>
  <si>
    <t xml:space="preserve"> 2024-10-10T11:30:00+01:00</t>
  </si>
  <si>
    <t xml:space="preserve"> 2024-10-10T12:00:00+01:00</t>
  </si>
  <si>
    <t xml:space="preserve"> 2024-10-10T12:30:00+01:00</t>
  </si>
  <si>
    <t xml:space="preserve"> 2024-10-10T13:00:00+01:00</t>
  </si>
  <si>
    <t xml:space="preserve"> 2024-10-10T13:30:00+01:00</t>
  </si>
  <si>
    <t xml:space="preserve"> 2024-10-10T14:00:00+01:00</t>
  </si>
  <si>
    <t xml:space="preserve"> 2024-10-10T14:30:00+01:00</t>
  </si>
  <si>
    <t xml:space="preserve"> 2024-10-11T01:00:00+01:00</t>
  </si>
  <si>
    <t xml:space="preserve"> 2024-10-11T01:30:00+01:00</t>
  </si>
  <si>
    <t xml:space="preserve"> 2024-10-11T02:00:00+01:00</t>
  </si>
  <si>
    <t xml:space="preserve"> 2024-10-11T02:30:00+01:00</t>
  </si>
  <si>
    <t xml:space="preserve"> 2024-10-11T03:00:00+01:00</t>
  </si>
  <si>
    <t xml:space="preserve"> 2024-10-11T03:30:00+01:00</t>
  </si>
  <si>
    <t xml:space="preserve"> 2024-10-11T04:00:00+01:00</t>
  </si>
  <si>
    <t xml:space="preserve"> 2024-10-11T04:30:00+01:00</t>
  </si>
  <si>
    <t xml:space="preserve"> 2024-10-11T05:00:00+01:00</t>
  </si>
  <si>
    <t xml:space="preserve"> 2024-10-11T05:30:00+01:00</t>
  </si>
  <si>
    <t xml:space="preserve"> 2024-10-11T06:00:00+01:00</t>
  </si>
  <si>
    <t xml:space="preserve"> 2024-10-11T06:30:00+01:00</t>
  </si>
  <si>
    <t xml:space="preserve"> 2024-10-11T07:00:00+01:00</t>
  </si>
  <si>
    <t xml:space="preserve"> 2024-10-11T07:30:00+01:00</t>
  </si>
  <si>
    <t xml:space="preserve"> 2024-10-11T08:00:00+01:00</t>
  </si>
  <si>
    <t xml:space="preserve"> 2024-10-11T08:30:00+01:00</t>
  </si>
  <si>
    <t xml:space="preserve"> 2024-10-11T09:00:00+01:00</t>
  </si>
  <si>
    <t xml:space="preserve"> 2024-10-11T09:30:00+01:00</t>
  </si>
  <si>
    <t xml:space="preserve"> 2024-10-11T10:00:00+01:00</t>
  </si>
  <si>
    <t xml:space="preserve"> 2024-10-11T10:30:00+01:00</t>
  </si>
  <si>
    <t xml:space="preserve"> 2024-10-11T11:00:00+01:00</t>
  </si>
  <si>
    <t xml:space="preserve"> 2024-10-11T11:30:00+01:00</t>
  </si>
  <si>
    <t xml:space="preserve"> 2024-10-11T12:00:00+01:00</t>
  </si>
  <si>
    <t xml:space="preserve"> 2024-10-11T12:30:00+01:00</t>
  </si>
  <si>
    <t xml:space="preserve"> 2024-10-11T13:00:00+01:00</t>
  </si>
  <si>
    <t xml:space="preserve"> 2024-10-11T13:30:00+01:00</t>
  </si>
  <si>
    <t xml:space="preserve"> 2024-10-11T14:00:00+01:00</t>
  </si>
  <si>
    <t xml:space="preserve"> 2024-10-11T14:30:00+01:00</t>
  </si>
  <si>
    <t xml:space="preserve"> 2024-10-11T15:00:00+01:00</t>
  </si>
  <si>
    <t xml:space="preserve"> 2024-10-11T15:30:00+01:00</t>
  </si>
  <si>
    <t xml:space="preserve"> 2024-10-11T16:00:00+01:00</t>
  </si>
  <si>
    <t xml:space="preserve"> 2024-10-11T16:30:00+01:00</t>
  </si>
  <si>
    <t xml:space="preserve"> 2024-10-11T17:00:00+01:00</t>
  </si>
  <si>
    <t xml:space="preserve"> 2024-10-11T17:30:00+01:00</t>
  </si>
  <si>
    <t xml:space="preserve"> 2024-10-11T18:00:00+01:00</t>
  </si>
  <si>
    <t xml:space="preserve"> 2024-10-11T18:30:00+01:00</t>
  </si>
  <si>
    <t xml:space="preserve"> 2024-10-11T19:00:00+01:00</t>
  </si>
  <si>
    <t xml:space="preserve"> 2024-10-11T19:30:00+01:00</t>
  </si>
  <si>
    <t xml:space="preserve"> 2024-10-11T20:00:00+01:00</t>
  </si>
  <si>
    <t xml:space="preserve"> 2024-10-11T20:30:00+01:00</t>
  </si>
  <si>
    <t xml:space="preserve"> 2024-10-11T21:00:00+01:00</t>
  </si>
  <si>
    <t xml:space="preserve"> 2024-10-11T21:30:00+01:00</t>
  </si>
  <si>
    <t xml:space="preserve"> 2024-10-11T22:00:00+01:00</t>
  </si>
  <si>
    <t xml:space="preserve"> 2024-10-11T22:30:00+01:00</t>
  </si>
  <si>
    <t xml:space="preserve"> 2024-10-11T23:00:00+01:00</t>
  </si>
  <si>
    <t xml:space="preserve"> 2024-10-11T23:30:00+01:00</t>
  </si>
  <si>
    <t xml:space="preserve"> 2024-10-12T00:00:00+01:00</t>
  </si>
  <si>
    <t xml:space="preserve"> 2024-10-12T00:30:00+01:00</t>
  </si>
  <si>
    <t xml:space="preserve"> 2024-10-12T01:00:00+01:00</t>
  </si>
  <si>
    <t xml:space="preserve"> 2024-10-12T01:30:00+01:00</t>
  </si>
  <si>
    <t xml:space="preserve"> 2024-10-12T02:00:00+01:00</t>
  </si>
  <si>
    <t xml:space="preserve"> 2024-10-12T02:30:00+01:00</t>
  </si>
  <si>
    <t xml:space="preserve"> 2024-10-12T03:00:00+01:00</t>
  </si>
  <si>
    <t xml:space="preserve"> 2024-10-12T03:30:00+01:00</t>
  </si>
  <si>
    <t xml:space="preserve"> 2024-10-12T04:00:00+01:00</t>
  </si>
  <si>
    <t xml:space="preserve"> 2024-10-12T04:30:00+01:00</t>
  </si>
  <si>
    <t xml:space="preserve"> 2024-10-12T05:00:00+01:00</t>
  </si>
  <si>
    <t xml:space="preserve"> 2024-10-12T05:30:00+01:00</t>
  </si>
  <si>
    <t xml:space="preserve"> 2024-10-12T06:00:00+01:00</t>
  </si>
  <si>
    <t xml:space="preserve"> 2024-10-12T06:30:00+01:00</t>
  </si>
  <si>
    <t xml:space="preserve"> 2024-10-12T07:00:00+01:00</t>
  </si>
  <si>
    <t xml:space="preserve"> 2024-10-12T07:30:00+01:00</t>
  </si>
  <si>
    <t xml:space="preserve"> 2024-10-12T08:00:00+01:00</t>
  </si>
  <si>
    <t xml:space="preserve"> 2024-10-12T08:30:00+01:00</t>
  </si>
  <si>
    <t xml:space="preserve"> 2024-10-12T09:00:00+01:00</t>
  </si>
  <si>
    <t xml:space="preserve"> 2024-10-12T09:30:00+01:00</t>
  </si>
  <si>
    <t xml:space="preserve"> 2024-10-12T10:00:00+01:00</t>
  </si>
  <si>
    <t xml:space="preserve"> 2024-10-12T10:30:00+01:00</t>
  </si>
  <si>
    <t xml:space="preserve"> 2024-10-12T11:00:00+01:00</t>
  </si>
  <si>
    <t xml:space="preserve"> 2024-10-12T11:30:00+01:00</t>
  </si>
  <si>
    <t xml:space="preserve"> 2024-10-12T12:00:00+01:00</t>
  </si>
  <si>
    <t xml:space="preserve"> 2024-10-12T12:30:00+01:00</t>
  </si>
  <si>
    <t xml:space="preserve"> 2024-10-12T13:00:00+01:00</t>
  </si>
  <si>
    <t xml:space="preserve"> 2024-10-12T13:30:00+01:00</t>
  </si>
  <si>
    <t xml:space="preserve"> 2024-10-12T14:00:00+01:00</t>
  </si>
  <si>
    <t xml:space="preserve"> 2024-10-12T14:30:00+01:00</t>
  </si>
  <si>
    <t xml:space="preserve"> 2024-10-12T15:00:00+01:00</t>
  </si>
  <si>
    <t xml:space="preserve"> 2024-10-12T15:30:00+01:00</t>
  </si>
  <si>
    <t xml:space="preserve"> 2024-10-12T16:00:00+01:00</t>
  </si>
  <si>
    <t xml:space="preserve"> 2024-10-12T16:30:00+01:00</t>
  </si>
  <si>
    <t xml:space="preserve"> 2024-10-12T17:00:00+01:00</t>
  </si>
  <si>
    <t xml:space="preserve"> 2024-10-12T17:30:00+01:00</t>
  </si>
  <si>
    <t xml:space="preserve"> 2024-10-12T18:00:00+01:00</t>
  </si>
  <si>
    <t xml:space="preserve"> 2024-10-12T18:30:00+01:00</t>
  </si>
  <si>
    <t xml:space="preserve"> 2024-10-12T19:00:00+01:00</t>
  </si>
  <si>
    <t xml:space="preserve"> 2024-10-12T19:30:00+01:00</t>
  </si>
  <si>
    <t xml:space="preserve"> 2024-10-12T20:00:00+01:00</t>
  </si>
  <si>
    <t xml:space="preserve"> 2024-10-12T20:30:00+01:00</t>
  </si>
  <si>
    <t xml:space="preserve"> 2024-10-12T21:00:00+01:00</t>
  </si>
  <si>
    <t xml:space="preserve"> 2024-10-12T21:30:00+01:00</t>
  </si>
  <si>
    <t xml:space="preserve"> 2024-10-12T22:00:00+01:00</t>
  </si>
  <si>
    <t xml:space="preserve"> 2024-10-12T22:30:00+01:00</t>
  </si>
  <si>
    <t xml:space="preserve"> 2024-10-12T23:00:00+01:00</t>
  </si>
  <si>
    <t xml:space="preserve"> 2024-10-12T23:30:00+01:00</t>
  </si>
  <si>
    <t xml:space="preserve"> 2024-10-13T00:00:00+01:00</t>
  </si>
  <si>
    <t xml:space="preserve"> 2024-10-13T00:30:00+01:00</t>
  </si>
  <si>
    <t xml:space="preserve"> 2024-10-13T01:00:00+01:00</t>
  </si>
  <si>
    <t xml:space="preserve"> 2024-10-13T01:30:00+01:00</t>
  </si>
  <si>
    <t xml:space="preserve"> 2024-10-13T02:00:00+01:00</t>
  </si>
  <si>
    <t xml:space="preserve"> 2024-10-13T02:30:00+01:00</t>
  </si>
  <si>
    <t xml:space="preserve"> 2024-10-13T03:00:00+01:00</t>
  </si>
  <si>
    <t xml:space="preserve"> 2024-10-13T03:30:00+01:00</t>
  </si>
  <si>
    <t xml:space="preserve"> 2024-10-13T04:00:00+01:00</t>
  </si>
  <si>
    <t xml:space="preserve"> 2024-10-13T04:30:00+01:00</t>
  </si>
  <si>
    <t xml:space="preserve"> 2024-10-13T05:00:00+01:00</t>
  </si>
  <si>
    <t xml:space="preserve"> 2024-10-13T05:30:00+01:00</t>
  </si>
  <si>
    <t xml:space="preserve"> 2024-10-13T06:00:00+01:00</t>
  </si>
  <si>
    <t xml:space="preserve"> 2024-10-13T06:30:00+01:00</t>
  </si>
  <si>
    <t xml:space="preserve"> 2024-10-13T07:00:00+01:00</t>
  </si>
  <si>
    <t xml:space="preserve"> 2024-10-13T07:30:00+01:00</t>
  </si>
  <si>
    <t xml:space="preserve"> 2024-10-13T08:00:00+01:00</t>
  </si>
  <si>
    <t xml:space="preserve"> 2024-10-13T08:30:00+01:00</t>
  </si>
  <si>
    <t xml:space="preserve"> 2024-10-13T09:00:00+01:00</t>
  </si>
  <si>
    <t xml:space="preserve"> 2024-10-13T09:30:00+01:00</t>
  </si>
  <si>
    <t xml:space="preserve"> 2024-10-13T10:00:00+01:00</t>
  </si>
  <si>
    <t xml:space="preserve"> 2024-10-13T10:30:00+01:00</t>
  </si>
  <si>
    <t xml:space="preserve"> 2024-10-13T11:00:00+01:00</t>
  </si>
  <si>
    <t xml:space="preserve"> 2024-10-13T11:30:00+01:00</t>
  </si>
  <si>
    <t xml:space="preserve"> 2024-10-13T12:00:00+01:00</t>
  </si>
  <si>
    <t xml:space="preserve"> 2024-10-13T12:30:00+01:00</t>
  </si>
  <si>
    <t xml:space="preserve"> 2024-10-13T13:00:00+01:00</t>
  </si>
  <si>
    <t xml:space="preserve"> 2024-10-13T13:30:00+01:00</t>
  </si>
  <si>
    <t xml:space="preserve"> 2024-10-13T14:00:00+01:00</t>
  </si>
  <si>
    <t xml:space="preserve"> 2024-10-13T14:30:00+01:00</t>
  </si>
  <si>
    <t xml:space="preserve"> 2024-10-13T15:00:00+01:00</t>
  </si>
  <si>
    <t xml:space="preserve"> 2024-10-13T15:30:00+01:00</t>
  </si>
  <si>
    <t xml:space="preserve"> 2024-10-13T16:00:00+01:00</t>
  </si>
  <si>
    <t xml:space="preserve"> 2024-10-13T16:30:00+01:00</t>
  </si>
  <si>
    <t xml:space="preserve"> 2024-10-13T17:00:00+01:00</t>
  </si>
  <si>
    <t xml:space="preserve"> 2024-10-13T17:30:00+01:00</t>
  </si>
  <si>
    <t xml:space="preserve"> 2024-10-13T18:00:00+01:00</t>
  </si>
  <si>
    <t xml:space="preserve"> 2024-10-13T18:30:00+01:00</t>
  </si>
  <si>
    <t xml:space="preserve"> 2024-10-13T19:00:00+01:00</t>
  </si>
  <si>
    <t xml:space="preserve"> 2024-10-13T19:30:00+01:00</t>
  </si>
  <si>
    <t xml:space="preserve"> 2024-10-13T20:00:00+01:00</t>
  </si>
  <si>
    <t xml:space="preserve"> 2024-10-13T20:30:00+01:00</t>
  </si>
  <si>
    <t xml:space="preserve"> 2024-10-13T21:00:00+01:00</t>
  </si>
  <si>
    <t xml:space="preserve"> 2024-10-13T21:30:00+01:00</t>
  </si>
  <si>
    <t xml:space="preserve"> 2024-10-13T22:00:00+01:00</t>
  </si>
  <si>
    <t xml:space="preserve"> 2024-10-13T22:30:00+01:00</t>
  </si>
  <si>
    <t xml:space="preserve"> 2024-10-13T23:00:00+01:00</t>
  </si>
  <si>
    <t xml:space="preserve"> 2024-10-13T23:30:00+01:00</t>
  </si>
  <si>
    <t xml:space="preserve"> 2024-10-14T00:00:00+01:00</t>
  </si>
  <si>
    <t xml:space="preserve"> 2024-10-14T00:30:00+01:00</t>
  </si>
  <si>
    <t xml:space="preserve"> 2024-10-14T01:00:00+01:00</t>
  </si>
  <si>
    <t xml:space="preserve"> 2024-10-14T01:30:00+01:00</t>
  </si>
  <si>
    <t xml:space="preserve"> 2024-10-14T02:00:00+01:00</t>
  </si>
  <si>
    <t xml:space="preserve"> 2024-10-14T02:30:00+01:00</t>
  </si>
  <si>
    <t xml:space="preserve"> 2024-10-14T03:00:00+01:00</t>
  </si>
  <si>
    <t xml:space="preserve"> 2024-10-14T03:30:00+01:00</t>
  </si>
  <si>
    <t xml:space="preserve"> 2024-10-14T04:00:00+01:00</t>
  </si>
  <si>
    <t xml:space="preserve"> 2024-10-14T04:30:00+01:00</t>
  </si>
  <si>
    <t xml:space="preserve"> 2024-10-14T05:00:00+01:00</t>
  </si>
  <si>
    <t xml:space="preserve"> 2024-10-14T05:30:00+01:00</t>
  </si>
  <si>
    <t xml:space="preserve"> 2024-10-14T06:00:00+01:00</t>
  </si>
  <si>
    <t xml:space="preserve"> 2024-10-14T06:30:00+01:00</t>
  </si>
  <si>
    <t xml:space="preserve"> 2024-10-14T07:00:00+01:00</t>
  </si>
  <si>
    <t xml:space="preserve"> 2024-10-14T07:30:00+01:00</t>
  </si>
  <si>
    <t xml:space="preserve"> 2024-10-14T08:00:00+01:00</t>
  </si>
  <si>
    <t xml:space="preserve"> 2024-10-14T08:30:00+01:00</t>
  </si>
  <si>
    <t xml:space="preserve"> 2024-10-14T09:00:00+01:00</t>
  </si>
  <si>
    <t xml:space="preserve"> 2024-10-14T09:30:00+01:00</t>
  </si>
  <si>
    <t xml:space="preserve"> 2024-10-14T10:00:00+01:00</t>
  </si>
  <si>
    <t xml:space="preserve"> 2024-10-14T10:30:00+01:00</t>
  </si>
  <si>
    <t xml:space="preserve"> 2024-10-14T11:00:00+01:00</t>
  </si>
  <si>
    <t xml:space="preserve"> 2024-10-14T11:30:00+01:00</t>
  </si>
  <si>
    <t xml:space="preserve"> 2024-10-14T12:00:00+01:00</t>
  </si>
  <si>
    <t xml:space="preserve"> 2024-10-14T12:30:00+01:00</t>
  </si>
  <si>
    <t xml:space="preserve"> 2024-10-14T13:00:00+01:00</t>
  </si>
  <si>
    <t xml:space="preserve"> 2024-10-14T13:30:00+01:00</t>
  </si>
  <si>
    <t xml:space="preserve"> 2024-10-14T14:00:00+01:00</t>
  </si>
  <si>
    <t xml:space="preserve"> 2024-10-14T14:30:00+01:00</t>
  </si>
  <si>
    <t xml:space="preserve"> 2024-10-14T15:00:00+01:00</t>
  </si>
  <si>
    <t xml:space="preserve"> 2024-10-14T15:30:00+01:00</t>
  </si>
  <si>
    <t xml:space="preserve"> 2024-10-14T16:00:00+01:00</t>
  </si>
  <si>
    <t xml:space="preserve"> 2024-10-14T16:30:00+01:00</t>
  </si>
  <si>
    <t xml:space="preserve"> 2024-10-14T17:00:00+01:00</t>
  </si>
  <si>
    <t xml:space="preserve"> 2024-10-14T17:30:00+01:00</t>
  </si>
  <si>
    <t xml:space="preserve"> 2024-10-14T18:00:00+01:00</t>
  </si>
  <si>
    <t xml:space="preserve"> 2024-10-14T18:30:00+01:00</t>
  </si>
  <si>
    <t xml:space="preserve"> 2024-10-14T19:00:00+01:00</t>
  </si>
  <si>
    <t xml:space="preserve"> 2024-10-14T19:30:00+01:00</t>
  </si>
  <si>
    <t xml:space="preserve"> 2024-10-14T20:00:00+01:00</t>
  </si>
  <si>
    <t xml:space="preserve"> 2024-10-14T20:30:00+01:00</t>
  </si>
  <si>
    <t xml:space="preserve"> 2024-10-14T21:00:00+01:00</t>
  </si>
  <si>
    <t xml:space="preserve"> 2024-10-14T21:30:00+01:00</t>
  </si>
  <si>
    <t xml:space="preserve"> 2024-10-14T22:00:00+01:00</t>
  </si>
  <si>
    <t xml:space="preserve"> 2024-10-14T22:30:00+01:00</t>
  </si>
  <si>
    <t xml:space="preserve"> 2024-10-14T23:00:00+01:00</t>
  </si>
  <si>
    <t xml:space="preserve"> 2024-10-14T23:30:00+01:00</t>
  </si>
  <si>
    <t xml:space="preserve"> 2024-10-15T00:00:00+01:00</t>
  </si>
  <si>
    <t xml:space="preserve"> 2024-10-15T00:30:00+01:00</t>
  </si>
  <si>
    <t xml:space="preserve"> 2024-10-15T01:00:00+01:00</t>
  </si>
  <si>
    <t xml:space="preserve"> 2024-10-15T01:30:00+01:00</t>
  </si>
  <si>
    <t xml:space="preserve"> 2024-10-15T02:00:00+01:00</t>
  </si>
  <si>
    <t xml:space="preserve"> 2024-10-15T02:30:00+01:00</t>
  </si>
  <si>
    <t xml:space="preserve"> 2024-10-15T03:00:00+01:00</t>
  </si>
  <si>
    <t xml:space="preserve"> 2024-10-15T03:30:00+01:00</t>
  </si>
  <si>
    <t xml:space="preserve"> 2024-10-15T04:00:00+01:00</t>
  </si>
  <si>
    <t xml:space="preserve"> 2024-10-15T04:30:00+01:00</t>
  </si>
  <si>
    <t xml:space="preserve"> 2024-10-15T05:00:00+01:00</t>
  </si>
  <si>
    <t xml:space="preserve"> 2024-10-15T05:30:00+01:00</t>
  </si>
  <si>
    <t xml:space="preserve"> 2024-10-15T06:00:00+01:00</t>
  </si>
  <si>
    <t xml:space="preserve"> 2024-10-15T06:30:00+01:00</t>
  </si>
  <si>
    <t xml:space="preserve"> 2024-10-15T07:00:00+01:00</t>
  </si>
  <si>
    <t xml:space="preserve"> 2024-10-15T07:30:00+01:00</t>
  </si>
  <si>
    <t xml:space="preserve"> 2024-10-15T08:00:00+01:00</t>
  </si>
  <si>
    <t xml:space="preserve"> 2024-10-15T08:30:00+01:00</t>
  </si>
  <si>
    <t xml:space="preserve"> 2024-10-15T09:00:00+01:00</t>
  </si>
  <si>
    <t xml:space="preserve"> 2024-10-15T09:30:00+01:00</t>
  </si>
  <si>
    <t xml:space="preserve"> 2024-10-15T10:00:00+01:00</t>
  </si>
  <si>
    <t xml:space="preserve"> 2024-10-15T10:30:00+01:00</t>
  </si>
  <si>
    <t xml:space="preserve"> 2024-10-15T11:00:00+01:00</t>
  </si>
  <si>
    <t xml:space="preserve"> 2024-10-15T11:30:00+01:00</t>
  </si>
  <si>
    <t xml:space="preserve"> 2024-10-15T12:00:00+01:00</t>
  </si>
  <si>
    <t xml:space="preserve"> 2024-10-15T12:30:00+01:00</t>
  </si>
  <si>
    <t xml:space="preserve"> 2024-10-15T13:00:00+01:00</t>
  </si>
  <si>
    <t xml:space="preserve"> 2024-10-15T13:30:00+01:00</t>
  </si>
  <si>
    <t xml:space="preserve"> 2024-10-15T14:00:00+01:00</t>
  </si>
  <si>
    <t xml:space="preserve"> 2024-10-15T14:30:00+01:00</t>
  </si>
  <si>
    <t xml:space="preserve"> 2024-10-15T15:00:00+01:00</t>
  </si>
  <si>
    <t xml:space="preserve"> 2024-10-15T15:30:00+01:00</t>
  </si>
  <si>
    <t xml:space="preserve"> 2024-10-15T16:00:00+01:00</t>
  </si>
  <si>
    <t xml:space="preserve"> 2024-10-15T16:30:00+01:00</t>
  </si>
  <si>
    <t xml:space="preserve"> 2024-10-15T17:00:00+01:00</t>
  </si>
  <si>
    <t xml:space="preserve"> 2024-10-15T17:30:00+01:00</t>
  </si>
  <si>
    <t xml:space="preserve"> 2024-10-15T18:00:00+01:00</t>
  </si>
  <si>
    <t xml:space="preserve"> 2024-10-15T18:30:00+01:00</t>
  </si>
  <si>
    <t xml:space="preserve"> 2024-10-15T19:00:00+01:00</t>
  </si>
  <si>
    <t xml:space="preserve"> 2024-10-15T19:30:00+01:00</t>
  </si>
  <si>
    <t xml:space="preserve"> 2024-10-15T20:00:00+01:00</t>
  </si>
  <si>
    <t xml:space="preserve"> 2024-10-15T20:30:00+01:00</t>
  </si>
  <si>
    <t xml:space="preserve"> 2024-10-15T21:00:00+01:00</t>
  </si>
  <si>
    <t xml:space="preserve"> 2024-10-15T21:30:00+01:00</t>
  </si>
  <si>
    <t xml:space="preserve"> 2024-10-15T22:00:00+01:00</t>
  </si>
  <si>
    <t xml:space="preserve"> 2024-10-15T22:30:00+01:00</t>
  </si>
  <si>
    <t xml:space="preserve"> 2024-10-15T23:00:00+01:00</t>
  </si>
  <si>
    <t xml:space="preserve"> 2024-10-15T23:30:00+01:00</t>
  </si>
  <si>
    <t xml:space="preserve"> 2024-10-16T00:00:00+01:00</t>
  </si>
  <si>
    <t xml:space="preserve"> 2024-10-16T00:30:00+01:00</t>
  </si>
  <si>
    <t xml:space="preserve"> 2024-10-16T01:00:00+01:00</t>
  </si>
  <si>
    <t xml:space="preserve"> 2024-10-16T01:30:00+01:00</t>
  </si>
  <si>
    <t xml:space="preserve"> 2024-10-16T02:00:00+01:00</t>
  </si>
  <si>
    <t xml:space="preserve"> 2024-10-16T02:30:00+01:00</t>
  </si>
  <si>
    <t xml:space="preserve"> 2024-10-16T03:00:00+01:00</t>
  </si>
  <si>
    <t xml:space="preserve"> 2024-10-16T03:30:00+01:00</t>
  </si>
  <si>
    <t xml:space="preserve"> 2024-10-16T04:00:00+01:00</t>
  </si>
  <si>
    <t xml:space="preserve"> 2024-10-16T04:30:00+01:00</t>
  </si>
  <si>
    <t xml:space="preserve"> 2024-10-16T05:00:00+01:00</t>
  </si>
  <si>
    <t xml:space="preserve"> 2024-10-16T05:30:00+01:00</t>
  </si>
  <si>
    <t xml:space="preserve"> 2024-10-16T06:00:00+01:00</t>
  </si>
  <si>
    <t xml:space="preserve"> 2024-10-16T06:30:00+01:00</t>
  </si>
  <si>
    <t xml:space="preserve"> 2024-10-16T07:00:00+01:00</t>
  </si>
  <si>
    <t xml:space="preserve"> 2024-10-16T07:30:00+01:00</t>
  </si>
  <si>
    <t xml:space="preserve"> 2024-10-16T08:00:00+01:00</t>
  </si>
  <si>
    <t xml:space="preserve"> 2024-10-16T08:30:00+01:00</t>
  </si>
  <si>
    <t xml:space="preserve"> 2024-10-16T09:00:00+01:00</t>
  </si>
  <si>
    <t xml:space="preserve"> 2024-10-16T09:30:00+01:00</t>
  </si>
  <si>
    <t xml:space="preserve"> 2024-10-16T10:00:00+01:00</t>
  </si>
  <si>
    <t xml:space="preserve"> 2024-10-16T10:30:00+01:00</t>
  </si>
  <si>
    <t xml:space="preserve"> 2024-10-16T11:00:00+01:00</t>
  </si>
  <si>
    <t xml:space="preserve"> 2024-10-16T11:30:00+01:00</t>
  </si>
  <si>
    <t xml:space="preserve"> 2024-10-16T12:00:00+01:00</t>
  </si>
  <si>
    <t xml:space="preserve"> 2024-10-16T12:30:00+01:00</t>
  </si>
  <si>
    <t xml:space="preserve"> 2024-10-16T13:00:00+01:00</t>
  </si>
  <si>
    <t xml:space="preserve"> 2024-10-16T13:30:00+01:00</t>
  </si>
  <si>
    <t xml:space="preserve"> 2024-10-16T14:00:00+01:00</t>
  </si>
  <si>
    <t xml:space="preserve"> 2024-10-16T14:30:00+01:00</t>
  </si>
  <si>
    <t xml:space="preserve"> 2024-10-16T15:00:00+01:00</t>
  </si>
  <si>
    <t xml:space="preserve"> 2024-10-16T15:30:00+01:00</t>
  </si>
  <si>
    <t xml:space="preserve"> 2024-10-16T16:00:00+01:00</t>
  </si>
  <si>
    <t xml:space="preserve"> 2024-10-16T16:30:00+01:00</t>
  </si>
  <si>
    <t xml:space="preserve"> 2024-10-16T17:00:00+01:00</t>
  </si>
  <si>
    <t xml:space="preserve"> 2024-10-16T17:30:00+01:00</t>
  </si>
  <si>
    <t xml:space="preserve"> 2024-10-16T18:00:00+01:00</t>
  </si>
  <si>
    <t xml:space="preserve"> 2024-10-16T18:30:00+01:00</t>
  </si>
  <si>
    <t xml:space="preserve"> 2024-10-16T19:00:00+01:00</t>
  </si>
  <si>
    <t xml:space="preserve"> 2024-10-16T19:30:00+01:00</t>
  </si>
  <si>
    <t xml:space="preserve"> 2024-10-16T20:00:00+01:00</t>
  </si>
  <si>
    <t xml:space="preserve"> 2024-10-16T20:30:00+01:00</t>
  </si>
  <si>
    <t xml:space="preserve"> 2024-10-16T21:00:00+01:00</t>
  </si>
  <si>
    <t xml:space="preserve"> 2024-10-16T21:30:00+01:00</t>
  </si>
  <si>
    <t xml:space="preserve"> 2024-10-16T22:00:00+01:00</t>
  </si>
  <si>
    <t xml:space="preserve"> 2024-10-16T22:30:00+01:00</t>
  </si>
  <si>
    <t xml:space="preserve"> 2024-10-16T23:00:00+01:00</t>
  </si>
  <si>
    <t xml:space="preserve"> 2024-10-16T23:30:00+01:00</t>
  </si>
  <si>
    <t xml:space="preserve"> 2024-10-17T00:00:00+01:00</t>
  </si>
  <si>
    <t xml:space="preserve"> 2024-10-17T00:30:00+01:00</t>
  </si>
  <si>
    <t xml:space="preserve"> 2024-10-17T01:00:00+01:00</t>
  </si>
  <si>
    <t xml:space="preserve"> 2024-10-17T01:30:00+01:00</t>
  </si>
  <si>
    <t xml:space="preserve"> 2024-10-17T02:00:00+01:00</t>
  </si>
  <si>
    <t xml:space="preserve"> 2024-10-17T02:30:00+01:00</t>
  </si>
  <si>
    <t xml:space="preserve"> 2024-10-17T03:00:00+01:00</t>
  </si>
  <si>
    <t xml:space="preserve"> 2024-10-17T03:30:00+01:00</t>
  </si>
  <si>
    <t xml:space="preserve"> 2024-10-17T04:00:00+01:00</t>
  </si>
  <si>
    <t xml:space="preserve"> 2024-10-17T04:30:00+01:00</t>
  </si>
  <si>
    <t xml:space="preserve"> 2024-10-17T05:00:00+01:00</t>
  </si>
  <si>
    <t xml:space="preserve"> 2024-10-17T05:30:00+01:00</t>
  </si>
  <si>
    <t xml:space="preserve"> 2024-10-17T06:00:00+01:00</t>
  </si>
  <si>
    <t xml:space="preserve"> 2024-10-17T06:30:00+01:00</t>
  </si>
  <si>
    <t xml:space="preserve"> 2024-10-17T07:00:00+01:00</t>
  </si>
  <si>
    <t xml:space="preserve"> 2024-10-17T07:30:00+01:00</t>
  </si>
  <si>
    <t xml:space="preserve"> 2024-10-17T08:00:00+01:00</t>
  </si>
  <si>
    <t xml:space="preserve"> 2024-10-17T08:30:00+01:00</t>
  </si>
  <si>
    <t xml:space="preserve"> 2024-10-17T09:00:00+01:00</t>
  </si>
  <si>
    <t xml:space="preserve"> 2024-10-17T09:30:00+01:00</t>
  </si>
  <si>
    <t xml:space="preserve"> 2024-10-17T10:00:00+01:00</t>
  </si>
  <si>
    <t xml:space="preserve"> 2024-10-17T10:30:00+01:00</t>
  </si>
  <si>
    <t xml:space="preserve"> 2024-10-17T11:00:00+01:00</t>
  </si>
  <si>
    <t xml:space="preserve"> 2024-10-17T11:30:00+01:00</t>
  </si>
  <si>
    <t xml:space="preserve"> 2024-10-17T12:00:00+01:00</t>
  </si>
  <si>
    <t xml:space="preserve"> 2024-10-17T12:30:00+01:00</t>
  </si>
  <si>
    <t xml:space="preserve"> 2024-10-17T13:00:00+01:00</t>
  </si>
  <si>
    <t xml:space="preserve"> 2024-10-17T13:30:00+01:00</t>
  </si>
  <si>
    <t xml:space="preserve"> 2024-10-17T14:00:00+01:00</t>
  </si>
  <si>
    <t xml:space="preserve"> 2024-10-17T14:30:00+01:00</t>
  </si>
  <si>
    <t xml:space="preserve"> 2024-10-17T15:00:00+01:00</t>
  </si>
  <si>
    <t xml:space="preserve"> 2024-10-17T15:30:00+01:00</t>
  </si>
  <si>
    <t xml:space="preserve"> 2024-10-17T16:00:00+01:00</t>
  </si>
  <si>
    <t xml:space="preserve"> 2024-10-17T16:30:00+01:00</t>
  </si>
  <si>
    <t xml:space="preserve"> 2024-10-17T17:00:00+01:00</t>
  </si>
  <si>
    <t xml:space="preserve"> 2024-10-17T17:30:00+01:00</t>
  </si>
  <si>
    <t xml:space="preserve"> 2024-10-17T18:00:00+01:00</t>
  </si>
  <si>
    <t xml:space="preserve"> 2024-10-17T18:30:00+01:00</t>
  </si>
  <si>
    <t xml:space="preserve"> 2024-10-17T19:00:00+01:00</t>
  </si>
  <si>
    <t xml:space="preserve"> 2024-10-17T19:30:00+01:00</t>
  </si>
  <si>
    <t xml:space="preserve"> 2024-10-17T20:00:00+01:00</t>
  </si>
  <si>
    <t xml:space="preserve"> 2024-10-17T20:30:00+01:00</t>
  </si>
  <si>
    <t xml:space="preserve"> 2024-10-17T21:00:00+01:00</t>
  </si>
  <si>
    <t xml:space="preserve"> 2024-10-17T21:30:00+01:00</t>
  </si>
  <si>
    <t xml:space="preserve"> 2024-10-17T22:00:00+01:00</t>
  </si>
  <si>
    <t xml:space="preserve"> 2024-10-17T22:30:00+01:00</t>
  </si>
  <si>
    <t xml:space="preserve"> 2024-10-17T23:00:00+01:00</t>
  </si>
  <si>
    <t xml:space="preserve"> 2024-10-17T23:30:00+01:00</t>
  </si>
  <si>
    <t xml:space="preserve"> 2024-10-18T00:00:00+01:00</t>
  </si>
  <si>
    <t xml:space="preserve"> 2024-10-18T00:30:00+01:00</t>
  </si>
  <si>
    <t xml:space="preserve"> 2024-10-18T01:00:00+01:00</t>
  </si>
  <si>
    <t xml:space="preserve"> 2024-10-18T01:30:00+01:00</t>
  </si>
  <si>
    <t xml:space="preserve"> 2024-10-18T02:00:00+01:00</t>
  </si>
  <si>
    <t xml:space="preserve"> 2024-10-18T02:30:00+01:00</t>
  </si>
  <si>
    <t xml:space="preserve"> 2024-10-18T03:00:00+01:00</t>
  </si>
  <si>
    <t xml:space="preserve"> 2024-10-18T03:30:00+01:00</t>
  </si>
  <si>
    <t xml:space="preserve"> 2024-10-18T04:00:00+01:00</t>
  </si>
  <si>
    <t xml:space="preserve"> 2024-10-18T04:30:00+01:00</t>
  </si>
  <si>
    <t xml:space="preserve"> 2024-10-18T05:00:00+01:00</t>
  </si>
  <si>
    <t xml:space="preserve"> 2024-10-18T05:30:00+01:00</t>
  </si>
  <si>
    <t xml:space="preserve"> 2024-10-18T06:00:00+01:00</t>
  </si>
  <si>
    <t xml:space="preserve"> 2024-10-18T06:30:00+01:00</t>
  </si>
  <si>
    <t xml:space="preserve"> 2024-10-18T07:00:00+01:00</t>
  </si>
  <si>
    <t xml:space="preserve"> 2024-10-18T07:30:00+01:00</t>
  </si>
  <si>
    <t xml:space="preserve"> 2024-10-18T08:00:00+01:00</t>
  </si>
  <si>
    <t xml:space="preserve"> 2024-10-18T08:30:00+01:00</t>
  </si>
  <si>
    <t xml:space="preserve"> 2024-10-18T09:00:00+01:00</t>
  </si>
  <si>
    <t xml:space="preserve"> 2024-10-18T09:30:00+01:00</t>
  </si>
  <si>
    <t xml:space="preserve"> 2024-10-18T10:00:00+01:00</t>
  </si>
  <si>
    <t xml:space="preserve"> 2024-10-18T10:30:00+01:00</t>
  </si>
  <si>
    <t xml:space="preserve"> 2024-10-18T11:00:00+01:00</t>
  </si>
  <si>
    <t xml:space="preserve"> 2024-10-18T11:30:00+01:00</t>
  </si>
  <si>
    <t xml:space="preserve"> 2024-10-18T12:00:00+01:00</t>
  </si>
  <si>
    <t xml:space="preserve"> 2024-10-18T12:30:00+01:00</t>
  </si>
  <si>
    <t xml:space="preserve"> 2024-10-18T13:00:00+01:00</t>
  </si>
  <si>
    <t xml:space="preserve"> 2024-10-18T13:30:00+01:00</t>
  </si>
  <si>
    <t xml:space="preserve"> 2024-10-18T14:00:00+01:00</t>
  </si>
  <si>
    <t xml:space="preserve"> 2024-10-18T14:30:00+01:00</t>
  </si>
  <si>
    <t xml:space="preserve"> 2024-10-18T15:00:00+01:00</t>
  </si>
  <si>
    <t xml:space="preserve"> 2024-10-18T15:30:00+01:00</t>
  </si>
  <si>
    <t xml:space="preserve"> 2024-10-18T16:00:00+01:00</t>
  </si>
  <si>
    <t xml:space="preserve"> 2024-10-18T16:30:00+01:00</t>
  </si>
  <si>
    <t xml:space="preserve"> 2024-10-18T17:00:00+01:00</t>
  </si>
  <si>
    <t xml:space="preserve"> 2024-10-18T17:30:00+01:00</t>
  </si>
  <si>
    <t xml:space="preserve"> 2024-10-18T18:00:00+01:00</t>
  </si>
  <si>
    <t xml:space="preserve"> 2024-10-18T18:30:00+01:00</t>
  </si>
  <si>
    <t xml:space="preserve"> 2024-10-18T19:00:00+01:00</t>
  </si>
  <si>
    <t xml:space="preserve"> 2024-10-18T19:30:00+01:00</t>
  </si>
  <si>
    <t xml:space="preserve"> 2024-10-18T20:00:00+01:00</t>
  </si>
  <si>
    <t xml:space="preserve"> 2024-10-18T20:30:00+01:00</t>
  </si>
  <si>
    <t xml:space="preserve"> 2024-10-18T21:00:00+01:00</t>
  </si>
  <si>
    <t xml:space="preserve"> 2024-10-18T21:30:00+01:00</t>
  </si>
  <si>
    <t xml:space="preserve"> 2024-10-18T22:00:00+01:00</t>
  </si>
  <si>
    <t xml:space="preserve"> 2024-10-18T22:30:00+01:00</t>
  </si>
  <si>
    <t xml:space="preserve"> 2024-10-18T23:00:00+01:00</t>
  </si>
  <si>
    <t xml:space="preserve"> 2024-10-18T23:30:00+01:00</t>
  </si>
  <si>
    <t xml:space="preserve"> 2024-10-19T00:00:00+01:00</t>
  </si>
  <si>
    <t xml:space="preserve"> 2024-10-19T00:30:00+01:00</t>
  </si>
  <si>
    <t xml:space="preserve"> 2024-10-19T01:00:00+01:00</t>
  </si>
  <si>
    <t xml:space="preserve"> 2024-10-19T01:30:00+01:00</t>
  </si>
  <si>
    <t xml:space="preserve"> 2024-10-19T02:00:00+01:00</t>
  </si>
  <si>
    <t xml:space="preserve"> 2024-10-19T02:30:00+01:00</t>
  </si>
  <si>
    <t xml:space="preserve"> 2024-10-19T03:00:00+01:00</t>
  </si>
  <si>
    <t xml:space="preserve"> 2024-10-19T03:30:00+01:00</t>
  </si>
  <si>
    <t xml:space="preserve"> 2024-10-19T04:00:00+01:00</t>
  </si>
  <si>
    <t xml:space="preserve"> 2024-10-19T04:30:00+01:00</t>
  </si>
  <si>
    <t xml:space="preserve"> 2024-10-19T05:00:00+01:00</t>
  </si>
  <si>
    <t xml:space="preserve"> 2024-10-19T05:30:00+01:00</t>
  </si>
  <si>
    <t xml:space="preserve"> 2024-10-19T06:00:00+01:00</t>
  </si>
  <si>
    <t xml:space="preserve"> 2024-10-19T06:30:00+01:00</t>
  </si>
  <si>
    <t xml:space="preserve"> 2024-10-19T07:00:00+01:00</t>
  </si>
  <si>
    <t xml:space="preserve"> 2024-10-19T07:30:00+01:00</t>
  </si>
  <si>
    <t xml:space="preserve"> 2024-10-19T08:00:00+01:00</t>
  </si>
  <si>
    <t xml:space="preserve"> 2024-10-19T08:30:00+01:00</t>
  </si>
  <si>
    <t xml:space="preserve"> 2024-10-19T09:00:00+01:00</t>
  </si>
  <si>
    <t xml:space="preserve"> 2024-10-19T09:30:00+01:00</t>
  </si>
  <si>
    <t xml:space="preserve"> 2024-10-19T10:00:00+01:00</t>
  </si>
  <si>
    <t xml:space="preserve"> 2024-10-19T10:30:00+01:00</t>
  </si>
  <si>
    <t xml:space="preserve"> 2024-10-19T11:00:00+01:00</t>
  </si>
  <si>
    <t xml:space="preserve"> 2024-10-19T11:30:00+01:00</t>
  </si>
  <si>
    <t xml:space="preserve"> 2024-10-19T12:00:00+01:00</t>
  </si>
  <si>
    <t xml:space="preserve"> 2024-10-19T12:30:00+01:00</t>
  </si>
  <si>
    <t xml:space="preserve"> 2024-10-19T13:00:00+01:00</t>
  </si>
  <si>
    <t xml:space="preserve"> 2024-10-19T13:30:00+01:00</t>
  </si>
  <si>
    <t xml:space="preserve"> 2024-10-19T14:00:00+01:00</t>
  </si>
  <si>
    <t xml:space="preserve"> 2024-10-19T14:30:00+01:00</t>
  </si>
  <si>
    <t xml:space="preserve"> 2024-10-19T15:00:00+01:00</t>
  </si>
  <si>
    <t xml:space="preserve"> 2024-10-19T15:30:00+01:00</t>
  </si>
  <si>
    <t xml:space="preserve"> 2024-10-19T16:00:00+01:00</t>
  </si>
  <si>
    <t xml:space="preserve"> 2024-10-19T16:30:00+01:00</t>
  </si>
  <si>
    <t xml:space="preserve"> 2024-10-19T17:00:00+01:00</t>
  </si>
  <si>
    <t xml:space="preserve"> 2024-10-19T17:30:00+01:00</t>
  </si>
  <si>
    <t xml:space="preserve"> 2024-10-19T18:00:00+01:00</t>
  </si>
  <si>
    <t xml:space="preserve"> 2024-10-19T18:30:00+01:00</t>
  </si>
  <si>
    <t xml:space="preserve"> 2024-10-19T19:00:00+01:00</t>
  </si>
  <si>
    <t xml:space="preserve"> 2024-10-19T19:30:00+01:00</t>
  </si>
  <si>
    <t xml:space="preserve"> 2024-10-19T20:00:00+01:00</t>
  </si>
  <si>
    <t xml:space="preserve"> 2024-10-19T20:30:00+01:00</t>
  </si>
  <si>
    <t xml:space="preserve"> 2024-10-19T21:00:00+01:00</t>
  </si>
  <si>
    <t xml:space="preserve"> 2024-10-19T21:30:00+01:00</t>
  </si>
  <si>
    <t xml:space="preserve"> 2024-10-19T22:00:00+01:00</t>
  </si>
  <si>
    <t xml:space="preserve"> 2024-10-19T22:30:00+01:00</t>
  </si>
  <si>
    <t xml:space="preserve"> 2024-10-19T23:00:00+01:00</t>
  </si>
  <si>
    <t xml:space="preserve"> 2024-10-19T23:30:00+01:00</t>
  </si>
  <si>
    <t xml:space="preserve"> 2024-10-20T00:00:00+01:00</t>
  </si>
  <si>
    <t xml:space="preserve"> 2024-10-20T00:30:00+01:00</t>
  </si>
  <si>
    <t xml:space="preserve"> 2024-10-20T01:00:00+01:00</t>
  </si>
  <si>
    <t xml:space="preserve"> 2024-10-20T01:30:00+01:00</t>
  </si>
  <si>
    <t xml:space="preserve"> 2024-10-20T02:00:00+01:00</t>
  </si>
  <si>
    <t xml:space="preserve"> 2024-10-20T02:30:00+01:00</t>
  </si>
  <si>
    <t xml:space="preserve"> 2024-10-20T03:00:00+01:00</t>
  </si>
  <si>
    <t xml:space="preserve"> 2024-10-20T03:30:00+01:00</t>
  </si>
  <si>
    <t xml:space="preserve"> 2024-10-20T04:00:00+01:00</t>
  </si>
  <si>
    <t xml:space="preserve"> 2024-10-20T04:30:00+01:00</t>
  </si>
  <si>
    <t xml:space="preserve"> 2024-10-20T05:00:00+01:00</t>
  </si>
  <si>
    <t xml:space="preserve"> 2024-10-20T05:30:00+01:00</t>
  </si>
  <si>
    <t xml:space="preserve"> 2024-10-20T06:00:00+01:00</t>
  </si>
  <si>
    <t xml:space="preserve"> 2024-10-20T06:30:00+01:00</t>
  </si>
  <si>
    <t xml:space="preserve"> 2024-10-20T07:00:00+01:00</t>
  </si>
  <si>
    <t xml:space="preserve"> 2024-10-20T07:30:00+01:00</t>
  </si>
  <si>
    <t xml:space="preserve"> 2024-10-20T08:00:00+01:00</t>
  </si>
  <si>
    <t xml:space="preserve"> 2024-10-20T08:30:00+01:00</t>
  </si>
  <si>
    <t xml:space="preserve"> 2024-10-20T09:00:00+01:00</t>
  </si>
  <si>
    <t xml:space="preserve"> 2024-10-20T09:30:00+01:00</t>
  </si>
  <si>
    <t xml:space="preserve"> 2024-10-20T10:00:00+01:00</t>
  </si>
  <si>
    <t xml:space="preserve"> 2024-10-20T10:30:00+01:00</t>
  </si>
  <si>
    <t xml:space="preserve"> 2024-10-20T11:00:00+01:00</t>
  </si>
  <si>
    <t xml:space="preserve"> 2024-10-20T11:30:00+01:00</t>
  </si>
  <si>
    <t xml:space="preserve"> 2024-10-20T12:00:00+01:00</t>
  </si>
  <si>
    <t xml:space="preserve"> 2024-10-20T12:30:00+01:00</t>
  </si>
  <si>
    <t xml:space="preserve"> 2024-10-20T13:00:00+01:00</t>
  </si>
  <si>
    <t xml:space="preserve"> 2024-10-20T13:30:00+01:00</t>
  </si>
  <si>
    <t xml:space="preserve"> 2024-10-20T14:00:00+01:00</t>
  </si>
  <si>
    <t xml:space="preserve"> 2024-10-20T14:30:00+01:00</t>
  </si>
  <si>
    <t xml:space="preserve"> 2024-10-20T15:00:00+01:00</t>
  </si>
  <si>
    <t xml:space="preserve"> 2024-10-20T15:30:00+01:00</t>
  </si>
  <si>
    <t xml:space="preserve"> 2024-10-20T16:00:00+01:00</t>
  </si>
  <si>
    <t xml:space="preserve"> 2024-10-20T16:30:00+01:00</t>
  </si>
  <si>
    <t xml:space="preserve"> 2024-10-20T17:00:00+01:00</t>
  </si>
  <si>
    <t xml:space="preserve"> 2024-10-20T17:30:00+01:00</t>
  </si>
  <si>
    <t xml:space="preserve"> 2024-10-20T18:00:00+01:00</t>
  </si>
  <si>
    <t xml:space="preserve"> 2024-10-20T18:30:00+01:00</t>
  </si>
  <si>
    <t xml:space="preserve"> 2024-10-20T19:00:00+01:00</t>
  </si>
  <si>
    <t xml:space="preserve"> 2024-10-20T19:30:00+01:00</t>
  </si>
  <si>
    <t xml:space="preserve"> 2024-10-20T20:00:00+01:00</t>
  </si>
  <si>
    <t xml:space="preserve"> 2024-10-20T20:30:00+01:00</t>
  </si>
  <si>
    <t xml:space="preserve"> 2024-10-20T21:00:00+01:00</t>
  </si>
  <si>
    <t xml:space="preserve"> 2024-10-20T21:30:00+01:00</t>
  </si>
  <si>
    <t xml:space="preserve"> 2024-10-20T22:00:00+01:00</t>
  </si>
  <si>
    <t xml:space="preserve"> 2024-10-20T22:30:00+01:00</t>
  </si>
  <si>
    <t xml:space="preserve"> 2024-10-20T23:00:00+01:00</t>
  </si>
  <si>
    <t xml:space="preserve"> 2024-10-20T23:30:00+01:00</t>
  </si>
  <si>
    <t xml:space="preserve"> 2024-10-21T00:00:00+01:00</t>
  </si>
  <si>
    <t xml:space="preserve"> 2024-10-21T00:30:00+01:00</t>
  </si>
  <si>
    <t xml:space="preserve"> 2024-10-21T01:00:00+01:00</t>
  </si>
  <si>
    <t xml:space="preserve"> 2024-10-21T01:30:00+01:00</t>
  </si>
  <si>
    <t xml:space="preserve"> 2024-10-21T02:00:00+01:00</t>
  </si>
  <si>
    <t xml:space="preserve"> 2024-10-21T02:30:00+01:00</t>
  </si>
  <si>
    <t xml:space="preserve"> 2024-10-21T03:00:00+01:00</t>
  </si>
  <si>
    <t xml:space="preserve"> 2024-10-21T03:30:00+01:00</t>
  </si>
  <si>
    <t xml:space="preserve"> 2024-10-21T04:00:00+01:00</t>
  </si>
  <si>
    <t xml:space="preserve"> 2024-10-21T04:30:00+01:00</t>
  </si>
  <si>
    <t xml:space="preserve"> 2024-10-21T05:00:00+01:00</t>
  </si>
  <si>
    <t xml:space="preserve"> 2024-10-21T05:30:00+01:00</t>
  </si>
  <si>
    <t xml:space="preserve"> 2024-10-21T06:00:00+01:00</t>
  </si>
  <si>
    <t xml:space="preserve"> 2024-10-21T06:30:00+01:00</t>
  </si>
  <si>
    <t xml:space="preserve"> 2024-10-21T07:00:00+01:00</t>
  </si>
  <si>
    <t xml:space="preserve"> 2024-10-21T07:30:00+01:00</t>
  </si>
  <si>
    <t xml:space="preserve"> 2024-10-21T08:00:00+01:00</t>
  </si>
  <si>
    <t xml:space="preserve"> 2024-10-21T08:30:00+01:00</t>
  </si>
  <si>
    <t xml:space="preserve"> 2024-10-21T09:00:00+01:00</t>
  </si>
  <si>
    <t xml:space="preserve"> 2024-10-21T09:30:00+01:00</t>
  </si>
  <si>
    <t xml:space="preserve"> 2024-10-21T10:00:00+01:00</t>
  </si>
  <si>
    <t xml:space="preserve"> 2024-10-21T10:30:00+01:00</t>
  </si>
  <si>
    <t xml:space="preserve"> 2024-10-21T11:00:00+01:00</t>
  </si>
  <si>
    <t xml:space="preserve"> 2024-10-21T11:30:00+01:00</t>
  </si>
  <si>
    <t xml:space="preserve"> 2024-10-21T12:00:00+01:00</t>
  </si>
  <si>
    <t xml:space="preserve"> 2024-10-21T12:30:00+01:00</t>
  </si>
  <si>
    <t xml:space="preserve"> 2024-10-21T13:00:00+01:00</t>
  </si>
  <si>
    <t xml:space="preserve"> 2024-10-21T13:30:00+01:00</t>
  </si>
  <si>
    <t xml:space="preserve"> 2024-10-21T14:00:00+01:00</t>
  </si>
  <si>
    <t xml:space="preserve"> 2024-10-21T14:30:00+01:00</t>
  </si>
  <si>
    <t xml:space="preserve"> 2024-10-21T15:00:00+01:00</t>
  </si>
  <si>
    <t xml:space="preserve"> 2024-10-21T15:30:00+01:00</t>
  </si>
  <si>
    <t xml:space="preserve"> 2024-10-21T16:00:00+01:00</t>
  </si>
  <si>
    <t xml:space="preserve"> 2024-10-21T16:30:00+01:00</t>
  </si>
  <si>
    <t xml:space="preserve"> 2024-10-21T17:00:00+01:00</t>
  </si>
  <si>
    <t xml:space="preserve"> 2024-10-21T17:30:00+01:00</t>
  </si>
  <si>
    <t xml:space="preserve"> 2024-10-21T18:00:00+01:00</t>
  </si>
  <si>
    <t xml:space="preserve"> 2024-10-21T18:30:00+01:00</t>
  </si>
  <si>
    <t xml:space="preserve"> 2024-10-21T19:00:00+01:00</t>
  </si>
  <si>
    <t xml:space="preserve"> 2024-10-21T19:30:00+01:00</t>
  </si>
  <si>
    <t xml:space="preserve"> 2024-10-21T20:00:00+01:00</t>
  </si>
  <si>
    <t xml:space="preserve"> 2024-10-21T20:30:00+01:00</t>
  </si>
  <si>
    <t xml:space="preserve"> 2024-10-21T21:00:00+01:00</t>
  </si>
  <si>
    <t xml:space="preserve"> 2024-10-21T21:30:00+01:00</t>
  </si>
  <si>
    <t xml:space="preserve"> 2024-10-21T22:00:00+01:00</t>
  </si>
  <si>
    <t xml:space="preserve"> 2024-10-21T22:30:00+01:00</t>
  </si>
  <si>
    <t xml:space="preserve"> 2024-10-21T23:00:00+01:00</t>
  </si>
  <si>
    <t xml:space="preserve"> 2024-10-21T23:30:00+01:00</t>
  </si>
  <si>
    <t xml:space="preserve"> 2024-10-22T00:00:00+01:00</t>
  </si>
  <si>
    <t xml:space="preserve"> 2024-10-22T00:30:00+01:00</t>
  </si>
  <si>
    <t xml:space="preserve"> 2024-10-22T01:00:00+01:00</t>
  </si>
  <si>
    <t xml:space="preserve"> 2024-10-22T01:30:00+01:00</t>
  </si>
  <si>
    <t xml:space="preserve"> 2024-10-22T02:00:00+01:00</t>
  </si>
  <si>
    <t xml:space="preserve"> 2024-10-22T02:30:00+01:00</t>
  </si>
  <si>
    <t xml:space="preserve"> 2024-10-22T03:00:00+01:00</t>
  </si>
  <si>
    <t xml:space="preserve"> 2024-10-22T03:30:00+01:00</t>
  </si>
  <si>
    <t xml:space="preserve"> 2024-10-22T04:00:00+01:00</t>
  </si>
  <si>
    <t xml:space="preserve"> 2024-10-22T04:30:00+01:00</t>
  </si>
  <si>
    <t xml:space="preserve"> 2024-10-22T05:00:00+01:00</t>
  </si>
  <si>
    <t xml:space="preserve"> 2024-10-22T05:30:00+01:00</t>
  </si>
  <si>
    <t xml:space="preserve"> 2024-10-22T06:00:00+01:00</t>
  </si>
  <si>
    <t xml:space="preserve"> 2024-10-22T06:30:00+01:00</t>
  </si>
  <si>
    <t xml:space="preserve"> 2024-10-22T07:00:00+01:00</t>
  </si>
  <si>
    <t xml:space="preserve"> 2024-10-22T07:30:00+01:00</t>
  </si>
  <si>
    <t xml:space="preserve"> 2024-10-22T08:00:00+01:00</t>
  </si>
  <si>
    <t xml:space="preserve"> 2024-10-22T08:30:00+01:00</t>
  </si>
  <si>
    <t xml:space="preserve"> 2024-10-22T09:00:00+01:00</t>
  </si>
  <si>
    <t xml:space="preserve"> 2024-10-22T09:30:00+01:00</t>
  </si>
  <si>
    <t xml:space="preserve"> 2024-10-22T10:00:00+01:00</t>
  </si>
  <si>
    <t xml:space="preserve"> 2024-10-22T10:30:00+01:00</t>
  </si>
  <si>
    <t xml:space="preserve"> 2024-10-22T11:00:00+01:00</t>
  </si>
  <si>
    <t xml:space="preserve"> 2024-10-22T11:30:00+01:00</t>
  </si>
  <si>
    <t xml:space="preserve"> 2024-10-22T12:00:00+01:00</t>
  </si>
  <si>
    <t xml:space="preserve"> 2024-10-22T12:30:00+01:00</t>
  </si>
  <si>
    <t xml:space="preserve"> 2024-10-22T13:00:00+01:00</t>
  </si>
  <si>
    <t xml:space="preserve"> 2024-10-22T13:30:00+01:00</t>
  </si>
  <si>
    <t xml:space="preserve"> 2024-10-22T14:00:00+01:00</t>
  </si>
  <si>
    <t xml:space="preserve"> 2024-10-22T14:30:00+01:00</t>
  </si>
  <si>
    <t xml:space="preserve"> 2024-10-22T15:00:00+01:00</t>
  </si>
  <si>
    <t xml:space="preserve"> 2024-10-22T15:30:00+01:00</t>
  </si>
  <si>
    <t xml:space="preserve"> 2024-10-22T16:00:00+01:00</t>
  </si>
  <si>
    <t xml:space="preserve"> 2024-10-22T16:30:00+01:00</t>
  </si>
  <si>
    <t xml:space="preserve"> 2024-10-22T17:00:00+01:00</t>
  </si>
  <si>
    <t xml:space="preserve"> 2024-10-22T17:30:00+01:00</t>
  </si>
  <si>
    <t xml:space="preserve"> 2024-10-22T18:00:00+01:00</t>
  </si>
  <si>
    <t xml:space="preserve"> 2024-10-22T18:30:00+01:00</t>
  </si>
  <si>
    <t xml:space="preserve"> 2024-10-22T19:00:00+01:00</t>
  </si>
  <si>
    <t xml:space="preserve"> 2024-10-22T19:30:00+01:00</t>
  </si>
  <si>
    <t xml:space="preserve"> 2024-10-22T20:00:00+01:00</t>
  </si>
  <si>
    <t xml:space="preserve"> 2024-10-22T20:30:00+01:00</t>
  </si>
  <si>
    <t xml:space="preserve"> 2024-10-22T21:00:00+01:00</t>
  </si>
  <si>
    <t xml:space="preserve"> 2024-10-22T21:30:00+01:00</t>
  </si>
  <si>
    <t xml:space="preserve"> 2024-10-22T22:00:00+01:00</t>
  </si>
  <si>
    <t xml:space="preserve"> 2024-10-22T22:30:00+01:00</t>
  </si>
  <si>
    <t xml:space="preserve"> 2024-10-22T23:00:00+01:00</t>
  </si>
  <si>
    <t xml:space="preserve"> 2024-10-22T23:30:00+01:00</t>
  </si>
  <si>
    <t xml:space="preserve"> 2024-10-23T00:00:00+01:00</t>
  </si>
  <si>
    <t xml:space="preserve"> 2024-10-23T00:30:00+01:00</t>
  </si>
  <si>
    <t xml:space="preserve"> 2024-10-23T01:00:00+01:00</t>
  </si>
  <si>
    <t xml:space="preserve"> 2024-10-23T01:30:00+01:00</t>
  </si>
  <si>
    <t xml:space="preserve"> 2024-10-23T02:00:00+01:00</t>
  </si>
  <si>
    <t xml:space="preserve"> 2024-10-23T02:30:00+01:00</t>
  </si>
  <si>
    <t xml:space="preserve"> 2024-10-23T03:00:00+01:00</t>
  </si>
  <si>
    <t xml:space="preserve"> 2024-10-23T03:30:00+01:00</t>
  </si>
  <si>
    <t xml:space="preserve"> 2024-10-23T04:00:00+01:00</t>
  </si>
  <si>
    <t xml:space="preserve"> 2024-10-23T04:30:00+01:00</t>
  </si>
  <si>
    <t xml:space="preserve"> 2024-10-23T05:00:00+01:00</t>
  </si>
  <si>
    <t xml:space="preserve"> 2024-10-23T05:30:00+01:00</t>
  </si>
  <si>
    <t xml:space="preserve"> 2024-10-23T06:00:00+01:00</t>
  </si>
  <si>
    <t xml:space="preserve"> 2024-10-23T06:30:00+01:00</t>
  </si>
  <si>
    <t xml:space="preserve"> 2024-10-23T07:00:00+01:00</t>
  </si>
  <si>
    <t xml:space="preserve"> 2024-10-23T07:30:00+01:00</t>
  </si>
  <si>
    <t xml:space="preserve"> 2024-10-23T08:00:00+01:00</t>
  </si>
  <si>
    <t xml:space="preserve"> 2024-10-23T08:30:00+01:00</t>
  </si>
  <si>
    <t xml:space="preserve"> 2024-10-23T09:00:00+01:00</t>
  </si>
  <si>
    <t xml:space="preserve"> 2024-10-23T09:30:00+01:00</t>
  </si>
  <si>
    <t xml:space="preserve"> 2024-10-23T10:00:00+01:00</t>
  </si>
  <si>
    <t xml:space="preserve"> 2024-10-23T10:30:00+01:00</t>
  </si>
  <si>
    <t xml:space="preserve"> 2024-10-23T11:00:00+01:00</t>
  </si>
  <si>
    <t xml:space="preserve"> 2024-10-23T11:30:00+01:00</t>
  </si>
  <si>
    <t xml:space="preserve"> 2024-10-23T12:00:00+01:00</t>
  </si>
  <si>
    <t xml:space="preserve"> 2024-10-23T12:30:00+01:00</t>
  </si>
  <si>
    <t xml:space="preserve"> 2024-10-23T13:00:00+01:00</t>
  </si>
  <si>
    <t xml:space="preserve"> 2024-10-23T13:30:00+01:00</t>
  </si>
  <si>
    <t xml:space="preserve"> 2024-10-23T14:00:00+01:00</t>
  </si>
  <si>
    <t xml:space="preserve"> 2024-10-23T14:30:00+01:00</t>
  </si>
  <si>
    <t xml:space="preserve"> 2024-10-23T15:00:00+01:00</t>
  </si>
  <si>
    <t xml:space="preserve"> 2024-10-23T15:30:00+01:00</t>
  </si>
  <si>
    <t xml:space="preserve"> 2024-10-23T16:00:00+01:00</t>
  </si>
  <si>
    <t xml:space="preserve"> 2024-10-23T16:30:00+01:00</t>
  </si>
  <si>
    <t xml:space="preserve"> 2024-10-23T17:00:00+01:00</t>
  </si>
  <si>
    <t xml:space="preserve"> 2024-10-23T17:30:00+01:00</t>
  </si>
  <si>
    <t xml:space="preserve"> 2024-10-23T18:00:00+01:00</t>
  </si>
  <si>
    <t xml:space="preserve"> 2024-10-23T18:30:00+01:00</t>
  </si>
  <si>
    <t xml:space="preserve"> 2024-10-23T19:00:00+01:00</t>
  </si>
  <si>
    <t xml:space="preserve"> 2024-10-23T19:30:00+01:00</t>
  </si>
  <si>
    <t xml:space="preserve"> 2024-10-23T20:00:00+01:00</t>
  </si>
  <si>
    <t xml:space="preserve"> 2024-10-23T20:30:00+01:00</t>
  </si>
  <si>
    <t xml:space="preserve"> 2024-10-23T21:00:00+01:00</t>
  </si>
  <si>
    <t xml:space="preserve"> 2024-10-23T21:30:00+01:00</t>
  </si>
  <si>
    <t xml:space="preserve"> 2024-10-23T22:00:00+01:00</t>
  </si>
  <si>
    <t xml:space="preserve"> 2024-10-23T22:30:00+01:00</t>
  </si>
  <si>
    <t xml:space="preserve"> 2024-10-23T23:00:00+01:00</t>
  </si>
  <si>
    <t xml:space="preserve"> 2024-10-23T23:30:00+01:00</t>
  </si>
  <si>
    <t xml:space="preserve"> 2024-10-24T00:00:00+01:00</t>
  </si>
  <si>
    <t xml:space="preserve"> 2024-10-24T00:30:00+01:00</t>
  </si>
  <si>
    <t xml:space="preserve"> 2024-10-24T01:00:00+01:00</t>
  </si>
  <si>
    <t xml:space="preserve"> 2024-10-24T01:30:00+01:00</t>
  </si>
  <si>
    <t xml:space="preserve"> 2024-10-24T02:00:00+01:00</t>
  </si>
  <si>
    <t xml:space="preserve"> 2024-10-24T02:30:00+01:00</t>
  </si>
  <si>
    <t xml:space="preserve"> 2024-10-24T03:00:00+01:00</t>
  </si>
  <si>
    <t xml:space="preserve"> 2024-10-24T03:30:00+01:00</t>
  </si>
  <si>
    <t xml:space="preserve"> 2024-10-24T04:00:00+01:00</t>
  </si>
  <si>
    <t xml:space="preserve"> 2024-10-24T04:30:00+01:00</t>
  </si>
  <si>
    <t xml:space="preserve"> 2024-10-24T05:00:00+01:00</t>
  </si>
  <si>
    <t xml:space="preserve"> 2024-10-24T05:30:00+01:00</t>
  </si>
  <si>
    <t xml:space="preserve"> 2024-10-24T06:00:00+01:00</t>
  </si>
  <si>
    <t xml:space="preserve"> 2024-10-24T06:30:00+01:00</t>
  </si>
  <si>
    <t xml:space="preserve"> 2024-10-24T07:00:00+01:00</t>
  </si>
  <si>
    <t xml:space="preserve"> 2024-10-24T07:30:00+01:00</t>
  </si>
  <si>
    <t xml:space="preserve"> 2024-10-24T08:00:00+01:00</t>
  </si>
  <si>
    <t xml:space="preserve"> 2024-10-24T08:30:00+01:00</t>
  </si>
  <si>
    <t xml:space="preserve"> 2024-10-24T09:00:00+01:00</t>
  </si>
  <si>
    <t xml:space="preserve"> 2024-10-24T09:30:00+01:00</t>
  </si>
  <si>
    <t xml:space="preserve"> 2024-10-24T10:00:00+01:00</t>
  </si>
  <si>
    <t xml:space="preserve"> 2024-10-24T10:30:00+01:00</t>
  </si>
  <si>
    <t xml:space="preserve"> 2024-10-24T11:00:00+01:00</t>
  </si>
  <si>
    <t xml:space="preserve"> 2024-10-24T11:30:00+01:00</t>
  </si>
  <si>
    <t xml:space="preserve"> 2024-10-24T12:00:00+01:00</t>
  </si>
  <si>
    <t xml:space="preserve"> 2024-10-24T12:30:00+01:00</t>
  </si>
  <si>
    <t xml:space="preserve"> 2024-10-24T13:00:00+01:00</t>
  </si>
  <si>
    <t xml:space="preserve"> 2024-10-24T13:30:00+01:00</t>
  </si>
  <si>
    <t xml:space="preserve"> 2024-10-24T14:00:00+01:00</t>
  </si>
  <si>
    <t xml:space="preserve"> 2024-10-24T14:30:00+01:00</t>
  </si>
  <si>
    <t xml:space="preserve"> 2024-10-24T15:00:00+01:00</t>
  </si>
  <si>
    <t xml:space="preserve"> 2024-10-24T15:30:00+01:00</t>
  </si>
  <si>
    <t xml:space="preserve"> 2024-10-24T16:00:00+01:00</t>
  </si>
  <si>
    <t xml:space="preserve"> 2024-10-24T16:30:00+01:00</t>
  </si>
  <si>
    <t xml:space="preserve"> 2024-10-24T17:00:00+01:00</t>
  </si>
  <si>
    <t xml:space="preserve"> 2024-10-24T17:30:00+01:00</t>
  </si>
  <si>
    <t xml:space="preserve"> 2024-10-24T18:00:00+01:00</t>
  </si>
  <si>
    <t xml:space="preserve"> 2024-10-24T18:30:00+01:00</t>
  </si>
  <si>
    <t xml:space="preserve"> 2024-10-24T19:00:00+01:00</t>
  </si>
  <si>
    <t xml:space="preserve"> 2024-10-24T19:30:00+01:00</t>
  </si>
  <si>
    <t xml:space="preserve"> 2024-10-24T20:00:00+01:00</t>
  </si>
  <si>
    <t xml:space="preserve"> 2024-10-24T20:30:00+01:00</t>
  </si>
  <si>
    <t xml:space="preserve"> 2024-10-24T21:00:00+01:00</t>
  </si>
  <si>
    <t xml:space="preserve"> 2024-10-24T21:30:00+01:00</t>
  </si>
  <si>
    <t xml:space="preserve"> 2024-10-24T22:00:00+01:00</t>
  </si>
  <si>
    <t xml:space="preserve"> 2024-10-24T22:30:00+01:00</t>
  </si>
  <si>
    <t xml:space="preserve"> 2024-10-24T23:00:00+01:00</t>
  </si>
  <si>
    <t xml:space="preserve"> 2024-10-24T23:30:00+01:00</t>
  </si>
  <si>
    <t xml:space="preserve"> 2024-10-25T00:00:00+01:00</t>
  </si>
  <si>
    <t xml:space="preserve"> 2024-10-25T00:30:00+01:00</t>
  </si>
  <si>
    <t xml:space="preserve"> 2024-10-25T01:00:00+01:00</t>
  </si>
  <si>
    <t xml:space="preserve"> 2024-10-25T01:30:00+01:00</t>
  </si>
  <si>
    <t xml:space="preserve"> 2024-10-25T02:00:00+01:00</t>
  </si>
  <si>
    <t xml:space="preserve"> 2024-10-25T02:30:00+01:00</t>
  </si>
  <si>
    <t xml:space="preserve"> 2024-10-25T03:00:00+01:00</t>
  </si>
  <si>
    <t xml:space="preserve"> 2024-10-25T03:30:00+01:00</t>
  </si>
  <si>
    <t xml:space="preserve"> 2024-10-25T04:00:00+01:00</t>
  </si>
  <si>
    <t xml:space="preserve"> 2024-10-25T04:30:00+01:00</t>
  </si>
  <si>
    <t xml:space="preserve"> 2024-10-25T05:00:00+01:00</t>
  </si>
  <si>
    <t xml:space="preserve"> 2024-10-25T05:30:00+01:00</t>
  </si>
  <si>
    <t xml:space="preserve"> 2024-10-25T06:00:00+01:00</t>
  </si>
  <si>
    <t xml:space="preserve"> 2024-10-25T06:30:00+01:00</t>
  </si>
  <si>
    <t xml:space="preserve"> 2024-10-25T07:00:00+01:00</t>
  </si>
  <si>
    <t xml:space="preserve"> 2024-10-25T07:30:00+01:00</t>
  </si>
  <si>
    <t xml:space="preserve"> 2024-10-25T08:00:00+01:00</t>
  </si>
  <si>
    <t xml:space="preserve"> 2024-10-25T08:30:00+01:00</t>
  </si>
  <si>
    <t xml:space="preserve"> 2024-10-25T09:00:00+01:00</t>
  </si>
  <si>
    <t xml:space="preserve"> 2024-10-25T09:30:00+01:00</t>
  </si>
  <si>
    <t xml:space="preserve"> 2024-10-25T10:00:00+01:00</t>
  </si>
  <si>
    <t xml:space="preserve"> 2024-10-25T10:30:00+01:00</t>
  </si>
  <si>
    <t xml:space="preserve"> 2024-10-25T11:00:00+01:00</t>
  </si>
  <si>
    <t xml:space="preserve"> 2024-10-25T11:30:00+01:00</t>
  </si>
  <si>
    <t xml:space="preserve"> 2024-10-25T12:00:00+01:00</t>
  </si>
  <si>
    <t xml:space="preserve"> 2024-10-25T12:30:00+01:00</t>
  </si>
  <si>
    <t xml:space="preserve"> 2024-10-25T13:00:00+01:00</t>
  </si>
  <si>
    <t xml:space="preserve"> 2024-10-25T13:30:00+01:00</t>
  </si>
  <si>
    <t xml:space="preserve"> 2024-10-25T14:00:00+01:00</t>
  </si>
  <si>
    <t xml:space="preserve"> 2024-10-25T14:30:00+01:00</t>
  </si>
  <si>
    <t xml:space="preserve"> 2024-10-25T15:00:00+01:00</t>
  </si>
  <si>
    <t xml:space="preserve"> 2024-10-25T15:30:00+01:00</t>
  </si>
  <si>
    <t xml:space="preserve"> 2024-10-25T16:00:00+01:00</t>
  </si>
  <si>
    <t xml:space="preserve"> 2024-10-25T16:30:00+01:00</t>
  </si>
  <si>
    <t xml:space="preserve"> 2024-10-25T17:00:00+01:00</t>
  </si>
  <si>
    <t xml:space="preserve"> 2024-10-25T17:30:00+01:00</t>
  </si>
  <si>
    <t xml:space="preserve"> 2024-10-25T18:00:00+01:00</t>
  </si>
  <si>
    <t xml:space="preserve"> 2024-10-25T18:30:00+01:00</t>
  </si>
  <si>
    <t xml:space="preserve"> 2024-10-25T19:00:00+01:00</t>
  </si>
  <si>
    <t xml:space="preserve"> 2024-10-25T19:30:00+01:00</t>
  </si>
  <si>
    <t xml:space="preserve"> 2024-10-25T20:00:00+01:00</t>
  </si>
  <si>
    <t xml:space="preserve"> 2024-10-25T20:30:00+01:00</t>
  </si>
  <si>
    <t xml:space="preserve"> 2024-10-25T21:00:00+01:00</t>
  </si>
  <si>
    <t xml:space="preserve"> 2024-10-25T21:30:00+01:00</t>
  </si>
  <si>
    <t xml:space="preserve"> 2024-10-25T22:00:00+01:00</t>
  </si>
  <si>
    <t xml:space="preserve"> 2024-10-25T22:30:00+01:00</t>
  </si>
  <si>
    <t xml:space="preserve"> 2024-10-25T23:00:00+01:00</t>
  </si>
  <si>
    <t xml:space="preserve"> 2024-10-25T23:30:00+01:00</t>
  </si>
  <si>
    <t xml:space="preserve"> 2024-10-26T00:00:00+01:00</t>
  </si>
  <si>
    <t xml:space="preserve"> 2024-10-26T00:30:00+01:00</t>
  </si>
  <si>
    <t xml:space="preserve"> 2024-10-26T01:00:00+01:00</t>
  </si>
  <si>
    <t xml:space="preserve"> 2024-10-26T01:30:00+01:00</t>
  </si>
  <si>
    <t xml:space="preserve"> 2024-10-26T02:00:00+01:00</t>
  </si>
  <si>
    <t xml:space="preserve"> 2024-10-26T02:30:00+01:00</t>
  </si>
  <si>
    <t xml:space="preserve"> 2024-10-26T03:00:00+01:00</t>
  </si>
  <si>
    <t xml:space="preserve"> 2024-10-26T03:30:00+01:00</t>
  </si>
  <si>
    <t xml:space="preserve"> 2024-10-26T04:00:00+01:00</t>
  </si>
  <si>
    <t xml:space="preserve"> 2024-10-26T04:30:00+01:00</t>
  </si>
  <si>
    <t xml:space="preserve"> 2024-10-26T05:00:00+01:00</t>
  </si>
  <si>
    <t xml:space="preserve"> 2024-10-26T05:30:00+01:00</t>
  </si>
  <si>
    <t xml:space="preserve"> 2024-10-26T06:00:00+01:00</t>
  </si>
  <si>
    <t xml:space="preserve"> 2024-10-26T06:30:00+01:00</t>
  </si>
  <si>
    <t xml:space="preserve"> 2024-10-26T07:00:00+01:00</t>
  </si>
  <si>
    <t xml:space="preserve"> 2024-10-26T07:30:00+01:00</t>
  </si>
  <si>
    <t xml:space="preserve"> 2024-10-26T08:00:00+01:00</t>
  </si>
  <si>
    <t xml:space="preserve"> 2024-10-26T08:30:00+01:00</t>
  </si>
  <si>
    <t xml:space="preserve"> 2024-10-26T09:00:00+01:00</t>
  </si>
  <si>
    <t xml:space="preserve"> 2024-10-26T09:30:00+01:00</t>
  </si>
  <si>
    <t xml:space="preserve"> 2024-10-26T10:00:00+01:00</t>
  </si>
  <si>
    <t xml:space="preserve"> 2024-10-26T10:30:00+01:00</t>
  </si>
  <si>
    <t xml:space="preserve"> 2024-10-26T11:00:00+01:00</t>
  </si>
  <si>
    <t xml:space="preserve"> 2024-10-26T11:30:00+01:00</t>
  </si>
  <si>
    <t xml:space="preserve"> 2024-10-26T12:00:00+01:00</t>
  </si>
  <si>
    <t xml:space="preserve"> 2024-10-26T12:30:00+01:00</t>
  </si>
  <si>
    <t xml:space="preserve"> 2024-10-26T13:00:00+01:00</t>
  </si>
  <si>
    <t xml:space="preserve"> 2024-10-26T13:30:00+01:00</t>
  </si>
  <si>
    <t xml:space="preserve"> 2024-10-26T14:00:00+01:00</t>
  </si>
  <si>
    <t xml:space="preserve"> 2024-10-26T14:30:00+01:00</t>
  </si>
  <si>
    <t xml:space="preserve"> 2024-10-26T15:00:00+01:00</t>
  </si>
  <si>
    <t xml:space="preserve"> 2024-10-26T15:30:00+01:00</t>
  </si>
  <si>
    <t xml:space="preserve"> 2024-10-26T16:00:00+01:00</t>
  </si>
  <si>
    <t xml:space="preserve"> 2024-10-26T16:30:00+01:00</t>
  </si>
  <si>
    <t xml:space="preserve"> 2024-10-26T17:00:00+01:00</t>
  </si>
  <si>
    <t xml:space="preserve"> 2024-10-26T17:30:00+01:00</t>
  </si>
  <si>
    <t xml:space="preserve"> 2024-10-26T18:00:00+01:00</t>
  </si>
  <si>
    <t xml:space="preserve"> 2024-10-26T18:30:00+01:00</t>
  </si>
  <si>
    <t xml:space="preserve"> 2024-10-26T19:00:00+01:00</t>
  </si>
  <si>
    <t xml:space="preserve"> 2024-10-26T19:30:00+01:00</t>
  </si>
  <si>
    <t xml:space="preserve"> 2024-10-26T20:00:00+01:00</t>
  </si>
  <si>
    <t xml:space="preserve"> 2024-10-26T20:30:00+01:00</t>
  </si>
  <si>
    <t xml:space="preserve"> 2024-10-26T21:00:00+01:00</t>
  </si>
  <si>
    <t xml:space="preserve"> 2024-10-26T21:30:00+01:00</t>
  </si>
  <si>
    <t xml:space="preserve"> 2024-10-26T22:00:00+01:00</t>
  </si>
  <si>
    <t xml:space="preserve"> 2024-10-26T22:30:00+01:00</t>
  </si>
  <si>
    <t xml:space="preserve"> 2024-10-26T23:00:00+01:00</t>
  </si>
  <si>
    <t xml:space="preserve"> 2024-10-26T23:30:00+01:00</t>
  </si>
  <si>
    <t xml:space="preserve"> 2024-10-27T00:00:00+01:00</t>
  </si>
  <si>
    <t xml:space="preserve"> 2024-10-27T00:30:00+01:00</t>
  </si>
  <si>
    <t xml:space="preserve"> 2024-10-27T01:30:00+01:00</t>
  </si>
  <si>
    <t xml:space="preserve"> 2024-10-27T01:00:00+00:00</t>
  </si>
  <si>
    <t xml:space="preserve"> 2024-10-27T01:30:00+00:00</t>
  </si>
  <si>
    <t xml:space="preserve"> 2024-10-27T02:00:00+00:00</t>
  </si>
  <si>
    <t xml:space="preserve"> 2024-10-27T02:30:00+00:00</t>
  </si>
  <si>
    <t xml:space="preserve"> 2024-10-27T03:00:00+00:00</t>
  </si>
  <si>
    <t xml:space="preserve"> 2024-10-27T03:30:00+00:00</t>
  </si>
  <si>
    <t xml:space="preserve"> 2024-10-27T04:00:00+00:00</t>
  </si>
  <si>
    <t xml:space="preserve"> 2024-10-27T04:30:00+00:00</t>
  </si>
  <si>
    <t xml:space="preserve"> 2024-10-27T05:00:00+00:00</t>
  </si>
  <si>
    <t xml:space="preserve"> 2024-10-27T05:30:00+00:00</t>
  </si>
  <si>
    <t xml:space="preserve"> 2024-10-27T06:00:00+00:00</t>
  </si>
  <si>
    <t xml:space="preserve"> 2024-10-27T06:30:00+00:00</t>
  </si>
  <si>
    <t xml:space="preserve"> 2024-10-27T07:00:00+00:00</t>
  </si>
  <si>
    <t xml:space="preserve"> 2024-10-27T07:30:00+00:00</t>
  </si>
  <si>
    <t xml:space="preserve"> 2024-10-27T08:00:00+00:00</t>
  </si>
  <si>
    <t xml:space="preserve"> 2024-10-27T08:30:00+00:00</t>
  </si>
  <si>
    <t xml:space="preserve"> 2024-10-27T09:00:00+00:00</t>
  </si>
  <si>
    <t xml:space="preserve"> 2024-10-27T09:30:00+00:00</t>
  </si>
  <si>
    <t xml:space="preserve"> 2024-10-27T10:00:00+00:00</t>
  </si>
  <si>
    <t xml:space="preserve"> 2024-10-27T10:30:00+00:00</t>
  </si>
  <si>
    <t xml:space="preserve"> 2024-10-27T11:00:00+00:00</t>
  </si>
  <si>
    <t xml:space="preserve"> 2024-10-27T11:30:00+00:00</t>
  </si>
  <si>
    <t xml:space="preserve"> 2024-10-27T12:00:00+00:00</t>
  </si>
  <si>
    <t xml:space="preserve"> 2024-10-27T12:30:00+00:00</t>
  </si>
  <si>
    <t xml:space="preserve"> 2024-10-27T13:00:00+00:00</t>
  </si>
  <si>
    <t xml:space="preserve"> 2024-10-27T13:30:00+00:00</t>
  </si>
  <si>
    <t xml:space="preserve"> 2024-10-27T14:00:00+00:00</t>
  </si>
  <si>
    <t xml:space="preserve"> 2024-10-27T14:30:00+00:00</t>
  </si>
  <si>
    <t xml:space="preserve"> 2024-10-27T15:00:00+00:00</t>
  </si>
  <si>
    <t xml:space="preserve"> 2024-10-27T15:30:00+00:00</t>
  </si>
  <si>
    <t xml:space="preserve"> 2024-10-27T16:00:00+00:00</t>
  </si>
  <si>
    <t xml:space="preserve"> 2024-10-27T16:30:00+00:00</t>
  </si>
  <si>
    <t xml:space="preserve"> 2024-10-27T17:00:00+00:00</t>
  </si>
  <si>
    <t xml:space="preserve"> 2024-10-27T17:30:00+00:00</t>
  </si>
  <si>
    <t xml:space="preserve"> 2024-10-27T18:00:00+00:00</t>
  </si>
  <si>
    <t xml:space="preserve"> 2024-10-27T18:30:00+00:00</t>
  </si>
  <si>
    <t xml:space="preserve"> 2024-10-27T19:00:00+00:00</t>
  </si>
  <si>
    <t xml:space="preserve"> 2024-10-27T19:30:00+00:00</t>
  </si>
  <si>
    <t xml:space="preserve"> 2024-10-27T20:00:00+00:00</t>
  </si>
  <si>
    <t xml:space="preserve"> 2024-10-27T20:30:00+00:00</t>
  </si>
  <si>
    <t xml:space="preserve"> 2024-10-27T21:00:00+00:00</t>
  </si>
  <si>
    <t xml:space="preserve"> 2024-10-27T21:30:00+00:00</t>
  </si>
  <si>
    <t xml:space="preserve"> 2024-10-27T22:00:00+00:00</t>
  </si>
  <si>
    <t xml:space="preserve"> 2024-10-27T22:30:00+00:00</t>
  </si>
  <si>
    <t xml:space="preserve"> 2024-10-27T23:00:00+00:00</t>
  </si>
  <si>
    <t xml:space="preserve"> 2024-10-27T23:30:00+00:00</t>
  </si>
  <si>
    <t xml:space="preserve"> 2024-10-28T00:00:00+00:00</t>
  </si>
  <si>
    <t xml:space="preserve"> 2024-10-28T00:30:00+00:00</t>
  </si>
  <si>
    <t xml:space="preserve"> 2024-10-28T01:00:00+00:00</t>
  </si>
  <si>
    <t xml:space="preserve"> 2024-10-28T01:30:00+00:00</t>
  </si>
  <si>
    <t xml:space="preserve"> 2024-10-28T02:00:00+00:00</t>
  </si>
  <si>
    <t xml:space="preserve"> 2024-10-28T02:30:00+00:00</t>
  </si>
  <si>
    <t xml:space="preserve"> 2024-10-28T03:00:00+00:00</t>
  </si>
  <si>
    <t xml:space="preserve"> 2024-10-28T03:30:00+00:00</t>
  </si>
  <si>
    <t xml:space="preserve"> 2024-10-28T04:00:00+00:00</t>
  </si>
  <si>
    <t xml:space="preserve"> 2024-10-28T04:30:00+00:00</t>
  </si>
  <si>
    <t xml:space="preserve"> 2024-10-28T05:00:00+00:00</t>
  </si>
  <si>
    <t xml:space="preserve"> 2024-10-28T05:30:00+00:00</t>
  </si>
  <si>
    <t xml:space="preserve"> 2024-10-28T06:00:00+00:00</t>
  </si>
  <si>
    <t xml:space="preserve"> 2024-10-28T06:30:00+00:00</t>
  </si>
  <si>
    <t xml:space="preserve"> 2024-10-28T07:00:00+00:00</t>
  </si>
  <si>
    <t xml:space="preserve"> 2024-10-28T07:30:00+00:00</t>
  </si>
  <si>
    <t xml:space="preserve"> 2024-10-28T08:00:00+00:00</t>
  </si>
  <si>
    <t xml:space="preserve"> 2024-10-28T08:30:00+00:00</t>
  </si>
  <si>
    <t xml:space="preserve"> 2024-10-28T09:00:00+00:00</t>
  </si>
  <si>
    <t xml:space="preserve"> 2024-10-28T09:30:00+00:00</t>
  </si>
  <si>
    <t xml:space="preserve"> 2024-10-28T10:00:00+00:00</t>
  </si>
  <si>
    <t xml:space="preserve"> 2024-10-28T10:30:00+00:00</t>
  </si>
  <si>
    <t xml:space="preserve"> 2024-10-28T11:00:00+00:00</t>
  </si>
  <si>
    <t xml:space="preserve"> 2024-10-28T11:30:00+00:00</t>
  </si>
  <si>
    <t xml:space="preserve"> 2024-10-28T12:00:00+00:00</t>
  </si>
  <si>
    <t xml:space="preserve"> 2024-10-28T12:30:00+00:00</t>
  </si>
  <si>
    <t xml:space="preserve"> 2024-10-28T13:00:00+00:00</t>
  </si>
  <si>
    <t xml:space="preserve"> 2024-10-28T13:30:00+00:00</t>
  </si>
  <si>
    <t xml:space="preserve"> 2024-10-28T14:00:00+00:00</t>
  </si>
  <si>
    <t xml:space="preserve"> 2024-10-28T14:30:00+00:00</t>
  </si>
  <si>
    <t xml:space="preserve"> 2024-10-28T15:00:00+00:00</t>
  </si>
  <si>
    <t xml:space="preserve"> 2024-10-28T15:30:00+00:00</t>
  </si>
  <si>
    <t xml:space="preserve"> 2024-10-28T16:00:00+00:00</t>
  </si>
  <si>
    <t xml:space="preserve"> 2024-10-28T16:30:00+00:00</t>
  </si>
  <si>
    <t xml:space="preserve"> 2024-10-28T17:00:00+00:00</t>
  </si>
  <si>
    <t xml:space="preserve"> 2024-10-28T17:30:00+00:00</t>
  </si>
  <si>
    <t xml:space="preserve"> 2024-10-28T18:00:00+00:00</t>
  </si>
  <si>
    <t xml:space="preserve"> 2024-10-28T18:30:00+00:00</t>
  </si>
  <si>
    <t xml:space="preserve"> 2024-10-28T19:00:00+00:00</t>
  </si>
  <si>
    <t xml:space="preserve"> 2024-10-28T19:30:00+00:00</t>
  </si>
  <si>
    <t xml:space="preserve"> 2024-10-28T20:00:00+00:00</t>
  </si>
  <si>
    <t xml:space="preserve"> 2024-10-28T20:30:00+00:00</t>
  </si>
  <si>
    <t xml:space="preserve"> 2024-10-28T21:00:00+00:00</t>
  </si>
  <si>
    <t xml:space="preserve"> 2024-10-28T21:30:00+00:00</t>
  </si>
  <si>
    <t xml:space="preserve"> 2024-10-28T22:00:00+00:00</t>
  </si>
  <si>
    <t xml:space="preserve"> 2024-10-28T22:30:00+00:00</t>
  </si>
  <si>
    <t xml:space="preserve"> 2024-10-28T23:00:00+00:00</t>
  </si>
  <si>
    <t xml:space="preserve"> 2024-10-28T23:30:00+00:00</t>
  </si>
  <si>
    <t xml:space="preserve"> 2024-10-29T00:00:00+00:00</t>
  </si>
  <si>
    <t xml:space="preserve"> 2024-10-29T00:30:00+00:00</t>
  </si>
  <si>
    <t xml:space="preserve"> 2024-10-29T01:00:00+00:00</t>
  </si>
  <si>
    <t xml:space="preserve"> 2024-10-29T01:30:00+00:00</t>
  </si>
  <si>
    <t xml:space="preserve"> 2024-10-29T02:00:00+00:00</t>
  </si>
  <si>
    <t xml:space="preserve"> 2024-10-29T02:30:00+00:00</t>
  </si>
  <si>
    <t xml:space="preserve"> 2024-10-29T03:00:00+00:00</t>
  </si>
  <si>
    <t xml:space="preserve"> 2024-10-29T03:30:00+00:00</t>
  </si>
  <si>
    <t xml:space="preserve"> 2024-10-29T04:00:00+00:00</t>
  </si>
  <si>
    <t xml:space="preserve"> 2024-10-29T04:30:00+00:00</t>
  </si>
  <si>
    <t xml:space="preserve"> 2024-10-29T05:00:00+00:00</t>
  </si>
  <si>
    <t xml:space="preserve"> 2024-10-29T05:30:00+00:00</t>
  </si>
  <si>
    <t xml:space="preserve"> 2024-10-29T06:00:00+00:00</t>
  </si>
  <si>
    <t xml:space="preserve"> 2024-10-29T06:30:00+00:00</t>
  </si>
  <si>
    <t xml:space="preserve"> 2024-10-29T07:00:00+00:00</t>
  </si>
  <si>
    <t xml:space="preserve"> 2024-10-29T07:30:00+00:00</t>
  </si>
  <si>
    <t xml:space="preserve"> 2024-10-29T08:00:00+00:00</t>
  </si>
  <si>
    <t xml:space="preserve"> 2024-10-29T08:30:00+00:00</t>
  </si>
  <si>
    <t xml:space="preserve"> 2024-10-29T09:00:00+00:00</t>
  </si>
  <si>
    <t xml:space="preserve"> 2024-10-29T09:30:00+00:00</t>
  </si>
  <si>
    <t xml:space="preserve"> 2024-10-29T10:00:00+00:00</t>
  </si>
  <si>
    <t xml:space="preserve"> 2024-10-29T10:30:00+00:00</t>
  </si>
  <si>
    <t xml:space="preserve"> 2024-10-29T11:00:00+00:00</t>
  </si>
  <si>
    <t xml:space="preserve"> 2024-10-29T11:30:00+00:00</t>
  </si>
  <si>
    <t xml:space="preserve"> 2024-10-29T12:00:00+00:00</t>
  </si>
  <si>
    <t xml:space="preserve"> 2024-10-29T12:30:00+00:00</t>
  </si>
  <si>
    <t xml:space="preserve"> 2024-10-29T13:00:00+00:00</t>
  </si>
  <si>
    <t xml:space="preserve"> 2024-10-29T13:30:00+00:00</t>
  </si>
  <si>
    <t xml:space="preserve"> 2024-10-29T14:00:00+00:00</t>
  </si>
  <si>
    <t xml:space="preserve"> 2024-10-29T14:30:00+00:00</t>
  </si>
  <si>
    <t xml:space="preserve"> 2024-10-29T15:00:00+00:00</t>
  </si>
  <si>
    <t xml:space="preserve"> 2024-10-29T15:30:00+00:00</t>
  </si>
  <si>
    <t xml:space="preserve"> 2024-10-29T16:00:00+00:00</t>
  </si>
  <si>
    <t xml:space="preserve"> 2024-10-29T16:30:00+00:00</t>
  </si>
  <si>
    <t xml:space="preserve"> 2024-10-29T17:00:00+00:00</t>
  </si>
  <si>
    <t xml:space="preserve"> 2024-10-29T17:30:00+00:00</t>
  </si>
  <si>
    <t xml:space="preserve"> 2024-10-29T18:00:00+00:00</t>
  </si>
  <si>
    <t xml:space="preserve"> 2024-10-29T18:30:00+00:00</t>
  </si>
  <si>
    <t xml:space="preserve"> 2024-10-29T19:00:00+00:00</t>
  </si>
  <si>
    <t xml:space="preserve"> 2024-10-29T19:30:00+00:00</t>
  </si>
  <si>
    <t xml:space="preserve"> 2024-10-29T20:00:00+00:00</t>
  </si>
  <si>
    <t xml:space="preserve"> 2024-10-29T20:30:00+00:00</t>
  </si>
  <si>
    <t xml:space="preserve"> 2024-10-29T21:00:00+00:00</t>
  </si>
  <si>
    <t xml:space="preserve"> 2024-10-29T21:30:00+00:00</t>
  </si>
  <si>
    <t xml:space="preserve"> 2024-10-29T22:00:00+00:00</t>
  </si>
  <si>
    <t xml:space="preserve"> 2024-10-29T22:30:00+00:00</t>
  </si>
  <si>
    <t xml:space="preserve"> 2024-10-29T23:00:00+00:00</t>
  </si>
  <si>
    <t xml:space="preserve"> 2024-10-29T23:30:00+00:00</t>
  </si>
  <si>
    <t xml:space="preserve"> 2024-10-30T00:00:00+00:00</t>
  </si>
  <si>
    <t xml:space="preserve"> 2024-10-30T00:30:00+00:00</t>
  </si>
  <si>
    <t xml:space="preserve"> 2024-10-30T01:00:00+00:00</t>
  </si>
  <si>
    <t xml:space="preserve"> 2024-10-30T01:30:00+00:00</t>
  </si>
  <si>
    <t xml:space="preserve"> 2024-10-30T02:00:00+00:00</t>
  </si>
  <si>
    <t xml:space="preserve"> 2024-10-30T02:30:00+00:00</t>
  </si>
  <si>
    <t xml:space="preserve"> 2024-10-30T03:00:00+00:00</t>
  </si>
  <si>
    <t xml:space="preserve"> 2024-10-30T03:30:00+00:00</t>
  </si>
  <si>
    <t xml:space="preserve"> 2024-10-30T04:00:00+00:00</t>
  </si>
  <si>
    <t xml:space="preserve"> 2024-10-30T04:30:00+00:00</t>
  </si>
  <si>
    <t xml:space="preserve"> 2024-10-30T05:00:00+00:00</t>
  </si>
  <si>
    <t xml:space="preserve"> 2024-10-30T05:30:00+00:00</t>
  </si>
  <si>
    <t xml:space="preserve"> 2024-10-30T06:00:00+00:00</t>
  </si>
  <si>
    <t xml:space="preserve"> 2024-10-30T06:30:00+00:00</t>
  </si>
  <si>
    <t xml:space="preserve"> 2024-10-30T07:00:00+00:00</t>
  </si>
  <si>
    <t xml:space="preserve"> 2024-10-30T07:30:00+00:00</t>
  </si>
  <si>
    <t xml:space="preserve"> 2024-10-30T08:00:00+00:00</t>
  </si>
  <si>
    <t xml:space="preserve"> 2024-10-30T08:30:00+00:00</t>
  </si>
  <si>
    <t xml:space="preserve"> 2024-10-30T09:00:00+00:00</t>
  </si>
  <si>
    <t xml:space="preserve"> 2024-10-30T09:30:00+00:00</t>
  </si>
  <si>
    <t xml:space="preserve"> 2024-10-30T10:00:00+00:00</t>
  </si>
  <si>
    <t xml:space="preserve"> 2024-10-30T10:30:00+00:00</t>
  </si>
  <si>
    <t xml:space="preserve"> 2024-10-30T11:00:00+00:00</t>
  </si>
  <si>
    <t xml:space="preserve"> 2024-10-30T11:30:00+00:00</t>
  </si>
  <si>
    <t xml:space="preserve"> 2024-10-30T12:00:00+00:00</t>
  </si>
  <si>
    <t xml:space="preserve"> 2024-10-30T12:30:00+00:00</t>
  </si>
  <si>
    <t xml:space="preserve"> 2024-10-30T13:00:00+00:00</t>
  </si>
  <si>
    <t xml:space="preserve"> 2024-10-30T13:30:00+00:00</t>
  </si>
  <si>
    <t xml:space="preserve"> 2024-10-30T14:00:00+00:00</t>
  </si>
  <si>
    <t xml:space="preserve"> 2024-10-30T14:30:00+00:00</t>
  </si>
  <si>
    <t xml:space="preserve"> 2024-10-30T15:00:00+00:00</t>
  </si>
  <si>
    <t xml:space="preserve"> 2024-10-30T15:30:00+00:00</t>
  </si>
  <si>
    <t xml:space="preserve"> 2024-10-30T16:00:00+00:00</t>
  </si>
  <si>
    <t xml:space="preserve"> 2024-10-30T16:30:00+00:00</t>
  </si>
  <si>
    <t xml:space="preserve"> 2024-10-30T17:00:00+00:00</t>
  </si>
  <si>
    <t xml:space="preserve"> 2024-10-30T17:30:00+00:00</t>
  </si>
  <si>
    <t xml:space="preserve"> 2024-10-30T18:00:00+00:00</t>
  </si>
  <si>
    <t xml:space="preserve"> 2024-10-30T18:30:00+00:00</t>
  </si>
  <si>
    <t xml:space="preserve"> 2024-10-30T19:00:00+00:00</t>
  </si>
  <si>
    <t xml:space="preserve"> 2024-10-30T19:30:00+00:00</t>
  </si>
  <si>
    <t xml:space="preserve"> 2024-10-30T20:00:00+00:00</t>
  </si>
  <si>
    <t xml:space="preserve"> 2024-10-30T20:30:00+00:00</t>
  </si>
  <si>
    <t xml:space="preserve"> 2024-10-30T21:00:00+00:00</t>
  </si>
  <si>
    <t xml:space="preserve"> 2024-10-30T21:30:00+00:00</t>
  </si>
  <si>
    <t xml:space="preserve"> 2024-10-30T22:00:00+00:00</t>
  </si>
  <si>
    <t xml:space="preserve"> 2024-10-30T22:30:00+00:00</t>
  </si>
  <si>
    <t xml:space="preserve"> 2024-10-30T23:00:00+00:00</t>
  </si>
  <si>
    <t xml:space="preserve"> 2024-10-30T23:30:00+00:00</t>
  </si>
  <si>
    <t xml:space="preserve"> 2024-10-31T00:00:00+00:00</t>
  </si>
  <si>
    <t xml:space="preserve"> 2024-10-31T00:30:00+00:00</t>
  </si>
  <si>
    <t xml:space="preserve"> 2024-10-31T01:00:00+00:00</t>
  </si>
  <si>
    <t xml:space="preserve"> 2024-10-31T01:30:00+00:00</t>
  </si>
  <si>
    <t xml:space="preserve"> 2024-10-31T02:00:00+00:00</t>
  </si>
  <si>
    <t xml:space="preserve"> 2024-10-31T02:30:00+00:00</t>
  </si>
  <si>
    <t xml:space="preserve"> 2024-10-31T03:00:00+00:00</t>
  </si>
  <si>
    <t xml:space="preserve"> 2024-10-31T03:30:00+00:00</t>
  </si>
  <si>
    <t xml:space="preserve"> 2024-10-31T04:00:00+00:00</t>
  </si>
  <si>
    <t xml:space="preserve"> 2024-10-31T04:30:00+00:00</t>
  </si>
  <si>
    <t xml:space="preserve"> 2024-10-31T05:00:00+00:00</t>
  </si>
  <si>
    <t xml:space="preserve"> 2024-10-31T05:30:00+00:00</t>
  </si>
  <si>
    <t xml:space="preserve"> 2024-10-31T06:00:00+00:00</t>
  </si>
  <si>
    <t xml:space="preserve"> 2024-10-31T06:30:00+00:00</t>
  </si>
  <si>
    <t xml:space="preserve"> 2024-10-31T07:00:00+00:00</t>
  </si>
  <si>
    <t xml:space="preserve"> 2024-10-31T07:30:00+00:00</t>
  </si>
  <si>
    <t xml:space="preserve"> 2024-10-31T08:00:00+00:00</t>
  </si>
  <si>
    <t xml:space="preserve"> 2024-10-31T08:30:00+00:00</t>
  </si>
  <si>
    <t xml:space="preserve"> 2024-10-31T09:00:00+00:00</t>
  </si>
  <si>
    <t xml:space="preserve"> 2024-10-31T09:30:00+00:00</t>
  </si>
  <si>
    <t xml:space="preserve"> 2024-10-31T10:00:00+00:00</t>
  </si>
  <si>
    <t xml:space="preserve"> 2024-10-31T10:30:00+00:00</t>
  </si>
  <si>
    <t xml:space="preserve"> 2024-10-31T11:00:00+00:00</t>
  </si>
  <si>
    <t xml:space="preserve"> 2024-10-31T11:30:00+00:00</t>
  </si>
  <si>
    <t xml:space="preserve"> 2024-10-31T12:00:00+00:00</t>
  </si>
  <si>
    <t xml:space="preserve"> 2024-10-31T12:30:00+00:00</t>
  </si>
  <si>
    <t xml:space="preserve"> 2024-10-31T13:00:00+00:00</t>
  </si>
  <si>
    <t xml:space="preserve"> 2024-10-31T13:30:00+00:00</t>
  </si>
  <si>
    <t xml:space="preserve"> 2024-10-31T14:00:00+00:00</t>
  </si>
  <si>
    <t xml:space="preserve"> 2024-10-31T14:30:00+00:00</t>
  </si>
  <si>
    <t xml:space="preserve"> 2024-10-31T15:00:00+00:00</t>
  </si>
  <si>
    <t xml:space="preserve"> 2024-10-31T15:30:00+00:00</t>
  </si>
  <si>
    <t xml:space="preserve"> 2024-10-31T16:00:00+00:00</t>
  </si>
  <si>
    <t xml:space="preserve"> 2024-10-31T16:30:00+00:00</t>
  </si>
  <si>
    <t xml:space="preserve"> 2024-10-31T17:00:00+00:00</t>
  </si>
  <si>
    <t xml:space="preserve"> 2024-10-31T17:30:00+00:00</t>
  </si>
  <si>
    <t xml:space="preserve"> 2024-10-31T18:00:00+00:00</t>
  </si>
  <si>
    <t xml:space="preserve"> 2024-10-31T18:30:00+00:00</t>
  </si>
  <si>
    <t xml:space="preserve"> 2024-10-31T19:00:00+00:00</t>
  </si>
  <si>
    <t xml:space="preserve"> 2024-10-31T19:30:00+00:00</t>
  </si>
  <si>
    <t xml:space="preserve"> 2024-10-31T20:00:00+00:00</t>
  </si>
  <si>
    <t xml:space="preserve"> 2024-10-31T20:30:00+00:00</t>
  </si>
  <si>
    <t xml:space="preserve"> 2024-10-31T21:00:00+00:00</t>
  </si>
  <si>
    <t xml:space="preserve"> 2024-10-31T21:30:00+00:00</t>
  </si>
  <si>
    <t xml:space="preserve"> 2024-10-31T22:00:00+00:00</t>
  </si>
  <si>
    <t xml:space="preserve"> 2024-10-31T22:30:00+00:00</t>
  </si>
  <si>
    <t xml:space="preserve"> 2024-10-31T23:00:00+00:00</t>
  </si>
  <si>
    <t xml:space="preserve"> 2024-10-31T23:30:00+00:00</t>
  </si>
  <si>
    <t xml:space="preserve"> 2024-11-01T00:00:00+00:00</t>
  </si>
  <si>
    <t xml:space="preserve"> 2024-11-01T00:30:00+00:00</t>
  </si>
  <si>
    <t xml:space="preserve"> 2024-11-01T01:00:00+00:00</t>
  </si>
  <si>
    <t xml:space="preserve"> 2024-11-01T01:30:00+00:00</t>
  </si>
  <si>
    <t xml:space="preserve"> 2024-11-01T02:00:00+00:00</t>
  </si>
  <si>
    <t xml:space="preserve"> 2024-11-01T02:30:00+00:00</t>
  </si>
  <si>
    <t xml:space="preserve"> 2024-11-01T03:00:00+00:00</t>
  </si>
  <si>
    <t xml:space="preserve"> 2024-11-01T03:30:00+00:00</t>
  </si>
  <si>
    <t xml:space="preserve"> 2024-11-01T04:00:00+00:00</t>
  </si>
  <si>
    <t xml:space="preserve"> 2024-11-01T04:30:00+00:00</t>
  </si>
  <si>
    <t xml:space="preserve"> 2024-11-01T05:00:00+00:00</t>
  </si>
  <si>
    <t xml:space="preserve"> 2024-11-01T05:30:00+00:00</t>
  </si>
  <si>
    <t xml:space="preserve"> 2024-11-01T06:00:00+00:00</t>
  </si>
  <si>
    <t xml:space="preserve"> 2024-11-01T06:30:00+00:00</t>
  </si>
  <si>
    <t xml:space="preserve"> 2024-11-01T07:00:00+00:00</t>
  </si>
  <si>
    <t xml:space="preserve"> 2024-11-01T07:30:00+00:00</t>
  </si>
  <si>
    <t xml:space="preserve"> 2024-11-01T08:00:00+00:00</t>
  </si>
  <si>
    <t xml:space="preserve"> 2024-11-01T08:30:00+00:00</t>
  </si>
  <si>
    <t xml:space="preserve"> 2024-11-01T09:00:00+00:00</t>
  </si>
  <si>
    <t xml:space="preserve"> 2024-11-01T09:30:00+00:00</t>
  </si>
  <si>
    <t xml:space="preserve"> 2024-11-01T10:00:00+00:00</t>
  </si>
  <si>
    <t xml:space="preserve"> 2024-11-01T10:30:00+00:00</t>
  </si>
  <si>
    <t xml:space="preserve"> 2024-11-01T11:00:00+00:00</t>
  </si>
  <si>
    <t xml:space="preserve"> 2024-11-01T11:30:00+00:00</t>
  </si>
  <si>
    <t xml:space="preserve"> 2024-11-01T12:00:00+00:00</t>
  </si>
  <si>
    <t xml:space="preserve"> 2024-11-01T12:30:00+00:00</t>
  </si>
  <si>
    <t xml:space="preserve"> 2024-11-01T13:00:00+00:00</t>
  </si>
  <si>
    <t xml:space="preserve"> 2024-11-01T13:30:00+00:00</t>
  </si>
  <si>
    <t xml:space="preserve"> 2024-11-01T14:00:00+00:00</t>
  </si>
  <si>
    <t xml:space="preserve"> 2024-11-01T14:30:00+00:00</t>
  </si>
  <si>
    <t xml:space="preserve"> 2024-11-01T15:00:00+00:00</t>
  </si>
  <si>
    <t xml:space="preserve"> 2024-11-01T15:30:00+00:00</t>
  </si>
  <si>
    <t xml:space="preserve"> 2024-11-01T16:00:00+00:00</t>
  </si>
  <si>
    <t xml:space="preserve"> 2024-11-01T16:30:00+00:00</t>
  </si>
  <si>
    <t xml:space="preserve"> 2024-11-01T17:00:00+00:00</t>
  </si>
  <si>
    <t xml:space="preserve"> 2024-11-01T17:30:00+00:00</t>
  </si>
  <si>
    <t xml:space="preserve"> 2024-11-01T18:00:00+00:00</t>
  </si>
  <si>
    <t xml:space="preserve"> 2024-11-01T18:30:00+00:00</t>
  </si>
  <si>
    <t xml:space="preserve"> 2024-11-01T19:00:00+00:00</t>
  </si>
  <si>
    <t xml:space="preserve"> 2024-11-01T19:30:00+00:00</t>
  </si>
  <si>
    <t xml:space="preserve"> 2024-11-01T20:00:00+00:00</t>
  </si>
  <si>
    <t xml:space="preserve"> 2024-11-01T20:30:00+00:00</t>
  </si>
  <si>
    <t xml:space="preserve"> 2024-11-01T21:00:00+00:00</t>
  </si>
  <si>
    <t xml:space="preserve"> 2024-11-01T21:30:00+00:00</t>
  </si>
  <si>
    <t xml:space="preserve"> 2024-11-01T22:00:00+00:00</t>
  </si>
  <si>
    <t xml:space="preserve"> 2024-11-01T22:30:00+00:00</t>
  </si>
  <si>
    <t xml:space="preserve"> 2024-11-01T23:00:00+00:00</t>
  </si>
  <si>
    <t xml:space="preserve"> 2024-11-01T23:30:00+00:00</t>
  </si>
  <si>
    <t xml:space="preserve"> 2024-11-02T00:00:00+00:00</t>
  </si>
  <si>
    <t xml:space="preserve"> 2024-11-02T00:30:00+00:00</t>
  </si>
  <si>
    <t xml:space="preserve"> 2024-11-02T01:00:00+00:00</t>
  </si>
  <si>
    <t xml:space="preserve"> 2024-11-02T01:30:00+00:00</t>
  </si>
  <si>
    <t xml:space="preserve"> 2024-11-02T02:00:00+00:00</t>
  </si>
  <si>
    <t xml:space="preserve"> 2024-11-02T02:30:00+00:00</t>
  </si>
  <si>
    <t xml:space="preserve"> 2024-11-02T03:00:00+00:00</t>
  </si>
  <si>
    <t xml:space="preserve"> 2024-11-02T03:30:00+00:00</t>
  </si>
  <si>
    <t xml:space="preserve"> 2024-11-02T04:00:00+00:00</t>
  </si>
  <si>
    <t xml:space="preserve"> 2024-11-02T04:30:00+00:00</t>
  </si>
  <si>
    <t xml:space="preserve"> 2024-11-02T05:00:00+00:00</t>
  </si>
  <si>
    <t xml:space="preserve"> 2024-11-02T05:30:00+00:00</t>
  </si>
  <si>
    <t xml:space="preserve"> 2024-11-02T06:00:00+00:00</t>
  </si>
  <si>
    <t xml:space="preserve"> 2024-11-02T06:30:00+00:00</t>
  </si>
  <si>
    <t xml:space="preserve"> 2024-11-02T07:00:00+00:00</t>
  </si>
  <si>
    <t xml:space="preserve"> 2024-11-02T07:30:00+00:00</t>
  </si>
  <si>
    <t xml:space="preserve"> 2024-11-02T08:00:00+00:00</t>
  </si>
  <si>
    <t xml:space="preserve"> 2024-11-02T08:30:00+00:00</t>
  </si>
  <si>
    <t xml:space="preserve"> 2024-11-02T09:00:00+00:00</t>
  </si>
  <si>
    <t xml:space="preserve"> 2024-11-02T09:30:00+00:00</t>
  </si>
  <si>
    <t xml:space="preserve"> 2024-11-02T10:00:00+00:00</t>
  </si>
  <si>
    <t xml:space="preserve"> 2024-11-02T10:30:00+00:00</t>
  </si>
  <si>
    <t xml:space="preserve"> 2024-11-02T11:00:00+00:00</t>
  </si>
  <si>
    <t xml:space="preserve"> 2024-11-02T11:30:00+00:00</t>
  </si>
  <si>
    <t xml:space="preserve"> 2024-11-02T12:00:00+00:00</t>
  </si>
  <si>
    <t xml:space="preserve"> 2024-11-02T12:30:00+00:00</t>
  </si>
  <si>
    <t xml:space="preserve"> 2024-11-02T13:00:00+00:00</t>
  </si>
  <si>
    <t xml:space="preserve"> 2024-11-02T13:30:00+00:00</t>
  </si>
  <si>
    <t xml:space="preserve"> 2024-11-02T14:00:00+00:00</t>
  </si>
  <si>
    <t xml:space="preserve"> 2024-11-02T14:30:00+00:00</t>
  </si>
  <si>
    <t xml:space="preserve"> 2024-11-02T15:00:00+00:00</t>
  </si>
  <si>
    <t xml:space="preserve"> 2024-11-02T15:30:00+00:00</t>
  </si>
  <si>
    <t xml:space="preserve"> 2024-11-02T16:00:00+00:00</t>
  </si>
  <si>
    <t xml:space="preserve"> 2024-11-02T16:30:00+00:00</t>
  </si>
  <si>
    <t xml:space="preserve"> 2024-11-02T17:00:00+00:00</t>
  </si>
  <si>
    <t xml:space="preserve"> 2024-11-02T17:30:00+00:00</t>
  </si>
  <si>
    <t xml:space="preserve"> 2024-11-02T18:00:00+00:00</t>
  </si>
  <si>
    <t xml:space="preserve"> 2024-11-02T18:30:00+00:00</t>
  </si>
  <si>
    <t xml:space="preserve"> 2024-11-02T19:00:00+00:00</t>
  </si>
  <si>
    <t xml:space="preserve"> 2024-11-02T19:30:00+00:00</t>
  </si>
  <si>
    <t xml:space="preserve"> 2024-11-02T20:00:00+00:00</t>
  </si>
  <si>
    <t xml:space="preserve"> 2024-11-02T20:30:00+00:00</t>
  </si>
  <si>
    <t xml:space="preserve"> 2024-11-02T21:00:00+00:00</t>
  </si>
  <si>
    <t xml:space="preserve"> 2024-11-02T21:30:00+00:00</t>
  </si>
  <si>
    <t xml:space="preserve"> 2024-11-02T22:00:00+00:00</t>
  </si>
  <si>
    <t xml:space="preserve"> 2024-11-02T22:30:00+00:00</t>
  </si>
  <si>
    <t xml:space="preserve"> 2024-11-02T23:00:00+00:00</t>
  </si>
  <si>
    <t xml:space="preserve"> 2024-11-02T23:30:00+00:00</t>
  </si>
  <si>
    <t xml:space="preserve"> 2024-11-03T00:00:00+00:00</t>
  </si>
  <si>
    <t xml:space="preserve"> 2024-11-03T00:30:00+00:00</t>
  </si>
  <si>
    <t xml:space="preserve"> 2024-11-03T01:00:00+00:00</t>
  </si>
  <si>
    <t xml:space="preserve"> 2024-11-03T01:30:00+00:00</t>
  </si>
  <si>
    <t xml:space="preserve"> 2024-11-03T02:00:00+00:00</t>
  </si>
  <si>
    <t xml:space="preserve"> 2024-11-03T02:30:00+00:00</t>
  </si>
  <si>
    <t xml:space="preserve"> 2024-11-03T03:00:00+00:00</t>
  </si>
  <si>
    <t xml:space="preserve"> 2024-11-03T03:30:00+00:00</t>
  </si>
  <si>
    <t xml:space="preserve"> 2024-11-03T04:00:00+00:00</t>
  </si>
  <si>
    <t xml:space="preserve"> 2024-11-03T04:30:00+00:00</t>
  </si>
  <si>
    <t xml:space="preserve"> 2024-11-03T05:00:00+00:00</t>
  </si>
  <si>
    <t xml:space="preserve"> 2024-11-03T05:30:00+00:00</t>
  </si>
  <si>
    <t xml:space="preserve"> 2024-11-03T06:00:00+00:00</t>
  </si>
  <si>
    <t xml:space="preserve"> 2024-11-03T06:30:00+00:00</t>
  </si>
  <si>
    <t xml:space="preserve"> 2024-11-03T07:00:00+00:00</t>
  </si>
  <si>
    <t xml:space="preserve"> 2024-11-03T07:30:00+00:00</t>
  </si>
  <si>
    <t xml:space="preserve"> 2024-11-03T08:00:00+00:00</t>
  </si>
  <si>
    <t xml:space="preserve"> 2024-11-03T08:30:00+00:00</t>
  </si>
  <si>
    <t xml:space="preserve"> 2024-11-03T09:00:00+00:00</t>
  </si>
  <si>
    <t xml:space="preserve"> 2024-11-03T09:30:00+00:00</t>
  </si>
  <si>
    <t xml:space="preserve"> 2024-11-03T10:00:00+00:00</t>
  </si>
  <si>
    <t xml:space="preserve"> 2024-11-03T10:30:00+00:00</t>
  </si>
  <si>
    <t xml:space="preserve"> 2024-11-03T11:00:00+00:00</t>
  </si>
  <si>
    <t xml:space="preserve"> 2024-11-03T11:30:00+00:00</t>
  </si>
  <si>
    <t xml:space="preserve"> 2024-11-03T12:00:00+00:00</t>
  </si>
  <si>
    <t xml:space="preserve"> 2024-11-03T12:30:00+00:00</t>
  </si>
  <si>
    <t xml:space="preserve"> 2024-11-03T13:00:00+00:00</t>
  </si>
  <si>
    <t xml:space="preserve"> 2024-11-03T13:30:00+00:00</t>
  </si>
  <si>
    <t xml:space="preserve"> 2024-11-03T14:00:00+00:00</t>
  </si>
  <si>
    <t xml:space="preserve"> 2024-11-03T14:30:00+00:00</t>
  </si>
  <si>
    <t xml:space="preserve"> 2024-11-03T15:00:00+00:00</t>
  </si>
  <si>
    <t xml:space="preserve"> 2024-11-03T15:30:00+00:00</t>
  </si>
  <si>
    <t xml:space="preserve"> 2024-11-03T16:00:00+00:00</t>
  </si>
  <si>
    <t xml:space="preserve"> 2024-11-03T16:30:00+00:00</t>
  </si>
  <si>
    <t xml:space="preserve"> 2024-11-03T17:00:00+00:00</t>
  </si>
  <si>
    <t xml:space="preserve"> 2024-11-03T17:30:00+00:00</t>
  </si>
  <si>
    <t xml:space="preserve"> 2024-11-03T18:00:00+00:00</t>
  </si>
  <si>
    <t xml:space="preserve"> 2024-11-03T18:30:00+00:00</t>
  </si>
  <si>
    <t xml:space="preserve"> 2024-11-03T19:00:00+00:00</t>
  </si>
  <si>
    <t xml:space="preserve"> 2024-11-03T19:30:00+00:00</t>
  </si>
  <si>
    <t xml:space="preserve"> 2024-11-03T20:00:00+00:00</t>
  </si>
  <si>
    <t xml:space="preserve"> 2024-11-03T20:30:00+00:00</t>
  </si>
  <si>
    <t xml:space="preserve"> 2024-11-03T21:00:00+00:00</t>
  </si>
  <si>
    <t xml:space="preserve"> 2024-11-03T21:30:00+00:00</t>
  </si>
  <si>
    <t xml:space="preserve"> 2024-11-03T22:00:00+00:00</t>
  </si>
  <si>
    <t xml:space="preserve"> 2024-11-03T22:30:00+00:00</t>
  </si>
  <si>
    <t xml:space="preserve"> 2024-11-03T23:00:00+00:00</t>
  </si>
  <si>
    <t xml:space="preserve"> 2024-11-03T23:30:00+00:00</t>
  </si>
  <si>
    <t xml:space="preserve"> 2024-11-04T00:00:00+00:00</t>
  </si>
  <si>
    <t xml:space="preserve"> 2024-11-04T00:30:00+00:00</t>
  </si>
  <si>
    <t xml:space="preserve"> 2024-11-04T01:00:00+00:00</t>
  </si>
  <si>
    <t xml:space="preserve"> 2024-11-04T01:30:00+00:00</t>
  </si>
  <si>
    <t xml:space="preserve"> 2024-11-04T02:00:00+00:00</t>
  </si>
  <si>
    <t xml:space="preserve"> 2024-11-04T02:30:00+00:00</t>
  </si>
  <si>
    <t xml:space="preserve"> 2024-11-04T03:00:00+00:00</t>
  </si>
  <si>
    <t xml:space="preserve"> 2024-11-04T03:30:00+00:00</t>
  </si>
  <si>
    <t xml:space="preserve"> 2024-11-04T04:00:00+00:00</t>
  </si>
  <si>
    <t xml:space="preserve"> 2024-11-04T04:30:00+00:00</t>
  </si>
  <si>
    <t xml:space="preserve"> 2024-11-04T05:00:00+00:00</t>
  </si>
  <si>
    <t xml:space="preserve"> 2024-11-04T05:30:00+00:00</t>
  </si>
  <si>
    <t xml:space="preserve"> 2024-11-04T06:00:00+00:00</t>
  </si>
  <si>
    <t xml:space="preserve"> 2024-11-04T06:30:00+00:00</t>
  </si>
  <si>
    <t xml:space="preserve"> 2024-11-04T07:00:00+00:00</t>
  </si>
  <si>
    <t xml:space="preserve"> 2024-11-04T07:30:00+00:00</t>
  </si>
  <si>
    <t xml:space="preserve"> 2024-11-04T08:00:00+00:00</t>
  </si>
  <si>
    <t xml:space="preserve"> 2024-11-04T08:30:00+00:00</t>
  </si>
  <si>
    <t xml:space="preserve"> 2024-11-04T09:00:00+00:00</t>
  </si>
  <si>
    <t xml:space="preserve"> 2024-11-04T09:30:00+00:00</t>
  </si>
  <si>
    <t xml:space="preserve"> 2024-11-04T10:00:00+00:00</t>
  </si>
  <si>
    <t xml:space="preserve"> 2024-11-04T10:30:00+00:00</t>
  </si>
  <si>
    <t xml:space="preserve"> 2024-11-04T11:00:00+00:00</t>
  </si>
  <si>
    <t xml:space="preserve"> 2024-11-04T11:30:00+00:00</t>
  </si>
  <si>
    <t xml:space="preserve"> 2024-11-04T12:00:00+00:00</t>
  </si>
  <si>
    <t xml:space="preserve"> 2024-11-04T12:30:00+00:00</t>
  </si>
  <si>
    <t xml:space="preserve"> 2024-11-04T13:00:00+00:00</t>
  </si>
  <si>
    <t xml:space="preserve"> 2024-11-04T13:30:00+00:00</t>
  </si>
  <si>
    <t xml:space="preserve"> 2024-11-04T14:00:00+00:00</t>
  </si>
  <si>
    <t xml:space="preserve"> 2024-11-04T14:30:00+00:00</t>
  </si>
  <si>
    <t xml:space="preserve"> 2024-11-04T15:00:00+00:00</t>
  </si>
  <si>
    <t xml:space="preserve"> 2024-11-04T15:30:00+00:00</t>
  </si>
  <si>
    <t xml:space="preserve"> 2024-11-04T16:00:00+00:00</t>
  </si>
  <si>
    <t xml:space="preserve"> 2024-11-04T16:30:00+00:00</t>
  </si>
  <si>
    <t xml:space="preserve"> 2024-11-04T17:00:00+00:00</t>
  </si>
  <si>
    <t xml:space="preserve"> 2024-11-04T17:30:00+00:00</t>
  </si>
  <si>
    <t xml:space="preserve"> 2024-11-04T18:00:00+00:00</t>
  </si>
  <si>
    <t xml:space="preserve"> 2024-11-04T18:30:00+00:00</t>
  </si>
  <si>
    <t xml:space="preserve"> 2024-11-04T19:00:00+00:00</t>
  </si>
  <si>
    <t xml:space="preserve"> 2024-11-04T19:30:00+00:00</t>
  </si>
  <si>
    <t xml:space="preserve"> 2024-11-04T20:00:00+00:00</t>
  </si>
  <si>
    <t xml:space="preserve"> 2024-11-04T20:30:00+00:00</t>
  </si>
  <si>
    <t xml:space="preserve"> 2024-11-04T21:00:00+00:00</t>
  </si>
  <si>
    <t xml:space="preserve"> 2024-11-04T21:30:00+00:00</t>
  </si>
  <si>
    <t xml:space="preserve"> 2024-11-04T22:00:00+00:00</t>
  </si>
  <si>
    <t xml:space="preserve"> 2024-11-04T22:30:00+00:00</t>
  </si>
  <si>
    <t xml:space="preserve"> 2024-11-04T23:00:00+00:00</t>
  </si>
  <si>
    <t xml:space="preserve"> 2024-11-04T23:30:00+00:00</t>
  </si>
  <si>
    <t xml:space="preserve"> 2024-11-05T00:00:00+00:00</t>
  </si>
  <si>
    <t xml:space="preserve"> 2024-11-05T00:30:00+00:00</t>
  </si>
  <si>
    <t xml:space="preserve"> 2024-11-05T01:00:00+00:00</t>
  </si>
  <si>
    <t xml:space="preserve"> 2024-11-05T01:30:00+00:00</t>
  </si>
  <si>
    <t xml:space="preserve"> 2024-11-05T02:00:00+00:00</t>
  </si>
  <si>
    <t xml:space="preserve"> 2024-11-05T02:30:00+00:00</t>
  </si>
  <si>
    <t xml:space="preserve"> 2024-11-05T03:00:00+00:00</t>
  </si>
  <si>
    <t xml:space="preserve"> 2024-11-05T03:30:00+00:00</t>
  </si>
  <si>
    <t xml:space="preserve"> 2024-11-05T04:00:00+00:00</t>
  </si>
  <si>
    <t xml:space="preserve"> 2024-11-05T04:30:00+00:00</t>
  </si>
  <si>
    <t xml:space="preserve"> 2024-11-05T05:00:00+00:00</t>
  </si>
  <si>
    <t xml:space="preserve"> 2024-11-05T05:30:00+00:00</t>
  </si>
  <si>
    <t xml:space="preserve"> 2024-11-05T06:00:00+00:00</t>
  </si>
  <si>
    <t xml:space="preserve"> 2024-11-05T06:30:00+00:00</t>
  </si>
  <si>
    <t xml:space="preserve"> 2024-11-05T07:00:00+00:00</t>
  </si>
  <si>
    <t xml:space="preserve"> 2024-11-05T07:30:00+00:00</t>
  </si>
  <si>
    <t xml:space="preserve"> 2024-11-05T08:00:00+00:00</t>
  </si>
  <si>
    <t xml:space="preserve"> 2024-11-05T08:30:00+00:00</t>
  </si>
  <si>
    <t xml:space="preserve"> 2024-11-05T09:00:00+00:00</t>
  </si>
  <si>
    <t xml:space="preserve"> 2024-11-05T09:30:00+00:00</t>
  </si>
  <si>
    <t xml:space="preserve"> 2024-11-05T10:00:00+00:00</t>
  </si>
  <si>
    <t xml:space="preserve"> 2024-11-05T10:30:00+00:00</t>
  </si>
  <si>
    <t xml:space="preserve"> 2024-11-05T11:00:00+00:00</t>
  </si>
  <si>
    <t xml:space="preserve"> 2024-11-05T11:30:00+00:00</t>
  </si>
  <si>
    <t xml:space="preserve"> 2024-11-05T12:00:00+00:00</t>
  </si>
  <si>
    <t xml:space="preserve"> 2024-11-05T12:30:00+00:00</t>
  </si>
  <si>
    <t xml:space="preserve"> 2024-11-05T13:00:00+00:00</t>
  </si>
  <si>
    <t xml:space="preserve"> 2024-11-05T13:30:00+00:00</t>
  </si>
  <si>
    <t xml:space="preserve"> 2024-11-05T14:00:00+00:00</t>
  </si>
  <si>
    <t xml:space="preserve"> 2024-11-05T14:30:00+00:00</t>
  </si>
  <si>
    <t xml:space="preserve"> 2024-11-05T15:00:00+00:00</t>
  </si>
  <si>
    <t xml:space="preserve"> 2024-11-05T15:30:00+00:00</t>
  </si>
  <si>
    <t xml:space="preserve"> 2024-11-05T16:00:00+00:00</t>
  </si>
  <si>
    <t xml:space="preserve"> 2024-11-05T16:30:00+00:00</t>
  </si>
  <si>
    <t xml:space="preserve"> 2024-11-05T17:00:00+00:00</t>
  </si>
  <si>
    <t xml:space="preserve"> 2024-11-05T17:30:00+00:00</t>
  </si>
  <si>
    <t xml:space="preserve"> 2024-11-05T18:00:00+00:00</t>
  </si>
  <si>
    <t xml:space="preserve"> 2024-11-05T18:30:00+00:00</t>
  </si>
  <si>
    <t xml:space="preserve"> 2024-11-05T19:00:00+00:00</t>
  </si>
  <si>
    <t xml:space="preserve"> 2024-11-05T19:30:00+00:00</t>
  </si>
  <si>
    <t xml:space="preserve"> 2024-11-05T20:00:00+00:00</t>
  </si>
  <si>
    <t xml:space="preserve"> 2024-11-05T20:30:00+00:00</t>
  </si>
  <si>
    <t xml:space="preserve"> 2024-11-05T21:00:00+00:00</t>
  </si>
  <si>
    <t xml:space="preserve"> 2024-11-05T21:30:00+00:00</t>
  </si>
  <si>
    <t xml:space="preserve"> 2024-11-05T22:00:00+00:00</t>
  </si>
  <si>
    <t xml:space="preserve"> 2024-11-05T22:30:00+00:00</t>
  </si>
  <si>
    <t xml:space="preserve"> 2024-11-05T23:00:00+00:00</t>
  </si>
  <si>
    <t xml:space="preserve"> 2024-11-05T23:30:00+00:00</t>
  </si>
  <si>
    <t xml:space="preserve"> 2024-11-06T00:00:00+00:00</t>
  </si>
  <si>
    <t xml:space="preserve"> 2024-11-06T00:30:00+00:00</t>
  </si>
  <si>
    <t xml:space="preserve"> 2024-11-06T01:00:00+00:00</t>
  </si>
  <si>
    <t xml:space="preserve"> 2024-11-06T01:30:00+00:00</t>
  </si>
  <si>
    <t xml:space="preserve"> 2024-11-06T02:00:00+00:00</t>
  </si>
  <si>
    <t xml:space="preserve"> 2024-11-06T02:30:00+00:00</t>
  </si>
  <si>
    <t xml:space="preserve"> 2024-11-06T03:00:00+00:00</t>
  </si>
  <si>
    <t xml:space="preserve"> 2024-11-06T03:30:00+00:00</t>
  </si>
  <si>
    <t xml:space="preserve"> 2024-11-06T04:00:00+00:00</t>
  </si>
  <si>
    <t xml:space="preserve"> 2024-11-06T04:30:00+00:00</t>
  </si>
  <si>
    <t xml:space="preserve"> 2024-11-06T05:00:00+00:00</t>
  </si>
  <si>
    <t xml:space="preserve"> 2024-11-06T05:30:00+00:00</t>
  </si>
  <si>
    <t xml:space="preserve"> 2024-11-06T06:00:00+00:00</t>
  </si>
  <si>
    <t xml:space="preserve"> 2024-11-06T06:30:00+00:00</t>
  </si>
  <si>
    <t xml:space="preserve"> 2024-11-06T07:00:00+00:00</t>
  </si>
  <si>
    <t xml:space="preserve"> 2024-11-06T07:30:00+00:00</t>
  </si>
  <si>
    <t xml:space="preserve"> 2024-11-06T08:00:00+00:00</t>
  </si>
  <si>
    <t xml:space="preserve"> 2024-11-06T08:30:00+00:00</t>
  </si>
  <si>
    <t xml:space="preserve"> 2024-11-06T09:00:00+00:00</t>
  </si>
  <si>
    <t xml:space="preserve"> 2024-11-06T09:30:00+00:00</t>
  </si>
  <si>
    <t xml:space="preserve"> 2024-11-06T10:00:00+00:00</t>
  </si>
  <si>
    <t xml:space="preserve"> 2024-11-06T10:30:00+00:00</t>
  </si>
  <si>
    <t xml:space="preserve"> 2024-11-06T11:00:00+00:00</t>
  </si>
  <si>
    <t xml:space="preserve"> 2024-11-06T11:30:00+00:00</t>
  </si>
  <si>
    <t xml:space="preserve"> 2024-11-06T12:00:00+00:00</t>
  </si>
  <si>
    <t xml:space="preserve"> 2024-11-06T12:30:00+00:00</t>
  </si>
  <si>
    <t xml:space="preserve"> 2024-11-06T13:00:00+00:00</t>
  </si>
  <si>
    <t xml:space="preserve"> 2024-11-06T13:30:00+00:00</t>
  </si>
  <si>
    <t xml:space="preserve"> 2024-11-06T14:00:00+00:00</t>
  </si>
  <si>
    <t xml:space="preserve"> 2024-11-06T14:30:00+00:00</t>
  </si>
  <si>
    <t xml:space="preserve"> 2024-11-06T15:00:00+00:00</t>
  </si>
  <si>
    <t xml:space="preserve"> 2024-11-06T15:30:00+00:00</t>
  </si>
  <si>
    <t xml:space="preserve"> 2024-11-06T16:00:00+00:00</t>
  </si>
  <si>
    <t xml:space="preserve"> 2024-11-06T16:30:00+00:00</t>
  </si>
  <si>
    <t xml:space="preserve"> 2024-11-06T17:00:00+00:00</t>
  </si>
  <si>
    <t xml:space="preserve"> 2024-11-06T17:30:00+00:00</t>
  </si>
  <si>
    <t xml:space="preserve"> 2024-11-06T18:00:00+00:00</t>
  </si>
  <si>
    <t xml:space="preserve"> 2024-11-06T18:30:00+00:00</t>
  </si>
  <si>
    <t xml:space="preserve"> 2024-11-06T19:00:00+00:00</t>
  </si>
  <si>
    <t xml:space="preserve"> 2024-11-06T19:30:00+00:00</t>
  </si>
  <si>
    <t xml:space="preserve"> 2024-11-06T20:00:00+00:00</t>
  </si>
  <si>
    <t xml:space="preserve"> 2024-11-06T20:30:00+00:00</t>
  </si>
  <si>
    <t xml:space="preserve"> 2024-11-06T21:00:00+00:00</t>
  </si>
  <si>
    <t xml:space="preserve"> 2024-11-06T21:30:00+00:00</t>
  </si>
  <si>
    <t xml:space="preserve"> 2024-11-06T22:00:00+00:00</t>
  </si>
  <si>
    <t xml:space="preserve"> 2024-11-06T22:30:00+00:00</t>
  </si>
  <si>
    <t xml:space="preserve"> 2024-11-06T23:00:00+00:00</t>
  </si>
  <si>
    <t xml:space="preserve"> 2024-11-06T23:30:00+00:00</t>
  </si>
  <si>
    <t xml:space="preserve"> 2024-11-07T00:00:00+00:00</t>
  </si>
  <si>
    <t xml:space="preserve"> 2024-11-07T00:30:00+00:00</t>
  </si>
  <si>
    <t xml:space="preserve"> 2024-11-07T01:00:00+00:00</t>
  </si>
  <si>
    <t xml:space="preserve"> 2024-11-07T01:30:00+00:00</t>
  </si>
  <si>
    <t xml:space="preserve"> 2024-11-07T02:00:00+00:00</t>
  </si>
  <si>
    <t xml:space="preserve"> 2024-11-07T02:30:00+00:00</t>
  </si>
  <si>
    <t xml:space="preserve"> 2024-11-07T03:00:00+00:00</t>
  </si>
  <si>
    <t xml:space="preserve"> 2024-11-07T03:30:00+00:00</t>
  </si>
  <si>
    <t xml:space="preserve"> 2024-11-07T04:00:00+00:00</t>
  </si>
  <si>
    <t xml:space="preserve"> 2024-11-07T04:30:00+00:00</t>
  </si>
  <si>
    <t xml:space="preserve"> 2024-11-07T05:00:00+00:00</t>
  </si>
  <si>
    <t xml:space="preserve"> 2024-11-07T05:30:00+00:00</t>
  </si>
  <si>
    <t xml:space="preserve"> 2024-11-07T06:00:00+00:00</t>
  </si>
  <si>
    <t xml:space="preserve"> 2024-11-07T06:30:00+00:00</t>
  </si>
  <si>
    <t xml:space="preserve"> 2024-11-07T07:00:00+00:00</t>
  </si>
  <si>
    <t xml:space="preserve"> 2024-11-07T07:30:00+00:00</t>
  </si>
  <si>
    <t xml:space="preserve"> 2024-11-07T08:00:00+00:00</t>
  </si>
  <si>
    <t xml:space="preserve"> 2024-11-07T08:30:00+00:00</t>
  </si>
  <si>
    <t xml:space="preserve"> 2024-11-07T09:00:00+00:00</t>
  </si>
  <si>
    <t xml:space="preserve"> 2024-11-07T09:30:00+00:00</t>
  </si>
  <si>
    <t xml:space="preserve"> 2024-11-07T10:00:00+00:00</t>
  </si>
  <si>
    <t xml:space="preserve"> 2024-11-07T10:30:00+00:00</t>
  </si>
  <si>
    <t xml:space="preserve"> 2024-11-07T11:00:00+00:00</t>
  </si>
  <si>
    <t xml:space="preserve"> 2024-11-07T11:30:00+00:00</t>
  </si>
  <si>
    <t xml:space="preserve"> 2024-11-07T12:00:00+00:00</t>
  </si>
  <si>
    <t xml:space="preserve"> 2024-11-07T12:30:00+00:00</t>
  </si>
  <si>
    <t xml:space="preserve"> 2024-11-07T13:00:00+00:00</t>
  </si>
  <si>
    <t xml:space="preserve"> 2024-11-07T13:30:00+00:00</t>
  </si>
  <si>
    <t xml:space="preserve"> 2024-11-07T14:00:00+00:00</t>
  </si>
  <si>
    <t xml:space="preserve"> 2024-11-07T14:30:00+00:00</t>
  </si>
  <si>
    <t xml:space="preserve"> 2024-11-07T15:00:00+00:00</t>
  </si>
  <si>
    <t xml:space="preserve"> 2024-11-07T15:30:00+00:00</t>
  </si>
  <si>
    <t xml:space="preserve"> 2024-11-07T16:00:00+00:00</t>
  </si>
  <si>
    <t xml:space="preserve"> 2024-11-07T16:30:00+00:00</t>
  </si>
  <si>
    <t xml:space="preserve"> 2024-11-07T17:00:00+00:00</t>
  </si>
  <si>
    <t xml:space="preserve"> 2024-11-07T17:30:00+00:00</t>
  </si>
  <si>
    <t xml:space="preserve"> 2024-11-07T18:00:00+00:00</t>
  </si>
  <si>
    <t xml:space="preserve"> 2024-11-07T18:30:00+00:00</t>
  </si>
  <si>
    <t xml:space="preserve"> 2024-11-07T19:00:00+00:00</t>
  </si>
  <si>
    <t xml:space="preserve"> 2024-11-07T19:30:00+00:00</t>
  </si>
  <si>
    <t xml:space="preserve"> 2024-11-07T20:00:00+00:00</t>
  </si>
  <si>
    <t xml:space="preserve"> 2024-11-07T20:30:00+00:00</t>
  </si>
  <si>
    <t xml:space="preserve"> 2024-11-07T21:00:00+00:00</t>
  </si>
  <si>
    <t xml:space="preserve"> 2024-11-07T21:30:00+00:00</t>
  </si>
  <si>
    <t xml:space="preserve"> 2024-11-07T22:00:00+00:00</t>
  </si>
  <si>
    <t xml:space="preserve"> 2024-11-07T22:30:00+00:00</t>
  </si>
  <si>
    <t xml:space="preserve"> 2024-11-07T23:00:00+00:00</t>
  </si>
  <si>
    <t xml:space="preserve"> 2024-11-07T23:30:00+00:00</t>
  </si>
  <si>
    <t xml:space="preserve"> 2024-11-08T00:00:00+00:00</t>
  </si>
  <si>
    <t xml:space="preserve"> 2024-11-08T00:30:00+00:00</t>
  </si>
  <si>
    <t xml:space="preserve"> 2024-11-08T01:00:00+00:00</t>
  </si>
  <si>
    <t xml:space="preserve"> 2024-11-08T01:30:00+00:00</t>
  </si>
  <si>
    <t xml:space="preserve"> 2024-11-08T02:00:00+00:00</t>
  </si>
  <si>
    <t xml:space="preserve"> 2024-11-08T02:30:00+00:00</t>
  </si>
  <si>
    <t xml:space="preserve"> 2024-11-08T03:00:00+00:00</t>
  </si>
  <si>
    <t xml:space="preserve"> 2024-11-08T03:30:00+00:00</t>
  </si>
  <si>
    <t xml:space="preserve"> 2024-11-08T04:00:00+00:00</t>
  </si>
  <si>
    <t xml:space="preserve"> 2024-11-08T04:30:00+00:00</t>
  </si>
  <si>
    <t xml:space="preserve"> 2024-11-08T05:00:00+00:00</t>
  </si>
  <si>
    <t xml:space="preserve"> 2024-11-08T05:30:00+00:00</t>
  </si>
  <si>
    <t xml:space="preserve"> 2024-11-08T06:00:00+00:00</t>
  </si>
  <si>
    <t xml:space="preserve"> 2024-11-08T06:30:00+00:00</t>
  </si>
  <si>
    <t xml:space="preserve"> 2024-11-08T07:00:00+00:00</t>
  </si>
  <si>
    <t xml:space="preserve"> 2024-11-08T07:30:00+00:00</t>
  </si>
  <si>
    <t xml:space="preserve"> 2024-11-08T08:00:00+00:00</t>
  </si>
  <si>
    <t xml:space="preserve"> 2024-11-08T08:30:00+00:00</t>
  </si>
  <si>
    <t xml:space="preserve"> 2024-11-08T09:00:00+00:00</t>
  </si>
  <si>
    <t xml:space="preserve"> 2024-11-08T09:30:00+00:00</t>
  </si>
  <si>
    <t xml:space="preserve"> 2024-11-08T10:00:00+00:00</t>
  </si>
  <si>
    <t xml:space="preserve"> 2024-11-08T10:30:00+00:00</t>
  </si>
  <si>
    <t xml:space="preserve"> 2024-11-08T11:00:00+00:00</t>
  </si>
  <si>
    <t xml:space="preserve"> 2024-11-08T11:30:00+00:00</t>
  </si>
  <si>
    <t xml:space="preserve"> 2024-11-08T12:00:00+00:00</t>
  </si>
  <si>
    <t xml:space="preserve"> 2024-11-08T12:30:00+00:00</t>
  </si>
  <si>
    <t xml:space="preserve"> 2024-11-08T13:00:00+00:00</t>
  </si>
  <si>
    <t xml:space="preserve"> 2024-11-08T13:30:00+00:00</t>
  </si>
  <si>
    <t xml:space="preserve"> 2024-11-08T14:00:00+00:00</t>
  </si>
  <si>
    <t xml:space="preserve"> 2024-11-08T14:30:00+00:00</t>
  </si>
  <si>
    <t xml:space="preserve"> 2024-11-08T15:00:00+00:00</t>
  </si>
  <si>
    <t xml:space="preserve"> 2024-11-08T15:30:00+00:00</t>
  </si>
  <si>
    <t xml:space="preserve"> 2024-11-08T16:00:00+00:00</t>
  </si>
  <si>
    <t xml:space="preserve"> 2024-11-08T16:30:00+00:00</t>
  </si>
  <si>
    <t xml:space="preserve"> 2024-11-08T17:00:00+00:00</t>
  </si>
  <si>
    <t xml:space="preserve"> 2024-11-08T17:30:00+00:00</t>
  </si>
  <si>
    <t xml:space="preserve"> 2024-11-08T18:00:00+00:00</t>
  </si>
  <si>
    <t xml:space="preserve"> 2024-11-08T18:30:00+00:00</t>
  </si>
  <si>
    <t xml:space="preserve"> 2024-11-08T19:00:00+00:00</t>
  </si>
  <si>
    <t xml:space="preserve"> 2024-11-08T19:30:00+00:00</t>
  </si>
  <si>
    <t xml:space="preserve"> 2024-11-08T20:00:00+00:00</t>
  </si>
  <si>
    <t xml:space="preserve"> 2024-11-08T20:30:00+00:00</t>
  </si>
  <si>
    <t xml:space="preserve"> 2024-11-08T21:00:00+00:00</t>
  </si>
  <si>
    <t xml:space="preserve"> 2024-11-08T21:30:00+00:00</t>
  </si>
  <si>
    <t xml:space="preserve"> 2024-11-08T22:00:00+00:00</t>
  </si>
  <si>
    <t xml:space="preserve"> 2024-11-08T22:30:00+00:00</t>
  </si>
  <si>
    <t xml:space="preserve"> 2024-11-08T23:00:00+00:00</t>
  </si>
  <si>
    <t xml:space="preserve"> 2024-11-08T23:30:00+00:00</t>
  </si>
  <si>
    <t xml:space="preserve"> 2024-11-09T00:00:00+00:00</t>
  </si>
  <si>
    <t xml:space="preserve"> 2024-11-09T00:30:00+00:00</t>
  </si>
  <si>
    <t xml:space="preserve"> 2024-11-09T01:00:00+00:00</t>
  </si>
  <si>
    <t xml:space="preserve"> 2024-11-09T01:30:00+00:00</t>
  </si>
  <si>
    <t xml:space="preserve"> 2024-11-09T02:00:00+00:00</t>
  </si>
  <si>
    <t xml:space="preserve"> 2024-11-09T02:30:00+00:00</t>
  </si>
  <si>
    <t xml:space="preserve"> 2024-11-09T03:00:00+00:00</t>
  </si>
  <si>
    <t xml:space="preserve"> 2024-11-09T03:30:00+00:00</t>
  </si>
  <si>
    <t xml:space="preserve"> 2024-11-09T04:00:00+00:00</t>
  </si>
  <si>
    <t xml:space="preserve"> 2024-11-09T04:30:00+00:00</t>
  </si>
  <si>
    <t xml:space="preserve"> 2024-11-09T05:00:00+00:00</t>
  </si>
  <si>
    <t xml:space="preserve"> 2024-11-09T05:30:00+00:00</t>
  </si>
  <si>
    <t xml:space="preserve"> 2024-11-09T06:00:00+00:00</t>
  </si>
  <si>
    <t xml:space="preserve"> 2024-11-09T06:30:00+00:00</t>
  </si>
  <si>
    <t xml:space="preserve"> 2024-11-09T07:00:00+00:00</t>
  </si>
  <si>
    <t xml:space="preserve"> 2024-11-09T07:30:00+00:00</t>
  </si>
  <si>
    <t xml:space="preserve"> 2024-11-09T08:00:00+00:00</t>
  </si>
  <si>
    <t xml:space="preserve"> 2024-11-09T08:30:00+00:00</t>
  </si>
  <si>
    <t xml:space="preserve"> 2024-11-09T09:00:00+00:00</t>
  </si>
  <si>
    <t xml:space="preserve"> 2024-11-09T09:30:00+00:00</t>
  </si>
  <si>
    <t xml:space="preserve"> 2024-11-09T10:00:00+00:00</t>
  </si>
  <si>
    <t xml:space="preserve"> 2024-11-09T10:30:00+00:00</t>
  </si>
  <si>
    <t xml:space="preserve"> 2024-11-09T11:00:00+00:00</t>
  </si>
  <si>
    <t xml:space="preserve"> 2024-11-09T11:30:00+00:00</t>
  </si>
  <si>
    <t xml:space="preserve"> 2024-11-09T12:00:00+00:00</t>
  </si>
  <si>
    <t xml:space="preserve"> 2024-11-09T12:30:00+00:00</t>
  </si>
  <si>
    <t xml:space="preserve"> 2024-11-09T13:00:00+00:00</t>
  </si>
  <si>
    <t xml:space="preserve"> 2024-11-09T13:30:00+00:00</t>
  </si>
  <si>
    <t xml:space="preserve"> 2024-11-09T14:00:00+00:00</t>
  </si>
  <si>
    <t xml:space="preserve"> 2024-11-09T14:30:00+00:00</t>
  </si>
  <si>
    <t xml:space="preserve"> 2024-11-09T15:00:00+00:00</t>
  </si>
  <si>
    <t xml:space="preserve"> 2024-11-09T15:30:00+00:00</t>
  </si>
  <si>
    <t xml:space="preserve"> 2024-11-09T16:00:00+00:00</t>
  </si>
  <si>
    <t xml:space="preserve"> 2024-11-09T16:30:00+00:00</t>
  </si>
  <si>
    <t xml:space="preserve"> 2024-11-09T17:00:00+00:00</t>
  </si>
  <si>
    <t xml:space="preserve"> 2024-11-09T17:30:00+00:00</t>
  </si>
  <si>
    <t xml:space="preserve"> 2024-11-09T18:00:00+00:00</t>
  </si>
  <si>
    <t xml:space="preserve"> 2024-11-09T18:30:00+00:00</t>
  </si>
  <si>
    <t xml:space="preserve"> 2024-11-09T19:00:00+00:00</t>
  </si>
  <si>
    <t xml:space="preserve"> 2024-11-09T19:30:00+00:00</t>
  </si>
  <si>
    <t xml:space="preserve"> 2024-11-09T20:00:00+00:00</t>
  </si>
  <si>
    <t xml:space="preserve"> 2024-11-09T20:30:00+00:00</t>
  </si>
  <si>
    <t xml:space="preserve"> 2024-11-09T21:00:00+00:00</t>
  </si>
  <si>
    <t xml:space="preserve"> 2024-11-09T21:30:00+00:00</t>
  </si>
  <si>
    <t xml:space="preserve"> 2024-11-09T22:00:00+00:00</t>
  </si>
  <si>
    <t xml:space="preserve"> 2024-11-09T22:30:00+00:00</t>
  </si>
  <si>
    <t xml:space="preserve"> 2024-11-09T23:00:00+00:00</t>
  </si>
  <si>
    <t xml:space="preserve"> 2024-11-09T23:30:00+00:00</t>
  </si>
  <si>
    <t xml:space="preserve"> 2024-11-10T00:00:00+00:00</t>
  </si>
  <si>
    <t xml:space="preserve"> 2024-11-10T00:30:00+00:00</t>
  </si>
  <si>
    <t xml:space="preserve"> 2024-11-10T01:00:00+00:00</t>
  </si>
  <si>
    <t xml:space="preserve"> 2024-11-10T01:30:00+00:00</t>
  </si>
  <si>
    <t xml:space="preserve"> 2024-11-10T02:00:00+00:00</t>
  </si>
  <si>
    <t xml:space="preserve"> 2024-11-10T02:30:00+00:00</t>
  </si>
  <si>
    <t xml:space="preserve"> 2024-11-10T03:00:00+00:00</t>
  </si>
  <si>
    <t xml:space="preserve"> 2024-11-10T03:30:00+00:00</t>
  </si>
  <si>
    <t xml:space="preserve"> 2024-11-10T04:00:00+00:00</t>
  </si>
  <si>
    <t xml:space="preserve"> 2024-11-10T04:30:00+00:00</t>
  </si>
  <si>
    <t xml:space="preserve"> 2024-11-10T05:00:00+00:00</t>
  </si>
  <si>
    <t xml:space="preserve"> 2024-11-10T05:30:00+00:00</t>
  </si>
  <si>
    <t xml:space="preserve"> 2024-11-10T06:00:00+00:00</t>
  </si>
  <si>
    <t xml:space="preserve"> 2024-11-10T06:30:00+00:00</t>
  </si>
  <si>
    <t xml:space="preserve"> 2024-11-10T07:00:00+00:00</t>
  </si>
  <si>
    <t xml:space="preserve"> 2024-11-10T07:30:00+00:00</t>
  </si>
  <si>
    <t xml:space="preserve"> 2024-11-10T08:00:00+00:00</t>
  </si>
  <si>
    <t xml:space="preserve"> 2024-11-10T08:30:00+00:00</t>
  </si>
  <si>
    <t xml:space="preserve"> 2024-11-10T09:00:00+00:00</t>
  </si>
  <si>
    <t xml:space="preserve"> 2024-11-10T09:30:00+00:00</t>
  </si>
  <si>
    <t xml:space="preserve"> 2024-11-10T10:00:00+00:00</t>
  </si>
  <si>
    <t xml:space="preserve"> 2024-11-10T10:30:00+00:00</t>
  </si>
  <si>
    <t xml:space="preserve"> 2024-11-10T11:00:00+00:00</t>
  </si>
  <si>
    <t xml:space="preserve"> 2024-11-10T11:30:00+00:00</t>
  </si>
  <si>
    <t xml:space="preserve"> 2024-11-10T12:00:00+00:00</t>
  </si>
  <si>
    <t xml:space="preserve"> 2024-11-10T12:30:00+00:00</t>
  </si>
  <si>
    <t xml:space="preserve"> 2024-11-10T13:00:00+00:00</t>
  </si>
  <si>
    <t xml:space="preserve"> 2024-11-10T13:30:00+00:00</t>
  </si>
  <si>
    <t xml:space="preserve"> 2024-11-10T14:00:00+00:00</t>
  </si>
  <si>
    <t xml:space="preserve"> 2024-11-10T14:30:00+00:00</t>
  </si>
  <si>
    <t xml:space="preserve"> 2024-11-10T15:00:00+00:00</t>
  </si>
  <si>
    <t xml:space="preserve"> 2024-11-10T15:30:00+00:00</t>
  </si>
  <si>
    <t xml:space="preserve"> 2024-11-10T16:00:00+00:00</t>
  </si>
  <si>
    <t xml:space="preserve"> 2024-11-10T16:30:00+00:00</t>
  </si>
  <si>
    <t xml:space="preserve"> 2024-11-10T17:00:00+00:00</t>
  </si>
  <si>
    <t xml:space="preserve"> 2024-11-10T17:30:00+00:00</t>
  </si>
  <si>
    <t xml:space="preserve"> 2024-11-10T18:00:00+00:00</t>
  </si>
  <si>
    <t xml:space="preserve"> 2024-11-10T18:30:00+00:00</t>
  </si>
  <si>
    <t xml:space="preserve"> 2024-11-10T19:00:00+00:00</t>
  </si>
  <si>
    <t xml:space="preserve"> 2024-11-10T19:30:00+00:00</t>
  </si>
  <si>
    <t xml:space="preserve"> 2024-11-10T20:00:00+00:00</t>
  </si>
  <si>
    <t xml:space="preserve"> 2024-11-10T20:30:00+00:00</t>
  </si>
  <si>
    <t xml:space="preserve"> 2024-11-10T21:00:00+00:00</t>
  </si>
  <si>
    <t xml:space="preserve"> 2024-11-10T21:30:00+00:00</t>
  </si>
  <si>
    <t xml:space="preserve"> 2024-11-10T22:00:00+00:00</t>
  </si>
  <si>
    <t xml:space="preserve"> 2024-11-10T22:30:00+00:00</t>
  </si>
  <si>
    <t xml:space="preserve"> 2024-11-10T23:00:00+00:00</t>
  </si>
  <si>
    <t xml:space="preserve"> 2024-11-10T23:30:00+00:00</t>
  </si>
  <si>
    <t xml:space="preserve"> 2024-11-11T00:00:00+00:00</t>
  </si>
  <si>
    <t xml:space="preserve"> 2024-11-11T00:30:00+00:00</t>
  </si>
  <si>
    <t xml:space="preserve"> 2024-11-11T01:00:00+00:00</t>
  </si>
  <si>
    <t xml:space="preserve"> 2024-11-11T01:30:00+00:00</t>
  </si>
  <si>
    <t xml:space="preserve"> 2024-11-11T02:00:00+00:00</t>
  </si>
  <si>
    <t xml:space="preserve"> 2024-11-11T02:30:00+00:00</t>
  </si>
  <si>
    <t xml:space="preserve"> 2024-11-11T03:00:00+00:00</t>
  </si>
  <si>
    <t xml:space="preserve"> 2024-11-11T03:30:00+00:00</t>
  </si>
  <si>
    <t xml:space="preserve"> 2024-11-11T04:00:00+00:00</t>
  </si>
  <si>
    <t xml:space="preserve"> 2024-11-11T04:30:00+00:00</t>
  </si>
  <si>
    <t xml:space="preserve"> 2024-11-11T05:00:00+00:00</t>
  </si>
  <si>
    <t xml:space="preserve"> 2024-11-11T05:30:00+00:00</t>
  </si>
  <si>
    <t xml:space="preserve"> 2024-11-11T06:00:00+00:00</t>
  </si>
  <si>
    <t xml:space="preserve"> 2024-11-11T06:30:00+00:00</t>
  </si>
  <si>
    <t xml:space="preserve"> 2024-11-11T07:00:00+00:00</t>
  </si>
  <si>
    <t xml:space="preserve"> 2024-11-11T07:30:00+00:00</t>
  </si>
  <si>
    <t xml:space="preserve"> 2024-11-11T08:00:00+00:00</t>
  </si>
  <si>
    <t xml:space="preserve"> 2024-11-11T08:30:00+00:00</t>
  </si>
  <si>
    <t xml:space="preserve"> 2024-11-11T09:00:00+00:00</t>
  </si>
  <si>
    <t xml:space="preserve"> 2024-11-11T09:30:00+00:00</t>
  </si>
  <si>
    <t xml:space="preserve"> 2024-11-11T10:00:00+00:00</t>
  </si>
  <si>
    <t xml:space="preserve"> 2024-11-11T10:30:00+00:00</t>
  </si>
  <si>
    <t xml:space="preserve"> 2024-11-11T11:00:00+00:00</t>
  </si>
  <si>
    <t xml:space="preserve"> 2024-11-11T11:30:00+00:00</t>
  </si>
  <si>
    <t xml:space="preserve"> 2024-11-11T12:00:00+00:00</t>
  </si>
  <si>
    <t xml:space="preserve"> 2024-11-11T12:30:00+00:00</t>
  </si>
  <si>
    <t xml:space="preserve"> 2024-11-11T13:00:00+00:00</t>
  </si>
  <si>
    <t xml:space="preserve"> 2024-11-11T13:30:00+00:00</t>
  </si>
  <si>
    <t xml:space="preserve"> 2024-11-11T14:00:00+00:00</t>
  </si>
  <si>
    <t xml:space="preserve"> 2024-11-11T14:30:00+00:00</t>
  </si>
  <si>
    <t xml:space="preserve"> 2024-11-11T15:00:00+00:00</t>
  </si>
  <si>
    <t xml:space="preserve"> 2024-11-11T15:30:00+00:00</t>
  </si>
  <si>
    <t xml:space="preserve"> 2024-11-11T16:00:00+00:00</t>
  </si>
  <si>
    <t xml:space="preserve"> 2024-11-11T16:30:00+00:00</t>
  </si>
  <si>
    <t xml:space="preserve"> 2024-11-11T17:00:00+00:00</t>
  </si>
  <si>
    <t xml:space="preserve"> 2024-11-11T17:30:00+00:00</t>
  </si>
  <si>
    <t xml:space="preserve"> 2024-11-11T18:00:00+00:00</t>
  </si>
  <si>
    <t xml:space="preserve"> 2024-11-11T18:30:00+00:00</t>
  </si>
  <si>
    <t xml:space="preserve"> 2024-11-11T19:00:00+00:00</t>
  </si>
  <si>
    <t xml:space="preserve"> 2024-11-11T19:30:00+00:00</t>
  </si>
  <si>
    <t xml:space="preserve"> 2024-11-11T20:00:00+00:00</t>
  </si>
  <si>
    <t xml:space="preserve"> 2024-11-11T20:30:00+00:00</t>
  </si>
  <si>
    <t xml:space="preserve"> 2024-11-11T21:00:00+00:00</t>
  </si>
  <si>
    <t xml:space="preserve"> 2024-11-11T21:30:00+00:00</t>
  </si>
  <si>
    <t xml:space="preserve"> 2024-11-11T22:00:00+00:00</t>
  </si>
  <si>
    <t xml:space="preserve"> 2024-11-11T22:30:00+00:00</t>
  </si>
  <si>
    <t xml:space="preserve"> 2024-11-11T23:00:00+00:00</t>
  </si>
  <si>
    <t xml:space="preserve"> 2024-11-11T23:30:00+00:00</t>
  </si>
  <si>
    <t xml:space="preserve"> 2024-11-12T00:00:00+00:00</t>
  </si>
  <si>
    <t xml:space="preserve"> 2024-11-12T00:30:00+00:00</t>
  </si>
  <si>
    <t xml:space="preserve"> 2024-11-12T01:00:00+00:00</t>
  </si>
  <si>
    <t xml:space="preserve"> 2024-11-12T01:30:00+00:00</t>
  </si>
  <si>
    <t xml:space="preserve"> 2024-11-12T02:00:00+00:00</t>
  </si>
  <si>
    <t xml:space="preserve"> 2024-11-12T02:30:00+00:00</t>
  </si>
  <si>
    <t xml:space="preserve"> 2024-11-12T03:00:00+00:00</t>
  </si>
  <si>
    <t xml:space="preserve"> 2024-11-12T03:30:00+00:00</t>
  </si>
  <si>
    <t xml:space="preserve"> 2024-11-12T04:00:00+00:00</t>
  </si>
  <si>
    <t xml:space="preserve"> 2024-11-12T04:30:00+00:00</t>
  </si>
  <si>
    <t xml:space="preserve"> 2024-11-12T05:00:00+00:00</t>
  </si>
  <si>
    <t xml:space="preserve"> 2024-11-12T05:30:00+00:00</t>
  </si>
  <si>
    <t xml:space="preserve"> 2024-11-12T06:00:00+00:00</t>
  </si>
  <si>
    <t xml:space="preserve"> 2024-11-12T06:30:00+00:00</t>
  </si>
  <si>
    <t xml:space="preserve"> 2024-11-12T07:00:00+00:00</t>
  </si>
  <si>
    <t xml:space="preserve"> 2024-11-12T07:30:00+00:00</t>
  </si>
  <si>
    <t xml:space="preserve"> 2024-11-12T08:00:00+00:00</t>
  </si>
  <si>
    <t xml:space="preserve"> 2024-11-12T08:30:00+00:00</t>
  </si>
  <si>
    <t xml:space="preserve"> 2024-11-12T09:00:00+00:00</t>
  </si>
  <si>
    <t xml:space="preserve"> 2024-11-12T09:30:00+00:00</t>
  </si>
  <si>
    <t xml:space="preserve"> 2024-11-12T10:00:00+00:00</t>
  </si>
  <si>
    <t xml:space="preserve"> 2024-11-12T10:30:00+00:00</t>
  </si>
  <si>
    <t xml:space="preserve"> 2024-11-12T11:00:00+00:00</t>
  </si>
  <si>
    <t xml:space="preserve"> 2024-11-12T11:30:00+00:00</t>
  </si>
  <si>
    <t xml:space="preserve"> 2024-11-12T12:00:00+00:00</t>
  </si>
  <si>
    <t xml:space="preserve"> 2024-11-12T12:30:00+00:00</t>
  </si>
  <si>
    <t xml:space="preserve"> 2024-11-12T13:00:00+00:00</t>
  </si>
  <si>
    <t xml:space="preserve"> 2024-11-12T13:30:00+00:00</t>
  </si>
  <si>
    <t xml:space="preserve"> 2024-11-12T14:00:00+00:00</t>
  </si>
  <si>
    <t xml:space="preserve"> 2024-11-12T14:30:00+00:00</t>
  </si>
  <si>
    <t xml:space="preserve"> 2024-11-12T15:00:00+00:00</t>
  </si>
  <si>
    <t xml:space="preserve"> 2024-11-12T15:30:00+00:00</t>
  </si>
  <si>
    <t xml:space="preserve"> 2024-11-12T16:00:00+00:00</t>
  </si>
  <si>
    <t xml:space="preserve"> 2024-11-12T16:30:00+00:00</t>
  </si>
  <si>
    <t xml:space="preserve"> 2024-11-12T17:00:00+00:00</t>
  </si>
  <si>
    <t xml:space="preserve"> 2024-11-12T17:30:00+00:00</t>
  </si>
  <si>
    <t xml:space="preserve"> 2024-11-12T18:00:00+00:00</t>
  </si>
  <si>
    <t xml:space="preserve"> 2024-11-12T18:30:00+00:00</t>
  </si>
  <si>
    <t xml:space="preserve"> 2024-11-12T19:00:00+00:00</t>
  </si>
  <si>
    <t xml:space="preserve"> 2024-11-12T19:30:00+00:00</t>
  </si>
  <si>
    <t xml:space="preserve"> 2024-11-12T20:00:00+00:00</t>
  </si>
  <si>
    <t xml:space="preserve"> 2024-11-12T20:30:00+00:00</t>
  </si>
  <si>
    <t xml:space="preserve"> 2024-11-12T21:00:00+00:00</t>
  </si>
  <si>
    <t xml:space="preserve"> 2024-11-12T21:30:00+00:00</t>
  </si>
  <si>
    <t xml:space="preserve"> 2024-11-12T22:00:00+00:00</t>
  </si>
  <si>
    <t xml:space="preserve"> 2024-11-12T22:30:00+00:00</t>
  </si>
  <si>
    <t xml:space="preserve"> 2024-11-12T23:00:00+00:00</t>
  </si>
  <si>
    <t xml:space="preserve"> 2024-11-12T23:30:00+00:00</t>
  </si>
  <si>
    <t xml:space="preserve"> 2024-11-13T00:00:00+00:00</t>
  </si>
  <si>
    <t xml:space="preserve"> 2024-11-13T00:30:00+00:00</t>
  </si>
  <si>
    <t xml:space="preserve"> 2024-11-13T01:00:00+00:00</t>
  </si>
  <si>
    <t xml:space="preserve"> 2024-11-13T01:30:00+00:00</t>
  </si>
  <si>
    <t xml:space="preserve"> 2024-11-13T02:00:00+00:00</t>
  </si>
  <si>
    <t xml:space="preserve"> 2024-11-13T02:30:00+00:00</t>
  </si>
  <si>
    <t xml:space="preserve"> 2024-11-13T03:00:00+00:00</t>
  </si>
  <si>
    <t xml:space="preserve"> 2024-11-13T03:30:00+00:00</t>
  </si>
  <si>
    <t xml:space="preserve"> 2024-11-13T04:00:00+00:00</t>
  </si>
  <si>
    <t xml:space="preserve"> 2024-11-13T04:30:00+00:00</t>
  </si>
  <si>
    <t xml:space="preserve"> 2024-11-13T05:00:00+00:00</t>
  </si>
  <si>
    <t xml:space="preserve"> 2024-11-13T05:30:00+00:00</t>
  </si>
  <si>
    <t xml:space="preserve"> 2024-11-13T06:00:00+00:00</t>
  </si>
  <si>
    <t xml:space="preserve"> 2024-11-13T06:30:00+00:00</t>
  </si>
  <si>
    <t xml:space="preserve"> 2024-11-13T07:00:00+00:00</t>
  </si>
  <si>
    <t xml:space="preserve"> 2024-11-13T07:30:00+00:00</t>
  </si>
  <si>
    <t xml:space="preserve"> 2024-11-13T08:00:00+00:00</t>
  </si>
  <si>
    <t xml:space="preserve"> 2024-11-13T08:30:00+00:00</t>
  </si>
  <si>
    <t xml:space="preserve"> 2024-11-13T09:00:00+00:00</t>
  </si>
  <si>
    <t xml:space="preserve"> 2024-11-13T09:30:00+00:00</t>
  </si>
  <si>
    <t xml:space="preserve"> 2024-11-13T10:00:00+00:00</t>
  </si>
  <si>
    <t xml:space="preserve"> 2024-11-13T10:30:00+00:00</t>
  </si>
  <si>
    <t xml:space="preserve"> 2024-11-13T11:00:00+00:00</t>
  </si>
  <si>
    <t xml:space="preserve"> 2024-11-13T11:30:00+00:00</t>
  </si>
  <si>
    <t xml:space="preserve"> 2024-11-13T12:00:00+00:00</t>
  </si>
  <si>
    <t xml:space="preserve"> 2024-11-13T12:30:00+00:00</t>
  </si>
  <si>
    <t xml:space="preserve"> 2024-11-13T13:00:00+00:00</t>
  </si>
  <si>
    <t xml:space="preserve"> 2024-11-13T13:30:00+00:00</t>
  </si>
  <si>
    <t xml:space="preserve"> 2024-11-13T14:00:00+00:00</t>
  </si>
  <si>
    <t xml:space="preserve"> 2024-11-13T14:30:00+00:00</t>
  </si>
  <si>
    <t xml:space="preserve"> 2024-11-13T15:00:00+00:00</t>
  </si>
  <si>
    <t xml:space="preserve"> 2024-11-13T15:30:00+00:00</t>
  </si>
  <si>
    <t xml:space="preserve"> 2024-11-13T16:00:00+00:00</t>
  </si>
  <si>
    <t xml:space="preserve"> 2024-11-13T16:30:00+00:00</t>
  </si>
  <si>
    <t xml:space="preserve"> 2024-11-13T17:00:00+00:00</t>
  </si>
  <si>
    <t xml:space="preserve"> 2024-11-13T17:30:00+00:00</t>
  </si>
  <si>
    <t xml:space="preserve"> 2024-11-13T18:00:00+00:00</t>
  </si>
  <si>
    <t xml:space="preserve"> 2024-11-13T18:30:00+00:00</t>
  </si>
  <si>
    <t xml:space="preserve"> 2024-11-13T19:00:00+00:00</t>
  </si>
  <si>
    <t xml:space="preserve"> 2024-11-13T19:30:00+00:00</t>
  </si>
  <si>
    <t xml:space="preserve"> 2024-11-13T20:00:00+00:00</t>
  </si>
  <si>
    <t xml:space="preserve"> 2024-11-13T20:30:00+00:00</t>
  </si>
  <si>
    <t xml:space="preserve"> 2024-11-13T21:00:00+00:00</t>
  </si>
  <si>
    <t xml:space="preserve"> 2024-11-13T21:30:00+00:00</t>
  </si>
  <si>
    <t xml:space="preserve"> 2024-11-13T22:00:00+00:00</t>
  </si>
  <si>
    <t xml:space="preserve"> 2024-11-13T22:30:00+00:00</t>
  </si>
  <si>
    <t xml:space="preserve"> 2024-11-13T23:00:00+00:00</t>
  </si>
  <si>
    <t xml:space="preserve"> 2024-11-13T23:30:00+00:00</t>
  </si>
  <si>
    <t xml:space="preserve"> 2024-11-14T00:00:00+00:00</t>
  </si>
  <si>
    <t xml:space="preserve"> 2024-11-14T00:30:00+00:00</t>
  </si>
  <si>
    <t xml:space="preserve"> 2024-11-14T01:00:00+00:00</t>
  </si>
  <si>
    <t xml:space="preserve"> 2024-11-14T01:30:00+00:00</t>
  </si>
  <si>
    <t xml:space="preserve"> 2024-11-14T02:00:00+00:00</t>
  </si>
  <si>
    <t xml:space="preserve"> 2024-11-14T02:30:00+00:00</t>
  </si>
  <si>
    <t xml:space="preserve"> 2024-11-14T03:00:00+00:00</t>
  </si>
  <si>
    <t xml:space="preserve"> 2024-11-14T03:30:00+00:00</t>
  </si>
  <si>
    <t xml:space="preserve"> 2024-11-14T04:00:00+00:00</t>
  </si>
  <si>
    <t xml:space="preserve"> 2024-11-14T04:30:00+00:00</t>
  </si>
  <si>
    <t xml:space="preserve"> 2024-11-14T05:00:00+00:00</t>
  </si>
  <si>
    <t xml:space="preserve"> 2024-11-14T05:30:00+00:00</t>
  </si>
  <si>
    <t xml:space="preserve"> 2024-11-14T06:00:00+00:00</t>
  </si>
  <si>
    <t xml:space="preserve"> 2024-11-14T06:30:00+00:00</t>
  </si>
  <si>
    <t xml:space="preserve"> 2024-11-14T07:00:00+00:00</t>
  </si>
  <si>
    <t xml:space="preserve"> 2024-11-14T07:30:00+00:00</t>
  </si>
  <si>
    <t xml:space="preserve"> 2024-11-14T08:00:00+00:00</t>
  </si>
  <si>
    <t xml:space="preserve"> 2024-11-14T08:30:00+00:00</t>
  </si>
  <si>
    <t xml:space="preserve"> 2024-11-14T09:00:00+00:00</t>
  </si>
  <si>
    <t xml:space="preserve"> 2024-11-14T09:30:00+00:00</t>
  </si>
  <si>
    <t xml:space="preserve"> 2024-11-14T10:00:00+00:00</t>
  </si>
  <si>
    <t xml:space="preserve"> 2024-11-14T10:30:00+00:00</t>
  </si>
  <si>
    <t xml:space="preserve"> 2024-11-14T11:00:00+00:00</t>
  </si>
  <si>
    <t xml:space="preserve"> 2024-11-14T11:30:00+00:00</t>
  </si>
  <si>
    <t xml:space="preserve"> 2024-11-14T12:00:00+00:00</t>
  </si>
  <si>
    <t xml:space="preserve"> 2024-11-14T12:30:00+00:00</t>
  </si>
  <si>
    <t xml:space="preserve"> 2024-11-14T13:00:00+00:00</t>
  </si>
  <si>
    <t xml:space="preserve"> 2024-11-14T13:30:00+00:00</t>
  </si>
  <si>
    <t xml:space="preserve"> 2024-11-14T14:00:00+00:00</t>
  </si>
  <si>
    <t xml:space="preserve"> 2024-11-14T14:30:00+00:00</t>
  </si>
  <si>
    <t xml:space="preserve"> 2024-11-14T15:00:00+00:00</t>
  </si>
  <si>
    <t xml:space="preserve"> 2024-11-14T15:30:00+00:00</t>
  </si>
  <si>
    <t xml:space="preserve"> 2024-11-14T16:00:00+00:00</t>
  </si>
  <si>
    <t xml:space="preserve"> 2024-11-14T16:30:00+00:00</t>
  </si>
  <si>
    <t xml:space="preserve"> 2024-11-14T17:00:00+00:00</t>
  </si>
  <si>
    <t xml:space="preserve"> 2024-11-14T17:30:00+00:00</t>
  </si>
  <si>
    <t xml:space="preserve"> 2024-11-14T18:00:00+00:00</t>
  </si>
  <si>
    <t xml:space="preserve"> 2024-11-14T18:30:00+00:00</t>
  </si>
  <si>
    <t xml:space="preserve"> 2024-11-14T19:00:00+00:00</t>
  </si>
  <si>
    <t xml:space="preserve"> 2024-11-14T19:30:00+00:00</t>
  </si>
  <si>
    <t xml:space="preserve"> 2024-11-14T20:00:00+00:00</t>
  </si>
  <si>
    <t xml:space="preserve"> 2024-11-14T20:30:00+00:00</t>
  </si>
  <si>
    <t xml:space="preserve"> 2024-11-14T21:00:00+00:00</t>
  </si>
  <si>
    <t xml:space="preserve"> 2024-11-14T21:30:00+00:00</t>
  </si>
  <si>
    <t xml:space="preserve"> 2024-11-14T22:00:00+00:00</t>
  </si>
  <si>
    <t xml:space="preserve"> 2024-11-14T22:30:00+00:00</t>
  </si>
  <si>
    <t xml:space="preserve"> 2024-11-14T23:00:00+00:00</t>
  </si>
  <si>
    <t xml:space="preserve"> 2024-11-14T23:30:00+00:00</t>
  </si>
  <si>
    <t xml:space="preserve"> 2024-11-15T00:00:00+00:00</t>
  </si>
  <si>
    <t xml:space="preserve"> 2024-11-15T00:30:00+00:00</t>
  </si>
  <si>
    <t xml:space="preserve"> 2024-11-15T01:00:00+00:00</t>
  </si>
  <si>
    <t xml:space="preserve"> 2024-11-15T01:30:00+00:00</t>
  </si>
  <si>
    <t xml:space="preserve"> 2024-11-15T02:00:00+00:00</t>
  </si>
  <si>
    <t xml:space="preserve"> 2024-11-15T02:30:00+00:00</t>
  </si>
  <si>
    <t xml:space="preserve"> 2024-11-15T03:00:00+00:00</t>
  </si>
  <si>
    <t xml:space="preserve"> 2024-11-15T03:30:00+00:00</t>
  </si>
  <si>
    <t xml:space="preserve"> 2024-11-15T04:00:00+00:00</t>
  </si>
  <si>
    <t xml:space="preserve"> 2024-11-15T04:30:00+00:00</t>
  </si>
  <si>
    <t xml:space="preserve"> 2024-11-15T05:00:00+00:00</t>
  </si>
  <si>
    <t xml:space="preserve"> 2024-11-15T05:30:00+00:00</t>
  </si>
  <si>
    <t xml:space="preserve"> 2024-11-15T06:00:00+00:00</t>
  </si>
  <si>
    <t xml:space="preserve"> 2024-11-15T06:30:00+00:00</t>
  </si>
  <si>
    <t xml:space="preserve"> 2024-11-15T07:00:00+00:00</t>
  </si>
  <si>
    <t xml:space="preserve"> 2024-11-15T07:30:00+00:00</t>
  </si>
  <si>
    <t xml:space="preserve"> 2024-11-15T08:00:00+00:00</t>
  </si>
  <si>
    <t xml:space="preserve"> 2024-11-15T08:30:00+00:00</t>
  </si>
  <si>
    <t xml:space="preserve"> 2024-11-15T09:00:00+00:00</t>
  </si>
  <si>
    <t xml:space="preserve"> 2024-11-15T09:30:00+00:00</t>
  </si>
  <si>
    <t xml:space="preserve"> 2024-11-15T10:00:00+00:00</t>
  </si>
  <si>
    <t xml:space="preserve"> 2024-11-15T10:30:00+00:00</t>
  </si>
  <si>
    <t xml:space="preserve"> 2024-11-15T11:00:00+00:00</t>
  </si>
  <si>
    <t xml:space="preserve"> 2024-11-15T11:30:00+00:00</t>
  </si>
  <si>
    <t xml:space="preserve"> 2024-11-15T12:00:00+00:00</t>
  </si>
  <si>
    <t xml:space="preserve"> 2024-11-15T12:30:00+00:00</t>
  </si>
  <si>
    <t xml:space="preserve"> 2024-11-15T13:00:00+00:00</t>
  </si>
  <si>
    <t xml:space="preserve"> 2024-11-15T13:30:00+00:00</t>
  </si>
  <si>
    <t xml:space="preserve"> 2024-11-15T14:00:00+00:00</t>
  </si>
  <si>
    <t xml:space="preserve"> 2024-11-15T14:30:00+00:00</t>
  </si>
  <si>
    <t xml:space="preserve"> 2024-11-15T15:00:00+00:00</t>
  </si>
  <si>
    <t xml:space="preserve"> 2024-11-15T15:30:00+00:00</t>
  </si>
  <si>
    <t xml:space="preserve"> 2024-11-15T16:00:00+00:00</t>
  </si>
  <si>
    <t xml:space="preserve"> 2024-11-15T16:30:00+00:00</t>
  </si>
  <si>
    <t xml:space="preserve"> 2024-11-15T17:00:00+00:00</t>
  </si>
  <si>
    <t xml:space="preserve"> 2024-11-15T17:30:00+00:00</t>
  </si>
  <si>
    <t xml:space="preserve"> 2024-11-15T18:00:00+00:00</t>
  </si>
  <si>
    <t xml:space="preserve"> 2024-11-15T18:30:00+00:00</t>
  </si>
  <si>
    <t xml:space="preserve"> 2024-11-15T19:00:00+00:00</t>
  </si>
  <si>
    <t xml:space="preserve"> 2024-11-15T19:30:00+00:00</t>
  </si>
  <si>
    <t xml:space="preserve"> 2024-11-15T20:00:00+00:00</t>
  </si>
  <si>
    <t xml:space="preserve"> 2024-11-15T20:30:00+00:00</t>
  </si>
  <si>
    <t xml:space="preserve"> 2024-11-15T21:00:00+00:00</t>
  </si>
  <si>
    <t xml:space="preserve"> 2024-11-15T21:30:00+00:00</t>
  </si>
  <si>
    <t xml:space="preserve"> 2024-11-15T22:00:00+00:00</t>
  </si>
  <si>
    <t xml:space="preserve"> 2024-11-15T22:30:00+00:00</t>
  </si>
  <si>
    <t xml:space="preserve"> 2024-11-15T23:00:00+00:00</t>
  </si>
  <si>
    <t xml:space="preserve"> 2024-11-15T23:30:00+00:00</t>
  </si>
  <si>
    <t xml:space="preserve"> 2024-11-16T00:00:00+00:00</t>
  </si>
  <si>
    <t xml:space="preserve"> 2024-11-16T00:30:00+00:00</t>
  </si>
  <si>
    <t xml:space="preserve"> 2024-11-16T01:00:00+00:00</t>
  </si>
  <si>
    <t xml:space="preserve"> 2024-11-16T01:30:00+00:00</t>
  </si>
  <si>
    <t xml:space="preserve"> 2024-11-16T02:00:00+00:00</t>
  </si>
  <si>
    <t xml:space="preserve"> 2024-11-16T02:30:00+00:00</t>
  </si>
  <si>
    <t xml:space="preserve"> 2024-11-16T03:00:00+00:00</t>
  </si>
  <si>
    <t xml:space="preserve"> 2024-11-16T03:30:00+00:00</t>
  </si>
  <si>
    <t xml:space="preserve"> 2024-11-16T04:00:00+00:00</t>
  </si>
  <si>
    <t xml:space="preserve"> 2024-11-16T04:30:00+00:00</t>
  </si>
  <si>
    <t xml:space="preserve"> 2024-11-16T05:00:00+00:00</t>
  </si>
  <si>
    <t xml:space="preserve"> 2024-11-16T05:30:00+00:00</t>
  </si>
  <si>
    <t xml:space="preserve"> 2024-11-16T06:00:00+00:00</t>
  </si>
  <si>
    <t xml:space="preserve"> 2024-11-16T06:30:00+00:00</t>
  </si>
  <si>
    <t xml:space="preserve"> 2024-11-16T07:00:00+00:00</t>
  </si>
  <si>
    <t xml:space="preserve"> 2024-11-16T07:30:00+00:00</t>
  </si>
  <si>
    <t xml:space="preserve"> 2024-11-16T08:00:00+00:00</t>
  </si>
  <si>
    <t xml:space="preserve"> 2024-11-16T08:30:00+00:00</t>
  </si>
  <si>
    <t xml:space="preserve"> 2024-11-16T09:00:00+00:00</t>
  </si>
  <si>
    <t xml:space="preserve"> 2024-11-16T09:30:00+00:00</t>
  </si>
  <si>
    <t xml:space="preserve"> 2024-11-16T10:00:00+00:00</t>
  </si>
  <si>
    <t xml:space="preserve"> 2024-11-16T10:30:00+00:00</t>
  </si>
  <si>
    <t xml:space="preserve"> 2024-11-16T11:00:00+00:00</t>
  </si>
  <si>
    <t xml:space="preserve"> 2024-11-16T11:30:00+00:00</t>
  </si>
  <si>
    <t xml:space="preserve"> 2024-11-16T12:00:00+00:00</t>
  </si>
  <si>
    <t xml:space="preserve"> 2024-11-16T12:30:00+00:00</t>
  </si>
  <si>
    <t xml:space="preserve"> 2024-11-16T13:00:00+00:00</t>
  </si>
  <si>
    <t xml:space="preserve"> 2024-11-16T13:30:00+00:00</t>
  </si>
  <si>
    <t xml:space="preserve"> 2024-11-16T14:00:00+00:00</t>
  </si>
  <si>
    <t xml:space="preserve"> 2024-11-16T14:30:00+00:00</t>
  </si>
  <si>
    <t xml:space="preserve"> 2024-11-16T15:00:00+00:00</t>
  </si>
  <si>
    <t xml:space="preserve"> 2024-11-16T15:30:00+00:00</t>
  </si>
  <si>
    <t xml:space="preserve"> 2024-11-16T16:00:00+00:00</t>
  </si>
  <si>
    <t xml:space="preserve"> 2024-11-16T16:30:00+00:00</t>
  </si>
  <si>
    <t xml:space="preserve"> 2024-11-16T17:00:00+00:00</t>
  </si>
  <si>
    <t xml:space="preserve"> 2024-11-16T17:30:00+00:00</t>
  </si>
  <si>
    <t xml:space="preserve"> 2024-11-16T18:00:00+00:00</t>
  </si>
  <si>
    <t xml:space="preserve"> 2024-11-16T18:30:00+00:00</t>
  </si>
  <si>
    <t xml:space="preserve"> 2024-11-16T19:00:00+00:00</t>
  </si>
  <si>
    <t xml:space="preserve"> 2024-11-16T19:30:00+00:00</t>
  </si>
  <si>
    <t xml:space="preserve"> 2024-11-16T20:00:00+00:00</t>
  </si>
  <si>
    <t xml:space="preserve"> 2024-11-16T20:30:00+00:00</t>
  </si>
  <si>
    <t xml:space="preserve"> 2024-11-16T21:00:00+00:00</t>
  </si>
  <si>
    <t xml:space="preserve"> 2024-11-16T21:30:00+00:00</t>
  </si>
  <si>
    <t xml:space="preserve"> 2024-11-16T22:00:00+00:00</t>
  </si>
  <si>
    <t xml:space="preserve"> 2024-11-16T22:30:00+00:00</t>
  </si>
  <si>
    <t xml:space="preserve"> 2024-11-16T23:00:00+00:00</t>
  </si>
  <si>
    <t xml:space="preserve"> 2024-11-16T23:30:00+00:00</t>
  </si>
  <si>
    <t xml:space="preserve"> 2024-11-17T00:00:00+00:00</t>
  </si>
  <si>
    <t xml:space="preserve"> 2024-11-17T00:30:00+00:00</t>
  </si>
  <si>
    <t xml:space="preserve"> 2024-11-17T01:00:00+00:00</t>
  </si>
  <si>
    <t xml:space="preserve"> 2024-11-17T01:30:00+00:00</t>
  </si>
  <si>
    <t xml:space="preserve"> 2024-11-17T02:00:00+00:00</t>
  </si>
  <si>
    <t xml:space="preserve"> 2024-11-17T02:30:00+00:00</t>
  </si>
  <si>
    <t xml:space="preserve"> 2024-11-17T03:00:00+00:00</t>
  </si>
  <si>
    <t xml:space="preserve"> 2024-11-17T03:30:00+00:00</t>
  </si>
  <si>
    <t xml:space="preserve"> 2024-11-17T04:00:00+00:00</t>
  </si>
  <si>
    <t xml:space="preserve"> 2024-11-17T04:30:00+00:00</t>
  </si>
  <si>
    <t xml:space="preserve"> 2024-11-17T05:00:00+00:00</t>
  </si>
  <si>
    <t xml:space="preserve"> 2024-11-17T05:30:00+00:00</t>
  </si>
  <si>
    <t xml:space="preserve"> 2024-11-17T06:00:00+00:00</t>
  </si>
  <si>
    <t xml:space="preserve"> 2024-11-17T06:30:00+00:00</t>
  </si>
  <si>
    <t xml:space="preserve"> 2024-11-17T07:00:00+00:00</t>
  </si>
  <si>
    <t xml:space="preserve"> 2024-11-17T07:30:00+00:00</t>
  </si>
  <si>
    <t xml:space="preserve"> 2024-11-17T08:00:00+00:00</t>
  </si>
  <si>
    <t xml:space="preserve"> 2024-11-17T08:30:00+00:00</t>
  </si>
  <si>
    <t xml:space="preserve"> 2024-11-17T09:00:00+00:00</t>
  </si>
  <si>
    <t xml:space="preserve"> 2024-11-17T09:30:00+00:00</t>
  </si>
  <si>
    <t xml:space="preserve"> 2024-11-17T10:00:00+00:00</t>
  </si>
  <si>
    <t xml:space="preserve"> 2024-11-17T10:30:00+00:00</t>
  </si>
  <si>
    <t xml:space="preserve"> 2024-11-17T11:00:00+00:00</t>
  </si>
  <si>
    <t xml:space="preserve"> 2024-11-17T11:30:00+00:00</t>
  </si>
  <si>
    <t xml:space="preserve"> 2024-11-17T12:00:00+00:00</t>
  </si>
  <si>
    <t xml:space="preserve"> 2024-11-17T12:30:00+00:00</t>
  </si>
  <si>
    <t xml:space="preserve"> 2024-11-17T13:00:00+00:00</t>
  </si>
  <si>
    <t xml:space="preserve"> 2024-11-17T13:30:00+00:00</t>
  </si>
  <si>
    <t xml:space="preserve"> 2024-11-17T14:00:00+00:00</t>
  </si>
  <si>
    <t xml:space="preserve"> 2024-11-17T14:30:00+00:00</t>
  </si>
  <si>
    <t xml:space="preserve"> 2024-11-17T15:00:00+00:00</t>
  </si>
  <si>
    <t xml:space="preserve"> 2024-11-17T15:30:00+00:00</t>
  </si>
  <si>
    <t xml:space="preserve"> 2024-11-17T16:00:00+00:00</t>
  </si>
  <si>
    <t xml:space="preserve"> 2024-11-17T16:30:00+00:00</t>
  </si>
  <si>
    <t xml:space="preserve"> 2024-11-17T17:00:00+00:00</t>
  </si>
  <si>
    <t xml:space="preserve"> 2024-11-17T17:30:00+00:00</t>
  </si>
  <si>
    <t xml:space="preserve"> 2024-11-17T18:00:00+00:00</t>
  </si>
  <si>
    <t xml:space="preserve"> 2024-11-17T18:30:00+00:00</t>
  </si>
  <si>
    <t xml:space="preserve"> 2024-11-17T19:00:00+00:00</t>
  </si>
  <si>
    <t xml:space="preserve"> 2024-11-17T19:30:00+00:00</t>
  </si>
  <si>
    <t xml:space="preserve"> 2024-11-17T20:00:00+00:00</t>
  </si>
  <si>
    <t xml:space="preserve"> 2024-11-17T20:30:00+00:00</t>
  </si>
  <si>
    <t xml:space="preserve"> 2024-11-17T21:00:00+00:00</t>
  </si>
  <si>
    <t xml:space="preserve"> 2024-11-17T21:30:00+00:00</t>
  </si>
  <si>
    <t xml:space="preserve"> 2024-11-17T22:00:00+00:00</t>
  </si>
  <si>
    <t xml:space="preserve"> 2024-11-17T22:30:00+00:00</t>
  </si>
  <si>
    <t xml:space="preserve"> 2024-11-17T23:00:00+00:00</t>
  </si>
  <si>
    <t xml:space="preserve"> 2024-11-17T23:30:00+00:00</t>
  </si>
  <si>
    <t xml:space="preserve"> 2024-11-18T00:00:00+00:00</t>
  </si>
  <si>
    <t xml:space="preserve"> 2024-11-18T00:30:00+00:00</t>
  </si>
  <si>
    <t xml:space="preserve"> 2024-11-18T01:00:00+00:00</t>
  </si>
  <si>
    <t xml:space="preserve"> 2024-11-18T01:30:00+00:00</t>
  </si>
  <si>
    <t xml:space="preserve"> 2024-11-18T02:00:00+00:00</t>
  </si>
  <si>
    <t xml:space="preserve"> 2024-11-18T02:30:00+00:00</t>
  </si>
  <si>
    <t xml:space="preserve"> 2024-11-18T03:00:00+00:00</t>
  </si>
  <si>
    <t xml:space="preserve"> 2024-11-18T03:30:00+00:00</t>
  </si>
  <si>
    <t xml:space="preserve"> 2024-11-18T04:00:00+00:00</t>
  </si>
  <si>
    <t xml:space="preserve"> 2024-11-18T04:30:00+00:00</t>
  </si>
  <si>
    <t xml:space="preserve"> 2024-11-18T05:00:00+00:00</t>
  </si>
  <si>
    <t xml:space="preserve"> 2024-11-18T05:30:00+00:00</t>
  </si>
  <si>
    <t xml:space="preserve"> 2024-11-18T06:00:00+00:00</t>
  </si>
  <si>
    <t xml:space="preserve"> 2024-11-18T06:30:00+00:00</t>
  </si>
  <si>
    <t xml:space="preserve"> 2024-11-18T07:00:00+00:00</t>
  </si>
  <si>
    <t xml:space="preserve"> 2024-11-18T07:30:00+00:00</t>
  </si>
  <si>
    <t xml:space="preserve"> 2024-11-18T08:00:00+00:00</t>
  </si>
  <si>
    <t xml:space="preserve"> 2024-11-18T08:30:00+00:00</t>
  </si>
  <si>
    <t xml:space="preserve"> 2024-11-18T09:00:00+00:00</t>
  </si>
  <si>
    <t xml:space="preserve"> 2024-11-18T09:30:00+00:00</t>
  </si>
  <si>
    <t xml:space="preserve"> 2024-11-18T10:00:00+00:00</t>
  </si>
  <si>
    <t xml:space="preserve"> 2024-11-18T10:30:00+00:00</t>
  </si>
  <si>
    <t xml:space="preserve"> 2024-11-18T11:00:00+00:00</t>
  </si>
  <si>
    <t xml:space="preserve"> 2024-11-18T11:30:00+00:00</t>
  </si>
  <si>
    <t xml:space="preserve"> 2024-11-18T12:00:00+00:00</t>
  </si>
  <si>
    <t xml:space="preserve"> 2024-11-18T12:30:00+00:00</t>
  </si>
  <si>
    <t xml:space="preserve"> 2024-11-18T13:00:00+00:00</t>
  </si>
  <si>
    <t xml:space="preserve"> 2024-11-18T13:30:00+00:00</t>
  </si>
  <si>
    <t xml:space="preserve"> 2024-11-18T14:00:00+00:00</t>
  </si>
  <si>
    <t xml:space="preserve"> 2024-11-18T14:30:00+00:00</t>
  </si>
  <si>
    <t xml:space="preserve"> 2024-11-18T15:00:00+00:00</t>
  </si>
  <si>
    <t xml:space="preserve"> 2024-11-18T15:30:00+00:00</t>
  </si>
  <si>
    <t xml:space="preserve"> 2024-11-18T16:00:00+00:00</t>
  </si>
  <si>
    <t xml:space="preserve"> 2024-11-18T16:30:00+00:00</t>
  </si>
  <si>
    <t xml:space="preserve"> 2024-11-18T17:00:00+00:00</t>
  </si>
  <si>
    <t xml:space="preserve"> 2024-11-18T17:30:00+00:00</t>
  </si>
  <si>
    <t xml:space="preserve"> 2024-11-18T18:00:00+00:00</t>
  </si>
  <si>
    <t xml:space="preserve"> 2024-11-18T18:30:00+00:00</t>
  </si>
  <si>
    <t xml:space="preserve"> 2024-11-18T19:00:00+00:00</t>
  </si>
  <si>
    <t xml:space="preserve"> 2024-11-18T19:30:00+00:00</t>
  </si>
  <si>
    <t xml:space="preserve"> 2024-11-18T20:00:00+00:00</t>
  </si>
  <si>
    <t xml:space="preserve"> 2024-11-18T20:30:00+00:00</t>
  </si>
  <si>
    <t xml:space="preserve"> 2024-11-18T21:00:00+00:00</t>
  </si>
  <si>
    <t xml:space="preserve"> 2024-11-18T21:30:00+00:00</t>
  </si>
  <si>
    <t xml:space="preserve"> 2024-11-18T22:00:00+00:00</t>
  </si>
  <si>
    <t xml:space="preserve"> 2024-11-18T22:30:00+00:00</t>
  </si>
  <si>
    <t xml:space="preserve"> 2024-11-18T23:00:00+00:00</t>
  </si>
  <si>
    <t xml:space="preserve"> 2024-11-18T23:30:00+00:00</t>
  </si>
  <si>
    <t xml:space="preserve"> 2024-11-19T00:00:00+00:00</t>
  </si>
  <si>
    <t xml:space="preserve"> 2024-11-19T00:30:00+00:00</t>
  </si>
  <si>
    <t xml:space="preserve"> 2024-11-19T01:00:00+00:00</t>
  </si>
  <si>
    <t xml:space="preserve"> 2024-11-19T01:30:00+00:00</t>
  </si>
  <si>
    <t xml:space="preserve"> 2024-11-19T02:00:00+00:00</t>
  </si>
  <si>
    <t xml:space="preserve"> 2024-11-19T02:30:00+00:00</t>
  </si>
  <si>
    <t xml:space="preserve"> 2024-11-19T03:00:00+00:00</t>
  </si>
  <si>
    <t xml:space="preserve"> 2024-11-19T03:30:00+00:00</t>
  </si>
  <si>
    <t xml:space="preserve"> 2024-11-19T04:00:00+00:00</t>
  </si>
  <si>
    <t xml:space="preserve"> 2024-11-19T04:30:00+00:00</t>
  </si>
  <si>
    <t xml:space="preserve"> 2024-11-19T05:00:00+00:00</t>
  </si>
  <si>
    <t xml:space="preserve"> 2024-11-19T05:30:00+00:00</t>
  </si>
  <si>
    <t xml:space="preserve"> 2024-11-19T06:00:00+00:00</t>
  </si>
  <si>
    <t xml:space="preserve"> 2024-11-19T06:30:00+00:00</t>
  </si>
  <si>
    <t xml:space="preserve"> 2024-11-19T07:00:00+00:00</t>
  </si>
  <si>
    <t xml:space="preserve"> 2024-11-19T07:30:00+00:00</t>
  </si>
  <si>
    <t xml:space="preserve"> 2024-11-19T08:00:00+00:00</t>
  </si>
  <si>
    <t xml:space="preserve"> 2024-11-19T08:30:00+00:00</t>
  </si>
  <si>
    <t xml:space="preserve"> 2024-11-19T09:00:00+00:00</t>
  </si>
  <si>
    <t xml:space="preserve"> 2024-11-19T09:30:00+00:00</t>
  </si>
  <si>
    <t xml:space="preserve"> 2024-11-19T10:00:00+00:00</t>
  </si>
  <si>
    <t xml:space="preserve"> 2024-11-19T10:30:00+00:00</t>
  </si>
  <si>
    <t xml:space="preserve"> 2024-11-19T11:00:00+00:00</t>
  </si>
  <si>
    <t xml:space="preserve"> 2024-11-19T11:30:00+00:00</t>
  </si>
  <si>
    <t xml:space="preserve"> 2024-11-19T12:00:00+00:00</t>
  </si>
  <si>
    <t xml:space="preserve"> 2024-11-19T12:30:00+00:00</t>
  </si>
  <si>
    <t xml:space="preserve"> 2024-11-19T13:00:00+00:00</t>
  </si>
  <si>
    <t xml:space="preserve"> 2024-11-19T13:30:00+00:00</t>
  </si>
  <si>
    <t xml:space="preserve"> 2024-11-19T14:00:00+00:00</t>
  </si>
  <si>
    <t xml:space="preserve"> 2024-11-19T14:30:00+00:00</t>
  </si>
  <si>
    <t xml:space="preserve"> 2024-11-19T15:00:00+00:00</t>
  </si>
  <si>
    <t xml:space="preserve"> 2024-11-19T15:30:00+00:00</t>
  </si>
  <si>
    <t xml:space="preserve"> 2024-11-19T16:00:00+00:00</t>
  </si>
  <si>
    <t xml:space="preserve"> 2024-11-19T16:30:00+00:00</t>
  </si>
  <si>
    <t xml:space="preserve"> 2024-11-19T17:00:00+00:00</t>
  </si>
  <si>
    <t xml:space="preserve"> 2024-11-19T17:30:00+00:00</t>
  </si>
  <si>
    <t xml:space="preserve"> 2024-11-19T18:00:00+00:00</t>
  </si>
  <si>
    <t xml:space="preserve"> 2024-11-19T18:30:00+00:00</t>
  </si>
  <si>
    <t xml:space="preserve"> 2024-11-19T19:00:00+00:00</t>
  </si>
  <si>
    <t xml:space="preserve"> 2024-11-19T19:30:00+00:00</t>
  </si>
  <si>
    <t xml:space="preserve"> 2024-11-19T20:00:00+00:00</t>
  </si>
  <si>
    <t xml:space="preserve"> 2024-11-19T20:30:00+00:00</t>
  </si>
  <si>
    <t xml:space="preserve"> 2024-11-19T21:00:00+00:00</t>
  </si>
  <si>
    <t xml:space="preserve"> 2024-11-19T21:30:00+00:00</t>
  </si>
  <si>
    <t xml:space="preserve"> 2024-11-19T22:00:00+00:00</t>
  </si>
  <si>
    <t xml:space="preserve"> 2024-11-19T22:30:00+00:00</t>
  </si>
  <si>
    <t xml:space="preserve"> 2024-11-19T23:00:00+00:00</t>
  </si>
  <si>
    <t xml:space="preserve"> 2024-11-19T23:30:00+00:00</t>
  </si>
  <si>
    <t xml:space="preserve"> 2024-11-20T00:00:00+00:00</t>
  </si>
  <si>
    <t xml:space="preserve"> 2024-11-20T00:30:00+00:00</t>
  </si>
  <si>
    <t xml:space="preserve"> 2024-11-20T01:00:00+00:00</t>
  </si>
  <si>
    <t xml:space="preserve"> 2024-11-20T01:30:00+00:00</t>
  </si>
  <si>
    <t xml:space="preserve"> 2024-11-20T02:00:00+00:00</t>
  </si>
  <si>
    <t xml:space="preserve"> 2024-11-20T02:30:00+00:00</t>
  </si>
  <si>
    <t xml:space="preserve"> 2024-11-20T03:00:00+00:00</t>
  </si>
  <si>
    <t xml:space="preserve"> 2024-11-20T03:30:00+00:00</t>
  </si>
  <si>
    <t xml:space="preserve"> 2024-11-20T04:00:00+00:00</t>
  </si>
  <si>
    <t xml:space="preserve"> 2024-11-20T04:30:00+00:00</t>
  </si>
  <si>
    <t xml:space="preserve"> 2024-11-20T05:00:00+00:00</t>
  </si>
  <si>
    <t xml:space="preserve"> 2024-11-20T05:30:00+00:00</t>
  </si>
  <si>
    <t xml:space="preserve"> 2024-11-20T06:00:00+00:00</t>
  </si>
  <si>
    <t xml:space="preserve"> 2024-11-20T06:30:00+00:00</t>
  </si>
  <si>
    <t xml:space="preserve"> 2024-11-20T07:00:00+00:00</t>
  </si>
  <si>
    <t xml:space="preserve"> 2024-11-20T07:30:00+00:00</t>
  </si>
  <si>
    <t xml:space="preserve"> 2024-11-20T08:00:00+00:00</t>
  </si>
  <si>
    <t xml:space="preserve"> 2024-11-20T08:30:00+00:00</t>
  </si>
  <si>
    <t xml:space="preserve"> 2024-11-20T09:00:00+00:00</t>
  </si>
  <si>
    <t xml:space="preserve"> 2024-11-20T09:30:00+00:00</t>
  </si>
  <si>
    <t xml:space="preserve"> 2024-11-20T10:00:00+00:00</t>
  </si>
  <si>
    <t xml:space="preserve"> 2024-11-20T10:30:00+00:00</t>
  </si>
  <si>
    <t xml:space="preserve"> 2024-11-20T11:00:00+00:00</t>
  </si>
  <si>
    <t xml:space="preserve"> 2024-11-20T11:30:00+00:00</t>
  </si>
  <si>
    <t xml:space="preserve"> 2024-11-20T12:00:00+00:00</t>
  </si>
  <si>
    <t xml:space="preserve"> 2024-11-20T12:30:00+00:00</t>
  </si>
  <si>
    <t xml:space="preserve"> 2024-11-20T13:00:00+00:00</t>
  </si>
  <si>
    <t xml:space="preserve"> 2024-11-20T13:30:00+00:00</t>
  </si>
  <si>
    <t xml:space="preserve"> 2024-11-20T14:00:00+00:00</t>
  </si>
  <si>
    <t xml:space="preserve"> 2024-11-20T14:30:00+00:00</t>
  </si>
  <si>
    <t xml:space="preserve"> 2024-11-20T15:00:00+00:00</t>
  </si>
  <si>
    <t xml:space="preserve"> 2024-11-20T15:30:00+00:00</t>
  </si>
  <si>
    <t xml:space="preserve"> 2024-11-20T16:00:00+00:00</t>
  </si>
  <si>
    <t xml:space="preserve"> 2024-11-20T16:30:00+00:00</t>
  </si>
  <si>
    <t xml:space="preserve"> 2024-11-20T17:00:00+00:00</t>
  </si>
  <si>
    <t xml:space="preserve"> 2024-11-20T17:30:00+00:00</t>
  </si>
  <si>
    <t xml:space="preserve"> 2024-11-20T18:00:00+00:00</t>
  </si>
  <si>
    <t xml:space="preserve"> 2024-11-20T18:30:00+00:00</t>
  </si>
  <si>
    <t xml:space="preserve"> 2024-11-20T19:00:00+00:00</t>
  </si>
  <si>
    <t xml:space="preserve"> 2024-11-20T19:30:00+00:00</t>
  </si>
  <si>
    <t xml:space="preserve"> 2024-11-20T20:00:00+00:00</t>
  </si>
  <si>
    <t xml:space="preserve"> 2024-11-20T20:30:00+00:00</t>
  </si>
  <si>
    <t xml:space="preserve"> 2024-11-20T21:00:00+00:00</t>
  </si>
  <si>
    <t xml:space="preserve"> 2024-11-20T21:30:00+00:00</t>
  </si>
  <si>
    <t xml:space="preserve"> 2024-11-20T22:00:00+00:00</t>
  </si>
  <si>
    <t xml:space="preserve"> 2024-11-20T22:30:00+00:00</t>
  </si>
  <si>
    <t xml:space="preserve"> 2024-11-20T23:00:00+00:00</t>
  </si>
  <si>
    <t xml:space="preserve"> 2024-11-20T23:30:00+00:00</t>
  </si>
  <si>
    <t xml:space="preserve"> 2024-11-21T00:00:00+00:00</t>
  </si>
  <si>
    <t xml:space="preserve"> 2024-11-21T00:30:00+00:00</t>
  </si>
  <si>
    <t xml:space="preserve"> 2024-11-21T01:00:00+00:00</t>
  </si>
  <si>
    <t xml:space="preserve"> 2024-11-21T01:30:00+00:00</t>
  </si>
  <si>
    <t xml:space="preserve"> 2024-11-21T02:00:00+00:00</t>
  </si>
  <si>
    <t xml:space="preserve"> 2024-11-21T02:30:00+00:00</t>
  </si>
  <si>
    <t xml:space="preserve"> 2024-11-21T03:00:00+00:00</t>
  </si>
  <si>
    <t xml:space="preserve"> 2024-11-21T03:30:00+00:00</t>
  </si>
  <si>
    <t xml:space="preserve"> 2024-11-21T04:00:00+00:00</t>
  </si>
  <si>
    <t xml:space="preserve"> 2024-11-21T04:30:00+00:00</t>
  </si>
  <si>
    <t xml:space="preserve"> 2024-11-21T05:00:00+00:00</t>
  </si>
  <si>
    <t xml:space="preserve"> 2024-11-21T05:30:00+00:00</t>
  </si>
  <si>
    <t xml:space="preserve"> 2024-11-21T06:00:00+00:00</t>
  </si>
  <si>
    <t xml:space="preserve"> 2024-11-21T06:30:00+00:00</t>
  </si>
  <si>
    <t xml:space="preserve"> 2024-11-21T07:00:00+00:00</t>
  </si>
  <si>
    <t xml:space="preserve"> 2024-11-21T07:30:00+00:00</t>
  </si>
  <si>
    <t xml:space="preserve"> 2024-11-21T08:00:00+00:00</t>
  </si>
  <si>
    <t xml:space="preserve"> 2024-11-21T08:30:00+00:00</t>
  </si>
  <si>
    <t xml:space="preserve"> 2024-11-21T09:00:00+00:00</t>
  </si>
  <si>
    <t xml:space="preserve"> 2024-11-21T09:30:00+00:00</t>
  </si>
  <si>
    <t xml:space="preserve"> 2024-11-21T10:00:00+00:00</t>
  </si>
  <si>
    <t xml:space="preserve"> 2024-11-21T10:30:00+00:00</t>
  </si>
  <si>
    <t xml:space="preserve"> 2024-11-21T11:00:00+00:00</t>
  </si>
  <si>
    <t xml:space="preserve"> 2024-11-21T11:30:00+00:00</t>
  </si>
  <si>
    <t xml:space="preserve"> 2024-11-21T12:00:00+00:00</t>
  </si>
  <si>
    <t xml:space="preserve"> 2024-11-21T12:30:00+00:00</t>
  </si>
  <si>
    <t xml:space="preserve"> 2024-11-21T13:00:00+00:00</t>
  </si>
  <si>
    <t xml:space="preserve"> 2024-11-21T13:30:00+00:00</t>
  </si>
  <si>
    <t xml:space="preserve"> 2024-11-21T14:00:00+00:00</t>
  </si>
  <si>
    <t xml:space="preserve"> 2024-11-21T14:30:00+00:00</t>
  </si>
  <si>
    <t xml:space="preserve"> 2024-11-21T15:00:00+00:00</t>
  </si>
  <si>
    <t xml:space="preserve"> 2024-11-21T15:30:00+00:00</t>
  </si>
  <si>
    <t xml:space="preserve"> 2024-11-21T16:00:00+00:00</t>
  </si>
  <si>
    <t xml:space="preserve"> 2024-11-21T16:30:00+00:00</t>
  </si>
  <si>
    <t xml:space="preserve"> 2024-11-21T17:00:00+00:00</t>
  </si>
  <si>
    <t xml:space="preserve"> 2024-11-21T17:30:00+00:00</t>
  </si>
  <si>
    <t xml:space="preserve"> 2024-11-21T18:00:00+00:00</t>
  </si>
  <si>
    <t xml:space="preserve"> 2024-11-21T18:30:00+00:00</t>
  </si>
  <si>
    <t xml:space="preserve"> 2024-11-21T19:00:00+00:00</t>
  </si>
  <si>
    <t xml:space="preserve"> 2024-11-21T19:30:00+00:00</t>
  </si>
  <si>
    <t xml:space="preserve"> 2024-11-21T20:00:00+00:00</t>
  </si>
  <si>
    <t xml:space="preserve"> 2024-11-21T20:30:00+00:00</t>
  </si>
  <si>
    <t xml:space="preserve"> 2024-11-21T21:00:00+00:00</t>
  </si>
  <si>
    <t xml:space="preserve"> 2024-11-21T21:30:00+00:00</t>
  </si>
  <si>
    <t xml:space="preserve"> 2024-11-21T22:00:00+00:00</t>
  </si>
  <si>
    <t xml:space="preserve"> 2024-11-21T22:30:00+00:00</t>
  </si>
  <si>
    <t xml:space="preserve"> 2024-11-21T23:00:00+00:00</t>
  </si>
  <si>
    <t xml:space="preserve"> 2024-11-21T23:30:00+00:00</t>
  </si>
  <si>
    <t xml:space="preserve"> 2024-11-22T00:00:00+00:00</t>
  </si>
  <si>
    <t xml:space="preserve"> 2024-11-22T00:30:00+00:00</t>
  </si>
  <si>
    <t xml:space="preserve"> 2024-11-22T01:00:00+00:00</t>
  </si>
  <si>
    <t xml:space="preserve"> 2024-11-22T01:30:00+00:00</t>
  </si>
  <si>
    <t xml:space="preserve"> 2024-11-22T02:00:00+00:00</t>
  </si>
  <si>
    <t xml:space="preserve"> 2024-11-22T02:30:00+00:00</t>
  </si>
  <si>
    <t xml:space="preserve"> 2024-11-22T03:00:00+00:00</t>
  </si>
  <si>
    <t xml:space="preserve"> 2024-11-22T03:30:00+00:00</t>
  </si>
  <si>
    <t xml:space="preserve"> 2024-11-22T04:00:00+00:00</t>
  </si>
  <si>
    <t xml:space="preserve"> 2024-11-22T04:30:00+00:00</t>
  </si>
  <si>
    <t xml:space="preserve"> 2024-11-22T05:00:00+00:00</t>
  </si>
  <si>
    <t xml:space="preserve"> 2024-11-22T05:30:00+00:00</t>
  </si>
  <si>
    <t xml:space="preserve"> 2024-11-22T06:00:00+00:00</t>
  </si>
  <si>
    <t xml:space="preserve"> 2024-11-22T06:30:00+00:00</t>
  </si>
  <si>
    <t xml:space="preserve"> 2024-11-22T07:00:00+00:00</t>
  </si>
  <si>
    <t xml:space="preserve"> 2024-11-22T07:30:00+00:00</t>
  </si>
  <si>
    <t xml:space="preserve"> 2024-11-22T08:00:00+00:00</t>
  </si>
  <si>
    <t xml:space="preserve"> 2024-11-22T08:30:00+00:00</t>
  </si>
  <si>
    <t xml:space="preserve"> 2024-11-22T09:00:00+00:00</t>
  </si>
  <si>
    <t xml:space="preserve"> 2024-11-22T09:30:00+00:00</t>
  </si>
  <si>
    <t xml:space="preserve"> 2024-11-22T10:00:00+00:00</t>
  </si>
  <si>
    <t xml:space="preserve"> 2024-11-22T10:30:00+00:00</t>
  </si>
  <si>
    <t xml:space="preserve"> 2024-11-22T11:00:00+00:00</t>
  </si>
  <si>
    <t xml:space="preserve"> 2024-11-22T11:30:00+00:00</t>
  </si>
  <si>
    <t xml:space="preserve"> 2024-11-22T12:00:00+00:00</t>
  </si>
  <si>
    <t xml:space="preserve"> 2024-11-22T12:30:00+00:00</t>
  </si>
  <si>
    <t xml:space="preserve"> 2024-11-22T13:00:00+00:00</t>
  </si>
  <si>
    <t xml:space="preserve"> 2024-11-22T13:30:00+00:00</t>
  </si>
  <si>
    <t xml:space="preserve"> 2024-11-22T14:00:00+00:00</t>
  </si>
  <si>
    <t xml:space="preserve"> 2024-11-22T14:30:00+00:00</t>
  </si>
  <si>
    <t xml:space="preserve"> 2024-11-22T15:00:00+00:00</t>
  </si>
  <si>
    <t xml:space="preserve"> 2024-11-22T15:30:00+00:00</t>
  </si>
  <si>
    <t xml:space="preserve"> 2024-11-22T16:00:00+00:00</t>
  </si>
  <si>
    <t xml:space="preserve"> 2024-11-22T16:30:00+00:00</t>
  </si>
  <si>
    <t xml:space="preserve"> 2024-11-22T17:00:00+00:00</t>
  </si>
  <si>
    <t xml:space="preserve"> 2024-11-22T17:30:00+00:00</t>
  </si>
  <si>
    <t xml:space="preserve"> 2024-11-22T18:00:00+00:00</t>
  </si>
  <si>
    <t xml:space="preserve"> 2024-11-22T18:30:00+00:00</t>
  </si>
  <si>
    <t xml:space="preserve"> 2024-11-22T19:00:00+00:00</t>
  </si>
  <si>
    <t xml:space="preserve"> 2024-11-22T19:30:00+00:00</t>
  </si>
  <si>
    <t xml:space="preserve"> 2024-11-22T20:00:00+00:00</t>
  </si>
  <si>
    <t xml:space="preserve"> 2024-11-22T20:30:00+00:00</t>
  </si>
  <si>
    <t xml:space="preserve"> 2024-11-22T21:00:00+00:00</t>
  </si>
  <si>
    <t xml:space="preserve"> 2024-11-22T21:30:00+00:00</t>
  </si>
  <si>
    <t xml:space="preserve"> 2024-11-22T22:00:00+00:00</t>
  </si>
  <si>
    <t xml:space="preserve"> 2024-11-22T22:30:00+00:00</t>
  </si>
  <si>
    <t xml:space="preserve"> 2024-11-22T23:00:00+00:00</t>
  </si>
  <si>
    <t xml:space="preserve"> 2024-11-22T23:30:00+00:00</t>
  </si>
  <si>
    <t xml:space="preserve"> 2024-11-23T00:00:00+00:00</t>
  </si>
  <si>
    <t xml:space="preserve"> 2024-11-23T00:30:00+00:00</t>
  </si>
  <si>
    <t xml:space="preserve"> 2024-11-23T01:00:00+00:00</t>
  </si>
  <si>
    <t xml:space="preserve"> 2024-11-23T01:30:00+00:00</t>
  </si>
  <si>
    <t xml:space="preserve"> 2024-11-23T02:00:00+00:00</t>
  </si>
  <si>
    <t xml:space="preserve"> 2024-11-23T02:30:00+00:00</t>
  </si>
  <si>
    <t xml:space="preserve"> 2024-11-23T03:00:00+00:00</t>
  </si>
  <si>
    <t xml:space="preserve"> 2024-11-23T03:30:00+00:00</t>
  </si>
  <si>
    <t xml:space="preserve"> 2024-11-23T04:00:00+00:00</t>
  </si>
  <si>
    <t xml:space="preserve"> 2024-11-23T04:30:00+00:00</t>
  </si>
  <si>
    <t xml:space="preserve"> 2024-11-23T05:00:00+00:00</t>
  </si>
  <si>
    <t xml:space="preserve"> 2024-11-23T05:30:00+00:00</t>
  </si>
  <si>
    <t xml:space="preserve"> 2024-11-23T06:00:00+00:00</t>
  </si>
  <si>
    <t xml:space="preserve"> 2024-11-23T06:30:00+00:00</t>
  </si>
  <si>
    <t xml:space="preserve"> 2024-11-23T07:00:00+00:00</t>
  </si>
  <si>
    <t xml:space="preserve"> 2024-11-23T07:30:00+00:00</t>
  </si>
  <si>
    <t xml:space="preserve"> 2024-11-23T08:00:00+00:00</t>
  </si>
  <si>
    <t xml:space="preserve"> 2024-11-23T08:30:00+00:00</t>
  </si>
  <si>
    <t xml:space="preserve"> 2024-11-23T09:00:00+00:00</t>
  </si>
  <si>
    <t xml:space="preserve"> 2024-11-23T09:30:00+00:00</t>
  </si>
  <si>
    <t xml:space="preserve"> 2024-11-23T10:00:00+00:00</t>
  </si>
  <si>
    <t xml:space="preserve"> 2024-11-23T10:30:00+00:00</t>
  </si>
  <si>
    <t xml:space="preserve"> 2024-11-23T11:00:00+00:00</t>
  </si>
  <si>
    <t xml:space="preserve"> 2024-11-23T11:30:00+00:00</t>
  </si>
  <si>
    <t xml:space="preserve"> 2024-11-23T12:00:00+00:00</t>
  </si>
  <si>
    <t xml:space="preserve"> 2024-11-23T12:30:00+00:00</t>
  </si>
  <si>
    <t xml:space="preserve"> 2024-11-23T13:00:00+00:00</t>
  </si>
  <si>
    <t xml:space="preserve"> 2024-11-23T13:30:00+00:00</t>
  </si>
  <si>
    <t xml:space="preserve"> 2024-11-23T14:00:00+00:00</t>
  </si>
  <si>
    <t xml:space="preserve"> 2024-11-23T14:30:00+00:00</t>
  </si>
  <si>
    <t xml:space="preserve"> 2024-11-23T15:00:00+00:00</t>
  </si>
  <si>
    <t xml:space="preserve"> 2024-11-23T15:30:00+00:00</t>
  </si>
  <si>
    <t xml:space="preserve"> 2024-11-23T16:00:00+00:00</t>
  </si>
  <si>
    <t xml:space="preserve"> 2024-11-23T16:30:00+00:00</t>
  </si>
  <si>
    <t xml:space="preserve"> 2024-11-23T17:00:00+00:00</t>
  </si>
  <si>
    <t xml:space="preserve"> 2024-11-23T17:30:00+00:00</t>
  </si>
  <si>
    <t xml:space="preserve"> 2024-11-23T18:00:00+00:00</t>
  </si>
  <si>
    <t xml:space="preserve"> 2024-11-23T18:30:00+00:00</t>
  </si>
  <si>
    <t xml:space="preserve"> 2024-11-23T19:00:00+00:00</t>
  </si>
  <si>
    <t xml:space="preserve"> 2024-11-23T19:30:00+00:00</t>
  </si>
  <si>
    <t xml:space="preserve"> 2024-11-23T20:00:00+00:00</t>
  </si>
  <si>
    <t xml:space="preserve"> 2024-11-23T20:30:00+00:00</t>
  </si>
  <si>
    <t xml:space="preserve"> 2024-11-23T21:00:00+00:00</t>
  </si>
  <si>
    <t xml:space="preserve"> 2024-11-23T21:30:00+00:00</t>
  </si>
  <si>
    <t xml:space="preserve"> 2024-11-23T22:00:00+00:00</t>
  </si>
  <si>
    <t xml:space="preserve"> 2024-11-23T22:30:00+00:00</t>
  </si>
  <si>
    <t xml:space="preserve"> 2024-11-23T23:00:00+00:00</t>
  </si>
  <si>
    <t xml:space="preserve"> 2024-11-23T23:30:00+00:00</t>
  </si>
  <si>
    <t xml:space="preserve"> 2024-11-24T00:00:00+00:00</t>
  </si>
  <si>
    <t xml:space="preserve"> 2024-11-24T00:30:00+00:00</t>
  </si>
  <si>
    <t xml:space="preserve"> 2024-11-24T01:00:00+00:00</t>
  </si>
  <si>
    <t xml:space="preserve"> 2024-11-24T01:30:00+00:00</t>
  </si>
  <si>
    <t xml:space="preserve"> 2024-11-24T02:00:00+00:00</t>
  </si>
  <si>
    <t xml:space="preserve"> 2024-11-24T02:30:00+00:00</t>
  </si>
  <si>
    <t xml:space="preserve"> 2024-11-24T03:00:00+00:00</t>
  </si>
  <si>
    <t xml:space="preserve"> 2024-11-24T03:30:00+00:00</t>
  </si>
  <si>
    <t xml:space="preserve"> 2024-11-24T04:00:00+00:00</t>
  </si>
  <si>
    <t xml:space="preserve"> 2024-11-24T04:30:00+00:00</t>
  </si>
  <si>
    <t xml:space="preserve"> 2024-11-24T05:00:00+00:00</t>
  </si>
  <si>
    <t xml:space="preserve"> 2024-11-24T05:30:00+00:00</t>
  </si>
  <si>
    <t xml:space="preserve"> 2024-11-24T06:00:00+00:00</t>
  </si>
  <si>
    <t xml:space="preserve"> 2024-11-24T06:30:00+00:00</t>
  </si>
  <si>
    <t xml:space="preserve"> 2024-11-24T07:00:00+00:00</t>
  </si>
  <si>
    <t xml:space="preserve"> 2024-11-24T07:30:00+00:00</t>
  </si>
  <si>
    <t xml:space="preserve"> 2024-11-24T08:00:00+00:00</t>
  </si>
  <si>
    <t xml:space="preserve"> 2024-11-24T08:30:00+00:00</t>
  </si>
  <si>
    <t xml:space="preserve"> 2024-11-24T09:00:00+00:00</t>
  </si>
  <si>
    <t xml:space="preserve"> 2024-11-24T09:30:00+00:00</t>
  </si>
  <si>
    <t xml:space="preserve"> 2024-11-24T10:00:00+00:00</t>
  </si>
  <si>
    <t xml:space="preserve"> 2024-11-24T10:30:00+00:00</t>
  </si>
  <si>
    <t xml:space="preserve"> 2024-11-24T11:00:00+00:00</t>
  </si>
  <si>
    <t xml:space="preserve"> 2024-11-24T11:30:00+00:00</t>
  </si>
  <si>
    <t xml:space="preserve"> 2024-11-24T12:00:00+00:00</t>
  </si>
  <si>
    <t xml:space="preserve"> 2024-11-24T12:30:00+00:00</t>
  </si>
  <si>
    <t xml:space="preserve"> 2024-11-24T13:00:00+00:00</t>
  </si>
  <si>
    <t xml:space="preserve"> 2024-11-24T13:30:00+00:00</t>
  </si>
  <si>
    <t xml:space="preserve"> 2024-11-24T14:00:00+00:00</t>
  </si>
  <si>
    <t xml:space="preserve"> 2024-11-24T14:30:00+00:00</t>
  </si>
  <si>
    <t xml:space="preserve"> 2024-11-24T15:00:00+00:00</t>
  </si>
  <si>
    <t xml:space="preserve"> 2024-11-24T15:30:00+00:00</t>
  </si>
  <si>
    <t xml:space="preserve"> 2024-11-24T16:00:00+00:00</t>
  </si>
  <si>
    <t xml:space="preserve"> 2024-11-24T16:30:00+00:00</t>
  </si>
  <si>
    <t xml:space="preserve"> 2024-11-24T17:00:00+00:00</t>
  </si>
  <si>
    <t xml:space="preserve"> 2024-11-24T17:30:00+00:00</t>
  </si>
  <si>
    <t xml:space="preserve"> 2024-11-24T18:00:00+00:00</t>
  </si>
  <si>
    <t xml:space="preserve"> 2024-11-24T18:30:00+00:00</t>
  </si>
  <si>
    <t xml:space="preserve"> 2024-11-24T19:00:00+00:00</t>
  </si>
  <si>
    <t xml:space="preserve"> 2024-11-24T19:30:00+00:00</t>
  </si>
  <si>
    <t xml:space="preserve"> 2024-11-24T20:00:00+00:00</t>
  </si>
  <si>
    <t xml:space="preserve"> 2024-11-24T20:30:00+00:00</t>
  </si>
  <si>
    <t xml:space="preserve"> 2024-11-24T21:00:00+00:00</t>
  </si>
  <si>
    <t xml:space="preserve"> 2024-11-24T21:30:00+00:00</t>
  </si>
  <si>
    <t xml:space="preserve"> 2024-11-24T22:00:00+00:00</t>
  </si>
  <si>
    <t xml:space="preserve"> 2024-11-24T22:30:00+00:00</t>
  </si>
  <si>
    <t xml:space="preserve"> 2024-11-24T23:00:00+00:00</t>
  </si>
  <si>
    <t xml:space="preserve"> 2024-11-24T23:30:00+00:00</t>
  </si>
  <si>
    <t xml:space="preserve"> 2024-11-25T00:00:00+00:00</t>
  </si>
  <si>
    <t xml:space="preserve"> 2024-11-25T00:30:00+00:00</t>
  </si>
  <si>
    <t xml:space="preserve"> 2024-11-25T01:00:00+00:00</t>
  </si>
  <si>
    <t xml:space="preserve"> 2024-11-25T01:30:00+00:00</t>
  </si>
  <si>
    <t xml:space="preserve"> 2024-11-25T02:00:00+00:00</t>
  </si>
  <si>
    <t xml:space="preserve"> 2024-11-25T02:30:00+00:00</t>
  </si>
  <si>
    <t xml:space="preserve"> 2024-11-25T03:00:00+00:00</t>
  </si>
  <si>
    <t xml:space="preserve"> 2024-11-25T03:30:00+00:00</t>
  </si>
  <si>
    <t xml:space="preserve"> 2024-11-25T04:00:00+00:00</t>
  </si>
  <si>
    <t xml:space="preserve"> 2024-11-25T04:30:00+00:00</t>
  </si>
  <si>
    <t xml:space="preserve"> 2024-11-25T05:00:00+00:00</t>
  </si>
  <si>
    <t xml:space="preserve"> 2024-11-25T05:30:00+00:00</t>
  </si>
  <si>
    <t xml:space="preserve"> 2024-11-25T06:00:00+00:00</t>
  </si>
  <si>
    <t xml:space="preserve"> 2024-11-25T06:30:00+00:00</t>
  </si>
  <si>
    <t xml:space="preserve"> 2024-11-25T07:00:00+00:00</t>
  </si>
  <si>
    <t xml:space="preserve"> 2024-11-25T07:30:00+00:00</t>
  </si>
  <si>
    <t xml:space="preserve"> 2024-11-25T08:00:00+00:00</t>
  </si>
  <si>
    <t xml:space="preserve"> 2024-11-25T08:30:00+00:00</t>
  </si>
  <si>
    <t xml:space="preserve"> 2024-11-25T09:00:00+00:00</t>
  </si>
  <si>
    <t xml:space="preserve"> 2024-11-25T09:30:00+00:00</t>
  </si>
  <si>
    <t xml:space="preserve"> 2024-11-25T10:00:00+00:00</t>
  </si>
  <si>
    <t xml:space="preserve"> 2024-11-25T10:30:00+00:00</t>
  </si>
  <si>
    <t xml:space="preserve"> 2024-11-25T11:00:00+00:00</t>
  </si>
  <si>
    <t xml:space="preserve"> 2024-11-25T11:30:00+00:00</t>
  </si>
  <si>
    <t xml:space="preserve"> 2024-11-25T12:00:00+00:00</t>
  </si>
  <si>
    <t xml:space="preserve"> 2024-11-25T12:30:00+00:00</t>
  </si>
  <si>
    <t xml:space="preserve"> 2024-11-25T13:00:00+00:00</t>
  </si>
  <si>
    <t xml:space="preserve"> 2024-11-25T13:30:00+00:00</t>
  </si>
  <si>
    <t xml:space="preserve"> 2024-11-25T14:00:00+00:00</t>
  </si>
  <si>
    <t xml:space="preserve"> 2024-11-25T14:30:00+00:00</t>
  </si>
  <si>
    <t xml:space="preserve"> 2024-11-25T15:00:00+00:00</t>
  </si>
  <si>
    <t xml:space="preserve"> 2024-11-25T15:30:00+00:00</t>
  </si>
  <si>
    <t xml:space="preserve"> 2024-11-25T16:00:00+00:00</t>
  </si>
  <si>
    <t xml:space="preserve"> 2024-11-25T16:30:00+00:00</t>
  </si>
  <si>
    <t xml:space="preserve"> 2024-11-25T17:00:00+00:00</t>
  </si>
  <si>
    <t xml:space="preserve"> 2024-11-25T17:30:00+00:00</t>
  </si>
  <si>
    <t xml:space="preserve"> 2024-11-25T18:00:00+00:00</t>
  </si>
  <si>
    <t xml:space="preserve"> 2024-11-25T18:30:00+00:00</t>
  </si>
  <si>
    <t xml:space="preserve"> 2024-11-25T19:00:00+00:00</t>
  </si>
  <si>
    <t xml:space="preserve"> 2024-11-25T19:30:00+00:00</t>
  </si>
  <si>
    <t xml:space="preserve"> 2024-11-25T20:00:00+00:00</t>
  </si>
  <si>
    <t xml:space="preserve"> 2024-11-25T20:30:00+00:00</t>
  </si>
  <si>
    <t xml:space="preserve"> 2024-11-25T21:00:00+00:00</t>
  </si>
  <si>
    <t xml:space="preserve"> 2024-11-25T21:30:00+00:00</t>
  </si>
  <si>
    <t xml:space="preserve"> 2024-11-25T22:00:00+00:00</t>
  </si>
  <si>
    <t xml:space="preserve"> 2024-11-25T22:30:00+00:00</t>
  </si>
  <si>
    <t xml:space="preserve"> 2024-11-25T23:00:00+00:00</t>
  </si>
  <si>
    <t xml:space="preserve"> 2024-11-25T23:30:00+00:00</t>
  </si>
  <si>
    <t xml:space="preserve"> 2024-11-26T00:00:00+00:00</t>
  </si>
  <si>
    <t xml:space="preserve"> 2024-11-26T00:30:00+00:00</t>
  </si>
  <si>
    <t xml:space="preserve"> 2024-11-26T01:00:00+00:00</t>
  </si>
  <si>
    <t xml:space="preserve"> 2024-11-26T01:30:00+00:00</t>
  </si>
  <si>
    <t xml:space="preserve"> 2024-11-26T02:00:00+00:00</t>
  </si>
  <si>
    <t xml:space="preserve"> 2024-11-26T02:30:00+00:00</t>
  </si>
  <si>
    <t xml:space="preserve"> 2024-11-26T03:00:00+00:00</t>
  </si>
  <si>
    <t xml:space="preserve"> 2024-11-26T03:30:00+00:00</t>
  </si>
  <si>
    <t xml:space="preserve"> 2024-11-26T04:00:00+00:00</t>
  </si>
  <si>
    <t xml:space="preserve"> 2024-11-26T04:30:00+00:00</t>
  </si>
  <si>
    <t xml:space="preserve"> 2024-11-26T05:00:00+00:00</t>
  </si>
  <si>
    <t xml:space="preserve"> 2024-11-26T05:30:00+00:00</t>
  </si>
  <si>
    <t xml:space="preserve"> 2024-11-26T06:00:00+00:00</t>
  </si>
  <si>
    <t xml:space="preserve"> 2024-11-26T06:30:00+00:00</t>
  </si>
  <si>
    <t xml:space="preserve"> 2024-11-26T07:00:00+00:00</t>
  </si>
  <si>
    <t xml:space="preserve"> 2024-11-26T07:30:00+00:00</t>
  </si>
  <si>
    <t xml:space="preserve"> 2024-11-26T08:00:00+00:00</t>
  </si>
  <si>
    <t xml:space="preserve"> 2024-11-26T08:30:00+00:00</t>
  </si>
  <si>
    <t xml:space="preserve"> 2024-11-26T09:00:00+00:00</t>
  </si>
  <si>
    <t xml:space="preserve"> 2024-11-26T09:30:00+00:00</t>
  </si>
  <si>
    <t xml:space="preserve"> 2024-11-26T10:00:00+00:00</t>
  </si>
  <si>
    <t xml:space="preserve"> 2024-11-26T10:30:00+00:00</t>
  </si>
  <si>
    <t xml:space="preserve"> 2024-11-26T11:00:00+00:00</t>
  </si>
  <si>
    <t xml:space="preserve"> 2024-11-26T11:30:00+00:00</t>
  </si>
  <si>
    <t xml:space="preserve"> 2024-11-26T12:00:00+00:00</t>
  </si>
  <si>
    <t xml:space="preserve"> 2024-11-26T12:30:00+00:00</t>
  </si>
  <si>
    <t xml:space="preserve"> 2024-11-26T13:00:00+00:00</t>
  </si>
  <si>
    <t xml:space="preserve"> 2024-11-26T13:30:00+00:00</t>
  </si>
  <si>
    <t xml:space="preserve"> 2024-11-26T14:00:00+00:00</t>
  </si>
  <si>
    <t xml:space="preserve"> 2024-11-26T14:30:00+00:00</t>
  </si>
  <si>
    <t xml:space="preserve"> 2024-11-26T15:00:00+00:00</t>
  </si>
  <si>
    <t xml:space="preserve"> 2024-11-26T15:30:00+00:00</t>
  </si>
  <si>
    <t xml:space="preserve"> 2024-11-26T16:00:00+00:00</t>
  </si>
  <si>
    <t xml:space="preserve"> 2024-11-26T16:30:00+00:00</t>
  </si>
  <si>
    <t xml:space="preserve"> 2024-11-26T17:00:00+00:00</t>
  </si>
  <si>
    <t xml:space="preserve"> 2024-11-26T17:30:00+00:00</t>
  </si>
  <si>
    <t xml:space="preserve"> 2024-11-26T18:00:00+00:00</t>
  </si>
  <si>
    <t xml:space="preserve"> 2024-11-26T18:30:00+00:00</t>
  </si>
  <si>
    <t xml:space="preserve"> 2024-11-26T19:00:00+00:00</t>
  </si>
  <si>
    <t xml:space="preserve"> 2024-11-26T19:30:00+00:00</t>
  </si>
  <si>
    <t xml:space="preserve"> 2024-11-26T20:00:00+00:00</t>
  </si>
  <si>
    <t xml:space="preserve"> 2024-11-26T20:30:00+00:00</t>
  </si>
  <si>
    <t xml:space="preserve"> 2024-11-26T21:00:00+00:00</t>
  </si>
  <si>
    <t xml:space="preserve"> 2024-11-26T21:30:00+00:00</t>
  </si>
  <si>
    <t xml:space="preserve"> 2024-11-26T22:00:00+00:00</t>
  </si>
  <si>
    <t xml:space="preserve"> 2024-11-26T22:30:00+00:00</t>
  </si>
  <si>
    <t xml:space="preserve"> 2024-11-26T23:00:00+00:00</t>
  </si>
  <si>
    <t xml:space="preserve"> 2024-11-26T23:30:00+00:00</t>
  </si>
  <si>
    <t xml:space="preserve"> 2024-11-27T00:00:00+00:00</t>
  </si>
  <si>
    <t xml:space="preserve"> 2024-11-27T00:30:00+00:00</t>
  </si>
  <si>
    <t xml:space="preserve"> 2024-11-27T01:00:00+00:00</t>
  </si>
  <si>
    <t xml:space="preserve"> 2024-11-27T01:30:00+00:00</t>
  </si>
  <si>
    <t xml:space="preserve"> 2024-11-27T02:00:00+00:00</t>
  </si>
  <si>
    <t xml:space="preserve"> 2024-11-27T02:30:00+00:00</t>
  </si>
  <si>
    <t xml:space="preserve"> 2024-11-27T03:00:00+00:00</t>
  </si>
  <si>
    <t xml:space="preserve"> 2024-11-27T03:30:00+00:00</t>
  </si>
  <si>
    <t xml:space="preserve"> 2024-11-27T04:00:00+00:00</t>
  </si>
  <si>
    <t xml:space="preserve"> 2024-11-27T04:30:00+00:00</t>
  </si>
  <si>
    <t xml:space="preserve"> 2024-11-27T05:00:00+00:00</t>
  </si>
  <si>
    <t xml:space="preserve"> 2024-11-27T05:30:00+00:00</t>
  </si>
  <si>
    <t xml:space="preserve"> 2024-11-27T06:00:00+00:00</t>
  </si>
  <si>
    <t xml:space="preserve"> 2024-11-27T06:30:00+00:00</t>
  </si>
  <si>
    <t xml:space="preserve"> 2024-11-27T07:00:00+00:00</t>
  </si>
  <si>
    <t xml:space="preserve"> 2024-11-27T07:30:00+00:00</t>
  </si>
  <si>
    <t xml:space="preserve"> 2024-11-27T08:00:00+00:00</t>
  </si>
  <si>
    <t xml:space="preserve"> 2024-11-27T08:30:00+00:00</t>
  </si>
  <si>
    <t xml:space="preserve"> 2024-11-27T09:00:00+00:00</t>
  </si>
  <si>
    <t xml:space="preserve"> 2024-11-27T09:30:00+00:00</t>
  </si>
  <si>
    <t xml:space="preserve"> 2024-11-27T10:00:00+00:00</t>
  </si>
  <si>
    <t xml:space="preserve"> 2024-11-27T10:30:00+00:00</t>
  </si>
  <si>
    <t xml:space="preserve"> 2024-11-27T11:00:00+00:00</t>
  </si>
  <si>
    <t xml:space="preserve"> 2024-11-27T11:30:00+00:00</t>
  </si>
  <si>
    <t xml:space="preserve"> 2024-11-27T12:00:00+00:00</t>
  </si>
  <si>
    <t xml:space="preserve"> 2024-11-27T12:30:00+00:00</t>
  </si>
  <si>
    <t xml:space="preserve"> 2024-11-27T13:00:00+00:00</t>
  </si>
  <si>
    <t xml:space="preserve"> 2024-11-27T13:30:00+00:00</t>
  </si>
  <si>
    <t xml:space="preserve"> 2024-11-27T14:00:00+00:00</t>
  </si>
  <si>
    <t xml:space="preserve"> 2024-11-27T14:30:00+00:00</t>
  </si>
  <si>
    <t xml:space="preserve"> 2024-11-27T15:00:00+00:00</t>
  </si>
  <si>
    <t xml:space="preserve"> 2024-11-27T15:30:00+00:00</t>
  </si>
  <si>
    <t xml:space="preserve"> 2024-11-27T16:00:00+00:00</t>
  </si>
  <si>
    <t xml:space="preserve"> 2024-11-27T16:30:00+00:00</t>
  </si>
  <si>
    <t xml:space="preserve"> 2024-11-27T17:00:00+00:00</t>
  </si>
  <si>
    <t xml:space="preserve"> 2024-11-27T17:30:00+00:00</t>
  </si>
  <si>
    <t xml:space="preserve"> 2024-11-27T18:00:00+00:00</t>
  </si>
  <si>
    <t xml:space="preserve"> 2024-11-27T18:30:00+00:00</t>
  </si>
  <si>
    <t xml:space="preserve"> 2024-11-27T19:00:00+00:00</t>
  </si>
  <si>
    <t xml:space="preserve"> 2024-11-27T19:30:00+00:00</t>
  </si>
  <si>
    <t xml:space="preserve"> 2024-11-27T20:00:00+00:00</t>
  </si>
  <si>
    <t xml:space="preserve"> 2024-11-27T20:30:00+00:00</t>
  </si>
  <si>
    <t xml:space="preserve"> 2024-11-27T21:00:00+00:00</t>
  </si>
  <si>
    <t xml:space="preserve"> 2024-11-27T21:30:00+00:00</t>
  </si>
  <si>
    <t xml:space="preserve"> 2024-11-27T22:00:00+00:00</t>
  </si>
  <si>
    <t xml:space="preserve"> 2024-11-27T22:30:00+00:00</t>
  </si>
  <si>
    <t xml:space="preserve"> 2024-11-27T23:00:00+00:00</t>
  </si>
  <si>
    <t xml:space="preserve"> 2024-11-27T23:30:00+00:00</t>
  </si>
  <si>
    <t xml:space="preserve"> 2024-11-28T00:00:00+00:00</t>
  </si>
  <si>
    <t xml:space="preserve"> 2024-11-28T00:30:00+00:00</t>
  </si>
  <si>
    <t xml:space="preserve"> 2024-11-28T01:00:00+00:00</t>
  </si>
  <si>
    <t xml:space="preserve"> 2024-11-28T01:30:00+00:00</t>
  </si>
  <si>
    <t xml:space="preserve"> 2024-11-28T02:00:00+00:00</t>
  </si>
  <si>
    <t xml:space="preserve"> 2024-11-28T02:30:00+00:00</t>
  </si>
  <si>
    <t xml:space="preserve"> 2024-11-28T03:00:00+00:00</t>
  </si>
  <si>
    <t xml:space="preserve"> 2024-11-28T03:30:00+00:00</t>
  </si>
  <si>
    <t xml:space="preserve"> 2024-11-28T04:00:00+00:00</t>
  </si>
  <si>
    <t xml:space="preserve"> 2024-11-28T04:30:00+00:00</t>
  </si>
  <si>
    <t xml:space="preserve"> 2024-11-28T05:00:00+00:00</t>
  </si>
  <si>
    <t xml:space="preserve"> 2024-11-28T05:30:00+00:00</t>
  </si>
  <si>
    <t xml:space="preserve"> 2024-11-28T06:00:00+00:00</t>
  </si>
  <si>
    <t xml:space="preserve"> 2024-11-28T06:30:00+00:00</t>
  </si>
  <si>
    <t xml:space="preserve"> 2024-11-28T07:00:00+00:00</t>
  </si>
  <si>
    <t xml:space="preserve"> 2024-11-28T07:30:00+00:00</t>
  </si>
  <si>
    <t xml:space="preserve"> 2024-11-28T08:00:00+00:00</t>
  </si>
  <si>
    <t xml:space="preserve"> 2024-11-28T08:30:00+00:00</t>
  </si>
  <si>
    <t xml:space="preserve"> 2024-11-28T09:00:00+00:00</t>
  </si>
  <si>
    <t xml:space="preserve"> 2024-11-28T09:30:00+00:00</t>
  </si>
  <si>
    <t xml:space="preserve"> 2024-11-28T10:00:00+00:00</t>
  </si>
  <si>
    <t xml:space="preserve"> 2024-11-28T10:30:00+00:00</t>
  </si>
  <si>
    <t xml:space="preserve"> 2024-11-28T11:00:00+00:00</t>
  </si>
  <si>
    <t xml:space="preserve"> 2024-11-28T11:30:00+00:00</t>
  </si>
  <si>
    <t xml:space="preserve"> 2024-11-28T12:00:00+00:00</t>
  </si>
  <si>
    <t xml:space="preserve"> 2024-11-28T12:30:00+00:00</t>
  </si>
  <si>
    <t xml:space="preserve"> 2024-11-28T13:00:00+00:00</t>
  </si>
  <si>
    <t xml:space="preserve"> 2024-11-28T13:30:00+00:00</t>
  </si>
  <si>
    <t xml:space="preserve"> 2024-11-28T14:00:00+00:00</t>
  </si>
  <si>
    <t xml:space="preserve"> 2024-11-28T14:30:00+00:00</t>
  </si>
  <si>
    <t xml:space="preserve"> 2024-11-28T15:00:00+00:00</t>
  </si>
  <si>
    <t xml:space="preserve"> 2024-11-28T15:30:00+00:00</t>
  </si>
  <si>
    <t xml:space="preserve"> 2024-11-28T16:00:00+00:00</t>
  </si>
  <si>
    <t xml:space="preserve"> 2024-11-28T16:30:00+00:00</t>
  </si>
  <si>
    <t xml:space="preserve"> 2024-11-28T17:00:00+00:00</t>
  </si>
  <si>
    <t xml:space="preserve"> 2024-11-28T17:30:00+00:00</t>
  </si>
  <si>
    <t xml:space="preserve"> 2024-11-28T18:00:00+00:00</t>
  </si>
  <si>
    <t xml:space="preserve"> 2024-11-28T18:30:00+00:00</t>
  </si>
  <si>
    <t xml:space="preserve"> 2024-11-28T19:00:00+00:00</t>
  </si>
  <si>
    <t xml:space="preserve"> 2024-11-28T19:30:00+00:00</t>
  </si>
  <si>
    <t xml:space="preserve"> 2024-11-28T20:00:00+00:00</t>
  </si>
  <si>
    <t xml:space="preserve"> 2024-11-28T20:30:00+00:00</t>
  </si>
  <si>
    <t xml:space="preserve"> 2024-11-28T21:00:00+00:00</t>
  </si>
  <si>
    <t xml:space="preserve"> 2024-11-28T21:30:00+00:00</t>
  </si>
  <si>
    <t xml:space="preserve"> 2024-11-28T22:00:00+00:00</t>
  </si>
  <si>
    <t xml:space="preserve"> 2024-11-28T22:30:00+00:00</t>
  </si>
  <si>
    <t xml:space="preserve"> 2024-11-28T23:00:00+00:00</t>
  </si>
  <si>
    <t xml:space="preserve"> 2024-11-28T23:30:00+00:00</t>
  </si>
  <si>
    <t xml:space="preserve"> 2024-11-29T00:00:00+00:00</t>
  </si>
  <si>
    <t xml:space="preserve"> 2024-11-29T00:30:00+00:00</t>
  </si>
  <si>
    <t xml:space="preserve"> 2024-11-29T01:00:00+00:00</t>
  </si>
  <si>
    <t xml:space="preserve"> 2024-11-29T01:30:00+00:00</t>
  </si>
  <si>
    <t xml:space="preserve"> 2024-11-29T02:00:00+00:00</t>
  </si>
  <si>
    <t xml:space="preserve"> 2024-11-29T02:30:00+00:00</t>
  </si>
  <si>
    <t xml:space="preserve"> 2024-11-29T03:00:00+00:00</t>
  </si>
  <si>
    <t xml:space="preserve"> 2024-11-29T03:30:00+00:00</t>
  </si>
  <si>
    <t xml:space="preserve"> 2024-11-29T04:00:00+00:00</t>
  </si>
  <si>
    <t xml:space="preserve"> 2024-11-29T04:30:00+00:00</t>
  </si>
  <si>
    <t xml:space="preserve"> 2024-11-29T05:00:00+00:00</t>
  </si>
  <si>
    <t xml:space="preserve"> 2024-11-29T05:30:00+00:00</t>
  </si>
  <si>
    <t xml:space="preserve"> 2024-11-29T06:00:00+00:00</t>
  </si>
  <si>
    <t xml:space="preserve"> 2024-11-29T06:30:00+00:00</t>
  </si>
  <si>
    <t xml:space="preserve"> 2024-11-29T07:00:00+00:00</t>
  </si>
  <si>
    <t xml:space="preserve"> 2024-11-29T07:30:00+00:00</t>
  </si>
  <si>
    <t xml:space="preserve"> 2024-11-29T08:00:00+00:00</t>
  </si>
  <si>
    <t xml:space="preserve"> 2024-11-29T08:30:00+00:00</t>
  </si>
  <si>
    <t xml:space="preserve"> 2024-11-29T09:00:00+00:00</t>
  </si>
  <si>
    <t xml:space="preserve"> 2024-11-29T09:30:00+00:00</t>
  </si>
  <si>
    <t xml:space="preserve"> 2024-11-29T10:00:00+00:00</t>
  </si>
  <si>
    <t xml:space="preserve"> 2024-11-29T10:30:00+00:00</t>
  </si>
  <si>
    <t xml:space="preserve"> 2024-11-29T11:00:00+00:00</t>
  </si>
  <si>
    <t xml:space="preserve"> 2024-11-29T11:30:00+00:00</t>
  </si>
  <si>
    <t xml:space="preserve"> 2024-11-29T12:00:00+00:00</t>
  </si>
  <si>
    <t xml:space="preserve"> 2024-11-29T12:30:00+00:00</t>
  </si>
  <si>
    <t xml:space="preserve"> 2024-11-29T13:00:00+00:00</t>
  </si>
  <si>
    <t xml:space="preserve"> 2024-11-29T13:30:00+00:00</t>
  </si>
  <si>
    <t xml:space="preserve"> 2024-11-29T14:00:00+00:00</t>
  </si>
  <si>
    <t xml:space="preserve"> 2024-11-29T14:30:00+00:00</t>
  </si>
  <si>
    <t xml:space="preserve"> 2024-11-29T15:00:00+00:00</t>
  </si>
  <si>
    <t xml:space="preserve"> 2024-11-29T15:30:00+00:00</t>
  </si>
  <si>
    <t xml:space="preserve"> 2024-11-29T16:00:00+00:00</t>
  </si>
  <si>
    <t xml:space="preserve"> 2024-11-29T16:30:00+00:00</t>
  </si>
  <si>
    <t xml:space="preserve"> 2024-11-29T17:00:00+00:00</t>
  </si>
  <si>
    <t xml:space="preserve"> 2024-11-29T17:30:00+00:00</t>
  </si>
  <si>
    <t xml:space="preserve"> 2024-11-29T18:00:00+00:00</t>
  </si>
  <si>
    <t xml:space="preserve"> 2024-11-29T18:30:00+00:00</t>
  </si>
  <si>
    <t xml:space="preserve"> 2024-11-29T19:00:00+00:00</t>
  </si>
  <si>
    <t xml:space="preserve"> 2024-11-29T19:30:00+00:00</t>
  </si>
  <si>
    <t xml:space="preserve"> 2024-11-29T20:00:00+00:00</t>
  </si>
  <si>
    <t xml:space="preserve"> 2024-11-29T20:30:00+00:00</t>
  </si>
  <si>
    <t xml:space="preserve"> 2024-11-29T21:00:00+00:00</t>
  </si>
  <si>
    <t xml:space="preserve"> 2024-11-29T21:30:00+00:00</t>
  </si>
  <si>
    <t xml:space="preserve"> 2024-11-29T22:00:00+00:00</t>
  </si>
  <si>
    <t xml:space="preserve"> 2024-11-29T22:30:00+00:00</t>
  </si>
  <si>
    <t xml:space="preserve"> 2024-11-29T23:00:00+00:00</t>
  </si>
  <si>
    <t xml:space="preserve"> 2024-11-29T23:30:00+00:00</t>
  </si>
  <si>
    <t xml:space="preserve"> 2024-11-30T00:00:00+00:00</t>
  </si>
  <si>
    <t xml:space="preserve"> 2024-11-30T00:30:00+00:00</t>
  </si>
  <si>
    <t xml:space="preserve"> 2024-11-30T01:00:00+00:00</t>
  </si>
  <si>
    <t xml:space="preserve"> 2024-11-30T01:30:00+00:00</t>
  </si>
  <si>
    <t xml:space="preserve"> 2024-11-30T02:00:00+00:00</t>
  </si>
  <si>
    <t xml:space="preserve"> 2024-11-30T02:30:00+00:00</t>
  </si>
  <si>
    <t xml:space="preserve"> 2024-11-30T03:00:00+00:00</t>
  </si>
  <si>
    <t xml:space="preserve"> 2024-11-30T03:30:00+00:00</t>
  </si>
  <si>
    <t xml:space="preserve"> 2024-11-30T04:00:00+00:00</t>
  </si>
  <si>
    <t xml:space="preserve"> 2024-11-30T04:30:00+00:00</t>
  </si>
  <si>
    <t xml:space="preserve"> 2024-11-30T05:00:00+00:00</t>
  </si>
  <si>
    <t xml:space="preserve"> 2024-11-30T05:30:00+00:00</t>
  </si>
  <si>
    <t xml:space="preserve"> 2024-11-30T06:00:00+00:00</t>
  </si>
  <si>
    <t xml:space="preserve"> 2024-11-30T06:30:00+00:00</t>
  </si>
  <si>
    <t xml:space="preserve"> 2024-11-30T07:00:00+00:00</t>
  </si>
  <si>
    <t xml:space="preserve"> 2024-11-30T07:30:00+00:00</t>
  </si>
  <si>
    <t xml:space="preserve"> 2024-12-03T00:00:00+00:00</t>
  </si>
  <si>
    <t xml:space="preserve"> 2024-12-03T00:30:00+00:00</t>
  </si>
  <si>
    <t xml:space="preserve"> 2024-12-03T01:00:00+00:00</t>
  </si>
  <si>
    <t xml:space="preserve"> 2024-12-03T01:30:00+00:00</t>
  </si>
  <si>
    <t xml:space="preserve"> 2024-12-03T02:00:00+00:00</t>
  </si>
  <si>
    <t xml:space="preserve"> 2024-12-03T02:30:00+00:00</t>
  </si>
  <si>
    <t xml:space="preserve"> 2024-12-03T03:00:00+00:00</t>
  </si>
  <si>
    <t xml:space="preserve"> 2024-12-03T03:30:00+00:00</t>
  </si>
  <si>
    <t xml:space="preserve"> 2024-12-03T04:00:00+00:00</t>
  </si>
  <si>
    <t xml:space="preserve"> 2024-12-03T04:30:00+00:00</t>
  </si>
  <si>
    <t xml:space="preserve"> 2024-12-03T05:00:00+00:00</t>
  </si>
  <si>
    <t xml:space="preserve"> 2024-12-03T05:30:00+00:00</t>
  </si>
  <si>
    <t xml:space="preserve"> 2024-12-03T06:00:00+00:00</t>
  </si>
  <si>
    <t xml:space="preserve"> 2024-12-03T06:30:00+00:00</t>
  </si>
  <si>
    <t xml:space="preserve"> 2024-12-03T07:00:00+00:00</t>
  </si>
  <si>
    <t xml:space="preserve"> 2024-12-03T07:30:00+00:00</t>
  </si>
  <si>
    <t xml:space="preserve"> 2024-12-03T08:00:00+00:00</t>
  </si>
  <si>
    <t xml:space="preserve"> 2024-12-03T08:30:00+00:00</t>
  </si>
  <si>
    <t xml:space="preserve"> 2024-12-03T09:00:00+00:00</t>
  </si>
  <si>
    <t xml:space="preserve"> 2024-12-03T09:30:00+00:00</t>
  </si>
  <si>
    <t xml:space="preserve"> 2024-12-03T10:00:00+00:00</t>
  </si>
  <si>
    <t xml:space="preserve"> 2024-12-03T10:30:00+00:00</t>
  </si>
  <si>
    <t xml:space="preserve"> 2024-12-03T11:00:00+00:00</t>
  </si>
  <si>
    <t xml:space="preserve"> 2024-12-03T11:30:00+00:00</t>
  </si>
  <si>
    <t xml:space="preserve"> 2024-12-03T12:00:00+00:00</t>
  </si>
  <si>
    <t xml:space="preserve"> 2024-12-03T12:30:00+00:00</t>
  </si>
  <si>
    <t xml:space="preserve"> 2024-12-03T13:00:00+00:00</t>
  </si>
  <si>
    <t xml:space="preserve"> 2024-12-03T13:30:00+00:00</t>
  </si>
  <si>
    <t xml:space="preserve"> 2024-12-03T14:00:00+00:00</t>
  </si>
  <si>
    <t xml:space="preserve"> 2024-12-03T14:30:00+00:00</t>
  </si>
  <si>
    <t xml:space="preserve"> 2024-12-03T15:00:00+00:00</t>
  </si>
  <si>
    <t xml:space="preserve"> 2024-12-03T15:30:00+00:00</t>
  </si>
  <si>
    <t xml:space="preserve"> 2024-12-03T16:00:00+00:00</t>
  </si>
  <si>
    <t xml:space="preserve"> 2024-12-03T16:30:00+00:00</t>
  </si>
  <si>
    <t xml:space="preserve"> 2024-12-03T17:00:00+00:00</t>
  </si>
  <si>
    <t xml:space="preserve"> 2024-12-03T17:30:00+00:00</t>
  </si>
  <si>
    <t xml:space="preserve"> 2024-12-03T18:00:00+00:00</t>
  </si>
  <si>
    <t xml:space="preserve"> 2024-12-03T18:30:00+00:00</t>
  </si>
  <si>
    <t xml:space="preserve"> 2024-12-03T19:00:00+00:00</t>
  </si>
  <si>
    <t xml:space="preserve"> 2024-12-03T19:30:00+00:00</t>
  </si>
  <si>
    <t xml:space="preserve"> 2024-12-03T20:00:00+00:00</t>
  </si>
  <si>
    <t xml:space="preserve"> 2024-12-03T20:30:00+00:00</t>
  </si>
  <si>
    <t xml:space="preserve"> 2024-12-03T21:00:00+00:00</t>
  </si>
  <si>
    <t xml:space="preserve"> 2024-12-03T21:30:00+00:00</t>
  </si>
  <si>
    <t xml:space="preserve"> 2024-12-03T22:00:00+00:00</t>
  </si>
  <si>
    <t xml:space="preserve"> 2024-12-03T22:30:00+00:00</t>
  </si>
  <si>
    <t xml:space="preserve"> 2024-12-03T23:00:00+00:00</t>
  </si>
  <si>
    <t xml:space="preserve"> 2024-12-03T23:30:00+00:00</t>
  </si>
  <si>
    <t xml:space="preserve"> 2024-12-04T00:00:00+00:00</t>
  </si>
  <si>
    <t xml:space="preserve"> 2024-12-04T00:30:00+00:00</t>
  </si>
  <si>
    <t xml:space="preserve"> 2024-12-04T01:00:00+00:00</t>
  </si>
  <si>
    <t xml:space="preserve"> 2024-12-04T01:30:00+00:00</t>
  </si>
  <si>
    <t xml:space="preserve"> 2024-12-04T02:00:00+00:00</t>
  </si>
  <si>
    <t xml:space="preserve"> 2024-12-04T02:30:00+00:00</t>
  </si>
  <si>
    <t xml:space="preserve"> 2024-12-04T03:00:00+00:00</t>
  </si>
  <si>
    <t xml:space="preserve"> 2024-12-04T03:30:00+00:00</t>
  </si>
  <si>
    <t xml:space="preserve"> 2024-12-04T04:00:00+00:00</t>
  </si>
  <si>
    <t xml:space="preserve"> 2024-12-04T04:30:00+00:00</t>
  </si>
  <si>
    <t xml:space="preserve"> 2024-12-04T05:00:00+00:00</t>
  </si>
  <si>
    <t xml:space="preserve"> 2024-12-04T05:30:00+00:00</t>
  </si>
  <si>
    <t xml:space="preserve"> 2024-12-04T06:00:00+00:00</t>
  </si>
  <si>
    <t xml:space="preserve"> 2024-12-04T06:30:00+00:00</t>
  </si>
  <si>
    <t xml:space="preserve"> 2024-12-04T07:00:00+00:00</t>
  </si>
  <si>
    <t xml:space="preserve"> 2024-12-04T07:30:00+00:00</t>
  </si>
  <si>
    <t xml:space="preserve"> 2024-12-04T08:00:00+00:00</t>
  </si>
  <si>
    <t xml:space="preserve"> 2024-12-04T08:30:00+00:00</t>
  </si>
  <si>
    <t xml:space="preserve"> 2024-12-04T09:00:00+00:00</t>
  </si>
  <si>
    <t xml:space="preserve"> 2024-12-04T09:30:00+00:00</t>
  </si>
  <si>
    <t xml:space="preserve"> 2024-12-04T10:00:00+00:00</t>
  </si>
  <si>
    <t xml:space="preserve"> 2024-12-04T10:30:00+00:00</t>
  </si>
  <si>
    <t xml:space="preserve"> 2024-12-04T11:00:00+00:00</t>
  </si>
  <si>
    <t xml:space="preserve"> 2024-12-04T11:30:00+00:00</t>
  </si>
  <si>
    <t xml:space="preserve"> 2024-12-04T12:00:00+00:00</t>
  </si>
  <si>
    <t xml:space="preserve"> 2024-12-04T12:30:00+00:00</t>
  </si>
  <si>
    <t xml:space="preserve"> 2024-12-04T13:00:00+00:00</t>
  </si>
  <si>
    <t xml:space="preserve"> 2024-12-04T13:30:00+00:00</t>
  </si>
  <si>
    <t xml:space="preserve"> 2024-12-04T14:00:00+00:00</t>
  </si>
  <si>
    <t xml:space="preserve"> 2024-12-04T14:30:00+00:00</t>
  </si>
  <si>
    <t xml:space="preserve"> 2024-12-04T15:00:00+00:00</t>
  </si>
  <si>
    <t xml:space="preserve"> 2024-12-04T15:30:00+00:00</t>
  </si>
  <si>
    <t xml:space="preserve"> 2024-12-04T16:00:00+00:00</t>
  </si>
  <si>
    <t xml:space="preserve"> 2024-12-04T16:30:00+00:00</t>
  </si>
  <si>
    <t xml:space="preserve"> 2024-12-04T17:00:00+00:00</t>
  </si>
  <si>
    <t xml:space="preserve"> 2024-12-04T17:30:00+00:00</t>
  </si>
  <si>
    <t xml:space="preserve"> 2024-12-04T18:00:00+00:00</t>
  </si>
  <si>
    <t xml:space="preserve"> 2024-12-04T18:30:00+00:00</t>
  </si>
  <si>
    <t xml:space="preserve"> 2024-12-04T19:00:00+00:00</t>
  </si>
  <si>
    <t xml:space="preserve"> 2024-12-04T19:30:00+00:00</t>
  </si>
  <si>
    <t xml:space="preserve"> 2024-12-04T20:00:00+00:00</t>
  </si>
  <si>
    <t xml:space="preserve"> 2024-12-04T20:30:00+00:00</t>
  </si>
  <si>
    <t xml:space="preserve"> 2024-12-04T21:00:00+00:00</t>
  </si>
  <si>
    <t xml:space="preserve"> 2024-12-04T21:30:00+00:00</t>
  </si>
  <si>
    <t xml:space="preserve"> 2024-12-04T22:00:00+00:00</t>
  </si>
  <si>
    <t xml:space="preserve"> 2024-12-04T22:30:00+00:00</t>
  </si>
  <si>
    <t xml:space="preserve"> 2024-12-04T23:00:00+00:00</t>
  </si>
  <si>
    <t xml:space="preserve"> 2024-12-04T23:30:00+00:00</t>
  </si>
  <si>
    <t xml:space="preserve"> 2024-12-05T00:00:00+00:00</t>
  </si>
  <si>
    <t xml:space="preserve"> 2024-12-05T00:30:00+00:00</t>
  </si>
  <si>
    <t xml:space="preserve"> 2024-12-05T01:00:00+00:00</t>
  </si>
  <si>
    <t xml:space="preserve"> 2024-12-05T01:30:00+00:00</t>
  </si>
  <si>
    <t xml:space="preserve"> 2024-12-05T02:00:00+00:00</t>
  </si>
  <si>
    <t xml:space="preserve"> 2024-12-05T02:30:00+00:00</t>
  </si>
  <si>
    <t xml:space="preserve"> 2024-12-05T03:00:00+00:00</t>
  </si>
  <si>
    <t xml:space="preserve"> 2024-12-05T03:30:00+00:00</t>
  </si>
  <si>
    <t xml:space="preserve"> 2024-12-05T04:00:00+00:00</t>
  </si>
  <si>
    <t xml:space="preserve"> 2024-12-05T04:30:00+00:00</t>
  </si>
  <si>
    <t xml:space="preserve"> 2024-12-05T05:00:00+00:00</t>
  </si>
  <si>
    <t xml:space="preserve"> 2024-12-05T05:30:00+00:00</t>
  </si>
  <si>
    <t xml:space="preserve"> 2024-12-05T06:00:00+00:00</t>
  </si>
  <si>
    <t xml:space="preserve"> 2024-12-05T06:30:00+00:00</t>
  </si>
  <si>
    <t xml:space="preserve"> 2024-12-05T07:00:00+00:00</t>
  </si>
  <si>
    <t xml:space="preserve"> 2024-12-05T07:30:00+00:00</t>
  </si>
  <si>
    <t xml:space="preserve"> 2024-12-05T08:00:00+00:00</t>
  </si>
  <si>
    <t xml:space="preserve"> 2024-12-05T08:30:00+00:00</t>
  </si>
  <si>
    <t xml:space="preserve"> 2024-12-05T09:00:00+00:00</t>
  </si>
  <si>
    <t xml:space="preserve"> 2024-12-05T09:30:00+00:00</t>
  </si>
  <si>
    <t xml:space="preserve"> 2024-12-05T10:00:00+00:00</t>
  </si>
  <si>
    <t xml:space="preserve"> 2024-12-05T10:30:00+00:00</t>
  </si>
  <si>
    <t xml:space="preserve"> 2024-12-05T11:00:00+00:00</t>
  </si>
  <si>
    <t xml:space="preserve"> 2024-12-05T11:30:00+00:00</t>
  </si>
  <si>
    <t xml:space="preserve"> 2024-12-05T12:00:00+00:00</t>
  </si>
  <si>
    <t xml:space="preserve"> 2024-12-05T12:30:00+00:00</t>
  </si>
  <si>
    <t xml:space="preserve"> 2024-12-05T13:00:00+00:00</t>
  </si>
  <si>
    <t xml:space="preserve"> 2024-12-05T13:30:00+00:00</t>
  </si>
  <si>
    <t xml:space="preserve"> 2024-12-05T14:00:00+00:00</t>
  </si>
  <si>
    <t xml:space="preserve"> 2024-12-05T14:30:00+00:00</t>
  </si>
  <si>
    <t xml:space="preserve"> 2024-12-05T15:00:00+00:00</t>
  </si>
  <si>
    <t xml:space="preserve"> 2024-12-05T15:30:00+00:00</t>
  </si>
  <si>
    <t xml:space="preserve"> 2024-12-05T16:00:00+00:00</t>
  </si>
  <si>
    <t xml:space="preserve"> 2024-12-05T16:30:00+00:00</t>
  </si>
  <si>
    <t xml:space="preserve"> 2024-12-05T17:00:00+00:00</t>
  </si>
  <si>
    <t xml:space="preserve"> 2024-12-05T17:30:00+00:00</t>
  </si>
  <si>
    <t xml:space="preserve"> 2024-12-05T18:00:00+00:00</t>
  </si>
  <si>
    <t xml:space="preserve"> 2024-12-05T18:30:00+00:00</t>
  </si>
  <si>
    <t xml:space="preserve"> 2024-12-05T19:00:00+00:00</t>
  </si>
  <si>
    <t xml:space="preserve"> 2024-12-05T19:30:00+00:00</t>
  </si>
  <si>
    <t xml:space="preserve"> 2024-12-05T20:00:00+00:00</t>
  </si>
  <si>
    <t xml:space="preserve"> 2024-12-05T20:30:00+00:00</t>
  </si>
  <si>
    <t xml:space="preserve"> 2024-12-05T21:00:00+00:00</t>
  </si>
  <si>
    <t xml:space="preserve"> 2024-12-05T21:30:00+00:00</t>
  </si>
  <si>
    <t xml:space="preserve"> 2024-12-05T22:00:00+00:00</t>
  </si>
  <si>
    <t xml:space="preserve"> 2024-12-05T22:30:00+00:00</t>
  </si>
  <si>
    <t xml:space="preserve"> 2024-12-05T23:00:00+00:00</t>
  </si>
  <si>
    <t xml:space="preserve"> 2024-12-05T23:30:00+00:00</t>
  </si>
  <si>
    <t xml:space="preserve"> 2024-12-06T00:00:00+00:00</t>
  </si>
  <si>
    <t xml:space="preserve"> 2024-12-06T00:30:00+00:00</t>
  </si>
  <si>
    <t xml:space="preserve"> 2024-12-06T01:00:00+00:00</t>
  </si>
  <si>
    <t xml:space="preserve"> 2024-12-06T01:30:00+00:00</t>
  </si>
  <si>
    <t xml:space="preserve"> 2024-12-06T02:00:00+00:00</t>
  </si>
  <si>
    <t xml:space="preserve"> 2024-12-06T02:30:00+00:00</t>
  </si>
  <si>
    <t xml:space="preserve"> 2024-12-06T03:00:00+00:00</t>
  </si>
  <si>
    <t xml:space="preserve"> 2024-12-06T03:30:00+00:00</t>
  </si>
  <si>
    <t xml:space="preserve"> 2024-12-06T04:00:00+00:00</t>
  </si>
  <si>
    <t xml:space="preserve"> 2024-12-06T04:30:00+00:00</t>
  </si>
  <si>
    <t xml:space="preserve"> 2024-12-06T05:00:00+00:00</t>
  </si>
  <si>
    <t xml:space="preserve"> 2024-12-06T05:30:00+00:00</t>
  </si>
  <si>
    <t xml:space="preserve"> 2024-12-06T06:00:00+00:00</t>
  </si>
  <si>
    <t xml:space="preserve"> 2024-12-06T06:30:00+00:00</t>
  </si>
  <si>
    <t xml:space="preserve"> 2024-12-06T07:00:00+00:00</t>
  </si>
  <si>
    <t xml:space="preserve"> 2024-12-06T07:30:00+00:00</t>
  </si>
  <si>
    <t xml:space="preserve"> 2024-12-06T08:00:00+00:00</t>
  </si>
  <si>
    <t xml:space="preserve"> 2024-12-06T08:30:00+00:00</t>
  </si>
  <si>
    <t xml:space="preserve"> 2024-12-06T09:00:00+00:00</t>
  </si>
  <si>
    <t xml:space="preserve"> 2024-12-06T09:30:00+00:00</t>
  </si>
  <si>
    <t xml:space="preserve"> 2024-12-06T10:00:00+00:00</t>
  </si>
  <si>
    <t xml:space="preserve"> 2024-12-06T10:30:00+00:00</t>
  </si>
  <si>
    <t xml:space="preserve"> 2024-12-06T11:00:00+00:00</t>
  </si>
  <si>
    <t xml:space="preserve"> 2024-12-06T11:30:00+00:00</t>
  </si>
  <si>
    <t xml:space="preserve"> 2024-12-06T12:00:00+00:00</t>
  </si>
  <si>
    <t xml:space="preserve"> 2024-12-06T12:30:00+00:00</t>
  </si>
  <si>
    <t xml:space="preserve"> 2024-12-06T13:00:00+00:00</t>
  </si>
  <si>
    <t xml:space="preserve"> 2024-12-06T13:30:00+00:00</t>
  </si>
  <si>
    <t xml:space="preserve"> 2024-12-06T14:00:00+00:00</t>
  </si>
  <si>
    <t xml:space="preserve"> 2024-12-06T14:30:00+00:00</t>
  </si>
  <si>
    <t xml:space="preserve"> 2024-12-06T15:00:00+00:00</t>
  </si>
  <si>
    <t xml:space="preserve"> 2024-12-06T15:30:00+00:00</t>
  </si>
  <si>
    <t xml:space="preserve"> 2024-12-06T16:00:00+00:00</t>
  </si>
  <si>
    <t xml:space="preserve"> 2024-12-06T16:30:00+00:00</t>
  </si>
  <si>
    <t xml:space="preserve"> 2024-12-06T17:00:00+00:00</t>
  </si>
  <si>
    <t xml:space="preserve"> 2024-12-06T17:30:00+00:00</t>
  </si>
  <si>
    <t xml:space="preserve"> 2024-12-06T18:00:00+00:00</t>
  </si>
  <si>
    <t xml:space="preserve"> 2024-12-06T18:30:00+00:00</t>
  </si>
  <si>
    <t xml:space="preserve"> 2024-12-06T19:00:00+00:00</t>
  </si>
  <si>
    <t xml:space="preserve"> 2024-12-06T19:30:00+00:00</t>
  </si>
  <si>
    <t xml:space="preserve"> 2024-12-06T20:00:00+00:00</t>
  </si>
  <si>
    <t xml:space="preserve"> 2024-12-06T20:30:00+00:00</t>
  </si>
  <si>
    <t xml:space="preserve"> 2024-12-06T21:00:00+00:00</t>
  </si>
  <si>
    <t xml:space="preserve"> 2024-12-06T21:30:00+00:00</t>
  </si>
  <si>
    <t xml:space="preserve"> 2024-12-06T22:00:00+00:00</t>
  </si>
  <si>
    <t xml:space="preserve"> 2024-12-06T22:30:00+00:00</t>
  </si>
  <si>
    <t xml:space="preserve"> 2024-12-06T23:00:00+00:00</t>
  </si>
  <si>
    <t xml:space="preserve"> 2024-12-06T23:30:00+00:00</t>
  </si>
  <si>
    <t xml:space="preserve"> 2024-12-07T00:00:00+00:00</t>
  </si>
  <si>
    <t xml:space="preserve"> 2024-12-07T00:30:00+00:00</t>
  </si>
  <si>
    <t xml:space="preserve"> 2024-12-07T01:00:00+00:00</t>
  </si>
  <si>
    <t xml:space="preserve"> 2024-12-07T01:30:00+00:00</t>
  </si>
  <si>
    <t xml:space="preserve"> 2024-12-07T02:00:00+00:00</t>
  </si>
  <si>
    <t xml:space="preserve"> 2024-12-07T02:30:00+00:00</t>
  </si>
  <si>
    <t xml:space="preserve"> 2024-12-07T03:00:00+00:00</t>
  </si>
  <si>
    <t xml:space="preserve"> 2024-12-07T03:30:00+00:00</t>
  </si>
  <si>
    <t xml:space="preserve"> 2024-12-07T04:00:00+00:00</t>
  </si>
  <si>
    <t xml:space="preserve"> 2024-12-07T04:30:00+00:00</t>
  </si>
  <si>
    <t xml:space="preserve"> 2024-12-07T05:00:00+00:00</t>
  </si>
  <si>
    <t xml:space="preserve"> 2024-12-07T05:30:00+00:00</t>
  </si>
  <si>
    <t xml:space="preserve"> 2024-12-07T06:00:00+00:00</t>
  </si>
  <si>
    <t xml:space="preserve"> 2024-12-07T06:30:00+00:00</t>
  </si>
  <si>
    <t xml:space="preserve"> 2024-12-07T07:00:00+00:00</t>
  </si>
  <si>
    <t xml:space="preserve"> 2024-12-07T07:30:00+00:00</t>
  </si>
  <si>
    <t xml:space="preserve"> 2024-12-07T08:00:00+00:00</t>
  </si>
  <si>
    <t xml:space="preserve"> 2024-12-07T08:30:00+00:00</t>
  </si>
  <si>
    <t xml:space="preserve"> 2024-12-07T09:00:00+00:00</t>
  </si>
  <si>
    <t xml:space="preserve"> 2024-12-07T09:30:00+00:00</t>
  </si>
  <si>
    <t xml:space="preserve"> 2024-12-07T10:00:00+00:00</t>
  </si>
  <si>
    <t xml:space="preserve"> 2024-12-07T10:30:00+00:00</t>
  </si>
  <si>
    <t xml:space="preserve"> 2024-12-07T11:00:00+00:00</t>
  </si>
  <si>
    <t xml:space="preserve"> 2024-12-07T11:30:00+00:00</t>
  </si>
  <si>
    <t xml:space="preserve"> 2024-12-07T12:00:00+00:00</t>
  </si>
  <si>
    <t xml:space="preserve"> 2024-12-07T12:30:00+00:00</t>
  </si>
  <si>
    <t xml:space="preserve"> 2024-12-07T13:00:00+00:00</t>
  </si>
  <si>
    <t xml:space="preserve"> 2024-12-07T13:30:00+00:00</t>
  </si>
  <si>
    <t xml:space="preserve"> 2024-12-07T14:00:00+00:00</t>
  </si>
  <si>
    <t xml:space="preserve"> 2024-12-07T14:30:00+00:00</t>
  </si>
  <si>
    <t xml:space="preserve"> 2024-12-07T15:00:00+00:00</t>
  </si>
  <si>
    <t xml:space="preserve"> 2024-12-07T15:30:00+00:00</t>
  </si>
  <si>
    <t xml:space="preserve"> 2024-12-07T16:00:00+00:00</t>
  </si>
  <si>
    <t xml:space="preserve"> 2024-12-07T16:30:00+00:00</t>
  </si>
  <si>
    <t xml:space="preserve"> 2024-12-07T17:00:00+00:00</t>
  </si>
  <si>
    <t xml:space="preserve"> 2024-12-07T17:30:00+00:00</t>
  </si>
  <si>
    <t xml:space="preserve"> 2024-12-07T18:00:00+00:00</t>
  </si>
  <si>
    <t xml:space="preserve"> 2024-12-07T18:30:00+00:00</t>
  </si>
  <si>
    <t xml:space="preserve"> 2024-12-07T19:00:00+00:00</t>
  </si>
  <si>
    <t xml:space="preserve"> 2024-12-07T19:30:00+00:00</t>
  </si>
  <si>
    <t xml:space="preserve"> 2024-12-07T20:00:00+00:00</t>
  </si>
  <si>
    <t xml:space="preserve"> 2024-12-07T20:30:00+00:00</t>
  </si>
  <si>
    <t xml:space="preserve"> 2024-12-07T21:00:00+00:00</t>
  </si>
  <si>
    <t xml:space="preserve"> 2024-12-07T21:30:00+00:00</t>
  </si>
  <si>
    <t xml:space="preserve"> 2024-12-07T22:00:00+00:00</t>
  </si>
  <si>
    <t xml:space="preserve"> 2024-12-07T22:30:00+00:00</t>
  </si>
  <si>
    <t xml:space="preserve"> 2024-12-07T23:00:00+00:00</t>
  </si>
  <si>
    <t xml:space="preserve"> 2024-12-07T23:30:00+00:00</t>
  </si>
  <si>
    <t xml:space="preserve"> 2024-12-08T00:00:00+00:00</t>
  </si>
  <si>
    <t xml:space="preserve"> 2024-12-08T00:30:00+00:00</t>
  </si>
  <si>
    <t xml:space="preserve"> 2024-12-08T01:00:00+00:00</t>
  </si>
  <si>
    <t xml:space="preserve"> 2024-12-08T01:30:00+00:00</t>
  </si>
  <si>
    <t xml:space="preserve"> 2024-12-08T02:00:00+00:00</t>
  </si>
  <si>
    <t xml:space="preserve"> 2024-12-08T02:30:00+00:00</t>
  </si>
  <si>
    <t xml:space="preserve"> 2024-12-08T03:00:00+00:00</t>
  </si>
  <si>
    <t xml:space="preserve"> 2024-12-08T03:30:00+00:00</t>
  </si>
  <si>
    <t xml:space="preserve"> 2024-12-08T04:00:00+00:00</t>
  </si>
  <si>
    <t xml:space="preserve"> 2024-12-08T04:30:00+00:00</t>
  </si>
  <si>
    <t xml:space="preserve"> 2024-12-08T05:00:00+00:00</t>
  </si>
  <si>
    <t xml:space="preserve"> 2024-12-08T05:30:00+00:00</t>
  </si>
  <si>
    <t xml:space="preserve"> 2024-12-08T06:00:00+00:00</t>
  </si>
  <si>
    <t xml:space="preserve"> 2024-12-08T06:30:00+00:00</t>
  </si>
  <si>
    <t xml:space="preserve"> 2024-12-08T07:00:00+00:00</t>
  </si>
  <si>
    <t xml:space="preserve"> 2024-12-08T07:30:00+00:00</t>
  </si>
  <si>
    <t xml:space="preserve"> 2024-12-08T08:00:00+00:00</t>
  </si>
  <si>
    <t xml:space="preserve"> 2024-12-08T08:30:00+00:00</t>
  </si>
  <si>
    <t xml:space="preserve"> 2024-12-08T09:00:00+00:00</t>
  </si>
  <si>
    <t xml:space="preserve"> 2024-12-08T09:30:00+00:00</t>
  </si>
  <si>
    <t xml:space="preserve"> 2024-12-08T10:00:00+00:00</t>
  </si>
  <si>
    <t xml:space="preserve"> 2024-12-08T10:30:00+00:00</t>
  </si>
  <si>
    <t xml:space="preserve"> 2024-12-08T11:00:00+00:00</t>
  </si>
  <si>
    <t xml:space="preserve"> 2024-12-08T11:30:00+00:00</t>
  </si>
  <si>
    <t xml:space="preserve"> 2024-12-08T12:00:00+00:00</t>
  </si>
  <si>
    <t xml:space="preserve"> 2024-12-08T12:30:00+00:00</t>
  </si>
  <si>
    <t xml:space="preserve"> 2024-12-08T13:00:00+00:00</t>
  </si>
  <si>
    <t xml:space="preserve"> 2024-12-08T13:30:00+00:00</t>
  </si>
  <si>
    <t xml:space="preserve"> 2024-12-08T14:00:00+00:00</t>
  </si>
  <si>
    <t xml:space="preserve"> 2024-12-08T14:30:00+00:00</t>
  </si>
  <si>
    <t xml:space="preserve"> 2024-12-08T15:00:00+00:00</t>
  </si>
  <si>
    <t xml:space="preserve"> 2024-12-08T15:30:00+00:00</t>
  </si>
  <si>
    <t xml:space="preserve"> 2024-12-08T16:00:00+00:00</t>
  </si>
  <si>
    <t xml:space="preserve"> 2024-12-08T16:30:00+00:00</t>
  </si>
  <si>
    <t xml:space="preserve"> 2024-12-08T17:00:00+00:00</t>
  </si>
  <si>
    <t xml:space="preserve"> 2024-12-08T17:30:00+00:00</t>
  </si>
  <si>
    <t xml:space="preserve"> 2024-12-08T18:00:00+00:00</t>
  </si>
  <si>
    <t xml:space="preserve"> 2024-12-08T18:30:00+00:00</t>
  </si>
  <si>
    <t xml:space="preserve"> 2024-12-08T19:00:00+00:00</t>
  </si>
  <si>
    <t xml:space="preserve"> 2024-12-08T19:30:00+00:00</t>
  </si>
  <si>
    <t xml:space="preserve"> 2024-12-08T20:00:00+00:00</t>
  </si>
  <si>
    <t xml:space="preserve"> 2024-12-08T20:30:00+00:00</t>
  </si>
  <si>
    <t xml:space="preserve"> 2024-12-08T21:00:00+00:00</t>
  </si>
  <si>
    <t xml:space="preserve"> 2024-12-08T21:30:00+00:00</t>
  </si>
  <si>
    <t xml:space="preserve"> 2024-12-08T22:00:00+00:00</t>
  </si>
  <si>
    <t xml:space="preserve"> 2024-12-08T22:30:00+00:00</t>
  </si>
  <si>
    <t xml:space="preserve"> 2024-12-08T23:00:00+00:00</t>
  </si>
  <si>
    <t xml:space="preserve"> 2024-12-08T23:30:00+00:00</t>
  </si>
  <si>
    <t xml:space="preserve"> 2024-12-09T00:00:00+00:00</t>
  </si>
  <si>
    <t xml:space="preserve"> 2024-12-09T00:30:00+00:00</t>
  </si>
  <si>
    <t xml:space="preserve"> 2024-12-09T01:00:00+00:00</t>
  </si>
  <si>
    <t xml:space="preserve"> 2024-12-09T01:30:00+00:00</t>
  </si>
  <si>
    <t xml:space="preserve"> 2024-12-09T02:00:00+00:00</t>
  </si>
  <si>
    <t xml:space="preserve"> 2024-12-09T02:30:00+00:00</t>
  </si>
  <si>
    <t xml:space="preserve"> 2024-12-09T03:00:00+00:00</t>
  </si>
  <si>
    <t xml:space="preserve"> 2024-12-09T03:30:00+00:00</t>
  </si>
  <si>
    <t xml:space="preserve"> 2024-12-09T04:00:00+00:00</t>
  </si>
  <si>
    <t xml:space="preserve"> 2024-12-09T04:30:00+00:00</t>
  </si>
  <si>
    <t xml:space="preserve"> 2024-12-09T05:00:00+00:00</t>
  </si>
  <si>
    <t xml:space="preserve"> 2024-12-09T05:30:00+00:00</t>
  </si>
  <si>
    <t xml:space="preserve"> 2024-12-09T06:00:00+00:00</t>
  </si>
  <si>
    <t xml:space="preserve"> 2024-12-09T06:30:00+00:00</t>
  </si>
  <si>
    <t xml:space="preserve"> 2024-12-09T07:00:00+00:00</t>
  </si>
  <si>
    <t xml:space="preserve"> 2024-12-09T07:30:00+00:00</t>
  </si>
  <si>
    <t xml:space="preserve"> 2024-12-09T08:00:00+00:00</t>
  </si>
  <si>
    <t xml:space="preserve"> 2024-12-09T08:30:00+00:00</t>
  </si>
  <si>
    <t xml:space="preserve"> 2024-12-09T09:00:00+00:00</t>
  </si>
  <si>
    <t xml:space="preserve"> 2024-12-09T09:30:00+00:00</t>
  </si>
  <si>
    <t xml:space="preserve"> 2024-12-09T10:00:00+00:00</t>
  </si>
  <si>
    <t xml:space="preserve"> 2024-12-09T10:30:00+00:00</t>
  </si>
  <si>
    <t xml:space="preserve"> 2024-12-09T11:00:00+00:00</t>
  </si>
  <si>
    <t xml:space="preserve"> 2024-12-09T11:30:00+00:00</t>
  </si>
  <si>
    <t xml:space="preserve"> 2024-12-09T12:00:00+00:00</t>
  </si>
  <si>
    <t xml:space="preserve"> 2024-12-09T12:30:00+00:00</t>
  </si>
  <si>
    <t xml:space="preserve"> 2024-12-09T13:00:00+00:00</t>
  </si>
  <si>
    <t xml:space="preserve"> 2024-12-09T13:30:00+00:00</t>
  </si>
  <si>
    <t xml:space="preserve"> 2024-12-09T14:00:00+00:00</t>
  </si>
  <si>
    <t xml:space="preserve"> 2024-12-09T14:30:00+00:00</t>
  </si>
  <si>
    <t xml:space="preserve"> 2024-12-09T15:00:00+00:00</t>
  </si>
  <si>
    <t xml:space="preserve"> 2024-12-09T15:30:00+00:00</t>
  </si>
  <si>
    <t xml:space="preserve"> 2024-12-09T16:00:00+00:00</t>
  </si>
  <si>
    <t xml:space="preserve"> 2024-12-09T16:30:00+00:00</t>
  </si>
  <si>
    <t xml:space="preserve"> 2024-12-09T17:00:00+00:00</t>
  </si>
  <si>
    <t xml:space="preserve"> 2024-12-09T17:30:00+00:00</t>
  </si>
  <si>
    <t xml:space="preserve"> 2024-12-09T18:00:00+00:00</t>
  </si>
  <si>
    <t xml:space="preserve"> 2024-12-09T18:30:00+00:00</t>
  </si>
  <si>
    <t xml:space="preserve"> 2024-12-09T19:00:00+00:00</t>
  </si>
  <si>
    <t xml:space="preserve"> 2024-12-09T19:30:00+00:00</t>
  </si>
  <si>
    <t xml:space="preserve"> 2024-12-09T20:00:00+00:00</t>
  </si>
  <si>
    <t xml:space="preserve"> 2024-12-09T20:30:00+00:00</t>
  </si>
  <si>
    <t xml:space="preserve"> 2024-12-09T21:00:00+00:00</t>
  </si>
  <si>
    <t xml:space="preserve"> 2024-12-09T21:30:00+00:00</t>
  </si>
  <si>
    <t xml:space="preserve"> 2024-12-09T22:00:00+00:00</t>
  </si>
  <si>
    <t xml:space="preserve"> 2024-12-09T22:30:00+00:00</t>
  </si>
  <si>
    <t xml:space="preserve"> 2024-12-09T23:00:00+00:00</t>
  </si>
  <si>
    <t xml:space="preserve"> 2024-12-09T23:30:00+00:00</t>
  </si>
  <si>
    <t xml:space="preserve"> 2024-12-10T00:00:00+00:00</t>
  </si>
  <si>
    <t xml:space="preserve"> 2024-12-10T00:30:00+00:00</t>
  </si>
  <si>
    <t xml:space="preserve"> 2024-12-10T01:00:00+00:00</t>
  </si>
  <si>
    <t xml:space="preserve"> 2024-12-10T01:30:00+00:00</t>
  </si>
  <si>
    <t xml:space="preserve"> 2024-12-10T02:00:00+00:00</t>
  </si>
  <si>
    <t xml:space="preserve"> 2024-12-10T02:30:00+00:00</t>
  </si>
  <si>
    <t xml:space="preserve"> 2024-12-10T03:00:00+00:00</t>
  </si>
  <si>
    <t xml:space="preserve"> 2024-12-10T03:30:00+00:00</t>
  </si>
  <si>
    <t xml:space="preserve"> 2024-12-10T04:00:00+00:00</t>
  </si>
  <si>
    <t xml:space="preserve"> 2024-12-10T04:30:00+00:00</t>
  </si>
  <si>
    <t xml:space="preserve"> 2024-12-10T05:00:00+00:00</t>
  </si>
  <si>
    <t xml:space="preserve"> 2024-12-10T05:30:00+00:00</t>
  </si>
  <si>
    <t xml:space="preserve"> 2024-12-10T06:00:00+00:00</t>
  </si>
  <si>
    <t xml:space="preserve"> 2024-12-10T06:30:00+00:00</t>
  </si>
  <si>
    <t xml:space="preserve"> 2024-12-10T07:00:00+00:00</t>
  </si>
  <si>
    <t xml:space="preserve"> 2024-12-10T07:30:00+00:00</t>
  </si>
  <si>
    <t xml:space="preserve"> 2024-12-10T08:00:00+00:00</t>
  </si>
  <si>
    <t xml:space="preserve"> 2024-12-10T08:30:00+00:00</t>
  </si>
  <si>
    <t xml:space="preserve"> 2024-12-10T09:00:00+00:00</t>
  </si>
  <si>
    <t xml:space="preserve"> 2024-12-10T09:30:00+00:00</t>
  </si>
  <si>
    <t xml:space="preserve"> 2024-12-10T10:00:00+00:00</t>
  </si>
  <si>
    <t xml:space="preserve"> 2024-12-10T10:30:00+00:00</t>
  </si>
  <si>
    <t xml:space="preserve"> 2024-12-10T11:00:00+00:00</t>
  </si>
  <si>
    <t xml:space="preserve"> 2024-12-10T11:30:00+00:00</t>
  </si>
  <si>
    <t xml:space="preserve"> 2024-12-10T12:00:00+00:00</t>
  </si>
  <si>
    <t xml:space="preserve"> 2024-12-10T12:30:00+00:00</t>
  </si>
  <si>
    <t xml:space="preserve"> 2024-12-10T13:00:00+00:00</t>
  </si>
  <si>
    <t xml:space="preserve"> 2024-12-10T13:30:00+00:00</t>
  </si>
  <si>
    <t xml:space="preserve"> 2024-12-10T14:00:00+00:00</t>
  </si>
  <si>
    <t xml:space="preserve"> 2024-12-10T14:30:00+00:00</t>
  </si>
  <si>
    <t xml:space="preserve"> 2024-12-10T15:00:00+00:00</t>
  </si>
  <si>
    <t xml:space="preserve"> 2024-12-10T15:30:00+00:00</t>
  </si>
  <si>
    <t xml:space="preserve"> 2024-12-10T16:00:00+00:00</t>
  </si>
  <si>
    <t xml:space="preserve"> 2024-12-10T16:30:00+00:00</t>
  </si>
  <si>
    <t xml:space="preserve"> 2024-12-10T17:00:00+00:00</t>
  </si>
  <si>
    <t xml:space="preserve"> 2024-12-10T17:30:00+00:00</t>
  </si>
  <si>
    <t xml:space="preserve"> 2024-12-10T18:00:00+00:00</t>
  </si>
  <si>
    <t xml:space="preserve"> 2024-12-10T18:30:00+00:00</t>
  </si>
  <si>
    <t xml:space="preserve"> 2024-12-10T19:00:00+00:00</t>
  </si>
  <si>
    <t xml:space="preserve"> 2024-12-10T19:30:00+00:00</t>
  </si>
  <si>
    <t xml:space="preserve"> 2024-12-10T20:00:00+00:00</t>
  </si>
  <si>
    <t xml:space="preserve"> 2024-12-10T20:30:00+00:00</t>
  </si>
  <si>
    <t xml:space="preserve"> 2024-12-10T21:00:00+00:00</t>
  </si>
  <si>
    <t xml:space="preserve"> 2024-12-10T21:30:00+00:00</t>
  </si>
  <si>
    <t xml:space="preserve"> 2024-12-10T22:00:00+00:00</t>
  </si>
  <si>
    <t xml:space="preserve"> 2024-12-10T22:30:00+00:00</t>
  </si>
  <si>
    <t xml:space="preserve"> 2024-12-10T23:00:00+00:00</t>
  </si>
  <si>
    <t xml:space="preserve"> 2024-12-10T23:30:00+00:00</t>
  </si>
  <si>
    <t xml:space="preserve"> 2024-12-11T00:00:00+00:00</t>
  </si>
  <si>
    <t xml:space="preserve"> 2024-12-11T00:30:00+00:00</t>
  </si>
  <si>
    <t xml:space="preserve"> 2024-12-11T01:00:00+00:00</t>
  </si>
  <si>
    <t xml:space="preserve"> 2024-12-11T01:30:00+00:00</t>
  </si>
  <si>
    <t xml:space="preserve"> 2024-12-11T02:00:00+00:00</t>
  </si>
  <si>
    <t xml:space="preserve"> 2024-12-11T02:30:00+00:00</t>
  </si>
  <si>
    <t xml:space="preserve"> 2024-12-11T03:00:00+00:00</t>
  </si>
  <si>
    <t xml:space="preserve"> 2024-12-11T03:30:00+00:00</t>
  </si>
  <si>
    <t xml:space="preserve"> 2024-12-11T04:00:00+00:00</t>
  </si>
  <si>
    <t xml:space="preserve"> 2024-12-11T04:30:00+00:00</t>
  </si>
  <si>
    <t xml:space="preserve"> 2024-12-11T05:00:00+00:00</t>
  </si>
  <si>
    <t xml:space="preserve"> 2024-12-11T05:30:00+00:00</t>
  </si>
  <si>
    <t xml:space="preserve"> 2024-12-11T06:00:00+00:00</t>
  </si>
  <si>
    <t xml:space="preserve"> 2024-12-11T06:30:00+00:00</t>
  </si>
  <si>
    <t xml:space="preserve"> 2024-12-11T07:00:00+00:00</t>
  </si>
  <si>
    <t xml:space="preserve"> 2024-12-11T07:30:00+00:00</t>
  </si>
  <si>
    <t xml:space="preserve"> 2024-12-11T08:00:00+00:00</t>
  </si>
  <si>
    <t xml:space="preserve"> 2024-12-11T08:30:00+00:00</t>
  </si>
  <si>
    <t xml:space="preserve"> 2024-12-11T09:00:00+00:00</t>
  </si>
  <si>
    <t xml:space="preserve"> 2024-12-11T09:30:00+00:00</t>
  </si>
  <si>
    <t xml:space="preserve"> 2024-12-11T10:00:00+00:00</t>
  </si>
  <si>
    <t xml:space="preserve"> 2024-12-11T10:30:00+00:00</t>
  </si>
  <si>
    <t xml:space="preserve"> 2024-12-11T11:00:00+00:00</t>
  </si>
  <si>
    <t xml:space="preserve"> 2024-12-11T11:30:00+00:00</t>
  </si>
  <si>
    <t xml:space="preserve"> 2024-12-11T12:00:00+00:00</t>
  </si>
  <si>
    <t xml:space="preserve"> 2024-12-11T12:30:00+00:00</t>
  </si>
  <si>
    <t xml:space="preserve"> 2024-12-11T13:00:00+00:00</t>
  </si>
  <si>
    <t xml:space="preserve"> 2024-12-11T13:30:00+00:00</t>
  </si>
  <si>
    <t xml:space="preserve"> 2024-12-11T14:00:00+00:00</t>
  </si>
  <si>
    <t xml:space="preserve"> 2024-12-11T14:30:00+00:00</t>
  </si>
  <si>
    <t xml:space="preserve"> 2024-12-11T15:00:00+00:00</t>
  </si>
  <si>
    <t xml:space="preserve"> 2024-12-11T15:30:00+00:00</t>
  </si>
  <si>
    <t xml:space="preserve"> 2024-12-11T16:00:00+00:00</t>
  </si>
  <si>
    <t xml:space="preserve"> 2024-12-11T16:30:00+00:00</t>
  </si>
  <si>
    <t xml:space="preserve"> 2024-12-11T17:00:00+00:00</t>
  </si>
  <si>
    <t xml:space="preserve"> 2024-12-11T17:30:00+00:00</t>
  </si>
  <si>
    <t xml:space="preserve"> 2024-12-11T18:00:00+00:00</t>
  </si>
  <si>
    <t xml:space="preserve"> 2024-12-11T18:30:00+00:00</t>
  </si>
  <si>
    <t xml:space="preserve"> 2024-12-11T19:00:00+00:00</t>
  </si>
  <si>
    <t xml:space="preserve"> 2024-12-11T19:30:00+00:00</t>
  </si>
  <si>
    <t xml:space="preserve"> 2024-12-11T20:00:00+00:00</t>
  </si>
  <si>
    <t xml:space="preserve"> 2024-12-11T20:30:00+00:00</t>
  </si>
  <si>
    <t xml:space="preserve"> 2024-12-11T21:00:00+00:00</t>
  </si>
  <si>
    <t xml:space="preserve"> 2024-12-11T21:30:00+00:00</t>
  </si>
  <si>
    <t xml:space="preserve"> 2024-12-11T22:00:00+00:00</t>
  </si>
  <si>
    <t xml:space="preserve"> 2024-12-11T22:30:00+00:00</t>
  </si>
  <si>
    <t xml:space="preserve"> 2024-12-11T23:00:00+00:00</t>
  </si>
  <si>
    <t xml:space="preserve"> 2024-12-11T23:30:00+00:00</t>
  </si>
  <si>
    <t xml:space="preserve"> 2024-12-12T00:00:00+00:00</t>
  </si>
  <si>
    <t xml:space="preserve"> 2024-12-12T00:30:00+00:00</t>
  </si>
  <si>
    <t xml:space="preserve"> 2024-12-12T01:00:00+00:00</t>
  </si>
  <si>
    <t xml:space="preserve"> 2024-12-12T01:30:00+00:00</t>
  </si>
  <si>
    <t xml:space="preserve"> 2024-12-12T02:00:00+00:00</t>
  </si>
  <si>
    <t xml:space="preserve"> 2024-12-12T02:30:00+00:00</t>
  </si>
  <si>
    <t xml:space="preserve"> 2024-12-12T03:00:00+00:00</t>
  </si>
  <si>
    <t xml:space="preserve"> 2024-12-12T03:30:00+00:00</t>
  </si>
  <si>
    <t xml:space="preserve"> 2024-12-12T04:00:00+00:00</t>
  </si>
  <si>
    <t xml:space="preserve"> 2024-12-12T04:30:00+00:00</t>
  </si>
  <si>
    <t xml:space="preserve"> 2024-12-12T05:00:00+00:00</t>
  </si>
  <si>
    <t xml:space="preserve"> 2024-12-12T05:30:00+00:00</t>
  </si>
  <si>
    <t xml:space="preserve"> 2024-12-12T06:00:00+00:00</t>
  </si>
  <si>
    <t xml:space="preserve"> 2024-12-12T06:30:00+00:00</t>
  </si>
  <si>
    <t xml:space="preserve"> 2024-12-12T07:00:00+00:00</t>
  </si>
  <si>
    <t xml:space="preserve"> 2024-12-12T07:30:00+00:00</t>
  </si>
  <si>
    <t xml:space="preserve"> 2024-12-12T08:00:00+00:00</t>
  </si>
  <si>
    <t xml:space="preserve"> 2024-12-12T08:30:00+00:00</t>
  </si>
  <si>
    <t xml:space="preserve"> 2024-12-12T09:00:00+00:00</t>
  </si>
  <si>
    <t xml:space="preserve"> 2024-12-12T09:30:00+00:00</t>
  </si>
  <si>
    <t xml:space="preserve"> 2024-12-12T10:00:00+00:00</t>
  </si>
  <si>
    <t xml:space="preserve"> 2024-12-12T10:30:00+00:00</t>
  </si>
  <si>
    <t xml:space="preserve"> 2024-12-12T11:00:00+00:00</t>
  </si>
  <si>
    <t xml:space="preserve"> 2024-12-12T11:30:00+00:00</t>
  </si>
  <si>
    <t xml:space="preserve"> 2024-12-12T12:00:00+00:00</t>
  </si>
  <si>
    <t xml:space="preserve"> 2024-12-12T12:30:00+00:00</t>
  </si>
  <si>
    <t xml:space="preserve"> 2024-12-12T13:00:00+00:00</t>
  </si>
  <si>
    <t xml:space="preserve"> 2024-12-12T13:30:00+00:00</t>
  </si>
  <si>
    <t xml:space="preserve"> 2024-12-12T14:00:00+00:00</t>
  </si>
  <si>
    <t xml:space="preserve"> 2024-12-12T14:30:00+00:00</t>
  </si>
  <si>
    <t xml:space="preserve"> 2024-12-12T15:00:00+00:00</t>
  </si>
  <si>
    <t xml:space="preserve"> 2024-12-12T15:30:00+00:00</t>
  </si>
  <si>
    <t xml:space="preserve"> 2024-12-12T16:00:00+00:00</t>
  </si>
  <si>
    <t xml:space="preserve"> 2024-12-12T16:30:00+00:00</t>
  </si>
  <si>
    <t xml:space="preserve"> 2024-12-12T17:00:00+00:00</t>
  </si>
  <si>
    <t xml:space="preserve"> 2024-12-12T17:30:00+00:00</t>
  </si>
  <si>
    <t xml:space="preserve"> 2024-12-12T18:00:00+00:00</t>
  </si>
  <si>
    <t xml:space="preserve"> 2024-12-12T18:30:00+00:00</t>
  </si>
  <si>
    <t xml:space="preserve"> 2024-12-12T19:00:00+00:00</t>
  </si>
  <si>
    <t xml:space="preserve"> 2024-12-12T19:30:00+00:00</t>
  </si>
  <si>
    <t xml:space="preserve"> 2024-12-12T20:00:00+00:00</t>
  </si>
  <si>
    <t xml:space="preserve"> 2024-12-12T20:30:00+00:00</t>
  </si>
  <si>
    <t xml:space="preserve"> 2024-12-12T21:00:00+00:00</t>
  </si>
  <si>
    <t xml:space="preserve"> 2024-12-12T21:30:00+00:00</t>
  </si>
  <si>
    <t xml:space="preserve"> 2024-12-12T22:00:00+00:00</t>
  </si>
  <si>
    <t xml:space="preserve"> 2024-12-12T22:30:00+00:00</t>
  </si>
  <si>
    <t xml:space="preserve"> 2024-12-12T23:00:00+00:00</t>
  </si>
  <si>
    <t xml:space="preserve"> 2024-12-12T23:30:00+00:00</t>
  </si>
  <si>
    <t xml:space="preserve"> 2024-12-13T00:00:00+00:00</t>
  </si>
  <si>
    <t xml:space="preserve"> 2024-12-13T00:30:00+00:00</t>
  </si>
  <si>
    <t xml:space="preserve"> 2024-12-13T01:00:00+00:00</t>
  </si>
  <si>
    <t xml:space="preserve"> 2024-12-13T01:30:00+00:00</t>
  </si>
  <si>
    <t xml:space="preserve"> 2024-12-13T02:00:00+00:00</t>
  </si>
  <si>
    <t xml:space="preserve"> 2024-12-13T02:30:00+00:00</t>
  </si>
  <si>
    <t xml:space="preserve"> 2024-12-13T03:00:00+00:00</t>
  </si>
  <si>
    <t xml:space="preserve"> 2024-12-13T03:30:00+00:00</t>
  </si>
  <si>
    <t xml:space="preserve"> 2024-12-13T04:00:00+00:00</t>
  </si>
  <si>
    <t xml:space="preserve"> 2024-12-13T04:30:00+00:00</t>
  </si>
  <si>
    <t xml:space="preserve"> 2024-12-13T05:00:00+00:00</t>
  </si>
  <si>
    <t xml:space="preserve"> 2024-12-13T05:30:00+00:00</t>
  </si>
  <si>
    <t xml:space="preserve"> 2024-12-13T06:00:00+00:00</t>
  </si>
  <si>
    <t xml:space="preserve"> 2024-12-13T06:30:00+00:00</t>
  </si>
  <si>
    <t xml:space="preserve"> 2024-12-13T07:00:00+00:00</t>
  </si>
  <si>
    <t xml:space="preserve"> 2024-12-13T07:30:00+00:00</t>
  </si>
  <si>
    <t xml:space="preserve"> 2024-12-13T08:00:00+00:00</t>
  </si>
  <si>
    <t xml:space="preserve"> 2024-12-13T08:30:00+00:00</t>
  </si>
  <si>
    <t xml:space="preserve"> 2024-12-13T09:00:00+00:00</t>
  </si>
  <si>
    <t xml:space="preserve"> 2024-12-13T09:30:00+00:00</t>
  </si>
  <si>
    <t xml:space="preserve"> 2024-12-13T10:00:00+00:00</t>
  </si>
  <si>
    <t xml:space="preserve"> 2024-12-13T10:30:00+00:00</t>
  </si>
  <si>
    <t xml:space="preserve"> 2024-12-13T11:00:00+00:00</t>
  </si>
  <si>
    <t xml:space="preserve"> 2024-12-13T11:30:00+00:00</t>
  </si>
  <si>
    <t xml:space="preserve"> 2024-12-13T12:00:00+00:00</t>
  </si>
  <si>
    <t xml:space="preserve"> 2024-12-13T12:30:00+00:00</t>
  </si>
  <si>
    <t xml:space="preserve"> 2024-12-13T13:00:00+00:00</t>
  </si>
  <si>
    <t xml:space="preserve"> 2024-12-13T13:30:00+00:00</t>
  </si>
  <si>
    <t xml:space="preserve"> 2024-12-13T14:00:00+00:00</t>
  </si>
  <si>
    <t xml:space="preserve"> 2024-12-13T14:30:00+00:00</t>
  </si>
  <si>
    <t xml:space="preserve"> 2024-12-13T15:00:00+00:00</t>
  </si>
  <si>
    <t xml:space="preserve"> 2024-12-13T15:30:00+00:00</t>
  </si>
  <si>
    <t xml:space="preserve"> 2024-12-13T16:00:00+00:00</t>
  </si>
  <si>
    <t xml:space="preserve"> 2024-12-13T16:30:00+00:00</t>
  </si>
  <si>
    <t xml:space="preserve"> 2024-12-13T17:00:00+00:00</t>
  </si>
  <si>
    <t xml:space="preserve"> 2024-12-13T17:30:00+00:00</t>
  </si>
  <si>
    <t xml:space="preserve"> 2024-12-13T18:00:00+00:00</t>
  </si>
  <si>
    <t xml:space="preserve"> 2024-12-13T18:30:00+00:00</t>
  </si>
  <si>
    <t xml:space="preserve"> 2024-12-13T19:00:00+00:00</t>
  </si>
  <si>
    <t xml:space="preserve"> 2024-12-13T19:30:00+00:00</t>
  </si>
  <si>
    <t xml:space="preserve"> 2024-12-13T20:00:00+00:00</t>
  </si>
  <si>
    <t xml:space="preserve"> 2024-12-13T20:30:00+00:00</t>
  </si>
  <si>
    <t xml:space="preserve"> 2024-12-13T21:00:00+00:00</t>
  </si>
  <si>
    <t xml:space="preserve"> 2024-12-13T21:30:00+00:00</t>
  </si>
  <si>
    <t xml:space="preserve"> 2024-12-13T22:00:00+00:00</t>
  </si>
  <si>
    <t xml:space="preserve"> 2024-12-13T22:30:00+00:00</t>
  </si>
  <si>
    <t xml:space="preserve"> 2024-12-13T23:00:00+00:00</t>
  </si>
  <si>
    <t xml:space="preserve"> 2024-12-13T23:30:00+00:00</t>
  </si>
  <si>
    <t xml:space="preserve"> 2024-12-14T00:00:00+00:00</t>
  </si>
  <si>
    <t xml:space="preserve"> 2024-12-14T00:30:00+00:00</t>
  </si>
  <si>
    <t xml:space="preserve"> 2024-12-14T01:00:00+00:00</t>
  </si>
  <si>
    <t xml:space="preserve"> 2024-12-14T01:30:00+00:00</t>
  </si>
  <si>
    <t xml:space="preserve"> 2024-12-14T02:00:00+00:00</t>
  </si>
  <si>
    <t xml:space="preserve"> 2024-12-14T02:30:00+00:00</t>
  </si>
  <si>
    <t xml:space="preserve"> 2024-12-14T03:00:00+00:00</t>
  </si>
  <si>
    <t xml:space="preserve"> 2024-12-14T03:30:00+00:00</t>
  </si>
  <si>
    <t xml:space="preserve"> 2024-12-14T04:00:00+00:00</t>
  </si>
  <si>
    <t xml:space="preserve"> 2024-12-14T04:30:00+00:00</t>
  </si>
  <si>
    <t xml:space="preserve"> 2024-12-14T05:00:00+00:00</t>
  </si>
  <si>
    <t xml:space="preserve"> 2024-12-14T05:30:00+00:00</t>
  </si>
  <si>
    <t xml:space="preserve"> 2024-12-14T06:00:00+00:00</t>
  </si>
  <si>
    <t xml:space="preserve"> 2024-12-14T06:30:00+00:00</t>
  </si>
  <si>
    <t xml:space="preserve"> 2024-12-14T07:00:00+00:00</t>
  </si>
  <si>
    <t xml:space="preserve"> 2024-12-14T07:30:00+00:00</t>
  </si>
  <si>
    <t xml:space="preserve"> 2024-12-14T08:00:00+00:00</t>
  </si>
  <si>
    <t xml:space="preserve"> 2024-12-14T08:30:00+00:00</t>
  </si>
  <si>
    <t xml:space="preserve"> 2024-12-14T09:00:00+00:00</t>
  </si>
  <si>
    <t xml:space="preserve"> 2024-12-14T09:30:00+00:00</t>
  </si>
  <si>
    <t xml:space="preserve"> 2024-12-14T10:00:00+00:00</t>
  </si>
  <si>
    <t xml:space="preserve"> 2024-12-14T10:30:00+00:00</t>
  </si>
  <si>
    <t xml:space="preserve"> 2024-12-14T11:00:00+00:00</t>
  </si>
  <si>
    <t xml:space="preserve"> 2024-12-14T11:30:00+00:00</t>
  </si>
  <si>
    <t xml:space="preserve"> 2024-12-14T12:00:00+00:00</t>
  </si>
  <si>
    <t xml:space="preserve"> 2024-12-14T12:30:00+00:00</t>
  </si>
  <si>
    <t xml:space="preserve"> 2024-12-14T13:00:00+00:00</t>
  </si>
  <si>
    <t xml:space="preserve"> 2024-12-14T13:30:00+00:00</t>
  </si>
  <si>
    <t xml:space="preserve"> 2024-12-14T14:00:00+00:00</t>
  </si>
  <si>
    <t xml:space="preserve"> 2024-12-14T14:30:00+00:00</t>
  </si>
  <si>
    <t xml:space="preserve"> 2024-12-14T15:00:00+00:00</t>
  </si>
  <si>
    <t xml:space="preserve"> 2024-12-14T15:30:00+00:00</t>
  </si>
  <si>
    <t xml:space="preserve"> 2024-12-14T16:00:00+00:00</t>
  </si>
  <si>
    <t xml:space="preserve"> 2024-12-14T16:30:00+00:00</t>
  </si>
  <si>
    <t xml:space="preserve"> 2024-12-14T17:00:00+00:00</t>
  </si>
  <si>
    <t xml:space="preserve"> 2024-12-14T17:30:00+00:00</t>
  </si>
  <si>
    <t xml:space="preserve"> 2024-12-14T18:00:00+00:00</t>
  </si>
  <si>
    <t xml:space="preserve"> 2024-12-14T18:30:00+00:00</t>
  </si>
  <si>
    <t xml:space="preserve"> 2024-12-14T19:00:00+00:00</t>
  </si>
  <si>
    <t xml:space="preserve"> 2024-12-14T19:30:00+00:00</t>
  </si>
  <si>
    <t xml:space="preserve"> 2024-12-14T20:00:00+00:00</t>
  </si>
  <si>
    <t xml:space="preserve"> 2024-12-14T20:30:00+00:00</t>
  </si>
  <si>
    <t xml:space="preserve"> 2024-12-14T21:00:00+00:00</t>
  </si>
  <si>
    <t xml:space="preserve"> 2024-12-14T21:30:00+00:00</t>
  </si>
  <si>
    <t xml:space="preserve"> 2024-12-14T22:00:00+00:00</t>
  </si>
  <si>
    <t xml:space="preserve"> 2024-12-14T22:30:00+00:00</t>
  </si>
  <si>
    <t xml:space="preserve"> 2024-12-14T23:00:00+00:00</t>
  </si>
  <si>
    <t xml:space="preserve"> 2024-12-14T23:30:00+00:00</t>
  </si>
  <si>
    <t xml:space="preserve"> 2024-12-15T00:00:00+00:00</t>
  </si>
  <si>
    <t xml:space="preserve"> 2024-12-15T00:30:00+00:00</t>
  </si>
  <si>
    <t xml:space="preserve"> 2024-12-15T01:00:00+00:00</t>
  </si>
  <si>
    <t xml:space="preserve"> 2024-12-15T01:30:00+00:00</t>
  </si>
  <si>
    <t xml:space="preserve"> 2024-12-15T02:00:00+00:00</t>
  </si>
  <si>
    <t xml:space="preserve"> 2024-12-15T02:30:00+00:00</t>
  </si>
  <si>
    <t xml:space="preserve"> 2024-12-15T03:00:00+00:00</t>
  </si>
  <si>
    <t xml:space="preserve"> 2024-12-15T03:30:00+00:00</t>
  </si>
  <si>
    <t xml:space="preserve"> 2024-12-15T04:00:00+00:00</t>
  </si>
  <si>
    <t xml:space="preserve"> 2024-12-15T04:30:00+00:00</t>
  </si>
  <si>
    <t xml:space="preserve"> 2024-12-15T05:00:00+00:00</t>
  </si>
  <si>
    <t xml:space="preserve"> 2024-12-15T05:30:00+00:00</t>
  </si>
  <si>
    <t xml:space="preserve"> 2024-12-15T06:00:00+00:00</t>
  </si>
  <si>
    <t xml:space="preserve"> 2024-12-15T06:30:00+00:00</t>
  </si>
  <si>
    <t xml:space="preserve"> 2024-12-15T07:00:00+00:00</t>
  </si>
  <si>
    <t xml:space="preserve"> 2024-12-15T07:30:00+00:00</t>
  </si>
  <si>
    <t xml:space="preserve"> 2024-12-15T08:00:00+00:00</t>
  </si>
  <si>
    <t xml:space="preserve"> 2024-12-15T08:30:00+00:00</t>
  </si>
  <si>
    <t xml:space="preserve"> 2024-12-15T09:00:00+00:00</t>
  </si>
  <si>
    <t xml:space="preserve"> 2024-12-15T09:30:00+00:00</t>
  </si>
  <si>
    <t xml:space="preserve"> 2024-12-15T10:00:00+00:00</t>
  </si>
  <si>
    <t xml:space="preserve"> 2024-12-15T10:30:00+00:00</t>
  </si>
  <si>
    <t xml:space="preserve"> 2024-12-15T11:00:00+00:00</t>
  </si>
  <si>
    <t xml:space="preserve"> 2024-12-15T11:30:00+00:00</t>
  </si>
  <si>
    <t xml:space="preserve"> 2024-12-15T12:00:00+00:00</t>
  </si>
  <si>
    <t xml:space="preserve"> 2024-12-15T12:30:00+00:00</t>
  </si>
  <si>
    <t xml:space="preserve"> 2024-12-15T13:00:00+00:00</t>
  </si>
  <si>
    <t xml:space="preserve"> 2024-12-15T13:30:00+00:00</t>
  </si>
  <si>
    <t xml:space="preserve"> 2024-12-15T14:00:00+00:00</t>
  </si>
  <si>
    <t xml:space="preserve"> 2024-12-15T14:30:00+00:00</t>
  </si>
  <si>
    <t xml:space="preserve"> 2024-12-15T15:00:00+00:00</t>
  </si>
  <si>
    <t xml:space="preserve"> 2024-12-15T15:30:00+00:00</t>
  </si>
  <si>
    <t xml:space="preserve"> 2024-12-15T16:00:00+00:00</t>
  </si>
  <si>
    <t xml:space="preserve"> 2024-12-15T16:30:00+00:00</t>
  </si>
  <si>
    <t xml:space="preserve"> 2024-12-15T17:00:00+00:00</t>
  </si>
  <si>
    <t xml:space="preserve"> 2024-12-15T17:30:00+00:00</t>
  </si>
  <si>
    <t xml:space="preserve"> 2024-12-15T18:00:00+00:00</t>
  </si>
  <si>
    <t xml:space="preserve"> 2024-12-15T18:30:00+00:00</t>
  </si>
  <si>
    <t xml:space="preserve"> 2024-12-15T19:00:00+00:00</t>
  </si>
  <si>
    <t xml:space="preserve"> 2024-12-15T19:30:00+00:00</t>
  </si>
  <si>
    <t xml:space="preserve"> 2024-12-15T20:00:00+00:00</t>
  </si>
  <si>
    <t xml:space="preserve"> 2024-12-15T20:30:00+00:00</t>
  </si>
  <si>
    <t xml:space="preserve"> 2024-12-15T21:00:00+00:00</t>
  </si>
  <si>
    <t xml:space="preserve"> 2024-12-15T21:30:00+00:00</t>
  </si>
  <si>
    <t xml:space="preserve"> 2024-12-15T22:00:00+00:00</t>
  </si>
  <si>
    <t xml:space="preserve"> 2024-12-15T22:30:00+00:00</t>
  </si>
  <si>
    <t xml:space="preserve"> 2024-12-15T23:00:00+00:00</t>
  </si>
  <si>
    <t xml:space="preserve"> 2024-12-15T23:30:00+00:00</t>
  </si>
  <si>
    <t xml:space="preserve"> 2024-12-16T00:00:00+00:00</t>
  </si>
  <si>
    <t xml:space="preserve"> 2024-12-16T00:30:00+00:00</t>
  </si>
  <si>
    <t xml:space="preserve"> 2024-12-16T01:00:00+00:00</t>
  </si>
  <si>
    <t xml:space="preserve"> 2024-12-16T01:30:00+00:00</t>
  </si>
  <si>
    <t xml:space="preserve"> 2024-12-16T02:00:00+00:00</t>
  </si>
  <si>
    <t xml:space="preserve"> 2024-12-16T02:30:00+00:00</t>
  </si>
  <si>
    <t xml:space="preserve"> 2024-12-16T03:00:00+00:00</t>
  </si>
  <si>
    <t xml:space="preserve"> 2024-12-16T03:30:00+00:00</t>
  </si>
  <si>
    <t xml:space="preserve"> 2024-12-16T04:00:00+00:00</t>
  </si>
  <si>
    <t xml:space="preserve"> 2024-12-16T04:30:00+00:00</t>
  </si>
  <si>
    <t xml:space="preserve"> 2024-12-16T05:00:00+00:00</t>
  </si>
  <si>
    <t xml:space="preserve"> 2024-12-16T05:30:00+00:00</t>
  </si>
  <si>
    <t xml:space="preserve"> 2024-12-16T06:00:00+00:00</t>
  </si>
  <si>
    <t xml:space="preserve"> 2024-12-16T06:30:00+00:00</t>
  </si>
  <si>
    <t xml:space="preserve"> 2024-12-16T07:00:00+00:00</t>
  </si>
  <si>
    <t xml:space="preserve"> 2024-12-16T07:30:00+00:00</t>
  </si>
  <si>
    <t xml:space="preserve"> 2024-12-16T08:00:00+00:00</t>
  </si>
  <si>
    <t xml:space="preserve"> 2024-12-16T08:30:00+00:00</t>
  </si>
  <si>
    <t xml:space="preserve"> 2024-12-16T09:00:00+00:00</t>
  </si>
  <si>
    <t xml:space="preserve"> 2024-12-16T09:30:00+00:00</t>
  </si>
  <si>
    <t xml:space="preserve"> 2024-12-16T10:00:00+00:00</t>
  </si>
  <si>
    <t xml:space="preserve"> 2024-12-16T10:30:00+00:00</t>
  </si>
  <si>
    <t xml:space="preserve"> 2024-12-16T11:00:00+00:00</t>
  </si>
  <si>
    <t xml:space="preserve"> 2024-12-16T11:30:00+00:00</t>
  </si>
  <si>
    <t xml:space="preserve"> 2024-12-16T12:00:00+00:00</t>
  </si>
  <si>
    <t xml:space="preserve"> 2024-12-16T12:30:00+00:00</t>
  </si>
  <si>
    <t xml:space="preserve"> 2024-12-16T13:00:00+00:00</t>
  </si>
  <si>
    <t xml:space="preserve"> 2024-12-16T13:30:00+00:00</t>
  </si>
  <si>
    <t xml:space="preserve"> 2024-12-16T14:00:00+00:00</t>
  </si>
  <si>
    <t xml:space="preserve"> 2024-12-16T14:30:00+00:00</t>
  </si>
  <si>
    <t xml:space="preserve"> 2024-12-16T15:00:00+00:00</t>
  </si>
  <si>
    <t xml:space="preserve"> 2024-12-16T15:30:00+00:00</t>
  </si>
  <si>
    <t xml:space="preserve"> 2024-12-16T16:00:00+00:00</t>
  </si>
  <si>
    <t xml:space="preserve"> 2024-12-16T16:30:00+00:00</t>
  </si>
  <si>
    <t xml:space="preserve"> 2024-12-16T17:00:00+00:00</t>
  </si>
  <si>
    <t xml:space="preserve"> 2024-12-16T17:30:00+00:00</t>
  </si>
  <si>
    <t xml:space="preserve"> 2024-12-16T18:00:00+00:00</t>
  </si>
  <si>
    <t xml:space="preserve"> 2024-12-16T18:30:00+00:00</t>
  </si>
  <si>
    <t xml:space="preserve"> 2024-12-16T19:00:00+00:00</t>
  </si>
  <si>
    <t xml:space="preserve"> 2024-12-16T19:30:00+00:00</t>
  </si>
  <si>
    <t xml:space="preserve"> 2024-12-16T20:00:00+00:00</t>
  </si>
  <si>
    <t xml:space="preserve"> 2024-12-16T20:30:00+00:00</t>
  </si>
  <si>
    <t xml:space="preserve"> 2024-12-16T21:00:00+00:00</t>
  </si>
  <si>
    <t xml:space="preserve"> 2024-12-16T21:30:00+00:00</t>
  </si>
  <si>
    <t xml:space="preserve"> 2024-12-16T22:00:00+00:00</t>
  </si>
  <si>
    <t xml:space="preserve"> 2024-12-16T22:30:00+00:00</t>
  </si>
  <si>
    <t xml:space="preserve"> 2024-12-16T23:00:00+00:00</t>
  </si>
  <si>
    <t xml:space="preserve"> 2024-12-16T23:30:00+00:00</t>
  </si>
  <si>
    <t xml:space="preserve"> 2024-12-17T00:00:00+00:00</t>
  </si>
  <si>
    <t xml:space="preserve"> 2024-12-17T00:30:00+00:00</t>
  </si>
  <si>
    <t xml:space="preserve"> 2024-12-17T01:00:00+00:00</t>
  </si>
  <si>
    <t xml:space="preserve"> 2024-12-17T01:30:00+00:00</t>
  </si>
  <si>
    <t xml:space="preserve"> 2024-12-17T02:00:00+00:00</t>
  </si>
  <si>
    <t xml:space="preserve"> 2024-12-17T02:30:00+00:00</t>
  </si>
  <si>
    <t xml:space="preserve"> 2024-12-17T03:00:00+00:00</t>
  </si>
  <si>
    <t xml:space="preserve"> 2024-12-17T03:30:00+00:00</t>
  </si>
  <si>
    <t xml:space="preserve"> 2024-12-17T04:00:00+00:00</t>
  </si>
  <si>
    <t xml:space="preserve"> 2024-12-17T04:30:00+00:00</t>
  </si>
  <si>
    <t xml:space="preserve"> 2024-12-17T05:00:00+00:00</t>
  </si>
  <si>
    <t xml:space="preserve"> 2024-12-17T05:30:00+00:00</t>
  </si>
  <si>
    <t xml:space="preserve"> 2024-12-17T06:00:00+00:00</t>
  </si>
  <si>
    <t xml:space="preserve"> 2024-12-17T06:30:00+00:00</t>
  </si>
  <si>
    <t xml:space="preserve"> 2024-12-17T07:00:00+00:00</t>
  </si>
  <si>
    <t xml:space="preserve"> 2024-12-17T07:30:00+00:00</t>
  </si>
  <si>
    <t xml:space="preserve"> 2024-12-17T08:00:00+00:00</t>
  </si>
  <si>
    <t xml:space="preserve"> 2024-12-17T08:30:00+00:00</t>
  </si>
  <si>
    <t xml:space="preserve"> 2024-12-17T09:00:00+00:00</t>
  </si>
  <si>
    <t xml:space="preserve"> 2024-12-17T09:30:00+00:00</t>
  </si>
  <si>
    <t xml:space="preserve"> 2024-12-17T10:00:00+00:00</t>
  </si>
  <si>
    <t xml:space="preserve"> 2024-12-17T10:30:00+00:00</t>
  </si>
  <si>
    <t xml:space="preserve"> 2024-12-17T11:00:00+00:00</t>
  </si>
  <si>
    <t xml:space="preserve"> 2024-12-17T11:30:00+00:00</t>
  </si>
  <si>
    <t xml:space="preserve"> 2024-12-17T12:00:00+00:00</t>
  </si>
  <si>
    <t xml:space="preserve"> 2024-12-17T12:30:00+00:00</t>
  </si>
  <si>
    <t xml:space="preserve"> 2024-12-17T13:00:00+00:00</t>
  </si>
  <si>
    <t xml:space="preserve"> 2024-12-17T13:30:00+00:00</t>
  </si>
  <si>
    <t xml:space="preserve"> 2024-12-17T14:00:00+00:00</t>
  </si>
  <si>
    <t xml:space="preserve"> 2024-12-17T14:30:00+00:00</t>
  </si>
  <si>
    <t xml:space="preserve"> 2024-12-17T15:00:00+00:00</t>
  </si>
  <si>
    <t xml:space="preserve"> 2024-12-17T15:30:00+00:00</t>
  </si>
  <si>
    <t xml:space="preserve"> 2024-12-17T16:00:00+00:00</t>
  </si>
  <si>
    <t xml:space="preserve"> 2024-12-17T16:30:00+00:00</t>
  </si>
  <si>
    <t xml:space="preserve"> 2024-12-17T17:00:00+00:00</t>
  </si>
  <si>
    <t xml:space="preserve"> 2024-12-17T17:30:00+00:00</t>
  </si>
  <si>
    <t xml:space="preserve"> 2024-12-17T18:00:00+00:00</t>
  </si>
  <si>
    <t xml:space="preserve"> 2024-12-17T18:30:00+00:00</t>
  </si>
  <si>
    <t xml:space="preserve"> 2024-12-17T19:00:00+00:00</t>
  </si>
  <si>
    <t xml:space="preserve"> 2024-12-17T19:30:00+00:00</t>
  </si>
  <si>
    <t xml:space="preserve"> 2024-12-17T20:00:00+00:00</t>
  </si>
  <si>
    <t xml:space="preserve"> 2024-12-17T20:30:00+00:00</t>
  </si>
  <si>
    <t xml:space="preserve"> 2024-12-17T21:00:00+00:00</t>
  </si>
  <si>
    <t xml:space="preserve"> 2024-12-17T21:30:00+00:00</t>
  </si>
  <si>
    <t xml:space="preserve"> 2024-12-17T22:00:00+00:00</t>
  </si>
  <si>
    <t xml:space="preserve"> 2024-12-17T22:30:00+00:00</t>
  </si>
  <si>
    <t xml:space="preserve"> 2024-12-17T23:00:00+00:00</t>
  </si>
  <si>
    <t xml:space="preserve"> 2024-12-17T23:30:00+00:00</t>
  </si>
  <si>
    <t xml:space="preserve"> 2024-12-18T00:00:00+00:00</t>
  </si>
  <si>
    <t xml:space="preserve"> 2024-12-18T00:30:00+00:00</t>
  </si>
  <si>
    <t xml:space="preserve"> 2024-12-18T01:00:00+00:00</t>
  </si>
  <si>
    <t xml:space="preserve"> 2024-12-18T01:30:00+00:00</t>
  </si>
  <si>
    <t xml:space="preserve"> 2024-12-18T02:00:00+00:00</t>
  </si>
  <si>
    <t xml:space="preserve"> 2024-12-18T02:30:00+00:00</t>
  </si>
  <si>
    <t xml:space="preserve"> 2024-12-18T03:00:00+00:00</t>
  </si>
  <si>
    <t xml:space="preserve"> 2024-12-18T03:30:00+00:00</t>
  </si>
  <si>
    <t xml:space="preserve"> 2024-12-18T04:00:00+00:00</t>
  </si>
  <si>
    <t xml:space="preserve"> 2024-12-18T04:30:00+00:00</t>
  </si>
  <si>
    <t xml:space="preserve"> 2024-12-18T05:00:00+00:00</t>
  </si>
  <si>
    <t xml:space="preserve"> 2024-12-18T05:30:00+00:00</t>
  </si>
  <si>
    <t xml:space="preserve"> 2024-12-18T06:00:00+00:00</t>
  </si>
  <si>
    <t xml:space="preserve"> 2024-12-18T06:30:00+00:00</t>
  </si>
  <si>
    <t xml:space="preserve"> 2024-12-18T07:00:00+00:00</t>
  </si>
  <si>
    <t xml:space="preserve"> 2024-12-18T07:30:00+00:00</t>
  </si>
  <si>
    <t xml:space="preserve"> 2024-12-18T08:00:00+00:00</t>
  </si>
  <si>
    <t xml:space="preserve"> 2024-12-18T08:30:00+00:00</t>
  </si>
  <si>
    <t xml:space="preserve"> 2024-12-18T09:00:00+00:00</t>
  </si>
  <si>
    <t xml:space="preserve"> 2024-12-18T09:30:00+00:00</t>
  </si>
  <si>
    <t xml:space="preserve"> 2024-12-18T10:00:00+00:00</t>
  </si>
  <si>
    <t xml:space="preserve"> 2024-12-18T10:30:00+00:00</t>
  </si>
  <si>
    <t xml:space="preserve"> 2024-12-18T11:00:00+00:00</t>
  </si>
  <si>
    <t xml:space="preserve"> 2024-12-18T11:30:00+00:00</t>
  </si>
  <si>
    <t xml:space="preserve"> 2024-12-18T12:00:00+00:00</t>
  </si>
  <si>
    <t xml:space="preserve"> 2024-12-18T12:30:00+00:00</t>
  </si>
  <si>
    <t xml:space="preserve"> 2024-12-18T13:00:00+00:00</t>
  </si>
  <si>
    <t xml:space="preserve"> 2024-12-18T13:30:00+00:00</t>
  </si>
  <si>
    <t xml:space="preserve"> 2024-12-18T14:00:00+00:00</t>
  </si>
  <si>
    <t xml:space="preserve"> 2024-12-18T14:30:00+00:00</t>
  </si>
  <si>
    <t xml:space="preserve"> 2024-12-18T15:00:00+00:00</t>
  </si>
  <si>
    <t xml:space="preserve"> 2024-12-18T15:30:00+00:00</t>
  </si>
  <si>
    <t xml:space="preserve"> 2024-12-18T16:00:00+00:00</t>
  </si>
  <si>
    <t xml:space="preserve"> 2024-12-18T16:30:00+00:00</t>
  </si>
  <si>
    <t xml:space="preserve"> 2024-12-18T17:00:00+00:00</t>
  </si>
  <si>
    <t xml:space="preserve"> 2024-12-18T17:30:00+00:00</t>
  </si>
  <si>
    <t xml:space="preserve"> 2024-12-18T18:00:00+00:00</t>
  </si>
  <si>
    <t xml:space="preserve"> 2024-12-18T18:30:00+00:00</t>
  </si>
  <si>
    <t xml:space="preserve"> 2024-12-18T19:00:00+00:00</t>
  </si>
  <si>
    <t xml:space="preserve"> 2024-12-18T19:30:00+00:00</t>
  </si>
  <si>
    <t xml:space="preserve"> 2024-12-18T20:00:00+00:00</t>
  </si>
  <si>
    <t xml:space="preserve"> 2024-12-18T20:30:00+00:00</t>
  </si>
  <si>
    <t xml:space="preserve"> 2024-12-18T21:00:00+00:00</t>
  </si>
  <si>
    <t xml:space="preserve"> 2024-12-18T21:30:00+00:00</t>
  </si>
  <si>
    <t xml:space="preserve"> 2024-12-18T22:00:00+00:00</t>
  </si>
  <si>
    <t xml:space="preserve"> 2024-12-18T22:30:00+00:00</t>
  </si>
  <si>
    <t xml:space="preserve"> 2024-12-18T23:00:00+00:00</t>
  </si>
  <si>
    <t xml:space="preserve"> 2024-12-18T23:30:00+00:00</t>
  </si>
  <si>
    <t xml:space="preserve"> 2024-12-19T00:00:00+00:00</t>
  </si>
  <si>
    <t xml:space="preserve"> 2024-12-19T00:30:00+00:00</t>
  </si>
  <si>
    <t xml:space="preserve"> 2024-12-19T01:00:00+00:00</t>
  </si>
  <si>
    <t xml:space="preserve"> 2024-12-19T01:30:00+00:00</t>
  </si>
  <si>
    <t xml:space="preserve"> 2024-12-19T02:00:00+00:00</t>
  </si>
  <si>
    <t xml:space="preserve"> 2024-12-19T02:30:00+00:00</t>
  </si>
  <si>
    <t xml:space="preserve"> 2024-12-19T03:00:00+00:00</t>
  </si>
  <si>
    <t xml:space="preserve"> 2024-12-19T03:30:00+00:00</t>
  </si>
  <si>
    <t xml:space="preserve"> 2024-12-19T04:00:00+00:00</t>
  </si>
  <si>
    <t xml:space="preserve"> 2024-12-19T04:30:00+00:00</t>
  </si>
  <si>
    <t xml:space="preserve"> 2024-12-19T05:00:00+00:00</t>
  </si>
  <si>
    <t xml:space="preserve"> 2024-12-19T05:30:00+00:00</t>
  </si>
  <si>
    <t xml:space="preserve"> 2024-12-19T06:00:00+00:00</t>
  </si>
  <si>
    <t xml:space="preserve"> 2024-12-19T06:30:00+00:00</t>
  </si>
  <si>
    <t xml:space="preserve"> 2024-12-19T07:00:00+00:00</t>
  </si>
  <si>
    <t xml:space="preserve"> 2024-12-19T07:30:00+00:00</t>
  </si>
  <si>
    <t xml:space="preserve"> 2024-12-19T08:00:00+00:00</t>
  </si>
  <si>
    <t xml:space="preserve"> 2024-12-19T08:30:00+00:00</t>
  </si>
  <si>
    <t xml:space="preserve"> 2024-12-19T09:00:00+00:00</t>
  </si>
  <si>
    <t xml:space="preserve"> 2024-12-19T09:30:00+00:00</t>
  </si>
  <si>
    <t xml:space="preserve"> 2024-12-19T10:00:00+00:00</t>
  </si>
  <si>
    <t xml:space="preserve"> 2024-12-19T10:30:00+00:00</t>
  </si>
  <si>
    <t xml:space="preserve"> 2024-12-19T11:00:00+00:00</t>
  </si>
  <si>
    <t xml:space="preserve"> 2024-12-19T11:30:00+00:00</t>
  </si>
  <si>
    <t xml:space="preserve"> 2024-12-19T12:00:00+00:00</t>
  </si>
  <si>
    <t xml:space="preserve"> 2024-12-19T12:30:00+00:00</t>
  </si>
  <si>
    <t xml:space="preserve"> 2024-12-19T13:00:00+00:00</t>
  </si>
  <si>
    <t xml:space="preserve"> 2024-12-19T13:30:00+00:00</t>
  </si>
  <si>
    <t xml:space="preserve"> 2024-12-19T14:00:00+00:00</t>
  </si>
  <si>
    <t xml:space="preserve"> 2024-12-19T14:30:00+00:00</t>
  </si>
  <si>
    <t xml:space="preserve"> 2024-12-19T15:00:00+00:00</t>
  </si>
  <si>
    <t xml:space="preserve"> 2024-12-19T15:30:00+00:00</t>
  </si>
  <si>
    <t xml:space="preserve"> 2024-12-19T16:00:00+00:00</t>
  </si>
  <si>
    <t xml:space="preserve"> 2024-12-19T16:30:00+00:00</t>
  </si>
  <si>
    <t xml:space="preserve"> 2024-12-19T17:00:00+00:00</t>
  </si>
  <si>
    <t xml:space="preserve"> 2024-12-19T17:30:00+00:00</t>
  </si>
  <si>
    <t xml:space="preserve"> 2024-12-19T18:00:00+00:00</t>
  </si>
  <si>
    <t xml:space="preserve"> 2024-12-19T18:30:00+00:00</t>
  </si>
  <si>
    <t xml:space="preserve"> 2024-12-19T19:00:00+00:00</t>
  </si>
  <si>
    <t xml:space="preserve"> 2024-12-19T19:30:00+00:00</t>
  </si>
  <si>
    <t xml:space="preserve"> 2024-12-19T20:00:00+00:00</t>
  </si>
  <si>
    <t xml:space="preserve"> 2024-12-19T20:30:00+00:00</t>
  </si>
  <si>
    <t xml:space="preserve"> 2024-12-19T21:00:00+00:00</t>
  </si>
  <si>
    <t xml:space="preserve"> 2024-12-19T21:30:00+00:00</t>
  </si>
  <si>
    <t xml:space="preserve"> 2024-12-19T22:00:00+00:00</t>
  </si>
  <si>
    <t xml:space="preserve"> 2024-12-19T22:30:00+00:00</t>
  </si>
  <si>
    <t xml:space="preserve"> 2024-12-19T23:00:00+00:00</t>
  </si>
  <si>
    <t xml:space="preserve"> 2024-12-19T23:30:00+00:00</t>
  </si>
  <si>
    <t xml:space="preserve"> 2024-12-20T00:00:00+00:00</t>
  </si>
  <si>
    <t xml:space="preserve"> 2024-12-20T00:30:00+00:00</t>
  </si>
  <si>
    <t xml:space="preserve"> 2024-12-20T01:00:00+00:00</t>
  </si>
  <si>
    <t xml:space="preserve"> 2024-12-20T01:30:00+00:00</t>
  </si>
  <si>
    <t xml:space="preserve"> 2024-12-20T02:00:00+00:00</t>
  </si>
  <si>
    <t xml:space="preserve"> 2024-12-20T02:30:00+00:00</t>
  </si>
  <si>
    <t xml:space="preserve"> 2024-12-20T03:00:00+00:00</t>
  </si>
  <si>
    <t xml:space="preserve"> 2024-12-20T03:30:00+00:00</t>
  </si>
  <si>
    <t xml:space="preserve"> 2024-12-20T04:00:00+00:00</t>
  </si>
  <si>
    <t xml:space="preserve"> 2024-12-20T04:30:00+00:00</t>
  </si>
  <si>
    <t xml:space="preserve"> 2024-12-20T05:00:00+00:00</t>
  </si>
  <si>
    <t xml:space="preserve"> 2024-12-20T05:30:00+00:00</t>
  </si>
  <si>
    <t xml:space="preserve"> 2024-12-20T06:00:00+00:00</t>
  </si>
  <si>
    <t xml:space="preserve"> 2024-12-20T06:30:00+00:00</t>
  </si>
  <si>
    <t xml:space="preserve"> 2024-12-20T07:00:00+00:00</t>
  </si>
  <si>
    <t xml:space="preserve"> 2024-12-20T07:30:00+00:00</t>
  </si>
  <si>
    <t xml:space="preserve"> 2024-12-20T08:00:00+00:00</t>
  </si>
  <si>
    <t xml:space="preserve"> 2024-12-20T08:30:00+00:00</t>
  </si>
  <si>
    <t xml:space="preserve"> 2024-12-20T09:00:00+00:00</t>
  </si>
  <si>
    <t xml:space="preserve"> 2024-12-20T09:30:00+00:00</t>
  </si>
  <si>
    <t xml:space="preserve"> 2024-12-20T10:00:00+00:00</t>
  </si>
  <si>
    <t xml:space="preserve"> 2024-12-20T10:30:00+00:00</t>
  </si>
  <si>
    <t xml:space="preserve"> 2024-12-20T11:00:00+00:00</t>
  </si>
  <si>
    <t xml:space="preserve"> 2024-12-20T11:30:00+00:00</t>
  </si>
  <si>
    <t xml:space="preserve"> 2024-12-20T12:00:00+00:00</t>
  </si>
  <si>
    <t xml:space="preserve"> 2024-12-20T12:30:00+00:00</t>
  </si>
  <si>
    <t xml:space="preserve"> 2024-12-20T13:00:00+00:00</t>
  </si>
  <si>
    <t xml:space="preserve"> 2024-12-20T13:30:00+00:00</t>
  </si>
  <si>
    <t xml:space="preserve"> 2024-12-20T14:00:00+00:00</t>
  </si>
  <si>
    <t xml:space="preserve"> 2024-12-20T14:30:00+00:00</t>
  </si>
  <si>
    <t xml:space="preserve"> 2024-12-20T15:00:00+00:00</t>
  </si>
  <si>
    <t xml:space="preserve"> 2024-12-20T15:30:00+00:00</t>
  </si>
  <si>
    <t xml:space="preserve"> 2024-12-20T16:00:00+00:00</t>
  </si>
  <si>
    <t xml:space="preserve"> 2024-12-20T16:30:00+00:00</t>
  </si>
  <si>
    <t xml:space="preserve"> 2024-12-20T17:00:00+00:00</t>
  </si>
  <si>
    <t xml:space="preserve"> 2024-12-20T17:30:00+00:00</t>
  </si>
  <si>
    <t xml:space="preserve"> 2024-12-20T18:00:00+00:00</t>
  </si>
  <si>
    <t xml:space="preserve"> 2024-12-20T18:30:00+00:00</t>
  </si>
  <si>
    <t xml:space="preserve"> 2024-12-20T19:00:00+00:00</t>
  </si>
  <si>
    <t xml:space="preserve"> 2024-12-20T19:30:00+00:00</t>
  </si>
  <si>
    <t xml:space="preserve"> 2024-12-20T20:00:00+00:00</t>
  </si>
  <si>
    <t xml:space="preserve"> 2024-12-20T20:30:00+00:00</t>
  </si>
  <si>
    <t xml:space="preserve"> 2024-12-20T21:00:00+00:00</t>
  </si>
  <si>
    <t xml:space="preserve"> 2024-12-20T21:30:00+00:00</t>
  </si>
  <si>
    <t xml:space="preserve"> 2024-12-20T22:00:00+00:00</t>
  </si>
  <si>
    <t xml:space="preserve"> 2024-12-20T22:30:00+00:00</t>
  </si>
  <si>
    <t xml:space="preserve"> 2024-12-20T23:00:00+00:00</t>
  </si>
  <si>
    <t xml:space="preserve"> 2024-12-20T23:30:00+00:00</t>
  </si>
  <si>
    <t xml:space="preserve"> 2024-12-21T00:00:00+00:00</t>
  </si>
  <si>
    <t xml:space="preserve"> 2024-12-21T00:30:00+00:00</t>
  </si>
  <si>
    <t xml:space="preserve"> 2024-12-21T01:00:00+00:00</t>
  </si>
  <si>
    <t xml:space="preserve"> 2024-12-21T01:30:00+00:00</t>
  </si>
  <si>
    <t xml:space="preserve"> 2024-12-21T02:00:00+00:00</t>
  </si>
  <si>
    <t xml:space="preserve"> 2024-12-21T02:30:00+00:00</t>
  </si>
  <si>
    <t xml:space="preserve"> 2024-12-21T03:00:00+00:00</t>
  </si>
  <si>
    <t xml:space="preserve"> 2024-12-21T03:30:00+00:00</t>
  </si>
  <si>
    <t xml:space="preserve"> 2024-12-21T04:00:00+00:00</t>
  </si>
  <si>
    <t xml:space="preserve"> 2024-12-23T00:00:00+00:00</t>
  </si>
  <si>
    <t xml:space="preserve"> 2024-12-23T00:30:00+00:00</t>
  </si>
  <si>
    <t xml:space="preserve"> 2024-12-23T01:00:00+00:00</t>
  </si>
  <si>
    <t xml:space="preserve"> 2024-12-23T01:30:00+00:00</t>
  </si>
  <si>
    <t xml:space="preserve"> 2024-12-23T02:00:00+00:00</t>
  </si>
  <si>
    <t xml:space="preserve"> 2024-12-23T02:30:00+00:00</t>
  </si>
  <si>
    <t xml:space="preserve"> 2024-12-23T03:00:00+00:00</t>
  </si>
  <si>
    <t xml:space="preserve"> 2024-12-23T03:30:00+00:00</t>
  </si>
  <si>
    <t xml:space="preserve"> 2024-12-23T04:00:00+00:00</t>
  </si>
  <si>
    <t xml:space="preserve"> 2024-12-23T04:30:00+00:00</t>
  </si>
  <si>
    <t xml:space="preserve"> 2024-12-23T05:00:00+00:00</t>
  </si>
  <si>
    <t xml:space="preserve"> 2024-12-23T05:30:00+00:00</t>
  </si>
  <si>
    <t xml:space="preserve"> 2024-12-23T06:00:00+00:00</t>
  </si>
  <si>
    <t xml:space="preserve"> 2024-12-23T06:30:00+00:00</t>
  </si>
  <si>
    <t xml:space="preserve"> 2024-12-23T07:00:00+00:00</t>
  </si>
  <si>
    <t xml:space="preserve"> 2024-12-23T07:30:00+00:00</t>
  </si>
  <si>
    <t xml:space="preserve"> 2024-12-23T08:00:00+00:00</t>
  </si>
  <si>
    <t xml:space="preserve"> 2024-12-23T08:30:00+00:00</t>
  </si>
  <si>
    <t xml:space="preserve"> 2024-12-23T09:00:00+00:00</t>
  </si>
  <si>
    <t xml:space="preserve"> 2024-12-23T09:30:00+00:00</t>
  </si>
  <si>
    <t xml:space="preserve"> 2024-12-23T10:00:00+00:00</t>
  </si>
  <si>
    <t xml:space="preserve"> 2024-12-23T10:30:00+00:00</t>
  </si>
  <si>
    <t xml:space="preserve"> 2024-12-23T11:00:00+00:00</t>
  </si>
  <si>
    <t xml:space="preserve"> 2024-12-23T11:30:00+00:00</t>
  </si>
  <si>
    <t xml:space="preserve"> 2024-12-23T12:00:00+00:00</t>
  </si>
  <si>
    <t xml:space="preserve"> 2024-12-23T12:30:00+00:00</t>
  </si>
  <si>
    <t xml:space="preserve"> 2024-12-23T13:00:00+00:00</t>
  </si>
  <si>
    <t xml:space="preserve"> 2024-12-23T13:30:00+00:00</t>
  </si>
  <si>
    <t xml:space="preserve"> 2024-12-23T14:00:00+00:00</t>
  </si>
  <si>
    <t xml:space="preserve"> 2024-12-23T14:30:00+00:00</t>
  </si>
  <si>
    <t xml:space="preserve"> 2024-12-23T15:00:00+00:00</t>
  </si>
  <si>
    <t xml:space="preserve"> 2024-12-23T15:30:00+00:00</t>
  </si>
  <si>
    <t xml:space="preserve"> 2024-12-23T16:00:00+00:00</t>
  </si>
  <si>
    <t xml:space="preserve"> 2024-12-23T16:30:00+00:00</t>
  </si>
  <si>
    <t xml:space="preserve"> 2024-12-23T17:00:00+00:00</t>
  </si>
  <si>
    <t xml:space="preserve"> 2024-12-23T17:30:00+00:00</t>
  </si>
  <si>
    <t xml:space="preserve"> 2024-12-23T18:00:00+00:00</t>
  </si>
  <si>
    <t xml:space="preserve"> 2024-12-23T18:30:00+00:00</t>
  </si>
  <si>
    <t xml:space="preserve"> 2024-12-23T19:00:00+00:00</t>
  </si>
  <si>
    <t xml:space="preserve"> 2024-12-23T19:30:00+00:00</t>
  </si>
  <si>
    <t xml:space="preserve"> 2024-12-23T20:00:00+00:00</t>
  </si>
  <si>
    <t xml:space="preserve"> 2024-12-23T20:30:00+00:00</t>
  </si>
  <si>
    <t xml:space="preserve"> 2024-12-23T21:00:00+00:00</t>
  </si>
  <si>
    <t xml:space="preserve"> 2024-12-23T21:30:00+00:00</t>
  </si>
  <si>
    <t xml:space="preserve"> 2024-12-23T22:00:00+00:00</t>
  </si>
  <si>
    <t xml:space="preserve"> 2024-12-23T22:30:00+00:00</t>
  </si>
  <si>
    <t xml:space="preserve"> 2024-12-23T23:00:00+00:00</t>
  </si>
  <si>
    <t xml:space="preserve"> 2024-12-23T23:30:00+00:00</t>
  </si>
  <si>
    <t xml:space="preserve"> 2024-12-24T00:00:00+00:00</t>
  </si>
  <si>
    <t xml:space="preserve"> 2024-12-24T00:30:00+00:00</t>
  </si>
  <si>
    <t xml:space="preserve"> 2024-12-24T01:00:00+00:00</t>
  </si>
  <si>
    <t xml:space="preserve"> 2024-12-24T01:30:00+00:00</t>
  </si>
  <si>
    <t xml:space="preserve"> 2024-12-24T02:00:00+00:00</t>
  </si>
  <si>
    <t xml:space="preserve"> 2024-12-24T02:30:00+00:00</t>
  </si>
  <si>
    <t xml:space="preserve"> 2024-12-24T03:00:00+00:00</t>
  </si>
  <si>
    <t xml:space="preserve"> 2024-12-24T03:30:00+00:00</t>
  </si>
  <si>
    <t xml:space="preserve"> 2024-12-24T04:00:00+00:00</t>
  </si>
  <si>
    <t xml:space="preserve"> 2024-12-24T04:30:00+00:00</t>
  </si>
  <si>
    <t xml:space="preserve"> 2024-12-24T05:00:00+00:00</t>
  </si>
  <si>
    <t xml:space="preserve"> 2024-12-24T05:30:00+00:00</t>
  </si>
  <si>
    <t xml:space="preserve"> 2024-12-24T06:00:00+00:00</t>
  </si>
  <si>
    <t xml:space="preserve"> 2024-12-24T06:30:00+00:00</t>
  </si>
  <si>
    <t xml:space="preserve"> 2024-12-24T07:00:00+00:00</t>
  </si>
  <si>
    <t xml:space="preserve"> 2024-12-24T07:30:00+00:00</t>
  </si>
  <si>
    <t xml:space="preserve"> 2024-12-24T08:00:00+00:00</t>
  </si>
  <si>
    <t xml:space="preserve"> 2024-12-24T08:30:00+00:00</t>
  </si>
  <si>
    <t xml:space="preserve"> 2024-12-24T09:00:00+00:00</t>
  </si>
  <si>
    <t xml:space="preserve"> 2024-12-24T09:30:00+00:00</t>
  </si>
  <si>
    <t xml:space="preserve"> 2024-12-24T10:00:00+00:00</t>
  </si>
  <si>
    <t xml:space="preserve"> 2024-12-24T10:30:00+00:00</t>
  </si>
  <si>
    <t xml:space="preserve"> 2024-12-24T11:00:00+00:00</t>
  </si>
  <si>
    <t xml:space="preserve"> 2024-12-24T11:30:00+00:00</t>
  </si>
  <si>
    <t xml:space="preserve"> 2024-12-24T12:00:00+00:00</t>
  </si>
  <si>
    <t xml:space="preserve"> 2024-12-24T12:30:00+00:00</t>
  </si>
  <si>
    <t xml:space="preserve"> 2024-12-24T13:00:00+00:00</t>
  </si>
  <si>
    <t xml:space="preserve"> 2024-12-24T13:30:00+00:00</t>
  </si>
  <si>
    <t xml:space="preserve"> 2024-12-24T14:00:00+00:00</t>
  </si>
  <si>
    <t xml:space="preserve"> 2024-12-24T14:30:00+00:00</t>
  </si>
  <si>
    <t xml:space="preserve"> 2024-12-24T15:00:00+00:00</t>
  </si>
  <si>
    <t xml:space="preserve"> 2024-12-24T15:30:00+00:00</t>
  </si>
  <si>
    <t xml:space="preserve"> 2024-12-24T16:00:00+00:00</t>
  </si>
  <si>
    <t xml:space="preserve"> 2024-12-24T16:30:00+00:00</t>
  </si>
  <si>
    <t xml:space="preserve"> 2024-12-24T17:00:00+00:00</t>
  </si>
  <si>
    <t xml:space="preserve"> 2024-12-24T17:30:00+00:00</t>
  </si>
  <si>
    <t xml:space="preserve"> 2024-12-24T18:00:00+00:00</t>
  </si>
  <si>
    <t xml:space="preserve"> 2024-12-24T18:30:00+00:00</t>
  </si>
  <si>
    <t xml:space="preserve"> 2024-12-24T19:00:00+00:00</t>
  </si>
  <si>
    <t xml:space="preserve"> 2024-12-24T19:30:00+00:00</t>
  </si>
  <si>
    <t xml:space="preserve"> 2024-12-24T20:00:00+00:00</t>
  </si>
  <si>
    <t xml:space="preserve"> 2024-12-24T20:30:00+00:00</t>
  </si>
  <si>
    <t xml:space="preserve"> 2024-12-24T21:00:00+00:00</t>
  </si>
  <si>
    <t xml:space="preserve"> 2024-12-24T21:30:00+00:00</t>
  </si>
  <si>
    <t xml:space="preserve"> 2024-12-24T22:00:00+00:00</t>
  </si>
  <si>
    <t xml:space="preserve"> 2024-12-24T22:30:00+00:00</t>
  </si>
  <si>
    <t xml:space="preserve"> 2024-12-24T23:00:00+00:00</t>
  </si>
  <si>
    <t xml:space="preserve"> 2024-12-24T23:30:00+00:00</t>
  </si>
  <si>
    <t xml:space="preserve"> 2024-12-25T00:00:00+00:00</t>
  </si>
  <si>
    <t xml:space="preserve"> 2024-12-25T00:30:00+00:00</t>
  </si>
  <si>
    <t xml:space="preserve"> 2024-12-25T01:00:00+00:00</t>
  </si>
  <si>
    <t xml:space="preserve"> 2024-12-25T01:30:00+00:00</t>
  </si>
  <si>
    <t xml:space="preserve"> 2024-12-25T02:00:00+00:00</t>
  </si>
  <si>
    <t xml:space="preserve"> 2024-12-25T02:30:00+00:00</t>
  </si>
  <si>
    <t xml:space="preserve"> 2024-12-25T03:00:00+00:00</t>
  </si>
  <si>
    <t xml:space="preserve"> 2024-12-25T03:30:00+00:00</t>
  </si>
  <si>
    <t xml:space="preserve"> 2024-12-25T04:00:00+00:00</t>
  </si>
  <si>
    <t xml:space="preserve"> 2024-12-25T04:30:00+00:00</t>
  </si>
  <si>
    <t xml:space="preserve"> 2024-12-25T05:00:00+00:00</t>
  </si>
  <si>
    <t xml:space="preserve"> 2024-12-25T05:30:00+00:00</t>
  </si>
  <si>
    <t xml:space="preserve"> 2024-12-25T06:00:00+00:00</t>
  </si>
  <si>
    <t xml:space="preserve"> 2024-12-25T06:30:00+00:00</t>
  </si>
  <si>
    <t xml:space="preserve"> 2024-12-25T07:00:00+00:00</t>
  </si>
  <si>
    <t xml:space="preserve"> 2024-12-25T07:30:00+00:00</t>
  </si>
  <si>
    <t xml:space="preserve"> 2024-12-25T08:00:00+00:00</t>
  </si>
  <si>
    <t xml:space="preserve"> 2024-12-25T08:30:00+00:00</t>
  </si>
  <si>
    <t xml:space="preserve"> 2024-12-25T09:00:00+00:00</t>
  </si>
  <si>
    <t xml:space="preserve"> 2024-12-25T09:30:00+00:00</t>
  </si>
  <si>
    <t xml:space="preserve"> 2024-12-25T10:00:00+00:00</t>
  </si>
  <si>
    <t xml:space="preserve"> 2024-12-25T10:30:00+00:00</t>
  </si>
  <si>
    <t xml:space="preserve"> 2024-12-25T11:00:00+00:00</t>
  </si>
  <si>
    <t xml:space="preserve"> 2024-12-25T11:30:00+00:00</t>
  </si>
  <si>
    <t xml:space="preserve"> 2024-12-25T12:00:00+00:00</t>
  </si>
  <si>
    <t xml:space="preserve"> 2024-12-25T12:30:00+00:00</t>
  </si>
  <si>
    <t xml:space="preserve"> 2024-12-25T13:00:00+00:00</t>
  </si>
  <si>
    <t xml:space="preserve"> 2024-12-25T13:30:00+00:00</t>
  </si>
  <si>
    <t xml:space="preserve"> 2024-12-25T14:00:00+00:00</t>
  </si>
  <si>
    <t xml:space="preserve"> 2024-12-25T14:30:00+00:00</t>
  </si>
  <si>
    <t xml:space="preserve"> 2024-12-25T15:00:00+00:00</t>
  </si>
  <si>
    <t xml:space="preserve"> 2024-12-25T15:30:00+00:00</t>
  </si>
  <si>
    <t xml:space="preserve"> 2024-12-25T16:00:00+00:00</t>
  </si>
  <si>
    <t xml:space="preserve"> 2024-12-25T16:30:00+00:00</t>
  </si>
  <si>
    <t xml:space="preserve"> 2024-12-25T17:00:00+00:00</t>
  </si>
  <si>
    <t xml:space="preserve"> 2024-12-25T17:30:00+00:00</t>
  </si>
  <si>
    <t xml:space="preserve"> 2024-12-25T18:00:00+00:00</t>
  </si>
  <si>
    <t xml:space="preserve"> 2024-12-25T18:30:00+00:00</t>
  </si>
  <si>
    <t xml:space="preserve"> 2024-12-25T19:00:00+00:00</t>
  </si>
  <si>
    <t xml:space="preserve"> 2024-12-25T19:30:00+00:00</t>
  </si>
  <si>
    <t xml:space="preserve"> 2024-12-25T20:00:00+00:00</t>
  </si>
  <si>
    <t xml:space="preserve"> 2024-12-25T20:30:00+00:00</t>
  </si>
  <si>
    <t xml:space="preserve"> 2024-12-25T21:00:00+00:00</t>
  </si>
  <si>
    <t xml:space="preserve"> 2024-12-25T21:30:00+00:00</t>
  </si>
  <si>
    <t xml:space="preserve"> 2024-12-25T22:00:00+00:00</t>
  </si>
  <si>
    <t xml:space="preserve"> 2024-12-25T22:30:00+00:00</t>
  </si>
  <si>
    <t xml:space="preserve"> 2024-12-25T23:00:00+00:00</t>
  </si>
  <si>
    <t xml:space="preserve"> 2024-12-25T23:30:00+00:00</t>
  </si>
  <si>
    <t xml:space="preserve"> 2024-12-26T00:00:00+00:00</t>
  </si>
  <si>
    <t xml:space="preserve"> 2024-12-26T00:30:00+00:00</t>
  </si>
  <si>
    <t xml:space="preserve"> 2024-12-26T01:00:00+00:00</t>
  </si>
  <si>
    <t xml:space="preserve"> 2024-12-26T01:30:00+00:00</t>
  </si>
  <si>
    <t xml:space="preserve"> 2024-12-26T02:00:00+00:00</t>
  </si>
  <si>
    <t xml:space="preserve"> 2024-12-26T02:30:00+00:00</t>
  </si>
  <si>
    <t xml:space="preserve"> 2024-12-26T03:00:00+00:00</t>
  </si>
  <si>
    <t xml:space="preserve"> 2024-12-26T03:30:00+00:00</t>
  </si>
  <si>
    <t xml:space="preserve"> 2024-12-26T04:00:00+00:00</t>
  </si>
  <si>
    <t xml:space="preserve"> 2024-12-26T04:30:00+00:00</t>
  </si>
  <si>
    <t xml:space="preserve"> 2024-12-26T05:00:00+00:00</t>
  </si>
  <si>
    <t xml:space="preserve"> 2024-12-26T05:30:00+00:00</t>
  </si>
  <si>
    <t xml:space="preserve"> 2024-12-26T06:00:00+00:00</t>
  </si>
  <si>
    <t xml:space="preserve"> 2024-12-26T06:30:00+00:00</t>
  </si>
  <si>
    <t xml:space="preserve"> 2024-12-26T07:00:00+00:00</t>
  </si>
  <si>
    <t xml:space="preserve"> 2024-12-26T07:30:00+00:00</t>
  </si>
  <si>
    <t xml:space="preserve"> 2024-12-26T08:00:00+00:00</t>
  </si>
  <si>
    <t xml:space="preserve"> 2024-12-26T08:30:00+00:00</t>
  </si>
  <si>
    <t xml:space="preserve"> 2024-12-26T09:00:00+00:00</t>
  </si>
  <si>
    <t xml:space="preserve"> 2024-12-26T09:30:00+00:00</t>
  </si>
  <si>
    <t xml:space="preserve"> 2024-12-26T10:00:00+00:00</t>
  </si>
  <si>
    <t xml:space="preserve"> 2024-12-26T10:30:00+00:00</t>
  </si>
  <si>
    <t xml:space="preserve"> 2024-12-26T11:00:00+00:00</t>
  </si>
  <si>
    <t xml:space="preserve"> 2024-12-26T11:30:00+00:00</t>
  </si>
  <si>
    <t xml:space="preserve"> 2024-12-26T12:00:00+00:00</t>
  </si>
  <si>
    <t xml:space="preserve"> 2024-12-26T12:30:00+00:00</t>
  </si>
  <si>
    <t xml:space="preserve"> 2024-12-26T13:00:00+00:00</t>
  </si>
  <si>
    <t xml:space="preserve"> 2024-12-26T13:30:00+00:00</t>
  </si>
  <si>
    <t xml:space="preserve"> 2024-12-26T14:00:00+00:00</t>
  </si>
  <si>
    <t xml:space="preserve"> 2024-12-26T14:30:00+00:00</t>
  </si>
  <si>
    <t xml:space="preserve"> 2024-12-26T15:00:00+00:00</t>
  </si>
  <si>
    <t xml:space="preserve"> 2024-12-26T15:30:00+00:00</t>
  </si>
  <si>
    <t xml:space="preserve"> 2024-12-26T16:00:00+00:00</t>
  </si>
  <si>
    <t xml:space="preserve"> 2024-12-26T16:30:00+00:00</t>
  </si>
  <si>
    <t xml:space="preserve"> 2024-12-26T17:00:00+00:00</t>
  </si>
  <si>
    <t xml:space="preserve"> 2024-12-26T17:30:00+00:00</t>
  </si>
  <si>
    <t xml:space="preserve"> 2024-12-26T18:00:00+00:00</t>
  </si>
  <si>
    <t xml:space="preserve"> 2024-12-26T18:30:00+00:00</t>
  </si>
  <si>
    <t xml:space="preserve"> 2024-12-26T19:00:00+00:00</t>
  </si>
  <si>
    <t xml:space="preserve"> 2024-12-26T19:30:00+00:00</t>
  </si>
  <si>
    <t xml:space="preserve"> 2024-12-26T20:00:00+00:00</t>
  </si>
  <si>
    <t xml:space="preserve"> 2024-12-26T20:30:00+00:00</t>
  </si>
  <si>
    <t xml:space="preserve"> 2024-12-26T21:00:00+00:00</t>
  </si>
  <si>
    <t xml:space="preserve"> 2024-12-26T21:30:00+00:00</t>
  </si>
  <si>
    <t xml:space="preserve"> 2024-12-26T22:00:00+00:00</t>
  </si>
  <si>
    <t xml:space="preserve"> 2024-12-26T22:30:00+00:00</t>
  </si>
  <si>
    <t xml:space="preserve"> 2024-12-26T23:00:00+00:00</t>
  </si>
  <si>
    <t xml:space="preserve"> 2024-12-26T23:30:00+00:00</t>
  </si>
  <si>
    <t xml:space="preserve"> 2024-12-27T00:00:00+00:00</t>
  </si>
  <si>
    <t xml:space="preserve"> 2024-12-27T00:30:00+00:00</t>
  </si>
  <si>
    <t xml:space="preserve"> 2024-12-27T01:00:00+00:00</t>
  </si>
  <si>
    <t xml:space="preserve"> 2024-12-27T01:30:00+00:00</t>
  </si>
  <si>
    <t xml:space="preserve"> 2024-12-27T02:00:00+00:00</t>
  </si>
  <si>
    <t xml:space="preserve"> 2024-12-27T02:30:00+00:00</t>
  </si>
  <si>
    <t xml:space="preserve"> 2024-12-27T03:00:00+00:00</t>
  </si>
  <si>
    <t xml:space="preserve"> 2024-12-27T03:30:00+00:00</t>
  </si>
  <si>
    <t xml:space="preserve"> 2024-12-27T04:00:00+00:00</t>
  </si>
  <si>
    <t xml:space="preserve"> 2024-12-27T04:30:00+00:00</t>
  </si>
  <si>
    <t xml:space="preserve"> 2024-12-27T05:00:00+00:00</t>
  </si>
  <si>
    <t xml:space="preserve"> 2024-12-27T05:30:00+00:00</t>
  </si>
  <si>
    <t xml:space="preserve"> 2024-12-27T06:00:00+00:00</t>
  </si>
  <si>
    <t xml:space="preserve"> 2024-12-27T06:30:00+00:00</t>
  </si>
  <si>
    <t xml:space="preserve"> 2024-12-27T07:00:00+00:00</t>
  </si>
  <si>
    <t xml:space="preserve"> 2024-12-27T07:30:00+00:00</t>
  </si>
  <si>
    <t xml:space="preserve"> 2024-12-27T08:00:00+00:00</t>
  </si>
  <si>
    <t xml:space="preserve"> 2024-12-27T08:30:00+00:00</t>
  </si>
  <si>
    <t xml:space="preserve"> 2024-12-27T09:00:00+00:00</t>
  </si>
  <si>
    <t xml:space="preserve"> 2024-12-27T09:30:00+00:00</t>
  </si>
  <si>
    <t xml:space="preserve"> 2024-12-27T10:00:00+00:00</t>
  </si>
  <si>
    <t xml:space="preserve"> 2024-12-27T10:30:00+00:00</t>
  </si>
  <si>
    <t xml:space="preserve"> 2024-12-27T11:00:00+00:00</t>
  </si>
  <si>
    <t xml:space="preserve"> 2024-12-27T11:30:00+00:00</t>
  </si>
  <si>
    <t xml:space="preserve"> 2024-12-27T12:00:00+00:00</t>
  </si>
  <si>
    <t xml:space="preserve"> 2024-12-27T12:30:00+00:00</t>
  </si>
  <si>
    <t xml:space="preserve"> 2024-12-27T13:00:00+00:00</t>
  </si>
  <si>
    <t xml:space="preserve"> 2024-12-27T13:30:00+00:00</t>
  </si>
  <si>
    <t xml:space="preserve"> 2024-12-27T14:00:00+00:00</t>
  </si>
  <si>
    <t xml:space="preserve"> 2024-12-27T14:30:00+00:00</t>
  </si>
  <si>
    <t xml:space="preserve"> 2024-12-27T15:00:00+00:00</t>
  </si>
  <si>
    <t xml:space="preserve"> 2024-12-27T15:30:00+00:00</t>
  </si>
  <si>
    <t xml:space="preserve"> 2024-12-27T16:00:00+00:00</t>
  </si>
  <si>
    <t xml:space="preserve"> 2024-12-27T16:30:00+00:00</t>
  </si>
  <si>
    <t xml:space="preserve"> 2024-12-27T17:00:00+00:00</t>
  </si>
  <si>
    <t xml:space="preserve"> 2024-12-27T17:30:00+00:00</t>
  </si>
  <si>
    <t xml:space="preserve"> 2024-12-27T18:00:00+00:00</t>
  </si>
  <si>
    <t xml:space="preserve"> 2024-12-27T18:30:00+00:00</t>
  </si>
  <si>
    <t xml:space="preserve"> 2024-12-27T19:00:00+00:00</t>
  </si>
  <si>
    <t xml:space="preserve"> 2024-12-27T19:30:00+00:00</t>
  </si>
  <si>
    <t xml:space="preserve"> 2024-12-27T20:00:00+00:00</t>
  </si>
  <si>
    <t xml:space="preserve"> 2024-12-27T20:30:00+00:00</t>
  </si>
  <si>
    <t xml:space="preserve"> 2024-12-27T21:00:00+00:00</t>
  </si>
  <si>
    <t xml:space="preserve"> 2024-12-27T21:30:00+00:00</t>
  </si>
  <si>
    <t xml:space="preserve"> 2024-12-27T22:00:00+00:00</t>
  </si>
  <si>
    <t xml:space="preserve"> 2024-12-27T22:30:00+00:00</t>
  </si>
  <si>
    <t xml:space="preserve"> 2024-12-27T23:00:00+00:00</t>
  </si>
  <si>
    <t xml:space="preserve"> 2024-12-27T23:30:00+00:00</t>
  </si>
  <si>
    <t xml:space="preserve"> 2024-12-28T00:00:00+00:00</t>
  </si>
  <si>
    <t xml:space="preserve"> 2024-12-28T00:30:00+00:00</t>
  </si>
  <si>
    <t xml:space="preserve"> 2024-12-28T01:00:00+00:00</t>
  </si>
  <si>
    <t xml:space="preserve"> 2024-12-28T01:30:00+00:00</t>
  </si>
  <si>
    <t xml:space="preserve"> 2024-12-28T02:00:00+00:00</t>
  </si>
  <si>
    <t xml:space="preserve"> 2024-12-28T02:30:00+00:00</t>
  </si>
  <si>
    <t xml:space="preserve"> 2024-12-28T03:00:00+00:00</t>
  </si>
  <si>
    <t xml:space="preserve"> 2024-12-28T03:30:00+00:00</t>
  </si>
  <si>
    <t xml:space="preserve"> 2024-12-28T04:00:00+00:00</t>
  </si>
  <si>
    <t xml:space="preserve"> 2024-12-28T04:30:00+00:00</t>
  </si>
  <si>
    <t xml:space="preserve"> 2024-12-28T05:00:00+00:00</t>
  </si>
  <si>
    <t xml:space="preserve"> 2024-12-28T05:30:00+00:00</t>
  </si>
  <si>
    <t xml:space="preserve"> 2024-12-28T06:00:00+00:00</t>
  </si>
  <si>
    <t xml:space="preserve"> 2024-12-28T06:30:00+00:00</t>
  </si>
  <si>
    <t xml:space="preserve"> 2024-12-28T07:00:00+00:00</t>
  </si>
  <si>
    <t xml:space="preserve"> 2024-12-28T07:30:00+00:00</t>
  </si>
  <si>
    <t xml:space="preserve"> 2024-12-28T08:00:00+00:00</t>
  </si>
  <si>
    <t xml:space="preserve"> 2024-12-28T08:30:00+00:00</t>
  </si>
  <si>
    <t xml:space="preserve"> 2024-12-28T09:00:00+00:00</t>
  </si>
  <si>
    <t xml:space="preserve"> 2024-12-28T09:30:00+00:00</t>
  </si>
  <si>
    <t xml:space="preserve"> 2024-12-28T10:00:00+00:00</t>
  </si>
  <si>
    <t xml:space="preserve"> 2024-12-28T10:30:00+00:00</t>
  </si>
  <si>
    <t xml:space="preserve"> 2024-12-28T11:00:00+00:00</t>
  </si>
  <si>
    <t xml:space="preserve"> 2024-12-28T11:30:00+00:00</t>
  </si>
  <si>
    <t xml:space="preserve"> 2024-12-28T12:00:00+00:00</t>
  </si>
  <si>
    <t xml:space="preserve"> 2024-12-28T12:30:00+00:00</t>
  </si>
  <si>
    <t xml:space="preserve"> 2024-12-28T13:00:00+00:00</t>
  </si>
  <si>
    <t xml:space="preserve"> 2024-12-28T13:30:00+00:00</t>
  </si>
  <si>
    <t xml:space="preserve"> 2024-12-28T14:00:00+00:00</t>
  </si>
  <si>
    <t xml:space="preserve"> 2024-12-28T14:30:00+00:00</t>
  </si>
  <si>
    <t xml:space="preserve"> 2024-12-28T15:00:00+00:00</t>
  </si>
  <si>
    <t xml:space="preserve"> 2024-12-28T15:30:00+00:00</t>
  </si>
  <si>
    <t xml:space="preserve"> 2024-12-28T16:00:00+00:00</t>
  </si>
  <si>
    <t xml:space="preserve"> 2024-12-28T16:30:00+00:00</t>
  </si>
  <si>
    <t xml:space="preserve"> 2024-12-28T17:00:00+00:00</t>
  </si>
  <si>
    <t xml:space="preserve"> 2024-12-28T17:30:00+00:00</t>
  </si>
  <si>
    <t xml:space="preserve"> 2024-12-28T18:00:00+00:00</t>
  </si>
  <si>
    <t xml:space="preserve"> 2024-12-28T18:30:00+00:00</t>
  </si>
  <si>
    <t xml:space="preserve"> 2024-12-28T19:00:00+00:00</t>
  </si>
  <si>
    <t xml:space="preserve"> 2024-12-28T19:30:00+00:00</t>
  </si>
  <si>
    <t xml:space="preserve"> 2024-12-28T20:00:00+00:00</t>
  </si>
  <si>
    <t xml:space="preserve"> 2024-12-28T20:30:00+00:00</t>
  </si>
  <si>
    <t xml:space="preserve"> 2024-12-28T21:00:00+00:00</t>
  </si>
  <si>
    <t xml:space="preserve"> 2024-12-28T21:30:00+00:00</t>
  </si>
  <si>
    <t xml:space="preserve"> 2024-12-28T22:00:00+00:00</t>
  </si>
  <si>
    <t xml:space="preserve"> 2024-12-28T22:30:00+00:00</t>
  </si>
  <si>
    <t xml:space="preserve"> 2024-12-28T23:00:00+00:00</t>
  </si>
  <si>
    <t xml:space="preserve"> 2024-12-28T23:30:00+00:00</t>
  </si>
  <si>
    <t xml:space="preserve"> 2024-12-29T00:00:00+00:00</t>
  </si>
  <si>
    <t xml:space="preserve"> 2024-12-29T00:30:00+00:00</t>
  </si>
  <si>
    <t xml:space="preserve"> 2024-12-29T01:00:00+00:00</t>
  </si>
  <si>
    <t xml:space="preserve"> 2024-12-29T01:30:00+00:00</t>
  </si>
  <si>
    <t xml:space="preserve"> 2024-12-29T02:00:00+00:00</t>
  </si>
  <si>
    <t xml:space="preserve"> 2024-12-29T02:30:00+00:00</t>
  </si>
  <si>
    <t xml:space="preserve"> 2024-12-29T03:00:00+00:00</t>
  </si>
  <si>
    <t xml:space="preserve"> 2024-12-29T03:30:00+00:00</t>
  </si>
  <si>
    <t xml:space="preserve"> 2024-12-29T04:00:00+00:00</t>
  </si>
  <si>
    <t xml:space="preserve"> 2024-12-29T04:30:00+00:00</t>
  </si>
  <si>
    <t xml:space="preserve"> 2024-12-29T05:00:00+00:00</t>
  </si>
  <si>
    <t xml:space="preserve"> 2024-12-29T05:30:00+00:00</t>
  </si>
  <si>
    <t xml:space="preserve"> 2024-12-29T06:00:00+00:00</t>
  </si>
  <si>
    <t xml:space="preserve"> 2024-12-29T06:30:00+00:00</t>
  </si>
  <si>
    <t xml:space="preserve"> 2024-12-29T07:00:00+00:00</t>
  </si>
  <si>
    <t xml:space="preserve"> 2024-12-29T07:30:00+00:00</t>
  </si>
  <si>
    <t xml:space="preserve"> 2024-12-29T08:00:00+00:00</t>
  </si>
  <si>
    <t xml:space="preserve"> 2024-12-29T08:30:00+00:00</t>
  </si>
  <si>
    <t xml:space="preserve"> 2024-12-29T09:00:00+00:00</t>
  </si>
  <si>
    <t xml:space="preserve"> 2024-12-29T09:30:00+00:00</t>
  </si>
  <si>
    <t xml:space="preserve"> 2024-12-29T10:00:00+00:00</t>
  </si>
  <si>
    <t xml:space="preserve"> 2024-12-29T10:30:00+00:00</t>
  </si>
  <si>
    <t xml:space="preserve"> 2024-12-29T11:00:00+00:00</t>
  </si>
  <si>
    <t xml:space="preserve"> 2024-12-29T11:30:00+00:00</t>
  </si>
  <si>
    <t xml:space="preserve"> 2024-12-29T12:00:00+00:00</t>
  </si>
  <si>
    <t xml:space="preserve"> 2024-12-29T12:30:00+00:00</t>
  </si>
  <si>
    <t xml:space="preserve"> 2024-12-29T13:00:00+00:00</t>
  </si>
  <si>
    <t xml:space="preserve"> 2024-12-29T13:30:00+00:00</t>
  </si>
  <si>
    <t xml:space="preserve"> 2024-12-29T14:00:00+00:00</t>
  </si>
  <si>
    <t xml:space="preserve"> 2024-12-29T14:30:00+00:00</t>
  </si>
  <si>
    <t xml:space="preserve"> 2024-12-29T15:00:00+00:00</t>
  </si>
  <si>
    <t xml:space="preserve"> 2024-12-29T15:30:00+00:00</t>
  </si>
  <si>
    <t xml:space="preserve"> 2024-12-29T16:00:00+00:00</t>
  </si>
  <si>
    <t xml:space="preserve"> 2024-12-29T16:30:00+00:00</t>
  </si>
  <si>
    <t xml:space="preserve"> 2024-12-29T17:00:00+00:00</t>
  </si>
  <si>
    <t xml:space="preserve"> 2024-12-29T17:30:00+00:00</t>
  </si>
  <si>
    <t xml:space="preserve"> 2024-12-29T18:00:00+00:00</t>
  </si>
  <si>
    <t xml:space="preserve"> 2024-12-29T18:30:00+00:00</t>
  </si>
  <si>
    <t xml:space="preserve"> 2024-12-29T19:00:00+00:00</t>
  </si>
  <si>
    <t xml:space="preserve"> 2024-12-29T19:30:00+00:00</t>
  </si>
  <si>
    <t xml:space="preserve"> 2024-12-29T20:00:00+00:00</t>
  </si>
  <si>
    <t xml:space="preserve"> 2024-12-29T20:30:00+00:00</t>
  </si>
  <si>
    <t xml:space="preserve"> 2024-12-29T21:00:00+00:00</t>
  </si>
  <si>
    <t xml:space="preserve"> 2024-12-29T21:30:00+00:00</t>
  </si>
  <si>
    <t xml:space="preserve"> 2024-12-29T22:00:00+00:00</t>
  </si>
  <si>
    <t xml:space="preserve"> 2024-12-29T22:30:00+00:00</t>
  </si>
  <si>
    <t xml:space="preserve"> 2024-12-29T23:00:00+00:00</t>
  </si>
  <si>
    <t xml:space="preserve"> 2024-12-29T23:30:00+00:00</t>
  </si>
  <si>
    <t xml:space="preserve"> 2024-12-30T00:00:00+00:00</t>
  </si>
  <si>
    <t xml:space="preserve"> 2024-12-30T00:30:00+00:00</t>
  </si>
  <si>
    <t xml:space="preserve"> 2024-12-30T01:00:00+00:00</t>
  </si>
  <si>
    <t xml:space="preserve"> 2024-12-30T01:30:00+00:00</t>
  </si>
  <si>
    <t xml:space="preserve"> 2024-12-30T02:00:00+00:00</t>
  </si>
  <si>
    <t xml:space="preserve"> 2024-12-30T02:30:00+00:00</t>
  </si>
  <si>
    <t xml:space="preserve"> 2024-12-30T03:00:00+00:00</t>
  </si>
  <si>
    <t xml:space="preserve"> 2024-12-30T03:30:00+00:00</t>
  </si>
  <si>
    <t xml:space="preserve"> 2024-12-30T04:00:00+00:00</t>
  </si>
  <si>
    <t xml:space="preserve"> 2024-12-30T04:30:00+00:00</t>
  </si>
  <si>
    <t xml:space="preserve"> 2024-12-30T05:00:00+00:00</t>
  </si>
  <si>
    <t xml:space="preserve"> 2024-12-30T05:30:00+00:00</t>
  </si>
  <si>
    <t xml:space="preserve"> 2024-12-30T06:00:00+00:00</t>
  </si>
  <si>
    <t xml:space="preserve"> 2024-12-30T06:30:00+00:00</t>
  </si>
  <si>
    <t xml:space="preserve"> 2024-12-30T07:00:00+00:00</t>
  </si>
  <si>
    <t xml:space="preserve"> 2024-12-30T07:30:00+00:00</t>
  </si>
  <si>
    <t xml:space="preserve"> 2024-12-30T08:00:00+00:00</t>
  </si>
  <si>
    <t xml:space="preserve"> 2024-12-30T08:30:00+00:00</t>
  </si>
  <si>
    <t xml:space="preserve"> 2024-12-30T09:00:00+00:00</t>
  </si>
  <si>
    <t xml:space="preserve"> 2024-12-30T09:30:00+00:00</t>
  </si>
  <si>
    <t xml:space="preserve"> 2024-12-30T10:00:00+00:00</t>
  </si>
  <si>
    <t xml:space="preserve"> 2024-12-30T10:30:00+00:00</t>
  </si>
  <si>
    <t xml:space="preserve"> 2024-12-30T11:00:00+00:00</t>
  </si>
  <si>
    <t xml:space="preserve"> 2024-12-30T11:30:00+00:00</t>
  </si>
  <si>
    <t xml:space="preserve"> 2024-12-30T12:00:00+00:00</t>
  </si>
  <si>
    <t xml:space="preserve"> 2024-12-30T12:30:00+00:00</t>
  </si>
  <si>
    <t xml:space="preserve"> 2024-12-30T13:00:00+00:00</t>
  </si>
  <si>
    <t xml:space="preserve"> 2024-12-30T13:30:00+00:00</t>
  </si>
  <si>
    <t xml:space="preserve"> 2024-12-30T14:00:00+00:00</t>
  </si>
  <si>
    <t xml:space="preserve"> 2024-12-30T14:30:00+00:00</t>
  </si>
  <si>
    <t xml:space="preserve"> 2024-12-30T15:00:00+00:00</t>
  </si>
  <si>
    <t xml:space="preserve"> 2024-12-30T15:30:00+00:00</t>
  </si>
  <si>
    <t xml:space="preserve"> 2024-12-30T16:00:00+00:00</t>
  </si>
  <si>
    <t xml:space="preserve"> 2024-12-30T16:30:00+00:00</t>
  </si>
  <si>
    <t xml:space="preserve"> 2024-12-30T17:00:00+00:00</t>
  </si>
  <si>
    <t xml:space="preserve"> 2024-12-30T17:30:00+00:00</t>
  </si>
  <si>
    <t xml:space="preserve"> 2024-12-30T18:00:00+00:00</t>
  </si>
  <si>
    <t xml:space="preserve"> 2024-12-30T18:30:00+00:00</t>
  </si>
  <si>
    <t xml:space="preserve"> 2024-12-30T19:00:00+00:00</t>
  </si>
  <si>
    <t xml:space="preserve"> 2024-12-30T19:30:00+00:00</t>
  </si>
  <si>
    <t xml:space="preserve"> 2024-12-30T20:00:00+00:00</t>
  </si>
  <si>
    <t xml:space="preserve"> 2024-12-30T20:30:00+00:00</t>
  </si>
  <si>
    <t xml:space="preserve"> 2024-12-30T21:00:00+00:00</t>
  </si>
  <si>
    <t xml:space="preserve"> 2024-12-30T21:30:00+00:00</t>
  </si>
  <si>
    <t xml:space="preserve"> 2024-12-30T22:00:00+00:00</t>
  </si>
  <si>
    <t xml:space="preserve"> 2024-12-30T22:30:00+00:00</t>
  </si>
  <si>
    <t xml:space="preserve"> 2024-12-30T23:00:00+00:00</t>
  </si>
  <si>
    <t xml:space="preserve"> 2024-12-30T23:30:00+00:00</t>
  </si>
  <si>
    <t xml:space="preserve"> 2024-12-31T00:00:00+00:00</t>
  </si>
  <si>
    <t xml:space="preserve"> 2024-12-31T00:30:00+00:00</t>
  </si>
  <si>
    <t xml:space="preserve"> 2024-12-31T01:00:00+00:00</t>
  </si>
  <si>
    <t xml:space="preserve"> 2024-12-31T01:30:00+00:00</t>
  </si>
  <si>
    <t xml:space="preserve"> 2024-12-31T02:00:00+00:00</t>
  </si>
  <si>
    <t xml:space="preserve"> 2024-12-31T02:30:00+00:00</t>
  </si>
  <si>
    <t xml:space="preserve"> 2024-12-31T03:00:00+00:00</t>
  </si>
  <si>
    <t xml:space="preserve"> 2024-12-31T03:30:00+00:00</t>
  </si>
  <si>
    <t xml:space="preserve"> 2024-12-31T04:00:00+00:00</t>
  </si>
  <si>
    <t xml:space="preserve"> 2024-12-31T04:30:00+00:00</t>
  </si>
  <si>
    <t xml:space="preserve"> 2024-12-31T05:00:00+00:00</t>
  </si>
  <si>
    <t xml:space="preserve"> 2024-12-31T05:30:00+00:00</t>
  </si>
  <si>
    <t xml:space="preserve"> 2024-12-31T06:00:00+00:00</t>
  </si>
  <si>
    <t xml:space="preserve"> 2024-12-31T06:30:00+00:00</t>
  </si>
  <si>
    <t xml:space="preserve"> 2024-12-31T07:00:00+00:00</t>
  </si>
  <si>
    <t xml:space="preserve"> 2024-12-31T07:30:00+00:00</t>
  </si>
  <si>
    <t xml:space="preserve"> 2024-12-31T08:00:00+00:00</t>
  </si>
  <si>
    <t xml:space="preserve"> 2024-12-31T08:30:00+00:00</t>
  </si>
  <si>
    <t xml:space="preserve"> 2024-12-31T09:00:00+00:00</t>
  </si>
  <si>
    <t xml:space="preserve"> 2024-12-31T09:30:00+00:00</t>
  </si>
  <si>
    <t xml:space="preserve"> 2024-12-31T10:00:00+00:00</t>
  </si>
  <si>
    <t xml:space="preserve"> 2024-12-31T10:30:00+00:00</t>
  </si>
  <si>
    <t xml:space="preserve"> 2024-12-31T11:00:00+00:00</t>
  </si>
  <si>
    <t xml:space="preserve"> 2024-12-31T11:30:00+00:00</t>
  </si>
  <si>
    <t xml:space="preserve"> 2024-12-31T12:00:00+00:00</t>
  </si>
  <si>
    <t xml:space="preserve"> 2024-12-31T12:30:00+00:00</t>
  </si>
  <si>
    <t xml:space="preserve"> 2024-12-31T13:00:00+00:00</t>
  </si>
  <si>
    <t xml:space="preserve"> 2024-12-31T13:30:00+00:00</t>
  </si>
  <si>
    <t xml:space="preserve"> 2024-12-31T14:00:00+00:00</t>
  </si>
  <si>
    <t xml:space="preserve"> 2024-12-31T14:30:00+00:00</t>
  </si>
  <si>
    <t xml:space="preserve"> 2024-12-31T15:00:00+00:00</t>
  </si>
  <si>
    <t xml:space="preserve"> 2024-12-31T15:30:00+00:00</t>
  </si>
  <si>
    <t xml:space="preserve"> 2024-12-31T16:00:00+00:00</t>
  </si>
  <si>
    <t xml:space="preserve"> 2024-12-31T16:30:00+00:00</t>
  </si>
  <si>
    <t xml:space="preserve"> 2024-12-31T17:00:00+00:00</t>
  </si>
  <si>
    <t xml:space="preserve"> 2024-12-31T17:30:00+00:00</t>
  </si>
  <si>
    <t xml:space="preserve"> 2024-12-31T18:00:00+00:00</t>
  </si>
  <si>
    <t xml:space="preserve"> 2024-12-31T18:30:00+00:00</t>
  </si>
  <si>
    <t xml:space="preserve"> 2024-12-31T19:00:00+00:00</t>
  </si>
  <si>
    <t xml:space="preserve"> 2024-12-31T19:30:00+00:00</t>
  </si>
  <si>
    <t xml:space="preserve"> 2024-12-31T20:00:00+00:00</t>
  </si>
  <si>
    <t xml:space="preserve"> 2024-12-31T20:30:00+00:00</t>
  </si>
  <si>
    <t xml:space="preserve"> 2024-12-31T21:00:00+00:00</t>
  </si>
  <si>
    <t xml:space="preserve"> 2024-12-31T21:30:00+00:00</t>
  </si>
  <si>
    <t xml:space="preserve"> 2024-12-31T22:00:00+00:00</t>
  </si>
  <si>
    <t xml:space="preserve"> 2024-12-31T22:30:00+00:00</t>
  </si>
  <si>
    <t xml:space="preserve"> 2024-12-31T23:00:00+00:00</t>
  </si>
  <si>
    <t xml:space="preserve"> 2024-12-31T23:30:00+00:00</t>
  </si>
  <si>
    <t>balance point temperature</t>
  </si>
  <si>
    <t>Temperature</t>
  </si>
  <si>
    <t>Winter kWh</t>
  </si>
  <si>
    <t>Summer kWh</t>
  </si>
  <si>
    <t>Heat loss parameter</t>
  </si>
  <si>
    <t>W/C</t>
  </si>
  <si>
    <t>Balance point estimate</t>
  </si>
  <si>
    <t>Degree days</t>
  </si>
  <si>
    <t>Inside temperature</t>
  </si>
  <si>
    <t>Outside design temperature</t>
  </si>
  <si>
    <t>dT</t>
  </si>
  <si>
    <t>heat pump capacity estimate</t>
  </si>
  <si>
    <t>kW</t>
  </si>
  <si>
    <t>Daily max kWh</t>
  </si>
  <si>
    <t>kWh/day</t>
  </si>
  <si>
    <t>heat pump estimate</t>
  </si>
  <si>
    <t>Average maximum daily kWh</t>
  </si>
  <si>
    <t>Boiler efficiency</t>
  </si>
  <si>
    <t>Daily hot water estimate</t>
  </si>
  <si>
    <t>Daily cold heat usage</t>
  </si>
  <si>
    <t>Heat pump estimate</t>
  </si>
  <si>
    <t>T</t>
  </si>
  <si>
    <t>Offset</t>
  </si>
  <si>
    <t>Date selected</t>
  </si>
  <si>
    <t>Total day</t>
  </si>
  <si>
    <t>Coldest day selection</t>
  </si>
  <si>
    <t>Chart title</t>
  </si>
  <si>
    <t xml:space="preserve"> 2024-05-18T18:00:00+01:00</t>
  </si>
  <si>
    <t xml:space="preserve"> 2024-05-18T18:30:00+01:00</t>
  </si>
  <si>
    <t xml:space="preserve"> 2024-05-18T19:00:00+01:00</t>
  </si>
  <si>
    <t xml:space="preserve"> 2024-05-18T19:30:00+01:00</t>
  </si>
  <si>
    <t xml:space="preserve"> 2024-05-18T21:00:00+01:00</t>
  </si>
  <si>
    <t xml:space="preserve"> 2024-05-18T21:30:00+01:00</t>
  </si>
  <si>
    <t xml:space="preserve"> 2024-05-18T22:00:00+01:00</t>
  </si>
  <si>
    <t xml:space="preserve"> 2024-05-18T22:30:00+01:00</t>
  </si>
  <si>
    <t xml:space="preserve"> 2024-05-18T23:00:00+01:00</t>
  </si>
  <si>
    <t xml:space="preserve"> 2024-05-18T23:30:00+01:00</t>
  </si>
  <si>
    <t xml:space="preserve"> 2024-05-19T00:00:00+01:00</t>
  </si>
  <si>
    <t xml:space="preserve"> 2024-05-19T00:30:00+01:00</t>
  </si>
  <si>
    <t xml:space="preserve"> 2024-05-19T01:00:00+01:00</t>
  </si>
  <si>
    <t xml:space="preserve"> 2024-05-19T01:30:00+01:00</t>
  </si>
  <si>
    <t xml:space="preserve"> 2024-05-19T02:00:00+01:00</t>
  </si>
  <si>
    <t xml:space="preserve"> 2024-05-19T02:30:00+01:00</t>
  </si>
  <si>
    <t xml:space="preserve"> 2024-05-19T03:00:00+01:00</t>
  </si>
  <si>
    <t xml:space="preserve"> 2024-05-19T03:30:00+01:00</t>
  </si>
  <si>
    <t xml:space="preserve"> 2024-05-19T04:00:00+01:00</t>
  </si>
  <si>
    <t xml:space="preserve"> 2024-05-19T04:30:00+01:00</t>
  </si>
  <si>
    <t xml:space="preserve"> 2024-05-19T05:00:00+01:00</t>
  </si>
  <si>
    <t xml:space="preserve"> 2024-05-19T05:30:00+01:00</t>
  </si>
  <si>
    <t xml:space="preserve"> 2024-05-19T06:00:00+01:00</t>
  </si>
  <si>
    <t xml:space="preserve"> 2024-05-19T06:30:00+01:00</t>
  </si>
  <si>
    <t xml:space="preserve"> 2024-05-19T07:00:00+01:00</t>
  </si>
  <si>
    <t xml:space="preserve"> 2024-05-19T07:30:00+01:00</t>
  </si>
  <si>
    <t xml:space="preserve"> 2024-05-19T08:00:00+01:00</t>
  </si>
  <si>
    <t xml:space="preserve"> 2024-05-19T08:30:00+01:00</t>
  </si>
  <si>
    <t xml:space="preserve"> 2024-05-19T09:00:00+01:00</t>
  </si>
  <si>
    <t xml:space="preserve"> 2024-05-19T09:30:00+01:00</t>
  </si>
  <si>
    <t xml:space="preserve"> 2024-05-19T10:00:00+01:00</t>
  </si>
  <si>
    <t xml:space="preserve"> 2024-05-19T10:30:00+01:00</t>
  </si>
  <si>
    <t xml:space="preserve"> 2024-05-19T11:00:00+01:00</t>
  </si>
  <si>
    <t xml:space="preserve"> 2024-05-19T11:30:00+01:00</t>
  </si>
  <si>
    <t xml:space="preserve"> 2024-05-19T12:00:00+01:00</t>
  </si>
  <si>
    <t xml:space="preserve"> 2024-05-19T12:30:00+01:00</t>
  </si>
  <si>
    <t xml:space="preserve"> 2024-05-19T13:00:00+01:00</t>
  </si>
  <si>
    <t xml:space="preserve"> 2024-05-19T13:30:00+01:00</t>
  </si>
  <si>
    <t xml:space="preserve"> 2024-05-19T14:00:00+01:00</t>
  </si>
  <si>
    <t xml:space="preserve"> 2024-05-19T14:30:00+01:00</t>
  </si>
  <si>
    <t xml:space="preserve"> 2024-05-19T15:00:00+01:00</t>
  </si>
  <si>
    <t xml:space="preserve"> 2024-05-19T15:30:00+01:00</t>
  </si>
  <si>
    <t xml:space="preserve"> 2024-05-19T16:00:00+01:00</t>
  </si>
  <si>
    <t xml:space="preserve"> 2024-05-19T16:30:00+01:00</t>
  </si>
  <si>
    <t xml:space="preserve"> 2024-05-19T17:00:00+01:00</t>
  </si>
  <si>
    <t xml:space="preserve"> 2024-05-19T17:30:00+01:00</t>
  </si>
  <si>
    <t xml:space="preserve"> 2024-05-19T18:00:00+01:00</t>
  </si>
  <si>
    <t xml:space="preserve"> 2024-05-19T18:30:00+01:00</t>
  </si>
  <si>
    <t xml:space="preserve"> 2024-05-19T19:00:00+01:00</t>
  </si>
  <si>
    <t xml:space="preserve"> 2024-05-19T19:30:00+01:00</t>
  </si>
  <si>
    <t xml:space="preserve"> 2024-05-19T20:00:00+01:00</t>
  </si>
  <si>
    <t xml:space="preserve"> 2024-05-19T20:30:00+01:00</t>
  </si>
  <si>
    <t xml:space="preserve"> 2024-05-19T21:00:00+01:00</t>
  </si>
  <si>
    <t xml:space="preserve"> 2024-05-19T21:30:00+01:00</t>
  </si>
  <si>
    <t xml:space="preserve"> 2024-05-19T22:00:00+01:00</t>
  </si>
  <si>
    <t xml:space="preserve"> 2024-05-19T22:30:00+01:00</t>
  </si>
  <si>
    <t xml:space="preserve"> 2024-05-19T23:00:00+01:00</t>
  </si>
  <si>
    <t xml:space="preserve"> 2024-05-19T23:30:00+01:00</t>
  </si>
  <si>
    <t xml:space="preserve"> 2024-05-20T00:00:00+01:00</t>
  </si>
  <si>
    <t xml:space="preserve"> 2024-05-20T00:30:00+01:00</t>
  </si>
  <si>
    <t xml:space="preserve"> 2024-05-20T01:00:00+01:00</t>
  </si>
  <si>
    <t xml:space="preserve"> 2024-05-20T01:30:00+01:00</t>
  </si>
  <si>
    <t xml:space="preserve"> 2024-05-20T02:00:00+01:00</t>
  </si>
  <si>
    <t xml:space="preserve"> 2024-05-20T02:30:00+01:00</t>
  </si>
  <si>
    <t xml:space="preserve"> 2024-05-20T03:00:00+01:00</t>
  </si>
  <si>
    <t xml:space="preserve"> 2024-05-20T03:30:00+01:00</t>
  </si>
  <si>
    <t xml:space="preserve"> 2024-05-20T04:00:00+01:00</t>
  </si>
  <si>
    <t xml:space="preserve"> 2024-05-20T04:30:00+01:00</t>
  </si>
  <si>
    <t xml:space="preserve"> 2024-05-20T05:00:00+01:00</t>
  </si>
  <si>
    <t xml:space="preserve"> 2024-05-20T05:30:00+01:00</t>
  </si>
  <si>
    <t xml:space="preserve"> 2024-05-20T06:00:00+01:00</t>
  </si>
  <si>
    <t xml:space="preserve"> 2024-05-20T06:30:00+01:00</t>
  </si>
  <si>
    <t xml:space="preserve"> 2024-05-20T07:00:00+01:00</t>
  </si>
  <si>
    <t xml:space="preserve"> 2024-05-20T07:30:00+01:00</t>
  </si>
  <si>
    <t xml:space="preserve"> 2024-05-20T08:00:00+01:00</t>
  </si>
  <si>
    <t xml:space="preserve"> 2024-05-20T08:30:00+01:00</t>
  </si>
  <si>
    <t xml:space="preserve"> 2024-05-20T09:00:00+01:00</t>
  </si>
  <si>
    <t xml:space="preserve"> 2024-05-20T09:30:00+01:00</t>
  </si>
  <si>
    <t xml:space="preserve"> 2024-05-20T10:00:00+01:00</t>
  </si>
  <si>
    <t xml:space="preserve"> 2024-05-20T10:30:00+01:00</t>
  </si>
  <si>
    <t xml:space="preserve"> 2024-05-20T11:00:00+01:00</t>
  </si>
  <si>
    <t xml:space="preserve"> 2024-05-20T11:30:00+01:00</t>
  </si>
  <si>
    <t xml:space="preserve"> 2024-05-20T12:00:00+01:00</t>
  </si>
  <si>
    <t xml:space="preserve"> 2024-05-20T12:30:00+01:00</t>
  </si>
  <si>
    <t xml:space="preserve"> 2024-05-20T13:00:00+01:00</t>
  </si>
  <si>
    <t xml:space="preserve"> 2024-05-20T13:30:00+01:00</t>
  </si>
  <si>
    <t xml:space="preserve"> 2024-05-20T14:00:00+01:00</t>
  </si>
  <si>
    <t xml:space="preserve"> 2024-05-20T14:30:00+01:00</t>
  </si>
  <si>
    <t xml:space="preserve"> 2024-05-20T15:00:00+01:00</t>
  </si>
  <si>
    <t xml:space="preserve"> 2024-05-20T15:30:00+01:00</t>
  </si>
  <si>
    <t xml:space="preserve"> 2024-05-20T16:00:00+01:00</t>
  </si>
  <si>
    <t xml:space="preserve"> 2024-05-20T16:30:00+01:00</t>
  </si>
  <si>
    <t xml:space="preserve"> 2024-05-20T17:00:00+01:00</t>
  </si>
  <si>
    <t xml:space="preserve"> 2024-05-20T17:30:00+01:00</t>
  </si>
  <si>
    <t xml:space="preserve"> 2024-05-20T18:00:00+01:00</t>
  </si>
  <si>
    <t xml:space="preserve"> 2024-05-20T18:30:00+01:00</t>
  </si>
  <si>
    <t xml:space="preserve"> 2024-05-20T19:00:00+01:00</t>
  </si>
  <si>
    <t xml:space="preserve"> 2024-05-20T19:30:00+01:00</t>
  </si>
  <si>
    <t xml:space="preserve"> 2024-05-20T20:00:00+01:00</t>
  </si>
  <si>
    <t xml:space="preserve"> 2024-05-20T20:30:00+01:00</t>
  </si>
  <si>
    <t xml:space="preserve"> 2024-05-20T21:00:00+01:00</t>
  </si>
  <si>
    <t xml:space="preserve"> 2024-05-20T21:30:00+01:00</t>
  </si>
  <si>
    <t xml:space="preserve"> 2024-05-20T22:00:00+01:00</t>
  </si>
  <si>
    <t xml:space="preserve"> 2024-05-20T22:30:00+01:00</t>
  </si>
  <si>
    <t xml:space="preserve"> 2024-05-20T23:00:00+01:00</t>
  </si>
  <si>
    <t xml:space="preserve"> 2024-05-20T23:30:00+01:00</t>
  </si>
  <si>
    <t xml:space="preserve"> 2024-05-21T00:00:00+01:00</t>
  </si>
  <si>
    <t xml:space="preserve"> 2024-05-21T00:30:00+01:00</t>
  </si>
  <si>
    <t xml:space="preserve"> 2024-06-08T10:30:00+01:00</t>
  </si>
  <si>
    <t xml:space="preserve"> 2024-06-08T11:00:00+01:00</t>
  </si>
  <si>
    <t xml:space="preserve"> 2024-06-08T11:30:00+01:00</t>
  </si>
  <si>
    <t xml:space="preserve"> 2024-06-08T12:00:00+01:00</t>
  </si>
  <si>
    <t xml:space="preserve"> 2024-06-08T12:30:00+01:00</t>
  </si>
  <si>
    <t xml:space="preserve"> 2024-06-08T13:00:00+01:00</t>
  </si>
  <si>
    <t xml:space="preserve"> 2024-06-08T13:30:00+01:00</t>
  </si>
  <si>
    <t xml:space="preserve"> 2024-06-08T14:00:00+01:00</t>
  </si>
  <si>
    <t xml:space="preserve"> 2024-06-08T14:30:00+01:00</t>
  </si>
  <si>
    <t xml:space="preserve"> 2024-06-08T15:00:00+01:00</t>
  </si>
  <si>
    <t xml:space="preserve"> 2024-06-08T15:30:00+01:00</t>
  </si>
  <si>
    <t xml:space="preserve"> 2024-06-08T16:00:00+01:00</t>
  </si>
  <si>
    <t xml:space="preserve"> 2024-06-08T16:30:00+01:00</t>
  </si>
  <si>
    <t xml:space="preserve"> 2024-06-08T17:00:00+01:00</t>
  </si>
  <si>
    <t xml:space="preserve"> 2024-06-08T17:30:00+01:00</t>
  </si>
  <si>
    <t xml:space="preserve"> 2024-06-08T18:00:00+01:00</t>
  </si>
  <si>
    <t xml:space="preserve"> 2024-06-08T18:30:00+01:00</t>
  </si>
  <si>
    <t xml:space="preserve"> 2024-06-08T19:00:00+01:00</t>
  </si>
  <si>
    <t xml:space="preserve"> 2024-06-08T19:30:00+01:00</t>
  </si>
  <si>
    <t xml:space="preserve"> 2024-06-08T20:00:00+01:00</t>
  </si>
  <si>
    <t xml:space="preserve"> 2024-06-08T20:30:00+01:00</t>
  </si>
  <si>
    <t xml:space="preserve"> 2024-06-08T21:00:00+01:00</t>
  </si>
  <si>
    <t xml:space="preserve"> 2024-06-08T21:30:00+01:00</t>
  </si>
  <si>
    <t xml:space="preserve"> 2024-06-08T22:00:00+01:00</t>
  </si>
  <si>
    <t xml:space="preserve"> 2024-06-08T22:30:00+01:00</t>
  </si>
  <si>
    <t xml:space="preserve"> 2024-06-08T23:00:00+01:00</t>
  </si>
  <si>
    <t xml:space="preserve"> 2024-06-08T23:30:00+01:00</t>
  </si>
  <si>
    <t xml:space="preserve"> 2024-06-09T00:00:00+01:00</t>
  </si>
  <si>
    <t xml:space="preserve"> 2024-06-09T00:30:00+01:00</t>
  </si>
  <si>
    <t xml:space="preserve"> 2024-06-09T01:00:00+01:00</t>
  </si>
  <si>
    <t xml:space="preserve"> 2024-06-09T01:30:00+01:00</t>
  </si>
  <si>
    <t xml:space="preserve"> 2024-06-09T02:00:00+01:00</t>
  </si>
  <si>
    <t xml:space="preserve"> 2024-06-09T02:30:00+01:00</t>
  </si>
  <si>
    <t xml:space="preserve"> 2024-06-09T03:00:00+01:00</t>
  </si>
  <si>
    <t xml:space="preserve"> 2024-06-09T03:30:00+01:00</t>
  </si>
  <si>
    <t xml:space="preserve"> 2024-06-09T04:00:00+01:00</t>
  </si>
  <si>
    <t xml:space="preserve"> 2024-06-09T04:30:00+01:00</t>
  </si>
  <si>
    <t xml:space="preserve"> 2024-06-09T05:00:00+01:00</t>
  </si>
  <si>
    <t xml:space="preserve"> 2024-06-09T05:30:00+01:00</t>
  </si>
  <si>
    <t xml:space="preserve"> 2024-06-09T06:00:00+01:00</t>
  </si>
  <si>
    <t xml:space="preserve"> 2024-06-09T06:30:00+01:00</t>
  </si>
  <si>
    <t xml:space="preserve"> 2024-06-09T07:00:00+01:00</t>
  </si>
  <si>
    <t xml:space="preserve"> 2024-06-09T07:30:00+01:00</t>
  </si>
  <si>
    <t xml:space="preserve"> 2024-06-09T08:00:00+01:00</t>
  </si>
  <si>
    <t xml:space="preserve"> 2024-06-09T08:30:00+01:00</t>
  </si>
  <si>
    <t xml:space="preserve"> 2024-06-09T09:00:00+01:00</t>
  </si>
  <si>
    <t xml:space="preserve"> 2024-06-09T09:30:00+01:00</t>
  </si>
  <si>
    <t xml:space="preserve"> 2024-06-09T10:00:00+01:00</t>
  </si>
  <si>
    <t xml:space="preserve"> 2024-06-09T10:30:00+01:00</t>
  </si>
  <si>
    <t xml:space="preserve"> 2024-06-09T11:00:00+01:00</t>
  </si>
  <si>
    <t xml:space="preserve"> 2024-06-09T11:30:00+01:00</t>
  </si>
  <si>
    <t xml:space="preserve"> 2024-06-09T12:00:00+01:00</t>
  </si>
  <si>
    <t xml:space="preserve"> 2024-06-09T12:30:00+01:00</t>
  </si>
  <si>
    <t xml:space="preserve"> 2024-06-09T13:00:00+01:00</t>
  </si>
  <si>
    <t xml:space="preserve"> 2024-06-09T13:30:00+01:00</t>
  </si>
  <si>
    <t xml:space="preserve"> 2024-06-09T14:00:00+01:00</t>
  </si>
  <si>
    <t xml:space="preserve"> 2024-06-09T14:30:00+01:00</t>
  </si>
  <si>
    <t xml:space="preserve"> 2024-06-09T15:00:00+01:00</t>
  </si>
  <si>
    <t xml:space="preserve"> 2024-06-09T15:30:00+01:00</t>
  </si>
  <si>
    <t xml:space="preserve"> 2024-06-09T16:00:00+01:00</t>
  </si>
  <si>
    <t xml:space="preserve"> 2024-06-09T16:30:00+01:00</t>
  </si>
  <si>
    <t xml:space="preserve"> 2024-06-09T17:00:00+01:00</t>
  </si>
  <si>
    <t xml:space="preserve"> 2024-06-09T17:30:00+01:00</t>
  </si>
  <si>
    <t xml:space="preserve"> 2024-06-09T18:00:00+01:00</t>
  </si>
  <si>
    <t xml:space="preserve"> 2024-06-09T18:30:00+01:00</t>
  </si>
  <si>
    <t xml:space="preserve"> 2024-06-09T19:00:00+01:00</t>
  </si>
  <si>
    <t xml:space="preserve"> 2024-06-09T19:30:00+01:00</t>
  </si>
  <si>
    <t xml:space="preserve"> 2024-06-09T20:00:00+01:00</t>
  </si>
  <si>
    <t xml:space="preserve"> 2024-06-09T20:30:00+01:00</t>
  </si>
  <si>
    <t xml:space="preserve"> 2024-06-09T21:00:00+01:00</t>
  </si>
  <si>
    <t xml:space="preserve"> 2024-06-09T21:30:00+01:00</t>
  </si>
  <si>
    <t xml:space="preserve"> 2024-06-09T22:00:00+01:00</t>
  </si>
  <si>
    <t xml:space="preserve"> 2024-06-09T22:30:00+01:00</t>
  </si>
  <si>
    <t xml:space="preserve"> 2024-06-09T23:00:00+01:00</t>
  </si>
  <si>
    <t xml:space="preserve"> 2024-06-09T23:30:00+01:00</t>
  </si>
  <si>
    <t xml:space="preserve"> 2024-06-10T00:00:00+01:00</t>
  </si>
  <si>
    <t xml:space="preserve"> 2024-06-10T00:30:00+01:00</t>
  </si>
  <si>
    <t xml:space="preserve"> 2024-06-10T01:00:00+01:00</t>
  </si>
  <si>
    <t xml:space="preserve"> 2024-06-10T01:30:00+01:00</t>
  </si>
  <si>
    <t xml:space="preserve"> 2024-06-10T02:00:00+01:00</t>
  </si>
  <si>
    <t xml:space="preserve"> 2024-06-10T02:30:00+01:00</t>
  </si>
  <si>
    <t xml:space="preserve"> 2024-06-10T03:00:00+01:00</t>
  </si>
  <si>
    <t xml:space="preserve"> 2024-06-10T03:30:00+01:00</t>
  </si>
  <si>
    <t xml:space="preserve"> 2024-06-10T04:00:00+01:00</t>
  </si>
  <si>
    <t xml:space="preserve"> 2024-06-10T04:30:00+01:00</t>
  </si>
  <si>
    <t xml:space="preserve"> 2024-06-10T05:00:00+01:00</t>
  </si>
  <si>
    <t xml:space="preserve"> 2024-06-10T05:30:00+01:00</t>
  </si>
  <si>
    <t xml:space="preserve"> 2024-06-10T06:00:00+01:00</t>
  </si>
  <si>
    <t xml:space="preserve"> 2024-06-10T06:30:00+01:00</t>
  </si>
  <si>
    <t xml:space="preserve"> 2024-06-10T07:00:00+01:00</t>
  </si>
  <si>
    <t xml:space="preserve"> 2024-06-10T07:30:00+01:00</t>
  </si>
  <si>
    <t xml:space="preserve"> 2024-06-10T08:00:00+01:00</t>
  </si>
  <si>
    <t xml:space="preserve"> 2024-06-10T08:30:00+01:00</t>
  </si>
  <si>
    <t xml:space="preserve"> 2024-06-10T09:00:00+01:00</t>
  </si>
  <si>
    <t xml:space="preserve"> 2024-06-10T09:30:00+01:00</t>
  </si>
  <si>
    <t xml:space="preserve"> 2024-06-10T10:00:00+01:00</t>
  </si>
  <si>
    <t xml:space="preserve"> 2024-06-10T10:30:00+01:00</t>
  </si>
  <si>
    <t xml:space="preserve"> 2024-06-10T11:00:00+01:00</t>
  </si>
  <si>
    <t xml:space="preserve"> 2024-06-10T11:30:00+01:00</t>
  </si>
  <si>
    <t xml:space="preserve"> 2024-06-10T12:00:00+01:00</t>
  </si>
  <si>
    <t xml:space="preserve"> 2024-06-10T12:30:00+01:00</t>
  </si>
  <si>
    <t xml:space="preserve"> 2024-06-10T13:00:00+01:00</t>
  </si>
  <si>
    <t xml:space="preserve"> 2024-06-10T13:30:00+01:00</t>
  </si>
  <si>
    <t xml:space="preserve"> 2024-06-10T14:00:00+01:00</t>
  </si>
  <si>
    <t xml:space="preserve"> 2024-06-10T14:30:00+01:00</t>
  </si>
  <si>
    <t xml:space="preserve"> 2024-06-10T15:00:00+01:00</t>
  </si>
  <si>
    <t xml:space="preserve"> 2024-06-10T15:30:00+01:00</t>
  </si>
  <si>
    <t xml:space="preserve"> 2024-06-10T16:00:00+01:00</t>
  </si>
  <si>
    <t xml:space="preserve"> 2024-06-10T16:30:00+01:00</t>
  </si>
  <si>
    <t xml:space="preserve"> 2024-06-10T17:00:00+01:00</t>
  </si>
  <si>
    <t xml:space="preserve"> 2024-06-10T17:30:00+01:00</t>
  </si>
  <si>
    <t xml:space="preserve"> 2024-06-10T18:00:00+01:00</t>
  </si>
  <si>
    <t xml:space="preserve"> 2024-06-10T18:30:00+01:00</t>
  </si>
  <si>
    <t xml:space="preserve"> 2024-06-10T19:00:00+01:00</t>
  </si>
  <si>
    <t xml:space="preserve"> 2024-06-10T19:30:00+01:00</t>
  </si>
  <si>
    <t xml:space="preserve"> 2024-06-10T20:00:00+01:00</t>
  </si>
  <si>
    <t xml:space="preserve"> 2024-06-10T20:30:00+01:00</t>
  </si>
  <si>
    <t xml:space="preserve"> 2024-06-10T21:00:00+01:00</t>
  </si>
  <si>
    <t xml:space="preserve"> 2024-06-10T21:30:00+01:00</t>
  </si>
  <si>
    <t xml:space="preserve"> 2024-06-10T22:00:00+01:00</t>
  </si>
  <si>
    <t xml:space="preserve"> 2024-06-10T22:30:00+01:00</t>
  </si>
  <si>
    <t xml:space="preserve"> 2024-06-10T23:00:00+01:00</t>
  </si>
  <si>
    <t xml:space="preserve"> 2024-06-10T23:30:00+01:00</t>
  </si>
  <si>
    <t xml:space="preserve"> 2024-06-11T00:00:00+01:00</t>
  </si>
  <si>
    <t xml:space="preserve"> 2024-06-11T00:30:00+01:00</t>
  </si>
  <si>
    <t xml:space="preserve"> 2024-06-29T03:30:00+01:00</t>
  </si>
  <si>
    <t xml:space="preserve"> 2024-06-29T04:00:00+01:00</t>
  </si>
  <si>
    <t xml:space="preserve"> 2024-06-29T04:30:00+01:00</t>
  </si>
  <si>
    <t xml:space="preserve"> 2024-06-29T05:00:00+01:00</t>
  </si>
  <si>
    <t xml:space="preserve"> 2024-06-29T05:30:00+01:00</t>
  </si>
  <si>
    <t xml:space="preserve"> 2024-06-29T06:00:00+01:00</t>
  </si>
  <si>
    <t xml:space="preserve"> 2024-06-29T06:30:00+01:00</t>
  </si>
  <si>
    <t xml:space="preserve"> 2024-06-29T07:00:00+01:00</t>
  </si>
  <si>
    <t xml:space="preserve"> 2024-06-29T07:30:00+01:00</t>
  </si>
  <si>
    <t xml:space="preserve"> 2024-06-29T08:00:00+01:00</t>
  </si>
  <si>
    <t xml:space="preserve"> 2024-06-29T08:30:00+01:00</t>
  </si>
  <si>
    <t xml:space="preserve"> 2024-06-29T09:00:00+01:00</t>
  </si>
  <si>
    <t xml:space="preserve"> 2024-06-29T09:30:00+01:00</t>
  </si>
  <si>
    <t xml:space="preserve"> 2024-06-29T10:00:00+01:00</t>
  </si>
  <si>
    <t xml:space="preserve"> 2024-06-29T10:30:00+01:00</t>
  </si>
  <si>
    <t xml:space="preserve"> 2024-06-29T11:00:00+01:00</t>
  </si>
  <si>
    <t xml:space="preserve"> 2024-06-29T11:30:00+01:00</t>
  </si>
  <si>
    <t xml:space="preserve"> 2024-06-29T12:00:00+01:00</t>
  </si>
  <si>
    <t xml:space="preserve"> 2024-06-29T12:30:00+01:00</t>
  </si>
  <si>
    <t xml:space="preserve"> 2024-06-29T13:00:00+01:00</t>
  </si>
  <si>
    <t xml:space="preserve"> 2024-06-29T13:30:00+01:00</t>
  </si>
  <si>
    <t xml:space="preserve"> 2024-06-29T14:00:00+01:00</t>
  </si>
  <si>
    <t xml:space="preserve"> 2024-06-29T14:30:00+01:00</t>
  </si>
  <si>
    <t xml:space="preserve"> 2024-06-29T15:00:00+01:00</t>
  </si>
  <si>
    <t xml:space="preserve"> 2024-06-29T15:30:00+01:00</t>
  </si>
  <si>
    <t xml:space="preserve"> 2024-06-29T16:00:00+01:00</t>
  </si>
  <si>
    <t xml:space="preserve"> 2024-06-29T16:30:00+01:00</t>
  </si>
  <si>
    <t xml:space="preserve"> 2024-06-29T17:00:00+01:00</t>
  </si>
  <si>
    <t xml:space="preserve"> 2024-06-29T17:30:00+01:00</t>
  </si>
  <si>
    <t xml:space="preserve"> 2024-06-29T18:00:00+01:00</t>
  </si>
  <si>
    <t xml:space="preserve"> 2024-06-29T18:30:00+01:00</t>
  </si>
  <si>
    <t xml:space="preserve"> 2024-06-29T19:00:00+01:00</t>
  </si>
  <si>
    <t xml:space="preserve"> 2024-06-29T19:30:00+01:00</t>
  </si>
  <si>
    <t xml:space="preserve"> 2024-06-29T20:00:00+01:00</t>
  </si>
  <si>
    <t xml:space="preserve"> 2024-06-29T20:30:00+01:00</t>
  </si>
  <si>
    <t xml:space="preserve"> 2024-06-29T21:00:00+01:00</t>
  </si>
  <si>
    <t xml:space="preserve"> 2024-06-29T21:30:00+01:00</t>
  </si>
  <si>
    <t xml:space="preserve"> 2024-06-29T22:00:00+01:00</t>
  </si>
  <si>
    <t xml:space="preserve"> 2024-06-29T22:30:00+01:00</t>
  </si>
  <si>
    <t xml:space="preserve"> 2024-06-29T23:00:00+01:00</t>
  </si>
  <si>
    <t xml:space="preserve"> 2024-06-29T23:30:00+01:00</t>
  </si>
  <si>
    <t xml:space="preserve"> 2024-06-30T00:00:00+01:00</t>
  </si>
  <si>
    <t xml:space="preserve"> 2024-06-30T00:30:00+01:00</t>
  </si>
  <si>
    <t xml:space="preserve"> 2024-06-30T01:00:00+01:00</t>
  </si>
  <si>
    <t xml:space="preserve"> 2024-06-30T01:30:00+01:00</t>
  </si>
  <si>
    <t xml:space="preserve"> 2024-06-30T02:00:00+01:00</t>
  </si>
  <si>
    <t xml:space="preserve"> 2024-06-30T02:30:00+01:00</t>
  </si>
  <si>
    <t xml:space="preserve"> 2024-06-30T03:00:00+01:00</t>
  </si>
  <si>
    <t xml:space="preserve"> 2024-06-30T03:30:00+01:00</t>
  </si>
  <si>
    <t xml:space="preserve"> 2024-06-30T04:00:00+01:00</t>
  </si>
  <si>
    <t xml:space="preserve"> 2024-06-30T04:30:00+01:00</t>
  </si>
  <si>
    <t xml:space="preserve"> 2024-06-30T05:00:00+01:00</t>
  </si>
  <si>
    <t xml:space="preserve"> 2024-06-30T05:30:00+01:00</t>
  </si>
  <si>
    <t xml:space="preserve"> 2024-06-30T06:00:00+01:00</t>
  </si>
  <si>
    <t xml:space="preserve"> 2024-06-30T06:30:00+01:00</t>
  </si>
  <si>
    <t xml:space="preserve"> 2024-06-30T07:00:00+01:00</t>
  </si>
  <si>
    <t xml:space="preserve"> 2024-06-30T07:30:00+01:00</t>
  </si>
  <si>
    <t xml:space="preserve"> 2024-06-30T08:00:00+01:00</t>
  </si>
  <si>
    <t xml:space="preserve"> 2024-06-30T08:30:00+01:00</t>
  </si>
  <si>
    <t xml:space="preserve"> 2024-06-30T09:00:00+01:00</t>
  </si>
  <si>
    <t xml:space="preserve"> 2024-06-30T09:30:00+01:00</t>
  </si>
  <si>
    <t xml:space="preserve"> 2024-06-30T10:00:00+01:00</t>
  </si>
  <si>
    <t xml:space="preserve"> 2024-06-30T10:30:00+01:00</t>
  </si>
  <si>
    <t xml:space="preserve"> 2024-06-30T11:00:00+01:00</t>
  </si>
  <si>
    <t xml:space="preserve"> 2024-06-30T11:30:00+01:00</t>
  </si>
  <si>
    <t xml:space="preserve"> 2024-06-30T12:00:00+01:00</t>
  </si>
  <si>
    <t xml:space="preserve"> 2024-06-30T12:30:00+01:00</t>
  </si>
  <si>
    <t xml:space="preserve"> 2024-06-30T13:00:00+01:00</t>
  </si>
  <si>
    <t xml:space="preserve"> 2024-06-30T13:30:00+01:00</t>
  </si>
  <si>
    <t xml:space="preserve"> 2024-06-30T14:00:00+01:00</t>
  </si>
  <si>
    <t xml:space="preserve"> 2024-06-30T14:30:00+01:00</t>
  </si>
  <si>
    <t xml:space="preserve"> 2024-06-30T15:00:00+01:00</t>
  </si>
  <si>
    <t xml:space="preserve"> 2024-06-30T15:30:00+01:00</t>
  </si>
  <si>
    <t xml:space="preserve"> 2024-06-30T16:00:00+01:00</t>
  </si>
  <si>
    <t xml:space="preserve"> 2024-06-30T16:30:00+01:00</t>
  </si>
  <si>
    <t xml:space="preserve"> 2024-06-30T17:00:00+01:00</t>
  </si>
  <si>
    <t xml:space="preserve"> 2024-06-30T17:30:00+01:00</t>
  </si>
  <si>
    <t xml:space="preserve"> 2024-06-30T18:00:00+01:00</t>
  </si>
  <si>
    <t xml:space="preserve"> 2024-06-30T18:30:00+01:00</t>
  </si>
  <si>
    <t xml:space="preserve"> 2024-06-30T19:00:00+01:00</t>
  </si>
  <si>
    <t xml:space="preserve"> 2024-06-30T19:30:00+01:00</t>
  </si>
  <si>
    <t xml:space="preserve"> 2024-06-30T20:00:00+01:00</t>
  </si>
  <si>
    <t xml:space="preserve"> 2024-06-30T20:30:00+01:00</t>
  </si>
  <si>
    <t xml:space="preserve"> 2024-06-30T21:00:00+01:00</t>
  </si>
  <si>
    <t xml:space="preserve"> 2024-06-30T21:30:00+01:00</t>
  </si>
  <si>
    <t xml:space="preserve"> 2024-06-30T22:00:00+01:00</t>
  </si>
  <si>
    <t xml:space="preserve"> 2024-06-30T22:30:00+01:00</t>
  </si>
  <si>
    <t xml:space="preserve"> 2024-06-30T23:00:00+01:00</t>
  </si>
  <si>
    <t xml:space="preserve"> 2024-06-30T23:30:00+01:00</t>
  </si>
  <si>
    <t xml:space="preserve"> 2024-07-01T00:00:00+01:00</t>
  </si>
  <si>
    <t xml:space="preserve"> 2024-07-01T00:30:00+01:00</t>
  </si>
  <si>
    <t xml:space="preserve"> 2024-07-01T01:00:00+01:00</t>
  </si>
  <si>
    <t xml:space="preserve"> 2024-07-01T01:30:00+01:00</t>
  </si>
  <si>
    <t xml:space="preserve"> 2024-07-01T02:00:00+01:00</t>
  </si>
  <si>
    <t xml:space="preserve"> 2024-07-01T02:30:00+01:00</t>
  </si>
  <si>
    <t xml:space="preserve"> 2024-07-01T03:00:00+01:00</t>
  </si>
  <si>
    <t xml:space="preserve"> 2024-07-01T03:30:00+01:00</t>
  </si>
  <si>
    <t xml:space="preserve"> 2024-07-01T04:00:00+01:00</t>
  </si>
  <si>
    <t xml:space="preserve"> 2024-07-01T04:30:00+01:00</t>
  </si>
  <si>
    <t xml:space="preserve"> 2024-07-01T05:00:00+01:00</t>
  </si>
  <si>
    <t xml:space="preserve"> 2024-07-01T05:30:00+01:00</t>
  </si>
  <si>
    <t xml:space="preserve"> 2024-07-01T06:00:00+01:00</t>
  </si>
  <si>
    <t xml:space="preserve"> 2024-07-01T06:30:00+01:00</t>
  </si>
  <si>
    <t xml:space="preserve"> 2024-07-01T07:00:00+01:00</t>
  </si>
  <si>
    <t xml:space="preserve"> 2024-07-01T07:30:00+01:00</t>
  </si>
  <si>
    <t xml:space="preserve"> 2024-07-01T08:00:00+01:00</t>
  </si>
  <si>
    <t xml:space="preserve"> 2024-07-01T08:30:00+01:00</t>
  </si>
  <si>
    <t xml:space="preserve"> 2024-07-01T09:00:00+01:00</t>
  </si>
  <si>
    <t xml:space="preserve"> 2024-07-01T09:30:00+01:00</t>
  </si>
  <si>
    <t xml:space="preserve"> 2024-07-01T10:00:00+01:00</t>
  </si>
  <si>
    <t xml:space="preserve"> 2024-07-01T10:30:00+01:00</t>
  </si>
  <si>
    <t xml:space="preserve"> 2024-07-01T11:00:00+01:00</t>
  </si>
  <si>
    <t xml:space="preserve"> 2024-07-01T11:30:00+01:00</t>
  </si>
  <si>
    <t xml:space="preserve"> 2024-07-01T12:00:00+01:00</t>
  </si>
  <si>
    <t xml:space="preserve"> 2024-07-01T12:30:00+01:00</t>
  </si>
  <si>
    <t xml:space="preserve"> 2024-07-01T13:00:00+01:00</t>
  </si>
  <si>
    <t xml:space="preserve"> 2024-07-01T13:30:00+01:00</t>
  </si>
  <si>
    <t xml:space="preserve"> 2024-07-01T14:00:00+01:00</t>
  </si>
  <si>
    <t xml:space="preserve"> 2024-07-01T14:30:00+01:00</t>
  </si>
  <si>
    <t xml:space="preserve"> 2024-07-01T15:00:00+01:00</t>
  </si>
  <si>
    <t xml:space="preserve"> 2024-07-01T15:30:00+01:00</t>
  </si>
  <si>
    <t xml:space="preserve"> 2024-07-01T16:00:00+01:00</t>
  </si>
  <si>
    <t xml:space="preserve"> 2024-07-01T16:30:00+01:00</t>
  </si>
  <si>
    <t xml:space="preserve"> 2024-07-01T17:00:00+01:00</t>
  </si>
  <si>
    <t xml:space="preserve"> 2024-07-01T17:30:00+01:00</t>
  </si>
  <si>
    <t xml:space="preserve"> 2024-07-01T18:00:00+01:00</t>
  </si>
  <si>
    <t xml:space="preserve"> 2024-07-01T18:30:00+01:00</t>
  </si>
  <si>
    <t xml:space="preserve"> 2024-07-01T19:00:00+01:00</t>
  </si>
  <si>
    <t xml:space="preserve"> 2024-07-01T19:30:00+01:00</t>
  </si>
  <si>
    <t xml:space="preserve"> 2024-07-01T20:00:00+01:00</t>
  </si>
  <si>
    <t xml:space="preserve"> 2024-07-01T20:30:00+01:00</t>
  </si>
  <si>
    <t xml:space="preserve"> 2024-07-01T21:00:00+01:00</t>
  </si>
  <si>
    <t xml:space="preserve"> 2024-07-01T21:30:00+01:00</t>
  </si>
  <si>
    <t xml:space="preserve"> 2024-07-01T22:00:00+01:00</t>
  </si>
  <si>
    <t xml:space="preserve"> 2024-07-01T22:30:00+01:00</t>
  </si>
  <si>
    <t xml:space="preserve"> 2024-07-01T23:00:00+01:00</t>
  </si>
  <si>
    <t xml:space="preserve"> 2024-07-01T23:30:00+01:00</t>
  </si>
  <si>
    <t xml:space="preserve"> 2024-07-02T00:00:00+01:00</t>
  </si>
  <si>
    <t xml:space="preserve"> 2024-07-02T00:30:00+01:00</t>
  </si>
  <si>
    <t xml:space="preserve"> 2024-07-19T20:00:00+01:00</t>
  </si>
  <si>
    <t xml:space="preserve"> 2024-07-19T20:30:00+01:00</t>
  </si>
  <si>
    <t xml:space="preserve"> 2024-07-19T21:00:00+01:00</t>
  </si>
  <si>
    <t xml:space="preserve"> 2024-07-19T21:30:00+01:00</t>
  </si>
  <si>
    <t xml:space="preserve"> 2024-07-19T22:00:00+01:00</t>
  </si>
  <si>
    <t xml:space="preserve"> 2024-07-19T22:30:00+01:00</t>
  </si>
  <si>
    <t xml:space="preserve"> 2024-07-19T23:00:00+01:00</t>
  </si>
  <si>
    <t xml:space="preserve"> 2024-07-19T23:30:00+01:00</t>
  </si>
  <si>
    <t xml:space="preserve"> 2024-07-20T00:00:00+01:00</t>
  </si>
  <si>
    <t xml:space="preserve"> 2024-07-20T00:30:00+01:00</t>
  </si>
  <si>
    <t xml:space="preserve"> 2024-07-20T01:00:00+01:00</t>
  </si>
  <si>
    <t xml:space="preserve"> 2024-07-20T01:30:00+01:00</t>
  </si>
  <si>
    <t xml:space="preserve"> 2024-07-20T02:00:00+01:00</t>
  </si>
  <si>
    <t xml:space="preserve"> 2024-07-20T02:30:00+01:00</t>
  </si>
  <si>
    <t xml:space="preserve"> 2024-07-20T03:00:00+01:00</t>
  </si>
  <si>
    <t xml:space="preserve"> 2024-07-20T03:30:00+01:00</t>
  </si>
  <si>
    <t xml:space="preserve"> 2024-07-20T04:00:00+01:00</t>
  </si>
  <si>
    <t xml:space="preserve"> 2024-07-20T04:30:00+01:00</t>
  </si>
  <si>
    <t xml:space="preserve"> 2024-07-20T05:00:00+01:00</t>
  </si>
  <si>
    <t xml:space="preserve"> 2024-07-20T05:30:00+01:00</t>
  </si>
  <si>
    <t xml:space="preserve"> 2024-07-20T06:00:00+01:00</t>
  </si>
  <si>
    <t xml:space="preserve"> 2024-07-20T06:30:00+01:00</t>
  </si>
  <si>
    <t xml:space="preserve"> 2024-07-20T07:00:00+01:00</t>
  </si>
  <si>
    <t xml:space="preserve"> 2024-07-20T07:30:00+01:00</t>
  </si>
  <si>
    <t xml:space="preserve"> 2024-07-20T08:00:00+01:00</t>
  </si>
  <si>
    <t xml:space="preserve"> 2024-07-20T08:30:00+01:00</t>
  </si>
  <si>
    <t xml:space="preserve"> 2024-07-20T09:00:00+01:00</t>
  </si>
  <si>
    <t xml:space="preserve"> 2024-07-20T09:30:00+01:00</t>
  </si>
  <si>
    <t xml:space="preserve"> 2024-07-20T10:00:00+01:00</t>
  </si>
  <si>
    <t xml:space="preserve"> 2024-07-20T10:30:00+01:00</t>
  </si>
  <si>
    <t xml:space="preserve"> 2024-07-20T11:00:00+01:00</t>
  </si>
  <si>
    <t xml:space="preserve"> 2024-07-20T11:30:00+01:00</t>
  </si>
  <si>
    <t xml:space="preserve"> 2024-07-20T12:00:00+01:00</t>
  </si>
  <si>
    <t xml:space="preserve"> 2024-07-20T12:30:00+01:00</t>
  </si>
  <si>
    <t xml:space="preserve"> 2024-07-20T13:00:00+01:00</t>
  </si>
  <si>
    <t xml:space="preserve"> 2024-07-20T13:30:00+01:00</t>
  </si>
  <si>
    <t xml:space="preserve"> 2024-07-20T14:00:00+01:00</t>
  </si>
  <si>
    <t xml:space="preserve"> 2024-07-20T14:30:00+01:00</t>
  </si>
  <si>
    <t xml:space="preserve"> 2024-07-20T15:00:00+01:00</t>
  </si>
  <si>
    <t xml:space="preserve"> 2024-07-20T15:30:00+01:00</t>
  </si>
  <si>
    <t xml:space="preserve"> 2024-07-20T16:00:00+01:00</t>
  </si>
  <si>
    <t xml:space="preserve"> 2024-07-20T16:30:00+01:00</t>
  </si>
  <si>
    <t xml:space="preserve"> 2024-07-20T17:00:00+01:00</t>
  </si>
  <si>
    <t xml:space="preserve"> 2024-07-20T17:30:00+01:00</t>
  </si>
  <si>
    <t xml:space="preserve"> 2024-07-20T18:00:00+01:00</t>
  </si>
  <si>
    <t xml:space="preserve"> 2024-07-20T18:30:00+01:00</t>
  </si>
  <si>
    <t xml:space="preserve"> 2024-07-20T19:00:00+01:00</t>
  </si>
  <si>
    <t xml:space="preserve"> 2024-07-20T19:30:00+01:00</t>
  </si>
  <si>
    <t xml:space="preserve"> 2024-07-20T20:00:00+01:00</t>
  </si>
  <si>
    <t xml:space="preserve"> 2024-07-20T20:30:00+01:00</t>
  </si>
  <si>
    <t xml:space="preserve"> 2024-07-20T21:00:00+01:00</t>
  </si>
  <si>
    <t xml:space="preserve"> 2024-07-20T21:30:00+01:00</t>
  </si>
  <si>
    <t xml:space="preserve"> 2024-07-20T22:00:00+01:00</t>
  </si>
  <si>
    <t xml:space="preserve"> 2024-07-20T22:30:00+01:00</t>
  </si>
  <si>
    <t xml:space="preserve"> 2024-07-20T23:00:00+01:00</t>
  </si>
  <si>
    <t xml:space="preserve"> 2024-07-20T23:30:00+01:00</t>
  </si>
  <si>
    <t xml:space="preserve"> 2024-07-21T00:00:00+01:00</t>
  </si>
  <si>
    <t xml:space="preserve"> 2024-07-21T00:30:00+01:00</t>
  </si>
  <si>
    <t xml:space="preserve"> 2024-07-21T01:00:00+01:00</t>
  </si>
  <si>
    <t xml:space="preserve"> 2024-07-21T01:30:00+01:00</t>
  </si>
  <si>
    <t xml:space="preserve"> 2024-07-21T02:00:00+01:00</t>
  </si>
  <si>
    <t xml:space="preserve"> 2024-07-21T02:30:00+01:00</t>
  </si>
  <si>
    <t xml:space="preserve"> 2024-07-21T03:00:00+01:00</t>
  </si>
  <si>
    <t xml:space="preserve"> 2024-07-21T03:30:00+01:00</t>
  </si>
  <si>
    <t xml:space="preserve"> 2024-07-21T04:00:00+01:00</t>
  </si>
  <si>
    <t xml:space="preserve"> 2024-07-21T04:30:00+01:00</t>
  </si>
  <si>
    <t xml:space="preserve"> 2024-07-21T05:00:00+01:00</t>
  </si>
  <si>
    <t xml:space="preserve"> 2024-07-21T05:30:00+01:00</t>
  </si>
  <si>
    <t xml:space="preserve"> 2024-07-21T06:00:00+01:00</t>
  </si>
  <si>
    <t xml:space="preserve"> 2024-07-21T06:30:00+01:00</t>
  </si>
  <si>
    <t xml:space="preserve"> 2024-07-21T07:00:00+01:00</t>
  </si>
  <si>
    <t xml:space="preserve"> 2024-07-21T07:30:00+01:00</t>
  </si>
  <si>
    <t xml:space="preserve"> 2024-07-21T08:00:00+01:00</t>
  </si>
  <si>
    <t xml:space="preserve"> 2024-07-21T08:30:00+01:00</t>
  </si>
  <si>
    <t xml:space="preserve"> 2024-07-21T09:00:00+01:00</t>
  </si>
  <si>
    <t xml:space="preserve"> 2024-07-21T09:30:00+01:00</t>
  </si>
  <si>
    <t xml:space="preserve"> 2024-07-21T10:00:00+01:00</t>
  </si>
  <si>
    <t xml:space="preserve"> 2024-07-21T10:30:00+01:00</t>
  </si>
  <si>
    <t xml:space="preserve"> 2024-07-21T11:00:00+01:00</t>
  </si>
  <si>
    <t xml:space="preserve"> 2024-07-21T11:30:00+01:00</t>
  </si>
  <si>
    <t xml:space="preserve"> 2024-07-21T12:00:00+01:00</t>
  </si>
  <si>
    <t xml:space="preserve"> 2024-07-21T12:30:00+01:00</t>
  </si>
  <si>
    <t xml:space="preserve"> 2024-07-21T13:00:00+01:00</t>
  </si>
  <si>
    <t xml:space="preserve"> 2024-07-21T13:30:00+01:00</t>
  </si>
  <si>
    <t xml:space="preserve"> 2024-07-21T14:00:00+01:00</t>
  </si>
  <si>
    <t xml:space="preserve"> 2024-07-21T14:30:00+01:00</t>
  </si>
  <si>
    <t xml:space="preserve"> 2024-07-21T15:00:00+01:00</t>
  </si>
  <si>
    <t xml:space="preserve"> 2024-07-21T15:30:00+01:00</t>
  </si>
  <si>
    <t xml:space="preserve"> 2024-07-21T16:00:00+01:00</t>
  </si>
  <si>
    <t xml:space="preserve"> 2024-07-21T16:30:00+01:00</t>
  </si>
  <si>
    <t xml:space="preserve"> 2024-07-21T17:00:00+01:00</t>
  </si>
  <si>
    <t xml:space="preserve"> 2024-07-21T17:30:00+01:00</t>
  </si>
  <si>
    <t xml:space="preserve"> 2024-07-21T18:00:00+01:00</t>
  </si>
  <si>
    <t xml:space="preserve"> 2024-07-21T18:30:00+01:00</t>
  </si>
  <si>
    <t xml:space="preserve"> 2024-07-21T19:00:00+01:00</t>
  </si>
  <si>
    <t xml:space="preserve"> 2024-07-21T19:30:00+01:00</t>
  </si>
  <si>
    <t xml:space="preserve"> 2024-07-21T20:00:00+01:00</t>
  </si>
  <si>
    <t xml:space="preserve"> 2024-07-21T20:30:00+01:00</t>
  </si>
  <si>
    <t xml:space="preserve"> 2024-07-21T21:00:00+01:00</t>
  </si>
  <si>
    <t xml:space="preserve"> 2024-07-21T21:30:00+01:00</t>
  </si>
  <si>
    <t xml:space="preserve"> 2024-07-21T22:00:00+01:00</t>
  </si>
  <si>
    <t xml:space="preserve"> 2024-07-21T22:30:00+01:00</t>
  </si>
  <si>
    <t xml:space="preserve"> 2024-07-21T23:00:00+01:00</t>
  </si>
  <si>
    <t xml:space="preserve"> 2024-07-21T23:30:00+01:00</t>
  </si>
  <si>
    <t xml:space="preserve"> 2024-07-22T00:00:00+01:00</t>
  </si>
  <si>
    <t xml:space="preserve"> 2024-07-22T00:30:00+01:00</t>
  </si>
  <si>
    <t xml:space="preserve"> 2024-08-09T13:00:00+01:00</t>
  </si>
  <si>
    <t xml:space="preserve"> 2024-08-09T13:30:00+01:00</t>
  </si>
  <si>
    <t xml:space="preserve"> 2024-08-09T14:00:00+01:00</t>
  </si>
  <si>
    <t xml:space="preserve"> 2024-08-09T14:30:00+01:00</t>
  </si>
  <si>
    <t xml:space="preserve"> 2024-08-09T15:00:00+01:00</t>
  </si>
  <si>
    <t xml:space="preserve"> 2024-08-09T15:30:00+01:00</t>
  </si>
  <si>
    <t xml:space="preserve"> 2024-08-09T16:00:00+01:00</t>
  </si>
  <si>
    <t xml:space="preserve"> 2024-08-09T16:30:00+01:00</t>
  </si>
  <si>
    <t xml:space="preserve"> 2024-08-09T17:00:00+01:00</t>
  </si>
  <si>
    <t xml:space="preserve"> 2024-08-09T17:30:00+01:00</t>
  </si>
  <si>
    <t xml:space="preserve"> 2024-08-09T18:00:00+01:00</t>
  </si>
  <si>
    <t xml:space="preserve"> 2024-08-09T18:30:00+01:00</t>
  </si>
  <si>
    <t xml:space="preserve"> 2024-08-09T19:00:00+01:00</t>
  </si>
  <si>
    <t xml:space="preserve"> 2024-08-09T19:30:00+01:00</t>
  </si>
  <si>
    <t xml:space="preserve"> 2024-08-09T20:00:00+01:00</t>
  </si>
  <si>
    <t xml:space="preserve"> 2024-08-09T20:30:00+01:00</t>
  </si>
  <si>
    <t xml:space="preserve"> 2024-08-09T21:00:00+01:00</t>
  </si>
  <si>
    <t xml:space="preserve"> 2024-08-09T21:30:00+01:00</t>
  </si>
  <si>
    <t xml:space="preserve"> 2024-08-09T22:00:00+01:00</t>
  </si>
  <si>
    <t xml:space="preserve"> 2024-08-09T22:30:00+01:00</t>
  </si>
  <si>
    <t xml:space="preserve"> 2024-08-09T23:00:00+01:00</t>
  </si>
  <si>
    <t xml:space="preserve"> 2024-08-09T23:30:00+01:00</t>
  </si>
  <si>
    <t xml:space="preserve"> 2024-08-10T00:00:00+01:00</t>
  </si>
  <si>
    <t xml:space="preserve"> 2024-08-10T00:30:00+01:00</t>
  </si>
  <si>
    <t xml:space="preserve"> 2024-08-10T01:00:00+01:00</t>
  </si>
  <si>
    <t xml:space="preserve"> 2024-08-10T01:30:00+01:00</t>
  </si>
  <si>
    <t xml:space="preserve"> 2024-08-10T02:00:00+01:00</t>
  </si>
  <si>
    <t xml:space="preserve"> 2024-08-10T02:30:00+01:00</t>
  </si>
  <si>
    <t xml:space="preserve"> 2024-08-10T03:00:00+01:00</t>
  </si>
  <si>
    <t xml:space="preserve"> 2024-08-10T03:30:00+01:00</t>
  </si>
  <si>
    <t xml:space="preserve"> 2024-08-10T04:00:00+01:00</t>
  </si>
  <si>
    <t xml:space="preserve"> 2024-08-10T04:30:00+01:00</t>
  </si>
  <si>
    <t xml:space="preserve"> 2024-08-10T05:00:00+01:00</t>
  </si>
  <si>
    <t xml:space="preserve"> 2024-08-10T05:30:00+01:00</t>
  </si>
  <si>
    <t xml:space="preserve"> 2024-08-10T06:00:00+01:00</t>
  </si>
  <si>
    <t xml:space="preserve"> 2024-08-10T06:30:00+01:00</t>
  </si>
  <si>
    <t xml:space="preserve"> 2024-08-10T07:00:00+01:00</t>
  </si>
  <si>
    <t xml:space="preserve"> 2024-08-10T07:30:00+01:00</t>
  </si>
  <si>
    <t xml:space="preserve"> 2024-08-10T08:00:00+01:00</t>
  </si>
  <si>
    <t xml:space="preserve"> 2024-08-10T08:30:00+01:00</t>
  </si>
  <si>
    <t xml:space="preserve"> 2024-08-10T09:00:00+01:00</t>
  </si>
  <si>
    <t xml:space="preserve"> 2024-08-10T09:30:00+01:00</t>
  </si>
  <si>
    <t xml:space="preserve"> 2024-08-10T10:00:00+01:00</t>
  </si>
  <si>
    <t xml:space="preserve"> 2024-08-10T10:30:00+01:00</t>
  </si>
  <si>
    <t xml:space="preserve"> 2024-08-10T11:00:00+01:00</t>
  </si>
  <si>
    <t xml:space="preserve"> 2024-08-10T11:30:00+01:00</t>
  </si>
  <si>
    <t xml:space="preserve"> 2024-08-10T12:00:00+01:00</t>
  </si>
  <si>
    <t xml:space="preserve"> 2024-08-10T12:30:00+01:00</t>
  </si>
  <si>
    <t xml:space="preserve"> 2024-08-10T13:00:00+01:00</t>
  </si>
  <si>
    <t xml:space="preserve"> 2024-08-10T13:30:00+01:00</t>
  </si>
  <si>
    <t xml:space="preserve"> 2024-08-10T14:00:00+01:00</t>
  </si>
  <si>
    <t xml:space="preserve"> 2024-08-10T14:30:00+01:00</t>
  </si>
  <si>
    <t xml:space="preserve"> 2024-08-10T15:00:00+01:00</t>
  </si>
  <si>
    <t xml:space="preserve"> 2024-08-10T15:30:00+01:00</t>
  </si>
  <si>
    <t xml:space="preserve"> 2024-08-10T16:00:00+01:00</t>
  </si>
  <si>
    <t xml:space="preserve"> 2024-08-10T16:30:00+01:00</t>
  </si>
  <si>
    <t xml:space="preserve"> 2024-08-10T17:00:00+01:00</t>
  </si>
  <si>
    <t xml:space="preserve"> 2024-08-10T17:30:00+01:00</t>
  </si>
  <si>
    <t xml:space="preserve"> 2024-08-10T18:00:00+01:00</t>
  </si>
  <si>
    <t xml:space="preserve"> 2024-08-10T18:30:00+01:00</t>
  </si>
  <si>
    <t xml:space="preserve"> 2024-08-10T19:00:00+01:00</t>
  </si>
  <si>
    <t xml:space="preserve"> 2024-08-10T19:30:00+01:00</t>
  </si>
  <si>
    <t xml:space="preserve"> 2024-08-10T20:00:00+01:00</t>
  </si>
  <si>
    <t xml:space="preserve"> 2024-08-10T20:30:00+01:00</t>
  </si>
  <si>
    <t xml:space="preserve"> 2024-08-10T21:00:00+01:00</t>
  </si>
  <si>
    <t xml:space="preserve"> 2024-08-10T21:30:00+01:00</t>
  </si>
  <si>
    <t xml:space="preserve"> 2024-08-10T22:00:00+01:00</t>
  </si>
  <si>
    <t xml:space="preserve"> 2024-08-10T22:30:00+01:00</t>
  </si>
  <si>
    <t xml:space="preserve"> 2024-08-10T23:00:00+01:00</t>
  </si>
  <si>
    <t xml:space="preserve"> 2024-08-10T23:30:00+01:00</t>
  </si>
  <si>
    <t xml:space="preserve"> 2024-08-11T00:00:00+01:00</t>
  </si>
  <si>
    <t xml:space="preserve"> 2024-08-11T00:30:00+01:00</t>
  </si>
  <si>
    <t xml:space="preserve"> 2024-08-11T01:00:00+01:00</t>
  </si>
  <si>
    <t xml:space="preserve"> 2024-08-11T01:30:00+01:00</t>
  </si>
  <si>
    <t xml:space="preserve"> 2024-08-11T02:00:00+01:00</t>
  </si>
  <si>
    <t xml:space="preserve"> 2024-08-11T02:30:00+01:00</t>
  </si>
  <si>
    <t xml:space="preserve"> 2024-08-11T03:00:00+01:00</t>
  </si>
  <si>
    <t xml:space="preserve"> 2024-08-11T03:30:00+01:00</t>
  </si>
  <si>
    <t xml:space="preserve"> 2024-08-11T04:00:00+01:00</t>
  </si>
  <si>
    <t xml:space="preserve"> 2024-08-11T04:30:00+01:00</t>
  </si>
  <si>
    <t xml:space="preserve"> 2024-08-11T05:00:00+01:00</t>
  </si>
  <si>
    <t xml:space="preserve"> 2024-08-11T05:30:00+01:00</t>
  </si>
  <si>
    <t xml:space="preserve"> 2024-08-11T06:00:00+01:00</t>
  </si>
  <si>
    <t xml:space="preserve"> 2024-08-11T06:30:00+01:00</t>
  </si>
  <si>
    <t xml:space="preserve"> 2024-08-11T07:00:00+01:00</t>
  </si>
  <si>
    <t xml:space="preserve"> 2024-08-11T07:30:00+01:00</t>
  </si>
  <si>
    <t xml:space="preserve"> 2024-08-11T08:00:00+01:00</t>
  </si>
  <si>
    <t xml:space="preserve"> 2024-08-11T08:30:00+01:00</t>
  </si>
  <si>
    <t xml:space="preserve"> 2024-08-11T09:00:00+01:00</t>
  </si>
  <si>
    <t xml:space="preserve"> 2024-08-11T09:30:00+01:00</t>
  </si>
  <si>
    <t xml:space="preserve"> 2024-08-11T10:00:00+01:00</t>
  </si>
  <si>
    <t xml:space="preserve"> 2024-08-11T10:30:00+01:00</t>
  </si>
  <si>
    <t xml:space="preserve"> 2024-08-11T11:00:00+01:00</t>
  </si>
  <si>
    <t xml:space="preserve"> 2024-08-11T11:30:00+01:00</t>
  </si>
  <si>
    <t xml:space="preserve"> 2024-08-11T12:00:00+01:00</t>
  </si>
  <si>
    <t xml:space="preserve"> 2024-08-11T12:30:00+01:00</t>
  </si>
  <si>
    <t xml:space="preserve"> 2024-08-11T13:00:00+01:00</t>
  </si>
  <si>
    <t xml:space="preserve"> 2024-08-11T13:30:00+01:00</t>
  </si>
  <si>
    <t xml:space="preserve"> 2024-08-11T14:00:00+01:00</t>
  </si>
  <si>
    <t xml:space="preserve"> 2024-08-11T14:30:00+01:00</t>
  </si>
  <si>
    <t xml:space="preserve"> 2024-08-11T15:00:00+01:00</t>
  </si>
  <si>
    <t xml:space="preserve"> 2024-08-11T15:30:00+01:00</t>
  </si>
  <si>
    <t xml:space="preserve"> 2024-08-11T16:00:00+01:00</t>
  </si>
  <si>
    <t xml:space="preserve"> 2024-08-11T16:30:00+01:00</t>
  </si>
  <si>
    <t xml:space="preserve"> 2024-08-11T17:00:00+01:00</t>
  </si>
  <si>
    <t xml:space="preserve"> 2024-08-11T17:30:00+01:00</t>
  </si>
  <si>
    <t xml:space="preserve"> 2024-08-11T18:00:00+01:00</t>
  </si>
  <si>
    <t xml:space="preserve"> 2024-08-11T18:30:00+01:00</t>
  </si>
  <si>
    <t xml:space="preserve"> 2024-08-11T19:00:00+01:00</t>
  </si>
  <si>
    <t xml:space="preserve"> 2024-08-11T19:30:00+01:00</t>
  </si>
  <si>
    <t xml:space="preserve"> 2024-08-11T20:00:00+01:00</t>
  </si>
  <si>
    <t xml:space="preserve"> 2024-08-11T20:30:00+01:00</t>
  </si>
  <si>
    <t xml:space="preserve"> 2024-08-11T21:00:00+01:00</t>
  </si>
  <si>
    <t xml:space="preserve"> 2024-08-11T21:30:00+01:00</t>
  </si>
  <si>
    <t xml:space="preserve"> 2024-08-11T22:00:00+01:00</t>
  </si>
  <si>
    <t xml:space="preserve"> 2024-08-11T22:30:00+01:00</t>
  </si>
  <si>
    <t xml:space="preserve"> 2024-08-11T23:00:00+01:00</t>
  </si>
  <si>
    <t xml:space="preserve"> 2024-08-11T23:30:00+01:00</t>
  </si>
  <si>
    <t xml:space="preserve"> 2024-08-12T00:00:00+01:00</t>
  </si>
  <si>
    <t xml:space="preserve"> 2024-08-12T00:30:00+01:00</t>
  </si>
  <si>
    <t xml:space="preserve"> 2024-08-30T05:30:00+01:00</t>
  </si>
  <si>
    <t xml:space="preserve"> 2024-08-30T06:00:00+01:00</t>
  </si>
  <si>
    <t xml:space="preserve"> 2024-08-30T06:30:00+01:00</t>
  </si>
  <si>
    <t xml:space="preserve"> 2024-08-30T07:00:00+01:00</t>
  </si>
  <si>
    <t xml:space="preserve"> 2024-08-30T07:30:00+01:00</t>
  </si>
  <si>
    <t xml:space="preserve"> 2024-08-30T08:00:00+01:00</t>
  </si>
  <si>
    <t xml:space="preserve"> 2024-08-30T08:30:00+01:00</t>
  </si>
  <si>
    <t xml:space="preserve"> 2024-08-30T09:00:00+01:00</t>
  </si>
  <si>
    <t xml:space="preserve"> 2024-08-30T09:30:00+01:00</t>
  </si>
  <si>
    <t xml:space="preserve"> 2024-08-30T10:00:00+01:00</t>
  </si>
  <si>
    <t xml:space="preserve"> 2024-08-30T10:30:00+01:00</t>
  </si>
  <si>
    <t xml:space="preserve"> 2024-08-30T11:00:00+01:00</t>
  </si>
  <si>
    <t xml:space="preserve"> 2024-08-30T11:30:00+01:00</t>
  </si>
  <si>
    <t xml:space="preserve"> 2024-08-30T12:00:00+01:00</t>
  </si>
  <si>
    <t xml:space="preserve"> 2024-08-30T12:30:00+01:00</t>
  </si>
  <si>
    <t xml:space="preserve"> 2024-08-30T13:00:00+01:00</t>
  </si>
  <si>
    <t xml:space="preserve"> 2024-08-30T13:30:00+01:00</t>
  </si>
  <si>
    <t xml:space="preserve"> 2024-08-30T14:00:00+01:00</t>
  </si>
  <si>
    <t xml:space="preserve"> 2024-08-30T14:30:00+01:00</t>
  </si>
  <si>
    <t xml:space="preserve"> 2024-08-30T15:00:00+01:00</t>
  </si>
  <si>
    <t xml:space="preserve"> 2024-08-30T15:30:00+01:00</t>
  </si>
  <si>
    <t xml:space="preserve"> 2024-08-30T16:00:00+01:00</t>
  </si>
  <si>
    <t xml:space="preserve"> 2024-08-30T16:30:00+01:00</t>
  </si>
  <si>
    <t xml:space="preserve"> 2024-08-30T17:00:00+01:00</t>
  </si>
  <si>
    <t xml:space="preserve"> 2024-08-30T17:30:00+01:00</t>
  </si>
  <si>
    <t xml:space="preserve"> 2024-08-30T18:00:00+01:00</t>
  </si>
  <si>
    <t xml:space="preserve"> 2024-08-30T18:30:00+01:00</t>
  </si>
  <si>
    <t xml:space="preserve"> 2024-08-30T19:00:00+01:00</t>
  </si>
  <si>
    <t xml:space="preserve"> 2024-08-30T19:30:00+01:00</t>
  </si>
  <si>
    <t xml:space="preserve"> 2024-08-30T20:00:00+01:00</t>
  </si>
  <si>
    <t xml:space="preserve"> 2024-08-30T20:30:00+01:00</t>
  </si>
  <si>
    <t xml:space="preserve"> 2024-08-30T21:00:00+01:00</t>
  </si>
  <si>
    <t xml:space="preserve"> 2024-08-30T21:30:00+01:00</t>
  </si>
  <si>
    <t xml:space="preserve"> 2024-08-30T22:00:00+01:00</t>
  </si>
  <si>
    <t xml:space="preserve"> 2024-08-30T22:30:00+01:00</t>
  </si>
  <si>
    <t xml:space="preserve"> 2024-08-30T23:00:00+01:00</t>
  </si>
  <si>
    <t xml:space="preserve"> 2024-08-30T23:30:00+01:00</t>
  </si>
  <si>
    <t xml:space="preserve"> 2024-08-31T00:00:00+01:00</t>
  </si>
  <si>
    <t xml:space="preserve"> 2024-08-31T00:30:00+01:00</t>
  </si>
  <si>
    <t xml:space="preserve"> 2024-08-31T01:00:00+01:00</t>
  </si>
  <si>
    <t xml:space="preserve"> 2024-08-31T01:30:00+01:00</t>
  </si>
  <si>
    <t xml:space="preserve"> 2024-08-31T02:00:00+01:00</t>
  </si>
  <si>
    <t xml:space="preserve"> 2024-08-31T02:30:00+01:00</t>
  </si>
  <si>
    <t xml:space="preserve"> 2024-08-31T03:00:00+01:00</t>
  </si>
  <si>
    <t xml:space="preserve"> 2024-08-31T03:30:00+01:00</t>
  </si>
  <si>
    <t xml:space="preserve"> 2024-08-31T04:00:00+01:00</t>
  </si>
  <si>
    <t xml:space="preserve"> 2024-08-31T04:30:00+01:00</t>
  </si>
  <si>
    <t xml:space="preserve"> 2024-08-31T05:00:00+01:00</t>
  </si>
  <si>
    <t xml:space="preserve"> 2024-08-31T05:30:00+01:00</t>
  </si>
  <si>
    <t xml:space="preserve"> 2024-08-31T06:00:00+01:00</t>
  </si>
  <si>
    <t xml:space="preserve"> 2024-08-31T06:30:00+01:00</t>
  </si>
  <si>
    <t xml:space="preserve"> 2024-08-31T07:00:00+01:00</t>
  </si>
  <si>
    <t xml:space="preserve"> 2024-08-31T07:30:00+01:00</t>
  </si>
  <si>
    <t xml:space="preserve"> 2024-08-31T08:00:00+01:00</t>
  </si>
  <si>
    <t xml:space="preserve"> 2024-08-31T08:30:00+01:00</t>
  </si>
  <si>
    <t xml:space="preserve"> 2024-08-31T09:00:00+01:00</t>
  </si>
  <si>
    <t xml:space="preserve"> 2024-08-31T09:30:00+01:00</t>
  </si>
  <si>
    <t xml:space="preserve"> 2024-08-31T10:00:00+01:00</t>
  </si>
  <si>
    <t xml:space="preserve"> 2024-08-31T10:30:00+01:00</t>
  </si>
  <si>
    <t xml:space="preserve"> 2024-08-31T11:00:00+01:00</t>
  </si>
  <si>
    <t xml:space="preserve"> 2024-08-31T11:30:00+01:00</t>
  </si>
  <si>
    <t xml:space="preserve"> 2024-08-31T12:00:00+01:00</t>
  </si>
  <si>
    <t xml:space="preserve"> 2024-08-31T12:30:00+01:00</t>
  </si>
  <si>
    <t xml:space="preserve"> 2024-08-31T13:00:00+01:00</t>
  </si>
  <si>
    <t xml:space="preserve"> 2024-08-31T13:30:00+01:00</t>
  </si>
  <si>
    <t xml:space="preserve"> 2024-08-31T14:00:00+01:00</t>
  </si>
  <si>
    <t xml:space="preserve"> 2024-08-31T14:30:00+01:00</t>
  </si>
  <si>
    <t xml:space="preserve"> 2024-08-31T15:00:00+01:00</t>
  </si>
  <si>
    <t xml:space="preserve"> 2024-08-31T15:30:00+01:00</t>
  </si>
  <si>
    <t xml:space="preserve"> 2024-08-31T16:00:00+01:00</t>
  </si>
  <si>
    <t xml:space="preserve"> 2024-08-31T16:30:00+01:00</t>
  </si>
  <si>
    <t xml:space="preserve"> 2024-08-31T17:00:00+01:00</t>
  </si>
  <si>
    <t xml:space="preserve"> 2024-08-31T17:30:00+01:00</t>
  </si>
  <si>
    <t xml:space="preserve"> 2024-08-31T18:00:00+01:00</t>
  </si>
  <si>
    <t xml:space="preserve"> 2024-08-31T18:30:00+01:00</t>
  </si>
  <si>
    <t xml:space="preserve"> 2024-08-31T19:00:00+01:00</t>
  </si>
  <si>
    <t xml:space="preserve"> 2024-08-31T19:30:00+01:00</t>
  </si>
  <si>
    <t xml:space="preserve"> 2024-08-31T20:00:00+01:00</t>
  </si>
  <si>
    <t xml:space="preserve"> 2024-08-31T20:30:00+01:00</t>
  </si>
  <si>
    <t xml:space="preserve"> 2024-08-31T21:00:00+01:00</t>
  </si>
  <si>
    <t xml:space="preserve"> 2024-08-31T21:30:00+01:00</t>
  </si>
  <si>
    <t xml:space="preserve"> 2024-08-31T22:00:00+01:00</t>
  </si>
  <si>
    <t xml:space="preserve"> 2024-08-31T22:30:00+01:00</t>
  </si>
  <si>
    <t xml:space="preserve"> 2024-08-31T23:00:00+01:00</t>
  </si>
  <si>
    <t xml:space="preserve"> 2024-08-31T23:30:00+01:00</t>
  </si>
  <si>
    <t xml:space="preserve"> 2024-09-01T00:00:00+01:00</t>
  </si>
  <si>
    <t xml:space="preserve"> 2024-09-01T00:30:00+01:00</t>
  </si>
  <si>
    <t xml:space="preserve"> 2024-09-01T01:00:00+01:00</t>
  </si>
  <si>
    <t xml:space="preserve"> 2024-09-01T01:30:00+01:00</t>
  </si>
  <si>
    <t xml:space="preserve"> 2024-09-01T02:00:00+01:00</t>
  </si>
  <si>
    <t xml:space="preserve"> 2024-09-01T02:30:00+01:00</t>
  </si>
  <si>
    <t xml:space="preserve"> 2024-09-01T03:00:00+01:00</t>
  </si>
  <si>
    <t xml:space="preserve"> 2024-09-01T03:30:00+01:00</t>
  </si>
  <si>
    <t xml:space="preserve"> 2024-09-01T04:00:00+01:00</t>
  </si>
  <si>
    <t xml:space="preserve"> 2024-09-01T04:30:00+01:00</t>
  </si>
  <si>
    <t xml:space="preserve"> 2024-09-01T05:00:00+01:00</t>
  </si>
  <si>
    <t xml:space="preserve"> 2024-09-01T05:30:00+01:00</t>
  </si>
  <si>
    <t xml:space="preserve"> 2024-09-01T06:00:00+01:00</t>
  </si>
  <si>
    <t xml:space="preserve"> 2024-09-01T06:30:00+01:00</t>
  </si>
  <si>
    <t xml:space="preserve"> 2024-09-01T07:00:00+01:00</t>
  </si>
  <si>
    <t xml:space="preserve"> 2024-09-01T07:30:00+01:00</t>
  </si>
  <si>
    <t xml:space="preserve"> 2024-09-01T08:00:00+01:00</t>
  </si>
  <si>
    <t xml:space="preserve"> 2024-09-01T08:30:00+01:00</t>
  </si>
  <si>
    <t xml:space="preserve"> 2024-09-01T09:00:00+01:00</t>
  </si>
  <si>
    <t xml:space="preserve"> 2024-09-01T09:30:00+01:00</t>
  </si>
  <si>
    <t xml:space="preserve"> 2024-09-01T10:00:00+01:00</t>
  </si>
  <si>
    <t xml:space="preserve"> 2024-09-01T10:30:00+01:00</t>
  </si>
  <si>
    <t xml:space="preserve"> 2024-09-01T11:00:00+01:00</t>
  </si>
  <si>
    <t xml:space="preserve"> 2024-09-01T11:30:00+01:00</t>
  </si>
  <si>
    <t xml:space="preserve"> 2024-09-01T12:00:00+01:00</t>
  </si>
  <si>
    <t xml:space="preserve"> 2024-09-01T12:30:00+01:00</t>
  </si>
  <si>
    <t xml:space="preserve"> 2024-09-01T13:00:00+01:00</t>
  </si>
  <si>
    <t xml:space="preserve"> 2024-09-01T13:30:00+01:00</t>
  </si>
  <si>
    <t xml:space="preserve"> 2024-09-01T14:00:00+01:00</t>
  </si>
  <si>
    <t xml:space="preserve"> 2024-09-01T14:30:00+01:00</t>
  </si>
  <si>
    <t xml:space="preserve"> 2024-09-01T15:00:00+01:00</t>
  </si>
  <si>
    <t xml:space="preserve"> 2024-09-01T15:30:00+01:00</t>
  </si>
  <si>
    <t xml:space="preserve"> 2024-09-01T16:00:00+01:00</t>
  </si>
  <si>
    <t xml:space="preserve"> 2024-09-01T16:30:00+01:00</t>
  </si>
  <si>
    <t xml:space="preserve"> 2024-09-01T17:00:00+01:00</t>
  </si>
  <si>
    <t xml:space="preserve"> 2024-09-01T17:30:00+01:00</t>
  </si>
  <si>
    <t xml:space="preserve"> 2024-09-01T18:00:00+01:00</t>
  </si>
  <si>
    <t xml:space="preserve"> 2024-09-01T18:30:00+01:00</t>
  </si>
  <si>
    <t xml:space="preserve"> 2024-09-01T19:00:00+01:00</t>
  </si>
  <si>
    <t xml:space="preserve"> 2024-09-01T19:30:00+01:00</t>
  </si>
  <si>
    <t xml:space="preserve"> 2024-09-01T20:00:00+01:00</t>
  </si>
  <si>
    <t xml:space="preserve"> 2024-09-01T20:30:00+01:00</t>
  </si>
  <si>
    <t xml:space="preserve"> 2024-09-01T21:00:00+01:00</t>
  </si>
  <si>
    <t xml:space="preserve"> 2024-09-01T21:30:00+01:00</t>
  </si>
  <si>
    <t xml:space="preserve"> 2024-09-01T22:00:00+01:00</t>
  </si>
  <si>
    <t xml:space="preserve"> 2024-09-01T22:30:00+01:00</t>
  </si>
  <si>
    <t xml:space="preserve"> 2024-09-01T23:00:00+01:00</t>
  </si>
  <si>
    <t xml:space="preserve"> 2024-09-01T23:30:00+01:00</t>
  </si>
  <si>
    <t xml:space="preserve"> 2024-09-02T00:00:00+01:00</t>
  </si>
  <si>
    <t xml:space="preserve"> 2024-09-02T00:30:00+01:00</t>
  </si>
  <si>
    <t xml:space="preserve"> 2024-09-19T22:00:00+01:00</t>
  </si>
  <si>
    <t xml:space="preserve"> 2024-09-19T22:30:00+01:00</t>
  </si>
  <si>
    <t xml:space="preserve"> 2024-09-19T23:00:00+01:00</t>
  </si>
  <si>
    <t xml:space="preserve"> 2024-09-19T23:30:00+01:00</t>
  </si>
  <si>
    <t xml:space="preserve"> 2024-09-20T00:00:00+01:00</t>
  </si>
  <si>
    <t xml:space="preserve"> 2024-09-20T00:30:00+01:00</t>
  </si>
  <si>
    <t xml:space="preserve"> 2024-09-20T01:00:00+01:00</t>
  </si>
  <si>
    <t xml:space="preserve"> 2024-09-20T01:30:00+01:00</t>
  </si>
  <si>
    <t xml:space="preserve"> 2024-09-20T02:00:00+01:00</t>
  </si>
  <si>
    <t xml:space="preserve"> 2024-09-20T02:30:00+01:00</t>
  </si>
  <si>
    <t xml:space="preserve"> 2024-09-20T03:00:00+01:00</t>
  </si>
  <si>
    <t xml:space="preserve"> 2024-09-20T03:30:00+01:00</t>
  </si>
  <si>
    <t xml:space="preserve"> 2024-09-20T04:00:00+01:00</t>
  </si>
  <si>
    <t xml:space="preserve"> 2024-09-20T04:30:00+01:00</t>
  </si>
  <si>
    <t xml:space="preserve"> 2024-09-20T05:00:00+01:00</t>
  </si>
  <si>
    <t xml:space="preserve"> 2024-09-20T05:30:00+01:00</t>
  </si>
  <si>
    <t xml:space="preserve"> 2024-09-20T06:00:00+01:00</t>
  </si>
  <si>
    <t xml:space="preserve"> 2024-09-20T06:30:00+01:00</t>
  </si>
  <si>
    <t xml:space="preserve"> 2024-09-20T07:00:00+01:00</t>
  </si>
  <si>
    <t xml:space="preserve"> 2024-09-20T07:30:00+01:00</t>
  </si>
  <si>
    <t xml:space="preserve"> 2024-09-20T08:00:00+01:00</t>
  </si>
  <si>
    <t xml:space="preserve"> 2024-09-20T08:30:00+01:00</t>
  </si>
  <si>
    <t xml:space="preserve"> 2024-09-20T09:00:00+01:00</t>
  </si>
  <si>
    <t xml:space="preserve"> 2024-09-20T09:30:00+01:00</t>
  </si>
  <si>
    <t xml:space="preserve"> 2024-09-20T10:00:00+01:00</t>
  </si>
  <si>
    <t xml:space="preserve"> 2024-09-20T10:30:00+01:00</t>
  </si>
  <si>
    <t xml:space="preserve"> 2024-09-20T11:00:00+01:00</t>
  </si>
  <si>
    <t xml:space="preserve"> 2024-09-20T11:30:00+01:00</t>
  </si>
  <si>
    <t xml:space="preserve"> 2024-09-20T12:00:00+01:00</t>
  </si>
  <si>
    <t xml:space="preserve"> 2024-09-20T12:30:00+01:00</t>
  </si>
  <si>
    <t xml:space="preserve"> 2024-09-20T13:00:00+01:00</t>
  </si>
  <si>
    <t xml:space="preserve"> 2024-09-20T13:30:00+01:00</t>
  </si>
  <si>
    <t xml:space="preserve"> 2024-09-20T14:00:00+01:00</t>
  </si>
  <si>
    <t xml:space="preserve"> 2024-09-20T14:30:00+01:00</t>
  </si>
  <si>
    <t xml:space="preserve"> 2024-09-20T15:00:00+01:00</t>
  </si>
  <si>
    <t xml:space="preserve"> 2024-09-20T15:30:00+01:00</t>
  </si>
  <si>
    <t xml:space="preserve"> 2024-09-20T16:00:00+01:00</t>
  </si>
  <si>
    <t xml:space="preserve"> 2024-09-20T16:30:00+01:00</t>
  </si>
  <si>
    <t xml:space="preserve"> 2024-09-20T17:00:00+01:00</t>
  </si>
  <si>
    <t xml:space="preserve"> 2024-09-20T17:30:00+01:00</t>
  </si>
  <si>
    <t xml:space="preserve"> 2024-09-20T18:00:00+01:00</t>
  </si>
  <si>
    <t xml:space="preserve"> 2024-09-20T18:30:00+01:00</t>
  </si>
  <si>
    <t xml:space="preserve"> 2024-09-20T19:00:00+01:00</t>
  </si>
  <si>
    <t xml:space="preserve"> 2024-09-20T19:30:00+01:00</t>
  </si>
  <si>
    <t xml:space="preserve"> 2024-09-20T20:00:00+01:00</t>
  </si>
  <si>
    <t xml:space="preserve"> 2024-09-20T20:30:00+01:00</t>
  </si>
  <si>
    <t xml:space="preserve"> 2024-09-20T21:00:00+01:00</t>
  </si>
  <si>
    <t xml:space="preserve"> 2024-09-20T21:30:00+01:00</t>
  </si>
  <si>
    <t xml:space="preserve"> 2024-09-20T22:00:00+01:00</t>
  </si>
  <si>
    <t xml:space="preserve"> 2024-09-20T22:30:00+01:00</t>
  </si>
  <si>
    <t xml:space="preserve"> 2024-09-20T23:00:00+01:00</t>
  </si>
  <si>
    <t xml:space="preserve"> 2024-09-20T23:30:00+01:00</t>
  </si>
  <si>
    <t xml:space="preserve"> 2024-09-21T00:00:00+01:00</t>
  </si>
  <si>
    <t xml:space="preserve"> 2024-09-21T00:30:00+01:00</t>
  </si>
  <si>
    <t xml:space="preserve"> 2024-09-21T01:00:00+01:00</t>
  </si>
  <si>
    <t xml:space="preserve"> 2024-09-21T01:30:00+01:00</t>
  </si>
  <si>
    <t xml:space="preserve"> 2024-09-21T02:00:00+01:00</t>
  </si>
  <si>
    <t xml:space="preserve"> 2024-09-21T02:30:00+01:00</t>
  </si>
  <si>
    <t xml:space="preserve"> 2024-09-21T03:00:00+01:00</t>
  </si>
  <si>
    <t xml:space="preserve"> 2024-09-21T03:30:00+01:00</t>
  </si>
  <si>
    <t xml:space="preserve"> 2024-09-21T04:00:00+01:00</t>
  </si>
  <si>
    <t xml:space="preserve"> 2024-09-21T04:30:00+01:00</t>
  </si>
  <si>
    <t xml:space="preserve"> 2024-09-21T05:00:00+01:00</t>
  </si>
  <si>
    <t xml:space="preserve"> 2024-09-21T05:30:00+01:00</t>
  </si>
  <si>
    <t xml:space="preserve"> 2024-09-21T06:00:00+01:00</t>
  </si>
  <si>
    <t xml:space="preserve"> 2024-09-21T06:30:00+01:00</t>
  </si>
  <si>
    <t xml:space="preserve"> 2024-09-21T07:00:00+01:00</t>
  </si>
  <si>
    <t xml:space="preserve"> 2024-09-21T07:30:00+01:00</t>
  </si>
  <si>
    <t xml:space="preserve"> 2024-09-21T08:00:00+01:00</t>
  </si>
  <si>
    <t xml:space="preserve"> 2024-09-21T08:30:00+01:00</t>
  </si>
  <si>
    <t xml:space="preserve"> 2024-09-21T09:00:00+01:00</t>
  </si>
  <si>
    <t xml:space="preserve"> 2024-09-21T09:30:00+01:00</t>
  </si>
  <si>
    <t xml:space="preserve"> 2024-09-21T10:00:00+01:00</t>
  </si>
  <si>
    <t xml:space="preserve"> 2024-09-21T10:30:00+01:00</t>
  </si>
  <si>
    <t xml:space="preserve"> 2024-09-21T11:00:00+01:00</t>
  </si>
  <si>
    <t xml:space="preserve"> 2024-09-21T11:30:00+01:00</t>
  </si>
  <si>
    <t xml:space="preserve"> 2024-09-21T12:00:00+01:00</t>
  </si>
  <si>
    <t xml:space="preserve"> 2024-09-21T12:30:00+01:00</t>
  </si>
  <si>
    <t xml:space="preserve"> 2024-09-21T13:00:00+01:00</t>
  </si>
  <si>
    <t xml:space="preserve"> 2024-09-21T13:30:00+01:00</t>
  </si>
  <si>
    <t xml:space="preserve"> 2024-09-21T14:00:00+01:00</t>
  </si>
  <si>
    <t xml:space="preserve"> 2024-09-21T14:30:00+01:00</t>
  </si>
  <si>
    <t xml:space="preserve"> 2024-09-21T15:00:00+01:00</t>
  </si>
  <si>
    <t xml:space="preserve"> 2024-09-21T15:30:00+01:00</t>
  </si>
  <si>
    <t xml:space="preserve"> 2024-09-21T16:00:00+01:00</t>
  </si>
  <si>
    <t xml:space="preserve"> 2024-09-21T16:30:00+01:00</t>
  </si>
  <si>
    <t xml:space="preserve"> 2024-09-21T17:00:00+01:00</t>
  </si>
  <si>
    <t xml:space="preserve"> 2024-09-21T17:30:00+01:00</t>
  </si>
  <si>
    <t xml:space="preserve"> 2024-09-21T18:00:00+01:00</t>
  </si>
  <si>
    <t xml:space="preserve"> 2024-09-21T18:30:00+01:00</t>
  </si>
  <si>
    <t xml:space="preserve"> 2024-09-21T19:00:00+01:00</t>
  </si>
  <si>
    <t xml:space="preserve"> 2024-09-21T19:30:00+01:00</t>
  </si>
  <si>
    <t xml:space="preserve"> 2024-09-21T20:00:00+01:00</t>
  </si>
  <si>
    <t xml:space="preserve"> 2024-09-21T20:30:00+01:00</t>
  </si>
  <si>
    <t xml:space="preserve"> 2024-09-21T21:00:00+01:00</t>
  </si>
  <si>
    <t xml:space="preserve"> 2024-09-21T21:30:00+01:00</t>
  </si>
  <si>
    <t xml:space="preserve"> 2024-09-21T22:00:00+01:00</t>
  </si>
  <si>
    <t xml:space="preserve"> 2024-09-21T22:30:00+01:00</t>
  </si>
  <si>
    <t xml:space="preserve"> 2024-09-21T23:00:00+01:00</t>
  </si>
  <si>
    <t xml:space="preserve"> 2024-09-21T23:30:00+01:00</t>
  </si>
  <si>
    <t xml:space="preserve"> 2024-09-22T00:00:00+01:00</t>
  </si>
  <si>
    <t xml:space="preserve"> 2024-09-22T00:30:00+01:00</t>
  </si>
  <si>
    <t xml:space="preserve"> 2024-10-10T15:00:00+01:00</t>
  </si>
  <si>
    <t xml:space="preserve"> 2024-10-10T15:30:00+01:00</t>
  </si>
  <si>
    <t xml:space="preserve"> 2024-10-10T16:00:00+01:00</t>
  </si>
  <si>
    <t xml:space="preserve"> 2024-10-10T16:30:00+01:00</t>
  </si>
  <si>
    <t xml:space="preserve"> 2024-10-10T17:00:00+01:00</t>
  </si>
  <si>
    <t xml:space="preserve"> 2024-10-10T17:30:00+01:00</t>
  </si>
  <si>
    <t xml:space="preserve"> 2024-10-10T18:00:00+01:00</t>
  </si>
  <si>
    <t xml:space="preserve"> 2024-10-10T18:30:00+01:00</t>
  </si>
  <si>
    <t xml:space="preserve"> 2024-10-10T19:00:00+01:00</t>
  </si>
  <si>
    <t xml:space="preserve"> 2024-10-10T19:30:00+01:00</t>
  </si>
  <si>
    <t xml:space="preserve"> 2024-10-10T20:00:00+01:00</t>
  </si>
  <si>
    <t xml:space="preserve"> 2024-10-10T20:30:00+01:00</t>
  </si>
  <si>
    <t xml:space="preserve"> 2024-10-10T21:00:00+01:00</t>
  </si>
  <si>
    <t xml:space="preserve"> 2024-10-10T21:30:00+01:00</t>
  </si>
  <si>
    <t xml:space="preserve"> 2024-10-10T22:00:00+01:00</t>
  </si>
  <si>
    <t xml:space="preserve"> 2024-10-10T22:30:00+01:00</t>
  </si>
  <si>
    <t xml:space="preserve"> 2024-10-10T23:00:00+01:00</t>
  </si>
  <si>
    <t xml:space="preserve"> 2024-10-10T23:30:00+01:00</t>
  </si>
  <si>
    <t xml:space="preserve"> 2024-10-11T00:00:00+01:00</t>
  </si>
  <si>
    <t xml:space="preserve"> 2024-10-11T00:30:00+01:00</t>
  </si>
  <si>
    <t xml:space="preserve"> 2024-11-30T08:00:00+00:00</t>
  </si>
  <si>
    <t xml:space="preserve"> 2024-11-30T08:30:00+00:00</t>
  </si>
  <si>
    <t xml:space="preserve"> 2024-11-30T09:00:00+00:00</t>
  </si>
  <si>
    <t xml:space="preserve"> 2024-11-30T09:30:00+00:00</t>
  </si>
  <si>
    <t xml:space="preserve"> 2024-11-30T10:00:00+00:00</t>
  </si>
  <si>
    <t xml:space="preserve"> 2024-11-30T10:30:00+00:00</t>
  </si>
  <si>
    <t xml:space="preserve"> 2024-11-30T11:00:00+00:00</t>
  </si>
  <si>
    <t xml:space="preserve"> 2024-11-30T11:30:00+00:00</t>
  </si>
  <si>
    <t xml:space="preserve"> 2024-11-30T12:00:00+00:00</t>
  </si>
  <si>
    <t xml:space="preserve"> 2024-11-30T12:30:00+00:00</t>
  </si>
  <si>
    <t xml:space="preserve"> 2024-11-30T13:00:00+00:00</t>
  </si>
  <si>
    <t xml:space="preserve"> 2024-11-30T13:30:00+00:00</t>
  </si>
  <si>
    <t xml:space="preserve"> 2024-11-30T14:00:00+00:00</t>
  </si>
  <si>
    <t xml:space="preserve"> 2024-11-30T14:30:00+00:00</t>
  </si>
  <si>
    <t xml:space="preserve"> 2024-11-30T15:00:00+00:00</t>
  </si>
  <si>
    <t xml:space="preserve"> 2024-11-30T15:30:00+00:00</t>
  </si>
  <si>
    <t xml:space="preserve"> 2024-11-30T16:00:00+00:00</t>
  </si>
  <si>
    <t xml:space="preserve"> 2024-11-30T16:30:00+00:00</t>
  </si>
  <si>
    <t xml:space="preserve"> 2024-11-30T17:00:00+00:00</t>
  </si>
  <si>
    <t xml:space="preserve"> 2024-11-30T17:30:00+00:00</t>
  </si>
  <si>
    <t xml:space="preserve"> 2024-11-30T18:00:00+00:00</t>
  </si>
  <si>
    <t xml:space="preserve"> 2024-11-30T18:30:00+00:00</t>
  </si>
  <si>
    <t xml:space="preserve"> 2024-11-30T19:00:00+00:00</t>
  </si>
  <si>
    <t xml:space="preserve"> 2024-11-30T19:30:00+00:00</t>
  </si>
  <si>
    <t xml:space="preserve"> 2024-11-30T20:00:00+00:00</t>
  </si>
  <si>
    <t xml:space="preserve"> 2024-11-30T20:30:00+00:00</t>
  </si>
  <si>
    <t xml:space="preserve"> 2024-11-30T21:00:00+00:00</t>
  </si>
  <si>
    <t xml:space="preserve"> 2024-11-30T21:30:00+00:00</t>
  </si>
  <si>
    <t xml:space="preserve"> 2024-11-30T22:00:00+00:00</t>
  </si>
  <si>
    <t xml:space="preserve"> 2024-11-30T22:30:00+00:00</t>
  </si>
  <si>
    <t xml:space="preserve"> 2024-11-30T23:00:00+00:00</t>
  </si>
  <si>
    <t xml:space="preserve"> 2024-11-30T23:30:00+00:00</t>
  </si>
  <si>
    <t xml:space="preserve"> 2024-12-01T00:00:00+00:00</t>
  </si>
  <si>
    <t xml:space="preserve"> 2024-12-01T00:30:00+00:00</t>
  </si>
  <si>
    <t xml:space="preserve"> 2024-12-01T01:00:00+00:00</t>
  </si>
  <si>
    <t xml:space="preserve"> 2024-12-01T01:30:00+00:00</t>
  </si>
  <si>
    <t xml:space="preserve"> 2024-12-01T02:00:00+00:00</t>
  </si>
  <si>
    <t xml:space="preserve"> 2024-12-01T02:30:00+00:00</t>
  </si>
  <si>
    <t xml:space="preserve"> 2024-12-01T03:00:00+00:00</t>
  </si>
  <si>
    <t xml:space="preserve"> 2024-12-01T03:30:00+00:00</t>
  </si>
  <si>
    <t xml:space="preserve"> 2024-12-01T04:00:00+00:00</t>
  </si>
  <si>
    <t xml:space="preserve"> 2024-12-01T04:30:00+00:00</t>
  </si>
  <si>
    <t xml:space="preserve"> 2024-12-01T05:00:00+00:00</t>
  </si>
  <si>
    <t xml:space="preserve"> 2024-12-01T05:30:00+00:00</t>
  </si>
  <si>
    <t xml:space="preserve"> 2024-12-01T06:00:00+00:00</t>
  </si>
  <si>
    <t xml:space="preserve"> 2024-12-01T06:30:00+00:00</t>
  </si>
  <si>
    <t xml:space="preserve"> 2024-12-01T07:00:00+00:00</t>
  </si>
  <si>
    <t xml:space="preserve"> 2024-12-01T07:30:00+00:00</t>
  </si>
  <si>
    <t xml:space="preserve"> 2024-12-01T08:00:00+00:00</t>
  </si>
  <si>
    <t xml:space="preserve"> 2024-12-01T08:30:00+00:00</t>
  </si>
  <si>
    <t xml:space="preserve"> 2024-12-01T09:00:00+00:00</t>
  </si>
  <si>
    <t xml:space="preserve"> 2024-12-01T09:30:00+00:00</t>
  </si>
  <si>
    <t xml:space="preserve"> 2024-12-01T10:00:00+00:00</t>
  </si>
  <si>
    <t xml:space="preserve"> 2024-12-01T10:30:00+00:00</t>
  </si>
  <si>
    <t xml:space="preserve"> 2024-12-01T11:00:00+00:00</t>
  </si>
  <si>
    <t xml:space="preserve"> 2024-12-01T11:30:00+00:00</t>
  </si>
  <si>
    <t xml:space="preserve"> 2024-12-01T12:00:00+00:00</t>
  </si>
  <si>
    <t xml:space="preserve"> 2024-12-01T12:30:00+00:00</t>
  </si>
  <si>
    <t xml:space="preserve"> 2024-12-01T13:00:00+00:00</t>
  </si>
  <si>
    <t xml:space="preserve"> 2024-12-01T13:30:00+00:00</t>
  </si>
  <si>
    <t xml:space="preserve"> 2024-12-01T14:00:00+00:00</t>
  </si>
  <si>
    <t xml:space="preserve"> 2024-12-01T14:30:00+00:00</t>
  </si>
  <si>
    <t xml:space="preserve"> 2024-12-01T15:00:00+00:00</t>
  </si>
  <si>
    <t xml:space="preserve"> 2024-12-01T15:30:00+00:00</t>
  </si>
  <si>
    <t xml:space="preserve"> 2024-12-01T16:00:00+00:00</t>
  </si>
  <si>
    <t xml:space="preserve"> 2024-12-01T16:30:00+00:00</t>
  </si>
  <si>
    <t xml:space="preserve"> 2024-12-01T17:00:00+00:00</t>
  </si>
  <si>
    <t xml:space="preserve"> 2024-12-01T17:30:00+00:00</t>
  </si>
  <si>
    <t xml:space="preserve"> 2024-12-01T18:00:00+00:00</t>
  </si>
  <si>
    <t xml:space="preserve"> 2024-12-01T18:30:00+00:00</t>
  </si>
  <si>
    <t xml:space="preserve"> 2024-12-01T19:00:00+00:00</t>
  </si>
  <si>
    <t xml:space="preserve"> 2024-12-01T19:30:00+00:00</t>
  </si>
  <si>
    <t xml:space="preserve"> 2024-12-01T20:00:00+00:00</t>
  </si>
  <si>
    <t xml:space="preserve"> 2024-12-01T20:30:00+00:00</t>
  </si>
  <si>
    <t xml:space="preserve"> 2024-12-01T21:00:00+00:00</t>
  </si>
  <si>
    <t xml:space="preserve"> 2024-12-01T21:30:00+00:00</t>
  </si>
  <si>
    <t xml:space="preserve"> 2024-12-01T22:00:00+00:00</t>
  </si>
  <si>
    <t xml:space="preserve"> 2024-12-01T22:30:00+00:00</t>
  </si>
  <si>
    <t xml:space="preserve"> 2024-12-01T23:00:00+00:00</t>
  </si>
  <si>
    <t xml:space="preserve"> 2024-12-01T23:30:00+00:00</t>
  </si>
  <si>
    <t xml:space="preserve"> 2024-12-02T00:00:00+00:00</t>
  </si>
  <si>
    <t xml:space="preserve"> 2024-12-02T00:30:00+00:00</t>
  </si>
  <si>
    <t xml:space="preserve"> 2024-12-02T01:00:00+00:00</t>
  </si>
  <si>
    <t xml:space="preserve"> 2024-12-02T01:30:00+00:00</t>
  </si>
  <si>
    <t xml:space="preserve"> 2024-12-02T02:00:00+00:00</t>
  </si>
  <si>
    <t xml:space="preserve"> 2024-12-02T02:30:00+00:00</t>
  </si>
  <si>
    <t xml:space="preserve"> 2024-12-02T03:00:00+00:00</t>
  </si>
  <si>
    <t xml:space="preserve"> 2024-12-02T03:30:00+00:00</t>
  </si>
  <si>
    <t xml:space="preserve"> 2024-12-02T04:00:00+00:00</t>
  </si>
  <si>
    <t xml:space="preserve"> 2024-12-02T04:30:00+00:00</t>
  </si>
  <si>
    <t xml:space="preserve"> 2024-12-02T05:00:00+00:00</t>
  </si>
  <si>
    <t xml:space="preserve"> 2024-12-02T05:30:00+00:00</t>
  </si>
  <si>
    <t xml:space="preserve"> 2024-12-02T06:00:00+00:00</t>
  </si>
  <si>
    <t xml:space="preserve"> 2024-12-02T06:30:00+00:00</t>
  </si>
  <si>
    <t xml:space="preserve"> 2024-12-02T07:00:00+00:00</t>
  </si>
  <si>
    <t xml:space="preserve"> 2024-12-02T07:30:00+00:00</t>
  </si>
  <si>
    <t xml:space="preserve"> 2024-12-02T08:00:00+00:00</t>
  </si>
  <si>
    <t xml:space="preserve"> 2024-12-02T08:30:00+00:00</t>
  </si>
  <si>
    <t xml:space="preserve"> 2024-12-02T09:00:00+00:00</t>
  </si>
  <si>
    <t xml:space="preserve"> 2024-12-02T09:30:00+00:00</t>
  </si>
  <si>
    <t xml:space="preserve"> 2024-12-02T10:00:00+00:00</t>
  </si>
  <si>
    <t xml:space="preserve"> 2024-12-02T10:30:00+00:00</t>
  </si>
  <si>
    <t xml:space="preserve"> 2024-12-02T11:00:00+00:00</t>
  </si>
  <si>
    <t xml:space="preserve"> 2024-12-02T11:30:00+00:00</t>
  </si>
  <si>
    <t xml:space="preserve"> 2024-12-02T12:00:00+00:00</t>
  </si>
  <si>
    <t xml:space="preserve"> 2024-12-02T12:30:00+00:00</t>
  </si>
  <si>
    <t xml:space="preserve"> 2024-12-02T13:00:00+00:00</t>
  </si>
  <si>
    <t xml:space="preserve"> 2024-12-02T13:30:00+00:00</t>
  </si>
  <si>
    <t xml:space="preserve"> 2024-12-02T14:00:00+00:00</t>
  </si>
  <si>
    <t xml:space="preserve"> 2024-12-02T14:30:00+00:00</t>
  </si>
  <si>
    <t xml:space="preserve"> 2024-12-02T15:00:00+00:00</t>
  </si>
  <si>
    <t xml:space="preserve"> 2024-12-02T15:30:00+00:00</t>
  </si>
  <si>
    <t xml:space="preserve"> 2024-12-02T16:00:00+00:00</t>
  </si>
  <si>
    <t xml:space="preserve"> 2024-12-02T16:30:00+00:00</t>
  </si>
  <si>
    <t xml:space="preserve"> 2024-12-02T17:00:00+00:00</t>
  </si>
  <si>
    <t xml:space="preserve"> 2024-12-02T17:30:00+00:00</t>
  </si>
  <si>
    <t xml:space="preserve"> 2024-12-02T18:00:00+00:00</t>
  </si>
  <si>
    <t xml:space="preserve"> 2024-12-02T18:30:00+00:00</t>
  </si>
  <si>
    <t xml:space="preserve"> 2024-12-02T19:00:00+00:00</t>
  </si>
  <si>
    <t xml:space="preserve"> 2024-12-02T19:30:00+00:00</t>
  </si>
  <si>
    <t xml:space="preserve"> 2024-12-02T20:00:00+00:00</t>
  </si>
  <si>
    <t xml:space="preserve"> 2024-12-02T20:30:00+00:00</t>
  </si>
  <si>
    <t xml:space="preserve"> 2024-12-02T21:00:00+00:00</t>
  </si>
  <si>
    <t xml:space="preserve"> 2024-12-02T21:30:00+00:00</t>
  </si>
  <si>
    <t xml:space="preserve"> 2024-12-02T22:00:00+00:00</t>
  </si>
  <si>
    <t xml:space="preserve"> 2024-12-02T22:30:00+00:00</t>
  </si>
  <si>
    <t xml:space="preserve"> 2024-12-02T23:00:00+00:00</t>
  </si>
  <si>
    <t xml:space="preserve"> 2024-12-02T23:30:00+00:00</t>
  </si>
  <si>
    <t xml:space="preserve"> 2024-12-21T04:30:00+00:00</t>
  </si>
  <si>
    <t xml:space="preserve"> 2024-12-21T05:00:00+00:00</t>
  </si>
  <si>
    <t xml:space="preserve"> 2024-12-21T05:30:00+00:00</t>
  </si>
  <si>
    <t xml:space="preserve"> 2024-12-21T06:00:00+00:00</t>
  </si>
  <si>
    <t xml:space="preserve"> 2024-12-21T06:30:00+00:00</t>
  </si>
  <si>
    <t xml:space="preserve"> 2024-12-21T07:00:00+00:00</t>
  </si>
  <si>
    <t xml:space="preserve"> 2024-12-21T07:30:00+00:00</t>
  </si>
  <si>
    <t xml:space="preserve"> 2024-12-21T08:00:00+00:00</t>
  </si>
  <si>
    <t xml:space="preserve"> 2024-12-21T08:30:00+00:00</t>
  </si>
  <si>
    <t xml:space="preserve"> 2024-12-21T09:00:00+00:00</t>
  </si>
  <si>
    <t xml:space="preserve"> 2024-12-21T09:30:00+00:00</t>
  </si>
  <si>
    <t xml:space="preserve"> 2024-12-21T10:00:00+00:00</t>
  </si>
  <si>
    <t xml:space="preserve"> 2024-12-21T10:30:00+00:00</t>
  </si>
  <si>
    <t xml:space="preserve"> 2024-12-21T11:00:00+00:00</t>
  </si>
  <si>
    <t xml:space="preserve"> 2024-12-21T11:30:00+00:00</t>
  </si>
  <si>
    <t xml:space="preserve"> 2024-12-21T12:00:00+00:00</t>
  </si>
  <si>
    <t xml:space="preserve"> 2024-12-21T12:30:00+00:00</t>
  </si>
  <si>
    <t xml:space="preserve"> 2024-12-21T13:00:00+00:00</t>
  </si>
  <si>
    <t xml:space="preserve"> 2024-12-21T13:30:00+00:00</t>
  </si>
  <si>
    <t xml:space="preserve"> 2024-12-21T14:00:00+00:00</t>
  </si>
  <si>
    <t xml:space="preserve"> 2024-12-21T14:30:00+00:00</t>
  </si>
  <si>
    <t xml:space="preserve"> 2024-12-21T15:00:00+00:00</t>
  </si>
  <si>
    <t xml:space="preserve"> 2024-12-21T15:30:00+00:00</t>
  </si>
  <si>
    <t xml:space="preserve"> 2024-12-21T16:00:00+00:00</t>
  </si>
  <si>
    <t xml:space="preserve"> 2024-12-21T16:30:00+00:00</t>
  </si>
  <si>
    <t xml:space="preserve"> 2024-12-21T17:00:00+00:00</t>
  </si>
  <si>
    <t xml:space="preserve"> 2024-12-21T17:30:00+00:00</t>
  </si>
  <si>
    <t xml:space="preserve"> 2024-12-21T18:00:00+00:00</t>
  </si>
  <si>
    <t xml:space="preserve"> 2024-12-21T18:30:00+00:00</t>
  </si>
  <si>
    <t xml:space="preserve"> 2024-12-21T19:00:00+00:00</t>
  </si>
  <si>
    <t xml:space="preserve"> 2024-12-21T19:30:00+00:00</t>
  </si>
  <si>
    <t xml:space="preserve"> 2024-12-21T20:00:00+00:00</t>
  </si>
  <si>
    <t xml:space="preserve"> 2024-12-21T20:30:00+00:00</t>
  </si>
  <si>
    <t xml:space="preserve"> 2024-12-21T21:00:00+00:00</t>
  </si>
  <si>
    <t xml:space="preserve"> 2024-12-21T21:30:00+00:00</t>
  </si>
  <si>
    <t xml:space="preserve"> 2024-12-21T22:00:00+00:00</t>
  </si>
  <si>
    <t xml:space="preserve"> 2024-12-21T22:30:00+00:00</t>
  </si>
  <si>
    <t xml:space="preserve"> 2024-12-21T23:00:00+00:00</t>
  </si>
  <si>
    <t xml:space="preserve"> 2024-12-21T23:30:00+00:00</t>
  </si>
  <si>
    <t xml:space="preserve"> 2024-12-22T00:00:00+00:00</t>
  </si>
  <si>
    <t xml:space="preserve"> 2024-12-22T00:30:00+00:00</t>
  </si>
  <si>
    <t xml:space="preserve"> 2024-12-22T01:00:00+00:00</t>
  </si>
  <si>
    <t xml:space="preserve"> 2024-12-22T01:30:00+00:00</t>
  </si>
  <si>
    <t xml:space="preserve"> 2024-12-22T02:00:00+00:00</t>
  </si>
  <si>
    <t xml:space="preserve"> 2024-12-22T02:30:00+00:00</t>
  </si>
  <si>
    <t xml:space="preserve"> 2024-12-22T03:00:00+00:00</t>
  </si>
  <si>
    <t xml:space="preserve"> 2024-12-22T03:30:00+00:00</t>
  </si>
  <si>
    <t xml:space="preserve"> 2024-12-22T04:00:00+00:00</t>
  </si>
  <si>
    <t xml:space="preserve"> 2024-12-22T04:30:00+00:00</t>
  </si>
  <si>
    <t xml:space="preserve"> 2024-12-22T05:00:00+00:00</t>
  </si>
  <si>
    <t xml:space="preserve"> 2024-12-22T05:30:00+00:00</t>
  </si>
  <si>
    <t xml:space="preserve"> 2024-12-22T06:00:00+00:00</t>
  </si>
  <si>
    <t xml:space="preserve"> 2024-12-22T06:30:00+00:00</t>
  </si>
  <si>
    <t xml:space="preserve"> 2024-12-22T07:00:00+00:00</t>
  </si>
  <si>
    <t xml:space="preserve"> 2024-12-22T07:30:00+00:00</t>
  </si>
  <si>
    <t xml:space="preserve"> 2024-12-22T08:00:00+00:00</t>
  </si>
  <si>
    <t xml:space="preserve"> 2024-12-22T08:30:00+00:00</t>
  </si>
  <si>
    <t xml:space="preserve"> 2024-12-22T09:00:00+00:00</t>
  </si>
  <si>
    <t xml:space="preserve"> 2024-12-22T09:30:00+00:00</t>
  </si>
  <si>
    <t xml:space="preserve"> 2024-12-22T10:00:00+00:00</t>
  </si>
  <si>
    <t xml:space="preserve"> 2024-12-22T10:30:00+00:00</t>
  </si>
  <si>
    <t xml:space="preserve"> 2024-12-22T11:00:00+00:00</t>
  </si>
  <si>
    <t xml:space="preserve"> 2024-12-22T11:30:00+00:00</t>
  </si>
  <si>
    <t xml:space="preserve"> 2024-12-22T12:00:00+00:00</t>
  </si>
  <si>
    <t xml:space="preserve"> 2024-12-22T12:30:00+00:00</t>
  </si>
  <si>
    <t xml:space="preserve"> 2024-12-22T13:00:00+00:00</t>
  </si>
  <si>
    <t xml:space="preserve"> 2024-12-22T13:30:00+00:00</t>
  </si>
  <si>
    <t xml:space="preserve"> 2024-12-22T14:00:00+00:00</t>
  </si>
  <si>
    <t xml:space="preserve"> 2024-12-22T14:30:00+00:00</t>
  </si>
  <si>
    <t xml:space="preserve"> 2024-12-22T15:00:00+00:00</t>
  </si>
  <si>
    <t xml:space="preserve"> 2024-12-22T15:30:00+00:00</t>
  </si>
  <si>
    <t xml:space="preserve"> 2024-12-22T16:00:00+00:00</t>
  </si>
  <si>
    <t xml:space="preserve"> 2024-12-22T16:30:00+00:00</t>
  </si>
  <si>
    <t xml:space="preserve"> 2024-12-22T17:00:00+00:00</t>
  </si>
  <si>
    <t xml:space="preserve"> 2024-12-22T17:30:00+00:00</t>
  </si>
  <si>
    <t xml:space="preserve"> 2024-12-22T18:00:00+00:00</t>
  </si>
  <si>
    <t xml:space="preserve"> 2024-12-22T18:30:00+00:00</t>
  </si>
  <si>
    <t xml:space="preserve"> 2024-12-22T19:00:00+00:00</t>
  </si>
  <si>
    <t xml:space="preserve"> 2024-12-22T19:30:00+00:00</t>
  </si>
  <si>
    <t xml:space="preserve"> 2024-12-22T20:00:00+00:00</t>
  </si>
  <si>
    <t xml:space="preserve"> 2024-12-22T20:30:00+00:00</t>
  </si>
  <si>
    <t xml:space="preserve"> 2024-12-22T21:00:00+00:00</t>
  </si>
  <si>
    <t xml:space="preserve"> 2024-12-22T21:30:00+00:00</t>
  </si>
  <si>
    <t xml:space="preserve"> 2024-12-22T22:00:00+00:00</t>
  </si>
  <si>
    <t xml:space="preserve"> 2024-12-22T22:30:00+00:00</t>
  </si>
  <si>
    <t xml:space="preserve"> 2024-12-22T23:00:00+00:00</t>
  </si>
  <si>
    <t xml:space="preserve"> 2024-12-22T23:30:00+00:00</t>
  </si>
  <si>
    <t xml:space="preserve"> 2025-01-01T00:00:00+00:00</t>
  </si>
  <si>
    <t xml:space="preserve"> 2025-01-01T00:30:00+00:00</t>
  </si>
  <si>
    <t xml:space="preserve"> 2025-01-01T01:00:00+00:00</t>
  </si>
  <si>
    <t xml:space="preserve"> 2025-01-01T01:30:00+00:00</t>
  </si>
  <si>
    <t xml:space="preserve"> 2025-01-01T02:00:00+00:00</t>
  </si>
  <si>
    <t xml:space="preserve"> 2025-01-01T02:30:00+00:00</t>
  </si>
  <si>
    <t xml:space="preserve"> 2025-01-01T03:00:00+00:00</t>
  </si>
  <si>
    <t xml:space="preserve"> 2025-01-01T03:30:00+00:00</t>
  </si>
  <si>
    <t xml:space="preserve"> 2025-01-01T04:00:00+00:00</t>
  </si>
  <si>
    <t xml:space="preserve"> 2025-01-01T04:30:00+00:00</t>
  </si>
  <si>
    <t xml:space="preserve"> 2025-01-01T05:00:00+00:00</t>
  </si>
  <si>
    <t xml:space="preserve"> 2025-01-01T05:30:00+00:00</t>
  </si>
  <si>
    <t xml:space="preserve"> 2025-01-01T06:00:00+00:00</t>
  </si>
  <si>
    <t xml:space="preserve"> 2025-01-01T06:30:00+00:00</t>
  </si>
  <si>
    <t xml:space="preserve"> 2025-01-01T07:00:00+00:00</t>
  </si>
  <si>
    <t xml:space="preserve"> 2025-01-01T07:30:00+00:00</t>
  </si>
  <si>
    <t xml:space="preserve"> 2025-01-01T08:00:00+00:00</t>
  </si>
  <si>
    <t xml:space="preserve"> 2025-01-01T08:30:00+00:00</t>
  </si>
  <si>
    <t xml:space="preserve"> 2025-01-01T09:00:00+00:00</t>
  </si>
  <si>
    <t xml:space="preserve"> 2025-01-01T09:30:00+00:00</t>
  </si>
  <si>
    <t xml:space="preserve"> 2025-01-01T10:00:00+00:00</t>
  </si>
  <si>
    <t xml:space="preserve"> 2025-01-01T10:30:00+00:00</t>
  </si>
  <si>
    <t xml:space="preserve"> 2025-01-01T11:00:00+00:00</t>
  </si>
  <si>
    <t xml:space="preserve"> 2025-01-01T11:30:00+00:00</t>
  </si>
  <si>
    <t xml:space="preserve"> 2025-01-01T12:00:00+00:00</t>
  </si>
  <si>
    <t xml:space="preserve"> 2025-01-01T12:30:00+00:00</t>
  </si>
  <si>
    <t xml:space="preserve"> 2025-01-01T13:00:00+00:00</t>
  </si>
  <si>
    <t xml:space="preserve"> 2025-01-01T13:30:00+00:00</t>
  </si>
  <si>
    <t xml:space="preserve"> 2025-01-01T14:00:00+00:00</t>
  </si>
  <si>
    <t xml:space="preserve"> 2025-01-01T14:30:00+00:00</t>
  </si>
  <si>
    <t xml:space="preserve"> 2025-01-01T15:00:00+00:00</t>
  </si>
  <si>
    <t xml:space="preserve"> 2025-01-01T15:30:00+00:00</t>
  </si>
  <si>
    <t xml:space="preserve"> 2025-01-01T16:00:00+00:00</t>
  </si>
  <si>
    <t xml:space="preserve"> 2025-01-01T16:30:00+00:00</t>
  </si>
  <si>
    <t xml:space="preserve"> 2025-01-01T17:00:00+00:00</t>
  </si>
  <si>
    <t xml:space="preserve"> 2025-01-01T17:30:00+00:00</t>
  </si>
  <si>
    <t xml:space="preserve"> 2025-01-01T18:00:00+00:00</t>
  </si>
  <si>
    <t xml:space="preserve"> 2025-01-01T18:30:00+00:00</t>
  </si>
  <si>
    <t xml:space="preserve"> 2025-01-01T19:00:00+00:00</t>
  </si>
  <si>
    <t xml:space="preserve"> 2025-01-01T19:30:00+00:00</t>
  </si>
  <si>
    <t xml:space="preserve"> 2025-01-01T20:00:00+00:00</t>
  </si>
  <si>
    <t xml:space="preserve"> 2025-01-01T20:30:00+00:00</t>
  </si>
  <si>
    <t xml:space="preserve"> 2025-01-01T21:00:00+00:00</t>
  </si>
  <si>
    <t xml:space="preserve"> 2025-01-01T21:30:00+00:00</t>
  </si>
  <si>
    <t xml:space="preserve"> 2025-01-01T22:00:00+00:00</t>
  </si>
  <si>
    <t xml:space="preserve"> 2025-01-01T22:30:00+00:00</t>
  </si>
  <si>
    <t xml:space="preserve"> 2025-01-01T23:00:00+00:00</t>
  </si>
  <si>
    <t xml:space="preserve"> 2025-01-01T23:30:00+00:00</t>
  </si>
  <si>
    <t xml:space="preserve"> 2025-01-02T00:00:00+00:00</t>
  </si>
  <si>
    <t xml:space="preserve"> 2025-01-02T00:30:00+00:00</t>
  </si>
  <si>
    <t xml:space="preserve"> 2025-01-02T01:00:00+00:00</t>
  </si>
  <si>
    <t xml:space="preserve"> 2025-01-02T01:30:00+00:00</t>
  </si>
  <si>
    <t xml:space="preserve"> 2025-01-02T02:00:00+00:00</t>
  </si>
  <si>
    <t xml:space="preserve"> 2025-01-02T02:30:00+00:00</t>
  </si>
  <si>
    <t xml:space="preserve"> 2025-01-02T03:00:00+00:00</t>
  </si>
  <si>
    <t xml:space="preserve"> 2025-01-02T03:30:00+00:00</t>
  </si>
  <si>
    <t xml:space="preserve"> 2025-01-02T04:00:00+00:00</t>
  </si>
  <si>
    <t xml:space="preserve"> 2025-01-02T04:30:00+00:00</t>
  </si>
  <si>
    <t xml:space="preserve"> 2025-01-02T05:00:00+00:00</t>
  </si>
  <si>
    <t xml:space="preserve"> 2025-01-02T05:30:00+00:00</t>
  </si>
  <si>
    <t xml:space="preserve"> 2025-01-02T06:00:00+00:00</t>
  </si>
  <si>
    <t xml:space="preserve"> 2025-01-02T06:30:00+00:00</t>
  </si>
  <si>
    <t xml:space="preserve"> 2025-01-02T07:00:00+00:00</t>
  </si>
  <si>
    <t xml:space="preserve"> 2025-01-02T07:30:00+00:00</t>
  </si>
  <si>
    <t xml:space="preserve"> 2025-01-02T08:00:00+00:00</t>
  </si>
  <si>
    <t xml:space="preserve"> 2025-01-02T08:30:00+00:00</t>
  </si>
  <si>
    <t xml:space="preserve"> 2025-01-02T09:00:00+00:00</t>
  </si>
  <si>
    <t xml:space="preserve"> 2025-01-02T09:30:00+00:00</t>
  </si>
  <si>
    <t xml:space="preserve"> 2025-01-02T10:00:00+00:00</t>
  </si>
  <si>
    <t xml:space="preserve"> 2025-01-02T10:30:00+00:00</t>
  </si>
  <si>
    <t xml:space="preserve"> 2025-01-02T11:00:00+00:00</t>
  </si>
  <si>
    <t xml:space="preserve"> 2025-01-02T11:30:00+00:00</t>
  </si>
  <si>
    <t xml:space="preserve"> 2025-01-02T12:00:00+00:00</t>
  </si>
  <si>
    <t xml:space="preserve"> 2025-01-02T12:30:00+00:00</t>
  </si>
  <si>
    <t xml:space="preserve"> 2025-01-02T13:00:00+00:00</t>
  </si>
  <si>
    <t xml:space="preserve"> 2025-01-02T13:30:00+00:00</t>
  </si>
  <si>
    <t xml:space="preserve"> 2025-01-02T14:00:00+00:00</t>
  </si>
  <si>
    <t xml:space="preserve"> 2025-01-02T14:30:00+00:00</t>
  </si>
  <si>
    <t xml:space="preserve"> 2025-01-02T15:00:00+00:00</t>
  </si>
  <si>
    <t xml:space="preserve"> 2025-01-02T15:30:00+00:00</t>
  </si>
  <si>
    <t xml:space="preserve"> 2025-01-02T16:00:00+00:00</t>
  </si>
  <si>
    <t xml:space="preserve"> 2025-01-02T16:30:00+00:00</t>
  </si>
  <si>
    <t xml:space="preserve"> 2025-01-02T17:00:00+00:00</t>
  </si>
  <si>
    <t xml:space="preserve"> 2025-01-02T17:30:00+00:00</t>
  </si>
  <si>
    <t xml:space="preserve"> 2025-01-02T18:00:00+00:00</t>
  </si>
  <si>
    <t xml:space="preserve"> 2025-01-02T18:30:00+00:00</t>
  </si>
  <si>
    <t xml:space="preserve"> 2025-01-02T19:00:00+00:00</t>
  </si>
  <si>
    <t xml:space="preserve"> 2025-01-02T19:30:00+00:00</t>
  </si>
  <si>
    <t xml:space="preserve"> 2025-01-02T20:00:00+00:00</t>
  </si>
  <si>
    <t xml:space="preserve"> 2025-01-02T20:30:00+00:00</t>
  </si>
  <si>
    <t xml:space="preserve"> 2025-01-02T21:00:00+00:00</t>
  </si>
  <si>
    <t xml:space="preserve"> 2025-01-02T21:30:00+00:00</t>
  </si>
  <si>
    <t xml:space="preserve"> 2025-01-02T22:00:00+00:00</t>
  </si>
  <si>
    <t xml:space="preserve"> 2025-01-02T22:30:00+00:00</t>
  </si>
  <si>
    <t xml:space="preserve"> 2025-01-02T23:00:00+00:00</t>
  </si>
  <si>
    <t xml:space="preserve"> 2025-01-02T23:30:00+00:00</t>
  </si>
  <si>
    <t xml:space="preserve"> 2025-01-03T00:00:00+00:00</t>
  </si>
  <si>
    <t xml:space="preserve"> 2025-01-03T00:30:00+00:00</t>
  </si>
  <si>
    <t xml:space="preserve"> 2025-01-03T01:00:00+00:00</t>
  </si>
  <si>
    <t xml:space="preserve"> 2025-01-03T01:30:00+00:00</t>
  </si>
  <si>
    <t xml:space="preserve"> 2025-01-03T02:00:00+00:00</t>
  </si>
  <si>
    <t xml:space="preserve"> 2025-01-03T02:30:00+00:00</t>
  </si>
  <si>
    <t xml:space="preserve"> 2025-01-03T03:00:00+00:00</t>
  </si>
  <si>
    <t xml:space="preserve"> 2025-01-03T03:30:00+00:00</t>
  </si>
  <si>
    <t xml:space="preserve"> 2025-01-03T04:00:00+00:00</t>
  </si>
  <si>
    <t xml:space="preserve"> 2025-01-03T04:30:00+00:00</t>
  </si>
  <si>
    <t xml:space="preserve"> 2025-01-03T05:00:00+00:00</t>
  </si>
  <si>
    <t xml:space="preserve"> 2025-01-03T05:30:00+00:00</t>
  </si>
  <si>
    <t xml:space="preserve"> 2025-01-03T06:00:00+00:00</t>
  </si>
  <si>
    <t xml:space="preserve"> 2025-01-03T06:30:00+00:00</t>
  </si>
  <si>
    <t xml:space="preserve"> 2025-01-03T07:00:00+00:00</t>
  </si>
  <si>
    <t xml:space="preserve"> 2025-01-03T07:30:00+00:00</t>
  </si>
  <si>
    <t xml:space="preserve"> 2025-01-03T08:00:00+00:00</t>
  </si>
  <si>
    <t xml:space="preserve"> 2025-01-03T08:30:00+00:00</t>
  </si>
  <si>
    <t xml:space="preserve"> 2025-01-03T09:00:00+00:00</t>
  </si>
  <si>
    <t xml:space="preserve"> 2025-01-03T09:30:00+00:00</t>
  </si>
  <si>
    <t xml:space="preserve"> 2025-01-03T10:00:00+00:00</t>
  </si>
  <si>
    <t xml:space="preserve"> 2025-01-03T10:30:00+00:00</t>
  </si>
  <si>
    <t xml:space="preserve"> 2025-01-03T11:00:00+00:00</t>
  </si>
  <si>
    <t xml:space="preserve"> 2025-01-03T11:30:00+00:00</t>
  </si>
  <si>
    <t xml:space="preserve"> 2025-01-03T12:00:00+00:00</t>
  </si>
  <si>
    <t xml:space="preserve"> 2025-01-03T12:30:00+00:00</t>
  </si>
  <si>
    <t xml:space="preserve"> 2025-01-03T13:00:00+00:00</t>
  </si>
  <si>
    <t xml:space="preserve"> 2025-01-03T13:30:00+00:00</t>
  </si>
  <si>
    <t xml:space="preserve"> 2025-01-03T14:00:00+00:00</t>
  </si>
  <si>
    <t xml:space="preserve"> 2025-01-03T14:30:00+00:00</t>
  </si>
  <si>
    <t xml:space="preserve"> 2025-01-03T15:00:00+00:00</t>
  </si>
  <si>
    <t xml:space="preserve"> 2025-01-03T15:30:00+00:00</t>
  </si>
  <si>
    <t xml:space="preserve"> 2025-01-03T16:00:00+00:00</t>
  </si>
  <si>
    <t xml:space="preserve"> 2025-01-03T16:30:00+00:00</t>
  </si>
  <si>
    <t xml:space="preserve"> 2025-01-03T17:00:00+00:00</t>
  </si>
  <si>
    <t xml:space="preserve"> 2025-01-03T17:30:00+00:00</t>
  </si>
  <si>
    <t xml:space="preserve"> 2025-01-03T18:00:00+00:00</t>
  </si>
  <si>
    <t xml:space="preserve"> 2025-01-03T18:30:00+00:00</t>
  </si>
  <si>
    <t xml:space="preserve"> 2025-01-03T19:00:00+00:00</t>
  </si>
  <si>
    <t xml:space="preserve"> 2025-01-03T19:30:00+00:00</t>
  </si>
  <si>
    <t xml:space="preserve"> 2025-01-03T20:00:00+00:00</t>
  </si>
  <si>
    <t xml:space="preserve"> 2025-01-03T20:30:00+00:00</t>
  </si>
  <si>
    <t xml:space="preserve"> 2025-01-03T21:00:00+00:00</t>
  </si>
  <si>
    <t xml:space="preserve"> 2025-01-03T21:30:00+00:00</t>
  </si>
  <si>
    <t xml:space="preserve"> 2025-01-03T22:00:00+00:00</t>
  </si>
  <si>
    <t xml:space="preserve"> 2025-01-03T22:30:00+00:00</t>
  </si>
  <si>
    <t xml:space="preserve"> 2025-01-03T23:00:00+00:00</t>
  </si>
  <si>
    <t xml:space="preserve"> 2025-01-03T23:30:00+00:00</t>
  </si>
  <si>
    <t xml:space="preserve"> 2025-01-04T00:00:00+00:00</t>
  </si>
  <si>
    <t xml:space="preserve"> 2025-01-04T00:30:00+00:00</t>
  </si>
  <si>
    <t xml:space="preserve"> 2025-01-04T01:00:00+00:00</t>
  </si>
  <si>
    <t xml:space="preserve"> 2025-01-04T01:30:00+00:00</t>
  </si>
  <si>
    <t xml:space="preserve"> 2025-01-04T02:00:00+00:00</t>
  </si>
  <si>
    <t xml:space="preserve"> 2025-01-04T02:30:00+00:00</t>
  </si>
  <si>
    <t xml:space="preserve"> 2025-01-04T03:00:00+00:00</t>
  </si>
  <si>
    <t xml:space="preserve"> 2025-01-04T03:30:00+00:00</t>
  </si>
  <si>
    <t xml:space="preserve"> 2025-01-04T04:00:00+00:00</t>
  </si>
  <si>
    <t xml:space="preserve"> 2025-01-04T04:30:00+00:00</t>
  </si>
  <si>
    <t xml:space="preserve"> 2025-01-04T05:00:00+00:00</t>
  </si>
  <si>
    <t xml:space="preserve"> 2025-01-04T05:30:00+00:00</t>
  </si>
  <si>
    <t xml:space="preserve"> 2025-01-04T06:00:00+00:00</t>
  </si>
  <si>
    <t xml:space="preserve"> 2025-01-04T06:30:00+00:00</t>
  </si>
  <si>
    <t xml:space="preserve"> 2025-01-04T07:00:00+00:00</t>
  </si>
  <si>
    <t xml:space="preserve"> 2025-01-04T07:30:00+00:00</t>
  </si>
  <si>
    <t xml:space="preserve"> 2025-01-04T08:00:00+00:00</t>
  </si>
  <si>
    <t xml:space="preserve"> 2025-01-04T08:30:00+00:00</t>
  </si>
  <si>
    <t xml:space="preserve"> 2025-01-04T09:00:00+00:00</t>
  </si>
  <si>
    <t xml:space="preserve"> 2025-01-04T09:30:00+00:00</t>
  </si>
  <si>
    <t xml:space="preserve"> 2025-01-04T10:00:00+00:00</t>
  </si>
  <si>
    <t xml:space="preserve"> 2025-01-04T10:30:00+00:00</t>
  </si>
  <si>
    <t xml:space="preserve"> 2025-01-04T11:00:00+00:00</t>
  </si>
  <si>
    <t xml:space="preserve"> 2025-01-04T11:30:00+00:00</t>
  </si>
  <si>
    <t xml:space="preserve"> 2025-01-04T12:00:00+00:00</t>
  </si>
  <si>
    <t xml:space="preserve"> 2025-01-04T12:30:00+00:00</t>
  </si>
  <si>
    <t xml:space="preserve"> 2025-01-04T13:00:00+00:00</t>
  </si>
  <si>
    <t xml:space="preserve"> 2025-01-04T13:30:00+00:00</t>
  </si>
  <si>
    <t xml:space="preserve"> 2025-01-04T14:00:00+00:00</t>
  </si>
  <si>
    <t xml:space="preserve"> 2025-01-04T14:30:00+00:00</t>
  </si>
  <si>
    <t xml:space="preserve"> 2025-01-04T15:00:00+00:00</t>
  </si>
  <si>
    <t xml:space="preserve"> 2025-01-04T15:30:00+00:00</t>
  </si>
  <si>
    <t xml:space="preserve"> 2025-01-04T16:00:00+00:00</t>
  </si>
  <si>
    <t xml:space="preserve"> 2025-01-04T16:30:00+00:00</t>
  </si>
  <si>
    <t xml:space="preserve"> 2025-01-04T17:00:00+00:00</t>
  </si>
  <si>
    <t xml:space="preserve"> 2025-01-04T17:30:00+00:00</t>
  </si>
  <si>
    <t xml:space="preserve"> 2025-01-04T18:00:00+00:00</t>
  </si>
  <si>
    <t xml:space="preserve"> 2025-01-04T18:30:00+00:00</t>
  </si>
  <si>
    <t xml:space="preserve"> 2025-01-04T19:00:00+00:00</t>
  </si>
  <si>
    <t xml:space="preserve"> 2025-01-04T19:30:00+00:00</t>
  </si>
  <si>
    <t xml:space="preserve"> 2025-01-04T20:00:00+00:00</t>
  </si>
  <si>
    <t xml:space="preserve"> 2025-01-04T20:30:00+00:00</t>
  </si>
  <si>
    <t xml:space="preserve"> 2025-01-04T21:00:00+00:00</t>
  </si>
  <si>
    <t xml:space="preserve"> 2025-01-04T21:30:00+00:00</t>
  </si>
  <si>
    <t xml:space="preserve"> 2025-01-04T22:00:00+00:00</t>
  </si>
  <si>
    <t xml:space="preserve"> 2025-01-04T22:30:00+00:00</t>
  </si>
  <si>
    <t xml:space="preserve"> 2025-01-04T23:00:00+00:00</t>
  </si>
  <si>
    <t xml:space="preserve"> 2025-01-04T23:30:00+00:00</t>
  </si>
  <si>
    <t xml:space="preserve"> 2025-01-05T00:00:00+00:00</t>
  </si>
  <si>
    <t xml:space="preserve"> 2025-01-05T00:30:00+00:00</t>
  </si>
  <si>
    <t xml:space="preserve"> 2025-01-05T01:00:00+00:00</t>
  </si>
  <si>
    <t xml:space="preserve"> 2025-01-05T01:30:00+00:00</t>
  </si>
  <si>
    <t xml:space="preserve"> 2025-01-05T02:00:00+00:00</t>
  </si>
  <si>
    <t xml:space="preserve"> 2025-01-05T02:30:00+00:00</t>
  </si>
  <si>
    <t xml:space="preserve"> 2025-01-05T03:00:00+00:00</t>
  </si>
  <si>
    <t xml:space="preserve"> 2025-01-05T03:30:00+00:00</t>
  </si>
  <si>
    <t xml:space="preserve"> 2025-01-05T04:00:00+00:00</t>
  </si>
  <si>
    <t xml:space="preserve"> 2025-01-05T04:30:00+00:00</t>
  </si>
  <si>
    <t xml:space="preserve"> 2025-01-05T05:00:00+00:00</t>
  </si>
  <si>
    <t xml:space="preserve"> 2025-01-05T05:30:00+00:00</t>
  </si>
  <si>
    <t xml:space="preserve"> 2025-01-05T06:00:00+00:00</t>
  </si>
  <si>
    <t xml:space="preserve"> 2025-01-05T06:30:00+00:00</t>
  </si>
  <si>
    <t xml:space="preserve"> 2025-01-05T07:00:00+00:00</t>
  </si>
  <si>
    <t xml:space="preserve"> 2025-01-05T07:30:00+00:00</t>
  </si>
  <si>
    <t xml:space="preserve"> 2025-01-05T08:00:00+00:00</t>
  </si>
  <si>
    <t xml:space="preserve"> 2025-01-05T08:30:00+00:00</t>
  </si>
  <si>
    <t xml:space="preserve"> 2025-01-05T09:00:00+00:00</t>
  </si>
  <si>
    <t xml:space="preserve"> 2025-01-05T09:30:00+00:00</t>
  </si>
  <si>
    <t xml:space="preserve"> 2025-01-05T10:00:00+00:00</t>
  </si>
  <si>
    <t xml:space="preserve"> 2025-01-05T10:30:00+00:00</t>
  </si>
  <si>
    <t xml:space="preserve"> 2025-01-05T11:00:00+00:00</t>
  </si>
  <si>
    <t xml:space="preserve"> 2025-01-05T11:30:00+00:00</t>
  </si>
  <si>
    <t xml:space="preserve"> 2025-01-05T12:00:00+00:00</t>
  </si>
  <si>
    <t xml:space="preserve"> 2025-01-05T12:30:00+00:00</t>
  </si>
  <si>
    <t xml:space="preserve"> 2025-01-05T13:00:00+00:00</t>
  </si>
  <si>
    <t xml:space="preserve"> 2025-01-05T13:30:00+00:00</t>
  </si>
  <si>
    <t xml:space="preserve"> 2025-01-05T14:00:00+00:00</t>
  </si>
  <si>
    <t xml:space="preserve"> 2025-01-05T14:30:00+00:00</t>
  </si>
  <si>
    <t xml:space="preserve"> 2025-01-05T15:00:00+00:00</t>
  </si>
  <si>
    <t xml:space="preserve"> 2025-01-05T15:30:00+00:00</t>
  </si>
  <si>
    <t xml:space="preserve"> 2025-01-05T16:00:00+00:00</t>
  </si>
  <si>
    <t xml:space="preserve"> 2025-01-05T16:30:00+00:00</t>
  </si>
  <si>
    <t xml:space="preserve"> 2025-01-05T17:00:00+00:00</t>
  </si>
  <si>
    <t xml:space="preserve"> 2025-01-05T17:30:00+00:00</t>
  </si>
  <si>
    <t xml:space="preserve"> 2025-01-05T18:00:00+00:00</t>
  </si>
  <si>
    <t xml:space="preserve"> 2025-01-05T18:30:00+00:00</t>
  </si>
  <si>
    <t xml:space="preserve"> 2025-01-05T19:00:00+00:00</t>
  </si>
  <si>
    <t xml:space="preserve"> 2025-01-05T19:30:00+00:00</t>
  </si>
  <si>
    <t xml:space="preserve"> 2025-01-05T20:00:00+00:00</t>
  </si>
  <si>
    <t xml:space="preserve"> 2025-01-05T20:30:00+00:00</t>
  </si>
  <si>
    <t xml:space="preserve"> 2025-01-05T21:00:00+00:00</t>
  </si>
  <si>
    <t xml:space="preserve"> 2025-01-05T21:30:00+00:00</t>
  </si>
  <si>
    <t xml:space="preserve"> 2025-01-05T22:00:00+00:00</t>
  </si>
  <si>
    <t xml:space="preserve"> 2025-01-05T22:30:00+00:00</t>
  </si>
  <si>
    <t xml:space="preserve"> 2025-01-05T23:00:00+00:00</t>
  </si>
  <si>
    <t xml:space="preserve"> 2025-01-05T23:30:00+00:00</t>
  </si>
  <si>
    <t xml:space="preserve"> 2025-01-06T00:00:00+00:00</t>
  </si>
  <si>
    <t xml:space="preserve"> 2025-01-06T00:30:00+00:00</t>
  </si>
  <si>
    <t xml:space="preserve"> 2025-01-06T01:00:00+00:00</t>
  </si>
  <si>
    <t xml:space="preserve"> 2025-01-06T01:30:00+00:00</t>
  </si>
  <si>
    <t xml:space="preserve"> 2025-01-06T02:00:00+00:00</t>
  </si>
  <si>
    <t xml:space="preserve"> 2025-01-06T02:30:00+00:00</t>
  </si>
  <si>
    <t xml:space="preserve"> 2025-01-06T03:00:00+00:00</t>
  </si>
  <si>
    <t xml:space="preserve"> 2025-01-06T03:30:00+00:00</t>
  </si>
  <si>
    <t xml:space="preserve"> 2025-01-06T04:00:00+00:00</t>
  </si>
  <si>
    <t xml:space="preserve"> 2025-01-06T04:30:00+00:00</t>
  </si>
  <si>
    <t xml:space="preserve"> 2025-01-06T05:00:00+00:00</t>
  </si>
  <si>
    <t xml:space="preserve"> 2025-01-06T05:30:00+00:00</t>
  </si>
  <si>
    <t xml:space="preserve"> 2025-01-06T06:00:00+00:00</t>
  </si>
  <si>
    <t xml:space="preserve"> 2025-01-06T06:30:00+00:00</t>
  </si>
  <si>
    <t xml:space="preserve"> 2025-01-06T07:00:00+00:00</t>
  </si>
  <si>
    <t xml:space="preserve"> 2025-01-06T07:30:00+00:00</t>
  </si>
  <si>
    <t xml:space="preserve"> 2025-01-06T08:00:00+00:00</t>
  </si>
  <si>
    <t xml:space="preserve"> 2025-01-06T08:30:00+00:00</t>
  </si>
  <si>
    <t xml:space="preserve"> 2025-01-06T09:00:00+00:00</t>
  </si>
  <si>
    <t xml:space="preserve"> 2025-01-06T09:30:00+00:00</t>
  </si>
  <si>
    <t xml:space="preserve"> 2025-01-06T10:00:00+00:00</t>
  </si>
  <si>
    <t xml:space="preserve"> 2025-01-06T10:30:00+00:00</t>
  </si>
  <si>
    <t xml:space="preserve"> 2025-01-06T11:00:00+00:00</t>
  </si>
  <si>
    <t xml:space="preserve"> 2025-01-06T11:30:00+00:00</t>
  </si>
  <si>
    <t xml:space="preserve"> 2025-01-06T12:00:00+00:00</t>
  </si>
  <si>
    <t xml:space="preserve"> 2025-01-06T12:30:00+00:00</t>
  </si>
  <si>
    <t xml:space="preserve"> 2025-01-06T13:00:00+00:00</t>
  </si>
  <si>
    <t xml:space="preserve"> 2025-01-06T13:30:00+00:00</t>
  </si>
  <si>
    <t xml:space="preserve"> 2025-01-06T14:00:00+00:00</t>
  </si>
  <si>
    <t xml:space="preserve"> 2025-01-06T14:30:00+00:00</t>
  </si>
  <si>
    <t xml:space="preserve"> 2025-01-06T15:00:00+00:00</t>
  </si>
  <si>
    <t xml:space="preserve"> 2025-01-06T15:30:00+00:00</t>
  </si>
  <si>
    <t xml:space="preserve"> 2025-01-06T16:00:00+00:00</t>
  </si>
  <si>
    <t xml:space="preserve"> 2025-01-06T16:30:00+00:00</t>
  </si>
  <si>
    <t xml:space="preserve"> 2025-01-06T17:00:00+00:00</t>
  </si>
  <si>
    <t xml:space="preserve"> 2025-01-06T17:30:00+00:00</t>
  </si>
  <si>
    <t xml:space="preserve"> 2025-01-06T18:00:00+00:00</t>
  </si>
  <si>
    <t xml:space="preserve"> 2025-01-06T18:30:00+00:00</t>
  </si>
  <si>
    <t xml:space="preserve"> 2025-01-06T19:00:00+00:00</t>
  </si>
  <si>
    <t xml:space="preserve"> 2025-01-06T19:30:00+00:00</t>
  </si>
  <si>
    <t xml:space="preserve"> 2025-01-06T20:00:00+00:00</t>
  </si>
  <si>
    <t xml:space="preserve"> 2025-01-06T20:30:00+00:00</t>
  </si>
  <si>
    <t xml:space="preserve"> 2025-01-06T21:00:00+00:00</t>
  </si>
  <si>
    <t xml:space="preserve"> 2025-01-06T21:30:00+00:00</t>
  </si>
  <si>
    <t xml:space="preserve"> 2025-01-06T23:00:00+00:00</t>
  </si>
  <si>
    <t xml:space="preserve"> 2025-01-06T23:30:00+00:00</t>
  </si>
  <si>
    <t xml:space="preserve"> 2025-01-07T00:00:00+00:00</t>
  </si>
  <si>
    <t xml:space="preserve"> 2025-01-07T00:30:00+00:00</t>
  </si>
  <si>
    <t xml:space="preserve"> 2025-01-07T01:00:00+00:00</t>
  </si>
  <si>
    <t xml:space="preserve"> 2025-01-07T01:30:00+00:00</t>
  </si>
  <si>
    <t xml:space="preserve"> 2025-01-07T02:00:00+00:00</t>
  </si>
  <si>
    <t xml:space="preserve"> 2025-01-07T02:30:00+00:00</t>
  </si>
  <si>
    <t xml:space="preserve"> 2025-01-07T03:00:00+00:00</t>
  </si>
  <si>
    <t xml:space="preserve"> 2025-01-07T03:30:00+00:00</t>
  </si>
  <si>
    <t xml:space="preserve"> 2025-01-07T04:00:00+00:00</t>
  </si>
  <si>
    <t xml:space="preserve"> 2025-01-07T04:30:00+00:00</t>
  </si>
  <si>
    <t xml:space="preserve"> 2025-01-07T05:00:00+00:00</t>
  </si>
  <si>
    <t xml:space="preserve"> 2025-01-07T05:30:00+00:00</t>
  </si>
  <si>
    <t xml:space="preserve"> 2025-01-07T06:00:00+00:00</t>
  </si>
  <si>
    <t xml:space="preserve"> 2025-01-07T06:30:00+00:00</t>
  </si>
  <si>
    <t xml:space="preserve"> 2025-01-07T07:00:00+00:00</t>
  </si>
  <si>
    <t xml:space="preserve"> 2025-01-07T07:30:00+00:00</t>
  </si>
  <si>
    <t xml:space="preserve"> 2025-01-07T08:00:00+00:00</t>
  </si>
  <si>
    <t xml:space="preserve"> 2025-01-07T08:30:00+00:00</t>
  </si>
  <si>
    <t xml:space="preserve"> 2025-01-07T09:00:00+00:00</t>
  </si>
  <si>
    <t xml:space="preserve"> 2025-01-07T09:30:00+00:00</t>
  </si>
  <si>
    <t xml:space="preserve"> 2025-01-07T10:00:00+00:00</t>
  </si>
  <si>
    <t xml:space="preserve"> 2025-01-07T10:30:00+00:00</t>
  </si>
  <si>
    <t xml:space="preserve"> 2025-01-07T11:00:00+00:00</t>
  </si>
  <si>
    <t xml:space="preserve"> 2025-01-07T11:30:00+00:00</t>
  </si>
  <si>
    <t xml:space="preserve"> 2025-01-07T12:00:00+00:00</t>
  </si>
  <si>
    <t xml:space="preserve"> 2025-01-07T12:30:00+00:00</t>
  </si>
  <si>
    <t xml:space="preserve"> 2025-01-07T13:00:00+00:00</t>
  </si>
  <si>
    <t xml:space="preserve"> 2025-01-07T13:30:00+00:00</t>
  </si>
  <si>
    <t xml:space="preserve"> 2025-01-07T14:00:00+00:00</t>
  </si>
  <si>
    <t xml:space="preserve"> 2025-01-07T14:30:00+00:00</t>
  </si>
  <si>
    <t xml:space="preserve"> 2025-01-07T15:00:00+00:00</t>
  </si>
  <si>
    <t xml:space="preserve"> 2025-01-07T15:30:00+00:00</t>
  </si>
  <si>
    <t xml:space="preserve"> 2025-01-07T16:00:00+00:00</t>
  </si>
  <si>
    <t xml:space="preserve"> 2025-01-07T16:30:00+00:00</t>
  </si>
  <si>
    <t xml:space="preserve"> 2025-01-07T17:00:00+00:00</t>
  </si>
  <si>
    <t xml:space="preserve"> 2025-01-07T17:30:00+00:00</t>
  </si>
  <si>
    <t xml:space="preserve"> 2025-01-07T18:00:00+00:00</t>
  </si>
  <si>
    <t xml:space="preserve"> 2025-01-07T18:30:00+00:00</t>
  </si>
  <si>
    <t xml:space="preserve"> 2025-01-07T19:00:00+00:00</t>
  </si>
  <si>
    <t xml:space="preserve"> 2025-01-07T19:30:00+00:00</t>
  </si>
  <si>
    <t xml:space="preserve"> 2025-01-07T20:00:00+00:00</t>
  </si>
  <si>
    <t xml:space="preserve"> 2025-01-07T20:30:00+00:00</t>
  </si>
  <si>
    <t xml:space="preserve"> 2025-01-07T21:00:00+00:00</t>
  </si>
  <si>
    <t xml:space="preserve"> 2025-01-07T21:30:00+00:00</t>
  </si>
  <si>
    <t xml:space="preserve"> 2025-01-07T22:00:00+00:00</t>
  </si>
  <si>
    <t xml:space="preserve"> 2025-01-07T22:30:00+00:00</t>
  </si>
  <si>
    <t xml:space="preserve"> 2025-01-07T23:00:00+00:00</t>
  </si>
  <si>
    <t xml:space="preserve"> 2025-01-07T23:30:00+00:00</t>
  </si>
  <si>
    <t xml:space="preserve"> 2025-01-08T00:00:00+00:00</t>
  </si>
  <si>
    <t xml:space="preserve"> 2025-01-08T00:30:00+00:00</t>
  </si>
  <si>
    <t xml:space="preserve"> 2025-01-08T01:00:00+00:00</t>
  </si>
  <si>
    <t xml:space="preserve"> 2025-01-08T01:30:00+00:00</t>
  </si>
  <si>
    <t xml:space="preserve"> 2025-01-08T02:00:00+00:00</t>
  </si>
  <si>
    <t xml:space="preserve"> 2025-01-08T02:30:00+00:00</t>
  </si>
  <si>
    <t xml:space="preserve"> 2025-01-08T03:00:00+00:00</t>
  </si>
  <si>
    <t xml:space="preserve"> 2025-01-08T03:30:00+00:00</t>
  </si>
  <si>
    <t xml:space="preserve"> 2025-01-08T04:00:00+00:00</t>
  </si>
  <si>
    <t xml:space="preserve"> 2025-01-08T04:30:00+00:00</t>
  </si>
  <si>
    <t xml:space="preserve"> 2025-01-08T05:00:00+00:00</t>
  </si>
  <si>
    <t xml:space="preserve"> 2025-01-08T05:30:00+00:00</t>
  </si>
  <si>
    <t xml:space="preserve"> 2025-01-08T06:00:00+00:00</t>
  </si>
  <si>
    <t xml:space="preserve"> 2025-01-08T06:30:00+00:00</t>
  </si>
  <si>
    <t xml:space="preserve"> 2025-01-08T07:00:00+00:00</t>
  </si>
  <si>
    <t xml:space="preserve"> 2025-01-08T07:30:00+00:00</t>
  </si>
  <si>
    <t xml:space="preserve"> 2025-01-08T08:00:00+00:00</t>
  </si>
  <si>
    <t xml:space="preserve"> 2025-01-08T08:30:00+00:00</t>
  </si>
  <si>
    <t xml:space="preserve"> 2025-01-08T09:00:00+00:00</t>
  </si>
  <si>
    <t xml:space="preserve"> 2025-01-08T09:30:00+00:00</t>
  </si>
  <si>
    <t xml:space="preserve"> 2025-01-08T10:00:00+00:00</t>
  </si>
  <si>
    <t xml:space="preserve"> 2025-01-08T10:30:00+00:00</t>
  </si>
  <si>
    <t xml:space="preserve"> 2025-01-08T11:00:00+00:00</t>
  </si>
  <si>
    <t xml:space="preserve"> 2025-01-08T11:30:00+00:00</t>
  </si>
  <si>
    <t xml:space="preserve"> 2025-01-08T12:00:00+00:00</t>
  </si>
  <si>
    <t xml:space="preserve"> 2025-01-08T12:30:00+00:00</t>
  </si>
  <si>
    <t xml:space="preserve"> 2025-01-08T13:00:00+00:00</t>
  </si>
  <si>
    <t xml:space="preserve"> 2025-01-08T13:30:00+00:00</t>
  </si>
  <si>
    <t xml:space="preserve"> 2025-01-08T14:00:00+00:00</t>
  </si>
  <si>
    <t xml:space="preserve"> 2025-01-08T14:30:00+00:00</t>
  </si>
  <si>
    <t xml:space="preserve"> 2025-01-08T15:00:00+00:00</t>
  </si>
  <si>
    <t xml:space="preserve"> 2025-01-08T15:30:00+00:00</t>
  </si>
  <si>
    <t xml:space="preserve"> 2025-01-08T16:00:00+00:00</t>
  </si>
  <si>
    <t xml:space="preserve"> 2025-01-08T16:30:00+00:00</t>
  </si>
  <si>
    <t xml:space="preserve"> 2025-01-08T17:00:00+00:00</t>
  </si>
  <si>
    <t xml:space="preserve"> 2025-01-08T17:30:00+00:00</t>
  </si>
  <si>
    <t xml:space="preserve"> 2025-01-08T18:00:00+00:00</t>
  </si>
  <si>
    <t xml:space="preserve"> 2025-01-08T18:30:00+00:00</t>
  </si>
  <si>
    <t xml:space="preserve"> 2025-01-08T19:00:00+00:00</t>
  </si>
  <si>
    <t xml:space="preserve"> 2025-01-08T19:30:00+00:00</t>
  </si>
  <si>
    <t xml:space="preserve"> 2025-01-08T20:00:00+00:00</t>
  </si>
  <si>
    <t xml:space="preserve"> 2025-01-08T20:30:00+00:00</t>
  </si>
  <si>
    <t xml:space="preserve"> 2025-01-08T21:00:00+00:00</t>
  </si>
  <si>
    <t xml:space="preserve"> 2025-01-08T21:30:00+00:00</t>
  </si>
  <si>
    <t xml:space="preserve"> 2025-01-08T22:00:00+00:00</t>
  </si>
  <si>
    <t xml:space="preserve"> 2025-01-08T22:30:00+00:00</t>
  </si>
  <si>
    <t xml:space="preserve"> 2025-01-08T23:00:00+00:00</t>
  </si>
  <si>
    <t xml:space="preserve"> 2025-01-08T23:30:00+00:00</t>
  </si>
  <si>
    <t xml:space="preserve"> 2025-01-09T00:00:00+00:00</t>
  </si>
  <si>
    <t xml:space="preserve"> 2025-01-09T00:30:00+00:00</t>
  </si>
  <si>
    <t xml:space="preserve"> 2025-01-09T01:00:00+00:00</t>
  </si>
  <si>
    <t xml:space="preserve"> 2025-01-09T01:30:00+00:00</t>
  </si>
  <si>
    <t xml:space="preserve"> 2025-01-09T02:00:00+00:00</t>
  </si>
  <si>
    <t xml:space="preserve"> 2025-01-09T02:30:00+00:00</t>
  </si>
  <si>
    <t xml:space="preserve"> 2025-01-09T03:00:00+00:00</t>
  </si>
  <si>
    <t xml:space="preserve"> 2025-01-09T03:30:00+00:00</t>
  </si>
  <si>
    <t xml:space="preserve"> 2025-01-09T04:00:00+00:00</t>
  </si>
  <si>
    <t xml:space="preserve"> 2025-01-09T04:30:00+00:00</t>
  </si>
  <si>
    <t xml:space="preserve"> 2025-01-09T05:00:00+00:00</t>
  </si>
  <si>
    <t xml:space="preserve"> 2025-01-09T05:30:00+00:00</t>
  </si>
  <si>
    <t xml:space="preserve"> 2025-01-09T06:00:00+00:00</t>
  </si>
  <si>
    <t xml:space="preserve"> 2025-01-09T06:30:00+00:00</t>
  </si>
  <si>
    <t xml:space="preserve"> 2025-01-09T07:00:00+00:00</t>
  </si>
  <si>
    <t xml:space="preserve"> 2025-01-09T07:30:00+00:00</t>
  </si>
  <si>
    <t xml:space="preserve"> 2025-01-09T08:00:00+00:00</t>
  </si>
  <si>
    <t xml:space="preserve"> 2025-01-09T08:30:00+00:00</t>
  </si>
  <si>
    <t xml:space="preserve"> 2025-01-09T09:00:00+00:00</t>
  </si>
  <si>
    <t xml:space="preserve"> 2025-01-09T09:30:00+00:00</t>
  </si>
  <si>
    <t xml:space="preserve"> 2025-01-09T10:00:00+00:00</t>
  </si>
  <si>
    <t xml:space="preserve"> 2025-01-09T10:30:00+00:00</t>
  </si>
  <si>
    <t xml:space="preserve"> 2025-01-09T11:00:00+00:00</t>
  </si>
  <si>
    <t xml:space="preserve"> 2025-01-09T11:30:00+00:00</t>
  </si>
  <si>
    <t xml:space="preserve"> 2025-01-09T12:00:00+00:00</t>
  </si>
  <si>
    <t xml:space="preserve"> 2025-01-09T12:30:00+00:00</t>
  </si>
  <si>
    <t xml:space="preserve"> 2025-01-09T13:00:00+00:00</t>
  </si>
  <si>
    <t xml:space="preserve"> 2025-01-09T13:30:00+00:00</t>
  </si>
  <si>
    <t xml:space="preserve"> 2025-01-09T14:00:00+00:00</t>
  </si>
  <si>
    <t xml:space="preserve"> 2025-01-09T14:30:00+00:00</t>
  </si>
  <si>
    <t xml:space="preserve"> 2025-01-09T15:00:00+00:00</t>
  </si>
  <si>
    <t xml:space="preserve"> 2025-01-09T15:30:00+00:00</t>
  </si>
  <si>
    <t xml:space="preserve"> 2025-01-09T16:00:00+00:00</t>
  </si>
  <si>
    <t xml:space="preserve"> 2025-01-09T16:30:00+00:00</t>
  </si>
  <si>
    <t xml:space="preserve"> 2025-01-09T17:00:00+00:00</t>
  </si>
  <si>
    <t xml:space="preserve"> 2025-01-09T17:30:00+00:00</t>
  </si>
  <si>
    <t xml:space="preserve"> 2025-01-09T18:00:00+00:00</t>
  </si>
  <si>
    <t xml:space="preserve"> 2025-01-09T18:30:00+00:00</t>
  </si>
  <si>
    <t xml:space="preserve"> 2025-01-09T19:00:00+00:00</t>
  </si>
  <si>
    <t xml:space="preserve"> 2025-01-09T19:30:00+00:00</t>
  </si>
  <si>
    <t xml:space="preserve"> 2025-01-09T20:00:00+00:00</t>
  </si>
  <si>
    <t xml:space="preserve"> 2025-01-09T20:30:00+00:00</t>
  </si>
  <si>
    <t xml:space="preserve"> 2025-01-09T21:00:00+00:00</t>
  </si>
  <si>
    <t xml:space="preserve"> 2025-01-09T21:30:00+00:00</t>
  </si>
  <si>
    <t xml:space="preserve"> 2025-01-09T22:00:00+00:00</t>
  </si>
  <si>
    <t xml:space="preserve"> 2025-01-09T22:30:00+00:00</t>
  </si>
  <si>
    <t xml:space="preserve"> 2025-01-09T23:00:00+00:00</t>
  </si>
  <si>
    <t xml:space="preserve"> 2025-01-09T23:30:00+00:00</t>
  </si>
  <si>
    <t xml:space="preserve"> 2025-01-10T00:00:00+00:00</t>
  </si>
  <si>
    <t xml:space="preserve"> 2025-01-10T00:30:00+00:00</t>
  </si>
  <si>
    <t xml:space="preserve"> 2025-01-10T01:00:00+00:00</t>
  </si>
  <si>
    <t xml:space="preserve"> 2025-01-10T01:30:00+00:00</t>
  </si>
  <si>
    <t xml:space="preserve"> 2025-01-10T02:00:00+00:00</t>
  </si>
  <si>
    <t xml:space="preserve"> 2025-01-10T02:30:00+00:00</t>
  </si>
  <si>
    <t xml:space="preserve"> 2025-01-10T03:00:00+00:00</t>
  </si>
  <si>
    <t xml:space="preserve"> 2025-01-10T03:30:00+00:00</t>
  </si>
  <si>
    <t xml:space="preserve"> 2025-01-10T04:00:00+00:00</t>
  </si>
  <si>
    <t xml:space="preserve"> 2025-01-10T04:30:00+00:00</t>
  </si>
  <si>
    <t xml:space="preserve"> 2025-01-10T05:00:00+00:00</t>
  </si>
  <si>
    <t xml:space="preserve"> 2025-01-10T05:30:00+00:00</t>
  </si>
  <si>
    <t xml:space="preserve"> 2025-01-10T06:00:00+00:00</t>
  </si>
  <si>
    <t xml:space="preserve"> 2025-01-10T06:30:00+00:00</t>
  </si>
  <si>
    <t xml:space="preserve"> 2025-01-10T07:00:00+00:00</t>
  </si>
  <si>
    <t xml:space="preserve"> 2025-01-10T07:30:00+00:00</t>
  </si>
  <si>
    <t xml:space="preserve"> 2025-01-10T08:00:00+00:00</t>
  </si>
  <si>
    <t xml:space="preserve"> 2025-01-10T08:30:00+00:00</t>
  </si>
  <si>
    <t xml:space="preserve"> 2025-01-10T09:00:00+00:00</t>
  </si>
  <si>
    <t xml:space="preserve"> 2025-01-10T09:30:00+00:00</t>
  </si>
  <si>
    <t xml:space="preserve"> 2025-01-10T10:00:00+00:00</t>
  </si>
  <si>
    <t xml:space="preserve"> 2025-01-10T10:30:00+00:00</t>
  </si>
  <si>
    <t xml:space="preserve"> 2025-01-10T11:00:00+00:00</t>
  </si>
  <si>
    <t xml:space="preserve"> 2025-01-10T11:30:00+00:00</t>
  </si>
  <si>
    <t xml:space="preserve"> 2025-01-10T12:00:00+00:00</t>
  </si>
  <si>
    <t xml:space="preserve"> 2025-01-10T12:30:00+00:00</t>
  </si>
  <si>
    <t xml:space="preserve"> 2025-01-10T13:00:00+00:00</t>
  </si>
  <si>
    <t xml:space="preserve"> 2025-01-10T13:30:00+00:00</t>
  </si>
  <si>
    <t xml:space="preserve"> 2025-01-10T14:00:00+00:00</t>
  </si>
  <si>
    <t xml:space="preserve"> 2025-01-10T14:30:00+00:00</t>
  </si>
  <si>
    <t xml:space="preserve"> 2025-01-10T15:00:00+00:00</t>
  </si>
  <si>
    <t xml:space="preserve"> 2025-01-10T15:30:00+00:00</t>
  </si>
  <si>
    <t xml:space="preserve"> 2025-01-10T16:00:00+00:00</t>
  </si>
  <si>
    <t xml:space="preserve"> 2025-01-10T16:30:00+00:00</t>
  </si>
  <si>
    <t xml:space="preserve"> 2025-01-10T17:00:00+00:00</t>
  </si>
  <si>
    <t xml:space="preserve"> 2025-01-10T17:30:00+00:00</t>
  </si>
  <si>
    <t xml:space="preserve"> 2025-01-10T18:00:00+00:00</t>
  </si>
  <si>
    <t xml:space="preserve"> 2025-01-10T18:30:00+00:00</t>
  </si>
  <si>
    <t xml:space="preserve"> 2025-01-10T19:00:00+00:00</t>
  </si>
  <si>
    <t xml:space="preserve"> 2025-01-10T19:30:00+00:00</t>
  </si>
  <si>
    <t xml:space="preserve"> 2025-01-10T20:00:00+00:00</t>
  </si>
  <si>
    <t xml:space="preserve"> 2025-01-10T20:30:00+00:00</t>
  </si>
  <si>
    <t xml:space="preserve"> 2025-01-10T21:00:00+00:00</t>
  </si>
  <si>
    <t xml:space="preserve"> 2025-01-10T21:30:00+00:00</t>
  </si>
  <si>
    <t xml:space="preserve"> 2025-01-10T22:00:00+00:00</t>
  </si>
  <si>
    <t xml:space="preserve"> 2025-01-10T22:30:00+00:00</t>
  </si>
  <si>
    <t xml:space="preserve"> 2025-01-10T23:00:00+00:00</t>
  </si>
  <si>
    <t xml:space="preserve"> 2025-01-10T23:30:00+00:00</t>
  </si>
  <si>
    <t xml:space="preserve"> 2025-01-11T00:00:00+00:00</t>
  </si>
  <si>
    <t xml:space="preserve"> 2025-01-11T00:30:00+00:00</t>
  </si>
  <si>
    <t xml:space="preserve"> 2025-01-11T01:00:00+00:00</t>
  </si>
  <si>
    <t xml:space="preserve"> 2025-01-11T01:30:00+00:00</t>
  </si>
  <si>
    <t xml:space="preserve"> 2025-01-11T02:00:00+00:00</t>
  </si>
  <si>
    <t xml:space="preserve"> 2025-01-11T02:30:00+00:00</t>
  </si>
  <si>
    <t xml:space="preserve"> 2025-01-11T03:00:00+00:00</t>
  </si>
  <si>
    <t xml:space="preserve"> 2025-01-11T03:30:00+00:00</t>
  </si>
  <si>
    <t xml:space="preserve"> 2025-01-11T04:00:00+00:00</t>
  </si>
  <si>
    <t xml:space="preserve"> 2025-01-11T04:30:00+00:00</t>
  </si>
  <si>
    <t xml:space="preserve"> 2025-01-11T05:00:00+00:00</t>
  </si>
  <si>
    <t xml:space="preserve"> 2025-01-11T05:30:00+00:00</t>
  </si>
  <si>
    <t xml:space="preserve"> 2025-01-11T06:00:00+00:00</t>
  </si>
  <si>
    <t xml:space="preserve"> 2025-01-11T06:30:00+00:00</t>
  </si>
  <si>
    <t xml:space="preserve"> 2025-01-11T07:00:00+00:00</t>
  </si>
  <si>
    <t xml:space="preserve"> 2025-01-11T07:30:00+00:00</t>
  </si>
  <si>
    <t xml:space="preserve"> 2025-01-11T08:00:00+00:00</t>
  </si>
  <si>
    <t xml:space="preserve"> 2025-01-11T08:30:00+00:00</t>
  </si>
  <si>
    <t xml:space="preserve"> 2025-01-11T09:00:00+00:00</t>
  </si>
  <si>
    <t xml:space="preserve"> 2025-01-11T09:30:00+00:00</t>
  </si>
  <si>
    <t xml:space="preserve"> 2025-01-11T10:00:00+00:00</t>
  </si>
  <si>
    <t xml:space="preserve"> 2025-01-11T10:30:00+00:00</t>
  </si>
  <si>
    <t xml:space="preserve"> 2025-01-11T11:00:00+00:00</t>
  </si>
  <si>
    <t xml:space="preserve"> 2025-01-11T11:30:00+00:00</t>
  </si>
  <si>
    <t xml:space="preserve"> 2025-01-11T12:00:00+00:00</t>
  </si>
  <si>
    <t xml:space="preserve"> 2025-01-11T12:30:00+00:00</t>
  </si>
  <si>
    <t xml:space="preserve"> 2025-01-11T13:00:00+00:00</t>
  </si>
  <si>
    <t xml:space="preserve"> 2025-01-11T13:30:00+00:00</t>
  </si>
  <si>
    <t xml:space="preserve"> 2025-01-11T14:00:00+00:00</t>
  </si>
  <si>
    <t xml:space="preserve"> 2025-01-11T14:30:00+00:00</t>
  </si>
  <si>
    <t xml:space="preserve"> 2025-01-11T15:00:00+00:00</t>
  </si>
  <si>
    <t xml:space="preserve"> 2025-01-11T15:30:00+00:00</t>
  </si>
  <si>
    <t xml:space="preserve"> 2025-01-11T16:00:00+00:00</t>
  </si>
  <si>
    <t xml:space="preserve"> 2025-01-11T16:30:00+00:00</t>
  </si>
  <si>
    <t xml:space="preserve"> 2025-01-11T17:00:00+00:00</t>
  </si>
  <si>
    <t xml:space="preserve"> 2025-01-11T17:30:00+00:00</t>
  </si>
  <si>
    <t xml:space="preserve"> 2025-01-11T18:00:00+00:00</t>
  </si>
  <si>
    <t xml:space="preserve"> 2025-01-11T18:30:00+00:00</t>
  </si>
  <si>
    <t xml:space="preserve"> 2025-01-11T19:00:00+00:00</t>
  </si>
  <si>
    <t xml:space="preserve"> 2025-01-11T19:30:00+00:00</t>
  </si>
  <si>
    <t xml:space="preserve"> 2025-01-11T20:00:00+00:00</t>
  </si>
  <si>
    <t xml:space="preserve"> 2025-01-11T20:30:00+00:00</t>
  </si>
  <si>
    <t xml:space="preserve"> 2025-01-11T21:00:00+00:00</t>
  </si>
  <si>
    <t xml:space="preserve"> 2025-01-11T21:30:00+00:00</t>
  </si>
  <si>
    <t xml:space="preserve"> 2025-01-11T22:00:00+00:00</t>
  </si>
  <si>
    <t xml:space="preserve"> 2025-01-11T22:30:00+00:00</t>
  </si>
  <si>
    <t xml:space="preserve"> 2025-01-11T23:00:00+00:00</t>
  </si>
  <si>
    <t xml:space="preserve"> 2025-01-11T23:30:00+00:00</t>
  </si>
  <si>
    <t xml:space="preserve"> 2025-01-12T00:00:00+00:00</t>
  </si>
  <si>
    <t xml:space="preserve"> 2025-01-12T00:30:00+00:00</t>
  </si>
  <si>
    <t xml:space="preserve"> 2025-01-12T01:00:00+00:00</t>
  </si>
  <si>
    <t xml:space="preserve"> 2025-01-12T01:30:00+00:00</t>
  </si>
  <si>
    <t xml:space="preserve"> 2025-01-12T02:00:00+00:00</t>
  </si>
  <si>
    <t xml:space="preserve"> 2025-01-12T02:30:00+00:00</t>
  </si>
  <si>
    <t xml:space="preserve"> 2025-01-12T03:00:00+00:00</t>
  </si>
  <si>
    <t xml:space="preserve"> 2025-01-12T03:30:00+00:00</t>
  </si>
  <si>
    <t xml:space="preserve"> 2025-01-12T04:00:00+00:00</t>
  </si>
  <si>
    <t xml:space="preserve"> 2025-01-12T04:30:00+00:00</t>
  </si>
  <si>
    <t xml:space="preserve"> 2025-01-12T05:00:00+00:00</t>
  </si>
  <si>
    <t xml:space="preserve"> 2025-01-12T05:30:00+00:00</t>
  </si>
  <si>
    <t xml:space="preserve"> 2025-01-12T06:00:00+00:00</t>
  </si>
  <si>
    <t xml:space="preserve"> 2025-01-12T06:30:00+00:00</t>
  </si>
  <si>
    <t xml:space="preserve"> 2025-01-12T07:00:00+00:00</t>
  </si>
  <si>
    <t xml:space="preserve"> 2025-01-12T07:30:00+00:00</t>
  </si>
  <si>
    <t xml:space="preserve"> 2025-01-12T08:00:00+00:00</t>
  </si>
  <si>
    <t xml:space="preserve"> 2025-01-12T08:30:00+00:00</t>
  </si>
  <si>
    <t xml:space="preserve"> 2025-01-12T09:00:00+00:00</t>
  </si>
  <si>
    <t xml:space="preserve"> 2025-01-12T09:30:00+00:00</t>
  </si>
  <si>
    <t xml:space="preserve"> 2025-01-12T10:00:00+00:00</t>
  </si>
  <si>
    <t xml:space="preserve"> 2025-01-12T10:30:00+00:00</t>
  </si>
  <si>
    <t xml:space="preserve"> 2025-01-12T11:00:00+00:00</t>
  </si>
  <si>
    <t xml:space="preserve"> 2025-01-12T11:30:00+00:00</t>
  </si>
  <si>
    <t xml:space="preserve"> 2025-01-12T12:00:00+00:00</t>
  </si>
  <si>
    <t xml:space="preserve"> 2025-01-12T12:30:00+00:00</t>
  </si>
  <si>
    <t xml:space="preserve"> 2025-01-12T13:00:00+00:00</t>
  </si>
  <si>
    <t xml:space="preserve"> 2025-01-12T13:30:00+00:00</t>
  </si>
  <si>
    <t xml:space="preserve"> 2025-01-12T14:00:00+00:00</t>
  </si>
  <si>
    <t xml:space="preserve"> 2025-01-12T14:30:00+00:00</t>
  </si>
  <si>
    <t xml:space="preserve"> 2025-01-12T15:00:00+00:00</t>
  </si>
  <si>
    <t xml:space="preserve"> 2025-01-12T15:30:00+00:00</t>
  </si>
  <si>
    <t xml:space="preserve"> 2025-01-12T16:00:00+00:00</t>
  </si>
  <si>
    <t xml:space="preserve"> 2025-01-12T16:30:00+00:00</t>
  </si>
  <si>
    <t xml:space="preserve"> 2025-01-12T17:00:00+00:00</t>
  </si>
  <si>
    <t xml:space="preserve"> 2025-01-12T17:30:00+00:00</t>
  </si>
  <si>
    <t xml:space="preserve"> 2025-01-12T18:00:00+00:00</t>
  </si>
  <si>
    <t xml:space="preserve"> 2025-01-12T18:30:00+00:00</t>
  </si>
  <si>
    <t xml:space="preserve"> 2025-01-12T19:00:00+00:00</t>
  </si>
  <si>
    <t xml:space="preserve"> 2025-01-12T19:30:00+00:00</t>
  </si>
  <si>
    <t xml:space="preserve"> 2025-01-12T20:00:00+00:00</t>
  </si>
  <si>
    <t xml:space="preserve"> 2025-01-12T20:30:00+00:00</t>
  </si>
  <si>
    <t xml:space="preserve"> 2025-01-12T21:30:00+00:00</t>
  </si>
  <si>
    <t xml:space="preserve"> 2025-01-12T22:00:00+00:00</t>
  </si>
  <si>
    <t xml:space="preserve"> 2025-01-12T22:30:00+00:00</t>
  </si>
  <si>
    <t xml:space="preserve"> 2025-01-12T23:00:00+00:00</t>
  </si>
  <si>
    <t xml:space="preserve"> 2025-01-12T23:30:00+00:00</t>
  </si>
  <si>
    <t xml:space="preserve"> 2025-01-13T00:00:00+00:00</t>
  </si>
  <si>
    <t xml:space="preserve"> 2025-01-13T00:30:00+00:00</t>
  </si>
  <si>
    <t xml:space="preserve"> 2025-01-13T01:00:00+00:00</t>
  </si>
  <si>
    <t xml:space="preserve"> 2025-01-13T01:30:00+00:00</t>
  </si>
  <si>
    <t xml:space="preserve"> 2025-01-13T02:00:00+00:00</t>
  </si>
  <si>
    <t xml:space="preserve"> 2025-01-13T02:30:00+00:00</t>
  </si>
  <si>
    <t xml:space="preserve"> 2025-01-13T03:00:00+00:00</t>
  </si>
  <si>
    <t xml:space="preserve"> 2025-01-13T03:30:00+00:00</t>
  </si>
  <si>
    <t xml:space="preserve"> 2025-01-13T04:00:00+00:00</t>
  </si>
  <si>
    <t xml:space="preserve"> 2025-01-13T04:30:00+00:00</t>
  </si>
  <si>
    <t xml:space="preserve"> 2025-01-13T05:00:00+00:00</t>
  </si>
  <si>
    <t xml:space="preserve"> 2025-01-13T05:30:00+00:00</t>
  </si>
  <si>
    <t xml:space="preserve"> 2025-01-13T06:00:00+00:00</t>
  </si>
  <si>
    <t xml:space="preserve"> 2025-01-13T06:30:00+00:00</t>
  </si>
  <si>
    <t xml:space="preserve"> 2025-01-13T07:00:00+00:00</t>
  </si>
  <si>
    <t xml:space="preserve"> 2025-01-13T07:30:00+00:00</t>
  </si>
  <si>
    <t xml:space="preserve"> 2025-01-13T08:00:00+00:00</t>
  </si>
  <si>
    <t xml:space="preserve"> 2025-01-13T08:30:00+00:00</t>
  </si>
  <si>
    <t xml:space="preserve"> 2025-01-13T09:00:00+00:00</t>
  </si>
  <si>
    <t xml:space="preserve"> 2025-01-13T09:30:00+00:00</t>
  </si>
  <si>
    <t xml:space="preserve"> 2025-01-13T10:00:00+00:00</t>
  </si>
  <si>
    <t xml:space="preserve"> 2025-01-13T10:30:00+00:00</t>
  </si>
  <si>
    <t xml:space="preserve"> 2025-01-13T11:00:00+00:00</t>
  </si>
  <si>
    <t xml:space="preserve"> 2025-01-13T11:30:00+00:00</t>
  </si>
  <si>
    <t xml:space="preserve"> 2025-01-13T12:00:00+00:00</t>
  </si>
  <si>
    <t xml:space="preserve"> 2025-01-13T12:30:00+00:00</t>
  </si>
  <si>
    <t xml:space="preserve"> 2025-01-13T13:00:00+00:00</t>
  </si>
  <si>
    <t xml:space="preserve"> 2025-01-13T13:30:00+00:00</t>
  </si>
  <si>
    <t xml:space="preserve"> 2025-01-13T14:00:00+00:00</t>
  </si>
  <si>
    <t xml:space="preserve"> 2025-01-13T14:30:00+00:00</t>
  </si>
  <si>
    <t xml:space="preserve"> 2025-01-13T15:00:00+00:00</t>
  </si>
  <si>
    <t xml:space="preserve"> 2025-01-13T15:30:00+00:00</t>
  </si>
  <si>
    <t xml:space="preserve"> 2025-01-13T16:00:00+00:00</t>
  </si>
  <si>
    <t xml:space="preserve"> 2025-01-13T16:30:00+00:00</t>
  </si>
  <si>
    <t xml:space="preserve"> 2025-01-13T17:00:00+00:00</t>
  </si>
  <si>
    <t xml:space="preserve"> 2025-01-13T17:30:00+00:00</t>
  </si>
  <si>
    <t xml:space="preserve"> 2025-01-13T18:00:00+00:00</t>
  </si>
  <si>
    <t xml:space="preserve"> 2025-01-13T18:30:00+00:00</t>
  </si>
  <si>
    <t xml:space="preserve"> 2025-01-13T19:00:00+00:00</t>
  </si>
  <si>
    <t xml:space="preserve"> 2025-01-13T19:30:00+00:00</t>
  </si>
  <si>
    <t xml:space="preserve"> 2025-01-13T20:00:00+00:00</t>
  </si>
  <si>
    <t xml:space="preserve"> 2025-01-13T20:30:00+00:00</t>
  </si>
  <si>
    <t xml:space="preserve"> 2025-01-13T21:00:00+00:00</t>
  </si>
  <si>
    <t xml:space="preserve"> 2025-01-13T21:30:00+00:00</t>
  </si>
  <si>
    <t xml:space="preserve"> 2025-01-13T22:00:00+00:00</t>
  </si>
  <si>
    <t xml:space="preserve"> 2025-01-13T22:30:00+00:00</t>
  </si>
  <si>
    <t xml:space="preserve"> 2025-01-13T23:00:00+00:00</t>
  </si>
  <si>
    <t xml:space="preserve"> 2025-01-13T23:30:00+00:00</t>
  </si>
  <si>
    <t xml:space="preserve"> 2025-01-14T00:00:00+00:00</t>
  </si>
  <si>
    <t xml:space="preserve"> 2025-01-14T00:30:00+00:00</t>
  </si>
  <si>
    <t xml:space="preserve"> 2025-01-14T01:00:00+00:00</t>
  </si>
  <si>
    <t xml:space="preserve"> 2025-01-14T01:30:00+00:00</t>
  </si>
  <si>
    <t xml:space="preserve"> 2025-01-14T02:00:00+00:00</t>
  </si>
  <si>
    <t xml:space="preserve"> 2025-01-14T02:30:00+00:00</t>
  </si>
  <si>
    <t xml:space="preserve"> 2025-01-14T03:00:00+00:00</t>
  </si>
  <si>
    <t xml:space="preserve"> 2025-01-14T03:30:00+00:00</t>
  </si>
  <si>
    <t xml:space="preserve"> 2025-01-14T04:00:00+00:00</t>
  </si>
  <si>
    <t xml:space="preserve"> 2025-01-14T04:30:00+00:00</t>
  </si>
  <si>
    <t xml:space="preserve"> 2025-01-14T05:00:00+00:00</t>
  </si>
  <si>
    <t xml:space="preserve"> 2025-01-14T05:30:00+00:00</t>
  </si>
  <si>
    <t xml:space="preserve"> 2025-01-14T06:00:00+00:00</t>
  </si>
  <si>
    <t xml:space="preserve"> 2025-01-14T06:30:00+00:00</t>
  </si>
  <si>
    <t xml:space="preserve"> 2025-01-14T07:00:00+00:00</t>
  </si>
  <si>
    <t xml:space="preserve"> 2025-01-14T07:30:00+00:00</t>
  </si>
  <si>
    <t xml:space="preserve"> 2025-01-14T08:00:00+00:00</t>
  </si>
  <si>
    <t xml:space="preserve"> 2025-01-14T08:30:00+00:00</t>
  </si>
  <si>
    <t xml:space="preserve"> 2025-01-14T09:00:00+00:00</t>
  </si>
  <si>
    <t xml:space="preserve"> 2025-01-14T09:30:00+00:00</t>
  </si>
  <si>
    <t xml:space="preserve"> 2025-01-14T10:00:00+00:00</t>
  </si>
  <si>
    <t xml:space="preserve"> 2025-01-14T10:30:00+00:00</t>
  </si>
  <si>
    <t xml:space="preserve"> 2025-01-14T11:00:00+00:00</t>
  </si>
  <si>
    <t xml:space="preserve"> 2025-01-14T11:30:00+00:00</t>
  </si>
  <si>
    <t xml:space="preserve"> 2025-01-14T12:00:00+00:00</t>
  </si>
  <si>
    <t xml:space="preserve"> 2025-01-14T12:30:00+00:00</t>
  </si>
  <si>
    <t xml:space="preserve"> 2025-01-14T13:00:00+00:00</t>
  </si>
  <si>
    <t xml:space="preserve"> 2025-01-14T13:30:00+00:00</t>
  </si>
  <si>
    <t xml:space="preserve"> 2025-01-14T14:00:00+00:00</t>
  </si>
  <si>
    <t xml:space="preserve"> 2025-01-14T14:30:00+00:00</t>
  </si>
  <si>
    <t xml:space="preserve"> 2025-01-14T15:00:00+00:00</t>
  </si>
  <si>
    <t xml:space="preserve"> 2025-01-14T15:30:00+00:00</t>
  </si>
  <si>
    <t xml:space="preserve"> 2025-01-14T16:00:00+00:00</t>
  </si>
  <si>
    <t xml:space="preserve"> 2025-01-14T16:30:00+00:00</t>
  </si>
  <si>
    <t xml:space="preserve"> 2025-01-14T17:00:00+00:00</t>
  </si>
  <si>
    <t xml:space="preserve"> 2025-01-14T17:30:00+00:00</t>
  </si>
  <si>
    <t xml:space="preserve"> 2025-01-14T18:00:00+00:00</t>
  </si>
  <si>
    <t xml:space="preserve"> 2025-01-14T18:30:00+00:00</t>
  </si>
  <si>
    <t xml:space="preserve"> 2025-01-14T19:00:00+00:00</t>
  </si>
  <si>
    <t xml:space="preserve"> 2025-01-14T19:30:00+00:00</t>
  </si>
  <si>
    <t xml:space="preserve"> 2025-01-14T20:00:00+00:00</t>
  </si>
  <si>
    <t xml:space="preserve"> 2025-01-14T20:30:00+00:00</t>
  </si>
  <si>
    <t xml:space="preserve"> 2025-01-14T21:00:00+00:00</t>
  </si>
  <si>
    <t xml:space="preserve"> 2025-01-14T21:30:00+00:00</t>
  </si>
  <si>
    <t xml:space="preserve"> 2025-01-14T22:00:00+00:00</t>
  </si>
  <si>
    <t xml:space="preserve"> 2025-01-14T22:30:00+00:00</t>
  </si>
  <si>
    <t xml:space="preserve"> 2025-01-14T23:00:00+00:00</t>
  </si>
  <si>
    <t xml:space="preserve"> 2025-01-14T23:30:00+00:00</t>
  </si>
  <si>
    <t xml:space="preserve"> 2025-01-15T00:00:00+00:00</t>
  </si>
  <si>
    <t xml:space="preserve"> 2025-01-15T00:30:00+00:00</t>
  </si>
  <si>
    <t xml:space="preserve"> 2025-01-15T01:00:00+00:00</t>
  </si>
  <si>
    <t xml:space="preserve"> 2025-01-15T01:30:00+00:00</t>
  </si>
  <si>
    <t xml:space="preserve"> 2025-01-15T02:00:00+00:00</t>
  </si>
  <si>
    <t xml:space="preserve"> 2025-01-15T02:30:00+00:00</t>
  </si>
  <si>
    <t xml:space="preserve"> 2025-01-15T03:00:00+00:00</t>
  </si>
  <si>
    <t xml:space="preserve"> 2025-01-15T03:30:00+00:00</t>
  </si>
  <si>
    <t xml:space="preserve"> 2025-01-15T04:00:00+00:00</t>
  </si>
  <si>
    <t xml:space="preserve"> 2025-01-15T04:30:00+00:00</t>
  </si>
  <si>
    <t xml:space="preserve"> 2025-01-15T05:00:00+00:00</t>
  </si>
  <si>
    <t xml:space="preserve"> 2025-01-15T05:30:00+00:00</t>
  </si>
  <si>
    <t xml:space="preserve"> 2025-01-15T06:00:00+00:00</t>
  </si>
  <si>
    <t xml:space="preserve"> 2025-01-15T06:30:00+00:00</t>
  </si>
  <si>
    <t xml:space="preserve"> 2025-01-15T07:00:00+00:00</t>
  </si>
  <si>
    <t xml:space="preserve"> 2025-01-15T07:30:00+00:00</t>
  </si>
  <si>
    <t xml:space="preserve"> 2025-01-15T08:00:00+00:00</t>
  </si>
  <si>
    <t xml:space="preserve"> 2025-01-15T08:30:00+00:00</t>
  </si>
  <si>
    <t xml:space="preserve"> 2025-01-15T09:00:00+00:00</t>
  </si>
  <si>
    <t xml:space="preserve"> 2025-01-15T09:30:00+00:00</t>
  </si>
  <si>
    <t xml:space="preserve"> 2025-01-15T10:00:00+00:00</t>
  </si>
  <si>
    <t xml:space="preserve"> 2025-01-15T10:30:00+00:00</t>
  </si>
  <si>
    <t xml:space="preserve"> 2025-01-15T11:00:00+00:00</t>
  </si>
  <si>
    <t xml:space="preserve"> 2025-01-15T11:30:00+00:00</t>
  </si>
  <si>
    <t xml:space="preserve"> 2025-01-15T12:00:00+00:00</t>
  </si>
  <si>
    <t xml:space="preserve"> 2025-01-15T12:30:00+00:00</t>
  </si>
  <si>
    <t xml:space="preserve"> 2025-01-15T13:00:00+00:00</t>
  </si>
  <si>
    <t xml:space="preserve"> 2025-01-15T13:30:00+00:00</t>
  </si>
  <si>
    <t xml:space="preserve"> 2025-01-15T14:00:00+00:00</t>
  </si>
  <si>
    <t xml:space="preserve"> 2025-01-15T14:30:00+00:00</t>
  </si>
  <si>
    <t xml:space="preserve"> 2025-01-15T15:00:00+00:00</t>
  </si>
  <si>
    <t xml:space="preserve"> 2025-01-15T15:30:00+00:00</t>
  </si>
  <si>
    <t xml:space="preserve"> 2025-01-15T16:00:00+00:00</t>
  </si>
  <si>
    <t xml:space="preserve"> 2025-01-15T16:30:00+00:00</t>
  </si>
  <si>
    <t xml:space="preserve"> 2025-01-15T17:00:00+00:00</t>
  </si>
  <si>
    <t xml:space="preserve"> 2025-01-15T17:30:00+00:00</t>
  </si>
  <si>
    <t xml:space="preserve"> 2025-01-15T18:00:00+00:00</t>
  </si>
  <si>
    <t xml:space="preserve"> 2025-01-15T18:30:00+00:00</t>
  </si>
  <si>
    <t xml:space="preserve"> 2025-01-15T19:00:00+00:00</t>
  </si>
  <si>
    <t xml:space="preserve"> 2025-01-15T19:30:00+00:00</t>
  </si>
  <si>
    <t xml:space="preserve"> 2025-01-15T20:00:00+00:00</t>
  </si>
  <si>
    <t xml:space="preserve"> 2025-01-15T20:30:00+00:00</t>
  </si>
  <si>
    <t xml:space="preserve"> 2025-01-15T21:00:00+00:00</t>
  </si>
  <si>
    <t xml:space="preserve"> 2025-01-15T21:30:00+00:00</t>
  </si>
  <si>
    <t xml:space="preserve"> 2025-01-15T22:00:00+00:00</t>
  </si>
  <si>
    <t xml:space="preserve"> 2025-01-15T22:30:00+00:00</t>
  </si>
  <si>
    <t xml:space="preserve"> 2025-01-15T23:00:00+00:00</t>
  </si>
  <si>
    <t xml:space="preserve"> 2025-01-15T23:30:00+00:00</t>
  </si>
  <si>
    <t xml:space="preserve"> 2025-01-16T00:00:00+00:00</t>
  </si>
  <si>
    <t xml:space="preserve"> 2025-01-16T00:30:00+00:00</t>
  </si>
  <si>
    <t xml:space="preserve"> 2025-01-16T01:00:00+00:00</t>
  </si>
  <si>
    <t xml:space="preserve"> 2025-01-16T01:30:00+00:00</t>
  </si>
  <si>
    <t xml:space="preserve"> 2025-01-16T02:00:00+00:00</t>
  </si>
  <si>
    <t xml:space="preserve"> 2025-01-16T02:30:00+00:00</t>
  </si>
  <si>
    <t xml:space="preserve"> 2025-01-16T03:00:00+00:00</t>
  </si>
  <si>
    <t xml:space="preserve"> 2025-01-16T03:30:00+00:00</t>
  </si>
  <si>
    <t xml:space="preserve"> 2025-01-16T04:00:00+00:00</t>
  </si>
  <si>
    <t xml:space="preserve"> 2025-01-16T04:30:00+00:00</t>
  </si>
  <si>
    <t xml:space="preserve"> 2025-01-16T05:00:00+00:00</t>
  </si>
  <si>
    <t xml:space="preserve"> 2025-01-16T05:30:00+00:00</t>
  </si>
  <si>
    <t xml:space="preserve"> 2025-01-16T06:00:00+00:00</t>
  </si>
  <si>
    <t xml:space="preserve"> 2025-01-16T06:30:00+00:00</t>
  </si>
  <si>
    <t xml:space="preserve"> 2025-01-16T07:00:00+00:00</t>
  </si>
  <si>
    <t xml:space="preserve"> 2025-01-16T07:30:00+00:00</t>
  </si>
  <si>
    <t xml:space="preserve"> 2025-01-16T08:00:00+00:00</t>
  </si>
  <si>
    <t xml:space="preserve"> 2025-01-16T08:30:00+00:00</t>
  </si>
  <si>
    <t xml:space="preserve"> 2025-01-16T09:00:00+00:00</t>
  </si>
  <si>
    <t xml:space="preserve"> 2025-01-16T09:30:00+00:00</t>
  </si>
  <si>
    <t xml:space="preserve"> 2025-01-16T10:00:00+00:00</t>
  </si>
  <si>
    <t xml:space="preserve"> 2025-01-16T10:30:00+00:00</t>
  </si>
  <si>
    <t xml:space="preserve"> 2025-01-16T11:00:00+00:00</t>
  </si>
  <si>
    <t xml:space="preserve"> 2025-01-16T11:30:00+00:00</t>
  </si>
  <si>
    <t xml:space="preserve"> 2025-01-16T12:00:00+00:00</t>
  </si>
  <si>
    <t xml:space="preserve"> 2025-01-16T12:30:00+00:00</t>
  </si>
  <si>
    <t xml:space="preserve"> 2025-01-16T13:00:00+00:00</t>
  </si>
  <si>
    <t xml:space="preserve"> 2025-01-16T13:30:00+00:00</t>
  </si>
  <si>
    <t xml:space="preserve"> 2025-01-16T14:00:00+00:00</t>
  </si>
  <si>
    <t xml:space="preserve"> 2025-01-16T14:30:00+00:00</t>
  </si>
  <si>
    <t xml:space="preserve"> 2025-01-16T15:00:00+00:00</t>
  </si>
  <si>
    <t xml:space="preserve"> 2025-01-16T15:30:00+00:00</t>
  </si>
  <si>
    <t xml:space="preserve"> 2025-01-16T16:00:00+00:00</t>
  </si>
  <si>
    <t xml:space="preserve"> 2025-01-16T16:30:00+00:00</t>
  </si>
  <si>
    <t xml:space="preserve"> 2025-01-16T17:00:00+00:00</t>
  </si>
  <si>
    <t xml:space="preserve"> 2025-01-16T17:30:00+00:00</t>
  </si>
  <si>
    <t xml:space="preserve"> 2025-01-16T18:00:00+00:00</t>
  </si>
  <si>
    <t xml:space="preserve"> 2025-01-16T18:30:00+00:00</t>
  </si>
  <si>
    <t xml:space="preserve"> 2025-01-16T19:00:00+00:00</t>
  </si>
  <si>
    <t xml:space="preserve"> 2025-01-16T19:30:00+00:00</t>
  </si>
  <si>
    <t xml:space="preserve"> 2025-01-16T20:00:00+00:00</t>
  </si>
  <si>
    <t xml:space="preserve"> 2025-01-16T20:30:00+00:00</t>
  </si>
  <si>
    <t xml:space="preserve"> 2025-01-16T21:00:00+00:00</t>
  </si>
  <si>
    <t xml:space="preserve"> 2025-01-16T21:30:00+00:00</t>
  </si>
  <si>
    <t xml:space="preserve"> 2025-01-16T22:00:00+00:00</t>
  </si>
  <si>
    <t xml:space="preserve"> 2025-01-16T22:30:00+00:00</t>
  </si>
  <si>
    <t xml:space="preserve"> 2025-01-16T23:00:00+00:00</t>
  </si>
  <si>
    <t xml:space="preserve"> 2025-01-16T23:30:00+00:00</t>
  </si>
  <si>
    <t xml:space="preserve"> 2025-01-17T00:00:00+00:00</t>
  </si>
  <si>
    <t xml:space="preserve"> 2025-01-17T00:30:00+00:00</t>
  </si>
  <si>
    <t xml:space="preserve"> 2025-01-17T01:00:00+00:00</t>
  </si>
  <si>
    <t xml:space="preserve"> 2025-01-17T01:30:00+00:00</t>
  </si>
  <si>
    <t xml:space="preserve"> 2025-01-17T02:00:00+00:00</t>
  </si>
  <si>
    <t xml:space="preserve"> 2025-01-17T02:30:00+00:00</t>
  </si>
  <si>
    <t xml:space="preserve"> 2025-01-17T03:00:00+00:00</t>
  </si>
  <si>
    <t xml:space="preserve"> 2025-01-17T03:30:00+00:00</t>
  </si>
  <si>
    <t xml:space="preserve"> 2025-01-17T04:00:00+00:00</t>
  </si>
  <si>
    <t xml:space="preserve"> 2025-01-17T04:30:00+00:00</t>
  </si>
  <si>
    <t xml:space="preserve"> 2025-01-17T05:00:00+00:00</t>
  </si>
  <si>
    <t xml:space="preserve"> 2025-01-17T05:30:00+00:00</t>
  </si>
  <si>
    <t xml:space="preserve"> 2025-01-17T06:00:00+00:00</t>
  </si>
  <si>
    <t xml:space="preserve"> 2025-01-17T06:30:00+00:00</t>
  </si>
  <si>
    <t xml:space="preserve"> 2025-01-17T07:00:00+00:00</t>
  </si>
  <si>
    <t xml:space="preserve"> 2025-01-17T07:30:00+00:00</t>
  </si>
  <si>
    <t xml:space="preserve"> 2025-01-17T08:00:00+00:00</t>
  </si>
  <si>
    <t xml:space="preserve"> 2025-01-17T08:30:00+00:00</t>
  </si>
  <si>
    <t xml:space="preserve"> 2025-01-17T09:00:00+00:00</t>
  </si>
  <si>
    <t xml:space="preserve"> 2025-01-17T09:30:00+00:00</t>
  </si>
  <si>
    <t xml:space="preserve"> 2025-01-17T10:00:00+00:00</t>
  </si>
  <si>
    <t xml:space="preserve"> 2025-01-17T10:30:00+00:00</t>
  </si>
  <si>
    <t xml:space="preserve"> 2025-01-17T11:00:00+00:00</t>
  </si>
  <si>
    <t xml:space="preserve"> 2025-01-17T11:30:00+00:00</t>
  </si>
  <si>
    <t xml:space="preserve"> 2025-01-17T12:00:00+00:00</t>
  </si>
  <si>
    <t xml:space="preserve"> 2025-01-17T12:30:00+00:00</t>
  </si>
  <si>
    <t xml:space="preserve"> 2025-01-17T13:00:00+00:00</t>
  </si>
  <si>
    <t xml:space="preserve"> 2025-01-17T13:30:00+00:00</t>
  </si>
  <si>
    <t xml:space="preserve"> 2025-01-17T14:00:00+00:00</t>
  </si>
  <si>
    <t xml:space="preserve"> 2025-01-17T14:30:00+00:00</t>
  </si>
  <si>
    <t xml:space="preserve"> 2025-01-17T15:00:00+00:00</t>
  </si>
  <si>
    <t xml:space="preserve"> 2025-01-17T15:30:00+00:00</t>
  </si>
  <si>
    <t xml:space="preserve"> 2025-01-17T16:00:00+00:00</t>
  </si>
  <si>
    <t xml:space="preserve"> 2025-01-17T16:30:00+00:00</t>
  </si>
  <si>
    <t xml:space="preserve"> 2025-01-17T17:00:00+00:00</t>
  </si>
  <si>
    <t xml:space="preserve"> 2025-01-17T17:30:00+00:00</t>
  </si>
  <si>
    <t xml:space="preserve"> 2025-01-17T18:00:00+00:00</t>
  </si>
  <si>
    <t xml:space="preserve"> 2025-01-17T18:30:00+00:00</t>
  </si>
  <si>
    <t xml:space="preserve"> 2025-01-17T19:00:00+00:00</t>
  </si>
  <si>
    <t xml:space="preserve"> 2025-01-17T19:30:00+00:00</t>
  </si>
  <si>
    <t xml:space="preserve"> 2025-01-17T20:00:00+00:00</t>
  </si>
  <si>
    <t xml:space="preserve"> 2025-01-17T20:30:00+00:00</t>
  </si>
  <si>
    <t xml:space="preserve"> 2025-01-17T21:00:00+00:00</t>
  </si>
  <si>
    <t xml:space="preserve"> 2025-01-17T21:30:00+00:00</t>
  </si>
  <si>
    <t xml:space="preserve"> 2025-01-17T22:00:00+00:00</t>
  </si>
  <si>
    <t xml:space="preserve"> 2025-01-17T22:30:00+00:00</t>
  </si>
  <si>
    <t xml:space="preserve"> 2025-01-17T23:00:00+00:00</t>
  </si>
  <si>
    <t xml:space="preserve"> 2025-01-17T23:30:00+00:00</t>
  </si>
  <si>
    <t xml:space="preserve"> 2025-01-18T00:00:00+00:00</t>
  </si>
  <si>
    <t xml:space="preserve"> 2025-01-18T00:30:00+00:00</t>
  </si>
  <si>
    <t xml:space="preserve"> 2025-01-18T01:00:00+00:00</t>
  </si>
  <si>
    <t xml:space="preserve"> 2025-01-18T01:30:00+00:00</t>
  </si>
  <si>
    <t xml:space="preserve"> 2025-01-18T02:00:00+00:00</t>
  </si>
  <si>
    <t xml:space="preserve"> 2025-01-18T02:30:00+00:00</t>
  </si>
  <si>
    <t xml:space="preserve"> 2025-01-18T03:00:00+00:00</t>
  </si>
  <si>
    <t xml:space="preserve"> 2025-01-18T03:30:00+00:00</t>
  </si>
  <si>
    <t xml:space="preserve"> 2025-01-18T04:00:00+00:00</t>
  </si>
  <si>
    <t xml:space="preserve"> 2025-01-18T04:30:00+00:00</t>
  </si>
  <si>
    <t xml:space="preserve"> 2025-01-18T05:00:00+00:00</t>
  </si>
  <si>
    <t xml:space="preserve"> 2025-01-18T05:30:00+00:00</t>
  </si>
  <si>
    <t xml:space="preserve"> 2025-01-18T06:00:00+00:00</t>
  </si>
  <si>
    <t xml:space="preserve"> 2025-01-18T06:30:00+00:00</t>
  </si>
  <si>
    <t xml:space="preserve"> 2025-01-18T07:00:00+00:00</t>
  </si>
  <si>
    <t xml:space="preserve"> 2025-01-18T07:30:00+00:00</t>
  </si>
  <si>
    <t xml:space="preserve"> 2025-01-18T08:00:00+00:00</t>
  </si>
  <si>
    <t xml:space="preserve"> 2025-01-18T08:30:00+00:00</t>
  </si>
  <si>
    <t xml:space="preserve"> 2025-01-18T09:00:00+00:00</t>
  </si>
  <si>
    <t xml:space="preserve"> 2025-01-18T09:30:00+00:00</t>
  </si>
  <si>
    <t xml:space="preserve"> 2025-01-18T10:00:00+00:00</t>
  </si>
  <si>
    <t xml:space="preserve"> 2025-01-18T10:30:00+00:00</t>
  </si>
  <si>
    <t xml:space="preserve"> 2025-01-18T11:00:00+00:00</t>
  </si>
  <si>
    <t xml:space="preserve"> 2025-01-18T11:30:00+00:00</t>
  </si>
  <si>
    <t xml:space="preserve"> 2025-01-18T12:00:00+00:00</t>
  </si>
  <si>
    <t xml:space="preserve"> 2025-01-18T12:30:00+00:00</t>
  </si>
  <si>
    <t xml:space="preserve"> 2025-01-18T13:00:00+00:00</t>
  </si>
  <si>
    <t xml:space="preserve"> 2025-01-18T13:30:00+00:00</t>
  </si>
  <si>
    <t xml:space="preserve"> 2025-01-18T14:00:00+00:00</t>
  </si>
  <si>
    <t xml:space="preserve"> 2025-01-18T14:30:00+00:00</t>
  </si>
  <si>
    <t xml:space="preserve"> 2025-01-18T15:00:00+00:00</t>
  </si>
  <si>
    <t xml:space="preserve"> 2025-01-18T15:30:00+00:00</t>
  </si>
  <si>
    <t xml:space="preserve"> 2025-01-18T16:00:00+00:00</t>
  </si>
  <si>
    <t xml:space="preserve"> 2025-01-18T16:30:00+00:00</t>
  </si>
  <si>
    <t xml:space="preserve"> 2025-01-18T17:00:00+00:00</t>
  </si>
  <si>
    <t xml:space="preserve"> 2025-01-18T17:30:00+00:00</t>
  </si>
  <si>
    <t xml:space="preserve"> 2025-01-18T18:00:00+00:00</t>
  </si>
  <si>
    <t xml:space="preserve"> 2025-01-18T18:30:00+00:00</t>
  </si>
  <si>
    <t xml:space="preserve"> 2025-01-18T19:00:00+00:00</t>
  </si>
  <si>
    <t xml:space="preserve"> 2025-01-18T19:30:00+00:00</t>
  </si>
  <si>
    <t xml:space="preserve"> 2025-01-18T20:00:00+00:00</t>
  </si>
  <si>
    <t xml:space="preserve"> 2025-01-18T20:30:00+00:00</t>
  </si>
  <si>
    <t xml:space="preserve"> 2025-01-18T21:30:00+00:00</t>
  </si>
  <si>
    <t xml:space="preserve"> 2025-01-18T22:00:00+00:00</t>
  </si>
  <si>
    <t xml:space="preserve"> 2025-01-18T22:30:00+00:00</t>
  </si>
  <si>
    <t xml:space="preserve"> 2025-01-18T23:00:00+00:00</t>
  </si>
  <si>
    <t xml:space="preserve"> 2025-01-18T23:30:00+00:00</t>
  </si>
  <si>
    <t xml:space="preserve"> 2025-01-19T00:00:00+00:00</t>
  </si>
  <si>
    <t xml:space="preserve"> 2025-01-19T00:30:00+00:00</t>
  </si>
  <si>
    <t xml:space="preserve"> 2025-01-19T01:00:00+00:00</t>
  </si>
  <si>
    <t xml:space="preserve"> 2025-01-19T01:30:00+00:00</t>
  </si>
  <si>
    <t xml:space="preserve"> 2025-01-19T02:00:00+00:00</t>
  </si>
  <si>
    <t xml:space="preserve"> 2025-01-19T02:30:00+00:00</t>
  </si>
  <si>
    <t xml:space="preserve"> 2025-01-19T03:00:00+00:00</t>
  </si>
  <si>
    <t xml:space="preserve"> 2025-01-19T03:30:00+00:00</t>
  </si>
  <si>
    <t xml:space="preserve"> 2025-01-19T04:00:00+00:00</t>
  </si>
  <si>
    <t xml:space="preserve"> 2025-01-19T04:30:00+00:00</t>
  </si>
  <si>
    <t xml:space="preserve"> 2025-01-19T05:00:00+00:00</t>
  </si>
  <si>
    <t xml:space="preserve"> 2025-01-19T05:30:00+00:00</t>
  </si>
  <si>
    <t xml:space="preserve"> 2025-01-19T06:00:00+00:00</t>
  </si>
  <si>
    <t xml:space="preserve"> 2025-01-19T06:30:00+00:00</t>
  </si>
  <si>
    <t xml:space="preserve"> 2025-01-19T07:00:00+00:00</t>
  </si>
  <si>
    <t xml:space="preserve"> 2025-01-19T07:30:00+00:00</t>
  </si>
  <si>
    <t xml:space="preserve"> 2025-01-19T08:00:00+00:00</t>
  </si>
  <si>
    <t xml:space="preserve"> 2025-01-19T08:30:00+00:00</t>
  </si>
  <si>
    <t xml:space="preserve"> 2025-01-19T09:00:00+00:00</t>
  </si>
  <si>
    <t xml:space="preserve"> 2025-01-19T09:30:00+00:00</t>
  </si>
  <si>
    <t xml:space="preserve"> 2025-01-19T10:00:00+00:00</t>
  </si>
  <si>
    <t xml:space="preserve"> 2025-01-19T10:30:00+00:00</t>
  </si>
  <si>
    <t xml:space="preserve"> 2025-01-19T11:00:00+00:00</t>
  </si>
  <si>
    <t xml:space="preserve"> 2025-01-19T11:30:00+00:00</t>
  </si>
  <si>
    <t xml:space="preserve"> 2025-01-19T12:00:00+00:00</t>
  </si>
  <si>
    <t xml:space="preserve"> 2025-01-19T12:30:00+00:00</t>
  </si>
  <si>
    <t xml:space="preserve"> 2025-01-19T13:00:00+00:00</t>
  </si>
  <si>
    <t xml:space="preserve"> 2025-01-19T13:30:00+00:00</t>
  </si>
  <si>
    <t xml:space="preserve"> 2025-01-19T14:00:00+00:00</t>
  </si>
  <si>
    <t xml:space="preserve"> 2025-01-19T14:30:00+00:00</t>
  </si>
  <si>
    <t xml:space="preserve"> 2025-01-19T15:00:00+00:00</t>
  </si>
  <si>
    <t xml:space="preserve"> 2025-01-19T15:30:00+00:00</t>
  </si>
  <si>
    <t xml:space="preserve"> 2025-01-19T16:00:00+00:00</t>
  </si>
  <si>
    <t xml:space="preserve"> 2025-01-19T16:30:00+00:00</t>
  </si>
  <si>
    <t xml:space="preserve"> 2025-01-19T17:00:00+00:00</t>
  </si>
  <si>
    <t xml:space="preserve"> 2025-01-19T17:30:00+00:00</t>
  </si>
  <si>
    <t xml:space="preserve"> 2025-01-19T18:00:00+00:00</t>
  </si>
  <si>
    <t xml:space="preserve"> 2025-01-19T18:30:00+00:00</t>
  </si>
  <si>
    <t xml:space="preserve"> 2025-01-19T19:00:00+00:00</t>
  </si>
  <si>
    <t xml:space="preserve"> 2025-01-19T19:30:00+00:00</t>
  </si>
  <si>
    <t xml:space="preserve"> 2025-01-19T20:00:00+00:00</t>
  </si>
  <si>
    <t xml:space="preserve"> 2025-01-19T20:30:00+00:00</t>
  </si>
  <si>
    <t xml:space="preserve"> 2025-01-19T21:00:00+00:00</t>
  </si>
  <si>
    <t xml:space="preserve"> 2025-01-19T21:30:00+00:00</t>
  </si>
  <si>
    <t xml:space="preserve"> 2025-01-19T22:00:00+00:00</t>
  </si>
  <si>
    <t xml:space="preserve"> 2025-01-19T22:30:00+00:00</t>
  </si>
  <si>
    <t xml:space="preserve"> 2025-01-19T23:00:00+00:00</t>
  </si>
  <si>
    <t xml:space="preserve"> 2025-01-19T23:30:00+00:00</t>
  </si>
  <si>
    <t xml:space="preserve"> 2025-01-20T00:00:00+00:00</t>
  </si>
  <si>
    <t xml:space="preserve"> 2025-01-20T00:30:00+00:00</t>
  </si>
  <si>
    <t xml:space="preserve"> 2025-01-20T01:00:00+00:00</t>
  </si>
  <si>
    <t xml:space="preserve"> 2025-01-20T01:30:00+00:00</t>
  </si>
  <si>
    <t xml:space="preserve"> 2025-01-20T02:00:00+00:00</t>
  </si>
  <si>
    <t xml:space="preserve"> 2025-01-20T02:30:00+00:00</t>
  </si>
  <si>
    <t xml:space="preserve"> 2025-01-20T03:00:00+00:00</t>
  </si>
  <si>
    <t xml:space="preserve"> 2025-01-20T03:30:00+00:00</t>
  </si>
  <si>
    <t xml:space="preserve"> 2025-01-20T04:00:00+00:00</t>
  </si>
  <si>
    <t xml:space="preserve"> 2025-01-20T04:30:00+00:00</t>
  </si>
  <si>
    <t xml:space="preserve"> 2025-01-20T05:00:00+00:00</t>
  </si>
  <si>
    <t xml:space="preserve"> 2025-01-20T05:30:00+00:00</t>
  </si>
  <si>
    <t xml:space="preserve"> 2025-01-20T06:00:00+00:00</t>
  </si>
  <si>
    <t xml:space="preserve"> 2025-01-20T06:30:00+00:00</t>
  </si>
  <si>
    <t xml:space="preserve"> 2025-01-20T07:00:00+00:00</t>
  </si>
  <si>
    <t xml:space="preserve"> 2025-01-20T07:30:00+00:00</t>
  </si>
  <si>
    <t xml:space="preserve"> 2025-01-20T08:00:00+00:00</t>
  </si>
  <si>
    <t xml:space="preserve"> 2025-01-20T08:30:00+00:00</t>
  </si>
  <si>
    <t xml:space="preserve"> 2025-01-20T09:00:00+00:00</t>
  </si>
  <si>
    <t xml:space="preserve"> 2025-01-20T09:30:00+00:00</t>
  </si>
  <si>
    <t xml:space="preserve"> 2025-01-20T10:00:00+00:00</t>
  </si>
  <si>
    <t xml:space="preserve"> 2025-01-20T10:30:00+00:00</t>
  </si>
  <si>
    <t xml:space="preserve"> 2025-01-20T11:00:00+00:00</t>
  </si>
  <si>
    <t xml:space="preserve"> 2025-01-20T11:30:00+00:00</t>
  </si>
  <si>
    <t xml:space="preserve"> 2025-01-20T12:00:00+00:00</t>
  </si>
  <si>
    <t xml:space="preserve"> 2025-01-20T12:30:00+00:00</t>
  </si>
  <si>
    <t xml:space="preserve"> 2025-01-20T13:00:00+00:00</t>
  </si>
  <si>
    <t xml:space="preserve"> 2025-01-20T13:30:00+00:00</t>
  </si>
  <si>
    <t xml:space="preserve"> 2025-01-20T14:00:00+00:00</t>
  </si>
  <si>
    <t xml:space="preserve"> 2025-01-20T14:30:00+00:00</t>
  </si>
  <si>
    <t xml:space="preserve"> 2025-01-20T15:00:00+00:00</t>
  </si>
  <si>
    <t xml:space="preserve"> 2025-01-20T15:30:00+00:00</t>
  </si>
  <si>
    <t xml:space="preserve"> 2025-01-20T16:00:00+00:00</t>
  </si>
  <si>
    <t xml:space="preserve"> 2025-01-20T16:30:00+00:00</t>
  </si>
  <si>
    <t xml:space="preserve"> 2025-01-20T17:00:00+00:00</t>
  </si>
  <si>
    <t xml:space="preserve"> 2025-01-20T17:30:00+00:00</t>
  </si>
  <si>
    <t xml:space="preserve"> 2025-01-20T18:00:00+00:00</t>
  </si>
  <si>
    <t xml:space="preserve"> 2025-01-20T18:30:00+00:00</t>
  </si>
  <si>
    <t xml:space="preserve"> 2025-01-20T19:00:00+00:00</t>
  </si>
  <si>
    <t xml:space="preserve"> 2025-01-20T19:30:00+00:00</t>
  </si>
  <si>
    <t xml:space="preserve"> 2025-01-20T20:00:00+00:00</t>
  </si>
  <si>
    <t xml:space="preserve"> 2025-01-20T20:30:00+00:00</t>
  </si>
  <si>
    <t xml:space="preserve"> 2025-01-20T21:00:00+00:00</t>
  </si>
  <si>
    <t xml:space="preserve"> 2025-01-20T21:30:00+00:00</t>
  </si>
  <si>
    <t xml:space="preserve"> 2025-01-20T22:00:00+00:00</t>
  </si>
  <si>
    <t xml:space="preserve"> 2025-01-20T22:30:00+00:00</t>
  </si>
  <si>
    <t xml:space="preserve"> 2025-01-20T23:00:00+00:00</t>
  </si>
  <si>
    <t xml:space="preserve"> 2025-01-20T23:30:00+00:00</t>
  </si>
  <si>
    <t xml:space="preserve"> 2025-01-21T00:00:00+00:00</t>
  </si>
  <si>
    <t xml:space="preserve"> 2025-01-21T00:30:00+00:00</t>
  </si>
  <si>
    <t xml:space="preserve"> 2025-01-21T01:00:00+00:00</t>
  </si>
  <si>
    <t xml:space="preserve"> 2025-01-21T01:30:00+00:00</t>
  </si>
  <si>
    <t xml:space="preserve"> 2025-01-21T02:00:00+00:00</t>
  </si>
  <si>
    <t xml:space="preserve"> 2025-01-21T02:30:00+00:00</t>
  </si>
  <si>
    <t xml:space="preserve"> 2025-01-21T03:00:00+00:00</t>
  </si>
  <si>
    <t xml:space="preserve"> 2025-01-21T03:30:00+00:00</t>
  </si>
  <si>
    <t xml:space="preserve"> 2025-01-21T04:00:00+00:00</t>
  </si>
  <si>
    <t xml:space="preserve"> 2025-01-21T04:30:00+00:00</t>
  </si>
  <si>
    <t xml:space="preserve"> 2025-01-21T05:00:00+00:00</t>
  </si>
  <si>
    <t xml:space="preserve"> 2025-01-21T05:30:00+00:00</t>
  </si>
  <si>
    <t xml:space="preserve"> 2025-01-21T06:00:00+00:00</t>
  </si>
  <si>
    <t xml:space="preserve"> 2025-01-21T06:30:00+00:00</t>
  </si>
  <si>
    <t xml:space="preserve"> 2025-01-21T07:00:00+00:00</t>
  </si>
  <si>
    <t xml:space="preserve"> 2025-01-21T07:30:00+00:00</t>
  </si>
  <si>
    <t xml:space="preserve"> 2025-01-21T08:00:00+00:00</t>
  </si>
  <si>
    <t xml:space="preserve"> 2025-01-21T08:30:00+00:00</t>
  </si>
  <si>
    <t xml:space="preserve"> 2025-01-21T09:00:00+00:00</t>
  </si>
  <si>
    <t xml:space="preserve"> 2025-01-21T09:30:00+00:00</t>
  </si>
  <si>
    <t xml:space="preserve"> 2025-01-21T10:00:00+00:00</t>
  </si>
  <si>
    <t xml:space="preserve"> 2025-01-21T10:30:00+00:00</t>
  </si>
  <si>
    <t xml:space="preserve"> 2025-01-21T11:00:00+00:00</t>
  </si>
  <si>
    <t xml:space="preserve"> 2025-01-21T11:30:00+00:00</t>
  </si>
  <si>
    <t xml:space="preserve"> 2025-01-21T12:00:00+00:00</t>
  </si>
  <si>
    <t xml:space="preserve"> 2025-01-21T12:30:00+00:00</t>
  </si>
  <si>
    <t xml:space="preserve"> 2025-01-21T13:00:00+00:00</t>
  </si>
  <si>
    <t xml:space="preserve"> 2025-01-21T13:30:00+00:00</t>
  </si>
  <si>
    <t xml:space="preserve"> 2025-01-21T14:00:00+00:00</t>
  </si>
  <si>
    <t xml:space="preserve"> 2025-01-21T14:30:00+00:00</t>
  </si>
  <si>
    <t xml:space="preserve"> 2025-01-21T15:00:00+00:00</t>
  </si>
  <si>
    <t xml:space="preserve"> 2025-01-21T15:30:00+00:00</t>
  </si>
  <si>
    <t xml:space="preserve"> 2025-01-21T16:00:00+00:00</t>
  </si>
  <si>
    <t xml:space="preserve"> 2025-01-21T16:30:00+00:00</t>
  </si>
  <si>
    <t xml:space="preserve"> 2025-01-21T17:00:00+00:00</t>
  </si>
  <si>
    <t xml:space="preserve"> 2025-01-21T17:30:00+00:00</t>
  </si>
  <si>
    <t xml:space="preserve"> 2025-01-21T18:00:00+00:00</t>
  </si>
  <si>
    <t xml:space="preserve"> 2025-01-21T18:30:00+00:00</t>
  </si>
  <si>
    <t xml:space="preserve"> 2025-01-21T19:00:00+00:00</t>
  </si>
  <si>
    <t xml:space="preserve"> 2025-01-21T19:30:00+00:00</t>
  </si>
  <si>
    <t xml:space="preserve"> 2025-01-21T20:00:00+00:00</t>
  </si>
  <si>
    <t xml:space="preserve"> 2025-01-21T20:30:00+00:00</t>
  </si>
  <si>
    <t xml:space="preserve"> 2025-01-21T21:00:00+00:00</t>
  </si>
  <si>
    <t xml:space="preserve"> 2025-01-21T21:30:00+00:00</t>
  </si>
  <si>
    <t xml:space="preserve"> 2025-01-21T22:00:00+00:00</t>
  </si>
  <si>
    <t xml:space="preserve"> 2025-01-21T22:30:00+00:00</t>
  </si>
  <si>
    <t xml:space="preserve"> 2025-01-21T23:00:00+00:00</t>
  </si>
  <si>
    <t xml:space="preserve"> 2025-01-21T23:30:00+00:00</t>
  </si>
  <si>
    <t xml:space="preserve"> 2025-01-22T00:00:00+00:00</t>
  </si>
  <si>
    <t xml:space="preserve"> 2025-01-22T00:30:00+00:00</t>
  </si>
  <si>
    <t xml:space="preserve"> 2025-01-22T01:00:00+00:00</t>
  </si>
  <si>
    <t xml:space="preserve"> 2025-01-22T01:30:00+00:00</t>
  </si>
  <si>
    <t xml:space="preserve"> 2025-01-22T02:00:00+00:00</t>
  </si>
  <si>
    <t xml:space="preserve"> 2025-01-22T02:30:00+00:00</t>
  </si>
  <si>
    <t xml:space="preserve"> 2025-01-22T03:00:00+00:00</t>
  </si>
  <si>
    <t xml:space="preserve"> 2025-01-22T03:30:00+00:00</t>
  </si>
  <si>
    <t xml:space="preserve"> 2025-01-22T04:00:00+00:00</t>
  </si>
  <si>
    <t xml:space="preserve"> 2025-01-22T04:30:00+00:00</t>
  </si>
  <si>
    <t xml:space="preserve"> 2025-01-22T05:00:00+00:00</t>
  </si>
  <si>
    <t xml:space="preserve"> 2025-01-22T05:30:00+00:00</t>
  </si>
  <si>
    <t xml:space="preserve"> 2025-01-22T06:00:00+00:00</t>
  </si>
  <si>
    <t xml:space="preserve"> 2025-01-22T06:30:00+00:00</t>
  </si>
  <si>
    <t xml:space="preserve"> 2025-01-22T07:00:00+00:00</t>
  </si>
  <si>
    <t xml:space="preserve"> 2025-01-22T07:30:00+00:00</t>
  </si>
  <si>
    <t xml:space="preserve"> 2025-01-22T08:00:00+00:00</t>
  </si>
  <si>
    <t xml:space="preserve"> 2025-01-22T08:30:00+00:00</t>
  </si>
  <si>
    <t xml:space="preserve"> 2025-01-22T09:00:00+00:00</t>
  </si>
  <si>
    <t xml:space="preserve"> 2025-01-22T09:30:00+00:00</t>
  </si>
  <si>
    <t xml:space="preserve"> 2025-01-22T10:00:00+00:00</t>
  </si>
  <si>
    <t xml:space="preserve"> 2025-01-22T10:30:00+00:00</t>
  </si>
  <si>
    <t xml:space="preserve"> 2025-01-22T11:00:00+00:00</t>
  </si>
  <si>
    <t xml:space="preserve"> 2025-01-22T11:30:00+00:00</t>
  </si>
  <si>
    <t xml:space="preserve"> 2025-01-22T12:00:00+00:00</t>
  </si>
  <si>
    <t xml:space="preserve"> 2025-01-22T12:30:00+00:00</t>
  </si>
  <si>
    <t xml:space="preserve"> 2025-01-22T13:00:00+00:00</t>
  </si>
  <si>
    <t xml:space="preserve"> 2025-01-22T13:30:00+00:00</t>
  </si>
  <si>
    <t xml:space="preserve"> 2025-01-22T14:00:00+00:00</t>
  </si>
  <si>
    <t xml:space="preserve"> 2025-01-22T14:30:00+00:00</t>
  </si>
  <si>
    <t xml:space="preserve"> 2025-01-22T15:00:00+00:00</t>
  </si>
  <si>
    <t xml:space="preserve"> 2025-01-22T15:30:00+00:00</t>
  </si>
  <si>
    <t xml:space="preserve"> 2025-01-22T16:00:00+00:00</t>
  </si>
  <si>
    <t xml:space="preserve"> 2025-01-22T16:30:00+00:00</t>
  </si>
  <si>
    <t xml:space="preserve"> 2025-01-22T17:00:00+00:00</t>
  </si>
  <si>
    <t xml:space="preserve"> 2025-01-22T17:30:00+00:00</t>
  </si>
  <si>
    <t xml:space="preserve"> 2025-01-22T18:00:00+00:00</t>
  </si>
  <si>
    <t xml:space="preserve"> 2025-01-22T18:30:00+00:00</t>
  </si>
  <si>
    <t xml:space="preserve"> 2025-01-22T19:00:00+00:00</t>
  </si>
  <si>
    <t xml:space="preserve"> 2025-01-22T19:30:00+00:00</t>
  </si>
  <si>
    <t xml:space="preserve"> 2025-01-22T20:00:00+00:00</t>
  </si>
  <si>
    <t xml:space="preserve"> 2025-01-22T20:30:00+00:00</t>
  </si>
  <si>
    <t xml:space="preserve"> 2025-01-22T21:00:00+00:00</t>
  </si>
  <si>
    <t xml:space="preserve"> 2025-01-22T21:30:00+00:00</t>
  </si>
  <si>
    <t xml:space="preserve"> 2025-01-22T22:00:00+00:00</t>
  </si>
  <si>
    <t xml:space="preserve"> 2025-01-22T22:30:00+00:00</t>
  </si>
  <si>
    <t xml:space="preserve"> 2025-01-22T23:00:00+00:00</t>
  </si>
  <si>
    <t xml:space="preserve"> 2025-01-22T23:30:00+00:00</t>
  </si>
  <si>
    <t xml:space="preserve"> 2025-01-23T00:00:00+00:00</t>
  </si>
  <si>
    <t xml:space="preserve"> 2025-01-23T00:30:00+00:00</t>
  </si>
  <si>
    <t xml:space="preserve"> 2025-01-23T01:00:00+00:00</t>
  </si>
  <si>
    <t xml:space="preserve"> 2025-01-23T01:30:00+00:00</t>
  </si>
  <si>
    <t xml:space="preserve"> 2025-01-23T02:00:00+00:00</t>
  </si>
  <si>
    <t xml:space="preserve"> 2025-01-23T02:30:00+00:00</t>
  </si>
  <si>
    <t xml:space="preserve"> 2025-01-23T03:00:00+00:00</t>
  </si>
  <si>
    <t xml:space="preserve"> 2025-01-23T03:30:00+00:00</t>
  </si>
  <si>
    <t xml:space="preserve"> 2025-01-23T04:00:00+00:00</t>
  </si>
  <si>
    <t xml:space="preserve"> 2025-01-23T04:30:00+00:00</t>
  </si>
  <si>
    <t xml:space="preserve"> 2025-01-23T05:00:00+00:00</t>
  </si>
  <si>
    <t xml:space="preserve"> 2025-01-23T05:30:00+00:00</t>
  </si>
  <si>
    <t xml:space="preserve"> 2025-01-23T06:00:00+00:00</t>
  </si>
  <si>
    <t xml:space="preserve"> 2025-01-23T06:30:00+00:00</t>
  </si>
  <si>
    <t xml:space="preserve"> 2025-01-23T07:00:00+00:00</t>
  </si>
  <si>
    <t xml:space="preserve"> 2025-01-23T07:30:00+00:00</t>
  </si>
  <si>
    <t xml:space="preserve"> 2025-01-23T08:00:00+00:00</t>
  </si>
  <si>
    <t xml:space="preserve"> 2025-01-23T08:30:00+00:00</t>
  </si>
  <si>
    <t xml:space="preserve"> 2025-01-23T09:00:00+00:00</t>
  </si>
  <si>
    <t xml:space="preserve"> 2025-01-23T09:30:00+00:00</t>
  </si>
  <si>
    <t xml:space="preserve"> 2025-01-23T10:00:00+00:00</t>
  </si>
  <si>
    <t xml:space="preserve"> 2025-01-23T10:30:00+00:00</t>
  </si>
  <si>
    <t xml:space="preserve"> 2025-01-23T11:00:00+00:00</t>
  </si>
  <si>
    <t xml:space="preserve"> 2025-01-23T11:30:00+00:00</t>
  </si>
  <si>
    <t xml:space="preserve"> 2025-01-23T12:00:00+00:00</t>
  </si>
  <si>
    <t xml:space="preserve"> 2025-01-23T12:30:00+00:00</t>
  </si>
  <si>
    <t xml:space="preserve"> 2025-01-23T13:00:00+00:00</t>
  </si>
  <si>
    <t xml:space="preserve"> 2025-01-23T13:30:00+00:00</t>
  </si>
  <si>
    <t xml:space="preserve"> 2025-01-23T14:00:00+00:00</t>
  </si>
  <si>
    <t xml:space="preserve"> 2025-01-23T14:30:00+00:00</t>
  </si>
  <si>
    <t xml:space="preserve"> 2025-01-23T15:00:00+00:00</t>
  </si>
  <si>
    <t xml:space="preserve"> 2025-01-23T15:30:00+00:00</t>
  </si>
  <si>
    <t xml:space="preserve"> 2025-01-23T16:00:00+00:00</t>
  </si>
  <si>
    <t xml:space="preserve"> 2025-01-23T16:30:00+00:00</t>
  </si>
  <si>
    <t xml:space="preserve"> 2025-01-23T17:00:00+00:00</t>
  </si>
  <si>
    <t xml:space="preserve"> 2025-01-23T17:30:00+00:00</t>
  </si>
  <si>
    <t xml:space="preserve"> 2025-01-23T18:00:00+00:00</t>
  </si>
  <si>
    <t xml:space="preserve"> 2025-01-23T18:30:00+00:00</t>
  </si>
  <si>
    <t xml:space="preserve"> 2025-01-23T19:00:00+00:00</t>
  </si>
  <si>
    <t xml:space="preserve"> 2025-01-23T19:30:00+00:00</t>
  </si>
  <si>
    <t xml:space="preserve"> 2025-01-23T20:00:00+00:00</t>
  </si>
  <si>
    <t xml:space="preserve"> 2025-01-23T20:30:00+00:00</t>
  </si>
  <si>
    <t xml:space="preserve"> 2025-01-23T21:00:00+00:00</t>
  </si>
  <si>
    <t xml:space="preserve"> 2025-01-23T21:30:00+00:00</t>
  </si>
  <si>
    <t xml:space="preserve"> 2025-01-23T22:00:00+00:00</t>
  </si>
  <si>
    <t xml:space="preserve"> 2025-01-23T22:30:00+00:00</t>
  </si>
  <si>
    <t xml:space="preserve"> 2025-01-23T23:00:00+00:00</t>
  </si>
  <si>
    <t xml:space="preserve"> 2025-01-23T23:30:00+00:00</t>
  </si>
  <si>
    <t xml:space="preserve"> 2025-01-24T00:00:00+00:00</t>
  </si>
  <si>
    <t xml:space="preserve"> 2025-01-24T00:30:00+00:00</t>
  </si>
  <si>
    <t xml:space="preserve"> 2025-01-24T01:00:00+00:00</t>
  </si>
  <si>
    <t xml:space="preserve"> 2025-01-24T01:30:00+00:00</t>
  </si>
  <si>
    <t xml:space="preserve"> 2025-01-24T02:00:00+00:00</t>
  </si>
  <si>
    <t xml:space="preserve"> 2025-01-24T02:30:00+00:00</t>
  </si>
  <si>
    <t xml:space="preserve"> 2025-01-24T03:00:00+00:00</t>
  </si>
  <si>
    <t xml:space="preserve"> 2025-01-24T03:30:00+00:00</t>
  </si>
  <si>
    <t xml:space="preserve"> 2025-01-24T04:00:00+00:00</t>
  </si>
  <si>
    <t xml:space="preserve"> 2025-01-24T04:30:00+00:00</t>
  </si>
  <si>
    <t xml:space="preserve"> 2025-01-24T05:00:00+00:00</t>
  </si>
  <si>
    <t xml:space="preserve"> 2025-01-24T05:30:00+00:00</t>
  </si>
  <si>
    <t xml:space="preserve"> 2025-01-24T06:00:00+00:00</t>
  </si>
  <si>
    <t xml:space="preserve"> 2025-01-24T06:30:00+00:00</t>
  </si>
  <si>
    <t xml:space="preserve"> 2025-01-24T07:00:00+00:00</t>
  </si>
  <si>
    <t xml:space="preserve"> 2025-01-24T07:30:00+00:00</t>
  </si>
  <si>
    <t xml:space="preserve"> 2025-01-24T08:00:00+00:00</t>
  </si>
  <si>
    <t xml:space="preserve"> 2025-01-24T08:30:00+00:00</t>
  </si>
  <si>
    <t xml:space="preserve"> 2025-01-24T09:00:00+00:00</t>
  </si>
  <si>
    <t xml:space="preserve"> 2025-01-24T09:30:00+00:00</t>
  </si>
  <si>
    <t xml:space="preserve"> 2025-01-24T10:00:00+00:00</t>
  </si>
  <si>
    <t xml:space="preserve"> 2025-01-24T10:30:00+00:00</t>
  </si>
  <si>
    <t xml:space="preserve"> 2025-01-24T11:00:00+00:00</t>
  </si>
  <si>
    <t xml:space="preserve"> 2025-01-24T11:30:00+00:00</t>
  </si>
  <si>
    <t xml:space="preserve"> 2025-01-24T12:00:00+00:00</t>
  </si>
  <si>
    <t xml:space="preserve"> 2025-01-24T12:30:00+00:00</t>
  </si>
  <si>
    <t xml:space="preserve"> 2025-01-24T13:00:00+00:00</t>
  </si>
  <si>
    <t xml:space="preserve"> 2025-01-24T13:30:00+00:00</t>
  </si>
  <si>
    <t xml:space="preserve"> 2025-01-24T14:00:00+00:00</t>
  </si>
  <si>
    <t xml:space="preserve"> 2025-01-24T14:30:00+00:00</t>
  </si>
  <si>
    <t xml:space="preserve"> 2025-01-24T15:00:00+00:00</t>
  </si>
  <si>
    <t xml:space="preserve"> 2025-01-24T15:30:00+00:00</t>
  </si>
  <si>
    <t xml:space="preserve"> 2025-01-24T16:00:00+00:00</t>
  </si>
  <si>
    <t xml:space="preserve"> 2025-01-24T16:30:00+00:00</t>
  </si>
  <si>
    <t xml:space="preserve"> 2025-01-24T17:00:00+00:00</t>
  </si>
  <si>
    <t xml:space="preserve"> 2025-01-24T17:30:00+00:00</t>
  </si>
  <si>
    <t xml:space="preserve"> 2025-01-24T18:00:00+00:00</t>
  </si>
  <si>
    <t xml:space="preserve"> 2025-01-24T18:30:00+00:00</t>
  </si>
  <si>
    <t xml:space="preserve"> 2025-01-24T19:00:00+00:00</t>
  </si>
  <si>
    <t xml:space="preserve"> 2025-01-24T19:30:00+00:00</t>
  </si>
  <si>
    <t xml:space="preserve"> 2025-01-24T20:00:00+00:00</t>
  </si>
  <si>
    <t xml:space="preserve"> 2025-01-24T20:30:00+00:00</t>
  </si>
  <si>
    <t xml:space="preserve"> 2025-01-24T21:00:00+00:00</t>
  </si>
  <si>
    <t xml:space="preserve"> 2025-01-24T21:30:00+00:00</t>
  </si>
  <si>
    <t xml:space="preserve"> 2025-01-24T22:00:00+00:00</t>
  </si>
  <si>
    <t xml:space="preserve"> 2025-01-24T22:30:00+00:00</t>
  </si>
  <si>
    <t xml:space="preserve"> 2025-01-24T23:00:00+00:00</t>
  </si>
  <si>
    <t xml:space="preserve"> 2025-01-24T23:30:00+00:00</t>
  </si>
  <si>
    <t xml:space="preserve"> 2025-01-25T00:00:00+00:00</t>
  </si>
  <si>
    <t xml:space="preserve"> 2025-01-25T00:30:00+00:00</t>
  </si>
  <si>
    <t xml:space="preserve"> 2025-01-25T01:00:00+00:00</t>
  </si>
  <si>
    <t xml:space="preserve"> 2025-01-25T01:30:00+00:00</t>
  </si>
  <si>
    <t xml:space="preserve"> 2025-01-25T02:00:00+00:00</t>
  </si>
  <si>
    <t xml:space="preserve"> 2025-01-25T02:30:00+00:00</t>
  </si>
  <si>
    <t xml:space="preserve"> 2025-01-25T03:00:00+00:00</t>
  </si>
  <si>
    <t xml:space="preserve"> 2025-01-25T03:30:00+00:00</t>
  </si>
  <si>
    <t xml:space="preserve"> 2025-01-25T04:00:00+00:00</t>
  </si>
  <si>
    <t xml:space="preserve"> 2025-01-25T04:30:00+00:00</t>
  </si>
  <si>
    <t xml:space="preserve"> 2025-01-25T05:00:00+00:00</t>
  </si>
  <si>
    <t xml:space="preserve"> 2025-01-25T05:30:00+00:00</t>
  </si>
  <si>
    <t xml:space="preserve"> 2025-01-25T06:00:00+00:00</t>
  </si>
  <si>
    <t xml:space="preserve"> 2025-01-25T06:30:00+00:00</t>
  </si>
  <si>
    <t xml:space="preserve"> 2025-01-25T07:00:00+00:00</t>
  </si>
  <si>
    <t xml:space="preserve"> 2025-01-25T07:30:00+00:00</t>
  </si>
  <si>
    <t xml:space="preserve"> 2025-01-25T08:00:00+00:00</t>
  </si>
  <si>
    <t xml:space="preserve"> 2025-01-25T08:30:00+00:00</t>
  </si>
  <si>
    <t xml:space="preserve"> 2025-01-25T09:00:00+00:00</t>
  </si>
  <si>
    <t xml:space="preserve"> 2025-01-25T09:30:00+00:00</t>
  </si>
  <si>
    <t xml:space="preserve"> 2025-01-25T10:00:00+00:00</t>
  </si>
  <si>
    <t xml:space="preserve"> 2025-01-25T10:30:00+00:00</t>
  </si>
  <si>
    <t xml:space="preserve"> 2025-01-25T11:00:00+00:00</t>
  </si>
  <si>
    <t xml:space="preserve"> 2025-01-25T11:30:00+00:00</t>
  </si>
  <si>
    <t xml:space="preserve"> 2025-01-25T12:00:00+00:00</t>
  </si>
  <si>
    <t xml:space="preserve"> 2025-01-25T12:30:00+00:00</t>
  </si>
  <si>
    <t xml:space="preserve"> 2025-01-25T13:00:00+00:00</t>
  </si>
  <si>
    <t xml:space="preserve"> 2025-01-25T13:30:00+00:00</t>
  </si>
  <si>
    <t xml:space="preserve"> 2025-01-25T14:00:00+00:00</t>
  </si>
  <si>
    <t xml:space="preserve"> 2025-01-25T14:30:00+00:00</t>
  </si>
  <si>
    <t xml:space="preserve"> 2025-01-25T15:00:00+00:00</t>
  </si>
  <si>
    <t xml:space="preserve"> 2025-01-25T15:30:00+00:00</t>
  </si>
  <si>
    <t xml:space="preserve"> 2025-01-25T16:00:00+00:00</t>
  </si>
  <si>
    <t xml:space="preserve"> 2025-01-25T16:30:00+00:00</t>
  </si>
  <si>
    <t xml:space="preserve"> 2025-01-25T17:00:00+00:00</t>
  </si>
  <si>
    <t xml:space="preserve"> 2025-01-25T17:30:00+00:00</t>
  </si>
  <si>
    <t xml:space="preserve"> 2025-01-25T18:00:00+00:00</t>
  </si>
  <si>
    <t xml:space="preserve"> 2025-01-25T18:30:00+00:00</t>
  </si>
  <si>
    <t xml:space="preserve"> 2025-01-25T19:00:00+00:00</t>
  </si>
  <si>
    <t xml:space="preserve"> 2025-01-25T19:30:00+00:00</t>
  </si>
  <si>
    <t xml:space="preserve"> 2025-01-25T20:00:00+00:00</t>
  </si>
  <si>
    <t xml:space="preserve"> 2025-01-25T20:30:00+00:00</t>
  </si>
  <si>
    <t xml:space="preserve"> 2025-01-25T21:00:00+00:00</t>
  </si>
  <si>
    <t xml:space="preserve"> 2025-01-25T21:30:00+00:00</t>
  </si>
  <si>
    <t xml:space="preserve"> 2025-01-25T22:00:00+00:00</t>
  </si>
  <si>
    <t xml:space="preserve"> 2025-01-25T22:30:00+00:00</t>
  </si>
  <si>
    <t xml:space="preserve"> 2025-01-25T23:00:00+00:00</t>
  </si>
  <si>
    <t xml:space="preserve"> 2025-01-25T23:30:00+00:00</t>
  </si>
  <si>
    <t xml:space="preserve"> 2025-01-26T00:00:00+00:00</t>
  </si>
  <si>
    <t xml:space="preserve"> 2025-01-26T00:30:00+00:00</t>
  </si>
  <si>
    <t xml:space="preserve"> 2025-01-26T01:00:00+00:00</t>
  </si>
  <si>
    <t xml:space="preserve"> 2025-01-26T01:30:00+00:00</t>
  </si>
  <si>
    <t xml:space="preserve"> 2025-01-26T02:00:00+00:00</t>
  </si>
  <si>
    <t xml:space="preserve"> 2025-01-26T02:30:00+00:00</t>
  </si>
  <si>
    <t xml:space="preserve"> 2025-01-26T03:00:00+00:00</t>
  </si>
  <si>
    <t xml:space="preserve"> 2025-01-26T03:30:00+00:00</t>
  </si>
  <si>
    <t xml:space="preserve"> 2025-01-26T04:00:00+00:00</t>
  </si>
  <si>
    <t xml:space="preserve"> 2025-01-26T04:30:00+00:00</t>
  </si>
  <si>
    <t xml:space="preserve"> 2025-01-26T05:00:00+00:00</t>
  </si>
  <si>
    <t xml:space="preserve"> 2025-01-26T05:30:00+00:00</t>
  </si>
  <si>
    <t xml:space="preserve"> 2025-01-26T06:00:00+00:00</t>
  </si>
  <si>
    <t xml:space="preserve"> 2025-01-26T06:30:00+00:00</t>
  </si>
  <si>
    <t xml:space="preserve"> 2025-01-26T07:00:00+00:00</t>
  </si>
  <si>
    <t xml:space="preserve"> 2025-01-26T07:30:00+00:00</t>
  </si>
  <si>
    <t xml:space="preserve"> 2025-01-26T08:00:00+00:00</t>
  </si>
  <si>
    <t xml:space="preserve"> 2025-01-26T08:30:00+00:00</t>
  </si>
  <si>
    <t xml:space="preserve"> 2025-01-26T09:00:00+00:00</t>
  </si>
  <si>
    <t xml:space="preserve"> 2025-01-26T09:30:00+00:00</t>
  </si>
  <si>
    <t xml:space="preserve"> 2025-01-26T10:00:00+00:00</t>
  </si>
  <si>
    <t xml:space="preserve"> 2025-01-26T10:30:00+00:00</t>
  </si>
  <si>
    <t xml:space="preserve"> 2025-01-26T11:00:00+00:00</t>
  </si>
  <si>
    <t xml:space="preserve"> 2025-01-26T11:30:00+00:00</t>
  </si>
  <si>
    <t xml:space="preserve"> 2025-01-26T12:00:00+00:00</t>
  </si>
  <si>
    <t xml:space="preserve"> 2025-01-26T12:30:00+00:00</t>
  </si>
  <si>
    <t xml:space="preserve"> 2025-01-26T13:00:00+00:00</t>
  </si>
  <si>
    <t xml:space="preserve"> 2025-01-26T13:30:00+00:00</t>
  </si>
  <si>
    <t xml:space="preserve"> 2025-01-26T14:00:00+00:00</t>
  </si>
  <si>
    <t xml:space="preserve"> 2025-01-26T14:30:00+00:00</t>
  </si>
  <si>
    <t xml:space="preserve"> 2025-01-26T15:00:00+00:00</t>
  </si>
  <si>
    <t xml:space="preserve"> 2025-01-26T15:30:00+00:00</t>
  </si>
  <si>
    <t xml:space="preserve"> 2025-01-26T16:00:00+00:00</t>
  </si>
  <si>
    <t xml:space="preserve"> 2025-01-26T16:30:00+00:00</t>
  </si>
  <si>
    <t xml:space="preserve"> 2025-01-26T17:00:00+00:00</t>
  </si>
  <si>
    <t xml:space="preserve"> 2025-01-26T17:30:00+00:00</t>
  </si>
  <si>
    <t xml:space="preserve"> 2025-01-26T18:00:00+00:00</t>
  </si>
  <si>
    <t xml:space="preserve"> 2025-01-26T18:30:00+00:00</t>
  </si>
  <si>
    <t xml:space="preserve"> 2025-01-26T19:00:00+00:00</t>
  </si>
  <si>
    <t xml:space="preserve"> 2025-01-26T19:30:00+00:00</t>
  </si>
  <si>
    <t xml:space="preserve"> 2025-01-26T20:00:00+00:00</t>
  </si>
  <si>
    <t xml:space="preserve"> 2025-01-26T20:30:00+00:00</t>
  </si>
  <si>
    <t xml:space="preserve"> 2025-01-26T21:00:00+00:00</t>
  </si>
  <si>
    <t xml:space="preserve"> 2025-01-26T21:30:00+00:00</t>
  </si>
  <si>
    <t xml:space="preserve"> 2025-01-26T22:00:00+00:00</t>
  </si>
  <si>
    <t xml:space="preserve"> 2025-01-26T22:30:00+00:00</t>
  </si>
  <si>
    <t xml:space="preserve"> 2025-01-26T23:00:00+00:00</t>
  </si>
  <si>
    <t xml:space="preserve"> 2025-01-26T23:30:00+00:00</t>
  </si>
  <si>
    <t xml:space="preserve"> 2025-01-27T00:00:00+00:00</t>
  </si>
  <si>
    <t xml:space="preserve"> 2025-01-27T00:30:00+00:00</t>
  </si>
  <si>
    <t xml:space="preserve"> 2025-01-27T01:00:00+00:00</t>
  </si>
  <si>
    <t xml:space="preserve"> 2025-01-27T01:30:00+00:00</t>
  </si>
  <si>
    <t xml:space="preserve"> 2025-01-27T02:00:00+00:00</t>
  </si>
  <si>
    <t xml:space="preserve"> 2025-01-27T02:30:00+00:00</t>
  </si>
  <si>
    <t xml:space="preserve"> 2025-01-27T03:00:00+00:00</t>
  </si>
  <si>
    <t xml:space="preserve"> 2025-01-27T03:30:00+00:00</t>
  </si>
  <si>
    <t xml:space="preserve"> 2025-01-27T04:00:00+00:00</t>
  </si>
  <si>
    <t xml:space="preserve"> 2025-01-27T04:30:00+00:00</t>
  </si>
  <si>
    <t xml:space="preserve"> 2025-01-27T05:00:00+00:00</t>
  </si>
  <si>
    <t xml:space="preserve"> 2025-01-27T05:30:00+00:00</t>
  </si>
  <si>
    <t xml:space="preserve"> 2025-01-27T06:00:00+00:00</t>
  </si>
  <si>
    <t xml:space="preserve"> 2025-01-27T06:30:00+00:00</t>
  </si>
  <si>
    <t xml:space="preserve"> 2025-01-27T07:00:00+00:00</t>
  </si>
  <si>
    <t xml:space="preserve"> 2025-01-27T07:30:00+00:00</t>
  </si>
  <si>
    <t xml:space="preserve"> 2025-01-27T08:00:00+00:00</t>
  </si>
  <si>
    <t xml:space="preserve"> 2025-01-27T08:30:00+00:00</t>
  </si>
  <si>
    <t xml:space="preserve"> 2025-01-27T09:00:00+00:00</t>
  </si>
  <si>
    <t xml:space="preserve"> 2025-01-27T09:30:00+00:00</t>
  </si>
  <si>
    <t xml:space="preserve"> 2025-01-27T10:00:00+00:00</t>
  </si>
  <si>
    <t xml:space="preserve"> 2025-01-27T10:30:00+00:00</t>
  </si>
  <si>
    <t xml:space="preserve"> 2025-01-27T11:00:00+00:00</t>
  </si>
  <si>
    <t xml:space="preserve"> 2025-01-27T11:30:00+00:00</t>
  </si>
  <si>
    <t xml:space="preserve"> 2025-01-27T12:00:00+00:00</t>
  </si>
  <si>
    <t xml:space="preserve"> 2025-01-27T12:30:00+00:00</t>
  </si>
  <si>
    <t xml:space="preserve"> 2025-01-27T13:00:00+00:00</t>
  </si>
  <si>
    <t xml:space="preserve"> 2025-01-27T13:30:00+00:00</t>
  </si>
  <si>
    <t xml:space="preserve"> 2025-01-27T14:00:00+00:00</t>
  </si>
  <si>
    <t xml:space="preserve"> 2025-01-27T14:30:00+00:00</t>
  </si>
  <si>
    <t xml:space="preserve"> 2025-01-27T15:00:00+00:00</t>
  </si>
  <si>
    <t xml:space="preserve"> 2025-01-27T15:30:00+00:00</t>
  </si>
  <si>
    <t xml:space="preserve"> 2025-01-27T16:00:00+00:00</t>
  </si>
  <si>
    <t xml:space="preserve"> 2025-01-27T16:30:00+00:00</t>
  </si>
  <si>
    <t xml:space="preserve"> 2025-01-27T17:00:00+00:00</t>
  </si>
  <si>
    <t xml:space="preserve"> 2025-01-27T17:30:00+00:00</t>
  </si>
  <si>
    <t xml:space="preserve"> 2025-01-27T18:00:00+00:00</t>
  </si>
  <si>
    <t xml:space="preserve"> 2025-01-27T18:30:00+00:00</t>
  </si>
  <si>
    <t xml:space="preserve"> 2025-01-27T19:00:00+00:00</t>
  </si>
  <si>
    <t xml:space="preserve"> 2025-01-27T19:30:00+00:00</t>
  </si>
  <si>
    <t xml:space="preserve"> 2025-01-27T20:00:00+00:00</t>
  </si>
  <si>
    <t xml:space="preserve"> 2025-01-27T20:30:00+00:00</t>
  </si>
  <si>
    <t xml:space="preserve"> 2025-01-27T21:00:00+00:00</t>
  </si>
  <si>
    <t xml:space="preserve"> 2025-01-27T21:30:00+00:00</t>
  </si>
  <si>
    <t xml:space="preserve"> 2025-01-27T22:00:00+00:00</t>
  </si>
  <si>
    <t xml:space="preserve"> 2025-01-27T22:30:00+00:00</t>
  </si>
  <si>
    <t xml:space="preserve"> 2025-01-27T23:00:00+00:00</t>
  </si>
  <si>
    <t xml:space="preserve"> 2025-01-27T23:30:00+00:00</t>
  </si>
  <si>
    <t xml:space="preserve"> 2025-01-28T00:00:00+00:00</t>
  </si>
  <si>
    <t xml:space="preserve"> 2025-01-28T00:30:00+00:00</t>
  </si>
  <si>
    <t xml:space="preserve"> 2025-01-28T01:00:00+00:00</t>
  </si>
  <si>
    <t xml:space="preserve"> 2025-01-28T01:30:00+00:00</t>
  </si>
  <si>
    <t xml:space="preserve"> 2025-01-28T02:00:00+00:00</t>
  </si>
  <si>
    <t xml:space="preserve"> 2025-01-28T02:30:00+00:00</t>
  </si>
  <si>
    <t xml:space="preserve"> 2025-01-28T03:00:00+00:00</t>
  </si>
  <si>
    <t xml:space="preserve"> 2025-01-28T03:30:00+00:00</t>
  </si>
  <si>
    <t xml:space="preserve"> 2025-01-28T04:00:00+00:00</t>
  </si>
  <si>
    <t xml:space="preserve"> 2025-01-28T04:30:00+00:00</t>
  </si>
  <si>
    <t xml:space="preserve"> 2025-01-28T05:00:00+00:00</t>
  </si>
  <si>
    <t xml:space="preserve"> 2025-01-28T05:30:00+00:00</t>
  </si>
  <si>
    <t xml:space="preserve"> 2025-01-28T06:00:00+00:00</t>
  </si>
  <si>
    <t xml:space="preserve"> 2025-01-28T06:30:00+00:00</t>
  </si>
  <si>
    <t xml:space="preserve"> 2025-01-28T07:00:00+00:00</t>
  </si>
  <si>
    <t xml:space="preserve"> 2025-01-28T07:30:00+00:00</t>
  </si>
  <si>
    <t xml:space="preserve"> 2025-01-28T08:00:00+00:00</t>
  </si>
  <si>
    <t xml:space="preserve"> 2025-01-28T08:30:00+00:00</t>
  </si>
  <si>
    <t xml:space="preserve"> 2025-01-28T09:00:00+00:00</t>
  </si>
  <si>
    <t xml:space="preserve"> 2025-01-28T09:30:00+00:00</t>
  </si>
  <si>
    <t xml:space="preserve"> 2025-01-28T10:00:00+00:00</t>
  </si>
  <si>
    <t xml:space="preserve"> 2025-01-28T10:30:00+00:00</t>
  </si>
  <si>
    <t xml:space="preserve"> 2025-01-28T11:00:00+00:00</t>
  </si>
  <si>
    <t xml:space="preserve"> 2025-01-28T11:30:00+00:00</t>
  </si>
  <si>
    <t xml:space="preserve"> 2025-01-28T12:00:00+00:00</t>
  </si>
  <si>
    <t xml:space="preserve"> 2025-01-28T12:30:00+00:00</t>
  </si>
  <si>
    <t xml:space="preserve"> 2025-01-28T13:00:00+00:00</t>
  </si>
  <si>
    <t xml:space="preserve"> 2025-01-28T13:30:00+00:00</t>
  </si>
  <si>
    <t xml:space="preserve"> 2025-01-28T14:00:00+00:00</t>
  </si>
  <si>
    <t xml:space="preserve"> 2025-01-28T14:30:00+00:00</t>
  </si>
  <si>
    <t xml:space="preserve"> 2025-01-28T15:00:00+00:00</t>
  </si>
  <si>
    <t xml:space="preserve"> 2025-01-28T15:30:00+00:00</t>
  </si>
  <si>
    <t xml:space="preserve"> 2025-01-28T16:00:00+00:00</t>
  </si>
  <si>
    <t xml:space="preserve"> 2025-01-28T16:30:00+00:00</t>
  </si>
  <si>
    <t xml:space="preserve"> 2025-01-28T17:00:00+00:00</t>
  </si>
  <si>
    <t xml:space="preserve"> 2025-01-28T17:30:00+00:00</t>
  </si>
  <si>
    <t xml:space="preserve"> 2025-01-28T18:00:00+00:00</t>
  </si>
  <si>
    <t xml:space="preserve"> 2025-01-28T18:30:00+00:00</t>
  </si>
  <si>
    <t xml:space="preserve"> 2025-01-28T19:00:00+00:00</t>
  </si>
  <si>
    <t xml:space="preserve"> 2025-01-28T19:30:00+00:00</t>
  </si>
  <si>
    <t xml:space="preserve"> 2025-01-28T20:00:00+00:00</t>
  </si>
  <si>
    <t xml:space="preserve"> 2025-01-28T20:30:00+00:00</t>
  </si>
  <si>
    <t xml:space="preserve"> 2025-01-28T21:00:00+00:00</t>
  </si>
  <si>
    <t xml:space="preserve"> 2025-01-28T21:30:00+00:00</t>
  </si>
  <si>
    <t xml:space="preserve"> 2025-01-28T22:00:00+00:00</t>
  </si>
  <si>
    <t xml:space="preserve"> 2025-01-28T22:30:00+00:00</t>
  </si>
  <si>
    <t xml:space="preserve"> 2025-01-28T23:00:00+00:00</t>
  </si>
  <si>
    <t xml:space="preserve"> 2025-01-28T23:30:00+00:00</t>
  </si>
  <si>
    <t xml:space="preserve"> 2025-01-29T00:00:00+00:00</t>
  </si>
  <si>
    <t xml:space="preserve"> 2025-01-29T00:30:00+00:00</t>
  </si>
  <si>
    <t xml:space="preserve"> 2025-01-29T01:00:00+00:00</t>
  </si>
  <si>
    <t xml:space="preserve"> 2025-01-29T01:30:00+00:00</t>
  </si>
  <si>
    <t xml:space="preserve"> 2025-01-29T02:00:00+00:00</t>
  </si>
  <si>
    <t xml:space="preserve"> 2025-01-29T02:30:00+00:00</t>
  </si>
  <si>
    <t xml:space="preserve"> 2025-01-29T03:00:00+00:00</t>
  </si>
  <si>
    <t xml:space="preserve"> 2025-01-29T03:30:00+00:00</t>
  </si>
  <si>
    <t xml:space="preserve"> 2025-01-29T04:00:00+00:00</t>
  </si>
  <si>
    <t xml:space="preserve"> 2025-01-29T04:30:00+00:00</t>
  </si>
  <si>
    <t xml:space="preserve"> 2025-01-29T05:00:00+00:00</t>
  </si>
  <si>
    <t xml:space="preserve"> 2025-01-29T05:30:00+00:00</t>
  </si>
  <si>
    <t xml:space="preserve"> 2025-01-29T06:00:00+00:00</t>
  </si>
  <si>
    <t xml:space="preserve"> 2025-01-29T06:30:00+00:00</t>
  </si>
  <si>
    <t xml:space="preserve"> 2025-01-29T07:00:00+00:00</t>
  </si>
  <si>
    <t xml:space="preserve"> 2025-01-29T07:30:00+00:00</t>
  </si>
  <si>
    <t xml:space="preserve"> 2025-01-29T08:00:00+00:00</t>
  </si>
  <si>
    <t xml:space="preserve"> 2025-01-29T08:30:00+00:00</t>
  </si>
  <si>
    <t xml:space="preserve"> 2025-01-29T09:00:00+00:00</t>
  </si>
  <si>
    <t xml:space="preserve"> 2025-01-29T09:30:00+00:00</t>
  </si>
  <si>
    <t xml:space="preserve"> 2025-01-29T10:00:00+00:00</t>
  </si>
  <si>
    <t xml:space="preserve"> 2025-01-29T10:30:00+00:00</t>
  </si>
  <si>
    <t xml:space="preserve"> 2025-01-29T11:00:00+00:00</t>
  </si>
  <si>
    <t xml:space="preserve"> 2025-01-29T11:30:00+00:00</t>
  </si>
  <si>
    <t xml:space="preserve"> 2025-01-29T12:00:00+00:00</t>
  </si>
  <si>
    <t xml:space="preserve"> 2025-01-29T12:30:00+00:00</t>
  </si>
  <si>
    <t xml:space="preserve"> 2025-01-29T13:00:00+00:00</t>
  </si>
  <si>
    <t xml:space="preserve"> 2025-01-29T13:30:00+00:00</t>
  </si>
  <si>
    <t xml:space="preserve"> 2025-01-29T14:00:00+00:00</t>
  </si>
  <si>
    <t xml:space="preserve"> 2025-01-29T14:30:00+00:00</t>
  </si>
  <si>
    <t xml:space="preserve"> 2025-01-29T15:00:00+00:00</t>
  </si>
  <si>
    <t xml:space="preserve"> 2025-01-29T15:30:00+00:00</t>
  </si>
  <si>
    <t xml:space="preserve"> 2025-01-29T16:00:00+00:00</t>
  </si>
  <si>
    <t xml:space="preserve"> 2025-01-29T16:30:00+00:00</t>
  </si>
  <si>
    <t xml:space="preserve"> 2025-01-29T17:00:00+00:00</t>
  </si>
  <si>
    <t xml:space="preserve"> 2025-01-29T17:30:00+00:00</t>
  </si>
  <si>
    <t xml:space="preserve"> 2025-01-29T18:00:00+00:00</t>
  </si>
  <si>
    <t xml:space="preserve"> 2025-01-29T18:30:00+00:00</t>
  </si>
  <si>
    <t xml:space="preserve"> 2025-01-29T19:00:00+00:00</t>
  </si>
  <si>
    <t xml:space="preserve"> 2025-01-29T19:30:00+00:00</t>
  </si>
  <si>
    <t xml:space="preserve"> 2025-01-29T20:00:00+00:00</t>
  </si>
  <si>
    <t xml:space="preserve"> 2025-01-29T20:30:00+00:00</t>
  </si>
  <si>
    <t xml:space="preserve"> 2025-01-29T21:00:00+00:00</t>
  </si>
  <si>
    <t xml:space="preserve"> 2025-01-29T21:30:00+00:00</t>
  </si>
  <si>
    <t xml:space="preserve"> 2025-01-29T22:00:00+00:00</t>
  </si>
  <si>
    <t xml:space="preserve"> 2025-01-29T22:30:00+00:00</t>
  </si>
  <si>
    <t xml:space="preserve"> 2025-01-29T23:00:00+00:00</t>
  </si>
  <si>
    <t xml:space="preserve"> 2025-01-29T23:30:00+00:00</t>
  </si>
  <si>
    <t xml:space="preserve"> 2025-01-30T00:00:00+00:00</t>
  </si>
  <si>
    <t xml:space="preserve"> 2025-01-30T00:30:00+00:00</t>
  </si>
  <si>
    <t xml:space="preserve"> 2025-01-30T01:00:00+00:00</t>
  </si>
  <si>
    <t xml:space="preserve"> 2025-01-30T01:30:00+00:00</t>
  </si>
  <si>
    <t xml:space="preserve"> 2025-01-30T02:00:00+00:00</t>
  </si>
  <si>
    <t xml:space="preserve"> 2025-01-30T02:30:00+00:00</t>
  </si>
  <si>
    <t xml:space="preserve"> 2025-01-30T03:00:00+00:00</t>
  </si>
  <si>
    <t xml:space="preserve"> 2025-01-30T03:30:00+00:00</t>
  </si>
  <si>
    <t xml:space="preserve"> 2025-01-30T04:00:00+00:00</t>
  </si>
  <si>
    <t xml:space="preserve"> 2025-01-30T04:30:00+00:00</t>
  </si>
  <si>
    <t xml:space="preserve"> 2025-01-30T05:00:00+00:00</t>
  </si>
  <si>
    <t xml:space="preserve"> 2025-01-30T05:30:00+00:00</t>
  </si>
  <si>
    <t xml:space="preserve"> 2025-01-30T06:00:00+00:00</t>
  </si>
  <si>
    <t xml:space="preserve"> 2025-01-30T06:30:00+00:00</t>
  </si>
  <si>
    <t xml:space="preserve"> 2025-01-30T07:00:00+00:00</t>
  </si>
  <si>
    <t xml:space="preserve"> 2025-01-30T07:30:00+00:00</t>
  </si>
  <si>
    <t xml:space="preserve"> 2025-01-30T08:00:00+00:00</t>
  </si>
  <si>
    <t xml:space="preserve"> 2025-01-30T08:30:00+00:00</t>
  </si>
  <si>
    <t xml:space="preserve"> 2025-01-30T09:00:00+00:00</t>
  </si>
  <si>
    <t xml:space="preserve"> 2025-01-30T09:30:00+00:00</t>
  </si>
  <si>
    <t xml:space="preserve"> 2025-01-30T10:00:00+00:00</t>
  </si>
  <si>
    <t xml:space="preserve"> 2025-01-30T10:30:00+00:00</t>
  </si>
  <si>
    <t xml:space="preserve"> 2025-01-30T11:00:00+00:00</t>
  </si>
  <si>
    <t xml:space="preserve"> 2025-01-30T11:30:00+00:00</t>
  </si>
  <si>
    <t xml:space="preserve"> 2025-01-30T12:00:00+00:00</t>
  </si>
  <si>
    <t xml:space="preserve"> 2025-01-30T12:30:00+00:00</t>
  </si>
  <si>
    <t xml:space="preserve"> 2025-01-30T13:00:00+00:00</t>
  </si>
  <si>
    <t xml:space="preserve"> 2025-01-30T13:30:00+00:00</t>
  </si>
  <si>
    <t xml:space="preserve"> 2025-01-30T14:00:00+00:00</t>
  </si>
  <si>
    <t xml:space="preserve"> 2025-01-30T14:30:00+00:00</t>
  </si>
  <si>
    <t xml:space="preserve"> 2025-01-30T15:00:00+00:00</t>
  </si>
  <si>
    <t xml:space="preserve"> 2025-01-30T15:30:00+00:00</t>
  </si>
  <si>
    <t xml:space="preserve"> 2025-01-30T16:00:00+00:00</t>
  </si>
  <si>
    <t xml:space="preserve"> 2025-01-30T16:30:00+00:00</t>
  </si>
  <si>
    <t xml:space="preserve"> 2025-01-30T17:00:00+00:00</t>
  </si>
  <si>
    <t xml:space="preserve"> 2025-01-30T17:30:00+00:00</t>
  </si>
  <si>
    <t xml:space="preserve"> 2025-01-30T18:00:00+00:00</t>
  </si>
  <si>
    <t xml:space="preserve"> 2025-01-30T18:30:00+00:00</t>
  </si>
  <si>
    <t xml:space="preserve"> 2025-01-30T19:00:00+00:00</t>
  </si>
  <si>
    <t xml:space="preserve"> 2025-01-30T19:30:00+00:00</t>
  </si>
  <si>
    <t xml:space="preserve"> 2025-01-30T20:00:00+00:00</t>
  </si>
  <si>
    <t xml:space="preserve"> 2025-01-30T20:30:00+00:00</t>
  </si>
  <si>
    <t xml:space="preserve"> 2025-01-30T21:00:00+00:00</t>
  </si>
  <si>
    <t xml:space="preserve"> 2025-01-30T21:30:00+00:00</t>
  </si>
  <si>
    <t xml:space="preserve"> 2025-01-30T22:00:00+00:00</t>
  </si>
  <si>
    <t xml:space="preserve"> 2025-01-30T22:30:00+00:00</t>
  </si>
  <si>
    <t xml:space="preserve"> 2025-01-30T23:00:00+00:00</t>
  </si>
  <si>
    <t xml:space="preserve"> 2025-01-30T23:30:00+00:00</t>
  </si>
  <si>
    <t xml:space="preserve"> 2025-01-31T00:00:00+00:00</t>
  </si>
  <si>
    <t xml:space="preserve"> 2025-01-31T00:30:00+00:00</t>
  </si>
  <si>
    <t xml:space="preserve"> 2025-01-31T01:00:00+00:00</t>
  </si>
  <si>
    <t xml:space="preserve"> 2025-01-31T01:30:00+00:00</t>
  </si>
  <si>
    <t xml:space="preserve"> 2025-01-31T02:00:00+00:00</t>
  </si>
  <si>
    <t xml:space="preserve"> 2025-01-31T02:30:00+00:00</t>
  </si>
  <si>
    <t xml:space="preserve"> 2025-01-31T03:00:00+00:00</t>
  </si>
  <si>
    <t xml:space="preserve"> 2025-01-31T03:30:00+00:00</t>
  </si>
  <si>
    <t xml:space="preserve"> 2025-01-31T04:00:00+00:00</t>
  </si>
  <si>
    <t xml:space="preserve"> 2025-01-31T04:30:00+00:00</t>
  </si>
  <si>
    <t xml:space="preserve"> 2025-01-31T05:00:00+00:00</t>
  </si>
  <si>
    <t xml:space="preserve"> 2025-01-31T05:30:00+00:00</t>
  </si>
  <si>
    <t xml:space="preserve"> 2025-01-31T06:00:00+00:00</t>
  </si>
  <si>
    <t xml:space="preserve"> 2025-01-31T06:30:00+00:00</t>
  </si>
  <si>
    <t xml:space="preserve"> 2025-01-31T07:00:00+00:00</t>
  </si>
  <si>
    <t xml:space="preserve"> 2025-01-31T07:30:00+00:00</t>
  </si>
  <si>
    <t xml:space="preserve"> 2025-01-31T08:00:00+00:00</t>
  </si>
  <si>
    <t xml:space="preserve"> 2025-01-31T08:30:00+00:00</t>
  </si>
  <si>
    <t xml:space="preserve"> 2025-01-31T09:00:00+00:00</t>
  </si>
  <si>
    <t xml:space="preserve"> 2025-01-31T09:30:00+00:00</t>
  </si>
  <si>
    <t xml:space="preserve"> 2025-01-31T10:00:00+00:00</t>
  </si>
  <si>
    <t xml:space="preserve"> 2025-01-31T10:30:00+00:00</t>
  </si>
  <si>
    <t xml:space="preserve"> 2025-01-31T11:00:00+00:00</t>
  </si>
  <si>
    <t xml:space="preserve"> 2025-01-31T11:30:00+00:00</t>
  </si>
  <si>
    <t xml:space="preserve"> 2025-01-31T12:00:00+00:00</t>
  </si>
  <si>
    <t xml:space="preserve"> 2025-01-31T12:30:00+00:00</t>
  </si>
  <si>
    <t xml:space="preserve"> 2025-01-31T13:00:00+00:00</t>
  </si>
  <si>
    <t xml:space="preserve"> 2025-01-31T13:30:00+00:00</t>
  </si>
  <si>
    <t xml:space="preserve"> 2025-01-31T14:00:00+00:00</t>
  </si>
  <si>
    <t xml:space="preserve"> 2025-01-31T14:30:00+00:00</t>
  </si>
  <si>
    <t xml:space="preserve"> 2025-01-31T15:00:00+00:00</t>
  </si>
  <si>
    <t xml:space="preserve"> 2025-01-31T15:30:00+00:00</t>
  </si>
  <si>
    <t xml:space="preserve"> 2025-01-31T16:00:00+00:00</t>
  </si>
  <si>
    <t xml:space="preserve"> 2025-01-31T16:30:00+00:00</t>
  </si>
  <si>
    <t xml:space="preserve"> 2025-01-31T17:00:00+00:00</t>
  </si>
  <si>
    <t xml:space="preserve"> 2025-01-31T17:30:00+00:00</t>
  </si>
  <si>
    <t xml:space="preserve"> 2025-01-31T18:00:00+00:00</t>
  </si>
  <si>
    <t xml:space="preserve"> 2025-01-31T18:30:00+00:00</t>
  </si>
  <si>
    <t xml:space="preserve"> 2025-01-31T19:00:00+00:00</t>
  </si>
  <si>
    <t xml:space="preserve"> 2025-01-31T19:30:00+00:00</t>
  </si>
  <si>
    <t xml:space="preserve"> 2025-01-31T20:00:00+00:00</t>
  </si>
  <si>
    <t xml:space="preserve"> 2025-01-31T20:30:00+00:00</t>
  </si>
  <si>
    <t xml:space="preserve"> 2025-01-31T21:00:00+00:00</t>
  </si>
  <si>
    <t xml:space="preserve"> 2025-01-31T21:30:00+00:00</t>
  </si>
  <si>
    <t xml:space="preserve"> 2025-01-31T22:00:00+00:00</t>
  </si>
  <si>
    <t xml:space="preserve"> 2025-01-31T22:30:00+00:00</t>
  </si>
  <si>
    <t xml:space="preserve"> 2025-01-31T23:00:00+00:00</t>
  </si>
  <si>
    <t xml:space="preserve"> 2025-01-31T23:30:00+00:00</t>
  </si>
  <si>
    <t xml:space="preserve"> 2025-02-01T00:00:00+00:00</t>
  </si>
  <si>
    <t xml:space="preserve"> 2025-02-01T00:30:00+00:00</t>
  </si>
  <si>
    <t xml:space="preserve"> 2025-02-01T01:00:00+00:00</t>
  </si>
  <si>
    <t xml:space="preserve"> 2025-02-01T01:30:00+00:00</t>
  </si>
  <si>
    <t xml:space="preserve"> 2025-02-01T02:00:00+00:00</t>
  </si>
  <si>
    <t xml:space="preserve"> 2025-02-01T02:30:00+00:00</t>
  </si>
  <si>
    <t xml:space="preserve"> 2025-02-01T03:00:00+00:00</t>
  </si>
  <si>
    <t xml:space="preserve"> 2025-02-01T03:30:00+00:00</t>
  </si>
  <si>
    <t xml:space="preserve"> 2025-02-01T04:00:00+00:00</t>
  </si>
  <si>
    <t xml:space="preserve"> 2025-02-01T04:30:00+00:00</t>
  </si>
  <si>
    <t xml:space="preserve"> 2025-02-01T05:00:00+00:00</t>
  </si>
  <si>
    <t xml:space="preserve"> 2025-02-01T05:30:00+00:00</t>
  </si>
  <si>
    <t xml:space="preserve"> 2025-02-01T06:00:00+00:00</t>
  </si>
  <si>
    <t xml:space="preserve"> 2025-02-01T06:30:00+00:00</t>
  </si>
  <si>
    <t xml:space="preserve"> 2025-02-01T07:00:00+00:00</t>
  </si>
  <si>
    <t xml:space="preserve"> 2025-02-01T07:30:00+00:00</t>
  </si>
  <si>
    <t xml:space="preserve"> 2025-02-01T08:00:00+00:00</t>
  </si>
  <si>
    <t xml:space="preserve"> 2025-02-01T08:30:00+00:00</t>
  </si>
  <si>
    <t xml:space="preserve"> 2025-02-01T09:00:00+00:00</t>
  </si>
  <si>
    <t xml:space="preserve"> 2025-02-01T09:30:00+00:00</t>
  </si>
  <si>
    <t xml:space="preserve"> 2025-02-01T10:00:00+00:00</t>
  </si>
  <si>
    <t xml:space="preserve"> 2025-02-01T10:30:00+00:00</t>
  </si>
  <si>
    <t xml:space="preserve"> 2025-02-01T11:00:00+00:00</t>
  </si>
  <si>
    <t xml:space="preserve"> 2025-02-01T11:30:00+00:00</t>
  </si>
  <si>
    <t xml:space="preserve"> 2025-02-01T12:00:00+00:00</t>
  </si>
  <si>
    <t xml:space="preserve"> 2025-02-01T12:30:00+00:00</t>
  </si>
  <si>
    <t xml:space="preserve"> 2025-02-01T13:00:00+00:00</t>
  </si>
  <si>
    <t xml:space="preserve"> 2025-02-01T13:30:00+00:00</t>
  </si>
  <si>
    <t xml:space="preserve"> 2025-02-01T14:00:00+00:00</t>
  </si>
  <si>
    <t xml:space="preserve"> 2025-02-01T14:30:00+00:00</t>
  </si>
  <si>
    <t xml:space="preserve"> 2025-02-01T15:00:00+00:00</t>
  </si>
  <si>
    <t xml:space="preserve"> 2025-02-01T15:30:00+00:00</t>
  </si>
  <si>
    <t xml:space="preserve"> 2025-02-01T16:00:00+00:00</t>
  </si>
  <si>
    <t xml:space="preserve"> 2025-02-01T16:30:00+00:00</t>
  </si>
  <si>
    <t xml:space="preserve"> 2025-02-01T17:00:00+00:00</t>
  </si>
  <si>
    <t xml:space="preserve"> 2025-02-01T17:30:00+00:00</t>
  </si>
  <si>
    <t xml:space="preserve"> 2025-02-01T18:00:00+00:00</t>
  </si>
  <si>
    <t xml:space="preserve"> 2025-02-01T18:30:00+00:00</t>
  </si>
  <si>
    <t xml:space="preserve"> 2025-02-01T19:00:00+00:00</t>
  </si>
  <si>
    <t xml:space="preserve"> 2025-02-01T19:30:00+00:00</t>
  </si>
  <si>
    <t xml:space="preserve"> 2025-02-01T20:00:00+00:00</t>
  </si>
  <si>
    <t xml:space="preserve"> 2025-02-01T20:30:00+00:00</t>
  </si>
  <si>
    <t xml:space="preserve"> 2025-02-01T21:00:00+00:00</t>
  </si>
  <si>
    <t xml:space="preserve"> 2025-02-01T21:30:00+00:00</t>
  </si>
  <si>
    <t xml:space="preserve"> 2025-02-01T22:00:00+00:00</t>
  </si>
  <si>
    <t xml:space="preserve"> 2025-02-01T22:30:00+00:00</t>
  </si>
  <si>
    <t xml:space="preserve"> 2025-02-01T23:00:00+00:00</t>
  </si>
  <si>
    <t xml:space="preserve"> 2025-02-01T23:30:00+00:00</t>
  </si>
  <si>
    <t xml:space="preserve"> 2025-02-02T00:00:00+00:00</t>
  </si>
  <si>
    <t xml:space="preserve"> 2025-02-02T00:30:00+00:00</t>
  </si>
  <si>
    <t xml:space="preserve"> 2025-02-02T01:00:00+00:00</t>
  </si>
  <si>
    <t xml:space="preserve"> 2025-02-02T01:30:00+00:00</t>
  </si>
  <si>
    <t xml:space="preserve"> 2025-02-02T02:00:00+00:00</t>
  </si>
  <si>
    <t xml:space="preserve"> 2025-02-02T02:30:00+00:00</t>
  </si>
  <si>
    <t xml:space="preserve"> 2025-02-02T03:00:00+00:00</t>
  </si>
  <si>
    <t xml:space="preserve"> 2025-02-02T03:30:00+00:00</t>
  </si>
  <si>
    <t xml:space="preserve"> 2025-02-02T04:00:00+00:00</t>
  </si>
  <si>
    <t xml:space="preserve"> 2025-02-02T04:30:00+00:00</t>
  </si>
  <si>
    <t xml:space="preserve"> 2025-02-02T05:00:00+00:00</t>
  </si>
  <si>
    <t xml:space="preserve"> 2025-02-02T05:30:00+00:00</t>
  </si>
  <si>
    <t xml:space="preserve"> 2025-02-02T06:00:00+00:00</t>
  </si>
  <si>
    <t xml:space="preserve"> 2025-02-02T06:30:00+00:00</t>
  </si>
  <si>
    <t xml:space="preserve"> 2025-02-02T07:00:00+00:00</t>
  </si>
  <si>
    <t xml:space="preserve"> 2025-02-02T07:30:00+00:00</t>
  </si>
  <si>
    <t xml:space="preserve"> 2025-02-02T08:00:00+00:00</t>
  </si>
  <si>
    <t xml:space="preserve"> 2025-02-02T08:30:00+00:00</t>
  </si>
  <si>
    <t xml:space="preserve"> 2025-02-02T09:00:00+00:00</t>
  </si>
  <si>
    <t xml:space="preserve"> 2025-02-02T09:30:00+00:00</t>
  </si>
  <si>
    <t xml:space="preserve"> 2025-02-02T10:00:00+00:00</t>
  </si>
  <si>
    <t xml:space="preserve"> 2025-02-02T10:30:00+00:00</t>
  </si>
  <si>
    <t xml:space="preserve"> 2025-02-02T11:00:00+00:00</t>
  </si>
  <si>
    <t xml:space="preserve"> 2025-02-02T11:30:00+00:00</t>
  </si>
  <si>
    <t xml:space="preserve"> 2025-02-02T12:00:00+00:00</t>
  </si>
  <si>
    <t xml:space="preserve"> 2025-02-02T12:30:00+00:00</t>
  </si>
  <si>
    <t xml:space="preserve"> 2025-02-02T13:00:00+00:00</t>
  </si>
  <si>
    <t xml:space="preserve"> 2025-02-02T13:30:00+00:00</t>
  </si>
  <si>
    <t xml:space="preserve"> 2025-02-02T14:00:00+00:00</t>
  </si>
  <si>
    <t xml:space="preserve"> 2025-02-02T14:30:00+00:00</t>
  </si>
  <si>
    <t xml:space="preserve"> 2025-02-02T15:00:00+00:00</t>
  </si>
  <si>
    <t xml:space="preserve"> 2025-02-02T15:30:00+00:00</t>
  </si>
  <si>
    <t xml:space="preserve"> 2025-02-02T16:00:00+00:00</t>
  </si>
  <si>
    <t xml:space="preserve"> 2025-02-02T16:30:00+00:00</t>
  </si>
  <si>
    <t xml:space="preserve"> 2025-02-02T17:00:00+00:00</t>
  </si>
  <si>
    <t xml:space="preserve"> 2025-02-02T17:30:00+00:00</t>
  </si>
  <si>
    <t xml:space="preserve"> 2025-02-02T18:00:00+00:00</t>
  </si>
  <si>
    <t xml:space="preserve"> 2025-02-02T18:30:00+00:00</t>
  </si>
  <si>
    <t xml:space="preserve"> 2025-02-02T19:00:00+00:00</t>
  </si>
  <si>
    <t xml:space="preserve"> 2025-02-02T19:30:00+00:00</t>
  </si>
  <si>
    <t xml:space="preserve"> 2025-02-02T20:00:00+00:00</t>
  </si>
  <si>
    <t xml:space="preserve"> 2025-02-02T20:30:00+00:00</t>
  </si>
  <si>
    <t xml:space="preserve"> 2025-02-02T21:00:00+00:00</t>
  </si>
  <si>
    <t xml:space="preserve"> 2025-02-02T21:30:00+00:00</t>
  </si>
  <si>
    <t xml:space="preserve"> 2025-02-02T22:00:00+00:00</t>
  </si>
  <si>
    <t xml:space="preserve"> 2025-02-02T22:30:00+00:00</t>
  </si>
  <si>
    <t xml:space="preserve"> 2025-02-02T23:00:00+00:00</t>
  </si>
  <si>
    <t xml:space="preserve"> 2025-02-02T23:30:00+00:00</t>
  </si>
  <si>
    <t xml:space="preserve"> 2025-02-03T00:00:00+00:00</t>
  </si>
  <si>
    <t xml:space="preserve"> 2025-02-03T00:30:00+00:00</t>
  </si>
  <si>
    <t xml:space="preserve"> 2025-02-03T01:00:00+00:00</t>
  </si>
  <si>
    <t xml:space="preserve"> 2025-02-03T01:30:00+00:00</t>
  </si>
  <si>
    <t xml:space="preserve"> 2025-02-03T02:00:00+00:00</t>
  </si>
  <si>
    <t xml:space="preserve"> 2025-02-03T02:30:00+00:00</t>
  </si>
  <si>
    <t xml:space="preserve"> 2025-02-03T03:00:00+00:00</t>
  </si>
  <si>
    <t xml:space="preserve"> 2025-02-03T03:30:00+00:00</t>
  </si>
  <si>
    <t xml:space="preserve"> 2025-02-03T04:00:00+00:00</t>
  </si>
  <si>
    <t xml:space="preserve"> 2025-02-03T04:30:00+00:00</t>
  </si>
  <si>
    <t xml:space="preserve"> 2025-02-03T05:00:00+00:00</t>
  </si>
  <si>
    <t xml:space="preserve"> 2025-02-03T05:30:00+00:00</t>
  </si>
  <si>
    <t xml:space="preserve"> 2025-02-03T06:00:00+00:00</t>
  </si>
  <si>
    <t xml:space="preserve"> 2025-02-03T06:30:00+00:00</t>
  </si>
  <si>
    <t xml:space="preserve"> 2025-02-03T07:00:00+00:00</t>
  </si>
  <si>
    <t xml:space="preserve"> 2025-02-03T07:30:00+00:00</t>
  </si>
  <si>
    <t xml:space="preserve"> 2025-02-03T08:00:00+00:00</t>
  </si>
  <si>
    <t xml:space="preserve"> 2025-02-03T08:30:00+00:00</t>
  </si>
  <si>
    <t xml:space="preserve"> 2025-02-03T09:00:00+00:00</t>
  </si>
  <si>
    <t xml:space="preserve"> 2025-02-03T09:30:00+00:00</t>
  </si>
  <si>
    <t xml:space="preserve"> 2025-02-03T10:00:00+00:00</t>
  </si>
  <si>
    <t xml:space="preserve"> 2025-02-03T10:30:00+00:00</t>
  </si>
  <si>
    <t xml:space="preserve"> 2025-02-03T11:00:00+00:00</t>
  </si>
  <si>
    <t xml:space="preserve"> 2025-02-03T11:30:00+00:00</t>
  </si>
  <si>
    <t xml:space="preserve"> 2025-02-03T12:00:00+00:00</t>
  </si>
  <si>
    <t xml:space="preserve"> 2025-02-03T12:30:00+00:00</t>
  </si>
  <si>
    <t xml:space="preserve"> 2025-02-03T13:00:00+00:00</t>
  </si>
  <si>
    <t xml:space="preserve"> 2025-02-03T13:30:00+00:00</t>
  </si>
  <si>
    <t xml:space="preserve"> 2025-02-03T14:00:00+00:00</t>
  </si>
  <si>
    <t xml:space="preserve"> 2025-02-03T14:30:00+00:00</t>
  </si>
  <si>
    <t xml:space="preserve"> 2025-02-03T15:00:00+00:00</t>
  </si>
  <si>
    <t xml:space="preserve"> 2025-02-03T15:30:00+00:00</t>
  </si>
  <si>
    <t xml:space="preserve"> 2025-02-03T16:00:00+00:00</t>
  </si>
  <si>
    <t xml:space="preserve"> 2025-02-03T16:30:00+00:00</t>
  </si>
  <si>
    <t xml:space="preserve"> 2025-02-03T17:00:00+00:00</t>
  </si>
  <si>
    <t xml:space="preserve"> 2025-02-03T17:30:00+00:00</t>
  </si>
  <si>
    <t xml:space="preserve"> 2025-02-03T18:00:00+00:00</t>
  </si>
  <si>
    <t xml:space="preserve"> 2025-02-03T18:30:00+00:00</t>
  </si>
  <si>
    <t xml:space="preserve"> 2025-02-03T19:00:00+00:00</t>
  </si>
  <si>
    <t xml:space="preserve"> 2025-02-03T19:30:00+00:00</t>
  </si>
  <si>
    <t xml:space="preserve"> 2025-02-03T20:00:00+00:00</t>
  </si>
  <si>
    <t xml:space="preserve"> 2025-02-03T20:30:00+00:00</t>
  </si>
  <si>
    <t xml:space="preserve"> 2025-02-03T21:00:00+00:00</t>
  </si>
  <si>
    <t xml:space="preserve"> 2025-02-03T21:30:00+00:00</t>
  </si>
  <si>
    <t xml:space="preserve"> 2025-02-03T22:00:00+00:00</t>
  </si>
  <si>
    <t xml:space="preserve"> 2025-02-03T22:30:00+00:00</t>
  </si>
  <si>
    <t xml:space="preserve"> 2025-02-03T23:00:00+00:00</t>
  </si>
  <si>
    <t xml:space="preserve"> 2025-02-03T23:30:00+00:00</t>
  </si>
  <si>
    <t xml:space="preserve"> 2025-02-04T00:00:00+00:00</t>
  </si>
  <si>
    <t xml:space="preserve"> 2025-02-04T00:30:00+00:00</t>
  </si>
  <si>
    <t xml:space="preserve"> 2025-02-04T01:00:00+00:00</t>
  </si>
  <si>
    <t xml:space="preserve"> 2025-02-04T01:30:00+00:00</t>
  </si>
  <si>
    <t xml:space="preserve"> 2025-02-04T02:00:00+00:00</t>
  </si>
  <si>
    <t xml:space="preserve"> 2025-02-04T02:30:00+00:00</t>
  </si>
  <si>
    <t xml:space="preserve"> 2025-02-04T03:00:00+00:00</t>
  </si>
  <si>
    <t xml:space="preserve"> 2025-02-04T03:30:00+00:00</t>
  </si>
  <si>
    <t xml:space="preserve"> 2025-02-04T04:00:00+00:00</t>
  </si>
  <si>
    <t xml:space="preserve"> 2025-02-04T04:30:00+00:00</t>
  </si>
  <si>
    <t xml:space="preserve"> 2025-02-04T05:00:00+00:00</t>
  </si>
  <si>
    <t xml:space="preserve"> 2025-02-04T05:30:00+00:00</t>
  </si>
  <si>
    <t xml:space="preserve"> 2025-02-04T06:00:00+00:00</t>
  </si>
  <si>
    <t xml:space="preserve"> 2025-02-04T06:30:00+00:00</t>
  </si>
  <si>
    <t xml:space="preserve"> 2025-02-04T07:00:00+00:00</t>
  </si>
  <si>
    <t xml:space="preserve"> 2025-02-04T07:30:00+00:00</t>
  </si>
  <si>
    <t xml:space="preserve"> 2025-02-04T08:00:00+00:00</t>
  </si>
  <si>
    <t xml:space="preserve"> 2025-02-04T08:30:00+00:00</t>
  </si>
  <si>
    <t xml:space="preserve"> 2025-02-04T09:00:00+00:00</t>
  </si>
  <si>
    <t xml:space="preserve"> 2025-02-04T09:30:00+00:00</t>
  </si>
  <si>
    <t xml:space="preserve"> 2025-02-04T10:00:00+00:00</t>
  </si>
  <si>
    <t xml:space="preserve"> 2025-02-04T10:30:00+00:00</t>
  </si>
  <si>
    <t xml:space="preserve"> 2025-02-04T11:00:00+00:00</t>
  </si>
  <si>
    <t xml:space="preserve"> 2025-02-04T11:30:00+00:00</t>
  </si>
  <si>
    <t xml:space="preserve"> 2025-02-04T12:00:00+00:00</t>
  </si>
  <si>
    <t xml:space="preserve"> 2025-02-04T12:30:00+00:00</t>
  </si>
  <si>
    <t xml:space="preserve"> 2025-02-04T13:00:00+00:00</t>
  </si>
  <si>
    <t xml:space="preserve"> 2025-02-04T13:30:00+00:00</t>
  </si>
  <si>
    <t xml:space="preserve"> 2025-02-04T14:00:00+00:00</t>
  </si>
  <si>
    <t xml:space="preserve"> 2025-02-04T14:30:00+00:00</t>
  </si>
  <si>
    <t xml:space="preserve"> 2025-02-04T15:00:00+00:00</t>
  </si>
  <si>
    <t xml:space="preserve"> 2025-02-04T15:30:00+00:00</t>
  </si>
  <si>
    <t xml:space="preserve"> 2025-02-04T16:00:00+00:00</t>
  </si>
  <si>
    <t xml:space="preserve"> 2025-02-04T16:30:00+00:00</t>
  </si>
  <si>
    <t xml:space="preserve"> 2025-02-04T17:00:00+00:00</t>
  </si>
  <si>
    <t xml:space="preserve"> 2025-02-04T17:30:00+00:00</t>
  </si>
  <si>
    <t xml:space="preserve"> 2025-02-04T18:00:00+00:00</t>
  </si>
  <si>
    <t xml:space="preserve"> 2025-02-04T18:30:00+00:00</t>
  </si>
  <si>
    <t xml:space="preserve"> 2025-02-04T19:00:00+00:00</t>
  </si>
  <si>
    <t xml:space="preserve"> 2025-02-04T19:30:00+00:00</t>
  </si>
  <si>
    <t xml:space="preserve"> 2025-02-04T20:00:00+00:00</t>
  </si>
  <si>
    <t xml:space="preserve"> 2025-02-04T20:30:00+00:00</t>
  </si>
  <si>
    <t xml:space="preserve"> 2025-02-04T21:00:00+00:00</t>
  </si>
  <si>
    <t xml:space="preserve"> 2025-02-04T21:30:00+00:00</t>
  </si>
  <si>
    <t xml:space="preserve"> 2025-02-04T22:00:00+00:00</t>
  </si>
  <si>
    <t xml:space="preserve"> 2025-02-04T22:30:00+00:00</t>
  </si>
  <si>
    <t xml:space="preserve"> 2025-02-04T23:00:00+00:00</t>
  </si>
  <si>
    <t xml:space="preserve"> 2025-02-04T23:30:00+00:00</t>
  </si>
  <si>
    <t xml:space="preserve"> 2025-02-05T00:00:00+00:00</t>
  </si>
  <si>
    <t xml:space="preserve"> 2025-02-05T00:30:00+00:00</t>
  </si>
  <si>
    <t xml:space="preserve"> 2025-02-05T01:00:00+00:00</t>
  </si>
  <si>
    <t xml:space="preserve"> 2025-02-05T01:30:00+00:00</t>
  </si>
  <si>
    <t xml:space="preserve"> 2025-02-05T02:00:00+00:00</t>
  </si>
  <si>
    <t xml:space="preserve"> 2025-02-05T02:30:00+00:00</t>
  </si>
  <si>
    <t xml:space="preserve"> 2025-02-05T03:00:00+00:00</t>
  </si>
  <si>
    <t xml:space="preserve"> 2025-02-05T03:30:00+00:00</t>
  </si>
  <si>
    <t xml:space="preserve"> 2025-02-05T04:00:00+00:00</t>
  </si>
  <si>
    <t xml:space="preserve"> 2025-02-05T04:30:00+00:00</t>
  </si>
  <si>
    <t xml:space="preserve"> 2025-02-05T05:00:00+00:00</t>
  </si>
  <si>
    <t xml:space="preserve"> 2025-02-05T05:30:00+00:00</t>
  </si>
  <si>
    <t xml:space="preserve"> 2025-02-05T06:00:00+00:00</t>
  </si>
  <si>
    <t xml:space="preserve"> 2025-02-05T06:30:00+00:00</t>
  </si>
  <si>
    <t xml:space="preserve"> 2025-02-05T07:00:00+00:00</t>
  </si>
  <si>
    <t xml:space="preserve"> 2025-02-05T07:30:00+00:00</t>
  </si>
  <si>
    <t xml:space="preserve"> 2025-02-05T08:00:00+00:00</t>
  </si>
  <si>
    <t xml:space="preserve"> 2025-02-05T08:30:00+00:00</t>
  </si>
  <si>
    <t xml:space="preserve"> 2025-02-05T09:00:00+00:00</t>
  </si>
  <si>
    <t xml:space="preserve"> 2025-02-05T09:30:00+00:00</t>
  </si>
  <si>
    <t xml:space="preserve"> 2025-02-05T10:00:00+00:00</t>
  </si>
  <si>
    <t xml:space="preserve"> 2025-02-05T10:30:00+00:00</t>
  </si>
  <si>
    <t xml:space="preserve"> 2025-02-05T11:00:00+00:00</t>
  </si>
  <si>
    <t xml:space="preserve"> 2025-02-05T11:30:00+00:00</t>
  </si>
  <si>
    <t xml:space="preserve"> 2025-02-05T12:00:00+00:00</t>
  </si>
  <si>
    <t xml:space="preserve"> 2025-02-05T12:30:00+00:00</t>
  </si>
  <si>
    <t xml:space="preserve"> 2025-02-05T13:00:00+00:00</t>
  </si>
  <si>
    <t xml:space="preserve"> 2025-02-05T13:30:00+00:00</t>
  </si>
  <si>
    <t xml:space="preserve"> 2025-02-05T14:00:00+00:00</t>
  </si>
  <si>
    <t xml:space="preserve"> 2025-02-05T14:30:00+00:00</t>
  </si>
  <si>
    <t xml:space="preserve"> 2025-02-05T15:00:00+00:00</t>
  </si>
  <si>
    <t xml:space="preserve"> 2025-02-05T15:30:00+00:00</t>
  </si>
  <si>
    <t xml:space="preserve"> 2025-02-05T16:00:00+00:00</t>
  </si>
  <si>
    <t xml:space="preserve"> 2025-02-05T16:30:00+00:00</t>
  </si>
  <si>
    <t xml:space="preserve"> 2025-02-05T17:00:00+00:00</t>
  </si>
  <si>
    <t xml:space="preserve"> 2025-02-05T17:30:00+00:00</t>
  </si>
  <si>
    <t xml:space="preserve"> 2025-02-05T18:00:00+00:00</t>
  </si>
  <si>
    <t xml:space="preserve"> 2025-02-05T18:30:00+00:00</t>
  </si>
  <si>
    <t xml:space="preserve"> 2025-02-05T19:00:00+00:00</t>
  </si>
  <si>
    <t xml:space="preserve"> 2025-02-05T19:30:00+00:00</t>
  </si>
  <si>
    <t xml:space="preserve"> 2025-02-05T20:00:00+00:00</t>
  </si>
  <si>
    <t xml:space="preserve"> 2025-02-05T20:30:00+00:00</t>
  </si>
  <si>
    <t xml:space="preserve"> 2025-02-05T21:00:00+00:00</t>
  </si>
  <si>
    <t xml:space="preserve"> 2025-02-05T21:30:00+00:00</t>
  </si>
  <si>
    <t xml:space="preserve"> 2025-02-05T22:00:00+00:00</t>
  </si>
  <si>
    <t xml:space="preserve"> 2025-02-05T22:30:00+00:00</t>
  </si>
  <si>
    <t xml:space="preserve"> 2025-02-05T23:00:00+00:00</t>
  </si>
  <si>
    <t xml:space="preserve"> 2025-02-05T23:30:00+00:00</t>
  </si>
  <si>
    <t xml:space="preserve"> 2025-02-06T00:00:00+00:00</t>
  </si>
  <si>
    <t xml:space="preserve"> 2025-02-06T00:30:00+00:00</t>
  </si>
  <si>
    <t xml:space="preserve"> 2025-02-06T01:00:00+00:00</t>
  </si>
  <si>
    <t xml:space="preserve"> 2025-02-06T01:30:00+00:00</t>
  </si>
  <si>
    <t xml:space="preserve"> 2025-02-06T02:00:00+00:00</t>
  </si>
  <si>
    <t xml:space="preserve"> 2025-02-06T02:30:00+00:00</t>
  </si>
  <si>
    <t xml:space="preserve"> 2025-02-06T03:00:00+00:00</t>
  </si>
  <si>
    <t xml:space="preserve"> 2025-02-06T03:30:00+00:00</t>
  </si>
  <si>
    <t xml:space="preserve"> 2025-02-06T04:00:00+00:00</t>
  </si>
  <si>
    <t xml:space="preserve"> 2025-02-06T04:30:00+00:00</t>
  </si>
  <si>
    <t xml:space="preserve"> 2025-02-06T05:00:00+00:00</t>
  </si>
  <si>
    <t xml:space="preserve"> 2025-02-06T05:30:00+00:00</t>
  </si>
  <si>
    <t xml:space="preserve"> 2025-02-06T06:00:00+00:00</t>
  </si>
  <si>
    <t xml:space="preserve"> 2025-02-06T06:30:00+00:00</t>
  </si>
  <si>
    <t xml:space="preserve"> 2025-02-06T07:00:00+00:00</t>
  </si>
  <si>
    <t xml:space="preserve"> 2025-02-06T07:30:00+00:00</t>
  </si>
  <si>
    <t xml:space="preserve"> 2025-02-06T08:00:00+00:00</t>
  </si>
  <si>
    <t xml:space="preserve"> 2025-02-06T08:30:00+00:00</t>
  </si>
  <si>
    <t xml:space="preserve"> 2025-02-06T09:00:00+00:00</t>
  </si>
  <si>
    <t xml:space="preserve"> 2025-02-06T09:30:00+00:00</t>
  </si>
  <si>
    <t xml:space="preserve"> 2025-02-06T10:00:00+00:00</t>
  </si>
  <si>
    <t xml:space="preserve"> 2025-02-06T10:30:00+00:00</t>
  </si>
  <si>
    <t xml:space="preserve"> 2025-02-06T11:00:00+00:00</t>
  </si>
  <si>
    <t xml:space="preserve"> 2025-02-06T11:30:00+00:00</t>
  </si>
  <si>
    <t xml:space="preserve"> 2025-02-06T12:00:00+00:00</t>
  </si>
  <si>
    <t xml:space="preserve"> 2025-02-06T12:30:00+00:00</t>
  </si>
  <si>
    <t xml:space="preserve"> 2025-02-06T13:00:00+00:00</t>
  </si>
  <si>
    <t xml:space="preserve"> 2025-02-06T13:30:00+00:00</t>
  </si>
  <si>
    <t xml:space="preserve"> 2025-02-06T14:00:00+00:00</t>
  </si>
  <si>
    <t xml:space="preserve"> 2025-02-06T14:30:00+00:00</t>
  </si>
  <si>
    <t xml:space="preserve"> 2025-02-06T15:00:00+00:00</t>
  </si>
  <si>
    <t xml:space="preserve"> 2025-02-06T15:30:00+00:00</t>
  </si>
  <si>
    <t xml:space="preserve"> 2025-02-06T16:00:00+00:00</t>
  </si>
  <si>
    <t xml:space="preserve"> 2025-02-06T16:30:00+00:00</t>
  </si>
  <si>
    <t xml:space="preserve"> 2025-02-06T17:00:00+00:00</t>
  </si>
  <si>
    <t xml:space="preserve"> 2025-02-06T17:30:00+00:00</t>
  </si>
  <si>
    <t xml:space="preserve"> 2025-02-06T18:00:00+00:00</t>
  </si>
  <si>
    <t xml:space="preserve"> 2025-02-06T18:30:00+00:00</t>
  </si>
  <si>
    <t xml:space="preserve"> 2025-02-06T19:00:00+00:00</t>
  </si>
  <si>
    <t xml:space="preserve"> 2025-02-06T19:30:00+00:00</t>
  </si>
  <si>
    <t xml:space="preserve"> 2025-02-06T20:00:00+00:00</t>
  </si>
  <si>
    <t xml:space="preserve"> 2025-02-06T20:30:00+00:00</t>
  </si>
  <si>
    <t xml:space="preserve"> 2025-02-06T21:00:00+00:00</t>
  </si>
  <si>
    <t xml:space="preserve"> 2025-02-06T21:30:00+00:00</t>
  </si>
  <si>
    <t xml:space="preserve"> 2025-02-06T22:00:00+00:00</t>
  </si>
  <si>
    <t xml:space="preserve"> 2025-02-06T22:30:00+00:00</t>
  </si>
  <si>
    <t xml:space="preserve"> 2025-02-06T23:00:00+00:00</t>
  </si>
  <si>
    <t xml:space="preserve"> 2025-02-06T23:30:00+00:00</t>
  </si>
  <si>
    <t xml:space="preserve"> 2025-02-07T00:00:00+00:00</t>
  </si>
  <si>
    <t xml:space="preserve"> 2025-02-07T00:30:00+00:00</t>
  </si>
  <si>
    <t xml:space="preserve"> 2025-02-07T01:00:00+00:00</t>
  </si>
  <si>
    <t xml:space="preserve"> 2025-02-07T01:30:00+00:00</t>
  </si>
  <si>
    <t xml:space="preserve"> 2025-02-07T02:00:00+00:00</t>
  </si>
  <si>
    <t xml:space="preserve"> 2025-02-07T02:30:00+00:00</t>
  </si>
  <si>
    <t xml:space="preserve"> 2025-02-07T03:00:00+00:00</t>
  </si>
  <si>
    <t xml:space="preserve"> 2025-02-07T03:30:00+00:00</t>
  </si>
  <si>
    <t xml:space="preserve"> 2025-02-07T04:00:00+00:00</t>
  </si>
  <si>
    <t xml:space="preserve"> 2025-02-07T04:30:00+00:00</t>
  </si>
  <si>
    <t xml:space="preserve"> 2025-02-07T05:00:00+00:00</t>
  </si>
  <si>
    <t xml:space="preserve"> 2025-02-07T05:30:00+00:00</t>
  </si>
  <si>
    <t xml:space="preserve"> 2025-02-07T06:00:00+00:00</t>
  </si>
  <si>
    <t xml:space="preserve"> 2025-02-07T06:30:00+00:00</t>
  </si>
  <si>
    <t xml:space="preserve"> 2025-02-07T07:00:00+00:00</t>
  </si>
  <si>
    <t xml:space="preserve"> 2025-02-07T07:30:00+00:00</t>
  </si>
  <si>
    <t xml:space="preserve"> 2025-02-07T08:00:00+00:00</t>
  </si>
  <si>
    <t xml:space="preserve"> 2025-02-07T08:30:00+00:00</t>
  </si>
  <si>
    <t xml:space="preserve"> 2025-02-07T09:00:00+00:00</t>
  </si>
  <si>
    <t xml:space="preserve"> 2025-02-07T09:30:00+00:00</t>
  </si>
  <si>
    <t xml:space="preserve"> 2025-02-07T10:00:00+00:00</t>
  </si>
  <si>
    <t xml:space="preserve"> 2025-02-07T10:30:00+00:00</t>
  </si>
  <si>
    <t xml:space="preserve"> 2025-02-07T11:00:00+00:00</t>
  </si>
  <si>
    <t xml:space="preserve"> 2025-02-07T11:30:00+00:00</t>
  </si>
  <si>
    <t xml:space="preserve"> 2025-02-07T12:00:00+00:00</t>
  </si>
  <si>
    <t xml:space="preserve"> 2025-02-07T12:30:00+00:00</t>
  </si>
  <si>
    <t xml:space="preserve"> 2025-02-07T13:00:00+00:00</t>
  </si>
  <si>
    <t xml:space="preserve"> 2025-02-07T13:30:00+00:00</t>
  </si>
  <si>
    <t xml:space="preserve"> 2025-02-07T14:00:00+00:00</t>
  </si>
  <si>
    <t xml:space="preserve"> 2025-02-07T14:30:00+00:00</t>
  </si>
  <si>
    <t xml:space="preserve"> 2025-02-07T15:00:00+00:00</t>
  </si>
  <si>
    <t xml:space="preserve"> 2025-02-07T15:30:00+00:00</t>
  </si>
  <si>
    <t xml:space="preserve"> 2025-02-07T16:00:00+00:00</t>
  </si>
  <si>
    <t xml:space="preserve"> 2025-02-07T16:30:00+00:00</t>
  </si>
  <si>
    <t xml:space="preserve"> 2025-02-07T17:00:00+00:00</t>
  </si>
  <si>
    <t xml:space="preserve"> 2025-02-07T17:30:00+00:00</t>
  </si>
  <si>
    <t xml:space="preserve"> 2025-02-07T18:00:00+00:00</t>
  </si>
  <si>
    <t xml:space="preserve"> 2025-02-07T18:30:00+00:00</t>
  </si>
  <si>
    <t xml:space="preserve"> 2025-02-07T19:00:00+00:00</t>
  </si>
  <si>
    <t xml:space="preserve"> 2025-02-07T19:30:00+00:00</t>
  </si>
  <si>
    <t xml:space="preserve"> 2025-02-07T20:00:00+00:00</t>
  </si>
  <si>
    <t xml:space="preserve"> 2025-02-07T20:30:00+00:00</t>
  </si>
  <si>
    <t xml:space="preserve"> 2025-02-07T21:00:00+00:00</t>
  </si>
  <si>
    <t xml:space="preserve"> 2025-02-07T21:30:00+00:00</t>
  </si>
  <si>
    <t xml:space="preserve"> 2025-02-07T22:00:00+00:00</t>
  </si>
  <si>
    <t xml:space="preserve"> 2025-02-07T22:30:00+00:00</t>
  </si>
  <si>
    <t xml:space="preserve"> 2025-02-07T23:00:00+00:00</t>
  </si>
  <si>
    <t xml:space="preserve"> 2025-02-07T23:30:00+00:00</t>
  </si>
  <si>
    <t xml:space="preserve"> 2025-02-08T00:00:00+00:00</t>
  </si>
  <si>
    <t xml:space="preserve"> 2025-02-08T00:30:00+00:00</t>
  </si>
  <si>
    <t xml:space="preserve"> 2025-02-08T01:00:00+00:00</t>
  </si>
  <si>
    <t xml:space="preserve"> 2025-02-08T01:30:00+00:00</t>
  </si>
  <si>
    <t xml:space="preserve"> 2025-02-08T02:00:00+00:00</t>
  </si>
  <si>
    <t xml:space="preserve"> 2025-02-08T02:30:00+00:00</t>
  </si>
  <si>
    <t xml:space="preserve"> 2025-02-08T03:00:00+00:00</t>
  </si>
  <si>
    <t xml:space="preserve"> 2025-02-08T03:30:00+00:00</t>
  </si>
  <si>
    <t xml:space="preserve"> 2025-02-08T04:00:00+00:00</t>
  </si>
  <si>
    <t xml:space="preserve"> 2025-02-08T04:30:00+00:00</t>
  </si>
  <si>
    <t xml:space="preserve"> 2025-02-08T05:00:00+00:00</t>
  </si>
  <si>
    <t xml:space="preserve"> 2025-02-08T05:30:00+00:00</t>
  </si>
  <si>
    <t xml:space="preserve"> 2025-02-08T06:00:00+00:00</t>
  </si>
  <si>
    <t xml:space="preserve"> 2025-02-08T06:30:00+00:00</t>
  </si>
  <si>
    <t xml:space="preserve"> 2025-02-08T07:00:00+00:00</t>
  </si>
  <si>
    <t xml:space="preserve"> 2025-02-08T07:30:00+00:00</t>
  </si>
  <si>
    <t xml:space="preserve"> 2025-02-08T08:00:00+00:00</t>
  </si>
  <si>
    <t xml:space="preserve"> 2025-02-08T08:30:00+00:00</t>
  </si>
  <si>
    <t xml:space="preserve"> 2025-02-08T09:00:00+00:00</t>
  </si>
  <si>
    <t xml:space="preserve"> 2025-02-08T09:30:00+00:00</t>
  </si>
  <si>
    <t xml:space="preserve"> 2025-02-08T10:00:00+00:00</t>
  </si>
  <si>
    <t xml:space="preserve"> 2025-02-08T10:30:00+00:00</t>
  </si>
  <si>
    <t xml:space="preserve"> 2025-02-08T11:00:00+00:00</t>
  </si>
  <si>
    <t xml:space="preserve"> 2025-02-08T11:30:00+00:00</t>
  </si>
  <si>
    <t xml:space="preserve"> 2025-02-08T12:00:00+00:00</t>
  </si>
  <si>
    <t xml:space="preserve"> 2025-02-08T12:30:00+00:00</t>
  </si>
  <si>
    <t xml:space="preserve"> 2025-02-08T13:00:00+00:00</t>
  </si>
  <si>
    <t xml:space="preserve"> 2025-02-08T13:30:00+00:00</t>
  </si>
  <si>
    <t xml:space="preserve"> 2025-02-08T14:00:00+00:00</t>
  </si>
  <si>
    <t xml:space="preserve"> 2025-02-08T14:30:00+00:00</t>
  </si>
  <si>
    <t xml:space="preserve"> 2025-02-08T15:00:00+00:00</t>
  </si>
  <si>
    <t xml:space="preserve"> 2025-02-08T15:30:00+00:00</t>
  </si>
  <si>
    <t xml:space="preserve"> 2025-02-08T16:00:00+00:00</t>
  </si>
  <si>
    <t xml:space="preserve"> 2025-02-08T16:30:00+00:00</t>
  </si>
  <si>
    <t xml:space="preserve"> 2025-02-08T17:00:00+00:00</t>
  </si>
  <si>
    <t xml:space="preserve"> 2025-02-08T17:30:00+00:00</t>
  </si>
  <si>
    <t xml:space="preserve"> 2025-02-08T18:00:00+00:00</t>
  </si>
  <si>
    <t xml:space="preserve"> 2025-02-08T18:30:00+00:00</t>
  </si>
  <si>
    <t xml:space="preserve"> 2025-02-08T19:00:00+00:00</t>
  </si>
  <si>
    <t xml:space="preserve"> 2025-02-08T19:30:00+00:00</t>
  </si>
  <si>
    <t xml:space="preserve"> 2025-02-08T20:00:00+00:00</t>
  </si>
  <si>
    <t xml:space="preserve"> 2025-02-08T20:30:00+00:00</t>
  </si>
  <si>
    <t xml:space="preserve"> 2025-02-08T21:00:00+00:00</t>
  </si>
  <si>
    <t xml:space="preserve"> 2025-02-08T21:30:00+00:00</t>
  </si>
  <si>
    <t xml:space="preserve"> 2025-02-08T22:00:00+00:00</t>
  </si>
  <si>
    <t xml:space="preserve"> 2025-02-08T22:30:00+00:00</t>
  </si>
  <si>
    <t xml:space="preserve"> 2025-02-08T23:00:00+00:00</t>
  </si>
  <si>
    <t xml:space="preserve"> 2025-02-08T23:30:00+00:00</t>
  </si>
  <si>
    <t xml:space="preserve"> 2025-02-09T00:00:00+00:00</t>
  </si>
  <si>
    <t xml:space="preserve"> 2025-02-09T00:30:00+00:00</t>
  </si>
  <si>
    <t xml:space="preserve"> 2025-02-09T01:00:00+00:00</t>
  </si>
  <si>
    <t xml:space="preserve"> 2025-02-09T01:30:00+00:00</t>
  </si>
  <si>
    <t xml:space="preserve"> 2025-02-09T02:00:00+00:00</t>
  </si>
  <si>
    <t xml:space="preserve"> 2025-02-09T02:30:00+00:00</t>
  </si>
  <si>
    <t xml:space="preserve"> 2025-02-09T03:00:00+00:00</t>
  </si>
  <si>
    <t xml:space="preserve"> 2025-02-09T03:30:00+00:00</t>
  </si>
  <si>
    <t xml:space="preserve"> 2025-02-09T04:00:00+00:00</t>
  </si>
  <si>
    <t xml:space="preserve"> 2025-02-09T04:30:00+00:00</t>
  </si>
  <si>
    <t xml:space="preserve"> 2025-02-09T05:00:00+00:00</t>
  </si>
  <si>
    <t xml:space="preserve"> 2025-02-09T05:30:00+00:00</t>
  </si>
  <si>
    <t xml:space="preserve"> 2025-02-09T06:00:00+00:00</t>
  </si>
  <si>
    <t xml:space="preserve"> 2025-02-09T06:30:00+00:00</t>
  </si>
  <si>
    <t xml:space="preserve"> 2025-02-09T07:00:00+00:00</t>
  </si>
  <si>
    <t xml:space="preserve"> 2025-02-09T07:30:00+00:00</t>
  </si>
  <si>
    <t xml:space="preserve"> 2025-02-09T08:00:00+00:00</t>
  </si>
  <si>
    <t xml:space="preserve"> 2025-02-09T08:30:00+00:00</t>
  </si>
  <si>
    <t xml:space="preserve"> 2025-02-09T09:00:00+00:00</t>
  </si>
  <si>
    <t xml:space="preserve"> 2025-02-09T09:30:00+00:00</t>
  </si>
  <si>
    <t xml:space="preserve"> 2025-02-09T10:00:00+00:00</t>
  </si>
  <si>
    <t xml:space="preserve"> 2025-02-09T10:30:00+00:00</t>
  </si>
  <si>
    <t xml:space="preserve"> 2025-02-09T11:00:00+00:00</t>
  </si>
  <si>
    <t xml:space="preserve"> 2025-02-09T11:30:00+00:00</t>
  </si>
  <si>
    <t xml:space="preserve"> 2025-02-09T12:00:00+00:00</t>
  </si>
  <si>
    <t xml:space="preserve"> 2025-02-09T12:30:00+00:00</t>
  </si>
  <si>
    <t xml:space="preserve"> 2025-02-09T13:00:00+00:00</t>
  </si>
  <si>
    <t xml:space="preserve"> 2025-02-09T13:30:00+00:00</t>
  </si>
  <si>
    <t xml:space="preserve"> 2025-02-09T14:00:00+00:00</t>
  </si>
  <si>
    <t xml:space="preserve"> 2025-02-09T14:30:00+00:00</t>
  </si>
  <si>
    <t xml:space="preserve"> 2025-02-09T15:00:00+00:00</t>
  </si>
  <si>
    <t xml:space="preserve"> 2025-02-09T15:30:00+00:00</t>
  </si>
  <si>
    <t xml:space="preserve"> 2025-02-09T16:00:00+00:00</t>
  </si>
  <si>
    <t xml:space="preserve"> 2025-02-09T16:30:00+00:00</t>
  </si>
  <si>
    <t xml:space="preserve"> 2025-02-09T17:00:00+00:00</t>
  </si>
  <si>
    <t xml:space="preserve"> 2025-02-09T17:30:00+00:00</t>
  </si>
  <si>
    <t xml:space="preserve"> 2025-02-09T18:00:00+00:00</t>
  </si>
  <si>
    <t xml:space="preserve"> 2025-02-09T18:30:00+00:00</t>
  </si>
  <si>
    <t xml:space="preserve"> 2025-02-09T19:00:00+00:00</t>
  </si>
  <si>
    <t xml:space="preserve"> 2025-02-09T19:30:00+00:00</t>
  </si>
  <si>
    <t xml:space="preserve"> 2025-02-09T20:00:00+00:00</t>
  </si>
  <si>
    <t xml:space="preserve"> 2025-02-09T20:30:00+00:00</t>
  </si>
  <si>
    <t xml:space="preserve"> 2025-02-09T21:00:00+00:00</t>
  </si>
  <si>
    <t xml:space="preserve"> 2025-02-09T21:30:00+00:00</t>
  </si>
  <si>
    <t xml:space="preserve"> 2025-02-09T22:00:00+00:00</t>
  </si>
  <si>
    <t xml:space="preserve"> 2025-02-09T22:30:00+00:00</t>
  </si>
  <si>
    <t xml:space="preserve"> 2025-02-09T23:00:00+00:00</t>
  </si>
  <si>
    <t xml:space="preserve"> 2025-02-09T23:30:00+00:00</t>
  </si>
  <si>
    <t xml:space="preserve"> 2025-02-10T00:00:00+00:00</t>
  </si>
  <si>
    <t xml:space="preserve"> 2025-02-10T00:30:00+00:00</t>
  </si>
  <si>
    <t xml:space="preserve"> 2025-02-10T01:00:00+00:00</t>
  </si>
  <si>
    <t xml:space="preserve"> 2025-02-10T01:30:00+00:00</t>
  </si>
  <si>
    <t xml:space="preserve"> 2025-02-10T02:00:00+00:00</t>
  </si>
  <si>
    <t xml:space="preserve"> 2025-02-10T02:30:00+00:00</t>
  </si>
  <si>
    <t xml:space="preserve"> 2025-02-10T03:00:00+00:00</t>
  </si>
  <si>
    <t xml:space="preserve"> 2025-02-10T03:30:00+00:00</t>
  </si>
  <si>
    <t xml:space="preserve"> 2025-02-10T04:00:00+00:00</t>
  </si>
  <si>
    <t xml:space="preserve"> 2025-02-10T04:30:00+00:00</t>
  </si>
  <si>
    <t xml:space="preserve"> 2025-02-10T05:00:00+00:00</t>
  </si>
  <si>
    <t xml:space="preserve"> 2025-02-10T05:30:00+00:00</t>
  </si>
  <si>
    <t xml:space="preserve"> 2025-02-10T06:00:00+00:00</t>
  </si>
  <si>
    <t xml:space="preserve"> 2025-02-10T06:30:00+00:00</t>
  </si>
  <si>
    <t xml:space="preserve"> 2025-02-10T07:00:00+00:00</t>
  </si>
  <si>
    <t xml:space="preserve"> 2025-02-10T07:30:00+00:00</t>
  </si>
  <si>
    <t xml:space="preserve"> 2025-02-10T08:00:00+00:00</t>
  </si>
  <si>
    <t xml:space="preserve"> 2025-02-10T08:30:00+00:00</t>
  </si>
  <si>
    <t xml:space="preserve"> 2025-02-10T09:00:00+00:00</t>
  </si>
  <si>
    <t xml:space="preserve"> 2025-02-10T09:30:00+00:00</t>
  </si>
  <si>
    <t xml:space="preserve"> 2025-02-10T10:00:00+00:00</t>
  </si>
  <si>
    <t xml:space="preserve"> 2025-02-10T10:30:00+00:00</t>
  </si>
  <si>
    <t xml:space="preserve"> 2025-02-10T11:00:00+00:00</t>
  </si>
  <si>
    <t xml:space="preserve"> 2025-02-10T11:30:00+00:00</t>
  </si>
  <si>
    <t xml:space="preserve"> 2025-02-10T12:00:00+00:00</t>
  </si>
  <si>
    <t xml:space="preserve"> 2025-02-10T12:30:00+00:00</t>
  </si>
  <si>
    <t xml:space="preserve"> 2025-02-10T13:00:00+00:00</t>
  </si>
  <si>
    <t xml:space="preserve"> 2025-02-10T13:30:00+00:00</t>
  </si>
  <si>
    <t xml:space="preserve"> 2025-02-10T14:00:00+00:00</t>
  </si>
  <si>
    <t xml:space="preserve"> 2025-02-10T14:30:00+00:00</t>
  </si>
  <si>
    <t xml:space="preserve"> 2025-02-10T15:00:00+00:00</t>
  </si>
  <si>
    <t xml:space="preserve"> 2025-02-10T15:30:00+00:00</t>
  </si>
  <si>
    <t xml:space="preserve"> 2025-02-10T16:00:00+00:00</t>
  </si>
  <si>
    <t xml:space="preserve"> 2025-02-10T16:30:00+00:00</t>
  </si>
  <si>
    <t xml:space="preserve"> 2025-02-10T17:00:00+00:00</t>
  </si>
  <si>
    <t xml:space="preserve"> 2025-02-10T17:30:00+00:00</t>
  </si>
  <si>
    <t xml:space="preserve"> 2025-02-10T18:00:00+00:00</t>
  </si>
  <si>
    <t xml:space="preserve"> 2025-02-10T18:30:00+00:00</t>
  </si>
  <si>
    <t xml:space="preserve"> 2025-02-10T19:00:00+00:00</t>
  </si>
  <si>
    <t xml:space="preserve"> 2025-02-10T19:30:00+00:00</t>
  </si>
  <si>
    <t xml:space="preserve"> 2025-02-10T20:00:00+00:00</t>
  </si>
  <si>
    <t xml:space="preserve"> 2025-02-10T20:30:00+00:00</t>
  </si>
  <si>
    <t xml:space="preserve"> 2025-02-10T21:00:00+00:00</t>
  </si>
  <si>
    <t xml:space="preserve"> 2025-02-10T21:30:00+00:00</t>
  </si>
  <si>
    <t xml:space="preserve"> 2025-02-10T22:00:00+00:00</t>
  </si>
  <si>
    <t xml:space="preserve"> 2025-02-10T22:30:00+00:00</t>
  </si>
  <si>
    <t xml:space="preserve"> 2025-02-10T23:00:00+00:00</t>
  </si>
  <si>
    <t xml:space="preserve"> 2025-02-10T23:30:00+00:00</t>
  </si>
  <si>
    <t xml:space="preserve"> 2025-02-11T00:00:00+00:00</t>
  </si>
  <si>
    <t xml:space="preserve"> 2025-02-11T00:30:00+00:00</t>
  </si>
  <si>
    <t xml:space="preserve"> 2025-02-11T01:00:00+00:00</t>
  </si>
  <si>
    <t xml:space="preserve"> 2025-02-11T01:30:00+00:00</t>
  </si>
  <si>
    <t xml:space="preserve"> 2025-02-11T02:00:00+00:00</t>
  </si>
  <si>
    <t xml:space="preserve"> 2025-02-11T02:30:00+00:00</t>
  </si>
  <si>
    <t xml:space="preserve"> 2025-02-11T03:00:00+00:00</t>
  </si>
  <si>
    <t xml:space="preserve"> 2025-02-11T03:30:00+00:00</t>
  </si>
  <si>
    <t xml:space="preserve"> 2025-02-11T04:00:00+00:00</t>
  </si>
  <si>
    <t xml:space="preserve"> 2025-02-11T04:30:00+00:00</t>
  </si>
  <si>
    <t xml:space="preserve"> 2025-02-11T05:00:00+00:00</t>
  </si>
  <si>
    <t xml:space="preserve"> 2025-02-11T05:30:00+00:00</t>
  </si>
  <si>
    <t xml:space="preserve"> 2025-02-11T06:00:00+00:00</t>
  </si>
  <si>
    <t xml:space="preserve"> 2025-02-11T06:30:00+00:00</t>
  </si>
  <si>
    <t xml:space="preserve"> 2025-02-11T07:00:00+00:00</t>
  </si>
  <si>
    <t xml:space="preserve"> 2025-02-11T07:30:00+00:00</t>
  </si>
  <si>
    <t xml:space="preserve"> 2025-02-11T08:00:00+00:00</t>
  </si>
  <si>
    <t xml:space="preserve"> 2025-02-11T08:30:00+00:00</t>
  </si>
  <si>
    <t xml:space="preserve"> 2025-02-11T09:00:00+00:00</t>
  </si>
  <si>
    <t xml:space="preserve"> 2025-02-11T09:30:00+00:00</t>
  </si>
  <si>
    <t xml:space="preserve"> 2025-02-11T10:00:00+00:00</t>
  </si>
  <si>
    <t xml:space="preserve"> 2025-02-11T10:30:00+00:00</t>
  </si>
  <si>
    <t xml:space="preserve"> 2025-02-11T11:00:00+00:00</t>
  </si>
  <si>
    <t xml:space="preserve"> 2025-02-11T11:30:00+00:00</t>
  </si>
  <si>
    <t xml:space="preserve"> 2025-02-11T12:00:00+00:00</t>
  </si>
  <si>
    <t xml:space="preserve"> 2025-02-11T12:30:00+00:00</t>
  </si>
  <si>
    <t xml:space="preserve"> 2025-02-11T13:00:00+00:00</t>
  </si>
  <si>
    <t xml:space="preserve"> 2025-02-11T13:30:00+00:00</t>
  </si>
  <si>
    <t xml:space="preserve"> 2025-02-11T14:00:00+00:00</t>
  </si>
  <si>
    <t xml:space="preserve"> 2025-02-11T14:30:00+00:00</t>
  </si>
  <si>
    <t xml:space="preserve"> 2025-02-11T15:00:00+00:00</t>
  </si>
  <si>
    <t xml:space="preserve"> 2025-02-11T15:30:00+00:00</t>
  </si>
  <si>
    <t xml:space="preserve"> 2025-02-11T16:00:00+00:00</t>
  </si>
  <si>
    <t xml:space="preserve"> 2025-02-11T16:30:00+00:00</t>
  </si>
  <si>
    <t xml:space="preserve"> 2025-02-11T17:00:00+00:00</t>
  </si>
  <si>
    <t xml:space="preserve"> 2025-02-11T17:30:00+00:00</t>
  </si>
  <si>
    <t xml:space="preserve"> 2025-02-11T18:00:00+00:00</t>
  </si>
  <si>
    <t xml:space="preserve"> 2025-02-11T18:30:00+00:00</t>
  </si>
  <si>
    <t xml:space="preserve"> 2025-02-11T19:00:00+00:00</t>
  </si>
  <si>
    <t xml:space="preserve"> 2025-02-11T19:30:00+00:00</t>
  </si>
  <si>
    <t xml:space="preserve"> 2025-02-11T20:00:00+00:00</t>
  </si>
  <si>
    <t xml:space="preserve"> 2025-02-11T20:30:00+00:00</t>
  </si>
  <si>
    <t xml:space="preserve"> 2025-02-11T21:00:00+00:00</t>
  </si>
  <si>
    <t xml:space="preserve"> 2025-02-11T21:30:00+00:00</t>
  </si>
  <si>
    <t xml:space="preserve"> 2025-02-11T22:00:00+00:00</t>
  </si>
  <si>
    <t xml:space="preserve"> 2025-02-11T22:30:00+00:00</t>
  </si>
  <si>
    <t xml:space="preserve"> 2025-02-11T23:00:00+00:00</t>
  </si>
  <si>
    <t xml:space="preserve"> 2025-02-11T23:30:00+00:00</t>
  </si>
  <si>
    <t xml:space="preserve"> 2025-02-12T00:00:00+00:00</t>
  </si>
  <si>
    <t xml:space="preserve"> 2025-02-12T00:30:00+00:00</t>
  </si>
  <si>
    <t xml:space="preserve"> 2025-02-12T01:00:00+00:00</t>
  </si>
  <si>
    <t xml:space="preserve"> 2025-02-12T01:30:00+00:00</t>
  </si>
  <si>
    <t xml:space="preserve"> 2025-02-12T02:00:00+00:00</t>
  </si>
  <si>
    <t xml:space="preserve"> 2025-02-12T02:30:00+00:00</t>
  </si>
  <si>
    <t xml:space="preserve"> 2025-02-12T03:00:00+00:00</t>
  </si>
  <si>
    <t xml:space="preserve"> 2025-02-12T03:30:00+00:00</t>
  </si>
  <si>
    <t xml:space="preserve"> 2025-02-12T04:00:00+00:00</t>
  </si>
  <si>
    <t xml:space="preserve"> 2025-02-12T04:30:00+00:00</t>
  </si>
  <si>
    <t xml:space="preserve"> 2025-02-12T05:00:00+00:00</t>
  </si>
  <si>
    <t xml:space="preserve"> 2025-02-12T05:30:00+00:00</t>
  </si>
  <si>
    <t xml:space="preserve"> 2025-02-12T06:00:00+00:00</t>
  </si>
  <si>
    <t xml:space="preserve"> 2025-02-12T06:30:00+00:00</t>
  </si>
  <si>
    <t xml:space="preserve"> 2025-02-12T07:00:00+00:00</t>
  </si>
  <si>
    <t xml:space="preserve"> 2025-02-12T07:30:00+00:00</t>
  </si>
  <si>
    <t xml:space="preserve"> 2025-02-12T08:00:00+00:00</t>
  </si>
  <si>
    <t xml:space="preserve"> 2025-02-12T08:30:00+00:00</t>
  </si>
  <si>
    <t xml:space="preserve"> 2025-02-12T09:00:00+00:00</t>
  </si>
  <si>
    <t xml:space="preserve"> 2025-02-12T09:30:00+00:00</t>
  </si>
  <si>
    <t xml:space="preserve"> 2025-02-12T10:00:00+00:00</t>
  </si>
  <si>
    <t xml:space="preserve"> 2025-02-12T10:30:00+00:00</t>
  </si>
  <si>
    <t xml:space="preserve"> 2025-02-12T11:00:00+00:00</t>
  </si>
  <si>
    <t xml:space="preserve"> 2025-02-12T11:30:00+00:00</t>
  </si>
  <si>
    <t xml:space="preserve"> 2025-02-12T12:00:00+00:00</t>
  </si>
  <si>
    <t xml:space="preserve"> 2025-02-12T12:30:00+00:00</t>
  </si>
  <si>
    <t xml:space="preserve"> 2025-02-12T13:00:00+00:00</t>
  </si>
  <si>
    <t xml:space="preserve"> 2025-02-12T13:30:00+00:00</t>
  </si>
  <si>
    <t xml:space="preserve"> 2025-02-12T14:00:00+00:00</t>
  </si>
  <si>
    <t xml:space="preserve"> 2025-02-12T14:30:00+00:00</t>
  </si>
  <si>
    <t xml:space="preserve"> 2025-02-12T15:00:00+00:00</t>
  </si>
  <si>
    <t xml:space="preserve"> 2025-02-12T15:30:00+00:00</t>
  </si>
  <si>
    <t xml:space="preserve"> 2025-02-12T16:00:00+00:00</t>
  </si>
  <si>
    <t xml:space="preserve"> 2025-02-12T16:30:00+00:00</t>
  </si>
  <si>
    <t xml:space="preserve"> 2025-02-12T17:00:00+00:00</t>
  </si>
  <si>
    <t xml:space="preserve"> 2025-02-12T17:30:00+00:00</t>
  </si>
  <si>
    <t xml:space="preserve"> 2025-02-12T18:00:00+00:00</t>
  </si>
  <si>
    <t xml:space="preserve"> 2025-02-12T18:30:00+00:00</t>
  </si>
  <si>
    <t xml:space="preserve"> 2025-02-12T19:00:00+00:00</t>
  </si>
  <si>
    <t xml:space="preserve"> 2025-02-12T19:30:00+00:00</t>
  </si>
  <si>
    <t xml:space="preserve"> 2025-02-12T20:00:00+00:00</t>
  </si>
  <si>
    <t xml:space="preserve"> 2025-02-12T20:30:00+00:00</t>
  </si>
  <si>
    <t xml:space="preserve"> 2025-02-12T21:00:00+00:00</t>
  </si>
  <si>
    <t xml:space="preserve"> 2025-02-12T21:30:00+00:00</t>
  </si>
  <si>
    <t xml:space="preserve"> 2025-02-12T22:00:00+00:00</t>
  </si>
  <si>
    <t xml:space="preserve"> 2025-02-12T22:30:00+00:00</t>
  </si>
  <si>
    <t xml:space="preserve"> 2025-02-12T23:00:00+00:00</t>
  </si>
  <si>
    <t xml:space="preserve"> 2025-02-12T23:30:00+00:00</t>
  </si>
  <si>
    <t xml:space="preserve"> 2025-02-13T00:00:00+00:00</t>
  </si>
  <si>
    <t xml:space="preserve"> 2025-02-13T00:30:00+00:00</t>
  </si>
  <si>
    <t xml:space="preserve"> 2025-02-13T01:00:00+00:00</t>
  </si>
  <si>
    <t xml:space="preserve"> 2025-02-13T01:30:00+00:00</t>
  </si>
  <si>
    <t xml:space="preserve"> 2025-02-13T02:00:00+00:00</t>
  </si>
  <si>
    <t xml:space="preserve"> 2025-02-13T02:30:00+00:00</t>
  </si>
  <si>
    <t xml:space="preserve"> 2025-02-13T03:00:00+00:00</t>
  </si>
  <si>
    <t xml:space="preserve"> 2025-02-13T03:30:00+00:00</t>
  </si>
  <si>
    <t xml:space="preserve"> 2025-02-13T04:00:00+00:00</t>
  </si>
  <si>
    <t xml:space="preserve"> 2025-02-13T04:30:00+00:00</t>
  </si>
  <si>
    <t xml:space="preserve"> 2025-02-13T05:00:00+00:00</t>
  </si>
  <si>
    <t xml:space="preserve"> 2025-02-13T05:30:00+00:00</t>
  </si>
  <si>
    <t xml:space="preserve"> 2025-02-13T06:00:00+00:00</t>
  </si>
  <si>
    <t xml:space="preserve"> 2025-02-13T06:30:00+00:00</t>
  </si>
  <si>
    <t xml:space="preserve"> 2025-02-13T07:00:00+00:00</t>
  </si>
  <si>
    <t xml:space="preserve"> 2025-02-13T07:30:00+00:00</t>
  </si>
  <si>
    <t xml:space="preserve"> 2025-02-13T08:00:00+00:00</t>
  </si>
  <si>
    <t xml:space="preserve"> 2025-02-13T08:30:00+00:00</t>
  </si>
  <si>
    <t xml:space="preserve"> 2025-02-13T09:00:00+00:00</t>
  </si>
  <si>
    <t xml:space="preserve"> 2025-02-13T09:30:00+00:00</t>
  </si>
  <si>
    <t xml:space="preserve"> 2025-02-13T10:00:00+00:00</t>
  </si>
  <si>
    <t xml:space="preserve"> 2025-02-13T10:30:00+00:00</t>
  </si>
  <si>
    <t xml:space="preserve"> 2025-02-13T11:00:00+00:00</t>
  </si>
  <si>
    <t xml:space="preserve"> 2025-02-13T11:30:00+00:00</t>
  </si>
  <si>
    <t xml:space="preserve"> 2025-02-13T12:00:00+00:00</t>
  </si>
  <si>
    <t xml:space="preserve"> 2025-02-13T12:30:00+00:00</t>
  </si>
  <si>
    <t xml:space="preserve"> 2025-02-13T13:00:00+00:00</t>
  </si>
  <si>
    <t xml:space="preserve"> 2025-02-13T13:30:00+00:00</t>
  </si>
  <si>
    <t xml:space="preserve"> 2025-02-13T14:00:00+00:00</t>
  </si>
  <si>
    <t xml:space="preserve"> 2025-02-13T14:30:00+00:00</t>
  </si>
  <si>
    <t xml:space="preserve"> 2025-02-13T15:00:00+00:00</t>
  </si>
  <si>
    <t xml:space="preserve"> 2025-02-13T15:30:00+00:00</t>
  </si>
  <si>
    <t xml:space="preserve"> 2025-02-13T16:00:00+00:00</t>
  </si>
  <si>
    <t xml:space="preserve"> 2025-02-13T16:30:00+00:00</t>
  </si>
  <si>
    <t xml:space="preserve"> 2025-02-13T17:00:00+00:00</t>
  </si>
  <si>
    <t xml:space="preserve"> 2025-02-13T17:30:00+00:00</t>
  </si>
  <si>
    <t xml:space="preserve"> 2025-02-13T18:00:00+00:00</t>
  </si>
  <si>
    <t xml:space="preserve"> 2025-02-13T18:30:00+00:00</t>
  </si>
  <si>
    <t xml:space="preserve"> 2025-02-13T19:00:00+00:00</t>
  </si>
  <si>
    <t xml:space="preserve"> 2025-02-13T19:30:00+00:00</t>
  </si>
  <si>
    <t xml:space="preserve"> 2025-02-13T20:00:00+00:00</t>
  </si>
  <si>
    <t xml:space="preserve"> 2025-02-13T20:30:00+00:00</t>
  </si>
  <si>
    <t xml:space="preserve"> 2025-02-13T21:00:00+00:00</t>
  </si>
  <si>
    <t xml:space="preserve"> 2025-02-13T21:30:00+00:00</t>
  </si>
  <si>
    <t xml:space="preserve"> 2025-02-13T22:00:00+00:00</t>
  </si>
  <si>
    <t xml:space="preserve"> 2025-02-13T22:30:00+00:00</t>
  </si>
  <si>
    <t xml:space="preserve"> 2025-02-13T23:00:00+00:00</t>
  </si>
  <si>
    <t xml:space="preserve"> 2025-02-13T23:30:00+00:00</t>
  </si>
  <si>
    <t xml:space="preserve"> 2025-02-14T00:00:00+00:00</t>
  </si>
  <si>
    <t xml:space="preserve"> 2025-02-14T00:30:00+00:00</t>
  </si>
  <si>
    <t xml:space="preserve"> 2025-02-14T01:00:00+00:00</t>
  </si>
  <si>
    <t xml:space="preserve"> 2025-02-14T01:30:00+00:00</t>
  </si>
  <si>
    <t xml:space="preserve"> 2025-02-14T02:00:00+00:00</t>
  </si>
  <si>
    <t xml:space="preserve"> 2025-02-14T02:30:00+00:00</t>
  </si>
  <si>
    <t xml:space="preserve"> 2025-02-14T03:00:00+00:00</t>
  </si>
  <si>
    <t xml:space="preserve"> 2025-02-14T03:30:00+00:00</t>
  </si>
  <si>
    <t xml:space="preserve"> 2025-02-14T04:00:00+00:00</t>
  </si>
  <si>
    <t xml:space="preserve"> 2025-02-14T04:30:00+00:00</t>
  </si>
  <si>
    <t xml:space="preserve"> 2025-02-14T05:00:00+00:00</t>
  </si>
  <si>
    <t xml:space="preserve"> 2025-02-14T05:30:00+00:00</t>
  </si>
  <si>
    <t xml:space="preserve"> 2025-02-14T06:00:00+00:00</t>
  </si>
  <si>
    <t xml:space="preserve"> 2025-02-14T06:30:00+00:00</t>
  </si>
  <si>
    <t xml:space="preserve"> 2025-02-14T07:00:00+00:00</t>
  </si>
  <si>
    <t xml:space="preserve"> 2025-02-14T07:30:00+00:00</t>
  </si>
  <si>
    <t xml:space="preserve"> 2025-02-14T08:00:00+00:00</t>
  </si>
  <si>
    <t xml:space="preserve"> 2025-02-14T08:30:00+00:00</t>
  </si>
  <si>
    <t xml:space="preserve"> 2025-02-14T09:00:00+00:00</t>
  </si>
  <si>
    <t xml:space="preserve"> 2025-02-14T09:30:00+00:00</t>
  </si>
  <si>
    <t xml:space="preserve"> 2025-02-14T10:00:00+00:00</t>
  </si>
  <si>
    <t xml:space="preserve"> 2025-02-14T10:30:00+00:00</t>
  </si>
  <si>
    <t xml:space="preserve"> 2025-02-14T11:00:00+00:00</t>
  </si>
  <si>
    <t xml:space="preserve"> 2025-02-14T11:30:00+00:00</t>
  </si>
  <si>
    <t xml:space="preserve"> 2025-02-14T12:00:00+00:00</t>
  </si>
  <si>
    <t xml:space="preserve"> 2025-02-14T12:30:00+00:00</t>
  </si>
  <si>
    <t xml:space="preserve"> 2025-02-14T13:00:00+00:00</t>
  </si>
  <si>
    <t xml:space="preserve"> 2025-02-14T13:30:00+00:00</t>
  </si>
  <si>
    <t xml:space="preserve"> 2025-02-14T14:00:00+00:00</t>
  </si>
  <si>
    <t xml:space="preserve"> 2025-02-14T14:30:00+00:00</t>
  </si>
  <si>
    <t xml:space="preserve"> 2025-02-14T15:00:00+00:00</t>
  </si>
  <si>
    <t xml:space="preserve"> 2025-02-14T15:30:00+00:00</t>
  </si>
  <si>
    <t xml:space="preserve"> 2025-02-14T16:00:00+00:00</t>
  </si>
  <si>
    <t xml:space="preserve"> 2025-02-14T16:30:00+00:00</t>
  </si>
  <si>
    <t xml:space="preserve"> 2025-02-14T17:00:00+00:00</t>
  </si>
  <si>
    <t xml:space="preserve"> 2025-02-14T17:30:00+00:00</t>
  </si>
  <si>
    <t xml:space="preserve"> 2025-02-14T18:00:00+00:00</t>
  </si>
  <si>
    <t xml:space="preserve"> 2025-02-14T18:30:00+00:00</t>
  </si>
  <si>
    <t xml:space="preserve"> 2025-02-14T19:00:00+00:00</t>
  </si>
  <si>
    <t xml:space="preserve"> 2025-02-14T19:30:00+00:00</t>
  </si>
  <si>
    <t xml:space="preserve"> 2025-02-14T20:00:00+00:00</t>
  </si>
  <si>
    <t xml:space="preserve"> 2025-02-14T20:30:00+00:00</t>
  </si>
  <si>
    <t xml:space="preserve"> 2025-02-14T21:00:00+00:00</t>
  </si>
  <si>
    <t xml:space="preserve"> 2025-02-14T21:30:00+00:00</t>
  </si>
  <si>
    <t xml:space="preserve"> 2025-02-14T22:00:00+00:00</t>
  </si>
  <si>
    <t xml:space="preserve"> 2025-02-14T22:30:00+00:00</t>
  </si>
  <si>
    <t xml:space="preserve"> 2025-02-14T23:00:00+00:00</t>
  </si>
  <si>
    <t xml:space="preserve"> 2025-02-14T23:30:00+00:00</t>
  </si>
  <si>
    <t xml:space="preserve"> 2025-02-15T00:00:00+00:00</t>
  </si>
  <si>
    <t xml:space="preserve"> 2025-02-15T00:30:00+00:00</t>
  </si>
  <si>
    <t xml:space="preserve"> 2025-02-15T01:00:00+00:00</t>
  </si>
  <si>
    <t xml:space="preserve"> 2025-02-15T01:30:00+00:00</t>
  </si>
  <si>
    <t xml:space="preserve"> 2025-02-15T02:00:00+00:00</t>
  </si>
  <si>
    <t xml:space="preserve"> 2025-02-15T02:30:00+00:00</t>
  </si>
  <si>
    <t xml:space="preserve"> 2025-02-15T03:00:00+00:00</t>
  </si>
  <si>
    <t xml:space="preserve"> 2025-02-15T03:30:00+00:00</t>
  </si>
  <si>
    <t xml:space="preserve"> 2025-02-15T04:00:00+00:00</t>
  </si>
  <si>
    <t xml:space="preserve"> 2025-02-15T04:30:00+00:00</t>
  </si>
  <si>
    <t xml:space="preserve"> 2025-02-15T05:00:00+00:00</t>
  </si>
  <si>
    <t xml:space="preserve"> 2025-02-15T05:30:00+00:00</t>
  </si>
  <si>
    <t xml:space="preserve"> 2025-02-15T06:00:00+00:00</t>
  </si>
  <si>
    <t xml:space="preserve"> 2025-02-15T06:30:00+00:00</t>
  </si>
  <si>
    <t xml:space="preserve"> 2025-02-15T07:00:00+00:00</t>
  </si>
  <si>
    <t xml:space="preserve"> 2025-02-15T07:30:00+00:00</t>
  </si>
  <si>
    <t xml:space="preserve"> 2025-02-15T08:00:00+00:00</t>
  </si>
  <si>
    <t xml:space="preserve"> 2025-02-15T08:30:00+00:00</t>
  </si>
  <si>
    <t xml:space="preserve"> 2025-02-15T09:00:00+00:00</t>
  </si>
  <si>
    <t xml:space="preserve"> 2025-02-15T09:30:00+00:00</t>
  </si>
  <si>
    <t xml:space="preserve"> 2025-02-15T10:00:00+00:00</t>
  </si>
  <si>
    <t xml:space="preserve"> 2025-02-15T10:30:00+00:00</t>
  </si>
  <si>
    <t xml:space="preserve"> 2025-02-15T11:00:00+00:00</t>
  </si>
  <si>
    <t xml:space="preserve"> 2025-02-15T11:30:00+00:00</t>
  </si>
  <si>
    <t xml:space="preserve"> 2025-02-15T12:00:00+00:00</t>
  </si>
  <si>
    <t xml:space="preserve"> 2025-02-15T12:30:00+00:00</t>
  </si>
  <si>
    <t xml:space="preserve"> 2025-02-15T13:00:00+00:00</t>
  </si>
  <si>
    <t xml:space="preserve"> 2025-02-15T13:30:00+00:00</t>
  </si>
  <si>
    <t xml:space="preserve"> 2025-02-15T14:00:00+00:00</t>
  </si>
  <si>
    <t xml:space="preserve"> 2025-02-15T14:30:00+00:00</t>
  </si>
  <si>
    <t xml:space="preserve"> 2025-02-15T15:00:00+00:00</t>
  </si>
  <si>
    <t xml:space="preserve"> 2025-02-15T15:30:00+00:00</t>
  </si>
  <si>
    <t xml:space="preserve"> 2025-02-15T16:00:00+00:00</t>
  </si>
  <si>
    <t xml:space="preserve"> 2025-02-15T16:30:00+00:00</t>
  </si>
  <si>
    <t xml:space="preserve"> 2025-02-15T17:00:00+00:00</t>
  </si>
  <si>
    <t xml:space="preserve"> 2025-02-15T17:30:00+00:00</t>
  </si>
  <si>
    <t xml:space="preserve"> 2025-02-15T18:00:00+00:00</t>
  </si>
  <si>
    <t xml:space="preserve"> 2025-02-15T18:30:00+00:00</t>
  </si>
  <si>
    <t xml:space="preserve"> 2025-02-15T19:00:00+00:00</t>
  </si>
  <si>
    <t xml:space="preserve"> 2025-02-15T19:30:00+00:00</t>
  </si>
  <si>
    <t xml:space="preserve"> 2025-02-15T20:00:00+00:00</t>
  </si>
  <si>
    <t xml:space="preserve"> 2025-02-15T20:30:00+00:00</t>
  </si>
  <si>
    <t xml:space="preserve"> 2025-02-15T21:00:00+00:00</t>
  </si>
  <si>
    <t xml:space="preserve"> 2025-02-15T21:30:00+00:00</t>
  </si>
  <si>
    <t xml:space="preserve"> 2025-02-15T22:00:00+00:00</t>
  </si>
  <si>
    <t xml:space="preserve"> 2025-02-15T22:30:00+00:00</t>
  </si>
  <si>
    <t xml:space="preserve"> 2025-02-15T23:00:00+00:00</t>
  </si>
  <si>
    <t xml:space="preserve"> 2025-02-15T23:30:00+00:00</t>
  </si>
  <si>
    <t xml:space="preserve"> 2025-02-16T00:00:00+00:00</t>
  </si>
  <si>
    <t>Balance point</t>
  </si>
  <si>
    <t>Customer winter internal temperature estimate</t>
  </si>
  <si>
    <t>&lt;&lt; implied temperature of home in winter (sensitive to quality of thermostatic control)</t>
  </si>
  <si>
    <t>&lt;&lt; customer's estimate - if they run the home cold, then for example enter 16C</t>
  </si>
  <si>
    <t>Estimate of customer annual degree days</t>
  </si>
  <si>
    <t>Customer annual prorata heating + hot water</t>
  </si>
  <si>
    <t>Customer actual consumption heating + HW</t>
  </si>
  <si>
    <t>Degree day customer estimate: heating</t>
  </si>
  <si>
    <t>Section 2 and 3 Heat Pump Assessment Estimates</t>
  </si>
  <si>
    <t>Our assessment using Heat Punk</t>
  </si>
  <si>
    <t>Heat pump capacity requirement (kW)</t>
  </si>
  <si>
    <t>Annual heating requirement (kWh/year)</t>
  </si>
  <si>
    <t>Using MCS methodology</t>
  </si>
  <si>
    <t>Your gas boiler usage on coldest days</t>
  </si>
  <si>
    <t>Your annual gas boiler usage</t>
  </si>
  <si>
    <t>EPC usage</t>
  </si>
  <si>
    <t>MCS Adjustments</t>
  </si>
  <si>
    <t>Our Heat Punk heat loss at dT</t>
  </si>
  <si>
    <t>Our Average ACH</t>
  </si>
  <si>
    <t>MCS average ACH</t>
  </si>
  <si>
    <t>Our ventilation heat loss</t>
  </si>
  <si>
    <t>Addition MCS ventilation heat loss</t>
  </si>
  <si>
    <t>Fabric heat loss</t>
  </si>
  <si>
    <t>MCS fabric overstatment</t>
  </si>
  <si>
    <t>MCS fabric heat loss</t>
  </si>
  <si>
    <t>MCS heat loss</t>
  </si>
  <si>
    <t>MCS v. Heat Punk</t>
  </si>
  <si>
    <t>Annual heating gas costs</t>
  </si>
  <si>
    <t>EPC Annual Heating</t>
  </si>
  <si>
    <t>Implied EPC Heat Pump Size</t>
  </si>
  <si>
    <t>Section 3 radiator choices</t>
  </si>
  <si>
    <t>Payback Years</t>
  </si>
  <si>
    <t>Annual Heating ASHP Electric kWh</t>
  </si>
  <si>
    <t>Annual saving</t>
  </si>
  <si>
    <t>Radiator Capacity (watts)</t>
  </si>
  <si>
    <t>Results row</t>
  </si>
  <si>
    <t>Replacement Radiator</t>
  </si>
  <si>
    <t>Radiator Cost</t>
  </si>
  <si>
    <t>Section 3 pipe diameters and flow rates</t>
  </si>
  <si>
    <t>Gas cost</t>
  </si>
  <si>
    <t>U Value after</t>
  </si>
  <si>
    <t>U value current</t>
  </si>
  <si>
    <t>Fabric</t>
  </si>
  <si>
    <t>U value per m2</t>
  </si>
  <si>
    <t>Cost per m2</t>
  </si>
  <si>
    <t>Cavity Wall insulation (50mm)</t>
  </si>
  <si>
    <t>Cavity Wall insulation (100mm)</t>
  </si>
  <si>
    <t>Loft insulation (100mm)</t>
  </si>
  <si>
    <t>Loft insulation (200mm)</t>
  </si>
  <si>
    <t>Loft insulation (300mm)</t>
  </si>
  <si>
    <t>Single glazing (wood)</t>
  </si>
  <si>
    <t>Single glazing (metal)</t>
  </si>
  <si>
    <t>DIY Secondary Glazing</t>
  </si>
  <si>
    <t>Professional Secondary Glazing</t>
  </si>
  <si>
    <t>Professional Secondary Glazing (with refurb)</t>
  </si>
  <si>
    <t>Triple Glazing</t>
  </si>
  <si>
    <t>Vacuum glazing (new window)</t>
  </si>
  <si>
    <t>Vacuum glazing (in existing frame)</t>
  </si>
  <si>
    <t>Double glazing (old)</t>
  </si>
  <si>
    <t>Double glazing (relatively modern)</t>
  </si>
  <si>
    <t>Double glazing (relatively new)</t>
  </si>
  <si>
    <t>Uninsulated suspended floor</t>
  </si>
  <si>
    <t>100mm insulated floor between joists</t>
  </si>
  <si>
    <t>U before</t>
  </si>
  <si>
    <t>U After</t>
  </si>
  <si>
    <t>Implied Area</t>
  </si>
  <si>
    <t>Annual kWh saving</t>
  </si>
  <si>
    <t>Annual runing cost saving</t>
  </si>
  <si>
    <t>Payback years</t>
  </si>
  <si>
    <t>Measure</t>
  </si>
  <si>
    <t>Install Cost</t>
  </si>
  <si>
    <t>Annual running cost saving</t>
  </si>
  <si>
    <t>Section 6 Costs, CO2 and payback</t>
  </si>
  <si>
    <t>Section 5 Insulation</t>
  </si>
  <si>
    <t>Section 4 solar PV</t>
  </si>
  <si>
    <t>Co-pilot instructions:</t>
  </si>
  <si>
    <t>Heat Loss (W)</t>
  </si>
  <si>
    <t>Temperature (°C)</t>
  </si>
  <si>
    <t>Annual Demand (kWh/year)</t>
  </si>
  <si>
    <t>ACH</t>
  </si>
  <si>
    <t>External Walls (W)</t>
  </si>
  <si>
    <t>Floor (W)</t>
  </si>
  <si>
    <t>Internal Ceiling (W)</t>
  </si>
  <si>
    <t>Internal Walls (W)</t>
  </si>
  <si>
    <t>Roof (W)</t>
  </si>
  <si>
    <t>Roof Glazing (W)</t>
  </si>
  <si>
    <t>Ventilation (W)</t>
  </si>
  <si>
    <t>Windows (W)</t>
  </si>
  <si>
    <t>Heat Emitter</t>
  </si>
  <si>
    <t>Output (W)</t>
  </si>
  <si>
    <t>Shortfall (W)</t>
  </si>
  <si>
    <t>Study</t>
  </si>
  <si>
    <t>Bedroom</t>
  </si>
  <si>
    <t>Internal Floor (W)</t>
  </si>
  <si>
    <t>Doors (W)</t>
  </si>
  <si>
    <t>Volume (m3)</t>
  </si>
  <si>
    <t>Area (m2)</t>
  </si>
  <si>
    <t>Heat Loss (W/m2)</t>
  </si>
  <si>
    <t>Floor Level</t>
  </si>
  <si>
    <t xml:space="preserve">Type: </t>
  </si>
  <si>
    <t>Log into Heat Punk, select the property, heat pump task, start co-pilot</t>
  </si>
  <si>
    <t>Create a table with the following columns: Room,Floor Level,Volume (m3),Area (m2),Heat Loss (W),Heat Loss (W/m2),Temperature (°C),Annual Demand (kWh/year),ACH,External Walls (W),Internal Walls (W),Internal Ceiling (W),Internal Floor (W),Doors (W),Floor (W),Roof (W),Ventilation (W),Windows (W),Roof Glazing (W),Heat Emitter,Output (W),Shortfall (W)</t>
  </si>
  <si>
    <t>reset history or select 'New' into co-pilot</t>
  </si>
  <si>
    <t>Type: cut and paste as plain text into dialogue</t>
  </si>
  <si>
    <t>Type:</t>
  </si>
  <si>
    <t>clear data rows</t>
  </si>
  <si>
    <t>add this data to the appropriate columns for the ground floor:</t>
  </si>
  <si>
    <t>Cut and paste in Heat Punk data to sheet HeatPunkRaw</t>
  </si>
  <si>
    <t>Living Room</t>
  </si>
  <si>
    <t>convert this to a table I can copy into Excel as a comma separated list, remove superscripts from the header:</t>
  </si>
  <si>
    <t>Temperature (C)</t>
  </si>
  <si>
    <t>Annual kWh</t>
  </si>
  <si>
    <t>Ensure Heat Punk room names are unique</t>
  </si>
  <si>
    <t>Second</t>
  </si>
  <si>
    <t>Ground</t>
  </si>
  <si>
    <t>First</t>
  </si>
  <si>
    <t>Check Heat Punk Heat Loss @ dT matches within 2%:</t>
  </si>
  <si>
    <t>Full Heat Punk Table Reformatted from raw-ish data below - forcess extract of full set of columns, sometimes not provided by Hat Punk if missing from floor</t>
  </si>
  <si>
    <t>Annual Cost (Heat Punk)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</si>
  <si>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</si>
  <si>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</si>
  <si>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</si>
  <si>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</si>
  <si>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</si>
  <si>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</si>
  <si>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</si>
  <si>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</si>
  <si>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</si>
  <si>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Filter</t>
  </si>
  <si>
    <t>Heat Loss Fabric Breakdown (Data) W @ design temperature - reorganised by highest rooms, and fabric type, filters for zero entries (PH 26Feb2025 but last zero row filter not working for some reason - Excel bug?)</t>
  </si>
  <si>
    <t>Select Column 3 to True to filter chart</t>
  </si>
  <si>
    <t>https://heatloss.elmhurstenergy.co.uk/docs/reference-sources/ventilation-rates</t>
  </si>
  <si>
    <t>Super Simple Heat Loss</t>
  </si>
  <si>
    <t>Room Type</t>
  </si>
  <si>
    <t>Bathroom</t>
  </si>
  <si>
    <t>Bedroom with en-suite</t>
  </si>
  <si>
    <t>Bedroom/study</t>
  </si>
  <si>
    <t>Breakfast room</t>
  </si>
  <si>
    <t>Cloakroom/WC</t>
  </si>
  <si>
    <t>Dining room</t>
  </si>
  <si>
    <t>Dressing room</t>
  </si>
  <si>
    <t>Family/breakfast room</t>
  </si>
  <si>
    <t>Games room</t>
  </si>
  <si>
    <t>Internal room/corridor</t>
  </si>
  <si>
    <t>Landing</t>
  </si>
  <si>
    <t>Lounge/sitting room</t>
  </si>
  <si>
    <t>Living room</t>
  </si>
  <si>
    <t>Shower room</t>
  </si>
  <si>
    <t>Store room</t>
  </si>
  <si>
    <t>Toilet</t>
  </si>
  <si>
    <t>Utility room</t>
  </si>
  <si>
    <t>Pre 2000</t>
  </si>
  <si>
    <t>2000-2006</t>
  </si>
  <si>
    <t>Post 2006</t>
  </si>
  <si>
    <t>Building ACH Age</t>
  </si>
  <si>
    <t>MCS Room Function</t>
  </si>
  <si>
    <t>MCS ACH</t>
  </si>
  <si>
    <t>Party Walls?</t>
  </si>
  <si>
    <t>Floor names</t>
  </si>
  <si>
    <t>Look up</t>
  </si>
  <si>
    <t>Volume</t>
  </si>
  <si>
    <t>Floor Area</t>
  </si>
  <si>
    <t>Ventilation Heat Loss</t>
  </si>
  <si>
    <t>Room names</t>
  </si>
  <si>
    <t>&lt;&lt; need to be unique</t>
  </si>
  <si>
    <t>Annual Heat kWh</t>
  </si>
  <si>
    <t>Heat Loss W</t>
  </si>
  <si>
    <t>Fill in the orange cells:</t>
  </si>
  <si>
    <t>K0</t>
  </si>
  <si>
    <t>TowelRail</t>
  </si>
  <si>
    <t>Types</t>
  </si>
  <si>
    <t>Radiator Wattage</t>
  </si>
  <si>
    <t>Radiator Percent required capacity</t>
  </si>
  <si>
    <t>Loc2</t>
  </si>
  <si>
    <t>TowelRailxK1x550x1600</t>
  </si>
  <si>
    <t>2col</t>
  </si>
  <si>
    <t>4col</t>
  </si>
  <si>
    <t>3col</t>
  </si>
  <si>
    <t>Column</t>
  </si>
  <si>
    <t>Depths</t>
  </si>
  <si>
    <t>Electric cost/year</t>
  </si>
  <si>
    <t>Samsung</t>
  </si>
  <si>
    <t>HQT R32</t>
  </si>
  <si>
    <t>Manufacturer</t>
  </si>
  <si>
    <t>Model</t>
  </si>
  <si>
    <t>Refridgerant</t>
  </si>
  <si>
    <t>R32</t>
  </si>
  <si>
    <t>Cost</t>
  </si>
  <si>
    <t>Gen 7 R290</t>
  </si>
  <si>
    <t>R290</t>
  </si>
  <si>
    <t>dB</t>
  </si>
  <si>
    <t>Gen 6 R32</t>
  </si>
  <si>
    <t>Vaillant</t>
  </si>
  <si>
    <t>aroTherm PLUS</t>
  </si>
  <si>
    <t>Pipe Sizing for Heat Pump Systems (Includes a Worked Example)</t>
  </si>
  <si>
    <t>Does My Pipework Need Upgrading for a Heat Pump? With Cheat Sheet - HeatGeek</t>
  </si>
  <si>
    <t>Heat Pump Output (kW)</t>
  </si>
  <si>
    <t>Optimum HP Flow Rate with Water (kg/s)</t>
  </si>
  <si>
    <t>Optimum HP Flow Rate (l/min)</t>
  </si>
  <si>
    <t>Minimum Permitted Flow Rate (l/min)</t>
  </si>
  <si>
    <t>10mm Copper (m)</t>
  </si>
  <si>
    <t>15mm Copper (m)</t>
  </si>
  <si>
    <t>22mm Copper (m)</t>
  </si>
  <si>
    <t>28mm Copper (m)</t>
  </si>
  <si>
    <t>38mm Copper (m)</t>
  </si>
  <si>
    <t>42mm Copper (m)</t>
  </si>
  <si>
    <t>DO NOT USE</t>
  </si>
  <si>
    <t>0.9mps @ DT5</t>
  </si>
  <si>
    <t>0.9mps @ DT7</t>
  </si>
  <si>
    <t>0.9mps @ DT10</t>
  </si>
  <si>
    <t>0.9mps @ DT15</t>
  </si>
  <si>
    <t>8mm</t>
  </si>
  <si>
    <t>10mm</t>
  </si>
  <si>
    <t>12mm</t>
  </si>
  <si>
    <t>15mm</t>
  </si>
  <si>
    <t>22mm</t>
  </si>
  <si>
    <t>28mm</t>
  </si>
  <si>
    <t>35mm</t>
  </si>
  <si>
    <t>Flow rate</t>
  </si>
  <si>
    <t>Entrance Hall</t>
  </si>
  <si>
    <t>As Surveyed P+ 800x600mm</t>
  </si>
  <si>
    <t>Met (0)</t>
  </si>
  <si>
    <t>As Surveyed K1 1400x600mm + K2 900x600mm, New K2 1600x600mm</t>
  </si>
  <si>
    <t>As Surveyed K2 1000x600mm, New K2 1200x600mm</t>
  </si>
  <si>
    <t>Dining Room</t>
  </si>
  <si>
    <t>New K2 1400x400mm</t>
  </si>
  <si>
    <t>Utility Room</t>
  </si>
  <si>
    <t>As Surveyed K1 1000x600mm, New K2 1000x600mm</t>
  </si>
  <si>
    <t>Cloak/WC</t>
  </si>
  <si>
    <t>As Surveyed 16 rail towel radiator 500x750mm, New Theo Anthracite Small Heated Towel Rail 400x800mm</t>
  </si>
  <si>
    <t>Bedroom/Studio</t>
  </si>
  <si>
    <t>As Surveyed K2 900x600mm</t>
  </si>
  <si>
    <t>No Heat Emitters</t>
  </si>
  <si>
    <t>Manually Accepted</t>
  </si>
  <si>
    <t>Bedroom 1</t>
  </si>
  <si>
    <t>As Surveyed K1 1000x600mm, New P+ 900x600mm</t>
  </si>
  <si>
    <t>Bed1 En-suite</t>
  </si>
  <si>
    <t>As Surveyed 34 rail towel rad 500x1750mm, New Theo Anthracite Large Heated Towel Rail 550x1600mm</t>
  </si>
  <si>
    <t>Bedroom 2</t>
  </si>
  <si>
    <t>As Surveyed K1 700x600mm, New P+ 600x600mm</t>
  </si>
  <si>
    <t>Bedroom 3</t>
  </si>
  <si>
    <t>As Surveyed K1 600x600mm, New P+ 600x600mm</t>
  </si>
  <si>
    <t>Bedroom 4</t>
  </si>
  <si>
    <t>As Surveyed K1 700x600mm, New P+ 700x600mm</t>
  </si>
  <si>
    <t>As Surveyed 16 rail towel radiator 500x750mm, New Theo Anthracite Large Heated Towel Rail 550x1600mm</t>
  </si>
  <si>
    <t>Attic Study</t>
  </si>
  <si>
    <t>As Surveyed P+ 900x600mm, New K3 1200x600mm</t>
  </si>
  <si>
    <t>Attic Bedroom</t>
  </si>
  <si>
    <t>Attic En-suite</t>
  </si>
  <si>
    <t>As Surveyed 16 rail towel radiator 500x750mm, New Theo Anthracite Medium Heated Towel Rail 500x1200mm</t>
  </si>
  <si>
    <t>ModernxP+x800x600</t>
  </si>
  <si>
    <t>ModernxK1x1400x600</t>
  </si>
  <si>
    <t>ModernxK2x900x600</t>
  </si>
  <si>
    <t>ModernxK2x1000x600</t>
  </si>
  <si>
    <t>ModernxK1x1200x450</t>
  </si>
  <si>
    <t>ModernxK1x1000x600</t>
  </si>
  <si>
    <t>TowelRailxK1x500x800</t>
  </si>
  <si>
    <t>ModernxK1x700x600</t>
  </si>
  <si>
    <t>ModernxK1x600x600</t>
  </si>
  <si>
    <t>ModernxP+x900x600</t>
  </si>
  <si>
    <t>Stelrad Compact K3 K3 radiator 700 x 1000mm | Wolseley</t>
  </si>
  <si>
    <t>Room temp</t>
  </si>
  <si>
    <t>flow</t>
  </si>
  <si>
    <t>Reduction</t>
  </si>
  <si>
    <t>Difference</t>
  </si>
  <si>
    <t>Stelrad-Vita-Series-LR.pdf</t>
  </si>
  <si>
    <t>Factor</t>
  </si>
  <si>
    <t>N=1.3</t>
  </si>
  <si>
    <t>p30</t>
  </si>
  <si>
    <t>Flow temp</t>
  </si>
  <si>
    <t>Heat Punk K3x1000x700</t>
  </si>
  <si>
    <t>Calc</t>
  </si>
  <si>
    <t>%diff</t>
  </si>
  <si>
    <t>Flow</t>
  </si>
  <si>
    <t>K1x1000x600</t>
  </si>
  <si>
    <t>Stelrad</t>
  </si>
  <si>
    <t>K2x1000x600</t>
  </si>
  <si>
    <t>Return</t>
  </si>
  <si>
    <t>Room temperature</t>
  </si>
  <si>
    <t>Ln num</t>
  </si>
  <si>
    <t>Factor N</t>
  </si>
  <si>
    <t>H</t>
  </si>
  <si>
    <t>18826-Stelrad-Softline-Series-LoRes.pdf</t>
  </si>
  <si>
    <t>N-coefficient</t>
  </si>
  <si>
    <t>Red = interpolated, madeup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</si>
</sst>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6" formatCode="&quot;£&quot;#,##0;[Red]\-&quot;£&quot;#,##0"/>
    <numFmt numFmtId="8" formatCode="&quot;£&quot;#,##0.00;[Red]\-&quot;£&quot;#,##0.00"/>
    <numFmt numFmtId="43" formatCode="_-* #,##0.00_-;\-* #,##0.00_-;_-* &quot;-&quot;??_-;_-@_-"/>
    <numFmt numFmtId="164" formatCode="0.0"/>
    <numFmt numFmtId="165" formatCode="0.000"/>
    <numFmt numFmtId="166" formatCode="#,##0_ ;[Red]\-#,##0\ "/>
    <numFmt numFmtId="172" formatCode="0.0000"/>
    <numFmt numFmtId="173" formatCode="0.0%"/>
  </numFmts>
  <fonts count="1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6"/>
      <color rgb="FF282523"/>
      <name val="Arial"/>
      <family val="2"/>
    </font>
    <font>
      <sz val="6"/>
      <color rgb="FF282523"/>
      <name val="Arial"/>
      <family val="2"/>
    </font>
    <font>
      <sz val="11"/>
      <color rgb="FFFF0000"/>
      <name val="Calibri"/>
      <family val="2"/>
      <scheme val="minor"/>
    </font>
    <font>
      <sz val="11"/>
      <color rgb="FF3C3C43"/>
      <name val="Arial"/>
      <family val="2"/>
    </font>
    <font>
      <sz val="10"/>
      <color rgb="FF3C3C43"/>
      <name val="Arial"/>
      <family val="2"/>
    </font>
    <font>
      <b/>
      <sz val="16"/>
      <color rgb="FFFF0000"/>
      <name val="Calibri"/>
      <family val="2"/>
      <scheme val="minor"/>
    </font>
    <font>
      <sz val="8"/>
      <color rgb="FF3F3F76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/>
      <bottom/>
      <diagonal/>
    </border>
  </borders>
  <cellStyleXfs count="7">
    <xf numFmtId="0" fontId="0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" fillId="7" borderId="2" applyNumberFormat="0" applyAlignment="0" applyProtection="0"/>
    <xf numFmtId="0" fontId="8" fillId="0" borderId="0" applyNumberFormat="0" applyFill="0" applyBorder="0" applyAlignment="0" applyProtection="0"/>
    <xf numFmtId="0" fontId="9" fillId="9" borderId="3" applyNumberFormat="0" applyAlignment="0" applyProtection="0"/>
    <xf numFmtId="0" fontId="14" fillId="0" borderId="0" applyNumberFormat="0" applyFill="0" applyBorder="0" applyAlignment="0" applyProtection="0"/>
  </cellStyleXfs>
  <cellXfs count="105">
    <xf numFmtId="0" fontId="0" fillId="0" borderId="0" xfId="0"/>
    <xf numFmtId="6" fontId="0" fillId="0" borderId="0" xfId="0" applyNumberFormat="1"/>
    <xf numFmtId="0" fontId="2" fillId="0" borderId="0" xfId="0" applyFont="1"/>
    <xf numFmtId="0" fontId="2" fillId="2" borderId="0" xfId="0" applyFont="1" applyFill="1"/>
    <xf numFmtId="0" fontId="0" fillId="2" borderId="0" xfId="0" applyFill="1"/>
    <xf numFmtId="0" fontId="2" fillId="3" borderId="0" xfId="0" applyFont="1" applyFill="1"/>
    <xf numFmtId="0" fontId="0" fillId="3" borderId="0" xfId="0" applyFill="1"/>
    <xf numFmtId="0" fontId="2" fillId="4" borderId="0" xfId="0" applyFont="1" applyFill="1"/>
    <xf numFmtId="0" fontId="0" fillId="4" borderId="0" xfId="0" applyFill="1"/>
    <xf numFmtId="0" fontId="2" fillId="5" borderId="0" xfId="0" applyFont="1" applyFill="1"/>
    <xf numFmtId="0" fontId="0" fillId="5" borderId="0" xfId="0" applyFill="1"/>
    <xf numFmtId="0" fontId="2" fillId="0" borderId="0" xfId="0" quotePrefix="1" applyFont="1" applyAlignment="1">
      <alignment horizontal="center"/>
    </xf>
    <xf numFmtId="0" fontId="3" fillId="0" borderId="0" xfId="0" applyFont="1"/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horizontal="center" vertical="center" wrapText="1"/>
    </xf>
    <xf numFmtId="0" fontId="3" fillId="4" borderId="0" xfId="0" applyFont="1" applyFill="1"/>
    <xf numFmtId="0" fontId="3" fillId="6" borderId="0" xfId="0" applyFont="1" applyFill="1"/>
    <xf numFmtId="0" fontId="3" fillId="6" borderId="0" xfId="0" quotePrefix="1" applyFont="1" applyFill="1"/>
    <xf numFmtId="6" fontId="3" fillId="0" borderId="0" xfId="0" applyNumberFormat="1" applyFont="1"/>
    <xf numFmtId="8" fontId="3" fillId="0" borderId="0" xfId="0" applyNumberFormat="1" applyFont="1"/>
    <xf numFmtId="0" fontId="4" fillId="0" borderId="0" xfId="0" applyFont="1"/>
    <xf numFmtId="6" fontId="4" fillId="0" borderId="0" xfId="0" applyNumberFormat="1" applyFont="1"/>
    <xf numFmtId="164" fontId="4" fillId="0" borderId="0" xfId="0" applyNumberFormat="1" applyFont="1"/>
    <xf numFmtId="43" fontId="0" fillId="0" borderId="0" xfId="1" applyFont="1"/>
    <xf numFmtId="0" fontId="6" fillId="0" borderId="0" xfId="0" applyFont="1"/>
    <xf numFmtId="0" fontId="0" fillId="0" borderId="1" xfId="0" applyBorder="1"/>
    <xf numFmtId="164" fontId="0" fillId="0" borderId="0" xfId="0" applyNumberFormat="1"/>
    <xf numFmtId="1" fontId="0" fillId="0" borderId="0" xfId="0" applyNumberFormat="1"/>
    <xf numFmtId="9" fontId="0" fillId="0" borderId="0" xfId="2" applyFont="1"/>
    <xf numFmtId="0" fontId="7" fillId="7" borderId="2" xfId="3"/>
    <xf numFmtId="9" fontId="7" fillId="7" borderId="2" xfId="3" applyNumberFormat="1"/>
    <xf numFmtId="0" fontId="8" fillId="0" borderId="0" xfId="4"/>
    <xf numFmtId="14" fontId="0" fillId="0" borderId="0" xfId="0" applyNumberFormat="1"/>
    <xf numFmtId="22" fontId="0" fillId="0" borderId="0" xfId="0" applyNumberFormat="1"/>
    <xf numFmtId="0" fontId="0" fillId="8" borderId="0" xfId="0" applyFill="1"/>
    <xf numFmtId="0" fontId="0" fillId="0" borderId="4" xfId="0" applyBorder="1"/>
    <xf numFmtId="165" fontId="0" fillId="0" borderId="0" xfId="0" applyNumberFormat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" fontId="9" fillId="9" borderId="3" xfId="5" applyNumberFormat="1"/>
    <xf numFmtId="0" fontId="9" fillId="9" borderId="3" xfId="5"/>
    <xf numFmtId="6" fontId="9" fillId="9" borderId="3" xfId="5" applyNumberFormat="1"/>
    <xf numFmtId="9" fontId="9" fillId="9" borderId="3" xfId="5" applyNumberFormat="1"/>
    <xf numFmtId="9" fontId="7" fillId="7" borderId="10" xfId="2" applyFont="1" applyFill="1" applyBorder="1"/>
    <xf numFmtId="9" fontId="7" fillId="7" borderId="10" xfId="3" applyNumberFormat="1" applyBorder="1"/>
    <xf numFmtId="0" fontId="0" fillId="0" borderId="11" xfId="0" applyBorder="1"/>
    <xf numFmtId="9" fontId="0" fillId="0" borderId="12" xfId="2" applyFont="1" applyBorder="1"/>
    <xf numFmtId="9" fontId="0" fillId="0" borderId="13" xfId="0" applyNumberFormat="1" applyBorder="1"/>
    <xf numFmtId="20" fontId="0" fillId="0" borderId="0" xfId="0" applyNumberFormat="1"/>
    <xf numFmtId="18" fontId="0" fillId="0" borderId="0" xfId="0" applyNumberFormat="1"/>
    <xf numFmtId="2" fontId="0" fillId="0" borderId="0" xfId="0" applyNumberFormat="1"/>
    <xf numFmtId="164" fontId="9" fillId="9" borderId="3" xfId="5" applyNumberFormat="1"/>
    <xf numFmtId="0" fontId="0" fillId="11" borderId="14" xfId="0" applyFill="1" applyBorder="1"/>
    <xf numFmtId="0" fontId="0" fillId="11" borderId="15" xfId="0" applyFill="1" applyBorder="1"/>
    <xf numFmtId="0" fontId="0" fillId="11" borderId="16" xfId="0" applyFill="1" applyBorder="1"/>
    <xf numFmtId="0" fontId="10" fillId="10" borderId="17" xfId="0" applyFont="1" applyFill="1" applyBorder="1"/>
    <xf numFmtId="0" fontId="10" fillId="10" borderId="18" xfId="0" applyFont="1" applyFill="1" applyBorder="1"/>
    <xf numFmtId="0" fontId="10" fillId="10" borderId="19" xfId="0" applyFont="1" applyFill="1" applyBorder="1"/>
    <xf numFmtId="0" fontId="0" fillId="11" borderId="17" xfId="0" applyFill="1" applyBorder="1"/>
    <xf numFmtId="0" fontId="0" fillId="11" borderId="18" xfId="0" applyFill="1" applyBorder="1"/>
    <xf numFmtId="0" fontId="0" fillId="11" borderId="19" xfId="0" applyFill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3" fontId="0" fillId="0" borderId="0" xfId="0" applyNumberFormat="1"/>
    <xf numFmtId="0" fontId="0" fillId="12" borderId="0" xfId="0" applyFill="1"/>
    <xf numFmtId="6" fontId="0" fillId="12" borderId="0" xfId="0" applyNumberFormat="1" applyFill="1"/>
    <xf numFmtId="3" fontId="0" fillId="12" borderId="0" xfId="0" applyNumberFormat="1" applyFill="1"/>
    <xf numFmtId="9" fontId="0" fillId="12" borderId="0" xfId="2" applyFont="1" applyFill="1"/>
    <xf numFmtId="164" fontId="0" fillId="12" borderId="0" xfId="0" applyNumberFormat="1" applyFill="1"/>
    <xf numFmtId="0" fontId="0" fillId="13" borderId="0" xfId="0" applyFill="1"/>
    <xf numFmtId="0" fontId="2" fillId="13" borderId="0" xfId="0" applyFont="1" applyFill="1" applyAlignment="1">
      <alignment vertical="top" wrapText="1"/>
    </xf>
    <xf numFmtId="0" fontId="6" fillId="13" borderId="0" xfId="0" applyFont="1" applyFill="1"/>
    <xf numFmtId="6" fontId="6" fillId="13" borderId="0" xfId="0" applyNumberFormat="1" applyFont="1" applyFill="1"/>
    <xf numFmtId="166" fontId="0" fillId="12" borderId="0" xfId="0" applyNumberFormat="1" applyFill="1"/>
    <xf numFmtId="1" fontId="0" fillId="12" borderId="0" xfId="0" applyNumberFormat="1" applyFill="1"/>
    <xf numFmtId="0" fontId="11" fillId="14" borderId="0" xfId="0" applyFont="1" applyFill="1" applyAlignment="1">
      <alignment vertical="top" wrapText="1"/>
    </xf>
    <xf numFmtId="0" fontId="12" fillId="0" borderId="0" xfId="0" applyFont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9" fontId="6" fillId="0" borderId="0" xfId="2" applyFont="1"/>
    <xf numFmtId="1" fontId="6" fillId="0" borderId="0" xfId="0" applyNumberFormat="1" applyFont="1"/>
    <xf numFmtId="6" fontId="0" fillId="0" borderId="18" xfId="0" applyNumberFormat="1" applyBorder="1"/>
    <xf numFmtId="6" fontId="0" fillId="0" borderId="19" xfId="0" applyNumberFormat="1" applyBorder="1"/>
    <xf numFmtId="6" fontId="0" fillId="11" borderId="18" xfId="0" applyNumberFormat="1" applyFill="1" applyBorder="1"/>
    <xf numFmtId="6" fontId="0" fillId="11" borderId="19" xfId="0" applyNumberFormat="1" applyFill="1" applyBorder="1"/>
    <xf numFmtId="0" fontId="10" fillId="10" borderId="0" xfId="0" applyFont="1" applyFill="1"/>
    <xf numFmtId="0" fontId="10" fillId="10" borderId="20" xfId="0" applyFont="1" applyFill="1" applyBorder="1"/>
    <xf numFmtId="0" fontId="15" fillId="15" borderId="0" xfId="0" applyFont="1" applyFill="1" applyAlignment="1">
      <alignment vertical="center" wrapText="1"/>
    </xf>
    <xf numFmtId="0" fontId="15" fillId="15" borderId="0" xfId="0" applyFont="1" applyFill="1" applyAlignment="1">
      <alignment horizontal="center" vertical="center" wrapText="1"/>
    </xf>
    <xf numFmtId="0" fontId="16" fillId="15" borderId="0" xfId="0" applyFont="1" applyFill="1" applyAlignment="1">
      <alignment horizontal="left" vertical="center" wrapText="1"/>
    </xf>
    <xf numFmtId="0" fontId="16" fillId="15" borderId="0" xfId="0" applyFont="1" applyFill="1" applyAlignment="1">
      <alignment horizontal="center" vertical="center" wrapText="1"/>
    </xf>
    <xf numFmtId="0" fontId="17" fillId="0" borderId="0" xfId="6" applyFont="1"/>
    <xf numFmtId="3" fontId="9" fillId="9" borderId="3" xfId="5" applyNumberFormat="1"/>
    <xf numFmtId="0" fontId="18" fillId="7" borderId="2" xfId="3" applyFont="1"/>
    <xf numFmtId="0" fontId="6" fillId="8" borderId="0" xfId="0" applyFont="1" applyFill="1"/>
    <xf numFmtId="0" fontId="4" fillId="0" borderId="0" xfId="0" applyFont="1" applyAlignment="1">
      <alignment horizontal="center"/>
    </xf>
    <xf numFmtId="172" fontId="0" fillId="0" borderId="0" xfId="0" applyNumberFormat="1"/>
    <xf numFmtId="173" fontId="0" fillId="0" borderId="0" xfId="2" applyNumberFormat="1" applyFont="1"/>
    <xf numFmtId="0" fontId="14" fillId="0" borderId="0" xfId="0" applyFont="1"/>
    <xf numFmtId="0" fontId="0" fillId="0" borderId="0" xfId="0" applyNumberFormat="1"/>
    <xf numFmtId="0" fontId="6" fillId="0" borderId="1" xfId="0" applyFont="1" applyBorder="1"/>
    <xf numFmtId="0" fontId="14" fillId="0" borderId="1" xfId="0" applyFont="1" applyBorder="1"/>
  </cellXfs>
  <cellStyles count="7">
    <cellStyle name="Comma" xfId="1" builtinId="3"/>
    <cellStyle name="Hyperlink" xfId="4" builtinId="8"/>
    <cellStyle name="Input" xfId="3" builtinId="20"/>
    <cellStyle name="Normal" xfId="0" builtinId="0"/>
    <cellStyle name="Output" xfId="5" builtinId="21"/>
    <cellStyle name="Per cent" xfId="2" builtinId="5"/>
    <cellStyle name="Warning Text" xfId="6" builtinId="11"/>
  </cellStyles>
  <dxfs count="91">
    <dxf>
      <numFmt numFmtId="10" formatCode="&quot;£&quot;#,##0;[Red]\-&quot;£&quot;#,##0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0" formatCode="&quot;£&quot;#,##0;[Red]\-&quot;£&quot;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colors>
    <mruColors>
      <color rgb="FFED7D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microsoft.com/office/2017/10/relationships/person" Target="persons/person.xml"/><Relationship Id="rId21" Type="http://schemas.openxmlformats.org/officeDocument/2006/relationships/worksheet" Target="worksheets/sheet21.xml"/><Relationship Id="rId34" Type="http://schemas.microsoft.com/office/2017/06/relationships/rdRichValueStructure" Target="richData/rdrichvaluestructure.xml"/><Relationship Id="rId42" Type="http://schemas.microsoft.com/office/2023/09/relationships/Python" Target="pyth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onnections" Target="connections.xml"/><Relationship Id="rId41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eetMetadata" Target="metadata.xml"/><Relationship Id="rId37" Type="http://schemas.microsoft.com/office/2017/06/relationships/rdSupportingPropertyBag" Target="richData/rdsupportingpropertybag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36" Type="http://schemas.microsoft.com/office/2017/06/relationships/rdSupportingPropertyBagStructure" Target="richData/rdsupportingpropertybagstructure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35" Type="http://schemas.microsoft.com/office/2017/06/relationships/richStyles" Target="richData/rich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microsoft.com/office/2017/06/relationships/rdRichValue" Target="richData/rdrichvalue.xml"/><Relationship Id="rId38" Type="http://schemas.microsoft.com/office/2017/06/relationships/rdRichValueTypes" Target="richData/rdRichValueTyp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Flow</a:t>
            </a:r>
            <a:r>
              <a:rPr lang="en-GB" baseline="0"/>
              <a:t> Temperature v. Payback (years)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Scenarios!$A$4:$A$11</c:f>
              <c:numCache>
                <c:formatCode>General</c:formatCode>
                <c:ptCount val="8"/>
                <c:pt idx="0">
                  <c:v>55</c:v>
                </c:pt>
                <c:pt idx="1">
                  <c:v>48</c:v>
                </c:pt>
                <c:pt idx="2">
                  <c:v>46</c:v>
                </c:pt>
                <c:pt idx="3">
                  <c:v>44</c:v>
                </c:pt>
                <c:pt idx="4">
                  <c:v>42</c:v>
                </c:pt>
                <c:pt idx="5">
                  <c:v>40</c:v>
                </c:pt>
                <c:pt idx="6">
                  <c:v>38</c:v>
                </c:pt>
                <c:pt idx="7">
                  <c:v>36</c:v>
                </c:pt>
              </c:numCache>
            </c:numRef>
          </c:cat>
          <c:val>
            <c:numRef>
              <c:f>Scenarios!$M$4:$M$11</c:f>
              <c:numCache>
                <c:formatCode>0</c:formatCode>
                <c:ptCount val="8"/>
                <c:pt idx="0">
                  <c:v>2.3293627902858094</c:v>
                </c:pt>
                <c:pt idx="1">
                  <c:v>3.3541209150185698</c:v>
                </c:pt>
                <c:pt idx="2">
                  <c:v>4.5253160309455422</c:v>
                </c:pt>
                <c:pt idx="3">
                  <c:v>5.2082155477836789</c:v>
                </c:pt>
                <c:pt idx="4">
                  <c:v>5.9325655698699666</c:v>
                </c:pt>
                <c:pt idx="5">
                  <c:v>7.0026661979947349</c:v>
                </c:pt>
                <c:pt idx="6">
                  <c:v>7.7974344906350899</c:v>
                </c:pt>
                <c:pt idx="7">
                  <c:v>9.0045185328144584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4-4F1C-901A-B13EBF3BE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8846671"/>
        <c:axId val="1918845711"/>
      </c:lineChart>
      <c:catAx>
        <c:axId val="191884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5711"/>
        <c:crosses val="autoZero"/>
        <c:auto val="1"/>
        <c:lblAlgn val="ctr"/>
        <c:lblOffset val="100"/>
        <c:noMultiLvlLbl val="0"/>
      </c:catAx>
      <c:valAx>
        <c:axId val="191884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6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HeatPunkAnalysis!$A$132</c:f>
          <c:strCache>
            <c:ptCount val="1"/>
            <c:pt idx="0">
              <c:v>Annual Heating Loss (modelled, gas boiler) £1155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HeatPunkAnalysis!$E$134</c:f>
              <c:strCache>
                <c:ptCount val="1"/>
                <c:pt idx="0">
                  <c:v>Ventilation (£236, 28%)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(£192, 17%)</c:v>
                </c:pt>
                <c:pt idx="1">
                  <c:v>Attic Study (£120, 10%)</c:v>
                </c:pt>
                <c:pt idx="2">
                  <c:v>Kitchen (£116, 10%)</c:v>
                </c:pt>
                <c:pt idx="3">
                  <c:v>Utility Room (£99, 9%)</c:v>
                </c:pt>
                <c:pt idx="4">
                  <c:v>Bedroom/Studio (£80, 7%)</c:v>
                </c:pt>
                <c:pt idx="5">
                  <c:v>Dining Room (£76, 7%)</c:v>
                </c:pt>
                <c:pt idx="6">
                  <c:v>Bedroom 1 (£67, 6%)</c:v>
                </c:pt>
                <c:pt idx="7">
                  <c:v>Bath (£59, 5%)</c:v>
                </c:pt>
                <c:pt idx="8">
                  <c:v>Bed1 En-suite (£51, 4%)</c:v>
                </c:pt>
                <c:pt idx="9">
                  <c:v>Bedroom 4 (£49, 4%)</c:v>
                </c:pt>
                <c:pt idx="10">
                  <c:v>Entrance Hall (£49, 4%)</c:v>
                </c:pt>
              </c:strCache>
            </c:strRef>
          </c:cat>
          <c:val>
            <c:numRef>
              <c:f>HeatPunkAnalysis!$E$136:$E$158</c:f>
              <c:numCache>
                <c:formatCode>"£"#,##0_);[Red]\("£"#,##0\)</c:formatCode>
                <c:ptCount val="11"/>
                <c:pt idx="0">
                  <c:v>37.572845417236664</c:v>
                </c:pt>
                <c:pt idx="1">
                  <c:v>18.368946648426814</c:v>
                </c:pt>
                <c:pt idx="2">
                  <c:v>66.861308803356735</c:v>
                </c:pt>
                <c:pt idx="3">
                  <c:v>15.56842504743833</c:v>
                </c:pt>
                <c:pt idx="4">
                  <c:v>0</c:v>
                </c:pt>
                <c:pt idx="5">
                  <c:v>13.077866036925721</c:v>
                </c:pt>
                <c:pt idx="6">
                  <c:v>19.688895128457112</c:v>
                </c:pt>
                <c:pt idx="7">
                  <c:v>20.181109625668451</c:v>
                </c:pt>
                <c:pt idx="8">
                  <c:v>18.566779296575028</c:v>
                </c:pt>
                <c:pt idx="9">
                  <c:v>14.29581993569132</c:v>
                </c:pt>
                <c:pt idx="10">
                  <c:v>24.47058823529412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57-4A5C-8E40-5151A705C48C}"/>
            </c:ext>
          </c:extLst>
        </c:ser>
        <c:ser>
          <c:idx val="1"/>
          <c:order val="1"/>
          <c:tx>
            <c:strRef>
              <c:f>HeatPunkAnalysis!$F$134</c:f>
              <c:strCache>
                <c:ptCount val="1"/>
                <c:pt idx="0">
                  <c:v>External Walls (£164, 20%)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(£192, 17%)</c:v>
                </c:pt>
                <c:pt idx="1">
                  <c:v>Attic Study (£120, 10%)</c:v>
                </c:pt>
                <c:pt idx="2">
                  <c:v>Kitchen (£116, 10%)</c:v>
                </c:pt>
                <c:pt idx="3">
                  <c:v>Utility Room (£99, 9%)</c:v>
                </c:pt>
                <c:pt idx="4">
                  <c:v>Bedroom/Studio (£80, 7%)</c:v>
                </c:pt>
                <c:pt idx="5">
                  <c:v>Dining Room (£76, 7%)</c:v>
                </c:pt>
                <c:pt idx="6">
                  <c:v>Bedroom 1 (£67, 6%)</c:v>
                </c:pt>
                <c:pt idx="7">
                  <c:v>Bath (£59, 5%)</c:v>
                </c:pt>
                <c:pt idx="8">
                  <c:v>Bed1 En-suite (£51, 4%)</c:v>
                </c:pt>
                <c:pt idx="9">
                  <c:v>Bedroom 4 (£49, 4%)</c:v>
                </c:pt>
                <c:pt idx="10">
                  <c:v>Entrance Hall (£49, 4%)</c:v>
                </c:pt>
              </c:strCache>
            </c:strRef>
          </c:cat>
          <c:val>
            <c:numRef>
              <c:f>HeatPunkAnalysis!$F$136:$F$158</c:f>
              <c:numCache>
                <c:formatCode>"£"#,##0_);[Red]\("£"#,##0\)</c:formatCode>
                <c:ptCount val="11"/>
                <c:pt idx="0">
                  <c:v>42.165082079343364</c:v>
                </c:pt>
                <c:pt idx="1">
                  <c:v>15.307455540355679</c:v>
                </c:pt>
                <c:pt idx="2">
                  <c:v>19.375486161542806</c:v>
                </c:pt>
                <c:pt idx="3">
                  <c:v>10.325996204933586</c:v>
                </c:pt>
                <c:pt idx="4">
                  <c:v>12.551687368174361</c:v>
                </c:pt>
                <c:pt idx="5">
                  <c:v>7.6519428939459004</c:v>
                </c:pt>
                <c:pt idx="6">
                  <c:v>31.915063877579676</c:v>
                </c:pt>
                <c:pt idx="7">
                  <c:v>8.0189839572192518</c:v>
                </c:pt>
                <c:pt idx="8">
                  <c:v>5.2093841191829213</c:v>
                </c:pt>
                <c:pt idx="9">
                  <c:v>21.602572347266886</c:v>
                </c:pt>
                <c:pt idx="10">
                  <c:v>1.9067990832696717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57-4A5C-8E40-5151A705C48C}"/>
            </c:ext>
          </c:extLst>
        </c:ser>
        <c:ser>
          <c:idx val="2"/>
          <c:order val="2"/>
          <c:tx>
            <c:strRef>
              <c:f>HeatPunkAnalysis!$G$134</c:f>
              <c:strCache>
                <c:ptCount val="1"/>
                <c:pt idx="0">
                  <c:v>Windows (£154, 14%)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(£192, 17%)</c:v>
                </c:pt>
                <c:pt idx="1">
                  <c:v>Attic Study (£120, 10%)</c:v>
                </c:pt>
                <c:pt idx="2">
                  <c:v>Kitchen (£116, 10%)</c:v>
                </c:pt>
                <c:pt idx="3">
                  <c:v>Utility Room (£99, 9%)</c:v>
                </c:pt>
                <c:pt idx="4">
                  <c:v>Bedroom/Studio (£80, 7%)</c:v>
                </c:pt>
                <c:pt idx="5">
                  <c:v>Dining Room (£76, 7%)</c:v>
                </c:pt>
                <c:pt idx="6">
                  <c:v>Bedroom 1 (£67, 6%)</c:v>
                </c:pt>
                <c:pt idx="7">
                  <c:v>Bath (£59, 5%)</c:v>
                </c:pt>
                <c:pt idx="8">
                  <c:v>Bed1 En-suite (£51, 4%)</c:v>
                </c:pt>
                <c:pt idx="9">
                  <c:v>Bedroom 4 (£49, 4%)</c:v>
                </c:pt>
                <c:pt idx="10">
                  <c:v>Entrance Hall (£49, 4%)</c:v>
                </c:pt>
              </c:strCache>
            </c:strRef>
          </c:cat>
          <c:val>
            <c:numRef>
              <c:f>HeatPunkAnalysis!$G$136:$G$158</c:f>
              <c:numCache>
                <c:formatCode>"£"#,##0_);[Red]\("£"#,##0\)</c:formatCode>
                <c:ptCount val="11"/>
                <c:pt idx="0">
                  <c:v>36.181258549931606</c:v>
                </c:pt>
                <c:pt idx="1">
                  <c:v>0</c:v>
                </c:pt>
                <c:pt idx="2">
                  <c:v>20.963640764947957</c:v>
                </c:pt>
                <c:pt idx="3">
                  <c:v>13.820948766603415</c:v>
                </c:pt>
                <c:pt idx="4">
                  <c:v>13.981626435434734</c:v>
                </c:pt>
                <c:pt idx="5">
                  <c:v>17.94728424216402</c:v>
                </c:pt>
                <c:pt idx="6">
                  <c:v>14.290327109364032</c:v>
                </c:pt>
                <c:pt idx="7">
                  <c:v>3.3412433155080219</c:v>
                </c:pt>
                <c:pt idx="8">
                  <c:v>2.6714790354784208</c:v>
                </c:pt>
                <c:pt idx="9">
                  <c:v>10.960128617363345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57-4A5C-8E40-5151A705C48C}"/>
            </c:ext>
          </c:extLst>
        </c:ser>
        <c:ser>
          <c:idx val="3"/>
          <c:order val="3"/>
          <c:tx>
            <c:strRef>
              <c:f>HeatPunkAnalysis!$H$134</c:f>
              <c:strCache>
                <c:ptCount val="1"/>
                <c:pt idx="0">
                  <c:v>Roof (£131, 13%)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(£192, 17%)</c:v>
                </c:pt>
                <c:pt idx="1">
                  <c:v>Attic Study (£120, 10%)</c:v>
                </c:pt>
                <c:pt idx="2">
                  <c:v>Kitchen (£116, 10%)</c:v>
                </c:pt>
                <c:pt idx="3">
                  <c:v>Utility Room (£99, 9%)</c:v>
                </c:pt>
                <c:pt idx="4">
                  <c:v>Bedroom/Studio (£80, 7%)</c:v>
                </c:pt>
                <c:pt idx="5">
                  <c:v>Dining Room (£76, 7%)</c:v>
                </c:pt>
                <c:pt idx="6">
                  <c:v>Bedroom 1 (£67, 6%)</c:v>
                </c:pt>
                <c:pt idx="7">
                  <c:v>Bath (£59, 5%)</c:v>
                </c:pt>
                <c:pt idx="8">
                  <c:v>Bed1 En-suite (£51, 4%)</c:v>
                </c:pt>
                <c:pt idx="9">
                  <c:v>Bedroom 4 (£49, 4%)</c:v>
                </c:pt>
                <c:pt idx="10">
                  <c:v>Entrance Hall (£49, 4%)</c:v>
                </c:pt>
              </c:strCache>
            </c:strRef>
          </c:cat>
          <c:val>
            <c:numRef>
              <c:f>HeatPunkAnalysis!$H$136:$H$158</c:f>
              <c:numCache>
                <c:formatCode>"£"#,##0_);[Red]\("£"#,##0\)</c:formatCode>
                <c:ptCount val="11"/>
                <c:pt idx="0">
                  <c:v>0</c:v>
                </c:pt>
                <c:pt idx="1">
                  <c:v>47.313953488372093</c:v>
                </c:pt>
                <c:pt idx="2">
                  <c:v>0</c:v>
                </c:pt>
                <c:pt idx="3">
                  <c:v>9.8494117647058843</c:v>
                </c:pt>
                <c:pt idx="4">
                  <c:v>26.374431685024607</c:v>
                </c:pt>
                <c:pt idx="5">
                  <c:v>0</c:v>
                </c:pt>
                <c:pt idx="6">
                  <c:v>13.496420047732698</c:v>
                </c:pt>
                <c:pt idx="7">
                  <c:v>3.4748930481283424</c:v>
                </c:pt>
                <c:pt idx="8">
                  <c:v>2.4043311319305793</c:v>
                </c:pt>
                <c:pt idx="9">
                  <c:v>4.9241157556270103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57-4A5C-8E40-5151A705C48C}"/>
            </c:ext>
          </c:extLst>
        </c:ser>
        <c:ser>
          <c:idx val="4"/>
          <c:order val="4"/>
          <c:tx>
            <c:strRef>
              <c:f>HeatPunkAnalysis!$I$134</c:f>
              <c:strCache>
                <c:ptCount val="1"/>
                <c:pt idx="0">
                  <c:v>Floor (£74, 11%)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(£192, 17%)</c:v>
                </c:pt>
                <c:pt idx="1">
                  <c:v>Attic Study (£120, 10%)</c:v>
                </c:pt>
                <c:pt idx="2">
                  <c:v>Kitchen (£116, 10%)</c:v>
                </c:pt>
                <c:pt idx="3">
                  <c:v>Utility Room (£99, 9%)</c:v>
                </c:pt>
                <c:pt idx="4">
                  <c:v>Bedroom/Studio (£80, 7%)</c:v>
                </c:pt>
                <c:pt idx="5">
                  <c:v>Dining Room (£76, 7%)</c:v>
                </c:pt>
                <c:pt idx="6">
                  <c:v>Bedroom 1 (£67, 6%)</c:v>
                </c:pt>
                <c:pt idx="7">
                  <c:v>Bath (£59, 5%)</c:v>
                </c:pt>
                <c:pt idx="8">
                  <c:v>Bed1 En-suite (£51, 4%)</c:v>
                </c:pt>
                <c:pt idx="9">
                  <c:v>Bedroom 4 (£49, 4%)</c:v>
                </c:pt>
                <c:pt idx="10">
                  <c:v>Entrance Hall (£49, 4%)</c:v>
                </c:pt>
              </c:strCache>
            </c:strRef>
          </c:cat>
          <c:val>
            <c:numRef>
              <c:f>HeatPunkAnalysis!$I$136:$I$158</c:f>
              <c:numCache>
                <c:formatCode>"£"#,##0_);[Red]\("£"#,##0\)</c:formatCode>
                <c:ptCount val="11"/>
                <c:pt idx="0">
                  <c:v>42.582558139534889</c:v>
                </c:pt>
                <c:pt idx="1">
                  <c:v>0</c:v>
                </c:pt>
                <c:pt idx="2">
                  <c:v>24.616396352779798</c:v>
                </c:pt>
                <c:pt idx="3">
                  <c:v>10.64371916508539</c:v>
                </c:pt>
                <c:pt idx="4">
                  <c:v>24.150082024841812</c:v>
                </c:pt>
                <c:pt idx="5">
                  <c:v>14.46912838127952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13.506493506493507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57-4A5C-8E40-5151A705C48C}"/>
            </c:ext>
          </c:extLst>
        </c:ser>
        <c:ser>
          <c:idx val="5"/>
          <c:order val="5"/>
          <c:tx>
            <c:strRef>
              <c:f>HeatPunkAnalysis!$J$134</c:f>
              <c:strCache>
                <c:ptCount val="1"/>
                <c:pt idx="0">
                  <c:v>Doors (£40, 6%)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(£192, 17%)</c:v>
                </c:pt>
                <c:pt idx="1">
                  <c:v>Attic Study (£120, 10%)</c:v>
                </c:pt>
                <c:pt idx="2">
                  <c:v>Kitchen (£116, 10%)</c:v>
                </c:pt>
                <c:pt idx="3">
                  <c:v>Utility Room (£99, 9%)</c:v>
                </c:pt>
                <c:pt idx="4">
                  <c:v>Bedroom/Studio (£80, 7%)</c:v>
                </c:pt>
                <c:pt idx="5">
                  <c:v>Dining Room (£76, 7%)</c:v>
                </c:pt>
                <c:pt idx="6">
                  <c:v>Bedroom 1 (£67, 6%)</c:v>
                </c:pt>
                <c:pt idx="7">
                  <c:v>Bath (£59, 5%)</c:v>
                </c:pt>
                <c:pt idx="8">
                  <c:v>Bed1 En-suite (£51, 4%)</c:v>
                </c:pt>
                <c:pt idx="9">
                  <c:v>Bedroom 4 (£49, 4%)</c:v>
                </c:pt>
                <c:pt idx="10">
                  <c:v>Entrance Hall (£49, 4%)</c:v>
                </c:pt>
              </c:strCache>
            </c:strRef>
          </c:cat>
          <c:val>
            <c:numRef>
              <c:f>HeatPunkAnalysis!$J$136:$J$158</c:f>
              <c:numCache>
                <c:formatCode>"£"#,##0_);[Red]\("£"#,##0\)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40.509677419354844</c:v>
                </c:pt>
                <c:pt idx="4">
                  <c:v>6.5141668619639095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23.834988540870896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457-4A5C-8E40-5151A705C48C}"/>
            </c:ext>
          </c:extLst>
        </c:ser>
        <c:ser>
          <c:idx val="6"/>
          <c:order val="6"/>
          <c:tx>
            <c:strRef>
              <c:f>HeatPunkAnalysis!$K$134</c:f>
              <c:strCache>
                <c:ptCount val="1"/>
                <c:pt idx="0">
                  <c:v>Roof Glazing (£30, 4%)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(£192, 17%)</c:v>
                </c:pt>
                <c:pt idx="1">
                  <c:v>Attic Study (£120, 10%)</c:v>
                </c:pt>
                <c:pt idx="2">
                  <c:v>Kitchen (£116, 10%)</c:v>
                </c:pt>
                <c:pt idx="3">
                  <c:v>Utility Room (£99, 9%)</c:v>
                </c:pt>
                <c:pt idx="4">
                  <c:v>Bedroom/Studio (£80, 7%)</c:v>
                </c:pt>
                <c:pt idx="5">
                  <c:v>Dining Room (£76, 7%)</c:v>
                </c:pt>
                <c:pt idx="6">
                  <c:v>Bedroom 1 (£67, 6%)</c:v>
                </c:pt>
                <c:pt idx="7">
                  <c:v>Bath (£59, 5%)</c:v>
                </c:pt>
                <c:pt idx="8">
                  <c:v>Bed1 En-suite (£51, 4%)</c:v>
                </c:pt>
                <c:pt idx="9">
                  <c:v>Bedroom 4 (£49, 4%)</c:v>
                </c:pt>
                <c:pt idx="10">
                  <c:v>Entrance Hall (£49, 4%)</c:v>
                </c:pt>
              </c:strCache>
            </c:strRef>
          </c:cat>
          <c:val>
            <c:numRef>
              <c:f>HeatPunkAnalysis!$K$136:$K$158</c:f>
              <c:numCache>
                <c:formatCode>"£"#,##0_);[Red]\("£"#,##0\)</c:formatCode>
                <c:ptCount val="11"/>
                <c:pt idx="0">
                  <c:v>#N/A</c:v>
                </c:pt>
                <c:pt idx="1">
                  <c:v>25.46603967168263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457-4A5C-8E40-5151A705C48C}"/>
            </c:ext>
          </c:extLst>
        </c:ser>
        <c:ser>
          <c:idx val="7"/>
          <c:order val="7"/>
          <c:tx>
            <c:strRef>
              <c:f>HeatPunkAnalysis!$L$134</c:f>
              <c:strCache>
                <c:ptCount val="1"/>
                <c:pt idx="0">
                  <c:v>Internal Walls (£18, 3%)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(£192, 17%)</c:v>
                </c:pt>
                <c:pt idx="1">
                  <c:v>Attic Study (£120, 10%)</c:v>
                </c:pt>
                <c:pt idx="2">
                  <c:v>Kitchen (£116, 10%)</c:v>
                </c:pt>
                <c:pt idx="3">
                  <c:v>Utility Room (£99, 9%)</c:v>
                </c:pt>
                <c:pt idx="4">
                  <c:v>Bedroom/Studio (£80, 7%)</c:v>
                </c:pt>
                <c:pt idx="5">
                  <c:v>Dining Room (£76, 7%)</c:v>
                </c:pt>
                <c:pt idx="6">
                  <c:v>Bedroom 1 (£67, 6%)</c:v>
                </c:pt>
                <c:pt idx="7">
                  <c:v>Bath (£59, 5%)</c:v>
                </c:pt>
                <c:pt idx="8">
                  <c:v>Bed1 En-suite (£51, 4%)</c:v>
                </c:pt>
                <c:pt idx="9">
                  <c:v>Bedroom 4 (£49, 4%)</c:v>
                </c:pt>
                <c:pt idx="10">
                  <c:v>Entrance Hall (£49, 4%)</c:v>
                </c:pt>
              </c:strCache>
            </c:strRef>
          </c:cat>
          <c:val>
            <c:numRef>
              <c:f>HeatPunkAnalysis!$L$136:$L$158</c:f>
              <c:numCache>
                <c:formatCode>"£"#,##0_);[Red]\("£"#,##0\)</c:formatCode>
                <c:ptCount val="11"/>
                <c:pt idx="0">
                  <c:v>12.106805745554038</c:v>
                </c:pt>
                <c:pt idx="1">
                  <c:v>11.55017099863201</c:v>
                </c:pt>
                <c:pt idx="2">
                  <c:v>-12.069974985879126</c:v>
                </c:pt>
                <c:pt idx="3">
                  <c:v>-2.0651992409867175</c:v>
                </c:pt>
                <c:pt idx="4">
                  <c:v>-3.9720529646121396</c:v>
                </c:pt>
                <c:pt idx="5">
                  <c:v>15.721264491197939</c:v>
                </c:pt>
                <c:pt idx="6">
                  <c:v>-3.0168468341990735</c:v>
                </c:pt>
                <c:pt idx="7">
                  <c:v>18.978262032085564</c:v>
                </c:pt>
                <c:pt idx="8">
                  <c:v>17.631761634157581</c:v>
                </c:pt>
                <c:pt idx="9">
                  <c:v>-0.95305466237942138</c:v>
                </c:pt>
                <c:pt idx="10">
                  <c:v>-10.805194805194807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457-4A5C-8E40-5151A705C48C}"/>
            </c:ext>
          </c:extLst>
        </c:ser>
        <c:ser>
          <c:idx val="8"/>
          <c:order val="8"/>
          <c:tx>
            <c:strRef>
              <c:f>HeatPunkAnalysis!$M$134</c:f>
              <c:strCache>
                <c:ptCount val="1"/>
                <c:pt idx="0">
                  <c:v>Internal Ceiling (£-13, 2%)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(£192, 17%)</c:v>
                </c:pt>
                <c:pt idx="1">
                  <c:v>Attic Study (£120, 10%)</c:v>
                </c:pt>
                <c:pt idx="2">
                  <c:v>Kitchen (£116, 10%)</c:v>
                </c:pt>
                <c:pt idx="3">
                  <c:v>Utility Room (£99, 9%)</c:v>
                </c:pt>
                <c:pt idx="4">
                  <c:v>Bedroom/Studio (£80, 7%)</c:v>
                </c:pt>
                <c:pt idx="5">
                  <c:v>Dining Room (£76, 7%)</c:v>
                </c:pt>
                <c:pt idx="6">
                  <c:v>Bedroom 1 (£67, 6%)</c:v>
                </c:pt>
                <c:pt idx="7">
                  <c:v>Bath (£59, 5%)</c:v>
                </c:pt>
                <c:pt idx="8">
                  <c:v>Bed1 En-suite (£51, 4%)</c:v>
                </c:pt>
                <c:pt idx="9">
                  <c:v>Bedroom 4 (£49, 4%)</c:v>
                </c:pt>
                <c:pt idx="10">
                  <c:v>Entrance Hall (£49, 4%)</c:v>
                </c:pt>
              </c:strCache>
            </c:strRef>
          </c:cat>
          <c:val>
            <c:numRef>
              <c:f>HeatPunkAnalysis!$M$136:$M$158</c:f>
              <c:numCache>
                <c:formatCode>"£"#,##0_);[Red]\("£"#,##0\)</c:formatCode>
                <c:ptCount val="11"/>
                <c:pt idx="0">
                  <c:v>21.01296169630643</c:v>
                </c:pt>
                <c:pt idx="1">
                  <c:v>0</c:v>
                </c:pt>
                <c:pt idx="2">
                  <c:v>-4.1292019688533852</c:v>
                </c:pt>
                <c:pt idx="3">
                  <c:v>0</c:v>
                </c:pt>
                <c:pt idx="4">
                  <c:v>0</c:v>
                </c:pt>
                <c:pt idx="5">
                  <c:v>7.2345641906397598</c:v>
                </c:pt>
                <c:pt idx="6">
                  <c:v>-0.3175628246525341</c:v>
                </c:pt>
                <c:pt idx="7">
                  <c:v>0.13364973262032084</c:v>
                </c:pt>
                <c:pt idx="8">
                  <c:v>0.13357395177392106</c:v>
                </c:pt>
                <c:pt idx="9">
                  <c:v>-0.47652733118971069</c:v>
                </c:pt>
                <c:pt idx="10">
                  <c:v>-4.1313980137509549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457-4A5C-8E40-5151A705C48C}"/>
            </c:ext>
          </c:extLst>
        </c:ser>
        <c:ser>
          <c:idx val="9"/>
          <c:order val="9"/>
          <c:tx>
            <c:strRef>
              <c:f>HeatPunkAnalysis!$N$134</c:f>
              <c:strCache>
                <c:ptCount val="1"/>
                <c:pt idx="0">
                  <c:v>Internal Floor (£0, -1%)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HeatPunkAnalysis!$A$136:$A$158</c:f>
              <c:strCache>
                <c:ptCount val="11"/>
                <c:pt idx="0">
                  <c:v>Living Room (£192, 17%)</c:v>
                </c:pt>
                <c:pt idx="1">
                  <c:v>Attic Study (£120, 10%)</c:v>
                </c:pt>
                <c:pt idx="2">
                  <c:v>Kitchen (£116, 10%)</c:v>
                </c:pt>
                <c:pt idx="3">
                  <c:v>Utility Room (£99, 9%)</c:v>
                </c:pt>
                <c:pt idx="4">
                  <c:v>Bedroom/Studio (£80, 7%)</c:v>
                </c:pt>
                <c:pt idx="5">
                  <c:v>Dining Room (£76, 7%)</c:v>
                </c:pt>
                <c:pt idx="6">
                  <c:v>Bedroom 1 (£67, 6%)</c:v>
                </c:pt>
                <c:pt idx="7">
                  <c:v>Bath (£59, 5%)</c:v>
                </c:pt>
                <c:pt idx="8">
                  <c:v>Bed1 En-suite (£51, 4%)</c:v>
                </c:pt>
                <c:pt idx="9">
                  <c:v>Bedroom 4 (£49, 4%)</c:v>
                </c:pt>
                <c:pt idx="10">
                  <c:v>Entrance Hall (£49, 4%)</c:v>
                </c:pt>
              </c:strCache>
            </c:strRef>
          </c:cat>
          <c:val>
            <c:numRef>
              <c:f>HeatPunkAnalysis!$N$136:$N$158</c:f>
              <c:numCache>
                <c:formatCode>"£"#,##0_);[Red]\("£"#,##0\)</c:formatCode>
                <c:ptCount val="11"/>
                <c:pt idx="0">
                  <c:v>0</c:v>
                </c:pt>
                <c:pt idx="1">
                  <c:v>1.6699042407660738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-9.3681033272497558</c:v>
                </c:pt>
                <c:pt idx="7">
                  <c:v>4.544090909090909</c:v>
                </c:pt>
                <c:pt idx="8">
                  <c:v>4.4079404085393952</c:v>
                </c:pt>
                <c:pt idx="9">
                  <c:v>-1.2707395498392284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457-4A5C-8E40-5151A705C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100"/>
        <c:axId val="1128483519"/>
        <c:axId val="1128482559"/>
      </c:barChart>
      <c:catAx>
        <c:axId val="11284835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482559"/>
        <c:crosses val="autoZero"/>
        <c:auto val="1"/>
        <c:lblAlgn val="ctr"/>
        <c:lblOffset val="100"/>
        <c:tickMarkSkip val="1"/>
        <c:noMultiLvlLbl val="0"/>
      </c:catAx>
      <c:valAx>
        <c:axId val="1128482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£&quot;#,##0_);[Red]\(&quot;£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4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HeatPunkAnalysis!$A$132</c:f>
          <c:strCache>
            <c:ptCount val="1"/>
            <c:pt idx="0">
              <c:v>Annual Heating Loss (modelled, gas boiler) £1155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HeatPunkAnalysis!$B$136:$B$158</c:f>
              <c:strCache>
                <c:ptCount val="11"/>
                <c:pt idx="0">
                  <c:v>Living Room (17%)</c:v>
                </c:pt>
                <c:pt idx="1">
                  <c:v>Attic Study (10%)</c:v>
                </c:pt>
                <c:pt idx="2">
                  <c:v>Kitchen (10%)</c:v>
                </c:pt>
                <c:pt idx="3">
                  <c:v>Utility Room (9%)</c:v>
                </c:pt>
                <c:pt idx="4">
                  <c:v>Bedroom/Studio (7%)</c:v>
                </c:pt>
                <c:pt idx="5">
                  <c:v>Dining Room (7%)</c:v>
                </c:pt>
                <c:pt idx="6">
                  <c:v>Bedroom 1 (6%)</c:v>
                </c:pt>
                <c:pt idx="7">
                  <c:v>Bath (5%)</c:v>
                </c:pt>
                <c:pt idx="8">
                  <c:v>Bed1 En-suite (4%)</c:v>
                </c:pt>
                <c:pt idx="9">
                  <c:v>Bedroom 4 (4%)</c:v>
                </c:pt>
                <c:pt idx="10">
                  <c:v>Entrance Hall (4%)</c:v>
                </c:pt>
              </c:strCache>
            </c:strRef>
          </c:cat>
          <c:val>
            <c:numRef>
              <c:f>HeatPunkAnalysis!$D$136:$D$158</c:f>
              <c:numCache>
                <c:formatCode>"£"#,##0_);[Red]\("£"#,##0\)</c:formatCode>
                <c:ptCount val="11"/>
                <c:pt idx="0">
                  <c:v>191.62151162790701</c:v>
                </c:pt>
                <c:pt idx="1">
                  <c:v>119.6764705882353</c:v>
                </c:pt>
                <c:pt idx="2">
                  <c:v>115.61765512789479</c:v>
                </c:pt>
                <c:pt idx="3">
                  <c:v>98.652979127134742</c:v>
                </c:pt>
                <c:pt idx="4">
                  <c:v>79.599941410827284</c:v>
                </c:pt>
                <c:pt idx="5">
                  <c:v>76.102050236152863</c:v>
                </c:pt>
                <c:pt idx="6">
                  <c:v>66.688193177032147</c:v>
                </c:pt>
                <c:pt idx="7">
                  <c:v>58.672232620320862</c:v>
                </c:pt>
                <c:pt idx="8">
                  <c:v>51.025249577637837</c:v>
                </c:pt>
                <c:pt idx="9">
                  <c:v>49.082315112540208</c:v>
                </c:pt>
                <c:pt idx="10">
                  <c:v>48.782276546982438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EE-4C94-ADD1-EC3AF9FB3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5626592"/>
        <c:axId val="155631872"/>
      </c:barChart>
      <c:catAx>
        <c:axId val="155626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31872"/>
        <c:crosses val="autoZero"/>
        <c:auto val="1"/>
        <c:lblAlgn val="ctr"/>
        <c:lblOffset val="100"/>
        <c:noMultiLvlLbl val="0"/>
      </c:catAx>
      <c:valAx>
        <c:axId val="15563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£&quot;#,##0_);[Red]\(&quot;£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HeatPunkAnalysis!$A$132</c:f>
          <c:strCache>
            <c:ptCount val="1"/>
            <c:pt idx="0">
              <c:v>Annual Heating Loss (modelled, gas boiler) £1155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HeatPunkAnalysis!$E$132:$N$132</c:f>
              <c:strCache>
                <c:ptCount val="10"/>
                <c:pt idx="0">
                  <c:v>Ventilation (28%)</c:v>
                </c:pt>
                <c:pt idx="1">
                  <c:v>External Walls (20%)</c:v>
                </c:pt>
                <c:pt idx="2">
                  <c:v>Windows (14%)</c:v>
                </c:pt>
                <c:pt idx="3">
                  <c:v>Roof (13%)</c:v>
                </c:pt>
                <c:pt idx="4">
                  <c:v>Floor (11%)</c:v>
                </c:pt>
                <c:pt idx="5">
                  <c:v>Doors (6%)</c:v>
                </c:pt>
                <c:pt idx="6">
                  <c:v>Roof Glazing (4%)</c:v>
                </c:pt>
                <c:pt idx="7">
                  <c:v>Internal Walls (3%)</c:v>
                </c:pt>
                <c:pt idx="8">
                  <c:v>Internal Ceiling (2%)</c:v>
                </c:pt>
                <c:pt idx="9">
                  <c:v>Internal Floor (-1%)</c:v>
                </c:pt>
              </c:strCache>
            </c:strRef>
          </c:cat>
          <c:val>
            <c:numRef>
              <c:f>HeatPunkAnalysis!$E$135:$N$135</c:f>
              <c:numCache>
                <c:formatCode>"£"#,##0_);[Red]\("£"#,##0\)</c:formatCode>
                <c:ptCount val="10"/>
                <c:pt idx="0">
                  <c:v>320.71122803970957</c:v>
                </c:pt>
                <c:pt idx="1">
                  <c:v>235.63261609244506</c:v>
                </c:pt>
                <c:pt idx="2">
                  <c:v>163.54041241806442</c:v>
                </c:pt>
                <c:pt idx="3">
                  <c:v>154.06856566926336</c:v>
                </c:pt>
                <c:pt idx="4">
                  <c:v>131.2408481582502</c:v>
                </c:pt>
                <c:pt idx="5">
                  <c:v>73.880950469248475</c:v>
                </c:pt>
                <c:pt idx="6">
                  <c:v>40.425708439654322</c:v>
                </c:pt>
                <c:pt idx="7">
                  <c:v>30.261400653367257</c:v>
                </c:pt>
                <c:pt idx="8">
                  <c:v>18.190476697360612</c:v>
                </c:pt>
                <c:pt idx="9">
                  <c:v>-12.793710546069651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04-4D93-9DAF-1657684CA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0581360"/>
        <c:axId val="150584240"/>
      </c:barChart>
      <c:catAx>
        <c:axId val="150581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84240"/>
        <c:crosses val="autoZero"/>
        <c:auto val="1"/>
        <c:lblAlgn val="ctr"/>
        <c:lblOffset val="100"/>
        <c:noMultiLvlLbl val="0"/>
      </c:catAx>
      <c:valAx>
        <c:axId val="150584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£&quot;#,##0_);[Red]\(&quot;£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81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Flow</a:t>
            </a:r>
            <a:r>
              <a:rPr lang="en-GB" baseline="0"/>
              <a:t> Temperature v. Payback years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B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Scenarios!$E$2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numRef>
              <c:f>Scenarios!$A$4:$A$11</c:f>
              <c:numCache>
                <c:formatCode>General</c:formatCode>
                <c:ptCount val="8"/>
                <c:pt idx="0">
                  <c:v>55</c:v>
                </c:pt>
                <c:pt idx="1">
                  <c:v>48</c:v>
                </c:pt>
                <c:pt idx="2">
                  <c:v>46</c:v>
                </c:pt>
                <c:pt idx="3">
                  <c:v>44</c:v>
                </c:pt>
                <c:pt idx="4">
                  <c:v>42</c:v>
                </c:pt>
                <c:pt idx="5">
                  <c:v>40</c:v>
                </c:pt>
                <c:pt idx="6">
                  <c:v>38</c:v>
                </c:pt>
                <c:pt idx="7">
                  <c:v>36</c:v>
                </c:pt>
              </c:numCache>
            </c:numRef>
          </c:cat>
          <c:val>
            <c:numRef>
              <c:f>Scenarios!$E$3:$E$11</c:f>
              <c:numCache>
                <c:formatCode>"£"#,##0_);[Red]\("£"#,##0\)</c:formatCode>
                <c:ptCount val="9"/>
                <c:pt idx="0">
                  <c:v>835</c:v>
                </c:pt>
                <c:pt idx="1">
                  <c:v>1573.8400000000001</c:v>
                </c:pt>
                <c:pt idx="2">
                  <c:v>1994.93</c:v>
                </c:pt>
                <c:pt idx="3">
                  <c:v>2522.66</c:v>
                </c:pt>
                <c:pt idx="4">
                  <c:v>2911.25</c:v>
                </c:pt>
                <c:pt idx="5">
                  <c:v>3344.8500000000004</c:v>
                </c:pt>
                <c:pt idx="6">
                  <c:v>3960.12</c:v>
                </c:pt>
                <c:pt idx="7">
                  <c:v>4487.1099999999997</c:v>
                </c:pt>
                <c:pt idx="8">
                  <c:v>5242.1200000000008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C9-4A92-BB6A-81CFE38E3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8846671"/>
        <c:axId val="1918845711"/>
      </c:barChart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Scenarios!$A$4:$A$11</c:f>
              <c:numCache>
                <c:formatCode>General</c:formatCode>
                <c:ptCount val="8"/>
                <c:pt idx="0">
                  <c:v>55</c:v>
                </c:pt>
                <c:pt idx="1">
                  <c:v>48</c:v>
                </c:pt>
                <c:pt idx="2">
                  <c:v>46</c:v>
                </c:pt>
                <c:pt idx="3">
                  <c:v>44</c:v>
                </c:pt>
                <c:pt idx="4">
                  <c:v>42</c:v>
                </c:pt>
                <c:pt idx="5">
                  <c:v>40</c:v>
                </c:pt>
                <c:pt idx="6">
                  <c:v>38</c:v>
                </c:pt>
                <c:pt idx="7">
                  <c:v>36</c:v>
                </c:pt>
              </c:numCache>
            </c:numRef>
          </c:cat>
          <c:val>
            <c:numRef>
              <c:f>Scenarios!$M$2:$M$11</c:f>
              <c:numCache>
                <c:formatCode>0</c:formatCode>
                <c:ptCount val="10"/>
                <c:pt idx="0" formatCode="General">
                  <c:v>0</c:v>
                </c:pt>
                <c:pt idx="2">
                  <c:v>2.3293627902858094</c:v>
                </c:pt>
                <c:pt idx="3">
                  <c:v>3.3541209150185698</c:v>
                </c:pt>
                <c:pt idx="4">
                  <c:v>4.5253160309455422</c:v>
                </c:pt>
                <c:pt idx="5">
                  <c:v>5.2082155477836789</c:v>
                </c:pt>
                <c:pt idx="6">
                  <c:v>5.9325655698699666</c:v>
                </c:pt>
                <c:pt idx="7">
                  <c:v>7.0026661979947349</c:v>
                </c:pt>
                <c:pt idx="8">
                  <c:v>7.7974344906350899</c:v>
                </c:pt>
                <c:pt idx="9">
                  <c:v>9.0045185328144584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C9-41E3-8161-AECA28FAD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017119"/>
        <c:axId val="1629018559"/>
      </c:lineChart>
      <c:catAx>
        <c:axId val="191884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5711"/>
        <c:crosses val="autoZero"/>
        <c:auto val="1"/>
        <c:lblAlgn val="ctr"/>
        <c:lblOffset val="100"/>
        <c:noMultiLvlLbl val="0"/>
      </c:catAx>
      <c:valAx>
        <c:axId val="191884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£&quot;#,##0_);[Red]\(&quot;£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846671"/>
        <c:crosses val="autoZero"/>
        <c:crossBetween val="between"/>
      </c:valAx>
      <c:valAx>
        <c:axId val="162901855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017119"/>
        <c:crosses val="max"/>
        <c:crossBetween val="between"/>
      </c:valAx>
      <c:catAx>
        <c:axId val="16290171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29018559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Payback versus flow temperatures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Scenarios!$E$2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Scenarios!$A$3:$A$11</c:f>
              <c:numCache>
                <c:formatCode>General</c:formatCode>
                <c:ptCount val="9"/>
                <c:pt idx="0">
                  <c:v>65</c:v>
                </c:pt>
                <c:pt idx="1">
                  <c:v>55</c:v>
                </c:pt>
                <c:pt idx="2">
                  <c:v>48</c:v>
                </c:pt>
                <c:pt idx="3">
                  <c:v>46</c:v>
                </c:pt>
                <c:pt idx="4">
                  <c:v>44</c:v>
                </c:pt>
                <c:pt idx="5">
                  <c:v>42</c:v>
                </c:pt>
                <c:pt idx="6">
                  <c:v>40</c:v>
                </c:pt>
                <c:pt idx="7">
                  <c:v>38</c:v>
                </c:pt>
                <c:pt idx="8">
                  <c:v>36</c:v>
                </c:pt>
              </c:numCache>
            </c:numRef>
          </c:cat>
          <c:val>
            <c:numRef>
              <c:f>Scenarios!$E$3:$E$11</c:f>
              <c:numCache>
                <c:formatCode>"£"#,##0_);[Red]\("£"#,##0\)</c:formatCode>
                <c:ptCount val="9"/>
                <c:pt idx="0">
                  <c:v>835</c:v>
                </c:pt>
                <c:pt idx="1">
                  <c:v>1573.8400000000001</c:v>
                </c:pt>
                <c:pt idx="2">
                  <c:v>1994.93</c:v>
                </c:pt>
                <c:pt idx="3">
                  <c:v>2522.66</c:v>
                </c:pt>
                <c:pt idx="4">
                  <c:v>2911.25</c:v>
                </c:pt>
                <c:pt idx="5">
                  <c:v>3344.8500000000004</c:v>
                </c:pt>
                <c:pt idx="6">
                  <c:v>3960.12</c:v>
                </c:pt>
                <c:pt idx="7">
                  <c:v>4487.1099999999997</c:v>
                </c:pt>
                <c:pt idx="8">
                  <c:v>5242.1200000000008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47-45AD-BA15-EDA255697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31794720"/>
        <c:axId val="1831781280"/>
      </c:barChart>
      <c:lineChart>
        <c:grouping val="standard"/>
        <c:varyColors val="0"/>
        <c:ser>
          <c:idx val="1"/>
          <c:order val="1"/>
          <c:tx>
            <c:strRef>
              <c:f>Scenarios!$M$2</c:f>
              <c:strCache>
                <c:ptCount val="1"/>
                <c:pt idx="0">
                  <c:v>Payback Years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Scenarios!$A$3:$A$11</c:f>
              <c:numCache>
                <c:formatCode>General</c:formatCode>
                <c:ptCount val="9"/>
                <c:pt idx="0">
                  <c:v>65</c:v>
                </c:pt>
                <c:pt idx="1">
                  <c:v>55</c:v>
                </c:pt>
                <c:pt idx="2">
                  <c:v>48</c:v>
                </c:pt>
                <c:pt idx="3">
                  <c:v>46</c:v>
                </c:pt>
                <c:pt idx="4">
                  <c:v>44</c:v>
                </c:pt>
                <c:pt idx="5">
                  <c:v>42</c:v>
                </c:pt>
                <c:pt idx="6">
                  <c:v>40</c:v>
                </c:pt>
                <c:pt idx="7">
                  <c:v>38</c:v>
                </c:pt>
                <c:pt idx="8">
                  <c:v>36</c:v>
                </c:pt>
              </c:numCache>
            </c:numRef>
          </c:cat>
          <c:val>
            <c:numRef>
              <c:f>Scenarios!$M$3:$M$11</c:f>
              <c:numCache>
                <c:formatCode>0</c:formatCode>
                <c:ptCount val="9"/>
                <c:pt idx="1">
                  <c:v>2.3293627902858094</c:v>
                </c:pt>
                <c:pt idx="2">
                  <c:v>3.3541209150185698</c:v>
                </c:pt>
                <c:pt idx="3">
                  <c:v>4.5253160309455422</c:v>
                </c:pt>
                <c:pt idx="4">
                  <c:v>5.2082155477836789</c:v>
                </c:pt>
                <c:pt idx="5">
                  <c:v>5.9325655698699666</c:v>
                </c:pt>
                <c:pt idx="6">
                  <c:v>7.0026661979947349</c:v>
                </c:pt>
                <c:pt idx="7">
                  <c:v>7.7974344906350899</c:v>
                </c:pt>
                <c:pt idx="8">
                  <c:v>9.0045185328144584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7-45AD-BA15-EDA255697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5703407"/>
        <c:axId val="1805706767"/>
      </c:lineChart>
      <c:catAx>
        <c:axId val="1831794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Flow 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781280"/>
        <c:crosses val="autoZero"/>
        <c:auto val="1"/>
        <c:lblAlgn val="ctr"/>
        <c:lblOffset val="100"/>
        <c:noMultiLvlLbl val="0"/>
      </c:catAx>
      <c:valAx>
        <c:axId val="183178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Radiators</a:t>
                </a:r>
                <a:r>
                  <a:rPr lang="en-GB" baseline="0"/>
                  <a:t> Cost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£&quot;#,##0_);[Red]\(&quot;£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794720"/>
        <c:crosses val="autoZero"/>
        <c:crossBetween val="between"/>
      </c:valAx>
      <c:valAx>
        <c:axId val="1805706767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703407"/>
        <c:crosses val="max"/>
        <c:crossBetween val="between"/>
      </c:valAx>
      <c:catAx>
        <c:axId val="18057034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05706767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Consumption in kWh versus</a:t>
            </a:r>
            <a:r>
              <a:rPr lang="en-US" baseline="0"/>
              <a:t> outside temperature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Daily!$C$2</c:f>
              <c:strCache>
                <c:ptCount val="1"/>
                <c:pt idx="0">
                  <c:v>Winter kWh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1313045117526507E-2"/>
                  <c:y val="-0.545328018618112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Daily!$B$3:$B$306</c:f>
              <c:numCache>
                <c:formatCode>0.0</c:formatCode>
                <c:ptCount val="304"/>
                <c:pt idx="0">
                  <c:v>14.616666666666667</c:v>
                </c:pt>
                <c:pt idx="1">
                  <c:v>14.779166666666667</c:v>
                </c:pt>
                <c:pt idx="2">
                  <c:v>15.554166666666669</c:v>
                </c:pt>
                <c:pt idx="3">
                  <c:v>14.554166666666665</c:v>
                </c:pt>
                <c:pt idx="4">
                  <c:v>13.929166666666669</c:v>
                </c:pt>
                <c:pt idx="5">
                  <c:v>13.954166666666664</c:v>
                </c:pt>
                <c:pt idx="6">
                  <c:v>12.820833333333333</c:v>
                </c:pt>
                <c:pt idx="7">
                  <c:v>12.091666666666667</c:v>
                </c:pt>
                <c:pt idx="8">
                  <c:v>12.93333333333333</c:v>
                </c:pt>
                <c:pt idx="9">
                  <c:v>13.270833333333334</c:v>
                </c:pt>
                <c:pt idx="10">
                  <c:v>12.233333333333333</c:v>
                </c:pt>
                <c:pt idx="11">
                  <c:v>13.729166666666666</c:v>
                </c:pt>
                <c:pt idx="12">
                  <c:v>14.466666666666667</c:v>
                </c:pt>
                <c:pt idx="13">
                  <c:v>13.974999999999996</c:v>
                </c:pt>
                <c:pt idx="14">
                  <c:v>14.1875</c:v>
                </c:pt>
                <c:pt idx="15">
                  <c:v>13.987500000000002</c:v>
                </c:pt>
                <c:pt idx="16">
                  <c:v>15.858333333333333</c:v>
                </c:pt>
                <c:pt idx="17">
                  <c:v>16.166666666666661</c:v>
                </c:pt>
                <c:pt idx="18">
                  <c:v>13.833333333333336</c:v>
                </c:pt>
                <c:pt idx="19">
                  <c:v>11.633333333333333</c:v>
                </c:pt>
                <c:pt idx="20">
                  <c:v>12.300000000000002</c:v>
                </c:pt>
                <c:pt idx="21">
                  <c:v>12.533333333333337</c:v>
                </c:pt>
                <c:pt idx="22">
                  <c:v>13.729166666666666</c:v>
                </c:pt>
                <c:pt idx="23">
                  <c:v>12.491666666666665</c:v>
                </c:pt>
                <c:pt idx="24">
                  <c:v>13.108333333333329</c:v>
                </c:pt>
                <c:pt idx="25">
                  <c:v>11.783333333333333</c:v>
                </c:pt>
                <c:pt idx="26">
                  <c:v>11.9</c:v>
                </c:pt>
                <c:pt idx="27">
                  <c:v>11.362499999999999</c:v>
                </c:pt>
                <c:pt idx="28">
                  <c:v>12.983333333333333</c:v>
                </c:pt>
                <c:pt idx="29">
                  <c:v>12.450000000000001</c:v>
                </c:pt>
                <c:pt idx="30">
                  <c:v>14.350000000000001</c:v>
                </c:pt>
                <c:pt idx="31">
                  <c:v>14.758333333333335</c:v>
                </c:pt>
                <c:pt idx="32">
                  <c:v>14.533333333333337</c:v>
                </c:pt>
                <c:pt idx="33">
                  <c:v>14.987499999999999</c:v>
                </c:pt>
                <c:pt idx="34">
                  <c:v>16.420833333333334</c:v>
                </c:pt>
                <c:pt idx="35">
                  <c:v>15.412499999999996</c:v>
                </c:pt>
                <c:pt idx="36">
                  <c:v>16.175000000000001</c:v>
                </c:pt>
                <c:pt idx="37">
                  <c:v>17.058333333333334</c:v>
                </c:pt>
                <c:pt idx="38">
                  <c:v>18.591666666666665</c:v>
                </c:pt>
                <c:pt idx="39">
                  <c:v>19.858333333333327</c:v>
                </c:pt>
                <c:pt idx="40">
                  <c:v>21.108333333333331</c:v>
                </c:pt>
                <c:pt idx="41">
                  <c:v>17.041666666666664</c:v>
                </c:pt>
                <c:pt idx="42">
                  <c:v>15.145833333333329</c:v>
                </c:pt>
                <c:pt idx="43">
                  <c:v>15.18333333333333</c:v>
                </c:pt>
                <c:pt idx="44">
                  <c:v>15.954166666666667</c:v>
                </c:pt>
                <c:pt idx="45">
                  <c:v>15.00416666666667</c:v>
                </c:pt>
                <c:pt idx="46">
                  <c:v>15.525</c:v>
                </c:pt>
                <c:pt idx="47">
                  <c:v>15.125</c:v>
                </c:pt>
                <c:pt idx="48">
                  <c:v>14.287499999999996</c:v>
                </c:pt>
                <c:pt idx="49">
                  <c:v>15.212499999999997</c:v>
                </c:pt>
                <c:pt idx="50">
                  <c:v>13.454166666666671</c:v>
                </c:pt>
                <c:pt idx="51">
                  <c:v>13.770833333333334</c:v>
                </c:pt>
                <c:pt idx="52">
                  <c:v>13.737500000000002</c:v>
                </c:pt>
                <c:pt idx="53">
                  <c:v>16.741666666666671</c:v>
                </c:pt>
                <c:pt idx="54">
                  <c:v>16.529166666666669</c:v>
                </c:pt>
                <c:pt idx="55">
                  <c:v>15.487499999999999</c:v>
                </c:pt>
                <c:pt idx="56">
                  <c:v>14.029166666666667</c:v>
                </c:pt>
                <c:pt idx="57">
                  <c:v>14.670833333333336</c:v>
                </c:pt>
                <c:pt idx="58">
                  <c:v>15.412500000000001</c:v>
                </c:pt>
                <c:pt idx="59">
                  <c:v>14.462499999999997</c:v>
                </c:pt>
                <c:pt idx="60">
                  <c:v>16.991666666666671</c:v>
                </c:pt>
                <c:pt idx="61">
                  <c:v>16.904166666666669</c:v>
                </c:pt>
                <c:pt idx="62">
                  <c:v>19.191666666666666</c:v>
                </c:pt>
                <c:pt idx="63">
                  <c:v>20.816666666666666</c:v>
                </c:pt>
                <c:pt idx="64">
                  <c:v>18.504166666666659</c:v>
                </c:pt>
                <c:pt idx="65">
                  <c:v>17</c:v>
                </c:pt>
                <c:pt idx="66">
                  <c:v>18.162500000000001</c:v>
                </c:pt>
                <c:pt idx="67">
                  <c:v>18.579166666666669</c:v>
                </c:pt>
                <c:pt idx="68">
                  <c:v>16.887500000000003</c:v>
                </c:pt>
                <c:pt idx="69">
                  <c:v>17.929166666666664</c:v>
                </c:pt>
                <c:pt idx="70">
                  <c:v>16.658333333333335</c:v>
                </c:pt>
                <c:pt idx="71">
                  <c:v>15.620833333333332</c:v>
                </c:pt>
                <c:pt idx="72">
                  <c:v>17.466666666666665</c:v>
                </c:pt>
                <c:pt idx="73">
                  <c:v>20.074999999999999</c:v>
                </c:pt>
                <c:pt idx="74">
                  <c:v>21.245833333333334</c:v>
                </c:pt>
                <c:pt idx="75">
                  <c:v>21.787499999999998</c:v>
                </c:pt>
                <c:pt idx="76">
                  <c:v>21.283333333333335</c:v>
                </c:pt>
                <c:pt idx="77">
                  <c:v>19.162500000000005</c:v>
                </c:pt>
                <c:pt idx="78">
                  <c:v>18.149999999999999</c:v>
                </c:pt>
                <c:pt idx="79">
                  <c:v>16.154166666666669</c:v>
                </c:pt>
                <c:pt idx="80">
                  <c:v>18.887500000000003</c:v>
                </c:pt>
                <c:pt idx="81">
                  <c:v>18.204166666666669</c:v>
                </c:pt>
                <c:pt idx="82">
                  <c:v>16.108333333333331</c:v>
                </c:pt>
                <c:pt idx="83">
                  <c:v>17.283333333333335</c:v>
                </c:pt>
                <c:pt idx="84">
                  <c:v>18.579166666666666</c:v>
                </c:pt>
                <c:pt idx="85">
                  <c:v>18.508333333333333</c:v>
                </c:pt>
                <c:pt idx="86">
                  <c:v>20.762500000000003</c:v>
                </c:pt>
                <c:pt idx="87">
                  <c:v>21.204166666666666</c:v>
                </c:pt>
                <c:pt idx="88">
                  <c:v>17.137499999999999</c:v>
                </c:pt>
                <c:pt idx="89">
                  <c:v>18.045833333333334</c:v>
                </c:pt>
                <c:pt idx="90">
                  <c:v>17.204166666666666</c:v>
                </c:pt>
                <c:pt idx="91">
                  <c:v>17.345833333333335</c:v>
                </c:pt>
                <c:pt idx="92">
                  <c:v>15.325000000000003</c:v>
                </c:pt>
                <c:pt idx="93">
                  <c:v>16.654166666666669</c:v>
                </c:pt>
                <c:pt idx="94">
                  <c:v>15.920833333333333</c:v>
                </c:pt>
                <c:pt idx="95">
                  <c:v>16.712499999999999</c:v>
                </c:pt>
                <c:pt idx="96">
                  <c:v>15.008333333333333</c:v>
                </c:pt>
                <c:pt idx="97">
                  <c:v>16.795833333333338</c:v>
                </c:pt>
                <c:pt idx="98">
                  <c:v>16.662500000000001</c:v>
                </c:pt>
                <c:pt idx="99">
                  <c:v>14.733333333333333</c:v>
                </c:pt>
                <c:pt idx="100">
                  <c:v>14.008333333333331</c:v>
                </c:pt>
                <c:pt idx="101">
                  <c:v>16.7</c:v>
                </c:pt>
                <c:pt idx="102">
                  <c:v>17.895833333333336</c:v>
                </c:pt>
                <c:pt idx="103">
                  <c:v>17.837500000000002</c:v>
                </c:pt>
                <c:pt idx="104">
                  <c:v>16.087499999999999</c:v>
                </c:pt>
                <c:pt idx="105">
                  <c:v>15.1875</c:v>
                </c:pt>
                <c:pt idx="106">
                  <c:v>16.216666666666665</c:v>
                </c:pt>
                <c:pt idx="107">
                  <c:v>16.7</c:v>
                </c:pt>
                <c:pt idx="108">
                  <c:v>16.850000000000001</c:v>
                </c:pt>
                <c:pt idx="109">
                  <c:v>17.204166666666669</c:v>
                </c:pt>
                <c:pt idx="110">
                  <c:v>14.358333333333334</c:v>
                </c:pt>
                <c:pt idx="111">
                  <c:v>13.762499999999998</c:v>
                </c:pt>
                <c:pt idx="112">
                  <c:v>17.262500000000003</c:v>
                </c:pt>
                <c:pt idx="113">
                  <c:v>16.679166666666664</c:v>
                </c:pt>
                <c:pt idx="114">
                  <c:v>16.1875</c:v>
                </c:pt>
                <c:pt idx="115">
                  <c:v>14.416666666666666</c:v>
                </c:pt>
                <c:pt idx="116">
                  <c:v>14.087499999999999</c:v>
                </c:pt>
                <c:pt idx="117">
                  <c:v>11.008333333333333</c:v>
                </c:pt>
                <c:pt idx="118">
                  <c:v>9.9583333333333339</c:v>
                </c:pt>
                <c:pt idx="119">
                  <c:v>10.320833333333335</c:v>
                </c:pt>
                <c:pt idx="120">
                  <c:v>12.699999999999998</c:v>
                </c:pt>
                <c:pt idx="121">
                  <c:v>13.949999999999998</c:v>
                </c:pt>
                <c:pt idx="122">
                  <c:v>14.933333333333335</c:v>
                </c:pt>
                <c:pt idx="123">
                  <c:v>13.775</c:v>
                </c:pt>
                <c:pt idx="124">
                  <c:v>15.649999999999999</c:v>
                </c:pt>
                <c:pt idx="125">
                  <c:v>16.712500000000002</c:v>
                </c:pt>
                <c:pt idx="126">
                  <c:v>15.224999999999996</c:v>
                </c:pt>
                <c:pt idx="127">
                  <c:v>15.966666666666667</c:v>
                </c:pt>
                <c:pt idx="128">
                  <c:v>15.641666666666671</c:v>
                </c:pt>
                <c:pt idx="129">
                  <c:v>14.525000000000004</c:v>
                </c:pt>
                <c:pt idx="130">
                  <c:v>13.70833333333333</c:v>
                </c:pt>
                <c:pt idx="131">
                  <c:v>12.316666666666668</c:v>
                </c:pt>
                <c:pt idx="132">
                  <c:v>13.091666666666667</c:v>
                </c:pt>
                <c:pt idx="133">
                  <c:v>10.7125</c:v>
                </c:pt>
                <c:pt idx="134">
                  <c:v>9.6666666666666679</c:v>
                </c:pt>
                <c:pt idx="135">
                  <c:v>10.570833333333335</c:v>
                </c:pt>
                <c:pt idx="136">
                  <c:v>13.304166666666665</c:v>
                </c:pt>
                <c:pt idx="137">
                  <c:v>12.204166666666666</c:v>
                </c:pt>
                <c:pt idx="138">
                  <c:v>13.074999999999998</c:v>
                </c:pt>
                <c:pt idx="139">
                  <c:v>11.266666666666666</c:v>
                </c:pt>
                <c:pt idx="140">
                  <c:v>10.583333333333332</c:v>
                </c:pt>
                <c:pt idx="141">
                  <c:v>11.454166666666667</c:v>
                </c:pt>
                <c:pt idx="142">
                  <c:v>12.695833333333335</c:v>
                </c:pt>
                <c:pt idx="143">
                  <c:v>13.475000000000001</c:v>
                </c:pt>
                <c:pt idx="144">
                  <c:v>12.924999999999999</c:v>
                </c:pt>
                <c:pt idx="145">
                  <c:v>12.291666666666666</c:v>
                </c:pt>
                <c:pt idx="146">
                  <c:v>9.3583333333333325</c:v>
                </c:pt>
                <c:pt idx="147">
                  <c:v>7.4625000000000012</c:v>
                </c:pt>
                <c:pt idx="148">
                  <c:v>9.8749999999999982</c:v>
                </c:pt>
                <c:pt idx="149">
                  <c:v>7.3166666666666655</c:v>
                </c:pt>
                <c:pt idx="150">
                  <c:v>10.495833333333332</c:v>
                </c:pt>
                <c:pt idx="151">
                  <c:v>13.241666666666669</c:v>
                </c:pt>
                <c:pt idx="152">
                  <c:v>15.954166666666666</c:v>
                </c:pt>
                <c:pt idx="153">
                  <c:v>13.766666666666667</c:v>
                </c:pt>
                <c:pt idx="154">
                  <c:v>12.516666666666666</c:v>
                </c:pt>
                <c:pt idx="155">
                  <c:v>13.35416666666667</c:v>
                </c:pt>
                <c:pt idx="156">
                  <c:v>13.479166666666671</c:v>
                </c:pt>
                <c:pt idx="157">
                  <c:v>11.875</c:v>
                </c:pt>
                <c:pt idx="158">
                  <c:v>11.695833333333333</c:v>
                </c:pt>
                <c:pt idx="159">
                  <c:v>11.545833333333333</c:v>
                </c:pt>
                <c:pt idx="160">
                  <c:v>12.608333333333333</c:v>
                </c:pt>
                <c:pt idx="161">
                  <c:v>13.412500000000001</c:v>
                </c:pt>
                <c:pt idx="162">
                  <c:v>10.862500000000002</c:v>
                </c:pt>
                <c:pt idx="163">
                  <c:v>10.245833333333334</c:v>
                </c:pt>
                <c:pt idx="164">
                  <c:v>13.35</c:v>
                </c:pt>
                <c:pt idx="165">
                  <c:v>12.804166666666667</c:v>
                </c:pt>
                <c:pt idx="166">
                  <c:v>11.066666666666665</c:v>
                </c:pt>
                <c:pt idx="167">
                  <c:v>10.525</c:v>
                </c:pt>
                <c:pt idx="168">
                  <c:v>9.85</c:v>
                </c:pt>
                <c:pt idx="169">
                  <c:v>11.225000000000001</c:v>
                </c:pt>
                <c:pt idx="170">
                  <c:v>11.158333333333333</c:v>
                </c:pt>
                <c:pt idx="171">
                  <c:v>10.237499999999999</c:v>
                </c:pt>
                <c:pt idx="172">
                  <c:v>11.154166666666669</c:v>
                </c:pt>
                <c:pt idx="173">
                  <c:v>12.100000000000001</c:v>
                </c:pt>
                <c:pt idx="174">
                  <c:v>11.129166666666665</c:v>
                </c:pt>
                <c:pt idx="175">
                  <c:v>9.2541666666666664</c:v>
                </c:pt>
                <c:pt idx="176">
                  <c:v>8.0041666666666664</c:v>
                </c:pt>
                <c:pt idx="177">
                  <c:v>10.487499999999999</c:v>
                </c:pt>
                <c:pt idx="178">
                  <c:v>9.1458333333333304</c:v>
                </c:pt>
                <c:pt idx="179">
                  <c:v>6.5374999999999988</c:v>
                </c:pt>
                <c:pt idx="180">
                  <c:v>7.104166666666667</c:v>
                </c:pt>
                <c:pt idx="181">
                  <c:v>9.2541666666666647</c:v>
                </c:pt>
                <c:pt idx="182">
                  <c:v>6.3666666666666663</c:v>
                </c:pt>
                <c:pt idx="183">
                  <c:v>7.9166666666666652</c:v>
                </c:pt>
                <c:pt idx="184">
                  <c:v>7.270833333333333</c:v>
                </c:pt>
                <c:pt idx="185">
                  <c:v>7.4624999999999995</c:v>
                </c:pt>
                <c:pt idx="186">
                  <c:v>3.9125000000000001</c:v>
                </c:pt>
                <c:pt idx="187">
                  <c:v>1.2499999999999998</c:v>
                </c:pt>
                <c:pt idx="188">
                  <c:v>0.74583333333333357</c:v>
                </c:pt>
                <c:pt idx="189">
                  <c:v>2.6958333333333333</c:v>
                </c:pt>
                <c:pt idx="190">
                  <c:v>9.7124999999999986</c:v>
                </c:pt>
                <c:pt idx="191">
                  <c:v>12.979166666666666</c:v>
                </c:pt>
                <c:pt idx="192">
                  <c:v>8.408333333333335</c:v>
                </c:pt>
                <c:pt idx="193">
                  <c:v>5.8874999999999993</c:v>
                </c:pt>
                <c:pt idx="194">
                  <c:v>4.5625000000000009</c:v>
                </c:pt>
                <c:pt idx="195">
                  <c:v>3.3166666666666669</c:v>
                </c:pt>
                <c:pt idx="196">
                  <c:v>8.1791666666666671</c:v>
                </c:pt>
                <c:pt idx="197">
                  <c:v>11.920833333333334</c:v>
                </c:pt>
                <c:pt idx="198">
                  <c:v>11.625000000000002</c:v>
                </c:pt>
                <c:pt idx="199">
                  <c:v>7.5416666666666679</c:v>
                </c:pt>
                <c:pt idx="200">
                  <c:v>4.041666666666667</c:v>
                </c:pt>
                <c:pt idx="201">
                  <c:v>6.7958333333333334</c:v>
                </c:pt>
                <c:pt idx="202">
                  <c:v>11.158333333333333</c:v>
                </c:pt>
                <c:pt idx="203">
                  <c:v>7.4833333333333334</c:v>
                </c:pt>
                <c:pt idx="204">
                  <c:v>7.3625000000000016</c:v>
                </c:pt>
                <c:pt idx="205">
                  <c:v>5.1708333333333334</c:v>
                </c:pt>
                <c:pt idx="206">
                  <c:v>5.3833333333333329</c:v>
                </c:pt>
                <c:pt idx="207">
                  <c:v>4.375</c:v>
                </c:pt>
                <c:pt idx="208">
                  <c:v>3.85</c:v>
                </c:pt>
                <c:pt idx="209">
                  <c:v>3.4875000000000003</c:v>
                </c:pt>
                <c:pt idx="210">
                  <c:v>4.4416666666666673</c:v>
                </c:pt>
                <c:pt idx="211">
                  <c:v>4.9541666666666657</c:v>
                </c:pt>
                <c:pt idx="212">
                  <c:v>9.5124999999999993</c:v>
                </c:pt>
                <c:pt idx="213">
                  <c:v>9.0083333333333311</c:v>
                </c:pt>
                <c:pt idx="214">
                  <c:v>8.4916666666666654</c:v>
                </c:pt>
                <c:pt idx="215">
                  <c:v>11.441666666666663</c:v>
                </c:pt>
                <c:pt idx="216">
                  <c:v>5.15</c:v>
                </c:pt>
                <c:pt idx="217">
                  <c:v>5.2041666666666666</c:v>
                </c:pt>
                <c:pt idx="218">
                  <c:v>7.9333333333333345</c:v>
                </c:pt>
                <c:pt idx="219">
                  <c:v>5.1000000000000005</c:v>
                </c:pt>
                <c:pt idx="220">
                  <c:v>5.6333333333333337</c:v>
                </c:pt>
                <c:pt idx="221">
                  <c:v>9.8666666666666671</c:v>
                </c:pt>
                <c:pt idx="222">
                  <c:v>8.9791666666666661</c:v>
                </c:pt>
                <c:pt idx="223">
                  <c:v>7.7416666666666671</c:v>
                </c:pt>
                <c:pt idx="224">
                  <c:v>5.6916666666666664</c:v>
                </c:pt>
                <c:pt idx="225">
                  <c:v>5.2458333333333336</c:v>
                </c:pt>
                <c:pt idx="226">
                  <c:v>6.2249999999999988</c:v>
                </c:pt>
                <c:pt idx="227">
                  <c:v>7.2208333333333341</c:v>
                </c:pt>
                <c:pt idx="228">
                  <c:v>8.6958333333333329</c:v>
                </c:pt>
                <c:pt idx="229">
                  <c:v>7.8166666666666655</c:v>
                </c:pt>
                <c:pt idx="230">
                  <c:v>1.3916666666666664</c:v>
                </c:pt>
                <c:pt idx="231">
                  <c:v>0.32499999999999996</c:v>
                </c:pt>
                <c:pt idx="232">
                  <c:v>1.0125</c:v>
                </c:pt>
                <c:pt idx="233">
                  <c:v>7.8</c:v>
                </c:pt>
                <c:pt idx="234">
                  <c:v>5.6708333333333334</c:v>
                </c:pt>
                <c:pt idx="235">
                  <c:v>1.8375000000000004</c:v>
                </c:pt>
                <c:pt idx="236">
                  <c:v>0.54583333333333339</c:v>
                </c:pt>
                <c:pt idx="237">
                  <c:v>-5.4166666666666675E-2</c:v>
                </c:pt>
                <c:pt idx="238">
                  <c:v>0.53749999999999987</c:v>
                </c:pt>
                <c:pt idx="239">
                  <c:v>2.2083333333333335</c:v>
                </c:pt>
                <c:pt idx="240">
                  <c:v>4.258333333333332</c:v>
                </c:pt>
                <c:pt idx="241">
                  <c:v>6.333333333333333</c:v>
                </c:pt>
                <c:pt idx="242">
                  <c:v>6.2625000000000002</c:v>
                </c:pt>
                <c:pt idx="243">
                  <c:v>5.958333333333333</c:v>
                </c:pt>
                <c:pt idx="244">
                  <c:v>5.6166666666666663</c:v>
                </c:pt>
                <c:pt idx="245">
                  <c:v>5.1249999999999991</c:v>
                </c:pt>
                <c:pt idx="246">
                  <c:v>3.1041666666666674</c:v>
                </c:pt>
                <c:pt idx="247">
                  <c:v>2.7791666666666668</c:v>
                </c:pt>
                <c:pt idx="248">
                  <c:v>3.4499999999999988</c:v>
                </c:pt>
                <c:pt idx="249">
                  <c:v>3.4458333333333333</c:v>
                </c:pt>
                <c:pt idx="250">
                  <c:v>3.0500000000000003</c:v>
                </c:pt>
                <c:pt idx="251">
                  <c:v>4.4375</c:v>
                </c:pt>
                <c:pt idx="252">
                  <c:v>7.4708333333333341</c:v>
                </c:pt>
                <c:pt idx="253">
                  <c:v>3.0666666666666664</c:v>
                </c:pt>
                <c:pt idx="254">
                  <c:v>5.6583333333333323</c:v>
                </c:pt>
                <c:pt idx="255">
                  <c:v>6.7124999999999986</c:v>
                </c:pt>
                <c:pt idx="256">
                  <c:v>7.2166666666666677</c:v>
                </c:pt>
                <c:pt idx="257">
                  <c:v>4.6874999999999991</c:v>
                </c:pt>
                <c:pt idx="258">
                  <c:v>3.1958333333333329</c:v>
                </c:pt>
                <c:pt idx="259">
                  <c:v>4.3291666666666666</c:v>
                </c:pt>
                <c:pt idx="260">
                  <c:v>6.3</c:v>
                </c:pt>
                <c:pt idx="261">
                  <c:v>6.7958333333333334</c:v>
                </c:pt>
                <c:pt idx="262">
                  <c:v>6.1333333333333337</c:v>
                </c:pt>
                <c:pt idx="263">
                  <c:v>5.6166666666666671</c:v>
                </c:pt>
                <c:pt idx="264">
                  <c:v>4.9916666666666663</c:v>
                </c:pt>
                <c:pt idx="265">
                  <c:v>3.9958333333333322</c:v>
                </c:pt>
                <c:pt idx="266">
                  <c:v>2.1749999999999994</c:v>
                </c:pt>
                <c:pt idx="267">
                  <c:v>2.5291666666666672</c:v>
                </c:pt>
                <c:pt idx="268">
                  <c:v>4.0458333333333334</c:v>
                </c:pt>
                <c:pt idx="269">
                  <c:v>2.8166666666666664</c:v>
                </c:pt>
                <c:pt idx="270">
                  <c:v>1.8291666666666666</c:v>
                </c:pt>
                <c:pt idx="271">
                  <c:v>1.4083333333333332</c:v>
                </c:pt>
                <c:pt idx="272">
                  <c:v>2.2416666666666663</c:v>
                </c:pt>
                <c:pt idx="273">
                  <c:v>2.7791666666666663</c:v>
                </c:pt>
                <c:pt idx="274">
                  <c:v>3.7708333333333326</c:v>
                </c:pt>
              </c:numCache>
            </c:numRef>
          </c:xVal>
          <c:yVal>
            <c:numRef>
              <c:f>Daily!$C$3:$C$306</c:f>
              <c:numCache>
                <c:formatCode>0.0</c:formatCode>
                <c:ptCount val="304"/>
                <c:pt idx="0">
                  <c:v>3.3599999999999998E-2</c:v>
                </c:pt>
                <c:pt idx="1">
                  <c:v>3.3437999999999999</c:v>
                </c:pt>
                <c:pt idx="2">
                  <c:v>#N/A</c:v>
                </c:pt>
                <c:pt idx="3">
                  <c:v>3.5120999999999998</c:v>
                </c:pt>
                <c:pt idx="4">
                  <c:v>6.7098999999999993</c:v>
                </c:pt>
                <c:pt idx="5">
                  <c:v>5.688600000000001</c:v>
                </c:pt>
                <c:pt idx="6">
                  <c:v>8.5724999999999998</c:v>
                </c:pt>
                <c:pt idx="7">
                  <c:v>0.54970000000000008</c:v>
                </c:pt>
                <c:pt idx="8">
                  <c:v>6.4630999999999998</c:v>
                </c:pt>
                <c:pt idx="9">
                  <c:v>10.827900000000001</c:v>
                </c:pt>
                <c:pt idx="10">
                  <c:v>1.2903</c:v>
                </c:pt>
                <c:pt idx="11">
                  <c:v>2.8835999999999995</c:v>
                </c:pt>
                <c:pt idx="12">
                  <c:v>6.0368000000000004</c:v>
                </c:pt>
                <c:pt idx="13">
                  <c:v>2.1880000000000002</c:v>
                </c:pt>
                <c:pt idx="14">
                  <c:v>3.2315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1.2455000000000001</c:v>
                </c:pt>
                <c:pt idx="19">
                  <c:v>0.33659999999999995</c:v>
                </c:pt>
                <c:pt idx="20">
                  <c:v>3.9721000000000002</c:v>
                </c:pt>
                <c:pt idx="21">
                  <c:v>2.4573999999999998</c:v>
                </c:pt>
                <c:pt idx="22">
                  <c:v>1.0997000000000001</c:v>
                </c:pt>
                <c:pt idx="23">
                  <c:v>0.17960000000000001</c:v>
                </c:pt>
                <c:pt idx="24">
                  <c:v>13.644500000000001</c:v>
                </c:pt>
                <c:pt idx="25">
                  <c:v>2.4574000000000003</c:v>
                </c:pt>
                <c:pt idx="26">
                  <c:v>0.11220000000000001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9.5710000000000015</c:v>
                </c:pt>
                <c:pt idx="43">
                  <c:v>1.5147000000000002</c:v>
                </c:pt>
                <c:pt idx="44">
                  <c:v>#N/A</c:v>
                </c:pt>
                <c:pt idx="45">
                  <c:v>2.4123000000000001</c:v>
                </c:pt>
                <c:pt idx="46">
                  <c:v>#N/A</c:v>
                </c:pt>
                <c:pt idx="47">
                  <c:v>0.80779999999999996</c:v>
                </c:pt>
                <c:pt idx="48">
                  <c:v>3.3548999999999998</c:v>
                </c:pt>
                <c:pt idx="49">
                  <c:v>5.5991</c:v>
                </c:pt>
                <c:pt idx="50">
                  <c:v>2.2777999999999996</c:v>
                </c:pt>
                <c:pt idx="51">
                  <c:v>9.2120999999999995</c:v>
                </c:pt>
                <c:pt idx="52">
                  <c:v>0.52739999999999998</c:v>
                </c:pt>
                <c:pt idx="53">
                  <c:v>#N/A</c:v>
                </c:pt>
                <c:pt idx="54">
                  <c:v>#N/A</c:v>
                </c:pt>
                <c:pt idx="55">
                  <c:v>0.32539999999999997</c:v>
                </c:pt>
                <c:pt idx="56">
                  <c:v>6.3732000000000006</c:v>
                </c:pt>
                <c:pt idx="57">
                  <c:v>7.3830999999999998</c:v>
                </c:pt>
                <c:pt idx="58">
                  <c:v>7.2149000000000001</c:v>
                </c:pt>
                <c:pt idx="59">
                  <c:v>3.5455000000000001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7.5065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9.122399999999999</c:v>
                </c:pt>
                <c:pt idx="97">
                  <c:v>#N/A</c:v>
                </c:pt>
                <c:pt idx="98">
                  <c:v>#N/A</c:v>
                </c:pt>
                <c:pt idx="99">
                  <c:v>12.7803</c:v>
                </c:pt>
                <c:pt idx="100">
                  <c:v>2.1544000000000003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6.3732999999999995</c:v>
                </c:pt>
                <c:pt idx="111">
                  <c:v>2.6143000000000001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3.4112000000000005</c:v>
                </c:pt>
                <c:pt idx="116">
                  <c:v>8.0677000000000003</c:v>
                </c:pt>
                <c:pt idx="117">
                  <c:v>1.8176999999999999</c:v>
                </c:pt>
                <c:pt idx="118">
                  <c:v>6.6987999999999994</c:v>
                </c:pt>
                <c:pt idx="119">
                  <c:v>18.940499999999997</c:v>
                </c:pt>
                <c:pt idx="120">
                  <c:v>1.12E-2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16.370800000000003</c:v>
                </c:pt>
                <c:pt idx="130">
                  <c:v>0.85270000000000001</c:v>
                </c:pt>
                <c:pt idx="131">
                  <c:v>4.791199999999999</c:v>
                </c:pt>
                <c:pt idx="132">
                  <c:v>6.3846999999999996</c:v>
                </c:pt>
                <c:pt idx="133">
                  <c:v>2.2553999999999998</c:v>
                </c:pt>
                <c:pt idx="134">
                  <c:v>5.9582999999999995</c:v>
                </c:pt>
                <c:pt idx="135">
                  <c:v>0.33660000000000001</c:v>
                </c:pt>
                <c:pt idx="136">
                  <c:v>0.47119999999999995</c:v>
                </c:pt>
                <c:pt idx="137">
                  <c:v>5.0603000000000007</c:v>
                </c:pt>
                <c:pt idx="138">
                  <c:v>7.7421999999999995</c:v>
                </c:pt>
                <c:pt idx="139">
                  <c:v>15.248900000000003</c:v>
                </c:pt>
                <c:pt idx="140">
                  <c:v>14.284000000000001</c:v>
                </c:pt>
                <c:pt idx="141">
                  <c:v>5.7785999999999991</c:v>
                </c:pt>
                <c:pt idx="142">
                  <c:v>0.53859999999999997</c:v>
                </c:pt>
                <c:pt idx="143">
                  <c:v>9.2457999999999991</c:v>
                </c:pt>
                <c:pt idx="144">
                  <c:v>2.2216</c:v>
                </c:pt>
                <c:pt idx="145">
                  <c:v>3.0857000000000001</c:v>
                </c:pt>
                <c:pt idx="146">
                  <c:v>8.1013999999999999</c:v>
                </c:pt>
                <c:pt idx="147">
                  <c:v>2.8388000000000004</c:v>
                </c:pt>
                <c:pt idx="148">
                  <c:v>3.1979000000000002</c:v>
                </c:pt>
                <c:pt idx="149">
                  <c:v>16.404700000000005</c:v>
                </c:pt>
                <c:pt idx="150">
                  <c:v>2.8724999999999996</c:v>
                </c:pt>
                <c:pt idx="151">
                  <c:v>4.3421999999999992</c:v>
                </c:pt>
                <c:pt idx="152">
                  <c:v>#N/A</c:v>
                </c:pt>
                <c:pt idx="153">
                  <c:v>7.3270999999999997</c:v>
                </c:pt>
                <c:pt idx="154">
                  <c:v>7.5288000000000013</c:v>
                </c:pt>
                <c:pt idx="155">
                  <c:v>7.0128000000000004</c:v>
                </c:pt>
                <c:pt idx="156">
                  <c:v>15.6866</c:v>
                </c:pt>
                <c:pt idx="157">
                  <c:v>1.2119</c:v>
                </c:pt>
                <c:pt idx="158">
                  <c:v>2.0308999999999999</c:v>
                </c:pt>
                <c:pt idx="159">
                  <c:v>4.4207999999999998</c:v>
                </c:pt>
                <c:pt idx="160">
                  <c:v>14.227600000000004</c:v>
                </c:pt>
                <c:pt idx="161">
                  <c:v>12.107199999999999</c:v>
                </c:pt>
                <c:pt idx="162">
                  <c:v>0.72940000000000005</c:v>
                </c:pt>
                <c:pt idx="163">
                  <c:v>11.635799999999998</c:v>
                </c:pt>
                <c:pt idx="164">
                  <c:v>2.6480999999999999</c:v>
                </c:pt>
                <c:pt idx="165">
                  <c:v>4.656600000000001</c:v>
                </c:pt>
                <c:pt idx="166">
                  <c:v>1.5822000000000001</c:v>
                </c:pt>
                <c:pt idx="167">
                  <c:v>10.165699999999999</c:v>
                </c:pt>
                <c:pt idx="168">
                  <c:v>26.615500000000004</c:v>
                </c:pt>
                <c:pt idx="169">
                  <c:v>19.198499999999999</c:v>
                </c:pt>
                <c:pt idx="170">
                  <c:v>31.417700000000004</c:v>
                </c:pt>
                <c:pt idx="171">
                  <c:v>27.165399999999998</c:v>
                </c:pt>
                <c:pt idx="172">
                  <c:v>12.398599999999998</c:v>
                </c:pt>
                <c:pt idx="173">
                  <c:v>4.6899999999999995</c:v>
                </c:pt>
                <c:pt idx="174">
                  <c:v>24.685400000000001</c:v>
                </c:pt>
                <c:pt idx="175">
                  <c:v>18.850699999999996</c:v>
                </c:pt>
                <c:pt idx="176">
                  <c:v>21.173300000000001</c:v>
                </c:pt>
                <c:pt idx="177">
                  <c:v>21.251700000000007</c:v>
                </c:pt>
                <c:pt idx="178">
                  <c:v>13.7789</c:v>
                </c:pt>
                <c:pt idx="179">
                  <c:v>22.800599999999999</c:v>
                </c:pt>
                <c:pt idx="180">
                  <c:v>16.415700000000001</c:v>
                </c:pt>
                <c:pt idx="181">
                  <c:v>26.794700000000002</c:v>
                </c:pt>
                <c:pt idx="182">
                  <c:v>39.081499999999991</c:v>
                </c:pt>
                <c:pt idx="183">
                  <c:v>8.280899999999999</c:v>
                </c:pt>
                <c:pt idx="184">
                  <c:v>11.826800000000004</c:v>
                </c:pt>
                <c:pt idx="185">
                  <c:v>10.9849</c:v>
                </c:pt>
                <c:pt idx="186">
                  <c:v>40.730899999999998</c:v>
                </c:pt>
                <c:pt idx="187">
                  <c:v>70.387000000000015</c:v>
                </c:pt>
                <c:pt idx="188">
                  <c:v>46.543300000000002</c:v>
                </c:pt>
                <c:pt idx="189">
                  <c:v>38.250900000000009</c:v>
                </c:pt>
                <c:pt idx="190">
                  <c:v>41.886600000000001</c:v>
                </c:pt>
                <c:pt idx="191">
                  <c:v>9.2345000000000024</c:v>
                </c:pt>
                <c:pt idx="192">
                  <c:v>15.361000000000002</c:v>
                </c:pt>
                <c:pt idx="193">
                  <c:v>30.475400000000004</c:v>
                </c:pt>
                <c:pt idx="194">
                  <c:v>46.778900000000007</c:v>
                </c:pt>
                <c:pt idx="195">
                  <c:v>48.888199999999998</c:v>
                </c:pt>
                <c:pt idx="196">
                  <c:v>39.676299999999998</c:v>
                </c:pt>
                <c:pt idx="197">
                  <c:v>21.801600000000008</c:v>
                </c:pt>
                <c:pt idx="198">
                  <c:v>7.2372999999999994</c:v>
                </c:pt>
                <c:pt idx="199">
                  <c:v>20.051300000000001</c:v>
                </c:pt>
                <c:pt idx="200">
                  <c:v>36.130699999999997</c:v>
                </c:pt>
                <c:pt idx="201">
                  <c:v>48.517899999999997</c:v>
                </c:pt>
                <c:pt idx="202">
                  <c:v>31.518800000000002</c:v>
                </c:pt>
                <c:pt idx="203">
                  <c:v>32.225500000000004</c:v>
                </c:pt>
                <c:pt idx="204">
                  <c:v>29.846799999999998</c:v>
                </c:pt>
                <c:pt idx="205">
                  <c:v>32.360300000000002</c:v>
                </c:pt>
                <c:pt idx="206">
                  <c:v>25.953200000000002</c:v>
                </c:pt>
                <c:pt idx="207">
                  <c:v>32.382900000000006</c:v>
                </c:pt>
                <c:pt idx="208">
                  <c:v>40.629799999999996</c:v>
                </c:pt>
                <c:pt idx="209">
                  <c:v>39.765900000000002</c:v>
                </c:pt>
                <c:pt idx="210">
                  <c:v>32.371399999999994</c:v>
                </c:pt>
                <c:pt idx="211">
                  <c:v>19.411799999999999</c:v>
                </c:pt>
                <c:pt idx="212">
                  <c:v>20.118400000000005</c:v>
                </c:pt>
                <c:pt idx="213">
                  <c:v>24.797500000000003</c:v>
                </c:pt>
                <c:pt idx="214">
                  <c:v>22.935099999999998</c:v>
                </c:pt>
                <c:pt idx="215">
                  <c:v>26.188699999999997</c:v>
                </c:pt>
                <c:pt idx="216">
                  <c:v>36.971900000000005</c:v>
                </c:pt>
                <c:pt idx="217">
                  <c:v>42.504000000000012</c:v>
                </c:pt>
                <c:pt idx="218">
                  <c:v>26.817299999999996</c:v>
                </c:pt>
                <c:pt idx="219">
                  <c:v>36.467199999999998</c:v>
                </c:pt>
                <c:pt idx="220">
                  <c:v>52.175800000000017</c:v>
                </c:pt>
                <c:pt idx="221">
                  <c:v>9.8180999999999994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67.626799999999989</c:v>
                </c:pt>
                <c:pt idx="234">
                  <c:v>66.381700000000009</c:v>
                </c:pt>
                <c:pt idx="235">
                  <c:v>52.781999999999996</c:v>
                </c:pt>
                <c:pt idx="236">
                  <c:v>57.965600000000009</c:v>
                </c:pt>
                <c:pt idx="237">
                  <c:v>68.883700000000005</c:v>
                </c:pt>
                <c:pt idx="238">
                  <c:v>65.753099999999989</c:v>
                </c:pt>
                <c:pt idx="239">
                  <c:v>63.060100000000006</c:v>
                </c:pt>
                <c:pt idx="240">
                  <c:v>31.215699999999991</c:v>
                </c:pt>
                <c:pt idx="241">
                  <c:v>44.321600000000004</c:v>
                </c:pt>
                <c:pt idx="242">
                  <c:v>29.319600000000001</c:v>
                </c:pt>
                <c:pt idx="243">
                  <c:v>27.479200000000002</c:v>
                </c:pt>
                <c:pt idx="244">
                  <c:v>25.358699999999995</c:v>
                </c:pt>
                <c:pt idx="245">
                  <c:v>25.762299999999996</c:v>
                </c:pt>
                <c:pt idx="246">
                  <c:v>41.684900000000006</c:v>
                </c:pt>
                <c:pt idx="247">
                  <c:v>53.264199999999995</c:v>
                </c:pt>
                <c:pt idx="248">
                  <c:v>33.426499999999997</c:v>
                </c:pt>
                <c:pt idx="249">
                  <c:v>46.554300000000005</c:v>
                </c:pt>
                <c:pt idx="250">
                  <c:v>5.6099999999999997E-2</c:v>
                </c:pt>
                <c:pt idx="251">
                  <c:v>47.867200000000011</c:v>
                </c:pt>
                <c:pt idx="252">
                  <c:v>58.975599999999993</c:v>
                </c:pt>
                <c:pt idx="253">
                  <c:v>23.181700000000003</c:v>
                </c:pt>
                <c:pt idx="254">
                  <c:v>46.015900000000009</c:v>
                </c:pt>
                <c:pt idx="255">
                  <c:v>37.847099999999998</c:v>
                </c:pt>
                <c:pt idx="256">
                  <c:v>35.311499999999995</c:v>
                </c:pt>
                <c:pt idx="257">
                  <c:v>24.730300000000003</c:v>
                </c:pt>
                <c:pt idx="258">
                  <c:v>46.363800000000012</c:v>
                </c:pt>
                <c:pt idx="259">
                  <c:v>26.301300000000001</c:v>
                </c:pt>
                <c:pt idx="260">
                  <c:v>16.954400000000003</c:v>
                </c:pt>
                <c:pt idx="261">
                  <c:v>43.558599999999998</c:v>
                </c:pt>
                <c:pt idx="262">
                  <c:v>32.685700000000004</c:v>
                </c:pt>
                <c:pt idx="263">
                  <c:v>18.671199999999999</c:v>
                </c:pt>
                <c:pt idx="264">
                  <c:v>39.496299999999998</c:v>
                </c:pt>
                <c:pt idx="265">
                  <c:v>48.102899999999998</c:v>
                </c:pt>
                <c:pt idx="266">
                  <c:v>41.011300000000006</c:v>
                </c:pt>
                <c:pt idx="267">
                  <c:v>42.492600000000024</c:v>
                </c:pt>
                <c:pt idx="268">
                  <c:v>64.06989999999999</c:v>
                </c:pt>
                <c:pt idx="269">
                  <c:v>56.832199999999993</c:v>
                </c:pt>
                <c:pt idx="270">
                  <c:v>35.143100000000004</c:v>
                </c:pt>
                <c:pt idx="271">
                  <c:v>27.804600000000008</c:v>
                </c:pt>
                <c:pt idx="272">
                  <c:v>45.499600000000001</c:v>
                </c:pt>
                <c:pt idx="273">
                  <c:v>44.321499999999986</c:v>
                </c:pt>
                <c:pt idx="274">
                  <c:v>29.375599999999991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75-40B5-B538-3305DBBD0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091808"/>
        <c:axId val="1351093248"/>
      </c:scatterChart>
      <c:valAx>
        <c:axId val="1351091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Outside</a:t>
                </a:r>
                <a:r>
                  <a:rPr lang="en-GB" baseline="0"/>
                  <a:t> temperature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093248"/>
        <c:crosses val="autoZero"/>
        <c:crossBetween val="midCat"/>
      </c:valAx>
      <c:valAx>
        <c:axId val="135109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kWh/day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091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'Cold days'!$J$2</c:f>
              <c:strCache>
                <c:ptCount val="1"/>
                <c:pt idx="0">
                  <c:v>47kWh for 21 Nov 2024 at 0.7C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'Cold days'!$I$3:$I$50</c:f>
              <c:numCache>
                <c:formatCode>h:mm</c:formatCode>
                <c:ptCount val="48"/>
                <c:pt idx="0">
                  <c:v>0</c:v>
                </c:pt>
                <c:pt idx="1">
                  <c:v>2.0833333333333332E-2</c:v>
                </c:pt>
                <c:pt idx="2">
                  <c:v>4.1666666666666664E-2</c:v>
                </c:pt>
                <c:pt idx="3">
                  <c:v>6.25E-2</c:v>
                </c:pt>
                <c:pt idx="4">
                  <c:v>8.3333333333333329E-2</c:v>
                </c:pt>
                <c:pt idx="5">
                  <c:v>0.10416666666666667</c:v>
                </c:pt>
                <c:pt idx="6">
                  <c:v>0.125</c:v>
                </c:pt>
                <c:pt idx="7">
                  <c:v>0.14583333333333334</c:v>
                </c:pt>
                <c:pt idx="8">
                  <c:v>0.16666666666666666</c:v>
                </c:pt>
                <c:pt idx="9">
                  <c:v>0.1875</c:v>
                </c:pt>
                <c:pt idx="10">
                  <c:v>0.20833333333333334</c:v>
                </c:pt>
                <c:pt idx="11">
                  <c:v>0.22916666666666666</c:v>
                </c:pt>
                <c:pt idx="12">
                  <c:v>0.25</c:v>
                </c:pt>
                <c:pt idx="13">
                  <c:v>0.27083333333333331</c:v>
                </c:pt>
                <c:pt idx="14">
                  <c:v>0.29166666666666669</c:v>
                </c:pt>
                <c:pt idx="15">
                  <c:v>0.3125</c:v>
                </c:pt>
                <c:pt idx="16">
                  <c:v>0.33333333333333331</c:v>
                </c:pt>
                <c:pt idx="17">
                  <c:v>0.35416666666666669</c:v>
                </c:pt>
                <c:pt idx="18">
                  <c:v>0.375</c:v>
                </c:pt>
                <c:pt idx="19">
                  <c:v>0.39583333333333331</c:v>
                </c:pt>
                <c:pt idx="20">
                  <c:v>0.41666666666666669</c:v>
                </c:pt>
                <c:pt idx="21">
                  <c:v>0.4375</c:v>
                </c:pt>
                <c:pt idx="22">
                  <c:v>0.45833333333333331</c:v>
                </c:pt>
                <c:pt idx="23">
                  <c:v>0.47916666666666669</c:v>
                </c:pt>
                <c:pt idx="24">
                  <c:v>0.5</c:v>
                </c:pt>
                <c:pt idx="25">
                  <c:v>0.52083333333333337</c:v>
                </c:pt>
                <c:pt idx="26">
                  <c:v>0.54166666666666663</c:v>
                </c:pt>
                <c:pt idx="27">
                  <c:v>0.5625</c:v>
                </c:pt>
                <c:pt idx="28">
                  <c:v>0.58333333333333337</c:v>
                </c:pt>
                <c:pt idx="29">
                  <c:v>0.60416666666666663</c:v>
                </c:pt>
                <c:pt idx="30">
                  <c:v>0.625</c:v>
                </c:pt>
                <c:pt idx="31">
                  <c:v>0.64583333333333337</c:v>
                </c:pt>
                <c:pt idx="32">
                  <c:v>0.66666666666666663</c:v>
                </c:pt>
                <c:pt idx="33">
                  <c:v>0.6875</c:v>
                </c:pt>
                <c:pt idx="34">
                  <c:v>0.70833333333333337</c:v>
                </c:pt>
                <c:pt idx="35">
                  <c:v>0.72916666666666663</c:v>
                </c:pt>
                <c:pt idx="36">
                  <c:v>0.75</c:v>
                </c:pt>
                <c:pt idx="37">
                  <c:v>0.77083333333333337</c:v>
                </c:pt>
                <c:pt idx="38">
                  <c:v>0.79166666666666663</c:v>
                </c:pt>
                <c:pt idx="39">
                  <c:v>0.8125</c:v>
                </c:pt>
                <c:pt idx="40">
                  <c:v>0.83333333333333337</c:v>
                </c:pt>
                <c:pt idx="41">
                  <c:v>0.85416666666666663</c:v>
                </c:pt>
                <c:pt idx="42">
                  <c:v>0.875</c:v>
                </c:pt>
                <c:pt idx="43">
                  <c:v>0.89583333333333337</c:v>
                </c:pt>
                <c:pt idx="44">
                  <c:v>0.91666666666666663</c:v>
                </c:pt>
                <c:pt idx="45">
                  <c:v>0.9375</c:v>
                </c:pt>
                <c:pt idx="46">
                  <c:v>0.95833333333333337</c:v>
                </c:pt>
                <c:pt idx="47">
                  <c:v>0.97916666666666663</c:v>
                </c:pt>
              </c:numCache>
            </c:numRef>
          </c:cat>
          <c:val>
            <c:numRef>
              <c:f>'Cold days'!$J$3:$J$50</c:f>
              <c:numCache>
                <c:formatCode>General</c:formatCode>
                <c:ptCount val="48"/>
                <c:pt idx="0">
                  <c:v>0.24690000000000001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0.35909999999999997</c:v>
                </c:pt>
                <c:pt idx="13">
                  <c:v>0.95379999999999998</c:v>
                </c:pt>
                <c:pt idx="14">
                  <c:v>0.9425</c:v>
                </c:pt>
                <c:pt idx="15">
                  <c:v>0.67320000000000002</c:v>
                </c:pt>
                <c:pt idx="16">
                  <c:v>0.84150000000000003</c:v>
                </c:pt>
                <c:pt idx="17">
                  <c:v>2.3563000000000001</c:v>
                </c:pt>
                <c:pt idx="18">
                  <c:v>1.0435000000000001</c:v>
                </c:pt>
                <c:pt idx="19">
                  <c:v>1.5709</c:v>
                </c:pt>
                <c:pt idx="20">
                  <c:v>1.6157999999999999</c:v>
                </c:pt>
                <c:pt idx="21">
                  <c:v>1.4699</c:v>
                </c:pt>
                <c:pt idx="22">
                  <c:v>1.6494</c:v>
                </c:pt>
                <c:pt idx="23">
                  <c:v>1.6607000000000001</c:v>
                </c:pt>
                <c:pt idx="24">
                  <c:v>1.3240000000000001</c:v>
                </c:pt>
                <c:pt idx="25">
                  <c:v>1.5147999999999999</c:v>
                </c:pt>
                <c:pt idx="26">
                  <c:v>0.9425</c:v>
                </c:pt>
                <c:pt idx="27">
                  <c:v>0.97619999999999996</c:v>
                </c:pt>
                <c:pt idx="28">
                  <c:v>1.0771999999999999</c:v>
                </c:pt>
                <c:pt idx="29">
                  <c:v>0.97619999999999996</c:v>
                </c:pt>
                <c:pt idx="30">
                  <c:v>1.2118</c:v>
                </c:pt>
                <c:pt idx="31">
                  <c:v>1.4137999999999999</c:v>
                </c:pt>
                <c:pt idx="32">
                  <c:v>0.86399999999999999</c:v>
                </c:pt>
                <c:pt idx="33">
                  <c:v>1.1781999999999999</c:v>
                </c:pt>
                <c:pt idx="34">
                  <c:v>1.4475</c:v>
                </c:pt>
                <c:pt idx="35">
                  <c:v>1.3576999999999999</c:v>
                </c:pt>
                <c:pt idx="36">
                  <c:v>1.7841</c:v>
                </c:pt>
                <c:pt idx="37">
                  <c:v>1.8402000000000001</c:v>
                </c:pt>
                <c:pt idx="38">
                  <c:v>2.8948999999999998</c:v>
                </c:pt>
                <c:pt idx="39">
                  <c:v>1.8402000000000001</c:v>
                </c:pt>
                <c:pt idx="40">
                  <c:v>2.0870000000000002</c:v>
                </c:pt>
                <c:pt idx="41">
                  <c:v>1.8065</c:v>
                </c:pt>
                <c:pt idx="42">
                  <c:v>1.6607000000000001</c:v>
                </c:pt>
                <c:pt idx="43">
                  <c:v>1.4137999999999999</c:v>
                </c:pt>
                <c:pt idx="44">
                  <c:v>0.87519999999999998</c:v>
                </c:pt>
                <c:pt idx="45">
                  <c:v>0.2132</c:v>
                </c:pt>
                <c:pt idx="46">
                  <c:v>0.24690000000000001</c:v>
                </c:pt>
                <c:pt idx="47">
                  <c:v>0.2132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5B-4BF9-A87F-C948A1400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7595887"/>
        <c:axId val="1497596847"/>
      </c:lineChart>
      <c:catAx>
        <c:axId val="1497595887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6847"/>
        <c:crosses val="autoZero"/>
        <c:auto val="1"/>
        <c:lblAlgn val="ctr"/>
        <c:lblOffset val="100"/>
        <c:noMultiLvlLbl val="0"/>
      </c:catAx>
      <c:valAx>
        <c:axId val="149759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kWh/half 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5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'Cold days'!$J$2</c:f>
              <c:strCache>
                <c:ptCount val="1"/>
                <c:pt idx="0">
                  <c:v>47kWh for 21 Nov 2024 at 0.7C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'Cold days'!$I$3:$I$50</c:f>
              <c:numCache>
                <c:formatCode>h:mm</c:formatCode>
                <c:ptCount val="48"/>
                <c:pt idx="0">
                  <c:v>0</c:v>
                </c:pt>
                <c:pt idx="1">
                  <c:v>2.0833333333333332E-2</c:v>
                </c:pt>
                <c:pt idx="2">
                  <c:v>4.1666666666666664E-2</c:v>
                </c:pt>
                <c:pt idx="3">
                  <c:v>6.25E-2</c:v>
                </c:pt>
                <c:pt idx="4">
                  <c:v>8.3333333333333329E-2</c:v>
                </c:pt>
                <c:pt idx="5">
                  <c:v>0.10416666666666667</c:v>
                </c:pt>
                <c:pt idx="6">
                  <c:v>0.125</c:v>
                </c:pt>
                <c:pt idx="7">
                  <c:v>0.14583333333333334</c:v>
                </c:pt>
                <c:pt idx="8">
                  <c:v>0.16666666666666666</c:v>
                </c:pt>
                <c:pt idx="9">
                  <c:v>0.1875</c:v>
                </c:pt>
                <c:pt idx="10">
                  <c:v>0.20833333333333334</c:v>
                </c:pt>
                <c:pt idx="11">
                  <c:v>0.22916666666666666</c:v>
                </c:pt>
                <c:pt idx="12">
                  <c:v>0.25</c:v>
                </c:pt>
                <c:pt idx="13">
                  <c:v>0.27083333333333331</c:v>
                </c:pt>
                <c:pt idx="14">
                  <c:v>0.29166666666666669</c:v>
                </c:pt>
                <c:pt idx="15">
                  <c:v>0.3125</c:v>
                </c:pt>
                <c:pt idx="16">
                  <c:v>0.33333333333333331</c:v>
                </c:pt>
                <c:pt idx="17">
                  <c:v>0.35416666666666669</c:v>
                </c:pt>
                <c:pt idx="18">
                  <c:v>0.375</c:v>
                </c:pt>
                <c:pt idx="19">
                  <c:v>0.39583333333333331</c:v>
                </c:pt>
                <c:pt idx="20">
                  <c:v>0.41666666666666669</c:v>
                </c:pt>
                <c:pt idx="21">
                  <c:v>0.4375</c:v>
                </c:pt>
                <c:pt idx="22">
                  <c:v>0.45833333333333331</c:v>
                </c:pt>
                <c:pt idx="23">
                  <c:v>0.47916666666666669</c:v>
                </c:pt>
                <c:pt idx="24">
                  <c:v>0.5</c:v>
                </c:pt>
                <c:pt idx="25">
                  <c:v>0.52083333333333337</c:v>
                </c:pt>
                <c:pt idx="26">
                  <c:v>0.54166666666666663</c:v>
                </c:pt>
                <c:pt idx="27">
                  <c:v>0.5625</c:v>
                </c:pt>
                <c:pt idx="28">
                  <c:v>0.58333333333333337</c:v>
                </c:pt>
                <c:pt idx="29">
                  <c:v>0.60416666666666663</c:v>
                </c:pt>
                <c:pt idx="30">
                  <c:v>0.625</c:v>
                </c:pt>
                <c:pt idx="31">
                  <c:v>0.64583333333333337</c:v>
                </c:pt>
                <c:pt idx="32">
                  <c:v>0.66666666666666663</c:v>
                </c:pt>
                <c:pt idx="33">
                  <c:v>0.6875</c:v>
                </c:pt>
                <c:pt idx="34">
                  <c:v>0.70833333333333337</c:v>
                </c:pt>
                <c:pt idx="35">
                  <c:v>0.72916666666666663</c:v>
                </c:pt>
                <c:pt idx="36">
                  <c:v>0.75</c:v>
                </c:pt>
                <c:pt idx="37">
                  <c:v>0.77083333333333337</c:v>
                </c:pt>
                <c:pt idx="38">
                  <c:v>0.79166666666666663</c:v>
                </c:pt>
                <c:pt idx="39">
                  <c:v>0.8125</c:v>
                </c:pt>
                <c:pt idx="40">
                  <c:v>0.83333333333333337</c:v>
                </c:pt>
                <c:pt idx="41">
                  <c:v>0.85416666666666663</c:v>
                </c:pt>
                <c:pt idx="42">
                  <c:v>0.875</c:v>
                </c:pt>
                <c:pt idx="43">
                  <c:v>0.89583333333333337</c:v>
                </c:pt>
                <c:pt idx="44">
                  <c:v>0.91666666666666663</c:v>
                </c:pt>
                <c:pt idx="45">
                  <c:v>0.9375</c:v>
                </c:pt>
                <c:pt idx="46">
                  <c:v>0.95833333333333337</c:v>
                </c:pt>
                <c:pt idx="47">
                  <c:v>0.97916666666666663</c:v>
                </c:pt>
              </c:numCache>
            </c:numRef>
          </c:cat>
          <c:val>
            <c:numRef>
              <c:f>'Cold days'!$K$3:$K$50</c:f>
              <c:numCache>
                <c:formatCode>General</c:formatCode>
                <c:ptCount val="48"/>
                <c:pt idx="0">
                  <c:v>0.49380000000000002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0.71819999999999995</c:v>
                </c:pt>
                <c:pt idx="13">
                  <c:v>1.9076</c:v>
                </c:pt>
                <c:pt idx="14">
                  <c:v>1.885</c:v>
                </c:pt>
                <c:pt idx="15">
                  <c:v>1.3464</c:v>
                </c:pt>
                <c:pt idx="16">
                  <c:v>1.6830000000000001</c:v>
                </c:pt>
                <c:pt idx="17">
                  <c:v>4.7126000000000001</c:v>
                </c:pt>
                <c:pt idx="18">
                  <c:v>2.0870000000000002</c:v>
                </c:pt>
                <c:pt idx="19">
                  <c:v>3.1417999999999999</c:v>
                </c:pt>
                <c:pt idx="20">
                  <c:v>3.2315999999999998</c:v>
                </c:pt>
                <c:pt idx="21">
                  <c:v>2.9398</c:v>
                </c:pt>
                <c:pt idx="22">
                  <c:v>3.2988</c:v>
                </c:pt>
                <c:pt idx="23">
                  <c:v>3.3214000000000001</c:v>
                </c:pt>
                <c:pt idx="24">
                  <c:v>2.6480000000000001</c:v>
                </c:pt>
                <c:pt idx="25">
                  <c:v>3.0295999999999998</c:v>
                </c:pt>
                <c:pt idx="26">
                  <c:v>1.885</c:v>
                </c:pt>
                <c:pt idx="27">
                  <c:v>1.9523999999999999</c:v>
                </c:pt>
                <c:pt idx="28">
                  <c:v>2.1543999999999999</c:v>
                </c:pt>
                <c:pt idx="29">
                  <c:v>1.9523999999999999</c:v>
                </c:pt>
                <c:pt idx="30">
                  <c:v>2.4236</c:v>
                </c:pt>
                <c:pt idx="31">
                  <c:v>2.8275999999999999</c:v>
                </c:pt>
                <c:pt idx="32">
                  <c:v>1.728</c:v>
                </c:pt>
                <c:pt idx="33">
                  <c:v>2.3563999999999998</c:v>
                </c:pt>
                <c:pt idx="34">
                  <c:v>2.895</c:v>
                </c:pt>
                <c:pt idx="35">
                  <c:v>2.7153999999999998</c:v>
                </c:pt>
                <c:pt idx="36">
                  <c:v>3.5682</c:v>
                </c:pt>
                <c:pt idx="37">
                  <c:v>3.6804000000000001</c:v>
                </c:pt>
                <c:pt idx="38">
                  <c:v>5.7897999999999996</c:v>
                </c:pt>
                <c:pt idx="39">
                  <c:v>3.6804000000000001</c:v>
                </c:pt>
                <c:pt idx="40">
                  <c:v>4.1740000000000004</c:v>
                </c:pt>
                <c:pt idx="41">
                  <c:v>3.613</c:v>
                </c:pt>
                <c:pt idx="42">
                  <c:v>3.3214000000000001</c:v>
                </c:pt>
                <c:pt idx="43">
                  <c:v>2.8275999999999999</c:v>
                </c:pt>
                <c:pt idx="44">
                  <c:v>1.7504</c:v>
                </c:pt>
                <c:pt idx="45">
                  <c:v>0.4264</c:v>
                </c:pt>
                <c:pt idx="46">
                  <c:v>0.49380000000000002</c:v>
                </c:pt>
                <c:pt idx="47">
                  <c:v>0.4264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1-44C3-97B5-5C20986D3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7595887"/>
        <c:axId val="1497596847"/>
      </c:lineChart>
      <c:catAx>
        <c:axId val="1497595887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6847"/>
        <c:crosses val="autoZero"/>
        <c:auto val="1"/>
        <c:lblAlgn val="ctr"/>
        <c:lblOffset val="100"/>
        <c:noMultiLvlLbl val="0"/>
      </c:catAx>
      <c:valAx>
        <c:axId val="149759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595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1266825</xdr:colOff>
      <xdr:row>11</xdr:row>
      <xdr:rowOff>123826</xdr:rowOff>
    </xdr:from>
    <xdr:to>
      <xdr:col>5</xdr:col>
      <xdr:colOff>557212</xdr:colOff>
      <xdr:row>26</xdr:row>
      <xdr:rowOff>152401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31EEA6-BB57-474C-BCB6-163D723739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266416</xdr:colOff>
      <xdr:row>159</xdr:row>
      <xdr:rowOff>77879</xdr:rowOff>
    </xdr:from>
    <xdr:to>
      <xdr:col>6</xdr:col>
      <xdr:colOff>874059</xdr:colOff>
      <xdr:row>184</xdr:row>
      <xdr:rowOff>156882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B254BA-16E4-2270-4967-D1C287DF0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1007687</xdr:colOff>
      <xdr:row>159</xdr:row>
      <xdr:rowOff>112060</xdr:rowOff>
    </xdr:from>
    <xdr:to>
      <xdr:col>10</xdr:col>
      <xdr:colOff>1400734</xdr:colOff>
      <xdr:row>184</xdr:row>
      <xdr:rowOff>123265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AE9632-87A7-E32F-C942-0E2104DB07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39220</xdr:colOff>
      <xdr:row>160</xdr:row>
      <xdr:rowOff>279</xdr:rowOff>
    </xdr:from>
    <xdr:to>
      <xdr:col>16</xdr:col>
      <xdr:colOff>896470</xdr:colOff>
      <xdr:row>184</xdr:row>
      <xdr:rowOff>89647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A27924F-9D68-E019-C529-2F747AF92A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16668</xdr:colOff>
      <xdr:row>13</xdr:row>
      <xdr:rowOff>130969</xdr:rowOff>
    </xdr:from>
    <xdr:to>
      <xdr:col>10</xdr:col>
      <xdr:colOff>54768</xdr:colOff>
      <xdr:row>28</xdr:row>
      <xdr:rowOff>159544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BA545B-A4BF-3BF2-F4AD-F7136C32D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67467</xdr:colOff>
      <xdr:row>11</xdr:row>
      <xdr:rowOff>85723</xdr:rowOff>
    </xdr:from>
    <xdr:to>
      <xdr:col>15</xdr:col>
      <xdr:colOff>198437</xdr:colOff>
      <xdr:row>32</xdr:row>
      <xdr:rowOff>35719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425BCF-8F9C-CC74-9921-5CD61FAD33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238125</xdr:colOff>
      <xdr:row>0</xdr:row>
      <xdr:rowOff>0</xdr:rowOff>
    </xdr:from>
    <xdr:to>
      <xdr:col>22</xdr:col>
      <xdr:colOff>509587</xdr:colOff>
      <xdr:row>28</xdr:row>
      <xdr:rowOff>90392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2ED7D4-7206-47A3-81F3-13D9AB066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5125" y="0"/>
          <a:ext cx="8043862" cy="51576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347662</xdr:colOff>
      <xdr:row>14</xdr:row>
      <xdr:rowOff>28004</xdr:rowOff>
    </xdr:from>
    <xdr:to>
      <xdr:col>30</xdr:col>
      <xdr:colOff>538162</xdr:colOff>
      <xdr:row>41</xdr:row>
      <xdr:rowOff>42863</xdr:rowOff>
    </xdr:to>
    <xdr:pic>
      <xdr:nvPicPr>
        <xdr:cNvPr id="3" name="Picture 2" descr="pipework size cheat sheet table">
          <a:extLst>
            <a:ext uri="{FF2B5EF4-FFF2-40B4-BE49-F238E27FC236}">
              <a16:creationId xmlns:a16="http://schemas.microsoft.com/office/drawing/2014/main" id="{E946CB0D-5014-BCA2-91ED-2ADCB9D00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3962" y="570929"/>
          <a:ext cx="7315200" cy="49011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276274</xdr:colOff>
      <xdr:row>17</xdr:row>
      <xdr:rowOff>95273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14CE90-0A07-132C-7393-E36F1C1D6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53274" cy="3171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66675</xdr:rowOff>
    </xdr:from>
    <xdr:to>
      <xdr:col>10</xdr:col>
      <xdr:colOff>304850</xdr:colOff>
      <xdr:row>28</xdr:row>
      <xdr:rowOff>66688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2552B4-C0B3-FBF3-C4A4-0C9C2290F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24225"/>
          <a:ext cx="6781850" cy="18097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12</xdr:col>
      <xdr:colOff>619182</xdr:colOff>
      <xdr:row>38</xdr:row>
      <xdr:rowOff>104786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8BF78D4-8EE8-FA6E-800F-F636F25A2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5429250"/>
          <a:ext cx="7743882" cy="15525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19</xdr:col>
      <xdr:colOff>276274</xdr:colOff>
      <xdr:row>19</xdr:row>
      <xdr:rowOff>95273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472B1D-98DC-41E0-BCC5-D4407D10A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10313" y="361950"/>
          <a:ext cx="6753274" cy="317184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65778</xdr:colOff>
      <xdr:row>1</xdr:row>
      <xdr:rowOff>30183</xdr:rowOff>
    </xdr:from>
    <xdr:to>
      <xdr:col>14</xdr:col>
      <xdr:colOff>551553</xdr:colOff>
      <xdr:row>22</xdr:row>
      <xdr:rowOff>92775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EF05EC-E2AA-4C32-8830-55B39CF940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</xdr:row>
      <xdr:rowOff>0</xdr:rowOff>
    </xdr:from>
    <xdr:to>
      <xdr:col>18</xdr:col>
      <xdr:colOff>38100</xdr:colOff>
      <xdr:row>16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181135-B5BC-4CBC-98B3-80FE1CBA9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17</xdr:row>
      <xdr:rowOff>0</xdr:rowOff>
    </xdr:from>
    <xdr:to>
      <xdr:col>18</xdr:col>
      <xdr:colOff>38100</xdr:colOff>
      <xdr:row>32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99D885-7070-49F0-945F-9C50F9035F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Philip Haile" id="{6B14A3FD-C86F-4418-A61B-D2B45A715CA8}" userId="S::Philip.Haile@bwce.coop::c8d0fde7-c099-4175-925d-823553a40d11" providerId="AD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CB85331-544E-4D7F-9398-23D96AD4A7BA}" autoFormatId="16" applyNumberFormats="0" applyBorderFormats="0" applyFontFormats="0" applyPatternFormats="0" applyAlignmentFormats="0" applyWidthHeightFormats="0">
  <queryTableRefresh nextId="93">
    <queryTableFields count="92">
      <queryTableField id="1" name="lmk-key" tableColumnId="1"/>
      <queryTableField id="2" name="address1" tableColumnId="2"/>
      <queryTableField id="3" name="address2" tableColumnId="3"/>
      <queryTableField id="4" name="address3" tableColumnId="4"/>
      <queryTableField id="5" name="postcode" tableColumnId="5"/>
      <queryTableField id="6" name="building-reference-number" tableColumnId="6"/>
      <queryTableField id="7" name="current-energy-rating" tableColumnId="7"/>
      <queryTableField id="8" name="potential-energy-rating" tableColumnId="8"/>
      <queryTableField id="9" name="current-energy-efficiency" tableColumnId="9"/>
      <queryTableField id="10" name="potential-energy-efficiency" tableColumnId="10"/>
      <queryTableField id="11" name="property-type" tableColumnId="11"/>
      <queryTableField id="12" name="built-form" tableColumnId="12"/>
      <queryTableField id="13" name="inspection-date" tableColumnId="13"/>
      <queryTableField id="14" name="local-authority" tableColumnId="14"/>
      <queryTableField id="15" name="constituency" tableColumnId="15"/>
      <queryTableField id="16" name="county" tableColumnId="16"/>
      <queryTableField id="17" name="lodgement-date" tableColumnId="17"/>
      <queryTableField id="18" name="transaction-type" tableColumnId="18"/>
      <queryTableField id="19" name="environment-impact-current" tableColumnId="19"/>
      <queryTableField id="20" name="environment-impact-potential" tableColumnId="20"/>
      <queryTableField id="21" name="energy-consumption-current" tableColumnId="21"/>
      <queryTableField id="22" name="energy-consumption-potential" tableColumnId="22"/>
      <queryTableField id="23" name="co2-emissions-current" tableColumnId="23"/>
      <queryTableField id="24" name="co2-emiss-curr-per-floor-area" tableColumnId="24"/>
      <queryTableField id="25" name="co2-emissions-potential" tableColumnId="25"/>
      <queryTableField id="26" name="lighting-cost-current" tableColumnId="26"/>
      <queryTableField id="27" name="lighting-cost-potential" tableColumnId="27"/>
      <queryTableField id="28" name="heating-cost-current" tableColumnId="28"/>
      <queryTableField id="29" name="heating-cost-potential" tableColumnId="29"/>
      <queryTableField id="30" name="hot-water-cost-current" tableColumnId="30"/>
      <queryTableField id="31" name="hot-water-cost-potential" tableColumnId="31"/>
      <queryTableField id="32" name="total-floor-area" tableColumnId="32"/>
      <queryTableField id="33" name="energy-tariff" tableColumnId="33"/>
      <queryTableField id="34" name="mains-gas-flag" tableColumnId="34"/>
      <queryTableField id="35" name="floor-level" tableColumnId="35"/>
      <queryTableField id="36" name="flat-top-storey" tableColumnId="36"/>
      <queryTableField id="37" name="flat-storey-count" tableColumnId="37"/>
      <queryTableField id="38" name="main-heating-controls" tableColumnId="38"/>
      <queryTableField id="39" name="multi-glaze-proportion" tableColumnId="39"/>
      <queryTableField id="40" name="glazed-type" tableColumnId="40"/>
      <queryTableField id="41" name="glazed-area" tableColumnId="41"/>
      <queryTableField id="42" name="extension-count" tableColumnId="42"/>
      <queryTableField id="43" name="number-habitable-rooms" tableColumnId="43"/>
      <queryTableField id="44" name="number-heated-rooms" tableColumnId="44"/>
      <queryTableField id="45" name="low-energy-lighting" tableColumnId="45"/>
      <queryTableField id="46" name="number-open-fireplaces" tableColumnId="46"/>
      <queryTableField id="47" name="hotwater-description" tableColumnId="47"/>
      <queryTableField id="48" name="hot-water-energy-eff" tableColumnId="48"/>
      <queryTableField id="49" name="hot-water-env-eff" tableColumnId="49"/>
      <queryTableField id="50" name="floor-description" tableColumnId="50"/>
      <queryTableField id="51" name="floor-energy-eff" tableColumnId="51"/>
      <queryTableField id="52" name="floor-env-eff" tableColumnId="52"/>
      <queryTableField id="53" name="windows-description" tableColumnId="53"/>
      <queryTableField id="54" name="windows-energy-eff" tableColumnId="54"/>
      <queryTableField id="55" name="windows-env-eff" tableColumnId="55"/>
      <queryTableField id="56" name="walls-description" tableColumnId="56"/>
      <queryTableField id="57" name="walls-energy-eff" tableColumnId="57"/>
      <queryTableField id="58" name="walls-env-eff" tableColumnId="58"/>
      <queryTableField id="59" name="secondheat-description" tableColumnId="59"/>
      <queryTableField id="60" name="sheating-energy-eff" tableColumnId="60"/>
      <queryTableField id="61" name="sheating-env-eff" tableColumnId="61"/>
      <queryTableField id="62" name="roof-description" tableColumnId="62"/>
      <queryTableField id="63" name="roof-energy-eff" tableColumnId="63"/>
      <queryTableField id="64" name="roof-env-eff" tableColumnId="64"/>
      <queryTableField id="65" name="mainheat-description" tableColumnId="65"/>
      <queryTableField id="66" name="mainheat-energy-eff" tableColumnId="66"/>
      <queryTableField id="67" name="mainheat-env-eff" tableColumnId="67"/>
      <queryTableField id="68" name="mainheatcont-description" tableColumnId="68"/>
      <queryTableField id="69" name="mainheatc-energy-eff" tableColumnId="69"/>
      <queryTableField id="70" name="mainheatc-env-eff" tableColumnId="70"/>
      <queryTableField id="71" name="lighting-description" tableColumnId="71"/>
      <queryTableField id="72" name="lighting-energy-eff" tableColumnId="72"/>
      <queryTableField id="73" name="lighting-env-eff" tableColumnId="73"/>
      <queryTableField id="74" name="main-fuel" tableColumnId="74"/>
      <queryTableField id="75" name="wind-turbine-count" tableColumnId="75"/>
      <queryTableField id="76" name="heat-loss-corridor" tableColumnId="76"/>
      <queryTableField id="77" name="unheated-corridor-length" tableColumnId="77"/>
      <queryTableField id="78" name="floor-height" tableColumnId="78"/>
      <queryTableField id="79" name="photo-supply" tableColumnId="79"/>
      <queryTableField id="80" name="solar-water-heating-flag" tableColumnId="80"/>
      <queryTableField id="81" name="mechanical-ventilation" tableColumnId="81"/>
      <queryTableField id="82" name="address" tableColumnId="82"/>
      <queryTableField id="83" name="local-authority-label" tableColumnId="83"/>
      <queryTableField id="84" name="constituency-label" tableColumnId="84"/>
      <queryTableField id="85" name="posttown" tableColumnId="85"/>
      <queryTableField id="86" name="construction-age-band" tableColumnId="86"/>
      <queryTableField id="87" name="lodgement-datetime" tableColumnId="87"/>
      <queryTableField id="88" name="tenure" tableColumnId="88"/>
      <queryTableField id="89" name="fixed-lighting-outlets-count" tableColumnId="89"/>
      <queryTableField id="90" name="low-energy-fixed-light-count" tableColumnId="90"/>
      <queryTableField id="91" name="uprn" tableColumnId="91"/>
      <queryTableField id="92" name="uprn-source" tableColumnId="9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F0AF923-A2D9-4050-97F7-B8ECC537F199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">
  <rv s="0">
    <fb>0</fb>
    <v>0</v>
  </rv>
  <rv s="1">
    <fb>0</fb>
    <v>&lt;class 'NoneType'&gt;</v>
    <v>NoneType</v>
    <v>None</v>
    <v>0</v>
    <v>1</v>
  </rv>
  <rv s="2">
    <v>&lt;class '__main__.Home'&gt;</v>
    <v>Home</v>
    <v>&lt;__main__.Home object at 0x7efd1852e960&gt;</v>
    <v>1</v>
  </rv>
</rvData>
</file>

<file path=xl/richData/rdrichvaluestructure.xml><?xml version="1.0" encoding="utf-8"?>
<rvStructures xmlns="http://schemas.microsoft.com/office/spreadsheetml/2017/richdata" count="3">
  <s t="_formattednumber">
    <k n="_Format" t="spb"/>
  </s>
  <s t="_python">
    <k n="Python_type" t="s"/>
    <k n="Python_typeName" t="s"/>
    <k n="Python_str" t="s"/>
    <k n="preview" t="r"/>
    <k n="_Provider" t="spb"/>
  </s>
  <s t="_python">
    <k n="Python_type" t="s"/>
    <k n="Python_typeName" t="s"/>
    <k n="Python_str" t="s"/>
    <k n="_Provider" t="spb"/>
  </s>
</rvStructures>
</file>

<file path=xl/richData/rdsupportingpropertybag.xml><?xml version="1.0" encoding="utf-8"?>
<supportingPropertyBags xmlns="http://schemas.microsoft.com/office/spreadsheetml/2017/richdata2">
  <spbData count="2">
    <spb s="0">
      <v>1</v>
    </spb>
    <spb s="1">
      <v>https://www.anaconda.com/excel</v>
      <v>https://res.cdn.office.net/officepysvc/prod-service/anacondalogo.png</v>
      <v>Python provided by Anaconda</v>
    </spb>
  </spbData>
</supportingPropertyBags>
</file>

<file path=xl/richData/rdsupportingpropertybagstructure.xml><?xml version="1.0" encoding="utf-8"?>
<spbStructures xmlns="http://schemas.microsoft.com/office/spreadsheetml/2017/richdata2" count="2">
  <s>
    <k n="_Self" t="i"/>
  </s>
  <s>
    <k n="link" t="s"/>
    <k n="logo" t="s"/>
    <k n="name" t="s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1">
    <x:dxf>
      <x:numFmt numFmtId="0" formatCode="General"/>
    </x:dxf>
  </dxfs>
  <richProperties>
    <rPr n="NumberFormat" t="s"/>
  </richProperties>
  <richStyles>
    <rSty dxfid="0">
      <rpv i="0">0;-0;"None"</rpv>
    </rSty>
  </richStyles>
</richStyleSheet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3153034-925F-4B5D-9AF3-E0CDB1CE81AE}" name="Table9" displayName="Table9" ref="A133:N158" totalsRowShown="0" headerRowDxfId="90" dataDxfId="89" tableBorderDxfId="88">
  <autoFilter ref="A133:N158" xr:uid="{C3153034-925F-4B5D-9AF3-E0CDB1CE81AE}">
    <filterColumn colId="2">
      <filters>
        <filter val="Filter"/>
        <filter val="TRUE"/>
      </filters>
    </filterColumn>
  </autoFilter>
  <tableColumns count="14">
    <tableColumn id="1" xr3:uid="{75036471-BD30-4DB2-82AD-9A2CBBD827E0}" name="Column1" dataDxfId="87">
      <calculatedColumnFormula>A93&amp;" (£"&amp;ROUND(D134,0)&amp;", "&amp;ROUND(B93*100,0)&amp;"%)"</calculatedColumnFormula>
    </tableColumn>
    <tableColumn id="2" xr3:uid="{4C810050-68FD-43C1-9F60-8BA6CDCD6F82}" name="Column2" dataDxfId="86"/>
    <tableColumn id="3" xr3:uid="{28462025-B081-486F-A40C-C3E39844F004}" name="Column3" dataDxfId="85">
      <calculatedColumnFormula>D134&gt;0</calculatedColumnFormula>
    </tableColumn>
    <tableColumn id="4" xr3:uid="{C512EE3C-95CA-4B14-B107-33879B19A279}" name="Column4" dataDxfId="84">
      <calculatedColumnFormula>D93*GasDeliveredHeatTariff</calculatedColumnFormula>
    </tableColumn>
    <tableColumn id="5" xr3:uid="{C12BAD4C-9F9E-4D09-819E-E75376AF1C97}" name="Column5" dataDxfId="83">
      <calculatedColumnFormula>E93*GasDeliveredHeatTariff</calculatedColumnFormula>
    </tableColumn>
    <tableColumn id="6" xr3:uid="{2AE0F26A-F6CD-4233-87B1-93F534350BEB}" name="Column6" dataDxfId="82">
      <calculatedColumnFormula>F93*GasDeliveredHeatTariff</calculatedColumnFormula>
    </tableColumn>
    <tableColumn id="7" xr3:uid="{C10C00AC-6334-45E6-8907-A078FEA027DC}" name="Column7" dataDxfId="81">
      <calculatedColumnFormula>G93*GasDeliveredHeatTariff</calculatedColumnFormula>
    </tableColumn>
    <tableColumn id="8" xr3:uid="{2E6D87C6-4A50-4F85-80B6-5CDE8A699B8F}" name="Column8" dataDxfId="80">
      <calculatedColumnFormula>H93*GasDeliveredHeatTariff</calculatedColumnFormula>
    </tableColumn>
    <tableColumn id="9" xr3:uid="{47A6B4BF-30E1-4FAB-AB51-60299DEB4C85}" name="Column9" dataDxfId="79">
      <calculatedColumnFormula>I93*GasDeliveredHeatTariff</calculatedColumnFormula>
    </tableColumn>
    <tableColumn id="10" xr3:uid="{D63C5878-582B-4C50-840A-34FC1D65EA11}" name="Column10" dataDxfId="78">
      <calculatedColumnFormula>J93*GasDeliveredHeatTariff</calculatedColumnFormula>
    </tableColumn>
    <tableColumn id="11" xr3:uid="{0656859C-F1D6-4B5E-A7E1-4B7F564DF2F8}" name="Column11" dataDxfId="77">
      <calculatedColumnFormula>K93*GasDeliveredHeatTariff</calculatedColumnFormula>
    </tableColumn>
    <tableColumn id="12" xr3:uid="{F4C179B4-D7AA-49C3-820B-EDCB9A07F2FF}" name="Column12" dataDxfId="76">
      <calculatedColumnFormula>L93*GasDeliveredHeatTariff</calculatedColumnFormula>
    </tableColumn>
    <tableColumn id="13" xr3:uid="{00C4D6D2-76AD-4247-9900-5CCF7121F801}" name="Column13" dataDxfId="75">
      <calculatedColumnFormula>M93*GasDeliveredHeatTariff</calculatedColumnFormula>
    </tableColumn>
    <tableColumn id="14" xr3:uid="{745C5B1F-0991-4D05-964A-B8ECFDF37DF2}" name="Column14" dataDxfId="74">
      <calculatedColumnFormula>N93*GasDeliveredHeatTariff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E12B383-07AD-40EF-B5C1-680D56C9B1F1}" name="Rooms" displayName="Rooms" ref="A7:K29" totalsRowShown="0">
  <autoFilter ref="A7:K29" xr:uid="{0E12B383-07AD-40EF-B5C1-680D56C9B1F1}"/>
  <tableColumns count="11">
    <tableColumn id="1" xr3:uid="{E2F919BA-9F12-4F38-9024-B496616313F5}" name="Room Name" dataDxfId="73">
      <calculatedColumnFormula>IF(ISBLANK(HeatPunkRaw!A2),"",HeatPunkRaw!A2)</calculatedColumnFormula>
    </tableColumn>
    <tableColumn id="11" xr3:uid="{125AEB5F-C3E7-47ED-83CA-6AC30003A0A6}" name="Annual kWh" dataDxfId="72">
      <calculatedColumnFormula>HeatPunkRaw!H2</calculatedColumnFormula>
    </tableColumn>
    <tableColumn id="2" xr3:uid="{6B10A149-4861-4967-BFD2-D98D041BD0DC}" name="Heat Loss">
      <calculatedColumnFormula>HeatPunkRaw!E2</calculatedColumnFormula>
    </tableColumn>
    <tableColumn id="3" xr3:uid="{0EEC3356-1025-4401-A48D-19D36739BA0E}" name="Room Temperature">
      <calculatedColumnFormula>HeatPunkRaw!G2</calculatedColumnFormula>
    </tableColumn>
    <tableColumn id="4" xr3:uid="{BB922745-68E4-423A-99BF-6DD92A96FB55}" name="Floor Level" dataDxfId="71">
      <calculatedColumnFormula>HeatPunkRaw!B2</calculatedColumnFormula>
    </tableColumn>
    <tableColumn id="5" xr3:uid="{EC74B3E5-BA87-4D54-85E5-7882D8CE11DF}" name="MCS Room Function" dataCellStyle="Input"/>
    <tableColumn id="6" xr3:uid="{192FD35B-2063-44EE-8F27-D3F68CB32A04}" name="MCS ACH" dataDxfId="70">
      <calculatedColumnFormula>IFERROR(INDEX(MCSACH!$B$6:$D$26, MATCH($F8,MCSACH!$A$6:$A$26,0),MATCH($G$2,MCSACH!$B$4:$D$4,0)),0)</calculatedColumnFormula>
    </tableColumn>
    <tableColumn id="10" xr3:uid="{03E91E3F-CC90-48EF-8B67-598CB74E4F2F}" name="ACH" dataDxfId="69">
      <calculatedColumnFormula>HeatPunkRaw!I2</calculatedColumnFormula>
    </tableColumn>
    <tableColumn id="7" xr3:uid="{D5A4C00B-C8DB-4BB2-902C-248E7A56CA0E}" name="Party Walls?" dataCellStyle="Input"/>
    <tableColumn id="8" xr3:uid="{F7579480-5C00-4A90-8F9D-A09AAE1078A6}" name="Volume" dataDxfId="68">
      <calculatedColumnFormula>HeatPunkRaw!C2</calculatedColumnFormula>
    </tableColumn>
    <tableColumn id="9" xr3:uid="{E24AB03F-A670-4A56-8FD0-391F071483E9}" name="Floor Area">
      <calculatedColumnFormula>HeatPunkRaw!D2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EEB467-E210-4341-8481-A47BCCD8FBA1}" name="RadiatorDatabase" displayName="RadiatorDatabase" ref="A1:H195" totalsRowShown="0">
  <autoFilter ref="A1:H195" xr:uid="{58EEB467-E210-4341-8481-A47BCCD8FBA1}"/>
  <sortState xmlns:xlrd2="http://schemas.microsoft.com/office/spreadsheetml/2017/richdata2" ref="A2:H157">
    <sortCondition ref="A1:A157"/>
  </sortState>
  <tableColumns count="8">
    <tableColumn id="1" xr3:uid="{9BB030BD-CDEC-486F-89D1-6094E4AC4FFD}" name="Radiator Key" dataDxfId="1">
      <calculatedColumnFormula>B2&amp;"x"&amp;C2&amp;"x"&amp;E2&amp;"x"&amp;D2</calculatedColumnFormula>
    </tableColumn>
    <tableColumn id="9" xr3:uid="{65AB19FF-545F-45C0-91E1-3C67FB8F1335}" name="Type"/>
    <tableColumn id="2" xr3:uid="{544C4AF4-5968-4717-AA9B-0E94F3C02B13}" name="Depth"/>
    <tableColumn id="3" xr3:uid="{2B0097BC-186B-4277-B0C6-7BA70194DE28}" name="Height"/>
    <tableColumn id="4" xr3:uid="{EF11971D-AD18-427C-9450-3A5339EB5CFF}" name="Length"/>
    <tableColumn id="7" xr3:uid="{CB4BA3F5-5EC0-43FC-9535-D19303225433}" name="N"/>
    <tableColumn id="5" xr3:uid="{ED02978E-8DC7-4E32-9B5E-3298B2C1AFC4}" name="W @ dt 50"/>
    <tableColumn id="6" xr3:uid="{11E16618-8B31-4639-9E76-D8D8E3C4E08B}" name="£" dataDxfId="0"/>
  </tableColumns>
  <tableStyleInfo name="TableStyleLight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3F42EE5-2452-442F-A678-08C958316E83}" name="EPCdata" displayName="EPCdata" ref="A1:CN12" tableType="queryTable" totalsRowShown="0">
  <autoFilter ref="A1:CN12" xr:uid="{E3F42EE5-2452-442F-A678-08C958316E83}"/>
  <tableColumns count="92">
    <tableColumn id="1" xr3:uid="{C4AD0F1C-040B-481A-B74D-D2A1A618F681}" uniqueName="1" name="lmk-key" queryTableFieldId="1"/>
    <tableColumn id="2" xr3:uid="{B13BD3B9-0E1D-43A4-93A7-9BB6BACC19B7}" uniqueName="2" name="address1" queryTableFieldId="2" dataDxfId="67"/>
    <tableColumn id="3" xr3:uid="{FE7DE30C-00EC-4D58-B9FE-BE9B4D10D42F}" uniqueName="3" name="address2" queryTableFieldId="3" dataDxfId="66"/>
    <tableColumn id="4" xr3:uid="{2970744F-A5A3-488C-876C-7166CE42E329}" uniqueName="4" name="address3" queryTableFieldId="4" dataDxfId="65"/>
    <tableColumn id="5" xr3:uid="{4BE7B15C-291F-4F23-B153-34D225FDF079}" uniqueName="5" name="postcode" queryTableFieldId="5" dataDxfId="64"/>
    <tableColumn id="6" xr3:uid="{16CBA403-6437-413C-A341-17D0CA16E143}" uniqueName="6" name="building-reference-number" queryTableFieldId="6"/>
    <tableColumn id="7" xr3:uid="{A92A6366-4BFE-401D-B05B-C738F4E2F5AF}" uniqueName="7" name="current-energy-rating" queryTableFieldId="7" dataDxfId="63"/>
    <tableColumn id="8" xr3:uid="{3CDF47B7-6A22-46A7-ABFD-3F3005E21877}" uniqueName="8" name="potential-energy-rating" queryTableFieldId="8" dataDxfId="62"/>
    <tableColumn id="9" xr3:uid="{8D43BDC7-BC0C-4F7A-A280-C83CFDCA1275}" uniqueName="9" name="current-energy-efficiency" queryTableFieldId="9"/>
    <tableColumn id="10" xr3:uid="{CDF56479-7DC2-49AC-8480-5FCED66233C5}" uniqueName="10" name="potential-energy-efficiency" queryTableFieldId="10"/>
    <tableColumn id="11" xr3:uid="{99942E23-376E-4695-BCEA-ECD958FBF48E}" uniqueName="11" name="property-type" queryTableFieldId="11" dataDxfId="61"/>
    <tableColumn id="12" xr3:uid="{431A9145-5429-4519-94E9-0D4E22DE76D1}" uniqueName="12" name="built-form" queryTableFieldId="12" dataDxfId="60"/>
    <tableColumn id="13" xr3:uid="{46591018-D17B-4871-9323-E82EC0261DD4}" uniqueName="13" name="inspection-date" queryTableFieldId="13" dataDxfId="59"/>
    <tableColumn id="14" xr3:uid="{85A8A77B-F73D-40E0-BD19-0BAAD417C2F4}" uniqueName="14" name="local-authority" queryTableFieldId="14" dataDxfId="58"/>
    <tableColumn id="15" xr3:uid="{16C0C5F4-8097-4F19-AC11-9C38D14AC078}" uniqueName="15" name="constituency" queryTableFieldId="15" dataDxfId="57"/>
    <tableColumn id="16" xr3:uid="{E0C82F27-2D1A-4241-B5EB-19C3CC219F6D}" uniqueName="16" name="county" queryTableFieldId="16" dataDxfId="56"/>
    <tableColumn id="17" xr3:uid="{A0B2C456-62E9-444E-8846-BD9BE589F2EA}" uniqueName="17" name="lodgement-date" queryTableFieldId="17" dataDxfId="55"/>
    <tableColumn id="18" xr3:uid="{8A6F77D8-9FDF-4146-8A45-BDF1CC0A7FA3}" uniqueName="18" name="transaction-type" queryTableFieldId="18" dataDxfId="54"/>
    <tableColumn id="19" xr3:uid="{AB2D5B6B-A36C-412A-8739-93B035ACE8D7}" uniqueName="19" name="environment-impact-current" queryTableFieldId="19"/>
    <tableColumn id="20" xr3:uid="{B623183C-26A8-4C80-A07F-DCA59CD102F2}" uniqueName="20" name="environment-impact-potential" queryTableFieldId="20"/>
    <tableColumn id="21" xr3:uid="{24CDFB83-E5F6-4E60-A867-AE8349CBB2FE}" uniqueName="21" name="energy-consumption-current" queryTableFieldId="21"/>
    <tableColumn id="22" xr3:uid="{59768D00-E44B-4C85-927E-05778DAF889C}" uniqueName="22" name="energy-consumption-potential" queryTableFieldId="22"/>
    <tableColumn id="23" xr3:uid="{94714BBC-EF44-4136-B0DB-CA6C4A3A15ED}" uniqueName="23" name="co2-emissions-current" queryTableFieldId="23"/>
    <tableColumn id="24" xr3:uid="{B6A993BB-7547-43D7-9C7E-061018895BF4}" uniqueName="24" name="co2-emiss-curr-per-floor-area" queryTableFieldId="24"/>
    <tableColumn id="25" xr3:uid="{ED42E41D-1EB0-409B-993C-9DF0FB1D84F7}" uniqueName="25" name="co2-emissions-potential" queryTableFieldId="25"/>
    <tableColumn id="26" xr3:uid="{5B76279E-F365-4C4C-B7C4-CB4F45342E92}" uniqueName="26" name="lighting-cost-current" queryTableFieldId="26"/>
    <tableColumn id="27" xr3:uid="{6C5C69EA-E1C9-44CC-B8D3-524AD03460C8}" uniqueName="27" name="lighting-cost-potential" queryTableFieldId="27"/>
    <tableColumn id="28" xr3:uid="{3BC2454C-9D10-4B3B-B88B-A8EC111D8917}" uniqueName="28" name="heating-cost-current" queryTableFieldId="28"/>
    <tableColumn id="29" xr3:uid="{39D90FC2-E5FB-48F1-B1EA-59DDECBD317E}" uniqueName="29" name="heating-cost-potential" queryTableFieldId="29"/>
    <tableColumn id="30" xr3:uid="{29FE6B2D-A21B-4432-AD45-9C7159D62823}" uniqueName="30" name="hot-water-cost-current" queryTableFieldId="30"/>
    <tableColumn id="31" xr3:uid="{1B84D862-FB20-4525-9D48-DEFCAB9D554A}" uniqueName="31" name="hot-water-cost-potential" queryTableFieldId="31"/>
    <tableColumn id="32" xr3:uid="{268B572E-45DD-45F7-964A-1DAF9085B1EF}" uniqueName="32" name="total-floor-area" queryTableFieldId="32"/>
    <tableColumn id="33" xr3:uid="{397DBE13-1414-40E0-BB47-1FD9D3B3E54C}" uniqueName="33" name="energy-tariff" queryTableFieldId="33" dataDxfId="53"/>
    <tableColumn id="34" xr3:uid="{2C108195-9353-4EEA-A560-5951B88CE4B9}" uniqueName="34" name="mains-gas-flag" queryTableFieldId="34" dataDxfId="52"/>
    <tableColumn id="35" xr3:uid="{6ED824CA-3AF1-4347-B1F1-F679930ACA81}" uniqueName="35" name="floor-level" queryTableFieldId="35" dataDxfId="51"/>
    <tableColumn id="36" xr3:uid="{DEF80D3A-9FE5-4610-962E-8B21B92DC4AB}" uniqueName="36" name="flat-top-storey" queryTableFieldId="36" dataDxfId="50"/>
    <tableColumn id="37" xr3:uid="{60B88DC4-16B0-453B-975B-E356FF172C8F}" uniqueName="37" name="flat-storey-count" queryTableFieldId="37" dataDxfId="49"/>
    <tableColumn id="38" xr3:uid="{1F9F022F-942F-487E-9E51-E747F58029F5}" uniqueName="38" name="main-heating-controls" queryTableFieldId="38"/>
    <tableColumn id="39" xr3:uid="{AC2BE78B-47D8-4727-85E5-1F6D7096B082}" uniqueName="39" name="multi-glaze-proportion" queryTableFieldId="39"/>
    <tableColumn id="40" xr3:uid="{B60E7780-0E82-4033-B2A0-F94EEBF81907}" uniqueName="40" name="glazed-type" queryTableFieldId="40" dataDxfId="48"/>
    <tableColumn id="41" xr3:uid="{46D5D65A-4896-49D1-A4AD-D0D1A38A11BA}" uniqueName="41" name="glazed-area" queryTableFieldId="41" dataDxfId="47"/>
    <tableColumn id="42" xr3:uid="{D38EF654-BB64-42F7-A213-FEFF44443E77}" uniqueName="42" name="extension-count" queryTableFieldId="42"/>
    <tableColumn id="43" xr3:uid="{AF590FA1-FC22-4F78-9A8A-976665F02546}" uniqueName="43" name="number-habitable-rooms" queryTableFieldId="43"/>
    <tableColumn id="44" xr3:uid="{AD1AB226-28A5-4DFB-AEFD-092BA4CF07CF}" uniqueName="44" name="number-heated-rooms" queryTableFieldId="44"/>
    <tableColumn id="45" xr3:uid="{C8675846-0A6B-4DA2-88EC-0F40B99BC668}" uniqueName="45" name="low-energy-lighting" queryTableFieldId="45"/>
    <tableColumn id="46" xr3:uid="{50CD6BD4-A37A-4D8D-80C6-2AC8E5A82343}" uniqueName="46" name="number-open-fireplaces" queryTableFieldId="46"/>
    <tableColumn id="47" xr3:uid="{2DA6493B-8EF7-41C8-8E58-475492872F56}" uniqueName="47" name="hotwater-description" queryTableFieldId="47" dataDxfId="46"/>
    <tableColumn id="48" xr3:uid="{936588BE-4992-42FF-9B87-1475C653900C}" uniqueName="48" name="hot-water-energy-eff" queryTableFieldId="48" dataDxfId="45"/>
    <tableColumn id="49" xr3:uid="{95F6A363-C9C6-48B9-B96E-3FB7A6318B95}" uniqueName="49" name="hot-water-env-eff" queryTableFieldId="49" dataDxfId="44"/>
    <tableColumn id="50" xr3:uid="{D3D57C46-2FCA-43CC-B94C-38A3FCD7B4BC}" uniqueName="50" name="floor-description" queryTableFieldId="50" dataDxfId="43"/>
    <tableColumn id="51" xr3:uid="{5377900D-CCFD-4996-BE85-B6C092082910}" uniqueName="51" name="floor-energy-eff" queryTableFieldId="51" dataDxfId="42"/>
    <tableColumn id="52" xr3:uid="{26B970CF-0AC3-4595-B5A2-0FACD53F4CF7}" uniqueName="52" name="floor-env-eff" queryTableFieldId="52" dataDxfId="41"/>
    <tableColumn id="53" xr3:uid="{F5CE87CE-AF19-4765-B12B-206BBA3579F2}" uniqueName="53" name="windows-description" queryTableFieldId="53" dataDxfId="40"/>
    <tableColumn id="54" xr3:uid="{2EDD39D8-6248-499E-88B8-DF35D73E628E}" uniqueName="54" name="windows-energy-eff" queryTableFieldId="54" dataDxfId="39"/>
    <tableColumn id="55" xr3:uid="{10E2B8CE-873A-4387-B0ED-19E3BFA826FA}" uniqueName="55" name="windows-env-eff" queryTableFieldId="55" dataDxfId="38"/>
    <tableColumn id="56" xr3:uid="{616BB6D5-9E42-4DE4-AA7D-BA107600B808}" uniqueName="56" name="walls-description" queryTableFieldId="56" dataDxfId="37"/>
    <tableColumn id="57" xr3:uid="{22320CA3-1178-4FCF-8910-84AE7AFBA3CE}" uniqueName="57" name="walls-energy-eff" queryTableFieldId="57" dataDxfId="36"/>
    <tableColumn id="58" xr3:uid="{A71E04B2-F3B4-4841-A646-080640483DEF}" uniqueName="58" name="walls-env-eff" queryTableFieldId="58" dataDxfId="35"/>
    <tableColumn id="59" xr3:uid="{DA207A27-7BB6-43A4-9F5C-7D3EA50D27E4}" uniqueName="59" name="secondheat-description" queryTableFieldId="59" dataDxfId="34"/>
    <tableColumn id="60" xr3:uid="{1AA7331B-913D-4FD3-97C4-E86E3D5BC8E0}" uniqueName="60" name="sheating-energy-eff" queryTableFieldId="60" dataDxfId="33"/>
    <tableColumn id="61" xr3:uid="{EF8E9C60-B013-420E-8D9E-209B8DD75477}" uniqueName="61" name="sheating-env-eff" queryTableFieldId="61" dataDxfId="32"/>
    <tableColumn id="62" xr3:uid="{14176F5E-539C-4AA1-92A5-225C8ADDDA09}" uniqueName="62" name="roof-description" queryTableFieldId="62" dataDxfId="31"/>
    <tableColumn id="63" xr3:uid="{9CCB7625-9B22-4509-9A08-0718F6258B4D}" uniqueName="63" name="roof-energy-eff" queryTableFieldId="63" dataDxfId="30"/>
    <tableColumn id="64" xr3:uid="{9F257518-C012-4C27-BAA4-5BF04D214634}" uniqueName="64" name="roof-env-eff" queryTableFieldId="64" dataDxfId="29"/>
    <tableColumn id="65" xr3:uid="{A0EF518B-E1C7-4607-8AA5-F2C131A2B4B4}" uniqueName="65" name="mainheat-description" queryTableFieldId="65" dataDxfId="28"/>
    <tableColumn id="66" xr3:uid="{B91EDE72-9E3E-4F04-9E3F-5DF78A65E10A}" uniqueName="66" name="mainheat-energy-eff" queryTableFieldId="66" dataDxfId="27"/>
    <tableColumn id="67" xr3:uid="{D0BE486F-757B-4693-8710-1F2B39D1355C}" uniqueName="67" name="mainheat-env-eff" queryTableFieldId="67" dataDxfId="26"/>
    <tableColumn id="68" xr3:uid="{81602728-04E2-4E3A-8899-32164C014E21}" uniqueName="68" name="mainheatcont-description" queryTableFieldId="68" dataDxfId="25"/>
    <tableColumn id="69" xr3:uid="{6DE0614E-F857-42EC-9B6A-182AB195618F}" uniqueName="69" name="mainheatc-energy-eff" queryTableFieldId="69" dataDxfId="24"/>
    <tableColumn id="70" xr3:uid="{0D939316-6A34-43EC-9827-2C711B16A5C2}" uniqueName="70" name="mainheatc-env-eff" queryTableFieldId="70" dataDxfId="23"/>
    <tableColumn id="71" xr3:uid="{FB625599-7DEE-4290-9146-C5D6E18AADCD}" uniqueName="71" name="lighting-description" queryTableFieldId="71" dataDxfId="22"/>
    <tableColumn id="72" xr3:uid="{1EC5097C-8CEA-4A11-9702-6804BEE37616}" uniqueName="72" name="lighting-energy-eff" queryTableFieldId="72" dataDxfId="21"/>
    <tableColumn id="73" xr3:uid="{599EBBB2-0F92-4541-8B86-2DF4F304F1C3}" uniqueName="73" name="lighting-env-eff" queryTableFieldId="73" dataDxfId="20"/>
    <tableColumn id="74" xr3:uid="{2004AF14-6531-44FB-A8EA-CF4FD4CE5578}" uniqueName="74" name="main-fuel" queryTableFieldId="74" dataDxfId="19"/>
    <tableColumn id="75" xr3:uid="{98300DC8-93C6-463A-BF20-F16A99FF6BBA}" uniqueName="75" name="wind-turbine-count" queryTableFieldId="75"/>
    <tableColumn id="76" xr3:uid="{DB7FE40B-A1F5-4EC9-9204-96999E9C4F06}" uniqueName="76" name="heat-loss-corridor" queryTableFieldId="76" dataDxfId="18"/>
    <tableColumn id="77" xr3:uid="{CCF79A0B-0FA3-4083-92E9-CD37BFDAFBE7}" uniqueName="77" name="unheated-corridor-length" queryTableFieldId="77" dataDxfId="17"/>
    <tableColumn id="78" xr3:uid="{CCB870D2-6CF6-4C5F-93DD-FE62A40841AA}" uniqueName="78" name="floor-height" queryTableFieldId="78"/>
    <tableColumn id="79" xr3:uid="{C8D2910B-49E0-4116-9F19-B24DF7B90328}" uniqueName="79" name="photo-supply" queryTableFieldId="79"/>
    <tableColumn id="80" xr3:uid="{19A50F92-430E-46E8-AA0D-E68ECC78479D}" uniqueName="80" name="solar-water-heating-flag" queryTableFieldId="80" dataDxfId="16"/>
    <tableColumn id="81" xr3:uid="{6D8C863F-28CB-4F22-A81A-5E0E53C8444C}" uniqueName="81" name="mechanical-ventilation" queryTableFieldId="81" dataDxfId="15"/>
    <tableColumn id="82" xr3:uid="{2A8B5259-21D2-4C7C-8CF7-24044378412E}" uniqueName="82" name="address" queryTableFieldId="82" dataDxfId="14"/>
    <tableColumn id="83" xr3:uid="{E5241218-05C3-410E-B272-C2414BAE1651}" uniqueName="83" name="local-authority-label" queryTableFieldId="83" dataDxfId="13"/>
    <tableColumn id="84" xr3:uid="{AD3AB2F4-19B8-40AC-B5E2-CB283D64C66D}" uniqueName="84" name="constituency-label" queryTableFieldId="84" dataDxfId="12"/>
    <tableColumn id="85" xr3:uid="{CFAC8E38-69CE-4868-8C54-2E9BCA1F46F2}" uniqueName="85" name="posttown" queryTableFieldId="85" dataDxfId="11"/>
    <tableColumn id="86" xr3:uid="{68E73FE9-ABBA-49FE-A250-C9E4C21C29DA}" uniqueName="86" name="construction-age-band" queryTableFieldId="86" dataDxfId="10"/>
    <tableColumn id="87" xr3:uid="{A7D3CB3B-AE2C-4BE0-B3B4-B570B2E8599E}" uniqueName="87" name="lodgement-datetime" queryTableFieldId="87" dataDxfId="9"/>
    <tableColumn id="88" xr3:uid="{F9AB98BB-FFC0-415C-B075-A815F06E9A15}" uniqueName="88" name="tenure" queryTableFieldId="88" dataDxfId="8"/>
    <tableColumn id="89" xr3:uid="{1CD524DC-C3CB-4CC2-99A3-8045716FA396}" uniqueName="89" name="fixed-lighting-outlets-count" queryTableFieldId="89"/>
    <tableColumn id="90" xr3:uid="{30DEC62B-4664-48A4-9A70-6C5ABE2E9CB4}" uniqueName="90" name="low-energy-fixed-light-count" queryTableFieldId="90"/>
    <tableColumn id="91" xr3:uid="{37854E25-C091-4E20-AF77-FB39CBFD9F1E}" uniqueName="91" name="uprn" queryTableFieldId="91"/>
    <tableColumn id="92" xr3:uid="{98639547-9F31-4126-8549-41B1AE730C4E}" uniqueName="92" name="uprn-source" queryTableFieldId="92" dataDxfId="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CF33296-059D-450F-853F-8EBD84C12C62}" name="Table_1" displayName="Table_1" ref="A1:E7" tableType="queryTable" totalsRowShown="0">
  <autoFilter ref="A1:E7" xr:uid="{7CF33296-059D-450F-853F-8EBD84C12C62}"/>
  <tableColumns count="5">
    <tableColumn id="1" xr3:uid="{C29504F6-AFBE-46A1-B70C-8BC140094032}" uniqueName="1" name="Column1" queryTableFieldId="1" dataDxfId="6"/>
    <tableColumn id="2" xr3:uid="{A7CC3CDC-10D3-42E7-BD55-CDA7506EE583}" uniqueName="2" name="Column2" queryTableFieldId="2" dataDxfId="5"/>
    <tableColumn id="3" xr3:uid="{8B12DDAB-3D3C-473E-84BB-B46C331F6089}" uniqueName="3" name="Column3" queryTableFieldId="3" dataDxfId="4"/>
    <tableColumn id="4" xr3:uid="{083E9715-9B26-44EF-BB1B-3C099418386D}" uniqueName="4" name="Column4" queryTableFieldId="4" dataDxfId="3"/>
    <tableColumn id="5" xr3:uid="{E5247CEF-2E29-4768-ABD3-3348893F9435}" uniqueName="5" name="Column5" queryTableFieldId="5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4" dT="2025-02-23T16:56:13.13" personId="{6B14A3FD-C86F-4418-A61B-D2B45A715CA8}" id="{99E67EC0-AFC8-4BA9-948F-DA97CFBF757D}">
    <text>Deepseek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https://openenergymonitor.org/tools/SimpleHeatLoss.html" TargetMode="External"/><Relationship Id="rId1" Type="http://schemas.openxmlformats.org/officeDocument/2006/relationships/hyperlink" Target="https://heatloss.elmhurstenergy.co.uk/docs/reference-sources/ventilation-rates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telrad.com/wp-content/uploads/2014/09/Stelrad-Vita-Series-LR.pdf" TargetMode="External"/><Relationship Id="rId1" Type="http://schemas.openxmlformats.org/officeDocument/2006/relationships/hyperlink" Target="https://www.wolseley.co.uk/product/stelrad-compact-radiator-700mm-k3-x-1000mm-9253-btu-h/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telrad.com/wp-content/uploads/2015/11/18826-Stelrad-Softline-Series-LoRes.pdf" TargetMode="External"/><Relationship Id="rId2" Type="http://schemas.openxmlformats.org/officeDocument/2006/relationships/hyperlink" Target="https://www.stelrad.com/wp-content/uploads/2014/09/Stelrad-Vita-Series-LR.pdf" TargetMode="External"/><Relationship Id="rId1" Type="http://schemas.openxmlformats.org/officeDocument/2006/relationships/hyperlink" Target="https://www.stelrad.com/wp-content/uploads/2014/09/Stelrad-Vita-Series-LR.pdf" TargetMode="External"/><Relationship Id="rId5" Type="http://schemas.openxmlformats.org/officeDocument/2006/relationships/table" Target="../tables/table3.xml"/><Relationship Id="rId4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www.heatgeek.com/does-my-pipework-need-upgrading-for-a-heat-pump-with-cheat-sheet/" TargetMode="External"/><Relationship Id="rId1" Type="http://schemas.openxmlformats.org/officeDocument/2006/relationships/hyperlink" Target="https://www.h2xengineering.com/blogs/pipe-sizing-for-heat-pump-systems-worked-example/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8AEF6-45CC-4D9B-877B-8FA0C6A4CF4C}">
  <dimension ref="A1:W116"/>
  <sheetViews>
    <sheetView workbookViewId="0">
      <selection activeCell="A80" sqref="A80"/>
    </sheetView>
  </sheetViews>
  <sheetFormatPr defaultRowHeight="14.25" x14ac:dyDescent="0.45"/>
  <cols>
    <col min="1" max="1" width="40.9296875" customWidth="1"/>
    <col min="2" max="2" width="12" customWidth="1"/>
    <col min="4" max="4" width="10.86328125" customWidth="1"/>
    <col min="9" max="10" width="9.19921875" bestFit="1" customWidth="1"/>
  </cols>
  <sheetData>
    <row r="1" spans="1:8" s="34" customFormat="1" x14ac:dyDescent="0.45">
      <c r="A1" s="34" t="s">
        <v>13651</v>
      </c>
    </row>
    <row r="3" spans="1:8" ht="46.5" x14ac:dyDescent="0.45">
      <c r="A3" s="79"/>
      <c r="B3" s="79" t="s">
        <v>13653</v>
      </c>
      <c r="C3" s="79" t="s">
        <v>13654</v>
      </c>
      <c r="D3" s="79" t="s">
        <v>13670</v>
      </c>
      <c r="H3" s="1"/>
    </row>
    <row r="4" spans="1:8" x14ac:dyDescent="0.45">
      <c r="A4" s="68" t="s">
        <v>13652</v>
      </c>
      <c r="B4" s="72" t="e">
        <f>HeatPunkAnalysis!#REF!/1000</f>
        <v>#REF!</v>
      </c>
      <c r="C4" s="70" t="e">
        <f>AnnualkWhHeatingHeatPunk</f>
        <v>#REF!</v>
      </c>
      <c r="D4" s="69" t="e">
        <f>C4*GasDeliveredHeatTariff</f>
        <v>#REF!</v>
      </c>
    </row>
    <row r="5" spans="1:8" x14ac:dyDescent="0.45">
      <c r="A5" s="68" t="s">
        <v>13655</v>
      </c>
      <c r="B5" s="72" t="e">
        <f>Analysis!B36/1000</f>
        <v>#REF!</v>
      </c>
      <c r="C5" s="70" t="e">
        <f>(B5/B4)*C4</f>
        <v>#REF!</v>
      </c>
      <c r="D5" s="69" t="e">
        <f>C5*GasDeliveredHeatTariff</f>
        <v>#REF!</v>
      </c>
    </row>
    <row r="6" spans="1:8" x14ac:dyDescent="0.45">
      <c r="A6" s="68" t="s">
        <v>13656</v>
      </c>
      <c r="B6" s="72">
        <f>Analysis!B22</f>
        <v>2.1956056041666665</v>
      </c>
      <c r="C6" s="78">
        <f>Analysis!B6</f>
        <v>5102.9840363636376</v>
      </c>
      <c r="D6" s="69">
        <f>C6*GasDeliveredHeatTariff</f>
        <v>390.2281910160429</v>
      </c>
    </row>
    <row r="7" spans="1:8" x14ac:dyDescent="0.45">
      <c r="A7" s="68" t="s">
        <v>13657</v>
      </c>
      <c r="B7" s="72">
        <f>Analysis!B13</f>
        <v>2.7079395239101354</v>
      </c>
      <c r="C7" s="78">
        <f>C6</f>
        <v>5102.9840363636376</v>
      </c>
      <c r="D7" s="69">
        <f>C7*GasDeliveredHeatTariff</f>
        <v>390.2281910160429</v>
      </c>
    </row>
    <row r="8" spans="1:8" x14ac:dyDescent="0.45">
      <c r="A8" s="68" t="s">
        <v>13658</v>
      </c>
      <c r="B8" s="72">
        <f>Analysis!B25</f>
        <v>9.9537037037037042</v>
      </c>
      <c r="C8" s="70">
        <f>Analysis!B24</f>
        <v>20000</v>
      </c>
      <c r="D8" s="69">
        <f>C8*GasDeliveredHeatTariff</f>
        <v>1529.4117647058824</v>
      </c>
    </row>
    <row r="11" spans="1:8" s="34" customFormat="1" x14ac:dyDescent="0.45">
      <c r="A11" s="34" t="s">
        <v>13673</v>
      </c>
    </row>
    <row r="24" spans="2:13" x14ac:dyDescent="0.45">
      <c r="H24" s="1"/>
    </row>
    <row r="29" spans="2:13" ht="46.5" x14ac:dyDescent="0.45">
      <c r="B29" s="74" t="str">
        <f>Scenarios!A2</f>
        <v>Flow temperature</v>
      </c>
      <c r="C29" s="74" t="str">
        <f>Scenarios!C2</f>
        <v>Labour</v>
      </c>
      <c r="D29" s="74" t="str">
        <f>Scenarios!D2</f>
        <v>Radiators</v>
      </c>
      <c r="E29" s="74" t="str">
        <f>Scenarios!E2</f>
        <v>Total</v>
      </c>
      <c r="F29" s="74" t="s">
        <v>13677</v>
      </c>
      <c r="G29" s="74" t="str">
        <f>Scenarios!G2</f>
        <v>Percent capacity</v>
      </c>
      <c r="H29" s="74" t="str">
        <f>Scenarios!H2</f>
        <v>COP</v>
      </c>
      <c r="I29" s="74" t="str">
        <f>Scenarios!I2</f>
        <v>Annual Heating ASHP Electric kWh</v>
      </c>
      <c r="J29" s="74" t="str">
        <f>Scenarios!J2</f>
        <v>Electric cost/year</v>
      </c>
      <c r="K29" s="74" t="str">
        <f>Scenarios!K2</f>
        <v>Annual saving</v>
      </c>
      <c r="L29" s="74" t="str">
        <f>Scenarios!L2</f>
        <v>Additional install cost</v>
      </c>
      <c r="M29" s="74" t="str">
        <f>Scenarios!M2</f>
        <v>Payback Years</v>
      </c>
    </row>
    <row r="30" spans="2:13" x14ac:dyDescent="0.45">
      <c r="B30" s="68">
        <f>Scenarios!A3</f>
        <v>65</v>
      </c>
      <c r="C30" s="69">
        <f ca="1">Scenarios!C3</f>
        <v>285</v>
      </c>
      <c r="D30" s="69">
        <f ca="1">Scenarios!D3</f>
        <v>550</v>
      </c>
      <c r="E30" s="69">
        <f ca="1">Scenarios!E3</f>
        <v>835</v>
      </c>
      <c r="F30" s="70">
        <f ca="1">ROUND(Scenarios!F3/100,0)*100</f>
        <v>15400</v>
      </c>
      <c r="G30" s="71">
        <f ca="1">Scenarios!G3</f>
        <v>1.983963714348262</v>
      </c>
      <c r="H30" s="68">
        <f>Scenarios!H3</f>
        <v>3.01</v>
      </c>
      <c r="I30" s="70">
        <f>ROUND(Scenarios!I3/100,0)*100</f>
        <v>5700</v>
      </c>
      <c r="J30" s="69">
        <f>ROUND(Scenarios!J3/10,0)*10</f>
        <v>1370</v>
      </c>
      <c r="K30" s="69">
        <f>ROUND(Scenarios!K3/10,0)*10</f>
        <v>0</v>
      </c>
      <c r="L30" s="69">
        <f ca="1">ROUND(Scenarios!L3/10,0)*10</f>
        <v>0</v>
      </c>
      <c r="M30" s="68">
        <f>Scenarios!M3</f>
        <v>0</v>
      </c>
    </row>
    <row r="31" spans="2:13" x14ac:dyDescent="0.45">
      <c r="B31" s="68">
        <f>Scenarios!A4</f>
        <v>55</v>
      </c>
      <c r="C31" s="69">
        <f ca="1">Scenarios!C4</f>
        <v>570</v>
      </c>
      <c r="D31" s="69">
        <f ca="1">Scenarios!D4</f>
        <v>1003.84</v>
      </c>
      <c r="E31" s="69">
        <f ca="1">Scenarios!E4</f>
        <v>1573.8400000000001</v>
      </c>
      <c r="F31" s="70">
        <f ca="1">ROUND(Scenarios!F4/100,0)*100</f>
        <v>12000</v>
      </c>
      <c r="G31" s="71">
        <f ca="1">Scenarios!G4</f>
        <v>1.540394885519587</v>
      </c>
      <c r="H31" s="68">
        <f>Scenarios!H4</f>
        <v>3.92</v>
      </c>
      <c r="I31" s="70">
        <f>ROUND(Scenarios!I4/100,0)*100</f>
        <v>4400</v>
      </c>
      <c r="J31" s="69">
        <f>ROUND(Scenarios!J4/10,0)*10</f>
        <v>1050</v>
      </c>
      <c r="K31" s="69">
        <f>ROUND(Scenarios!K4/10,0)*10</f>
        <v>320</v>
      </c>
      <c r="L31" s="69">
        <f ca="1">ROUND(Scenarios!L4/10,0)*10</f>
        <v>740</v>
      </c>
      <c r="M31" s="72">
        <f ca="1">Scenarios!M4</f>
        <v>2.3293627902858094</v>
      </c>
    </row>
    <row r="32" spans="2:13" x14ac:dyDescent="0.45">
      <c r="B32" s="68">
        <f>Scenarios!A5</f>
        <v>48</v>
      </c>
      <c r="C32" s="69">
        <f ca="1">Scenarios!C5</f>
        <v>665</v>
      </c>
      <c r="D32" s="69">
        <f ca="1">Scenarios!D5</f>
        <v>1329.93</v>
      </c>
      <c r="E32" s="69">
        <f ca="1">Scenarios!E5</f>
        <v>1994.93</v>
      </c>
      <c r="F32" s="70">
        <f ca="1">ROUND(Scenarios!F5/100,0)*100</f>
        <v>9500</v>
      </c>
      <c r="G32" s="71">
        <f ca="1">Scenarios!G5</f>
        <v>1.2254829873795177</v>
      </c>
      <c r="H32" s="68">
        <f>Scenarios!H5</f>
        <v>4.03</v>
      </c>
      <c r="I32" s="70">
        <f>ROUND(Scenarios!I5/100,0)*100</f>
        <v>4300</v>
      </c>
      <c r="J32" s="69">
        <f>ROUND(Scenarios!J5/10,0)*10</f>
        <v>1020</v>
      </c>
      <c r="K32" s="69">
        <f>ROUND(Scenarios!K5/10,0)*10</f>
        <v>350</v>
      </c>
      <c r="L32" s="69">
        <f ca="1">ROUND(Scenarios!L5/10,0)*10</f>
        <v>1160</v>
      </c>
      <c r="M32" s="72">
        <f ca="1">Scenarios!M5</f>
        <v>3.3541209150185698</v>
      </c>
    </row>
    <row r="33" spans="1:23" x14ac:dyDescent="0.45">
      <c r="B33" s="68">
        <f>Scenarios!A6</f>
        <v>46</v>
      </c>
      <c r="C33" s="69">
        <f ca="1">Scenarios!C6</f>
        <v>950</v>
      </c>
      <c r="D33" s="69">
        <f ca="1">Scenarios!D6</f>
        <v>1572.66</v>
      </c>
      <c r="E33" s="69">
        <f ca="1">Scenarios!E6</f>
        <v>2522.66</v>
      </c>
      <c r="F33" s="70">
        <f ca="1">ROUND(Scenarios!F6/100,0)*100</f>
        <v>9400</v>
      </c>
      <c r="G33" s="71">
        <f ca="1">Scenarios!G6</f>
        <v>1.2115286921825179</v>
      </c>
      <c r="H33" s="68">
        <f>Scenarios!H6</f>
        <v>4.1399999999999997</v>
      </c>
      <c r="I33" s="70">
        <f>ROUND(Scenarios!I6/100,0)*100</f>
        <v>4100</v>
      </c>
      <c r="J33" s="69">
        <f>ROUND(Scenarios!J6/10,0)*10</f>
        <v>990</v>
      </c>
      <c r="K33" s="69">
        <f>ROUND(Scenarios!K6/10,0)*10</f>
        <v>370</v>
      </c>
      <c r="L33" s="69">
        <f ca="1">ROUND(Scenarios!L6/10,0)*10</f>
        <v>1690</v>
      </c>
      <c r="M33" s="72">
        <f ca="1">Scenarios!M6</f>
        <v>4.5253160309455422</v>
      </c>
    </row>
    <row r="34" spans="1:23" x14ac:dyDescent="0.45">
      <c r="B34" s="68">
        <f>Scenarios!A7</f>
        <v>44</v>
      </c>
      <c r="C34" s="69">
        <f ca="1">Scenarios!C7</f>
        <v>1140</v>
      </c>
      <c r="D34" s="69">
        <f ca="1">Scenarios!D7</f>
        <v>1771.25</v>
      </c>
      <c r="E34" s="69">
        <f ca="1">Scenarios!E7</f>
        <v>2911.25</v>
      </c>
      <c r="F34" s="70">
        <f ca="1">ROUND(Scenarios!F7/100,0)*100</f>
        <v>8900</v>
      </c>
      <c r="G34" s="71">
        <f ca="1">Scenarios!G7</f>
        <v>1.1475377838338512</v>
      </c>
      <c r="H34" s="68">
        <f>Scenarios!H7</f>
        <v>4.25</v>
      </c>
      <c r="I34" s="70">
        <f>ROUND(Scenarios!I7/100,0)*100</f>
        <v>4000</v>
      </c>
      <c r="J34" s="69">
        <f>ROUND(Scenarios!J7/10,0)*10</f>
        <v>970</v>
      </c>
      <c r="K34" s="69">
        <f>ROUND(Scenarios!K7/10,0)*10</f>
        <v>400</v>
      </c>
      <c r="L34" s="69">
        <f ca="1">ROUND(Scenarios!L7/10,0)*10</f>
        <v>2080</v>
      </c>
      <c r="M34" s="72">
        <f ca="1">Scenarios!M7</f>
        <v>5.2082155477836789</v>
      </c>
    </row>
    <row r="35" spans="1:23" x14ac:dyDescent="0.45">
      <c r="B35" s="68">
        <f>Scenarios!A8</f>
        <v>42</v>
      </c>
      <c r="C35" s="69">
        <f ca="1">Scenarios!C8</f>
        <v>1140</v>
      </c>
      <c r="D35" s="69">
        <f ca="1">Scenarios!D8</f>
        <v>2204.8500000000004</v>
      </c>
      <c r="E35" s="69">
        <f ca="1">Scenarios!E8</f>
        <v>3344.8500000000004</v>
      </c>
      <c r="F35" s="70">
        <f ca="1">ROUND(Scenarios!F8/100,0)*100</f>
        <v>8600</v>
      </c>
      <c r="G35" s="71">
        <f ca="1">Scenarios!G8</f>
        <v>1.0984956841131246</v>
      </c>
      <c r="H35" s="68">
        <f>Scenarios!H8</f>
        <v>4.3600000000000003</v>
      </c>
      <c r="I35" s="70">
        <f>ROUND(Scenarios!I8/100,0)*100</f>
        <v>3900</v>
      </c>
      <c r="J35" s="69">
        <f>ROUND(Scenarios!J8/10,0)*10</f>
        <v>940</v>
      </c>
      <c r="K35" s="69">
        <f>ROUND(Scenarios!K8/10,0)*10</f>
        <v>420</v>
      </c>
      <c r="L35" s="69">
        <f ca="1">ROUND(Scenarios!L8/10,0)*10</f>
        <v>2510</v>
      </c>
      <c r="M35" s="72">
        <f ca="1">Scenarios!M8</f>
        <v>5.9325655698699666</v>
      </c>
    </row>
    <row r="36" spans="1:23" x14ac:dyDescent="0.45">
      <c r="B36" s="68">
        <f>Scenarios!A9</f>
        <v>40</v>
      </c>
      <c r="C36" s="69">
        <f ca="1">Scenarios!C9</f>
        <v>1425</v>
      </c>
      <c r="D36" s="69">
        <f ca="1">Scenarios!D9</f>
        <v>2535.12</v>
      </c>
      <c r="E36" s="69">
        <f ca="1">Scenarios!E9</f>
        <v>3960.12</v>
      </c>
      <c r="F36" s="70">
        <f ca="1">ROUND(Scenarios!F9/100,0)*100</f>
        <v>7900</v>
      </c>
      <c r="G36" s="71">
        <f ca="1">Scenarios!G9</f>
        <v>1.0176058778511083</v>
      </c>
      <c r="H36" s="68">
        <f>Scenarios!H9</f>
        <v>4.47</v>
      </c>
      <c r="I36" s="70">
        <f>ROUND(Scenarios!I9/100,0)*100</f>
        <v>3800</v>
      </c>
      <c r="J36" s="69">
        <f>ROUND(Scenarios!J9/10,0)*10</f>
        <v>920</v>
      </c>
      <c r="K36" s="69">
        <f>ROUND(Scenarios!K9/10,0)*10</f>
        <v>450</v>
      </c>
      <c r="L36" s="69">
        <f ca="1">ROUND(Scenarios!L9/10,0)*10</f>
        <v>3130</v>
      </c>
      <c r="M36" s="72">
        <f ca="1">Scenarios!M9</f>
        <v>7.0026661979947349</v>
      </c>
    </row>
    <row r="37" spans="1:23" x14ac:dyDescent="0.45">
      <c r="B37" s="68">
        <f>Scenarios!A10</f>
        <v>38</v>
      </c>
      <c r="C37" s="69">
        <f ca="1">Scenarios!C10</f>
        <v>1520</v>
      </c>
      <c r="D37" s="69">
        <f ca="1">Scenarios!D10</f>
        <v>2967.1099999999997</v>
      </c>
      <c r="E37" s="69">
        <f ca="1">Scenarios!E10</f>
        <v>4487.1099999999997</v>
      </c>
      <c r="F37" s="70">
        <f ca="1">ROUND(Scenarios!F10/100,0)*100</f>
        <v>7400</v>
      </c>
      <c r="G37" s="71">
        <f ca="1">Scenarios!G10</f>
        <v>0.95431158502431557</v>
      </c>
      <c r="H37" s="68">
        <f>Scenarios!H10</f>
        <v>4.58</v>
      </c>
      <c r="I37" s="70">
        <f>ROUND(Scenarios!I10/100,0)*100</f>
        <v>3700</v>
      </c>
      <c r="J37" s="69">
        <f>ROUND(Scenarios!J10/10,0)*10</f>
        <v>900</v>
      </c>
      <c r="K37" s="69">
        <f>ROUND(Scenarios!K10/10,0)*10</f>
        <v>470</v>
      </c>
      <c r="L37" s="69">
        <f ca="1">ROUND(Scenarios!L10/10,0)*10</f>
        <v>3650</v>
      </c>
      <c r="M37" s="72">
        <f ca="1">Scenarios!M10</f>
        <v>7.7974344906350899</v>
      </c>
    </row>
    <row r="38" spans="1:23" x14ac:dyDescent="0.45">
      <c r="B38" s="68">
        <f>Scenarios!A11</f>
        <v>36</v>
      </c>
      <c r="C38" s="69">
        <f ca="1">Scenarios!C11</f>
        <v>1520</v>
      </c>
      <c r="D38" s="69">
        <f ca="1">Scenarios!D11</f>
        <v>3722.1200000000008</v>
      </c>
      <c r="E38" s="69">
        <f ca="1">Scenarios!E11</f>
        <v>5242.1200000000008</v>
      </c>
      <c r="F38" s="70">
        <f ca="1">ROUND(Scenarios!F11/100,0)*100</f>
        <v>6800</v>
      </c>
      <c r="G38" s="71">
        <f ca="1">Scenarios!G11</f>
        <v>0.87538621830178287</v>
      </c>
      <c r="H38" s="68">
        <f>Scenarios!H11</f>
        <v>4.6900000000000004</v>
      </c>
      <c r="I38" s="70">
        <f>ROUND(Scenarios!I11/100,0)*100</f>
        <v>3700</v>
      </c>
      <c r="J38" s="69">
        <f>ROUND(Scenarios!J11/10,0)*10</f>
        <v>880</v>
      </c>
      <c r="K38" s="69">
        <f>ROUND(Scenarios!K11/10,0)*10</f>
        <v>490</v>
      </c>
      <c r="L38" s="69">
        <f ca="1">ROUND(Scenarios!L11/10,0)*10</f>
        <v>4410</v>
      </c>
      <c r="M38" s="72">
        <f ca="1">Scenarios!M11</f>
        <v>9.0045185328144584</v>
      </c>
    </row>
    <row r="40" spans="1:23" x14ac:dyDescent="0.45">
      <c r="A40" t="s">
        <v>93</v>
      </c>
      <c r="B40" s="29">
        <v>40</v>
      </c>
    </row>
    <row r="41" spans="1:23" x14ac:dyDescent="0.45">
      <c r="N41" t="s">
        <v>13678</v>
      </c>
      <c r="O41">
        <f>VLOOKUP(B40,Scenarios!$A$2:$N$11,2,FALSE)</f>
        <v>158</v>
      </c>
      <c r="P41" cm="1">
        <f t="array" aca="1" ref="P41:W63" ca="1">OFFSET(CalcResults!$A$2,O41,0,23,8)</f>
        <v>0</v>
      </c>
      <c r="Q41" t="str">
        <f ca="1"/>
        <v>Entrance Hall</v>
      </c>
      <c r="R41" t="str">
        <f ca="1"/>
        <v>Loc1</v>
      </c>
      <c r="S41" t="str">
        <f ca="1"/>
        <v>ModernxP+x800x600</v>
      </c>
      <c r="T41" t="str">
        <f ca="1"/>
        <v>ModernxK2x900x600</v>
      </c>
      <c r="U41">
        <f ca="1"/>
        <v>0</v>
      </c>
      <c r="V41">
        <f ca="1"/>
        <v>95</v>
      </c>
      <c r="W41" t="str">
        <f ca="1"/>
        <v>Moved:Living Room:Loc2</v>
      </c>
    </row>
    <row r="42" spans="1:23" ht="23.25" x14ac:dyDescent="0.45">
      <c r="B42" s="74" t="s">
        <v>11</v>
      </c>
      <c r="C42" s="74" t="s">
        <v>90</v>
      </c>
      <c r="D42" s="74" t="s">
        <v>72</v>
      </c>
      <c r="E42" s="74" t="s">
        <v>13679</v>
      </c>
      <c r="F42" s="74" t="s">
        <v>13680</v>
      </c>
      <c r="G42" s="74" t="s">
        <v>85</v>
      </c>
      <c r="H42" s="74" t="s">
        <v>73</v>
      </c>
      <c r="P42">
        <f ca="1"/>
        <v>0</v>
      </c>
      <c r="Q42" t="str">
        <f ca="1"/>
        <v>Living Room</v>
      </c>
      <c r="R42" t="str">
        <f ca="1"/>
        <v>Loc1</v>
      </c>
      <c r="S42" t="str">
        <f ca="1"/>
        <v>ModernxK1x1400x600</v>
      </c>
      <c r="T42" t="str">
        <f ca="1"/>
        <v>ModernxK2x1800x600</v>
      </c>
      <c r="U42">
        <f ca="1"/>
        <v>198.04</v>
      </c>
      <c r="V42">
        <f ca="1"/>
        <v>95</v>
      </c>
      <c r="W42" t="str">
        <f ca="1"/>
        <v>Replaced</v>
      </c>
    </row>
    <row r="43" spans="1:23" x14ac:dyDescent="0.45">
      <c r="B43" s="68" t="str">
        <f ca="1">Q41</f>
        <v>Entrance Hall</v>
      </c>
      <c r="C43" s="69" t="str">
        <f t="shared" ref="C43:H43" ca="1" si="0">R41</f>
        <v>Loc1</v>
      </c>
      <c r="D43" s="69" t="str">
        <f t="shared" ca="1" si="0"/>
        <v>ModernxP+x800x600</v>
      </c>
      <c r="E43" s="69" t="str">
        <f t="shared" ca="1" si="0"/>
        <v>ModernxK2x900x600</v>
      </c>
      <c r="F43" s="69">
        <f t="shared" ca="1" si="0"/>
        <v>0</v>
      </c>
      <c r="G43" s="69">
        <f t="shared" ca="1" si="0"/>
        <v>95</v>
      </c>
      <c r="H43" s="68" t="str">
        <f t="shared" ca="1" si="0"/>
        <v>Moved:Living Room:Loc2</v>
      </c>
      <c r="P43">
        <f ca="1"/>
        <v>0</v>
      </c>
      <c r="Q43" t="str">
        <f ca="1"/>
        <v>Living Room</v>
      </c>
      <c r="R43" t="str">
        <f ca="1"/>
        <v>Loc2</v>
      </c>
      <c r="S43" t="str">
        <f ca="1"/>
        <v>ModernxK2x900x600</v>
      </c>
      <c r="T43" t="str">
        <f ca="1"/>
        <v>ModernxK3x1100x700</v>
      </c>
      <c r="U43">
        <f ca="1"/>
        <v>355</v>
      </c>
      <c r="V43">
        <f ca="1"/>
        <v>95</v>
      </c>
      <c r="W43" t="str">
        <f ca="1"/>
        <v>Replaced</v>
      </c>
    </row>
    <row r="44" spans="1:23" x14ac:dyDescent="0.45">
      <c r="B44" s="68" t="str">
        <f t="shared" ref="B44:B63" ca="1" si="1">Q42</f>
        <v>Living Room</v>
      </c>
      <c r="C44" s="69" t="str">
        <f t="shared" ref="C44:C63" ca="1" si="2">R42</f>
        <v>Loc1</v>
      </c>
      <c r="D44" s="69" t="str">
        <f t="shared" ref="D44:D63" ca="1" si="3">S42</f>
        <v>ModernxK1x1400x600</v>
      </c>
      <c r="E44" s="69" t="str">
        <f t="shared" ref="E44:E63" ca="1" si="4">T42</f>
        <v>ModernxK2x1800x600</v>
      </c>
      <c r="F44" s="69">
        <f t="shared" ref="F44:F63" ca="1" si="5">U42</f>
        <v>198.04</v>
      </c>
      <c r="G44" s="69">
        <f t="shared" ref="G44:G63" ca="1" si="6">V42</f>
        <v>95</v>
      </c>
      <c r="H44" s="68" t="str">
        <f t="shared" ref="H44:H63" ca="1" si="7">W42</f>
        <v>Replaced</v>
      </c>
      <c r="P44">
        <f ca="1"/>
        <v>0</v>
      </c>
      <c r="Q44" t="str">
        <f ca="1"/>
        <v>Kitchen</v>
      </c>
      <c r="R44" t="str">
        <f ca="1"/>
        <v>Loc1</v>
      </c>
      <c r="S44" t="str">
        <f ca="1"/>
        <v>ModernxK2x1000x600</v>
      </c>
      <c r="T44" t="str">
        <f ca="1"/>
        <v>ModernxK2x1600x600</v>
      </c>
      <c r="U44">
        <f ca="1"/>
        <v>176.02</v>
      </c>
      <c r="V44">
        <f ca="1"/>
        <v>95</v>
      </c>
      <c r="W44" t="str">
        <f ca="1"/>
        <v>Replaced</v>
      </c>
    </row>
    <row r="45" spans="1:23" x14ac:dyDescent="0.45">
      <c r="B45" s="68" t="str">
        <f t="shared" ca="1" si="1"/>
        <v>Living Room</v>
      </c>
      <c r="C45" s="69" t="str">
        <f t="shared" ca="1" si="2"/>
        <v>Loc2</v>
      </c>
      <c r="D45" s="69" t="str">
        <f t="shared" ca="1" si="3"/>
        <v>ModernxK2x900x600</v>
      </c>
      <c r="E45" s="69" t="str">
        <f t="shared" ca="1" si="4"/>
        <v>ModernxK3x1100x700</v>
      </c>
      <c r="F45" s="69">
        <f t="shared" ca="1" si="5"/>
        <v>355</v>
      </c>
      <c r="G45" s="69">
        <f t="shared" ca="1" si="6"/>
        <v>95</v>
      </c>
      <c r="H45" s="68" t="str">
        <f t="shared" ca="1" si="7"/>
        <v>Replaced</v>
      </c>
      <c r="P45">
        <f ca="1"/>
        <v>0</v>
      </c>
      <c r="Q45" t="str">
        <f ca="1"/>
        <v>Dining Room</v>
      </c>
      <c r="R45" t="str">
        <f ca="1"/>
        <v>Loc1</v>
      </c>
      <c r="S45" t="str">
        <f ca="1"/>
        <v>ModernxK1x1200x450</v>
      </c>
      <c r="T45" t="str">
        <f ca="1"/>
        <v>ModernxK2x1600x450</v>
      </c>
      <c r="U45">
        <f ca="1"/>
        <v>161.37</v>
      </c>
      <c r="V45">
        <f ca="1"/>
        <v>95</v>
      </c>
      <c r="W45" t="str">
        <f ca="1"/>
        <v>Replaced</v>
      </c>
    </row>
    <row r="46" spans="1:23" x14ac:dyDescent="0.45">
      <c r="B46" s="68" t="str">
        <f t="shared" ca="1" si="1"/>
        <v>Kitchen</v>
      </c>
      <c r="C46" s="69" t="str">
        <f t="shared" ca="1" si="2"/>
        <v>Loc1</v>
      </c>
      <c r="D46" s="69" t="str">
        <f t="shared" ca="1" si="3"/>
        <v>ModernxK2x1000x600</v>
      </c>
      <c r="E46" s="69" t="str">
        <f t="shared" ca="1" si="4"/>
        <v>ModernxK2x1600x600</v>
      </c>
      <c r="F46" s="69">
        <f t="shared" ca="1" si="5"/>
        <v>176.02</v>
      </c>
      <c r="G46" s="69">
        <f t="shared" ca="1" si="6"/>
        <v>95</v>
      </c>
      <c r="H46" s="68" t="str">
        <f t="shared" ca="1" si="7"/>
        <v>Replaced</v>
      </c>
      <c r="P46">
        <f ca="1"/>
        <v>0</v>
      </c>
      <c r="Q46" t="str">
        <f ca="1"/>
        <v>Utility Room</v>
      </c>
      <c r="R46" t="str">
        <f ca="1"/>
        <v>Loc1</v>
      </c>
      <c r="S46" t="str">
        <f ca="1"/>
        <v>ModernxK1x1000x600</v>
      </c>
      <c r="T46" t="str">
        <f ca="1"/>
        <v>ModernxK2x1400x600</v>
      </c>
      <c r="U46">
        <f ca="1"/>
        <v>154.06</v>
      </c>
      <c r="V46">
        <f ca="1"/>
        <v>95</v>
      </c>
      <c r="W46" t="str">
        <f ca="1"/>
        <v>Replaced</v>
      </c>
    </row>
    <row r="47" spans="1:23" x14ac:dyDescent="0.45">
      <c r="B47" s="68" t="str">
        <f t="shared" ca="1" si="1"/>
        <v>Dining Room</v>
      </c>
      <c r="C47" s="69" t="str">
        <f t="shared" ca="1" si="2"/>
        <v>Loc1</v>
      </c>
      <c r="D47" s="69" t="str">
        <f t="shared" ca="1" si="3"/>
        <v>ModernxK1x1200x450</v>
      </c>
      <c r="E47" s="69" t="str">
        <f t="shared" ca="1" si="4"/>
        <v>ModernxK2x1600x450</v>
      </c>
      <c r="F47" s="69">
        <f t="shared" ca="1" si="5"/>
        <v>161.37</v>
      </c>
      <c r="G47" s="69">
        <f t="shared" ca="1" si="6"/>
        <v>95</v>
      </c>
      <c r="H47" s="68" t="str">
        <f t="shared" ca="1" si="7"/>
        <v>Replaced</v>
      </c>
      <c r="P47">
        <f ca="1"/>
        <v>0</v>
      </c>
      <c r="Q47" t="str">
        <f ca="1"/>
        <v>Cloak/WC</v>
      </c>
      <c r="R47" t="str">
        <f ca="1"/>
        <v>Loc1</v>
      </c>
      <c r="S47" t="str">
        <f ca="1"/>
        <v>TowelRailxK1x500x800</v>
      </c>
      <c r="T47" t="str">
        <f ca="1"/>
        <v>TowelRailxK1x500x800</v>
      </c>
      <c r="U47">
        <f ca="1"/>
        <v>0</v>
      </c>
      <c r="V47">
        <f ca="1"/>
        <v>0</v>
      </c>
      <c r="W47" t="str">
        <f ca="1"/>
        <v>Original</v>
      </c>
    </row>
    <row r="48" spans="1:23" x14ac:dyDescent="0.45">
      <c r="B48" s="68" t="str">
        <f t="shared" ca="1" si="1"/>
        <v>Utility Room</v>
      </c>
      <c r="C48" s="69" t="str">
        <f t="shared" ca="1" si="2"/>
        <v>Loc1</v>
      </c>
      <c r="D48" s="69" t="str">
        <f t="shared" ca="1" si="3"/>
        <v>ModernxK1x1000x600</v>
      </c>
      <c r="E48" s="69" t="str">
        <f t="shared" ca="1" si="4"/>
        <v>ModernxK2x1400x600</v>
      </c>
      <c r="F48" s="69">
        <f t="shared" ca="1" si="5"/>
        <v>154.06</v>
      </c>
      <c r="G48" s="69">
        <f t="shared" ca="1" si="6"/>
        <v>95</v>
      </c>
      <c r="H48" s="68" t="str">
        <f t="shared" ca="1" si="7"/>
        <v>Replaced</v>
      </c>
      <c r="P48">
        <f ca="1"/>
        <v>0</v>
      </c>
      <c r="Q48" t="str">
        <f ca="1"/>
        <v>Bedroom/Studio</v>
      </c>
      <c r="R48" t="str">
        <f ca="1"/>
        <v>Loc1</v>
      </c>
      <c r="S48" t="str">
        <f ca="1"/>
        <v>ModernxK2x1000x600</v>
      </c>
      <c r="T48" t="str">
        <f ca="1"/>
        <v>ModernxK2x1100x600</v>
      </c>
      <c r="U48">
        <f ca="1"/>
        <v>109.61</v>
      </c>
      <c r="V48">
        <f ca="1"/>
        <v>95</v>
      </c>
      <c r="W48" t="str">
        <f ca="1"/>
        <v>Replaced</v>
      </c>
    </row>
    <row r="49" spans="2:23" x14ac:dyDescent="0.45">
      <c r="B49" s="68" t="str">
        <f t="shared" ca="1" si="1"/>
        <v>Cloak/WC</v>
      </c>
      <c r="C49" s="69" t="str">
        <f t="shared" ca="1" si="2"/>
        <v>Loc1</v>
      </c>
      <c r="D49" s="69" t="str">
        <f t="shared" ca="1" si="3"/>
        <v>TowelRailxK1x500x800</v>
      </c>
      <c r="E49" s="69" t="str">
        <f t="shared" ca="1" si="4"/>
        <v>TowelRailxK1x500x800</v>
      </c>
      <c r="F49" s="69">
        <f t="shared" ca="1" si="5"/>
        <v>0</v>
      </c>
      <c r="G49" s="69">
        <f t="shared" ca="1" si="6"/>
        <v>0</v>
      </c>
      <c r="H49" s="68" t="str">
        <f t="shared" ca="1" si="7"/>
        <v>Original</v>
      </c>
      <c r="P49">
        <f ca="1"/>
        <v>0</v>
      </c>
      <c r="Q49" t="str">
        <f ca="1"/>
        <v>Bedroom 1</v>
      </c>
      <c r="R49" t="str">
        <f ca="1"/>
        <v>Loc1</v>
      </c>
      <c r="S49" t="str">
        <f ca="1"/>
        <v>ModernxK1x1000x600</v>
      </c>
      <c r="T49" t="str">
        <f ca="1"/>
        <v>ModernxK2x900x600</v>
      </c>
      <c r="U49">
        <f ca="1"/>
        <v>93.42</v>
      </c>
      <c r="V49">
        <f ca="1"/>
        <v>95</v>
      </c>
      <c r="W49" t="str">
        <f ca="1"/>
        <v>Replaced</v>
      </c>
    </row>
    <row r="50" spans="2:23" x14ac:dyDescent="0.45">
      <c r="B50" s="68" t="str">
        <f t="shared" ca="1" si="1"/>
        <v>Bedroom/Studio</v>
      </c>
      <c r="C50" s="69" t="str">
        <f t="shared" ca="1" si="2"/>
        <v>Loc1</v>
      </c>
      <c r="D50" s="69" t="str">
        <f t="shared" ca="1" si="3"/>
        <v>ModernxK2x1000x600</v>
      </c>
      <c r="E50" s="69" t="str">
        <f t="shared" ca="1" si="4"/>
        <v>ModernxK2x1100x600</v>
      </c>
      <c r="F50" s="69">
        <f t="shared" ca="1" si="5"/>
        <v>109.61</v>
      </c>
      <c r="G50" s="69">
        <f t="shared" ca="1" si="6"/>
        <v>95</v>
      </c>
      <c r="H50" s="68" t="str">
        <f t="shared" ca="1" si="7"/>
        <v>Replaced</v>
      </c>
      <c r="P50">
        <f ca="1"/>
        <v>0</v>
      </c>
      <c r="Q50" t="str">
        <f ca="1"/>
        <v>Bed1 En-suite</v>
      </c>
      <c r="R50" t="str">
        <f ca="1"/>
        <v>Loc1</v>
      </c>
      <c r="S50" t="str">
        <f ca="1"/>
        <v>TowelRailxK1x550x1600</v>
      </c>
      <c r="T50" t="str">
        <f ca="1"/>
        <v>TowelRailxK2x550x1600</v>
      </c>
      <c r="U50">
        <f ca="1"/>
        <v>275</v>
      </c>
      <c r="V50">
        <f ca="1"/>
        <v>95</v>
      </c>
      <c r="W50" t="str">
        <f ca="1"/>
        <v>Replaced</v>
      </c>
    </row>
    <row r="51" spans="2:23" x14ac:dyDescent="0.45">
      <c r="B51" s="68" t="str">
        <f t="shared" ca="1" si="1"/>
        <v>Bedroom 1</v>
      </c>
      <c r="C51" s="69" t="str">
        <f t="shared" ca="1" si="2"/>
        <v>Loc1</v>
      </c>
      <c r="D51" s="69" t="str">
        <f t="shared" ca="1" si="3"/>
        <v>ModernxK1x1000x600</v>
      </c>
      <c r="E51" s="69" t="str">
        <f t="shared" ca="1" si="4"/>
        <v>ModernxK2x900x600</v>
      </c>
      <c r="F51" s="69">
        <f t="shared" ca="1" si="5"/>
        <v>93.42</v>
      </c>
      <c r="G51" s="69">
        <f t="shared" ca="1" si="6"/>
        <v>95</v>
      </c>
      <c r="H51" s="68" t="str">
        <f t="shared" ca="1" si="7"/>
        <v>Replaced</v>
      </c>
      <c r="P51">
        <f ca="1"/>
        <v>0</v>
      </c>
      <c r="Q51" t="str">
        <f ca="1"/>
        <v>Bedroom 2</v>
      </c>
      <c r="R51" t="str">
        <f ca="1"/>
        <v>Loc1</v>
      </c>
      <c r="S51" t="str">
        <f ca="1"/>
        <v>ModernxK1x700x600</v>
      </c>
      <c r="T51" t="str">
        <f ca="1"/>
        <v>ModernxK1x1400x600</v>
      </c>
      <c r="U51">
        <f ca="1"/>
        <v>0</v>
      </c>
      <c r="V51">
        <f ca="1"/>
        <v>95</v>
      </c>
      <c r="W51" t="str">
        <f ca="1"/>
        <v>Moved:Living Room:Loc1</v>
      </c>
    </row>
    <row r="52" spans="2:23" x14ac:dyDescent="0.45">
      <c r="B52" s="68" t="str">
        <f t="shared" ca="1" si="1"/>
        <v>Bed1 En-suite</v>
      </c>
      <c r="C52" s="69" t="str">
        <f t="shared" ca="1" si="2"/>
        <v>Loc1</v>
      </c>
      <c r="D52" s="69" t="str">
        <f t="shared" ca="1" si="3"/>
        <v>TowelRailxK1x550x1600</v>
      </c>
      <c r="E52" s="69" t="str">
        <f t="shared" ca="1" si="4"/>
        <v>TowelRailxK2x550x1600</v>
      </c>
      <c r="F52" s="69">
        <f t="shared" ca="1" si="5"/>
        <v>275</v>
      </c>
      <c r="G52" s="69">
        <f t="shared" ca="1" si="6"/>
        <v>95</v>
      </c>
      <c r="H52" s="68" t="str">
        <f t="shared" ca="1" si="7"/>
        <v>Replaced</v>
      </c>
      <c r="P52">
        <f ca="1"/>
        <v>0</v>
      </c>
      <c r="Q52" t="str">
        <f ca="1"/>
        <v>Bedroom 3</v>
      </c>
      <c r="R52" t="str">
        <f ca="1"/>
        <v>Loc1</v>
      </c>
      <c r="S52" t="str">
        <f ca="1"/>
        <v>ModernxK1x600x600</v>
      </c>
      <c r="T52" t="str">
        <f ca="1"/>
        <v>ModernxK2x700x450</v>
      </c>
      <c r="U52">
        <f ca="1"/>
        <v>74.599999999999994</v>
      </c>
      <c r="V52">
        <f ca="1"/>
        <v>95</v>
      </c>
      <c r="W52" t="str">
        <f ca="1"/>
        <v>Replaced</v>
      </c>
    </row>
    <row r="53" spans="2:23" x14ac:dyDescent="0.45">
      <c r="B53" s="68" t="str">
        <f t="shared" ca="1" si="1"/>
        <v>Bedroom 2</v>
      </c>
      <c r="C53" s="69" t="str">
        <f t="shared" ca="1" si="2"/>
        <v>Loc1</v>
      </c>
      <c r="D53" s="69" t="str">
        <f t="shared" ca="1" si="3"/>
        <v>ModernxK1x700x600</v>
      </c>
      <c r="E53" s="69" t="str">
        <f t="shared" ca="1" si="4"/>
        <v>ModernxK1x1400x600</v>
      </c>
      <c r="F53" s="69">
        <f t="shared" ca="1" si="5"/>
        <v>0</v>
      </c>
      <c r="G53" s="69">
        <f t="shared" ca="1" si="6"/>
        <v>95</v>
      </c>
      <c r="H53" s="68" t="str">
        <f t="shared" ca="1" si="7"/>
        <v>Moved:Living Room:Loc1</v>
      </c>
      <c r="P53">
        <f ca="1"/>
        <v>0</v>
      </c>
      <c r="Q53" t="str">
        <f ca="1"/>
        <v>Bedroom 4</v>
      </c>
      <c r="R53" t="str">
        <f ca="1"/>
        <v>Loc1</v>
      </c>
      <c r="S53" t="str">
        <f ca="1"/>
        <v>ModernxK1x700x600</v>
      </c>
      <c r="T53" t="str">
        <f ca="1"/>
        <v>ModernxK2x1000x600</v>
      </c>
      <c r="U53">
        <f ca="1"/>
        <v>0</v>
      </c>
      <c r="V53">
        <f ca="1"/>
        <v>95</v>
      </c>
      <c r="W53" t="str">
        <f ca="1"/>
        <v>Moved:Kitchen:Loc1</v>
      </c>
    </row>
    <row r="54" spans="2:23" x14ac:dyDescent="0.45">
      <c r="B54" s="68" t="str">
        <f t="shared" ca="1" si="1"/>
        <v>Bedroom 3</v>
      </c>
      <c r="C54" s="69" t="str">
        <f t="shared" ca="1" si="2"/>
        <v>Loc1</v>
      </c>
      <c r="D54" s="69" t="str">
        <f t="shared" ca="1" si="3"/>
        <v>ModernxK1x600x600</v>
      </c>
      <c r="E54" s="69" t="str">
        <f t="shared" ca="1" si="4"/>
        <v>ModernxK2x700x450</v>
      </c>
      <c r="F54" s="69">
        <f t="shared" ca="1" si="5"/>
        <v>74.599999999999994</v>
      </c>
      <c r="G54" s="69">
        <f t="shared" ca="1" si="6"/>
        <v>95</v>
      </c>
      <c r="H54" s="68" t="str">
        <f t="shared" ca="1" si="7"/>
        <v>Replaced</v>
      </c>
      <c r="P54">
        <f ca="1"/>
        <v>0</v>
      </c>
      <c r="Q54" t="str">
        <f ca="1"/>
        <v>Bath</v>
      </c>
      <c r="R54" t="str">
        <f ca="1"/>
        <v>Loc1</v>
      </c>
      <c r="S54" t="str">
        <f ca="1"/>
        <v>TowelRailxK1x550x1600</v>
      </c>
      <c r="T54" t="str">
        <f ca="1"/>
        <v>TowelRailxK2x550x1600</v>
      </c>
      <c r="U54">
        <f ca="1"/>
        <v>275</v>
      </c>
      <c r="V54">
        <f ca="1"/>
        <v>95</v>
      </c>
      <c r="W54" t="str">
        <f ca="1"/>
        <v>Replaced</v>
      </c>
    </row>
    <row r="55" spans="2:23" x14ac:dyDescent="0.45">
      <c r="B55" s="68" t="str">
        <f t="shared" ca="1" si="1"/>
        <v>Bedroom 4</v>
      </c>
      <c r="C55" s="69" t="str">
        <f t="shared" ca="1" si="2"/>
        <v>Loc1</v>
      </c>
      <c r="D55" s="69" t="str">
        <f t="shared" ca="1" si="3"/>
        <v>ModernxK1x700x600</v>
      </c>
      <c r="E55" s="69" t="str">
        <f t="shared" ca="1" si="4"/>
        <v>ModernxK2x1000x600</v>
      </c>
      <c r="F55" s="69">
        <f t="shared" ca="1" si="5"/>
        <v>0</v>
      </c>
      <c r="G55" s="69">
        <f t="shared" ca="1" si="6"/>
        <v>95</v>
      </c>
      <c r="H55" s="68" t="str">
        <f t="shared" ca="1" si="7"/>
        <v>Moved:Kitchen:Loc1</v>
      </c>
      <c r="P55">
        <f ca="1"/>
        <v>0</v>
      </c>
      <c r="Q55" t="str">
        <f ca="1"/>
        <v>Attic Study</v>
      </c>
      <c r="R55" t="str">
        <f ca="1"/>
        <v>Loc1</v>
      </c>
      <c r="S55" t="str">
        <f ca="1"/>
        <v>ModernxP+x900x600</v>
      </c>
      <c r="T55" t="str">
        <f ca="1"/>
        <v>ModernxK3x1200x700</v>
      </c>
      <c r="U55">
        <f ca="1"/>
        <v>388</v>
      </c>
      <c r="V55">
        <f ca="1"/>
        <v>95</v>
      </c>
      <c r="W55" t="str">
        <f ca="1"/>
        <v>Replaced</v>
      </c>
    </row>
    <row r="56" spans="2:23" x14ac:dyDescent="0.45">
      <c r="B56" s="68" t="str">
        <f t="shared" ca="1" si="1"/>
        <v>Bath</v>
      </c>
      <c r="C56" s="69" t="str">
        <f t="shared" ca="1" si="2"/>
        <v>Loc1</v>
      </c>
      <c r="D56" s="69" t="str">
        <f t="shared" ca="1" si="3"/>
        <v>TowelRailxK1x550x1600</v>
      </c>
      <c r="E56" s="69" t="str">
        <f t="shared" ca="1" si="4"/>
        <v>TowelRailxK2x550x1600</v>
      </c>
      <c r="F56" s="69">
        <f t="shared" ca="1" si="5"/>
        <v>275</v>
      </c>
      <c r="G56" s="69">
        <f t="shared" ca="1" si="6"/>
        <v>95</v>
      </c>
      <c r="H56" s="68" t="str">
        <f t="shared" ca="1" si="7"/>
        <v>Replaced</v>
      </c>
      <c r="P56">
        <f ca="1"/>
        <v>0</v>
      </c>
      <c r="Q56" t="str">
        <f ca="1"/>
        <v>Attic Bedroom</v>
      </c>
      <c r="R56" t="str">
        <f ca="1"/>
        <v>Loc1</v>
      </c>
      <c r="S56" t="str">
        <f ca="1"/>
        <v>ModernxP+x800x600</v>
      </c>
      <c r="T56" t="str">
        <f ca="1"/>
        <v>ModernxP+x800x600</v>
      </c>
      <c r="U56">
        <f ca="1"/>
        <v>0</v>
      </c>
      <c r="V56">
        <f ca="1"/>
        <v>0</v>
      </c>
      <c r="W56" t="str">
        <f ca="1"/>
        <v>Original</v>
      </c>
    </row>
    <row r="57" spans="2:23" x14ac:dyDescent="0.45">
      <c r="B57" s="68" t="str">
        <f t="shared" ca="1" si="1"/>
        <v>Attic Study</v>
      </c>
      <c r="C57" s="69" t="str">
        <f t="shared" ca="1" si="2"/>
        <v>Loc1</v>
      </c>
      <c r="D57" s="69" t="str">
        <f t="shared" ca="1" si="3"/>
        <v>ModernxP+x900x600</v>
      </c>
      <c r="E57" s="69" t="str">
        <f t="shared" ca="1" si="4"/>
        <v>ModernxK3x1200x700</v>
      </c>
      <c r="F57" s="69">
        <f t="shared" ca="1" si="5"/>
        <v>388</v>
      </c>
      <c r="G57" s="69">
        <f t="shared" ca="1" si="6"/>
        <v>95</v>
      </c>
      <c r="H57" s="68" t="str">
        <f t="shared" ca="1" si="7"/>
        <v>Replaced</v>
      </c>
      <c r="P57">
        <f ca="1"/>
        <v>0</v>
      </c>
      <c r="Q57" t="str">
        <f ca="1"/>
        <v>Attic En-suite</v>
      </c>
      <c r="R57" t="str">
        <f ca="1"/>
        <v>Loc1</v>
      </c>
      <c r="S57" t="str">
        <f ca="1"/>
        <v>TowelRailxK1x500x800</v>
      </c>
      <c r="T57" t="str">
        <f ca="1"/>
        <v>TowelRailxK2x550x1600</v>
      </c>
      <c r="U57">
        <f ca="1"/>
        <v>275</v>
      </c>
      <c r="V57">
        <f ca="1"/>
        <v>95</v>
      </c>
      <c r="W57" t="str">
        <f ca="1"/>
        <v>Replaced</v>
      </c>
    </row>
    <row r="58" spans="2:23" x14ac:dyDescent="0.45">
      <c r="B58" s="68" t="str">
        <f t="shared" ca="1" si="1"/>
        <v>Attic Bedroom</v>
      </c>
      <c r="C58" s="69" t="str">
        <f t="shared" ca="1" si="2"/>
        <v>Loc1</v>
      </c>
      <c r="D58" s="69" t="str">
        <f t="shared" ca="1" si="3"/>
        <v>ModernxP+x800x600</v>
      </c>
      <c r="E58" s="69" t="str">
        <f t="shared" ca="1" si="4"/>
        <v>ModernxP+x800x600</v>
      </c>
      <c r="F58" s="69">
        <f t="shared" ca="1" si="5"/>
        <v>0</v>
      </c>
      <c r="G58" s="69">
        <f t="shared" ca="1" si="6"/>
        <v>0</v>
      </c>
      <c r="H58" s="68" t="str">
        <f t="shared" ca="1" si="7"/>
        <v>Original</v>
      </c>
      <c r="P58">
        <f ca="1"/>
        <v>0</v>
      </c>
      <c r="Q58">
        <f ca="1"/>
        <v>0</v>
      </c>
      <c r="R58">
        <f ca="1"/>
        <v>0</v>
      </c>
      <c r="S58">
        <f ca="1"/>
        <v>0</v>
      </c>
      <c r="T58">
        <f ca="1"/>
        <v>0</v>
      </c>
      <c r="U58">
        <f ca="1"/>
        <v>0</v>
      </c>
      <c r="V58">
        <f ca="1"/>
        <v>0</v>
      </c>
      <c r="W58">
        <f ca="1"/>
        <v>0</v>
      </c>
    </row>
    <row r="59" spans="2:23" x14ac:dyDescent="0.45">
      <c r="B59" s="68" t="str">
        <f t="shared" ca="1" si="1"/>
        <v>Attic En-suite</v>
      </c>
      <c r="C59" s="69" t="str">
        <f t="shared" ca="1" si="2"/>
        <v>Loc1</v>
      </c>
      <c r="D59" s="69" t="str">
        <f t="shared" ca="1" si="3"/>
        <v>TowelRailxK1x500x800</v>
      </c>
      <c r="E59" s="69" t="str">
        <f t="shared" ca="1" si="4"/>
        <v>TowelRailxK2x550x1600</v>
      </c>
      <c r="F59" s="69">
        <f t="shared" ca="1" si="5"/>
        <v>275</v>
      </c>
      <c r="G59" s="69">
        <f t="shared" ca="1" si="6"/>
        <v>95</v>
      </c>
      <c r="H59" s="68" t="str">
        <f t="shared" ca="1" si="7"/>
        <v>Replaced</v>
      </c>
      <c r="P59">
        <f ca="1"/>
        <v>0</v>
      </c>
      <c r="Q59">
        <f ca="1"/>
        <v>0</v>
      </c>
      <c r="R59">
        <f ca="1"/>
        <v>0</v>
      </c>
      <c r="S59">
        <f ca="1"/>
        <v>0</v>
      </c>
      <c r="T59">
        <f ca="1"/>
        <v>0</v>
      </c>
      <c r="U59">
        <f ca="1"/>
        <v>0</v>
      </c>
      <c r="V59">
        <f ca="1"/>
        <v>0</v>
      </c>
      <c r="W59">
        <f ca="1"/>
        <v>0</v>
      </c>
    </row>
    <row r="60" spans="2:23" x14ac:dyDescent="0.45">
      <c r="B60" s="68">
        <f t="shared" ca="1" si="1"/>
        <v>0</v>
      </c>
      <c r="C60" s="69">
        <f t="shared" ca="1" si="2"/>
        <v>0</v>
      </c>
      <c r="D60" s="69">
        <f t="shared" ca="1" si="3"/>
        <v>0</v>
      </c>
      <c r="E60" s="69">
        <f t="shared" ca="1" si="4"/>
        <v>0</v>
      </c>
      <c r="F60" s="69">
        <f t="shared" ca="1" si="5"/>
        <v>0</v>
      </c>
      <c r="G60" s="69">
        <f t="shared" ca="1" si="6"/>
        <v>0</v>
      </c>
      <c r="H60" s="68">
        <f t="shared" ca="1" si="7"/>
        <v>0</v>
      </c>
      <c r="P60">
        <f ca="1"/>
        <v>0</v>
      </c>
      <c r="Q60">
        <f ca="1"/>
        <v>0</v>
      </c>
      <c r="R60">
        <f ca="1"/>
        <v>0</v>
      </c>
      <c r="S60">
        <f ca="1"/>
        <v>0</v>
      </c>
      <c r="T60">
        <f ca="1"/>
        <v>0</v>
      </c>
      <c r="U60">
        <f ca="1"/>
        <v>0</v>
      </c>
      <c r="V60">
        <f ca="1"/>
        <v>0</v>
      </c>
      <c r="W60">
        <f ca="1"/>
        <v>0</v>
      </c>
    </row>
    <row r="61" spans="2:23" x14ac:dyDescent="0.45">
      <c r="B61" s="68">
        <f t="shared" ca="1" si="1"/>
        <v>0</v>
      </c>
      <c r="C61" s="69">
        <f t="shared" ca="1" si="2"/>
        <v>0</v>
      </c>
      <c r="D61" s="69">
        <f t="shared" ca="1" si="3"/>
        <v>0</v>
      </c>
      <c r="E61" s="69">
        <f t="shared" ca="1" si="4"/>
        <v>0</v>
      </c>
      <c r="F61" s="69">
        <f t="shared" ca="1" si="5"/>
        <v>0</v>
      </c>
      <c r="G61" s="69">
        <f t="shared" ca="1" si="6"/>
        <v>0</v>
      </c>
      <c r="H61" s="68">
        <f t="shared" ca="1" si="7"/>
        <v>0</v>
      </c>
      <c r="P61">
        <f ca="1"/>
        <v>0</v>
      </c>
      <c r="Q61">
        <f ca="1"/>
        <v>0</v>
      </c>
      <c r="R61">
        <f ca="1"/>
        <v>0</v>
      </c>
      <c r="S61">
        <f ca="1"/>
        <v>0</v>
      </c>
      <c r="T61">
        <f ca="1"/>
        <v>0</v>
      </c>
      <c r="U61">
        <f ca="1"/>
        <v>0</v>
      </c>
      <c r="V61">
        <f ca="1"/>
        <v>0</v>
      </c>
      <c r="W61">
        <f ca="1"/>
        <v>0</v>
      </c>
    </row>
    <row r="62" spans="2:23" x14ac:dyDescent="0.45">
      <c r="B62" s="68">
        <f t="shared" ca="1" si="1"/>
        <v>0</v>
      </c>
      <c r="C62" s="69">
        <f t="shared" ca="1" si="2"/>
        <v>0</v>
      </c>
      <c r="D62" s="69">
        <f t="shared" ca="1" si="3"/>
        <v>0</v>
      </c>
      <c r="E62" s="69">
        <f t="shared" ca="1" si="4"/>
        <v>0</v>
      </c>
      <c r="F62" s="69">
        <f t="shared" ca="1" si="5"/>
        <v>0</v>
      </c>
      <c r="G62" s="69">
        <f t="shared" ca="1" si="6"/>
        <v>0</v>
      </c>
      <c r="H62" s="68">
        <f t="shared" ca="1" si="7"/>
        <v>0</v>
      </c>
      <c r="P62">
        <f ca="1"/>
        <v>0</v>
      </c>
      <c r="Q62">
        <f ca="1"/>
        <v>0</v>
      </c>
      <c r="R62">
        <f ca="1"/>
        <v>0</v>
      </c>
      <c r="S62">
        <f ca="1"/>
        <v>0</v>
      </c>
      <c r="T62">
        <f ca="1"/>
        <v>0</v>
      </c>
      <c r="U62">
        <f ca="1"/>
        <v>0</v>
      </c>
      <c r="V62">
        <f ca="1"/>
        <v>0</v>
      </c>
      <c r="W62">
        <f ca="1"/>
        <v>0</v>
      </c>
    </row>
    <row r="63" spans="2:23" x14ac:dyDescent="0.45">
      <c r="B63" s="68">
        <f t="shared" ca="1" si="1"/>
        <v>0</v>
      </c>
      <c r="C63" s="69">
        <f t="shared" ca="1" si="2"/>
        <v>0</v>
      </c>
      <c r="D63" s="69">
        <f t="shared" ca="1" si="3"/>
        <v>0</v>
      </c>
      <c r="E63" s="69">
        <f t="shared" ca="1" si="4"/>
        <v>0</v>
      </c>
      <c r="F63" s="69">
        <f t="shared" ca="1" si="5"/>
        <v>0</v>
      </c>
      <c r="G63" s="69">
        <f t="shared" ca="1" si="6"/>
        <v>0</v>
      </c>
      <c r="H63" s="68">
        <f t="shared" ca="1" si="7"/>
        <v>0</v>
      </c>
      <c r="P63">
        <f ca="1"/>
        <v>0</v>
      </c>
      <c r="Q63">
        <f ca="1"/>
        <v>0</v>
      </c>
      <c r="R63">
        <f ca="1"/>
        <v>0</v>
      </c>
      <c r="S63">
        <f ca="1"/>
        <v>0</v>
      </c>
      <c r="T63">
        <f ca="1"/>
        <v>0</v>
      </c>
      <c r="U63">
        <f ca="1"/>
        <v>0</v>
      </c>
      <c r="V63">
        <f ca="1"/>
        <v>0</v>
      </c>
      <c r="W63">
        <f ca="1"/>
        <v>0</v>
      </c>
    </row>
    <row r="64" spans="2:23" x14ac:dyDescent="0.45">
      <c r="B64" s="75" t="s">
        <v>96</v>
      </c>
      <c r="C64" s="75"/>
      <c r="D64" s="75"/>
      <c r="E64" s="75"/>
      <c r="F64" s="76">
        <f ca="1">SUM(F43:F63)</f>
        <v>2535.12</v>
      </c>
      <c r="G64" s="76">
        <f ca="1">SUM(G43:G63)</f>
        <v>1425</v>
      </c>
      <c r="H64" s="73"/>
    </row>
    <row r="66" spans="1:2" s="34" customFormat="1" x14ac:dyDescent="0.45">
      <c r="A66" s="34" t="s">
        <v>13681</v>
      </c>
    </row>
    <row r="68" spans="1:2" s="34" customFormat="1" x14ac:dyDescent="0.45">
      <c r="A68" s="34" t="s">
        <v>13717</v>
      </c>
    </row>
    <row r="70" spans="1:2" s="34" customFormat="1" x14ac:dyDescent="0.45">
      <c r="A70" s="34" t="s">
        <v>13716</v>
      </c>
    </row>
    <row r="71" spans="1:2" x14ac:dyDescent="0.45">
      <c r="A71" s="24" t="s">
        <v>13718</v>
      </c>
    </row>
    <row r="72" spans="1:2" x14ac:dyDescent="0.45">
      <c r="A72" t="s">
        <v>13743</v>
      </c>
    </row>
    <row r="73" spans="1:2" x14ac:dyDescent="0.45">
      <c r="A73" t="s">
        <v>13755</v>
      </c>
    </row>
    <row r="74" spans="1:2" x14ac:dyDescent="0.45">
      <c r="A74" t="s">
        <v>13742</v>
      </c>
      <c r="B74" t="s">
        <v>13745</v>
      </c>
    </row>
    <row r="75" spans="1:2" x14ac:dyDescent="0.45">
      <c r="A75" t="s">
        <v>13746</v>
      </c>
      <c r="B75" t="s">
        <v>13744</v>
      </c>
    </row>
    <row r="76" spans="1:2" x14ac:dyDescent="0.45">
      <c r="A76" t="s">
        <v>13747</v>
      </c>
      <c r="B76" t="s">
        <v>13748</v>
      </c>
    </row>
    <row r="77" spans="1:2" x14ac:dyDescent="0.45">
      <c r="A77" t="s">
        <v>13747</v>
      </c>
      <c r="B77" t="s">
        <v>13749</v>
      </c>
    </row>
    <row r="78" spans="1:2" x14ac:dyDescent="0.45">
      <c r="A78" t="s">
        <v>13759</v>
      </c>
      <c r="B78" s="43">
        <f ca="1">HeatPunkAnalysis!D3</f>
        <v>7787</v>
      </c>
    </row>
    <row r="80" spans="1:2" x14ac:dyDescent="0.45">
      <c r="A80" t="s">
        <v>13752</v>
      </c>
    </row>
    <row r="81" spans="1:16" x14ac:dyDescent="0.45">
      <c r="A81" t="s">
        <v>13750</v>
      </c>
    </row>
    <row r="85" spans="1:16" x14ac:dyDescent="0.45">
      <c r="B85" t="s">
        <v>364</v>
      </c>
      <c r="C85" t="s">
        <v>101</v>
      </c>
      <c r="D85" t="s">
        <v>13682</v>
      </c>
      <c r="E85" t="s">
        <v>13684</v>
      </c>
      <c r="F85" t="s">
        <v>13683</v>
      </c>
      <c r="J85" t="s">
        <v>13706</v>
      </c>
      <c r="K85" t="s">
        <v>13707</v>
      </c>
      <c r="L85" t="s">
        <v>13708</v>
      </c>
      <c r="M85" t="s">
        <v>13709</v>
      </c>
      <c r="N85" t="s">
        <v>13710</v>
      </c>
      <c r="P85" t="s">
        <v>13711</v>
      </c>
    </row>
    <row r="86" spans="1:16" x14ac:dyDescent="0.45">
      <c r="A86" t="str" cm="1">
        <f t="array" aca="1" ref="A86:B95" ca="1">TRANSPOSE(HeatPunkAnalysis!E93:N94)</f>
        <v>Ventilation (kWh/year)</v>
      </c>
      <c r="B86" s="67">
        <f ca="1"/>
        <v>4193.9160589808171</v>
      </c>
      <c r="C86">
        <f ca="1">HLOOKUP(SUBSTITUTE(A86,"(kWh/year)","(W)"),HeatPunkAnalysis!$C$35:$M$36,2,FALSE)</f>
        <v>2137</v>
      </c>
      <c r="D86" s="1">
        <f t="shared" ref="D86:D95" ca="1" si="8">B86*GasDeliveredHeatTariff</f>
        <v>320.71122803970957</v>
      </c>
      <c r="E86" t="s">
        <v>13691</v>
      </c>
      <c r="F86" t="s">
        <v>13689</v>
      </c>
      <c r="J86">
        <f>VLOOKUP(Report!E86,InsulationDatabase!$A$1:$C$274,2,FALSE)</f>
        <v>0.2</v>
      </c>
      <c r="K86">
        <f>VLOOKUP(Report!F86,InsulationDatabase!$A$1:$C$274,2,FALSE)</f>
        <v>0.4</v>
      </c>
      <c r="L86" s="27">
        <f ca="1">(C86/19.5)/J86</f>
        <v>547.9487179487179</v>
      </c>
      <c r="M86" s="27">
        <f ca="1">B86*(J86-K86)/J86</f>
        <v>-4193.9160589808171</v>
      </c>
      <c r="N86" s="1">
        <f t="shared" ref="N86:N95" ca="1" si="9">M86*GasDeliveredHeatTariff</f>
        <v>-320.71122803970957</v>
      </c>
      <c r="O86" s="1">
        <f ca="1">VLOOKUP(Report!F86,InsulationDatabase!$A$1:$C$274,3,FALSE)*L86</f>
        <v>9863.076923076922</v>
      </c>
      <c r="P86" s="27">
        <f ca="1">O86/N86</f>
        <v>-30.753762452793524</v>
      </c>
    </row>
    <row r="87" spans="1:16" x14ac:dyDescent="0.45">
      <c r="A87" t="str">
        <f ca="1"/>
        <v>External Walls (kWh/year)</v>
      </c>
      <c r="B87" s="67">
        <f ca="1"/>
        <v>3081.3495950550505</v>
      </c>
      <c r="C87">
        <f ca="1">HLOOKUP(SUBSTITUTE(A87,"(kWh/year)","(W)"),HeatPunkAnalysis!$C$35:$M$36,2,FALSE)</f>
        <v>1566</v>
      </c>
      <c r="D87" s="1">
        <f t="shared" ca="1" si="8"/>
        <v>235.63261609244506</v>
      </c>
      <c r="J87" t="e">
        <f>VLOOKUP(Report!E87,InsulationDatabase!$A$1:$C$274,2,FALSE)</f>
        <v>#N/A</v>
      </c>
      <c r="K87" t="e">
        <f>VLOOKUP(Report!F87,InsulationDatabase!$A$1:$C$274,2,FALSE)</f>
        <v>#N/A</v>
      </c>
      <c r="L87" s="27" t="e">
        <f t="shared" ref="L87:L95" ca="1" si="10">(C87/19.5)/J87</f>
        <v>#N/A</v>
      </c>
      <c r="M87" s="27" t="e">
        <f t="shared" ref="M87:M95" ca="1" si="11">B87*(J87-K87)/J87</f>
        <v>#N/A</v>
      </c>
      <c r="N87" s="1" t="e">
        <f t="shared" ca="1" si="9"/>
        <v>#N/A</v>
      </c>
      <c r="O87" s="1" t="e">
        <f ca="1">VLOOKUP(Report!F87,InsulationDatabase!$A$1:$C$274,3,FALSE)*L87</f>
        <v>#N/A</v>
      </c>
      <c r="P87" s="27" t="e">
        <f t="shared" ref="P87:P95" ca="1" si="12">O87/N87</f>
        <v>#N/A</v>
      </c>
    </row>
    <row r="88" spans="1:16" x14ac:dyDescent="0.45">
      <c r="A88" t="str">
        <f ca="1"/>
        <v>Windows (kWh/year)</v>
      </c>
      <c r="B88" s="67">
        <f ca="1"/>
        <v>2138.6053931593037</v>
      </c>
      <c r="C88">
        <f ca="1">HLOOKUP(SUBSTITUTE(A88,"(kWh/year)","(W)"),HeatPunkAnalysis!$C$35:$M$36,2,FALSE)</f>
        <v>1085</v>
      </c>
      <c r="D88" s="1">
        <f t="shared" ca="1" si="8"/>
        <v>163.54041241806442</v>
      </c>
      <c r="J88" t="e">
        <f>VLOOKUP(Report!E88,InsulationDatabase!$A$1:$C$274,2,FALSE)</f>
        <v>#N/A</v>
      </c>
      <c r="K88" t="e">
        <f>VLOOKUP(Report!F88,InsulationDatabase!$A$1:$C$274,2,FALSE)</f>
        <v>#N/A</v>
      </c>
      <c r="L88" s="27" t="e">
        <f t="shared" ca="1" si="10"/>
        <v>#N/A</v>
      </c>
      <c r="M88" s="27" t="e">
        <f t="shared" ca="1" si="11"/>
        <v>#N/A</v>
      </c>
      <c r="N88" s="1" t="e">
        <f t="shared" ca="1" si="9"/>
        <v>#N/A</v>
      </c>
      <c r="O88" s="1" t="e">
        <f ca="1">VLOOKUP(Report!F88,InsulationDatabase!$A$1:$C$274,3,FALSE)*L88</f>
        <v>#N/A</v>
      </c>
      <c r="P88" s="27" t="e">
        <f t="shared" ca="1" si="12"/>
        <v>#N/A</v>
      </c>
    </row>
    <row r="89" spans="1:16" x14ac:dyDescent="0.45">
      <c r="A89" t="str">
        <f ca="1"/>
        <v>Roof (kWh/year)</v>
      </c>
      <c r="B89" s="67">
        <f ca="1"/>
        <v>2014.7427818288286</v>
      </c>
      <c r="C89">
        <f ca="1">HLOOKUP(SUBSTITUTE(A89,"(kWh/year)","(W)"),HeatPunkAnalysis!$C$35:$M$36,2,FALSE)</f>
        <v>1025</v>
      </c>
      <c r="D89" s="1">
        <f t="shared" ca="1" si="8"/>
        <v>154.06856566926336</v>
      </c>
      <c r="J89" t="e">
        <f>VLOOKUP(Report!E89,InsulationDatabase!$A$1:$C$274,2,FALSE)</f>
        <v>#N/A</v>
      </c>
      <c r="K89" t="e">
        <f>VLOOKUP(Report!F89,InsulationDatabase!$A$1:$C$274,2,FALSE)</f>
        <v>#N/A</v>
      </c>
      <c r="L89" s="27" t="e">
        <f t="shared" ca="1" si="10"/>
        <v>#N/A</v>
      </c>
      <c r="M89" s="27" t="e">
        <f t="shared" ca="1" si="11"/>
        <v>#N/A</v>
      </c>
      <c r="N89" s="1" t="e">
        <f t="shared" ca="1" si="9"/>
        <v>#N/A</v>
      </c>
      <c r="O89" s="1" t="e">
        <f ca="1">VLOOKUP(Report!F89,InsulationDatabase!$A$1:$C$274,3,FALSE)*L89</f>
        <v>#N/A</v>
      </c>
      <c r="P89" s="27" t="e">
        <f t="shared" ca="1" si="12"/>
        <v>#N/A</v>
      </c>
    </row>
    <row r="90" spans="1:16" x14ac:dyDescent="0.45">
      <c r="A90" t="str">
        <f ca="1"/>
        <v>Floor (kWh/year)</v>
      </c>
      <c r="B90" s="67">
        <f ca="1"/>
        <v>1716.2264759155796</v>
      </c>
      <c r="C90">
        <f ca="1">HLOOKUP(SUBSTITUTE(A90,"(kWh/year)","(W)"),HeatPunkAnalysis!$C$35:$M$36,2,FALSE)</f>
        <v>877</v>
      </c>
      <c r="D90" s="1">
        <f t="shared" ca="1" si="8"/>
        <v>131.2408481582502</v>
      </c>
      <c r="J90" t="e">
        <f>VLOOKUP(Report!E90,InsulationDatabase!$A$1:$C$274,2,FALSE)</f>
        <v>#N/A</v>
      </c>
      <c r="K90" t="e">
        <f>VLOOKUP(Report!F90,InsulationDatabase!$A$1:$C$274,2,FALSE)</f>
        <v>#N/A</v>
      </c>
      <c r="L90" s="27" t="e">
        <f t="shared" ca="1" si="10"/>
        <v>#N/A</v>
      </c>
      <c r="M90" s="27" t="e">
        <f t="shared" ca="1" si="11"/>
        <v>#N/A</v>
      </c>
      <c r="N90" s="1" t="e">
        <f t="shared" ca="1" si="9"/>
        <v>#N/A</v>
      </c>
      <c r="O90" s="1" t="e">
        <f ca="1">VLOOKUP(Report!F90,InsulationDatabase!$A$1:$C$274,3,FALSE)*L90</f>
        <v>#N/A</v>
      </c>
      <c r="P90" s="27" t="e">
        <f t="shared" ca="1" si="12"/>
        <v>#N/A</v>
      </c>
    </row>
    <row r="91" spans="1:16" x14ac:dyDescent="0.45">
      <c r="A91" t="str">
        <f ca="1"/>
        <v>Doors (kWh/year)</v>
      </c>
      <c r="B91" s="67">
        <f ca="1"/>
        <v>966.13550613632606</v>
      </c>
      <c r="C91">
        <f ca="1">HLOOKUP(SUBSTITUTE(A91,"(kWh/year)","(W)"),HeatPunkAnalysis!$C$35:$M$36,2,FALSE)</f>
        <v>465</v>
      </c>
      <c r="D91" s="1">
        <f t="shared" ca="1" si="8"/>
        <v>73.880950469248475</v>
      </c>
      <c r="E91" t="s">
        <v>13704</v>
      </c>
      <c r="F91" t="s">
        <v>13705</v>
      </c>
      <c r="J91">
        <f>VLOOKUP(Report!E91,InsulationDatabase!$A$1:$C$274,2,FALSE)</f>
        <v>0.7</v>
      </c>
      <c r="K91">
        <f>VLOOKUP(Report!F91,InsulationDatabase!$A$1:$C$274,2,FALSE)</f>
        <v>0.25</v>
      </c>
      <c r="L91" s="27">
        <f t="shared" ca="1" si="10"/>
        <v>34.065934065934066</v>
      </c>
      <c r="M91" s="27">
        <f t="shared" ca="1" si="11"/>
        <v>621.08711108763816</v>
      </c>
      <c r="N91" s="1">
        <f t="shared" ca="1" si="9"/>
        <v>47.494896730231154</v>
      </c>
      <c r="O91" s="1">
        <f ca="1">VLOOKUP(Report!F91,InsulationDatabase!$A$1:$C$274,3,FALSE)*L91</f>
        <v>2725.2747252747254</v>
      </c>
      <c r="P91" s="27">
        <f t="shared" ca="1" si="12"/>
        <v>57.380369532208093</v>
      </c>
    </row>
    <row r="92" spans="1:16" x14ac:dyDescent="0.45">
      <c r="A92" t="str">
        <f ca="1"/>
        <v>Roof Glazing (kWh/year)</v>
      </c>
      <c r="B92" s="67">
        <f ca="1"/>
        <v>528.64387959547958</v>
      </c>
      <c r="C92">
        <f ca="1">HLOOKUP(SUBSTITUTE(A92,"(kWh/year)","(W)"),HeatPunkAnalysis!$C$35:$M$36,2,FALSE)</f>
        <v>285</v>
      </c>
      <c r="D92" s="1">
        <f t="shared" ca="1" si="8"/>
        <v>40.425708439654322</v>
      </c>
      <c r="E92" t="s">
        <v>13690</v>
      </c>
      <c r="F92" t="s">
        <v>13692</v>
      </c>
      <c r="J92">
        <f>VLOOKUP(Report!E92,InsulationDatabase!$A$1:$C$274,2,FALSE)</f>
        <v>0.3</v>
      </c>
      <c r="K92">
        <f>VLOOKUP(Report!F92,InsulationDatabase!$A$1:$C$274,2,FALSE)</f>
        <v>0.1</v>
      </c>
      <c r="L92" s="27">
        <f t="shared" ca="1" si="10"/>
        <v>48.717948717948715</v>
      </c>
      <c r="M92" s="27">
        <f t="shared" ca="1" si="11"/>
        <v>352.42925306365305</v>
      </c>
      <c r="N92" s="1">
        <f t="shared" ca="1" si="9"/>
        <v>26.950472293102884</v>
      </c>
      <c r="O92" s="1">
        <f ca="1">VLOOKUP(Report!F92,InsulationDatabase!$A$1:$C$274,3,FALSE)*L92</f>
        <v>487.17948717948718</v>
      </c>
      <c r="P92" s="27">
        <f t="shared" ca="1" si="12"/>
        <v>18.076844141398045</v>
      </c>
    </row>
    <row r="93" spans="1:16" x14ac:dyDescent="0.45">
      <c r="A93" t="str">
        <f ca="1"/>
        <v>Internal Walls (kWh/year)</v>
      </c>
      <c r="B93" s="67">
        <f ca="1"/>
        <v>395.72600854403333</v>
      </c>
      <c r="C93">
        <f ca="1">HLOOKUP(SUBSTITUTE(A93,"(kWh/year)","(W)"),HeatPunkAnalysis!$C$35:$M$36,2,FALSE)</f>
        <v>278</v>
      </c>
      <c r="D93" s="1">
        <f t="shared" ca="1" si="8"/>
        <v>30.261400653367257</v>
      </c>
      <c r="J93" t="e">
        <f>VLOOKUP(Report!E93,InsulationDatabase!$A$1:$C$274,2,FALSE)</f>
        <v>#N/A</v>
      </c>
      <c r="K93" t="e">
        <f>VLOOKUP(Report!F93,InsulationDatabase!$A$1:$C$274,2,FALSE)</f>
        <v>#N/A</v>
      </c>
      <c r="L93" s="27" t="e">
        <f t="shared" ca="1" si="10"/>
        <v>#N/A</v>
      </c>
      <c r="M93" s="27" t="e">
        <f t="shared" ca="1" si="11"/>
        <v>#N/A</v>
      </c>
      <c r="N93" s="1" t="e">
        <f t="shared" ca="1" si="9"/>
        <v>#N/A</v>
      </c>
      <c r="O93" s="1" t="e">
        <f ca="1">VLOOKUP(Report!F93,InsulationDatabase!$A$1:$C$274,3,FALSE)*L93</f>
        <v>#N/A</v>
      </c>
      <c r="P93" s="27" t="e">
        <f t="shared" ca="1" si="12"/>
        <v>#N/A</v>
      </c>
    </row>
    <row r="94" spans="1:16" x14ac:dyDescent="0.45">
      <c r="A94" t="str">
        <f ca="1"/>
        <v>Internal Ceiling (kWh/year)</v>
      </c>
      <c r="B94" s="67">
        <f ca="1"/>
        <v>237.87546450394643</v>
      </c>
      <c r="C94">
        <f ca="1">HLOOKUP(SUBSTITUTE(A94,"(kWh/year)","(W)"),HeatPunkAnalysis!$C$35:$M$36,2,FALSE)</f>
        <v>140</v>
      </c>
      <c r="D94" s="1">
        <f t="shared" ca="1" si="8"/>
        <v>18.190476697360612</v>
      </c>
      <c r="E94" t="s">
        <v>13693</v>
      </c>
      <c r="F94" t="s">
        <v>13699</v>
      </c>
      <c r="J94">
        <f>VLOOKUP(Report!E94,InsulationDatabase!$A$1:$C$274,2,FALSE)</f>
        <v>4.8</v>
      </c>
      <c r="K94">
        <f>VLOOKUP(Report!F94,InsulationDatabase!$A$1:$C$274,2,FALSE)</f>
        <v>1.1000000000000001</v>
      </c>
      <c r="L94" s="27">
        <f t="shared" ca="1" si="10"/>
        <v>1.4957264957264957</v>
      </c>
      <c r="M94" s="27">
        <f t="shared" ca="1" si="11"/>
        <v>183.36233722179202</v>
      </c>
      <c r="N94" s="1">
        <f t="shared" ca="1" si="9"/>
        <v>14.021825787548803</v>
      </c>
      <c r="O94" s="1">
        <f ca="1">VLOOKUP(Report!F94,InsulationDatabase!$A$1:$C$274,3,FALSE)*L94</f>
        <v>1794.8717948717949</v>
      </c>
      <c r="P94" s="27">
        <f t="shared" ca="1" si="12"/>
        <v>128.005569464828</v>
      </c>
    </row>
    <row r="95" spans="1:16" x14ac:dyDescent="0.45">
      <c r="A95" t="str">
        <f ca="1"/>
        <v>Internal Floor (kWh/year)</v>
      </c>
      <c r="B95" s="67">
        <f ca="1"/>
        <v>-167.30236867937234</v>
      </c>
      <c r="C95">
        <f ca="1">HLOOKUP(SUBSTITUTE(A95,"(kWh/year)","(W)"),HeatPunkAnalysis!$C$35:$M$36,2,FALSE)</f>
        <v>-68</v>
      </c>
      <c r="D95" s="1">
        <f t="shared" ca="1" si="8"/>
        <v>-12.793710546069651</v>
      </c>
      <c r="J95" t="e">
        <f>VLOOKUP(Report!E95,InsulationDatabase!$A$1:$C$274,2,FALSE)</f>
        <v>#N/A</v>
      </c>
      <c r="K95" t="e">
        <f>VLOOKUP(Report!F95,InsulationDatabase!$A$1:$C$274,2,FALSE)</f>
        <v>#N/A</v>
      </c>
      <c r="L95" s="27" t="e">
        <f t="shared" ca="1" si="10"/>
        <v>#N/A</v>
      </c>
      <c r="M95" s="27" t="e">
        <f t="shared" ca="1" si="11"/>
        <v>#N/A</v>
      </c>
      <c r="N95" s="1" t="e">
        <f t="shared" ca="1" si="9"/>
        <v>#N/A</v>
      </c>
      <c r="O95" s="1" t="e">
        <f ca="1">VLOOKUP(Report!F95,InsulationDatabase!$A$1:$C$274,3,FALSE)*L95</f>
        <v>#N/A</v>
      </c>
      <c r="P95" s="27" t="e">
        <f t="shared" ca="1" si="12"/>
        <v>#N/A</v>
      </c>
    </row>
    <row r="97" spans="1:7" x14ac:dyDescent="0.45">
      <c r="A97" s="24" t="s">
        <v>13712</v>
      </c>
      <c r="B97" t="s">
        <v>13713</v>
      </c>
      <c r="C97" t="s">
        <v>13714</v>
      </c>
      <c r="D97" t="s">
        <v>68</v>
      </c>
    </row>
    <row r="98" spans="1:7" x14ac:dyDescent="0.45">
      <c r="A98" t="str">
        <f>F86</f>
        <v>Cavity Wall insulation (100mm)</v>
      </c>
      <c r="B98" s="1">
        <f ca="1">O86</f>
        <v>9863.076923076922</v>
      </c>
      <c r="C98" s="1">
        <f ca="1">N86</f>
        <v>-320.71122803970957</v>
      </c>
      <c r="D98" s="27">
        <f ca="1">P86</f>
        <v>-30.753762452793524</v>
      </c>
    </row>
    <row r="99" spans="1:7" x14ac:dyDescent="0.45">
      <c r="A99">
        <f t="shared" ref="A99:A107" si="13">F87</f>
        <v>0</v>
      </c>
      <c r="B99" s="1" t="e">
        <f t="shared" ref="B99:B107" ca="1" si="14">O87</f>
        <v>#N/A</v>
      </c>
      <c r="C99" s="1" t="e">
        <f t="shared" ref="C99:C107" ca="1" si="15">N87</f>
        <v>#N/A</v>
      </c>
      <c r="D99" s="27" t="e">
        <f t="shared" ref="D99:D107" ca="1" si="16">P87</f>
        <v>#N/A</v>
      </c>
    </row>
    <row r="100" spans="1:7" x14ac:dyDescent="0.45">
      <c r="A100">
        <f t="shared" si="13"/>
        <v>0</v>
      </c>
      <c r="B100" s="1" t="e">
        <f t="shared" ca="1" si="14"/>
        <v>#N/A</v>
      </c>
      <c r="C100" s="1" t="e">
        <f t="shared" ca="1" si="15"/>
        <v>#N/A</v>
      </c>
      <c r="D100" s="27" t="e">
        <f t="shared" ca="1" si="16"/>
        <v>#N/A</v>
      </c>
    </row>
    <row r="101" spans="1:7" x14ac:dyDescent="0.45">
      <c r="A101">
        <f t="shared" si="13"/>
        <v>0</v>
      </c>
      <c r="B101" s="1" t="e">
        <f t="shared" ca="1" si="14"/>
        <v>#N/A</v>
      </c>
      <c r="C101" s="1" t="e">
        <f t="shared" ca="1" si="15"/>
        <v>#N/A</v>
      </c>
      <c r="D101" s="27" t="e">
        <f t="shared" ca="1" si="16"/>
        <v>#N/A</v>
      </c>
    </row>
    <row r="102" spans="1:7" x14ac:dyDescent="0.45">
      <c r="A102">
        <f t="shared" si="13"/>
        <v>0</v>
      </c>
      <c r="B102" s="1" t="e">
        <f t="shared" ca="1" si="14"/>
        <v>#N/A</v>
      </c>
      <c r="C102" s="1" t="e">
        <f t="shared" ca="1" si="15"/>
        <v>#N/A</v>
      </c>
      <c r="D102" s="27" t="e">
        <f t="shared" ca="1" si="16"/>
        <v>#N/A</v>
      </c>
    </row>
    <row r="103" spans="1:7" x14ac:dyDescent="0.45">
      <c r="A103" t="str">
        <f t="shared" si="13"/>
        <v>100mm insulated floor between joists</v>
      </c>
      <c r="B103" s="1">
        <f t="shared" ca="1" si="14"/>
        <v>2725.2747252747254</v>
      </c>
      <c r="C103" s="1">
        <f t="shared" ca="1" si="15"/>
        <v>47.494896730231154</v>
      </c>
      <c r="D103" s="27">
        <f t="shared" ca="1" si="16"/>
        <v>57.380369532208093</v>
      </c>
    </row>
    <row r="104" spans="1:7" x14ac:dyDescent="0.45">
      <c r="A104" t="str">
        <f t="shared" si="13"/>
        <v>Loft insulation (300mm)</v>
      </c>
      <c r="B104" s="1">
        <f t="shared" ca="1" si="14"/>
        <v>487.17948717948718</v>
      </c>
      <c r="C104" s="1">
        <f t="shared" ca="1" si="15"/>
        <v>26.950472293102884</v>
      </c>
      <c r="D104" s="27">
        <f t="shared" ca="1" si="16"/>
        <v>18.076844141398045</v>
      </c>
    </row>
    <row r="105" spans="1:7" x14ac:dyDescent="0.45">
      <c r="A105">
        <f t="shared" si="13"/>
        <v>0</v>
      </c>
      <c r="B105" s="1" t="e">
        <f t="shared" ca="1" si="14"/>
        <v>#N/A</v>
      </c>
      <c r="C105" s="1" t="e">
        <f t="shared" ca="1" si="15"/>
        <v>#N/A</v>
      </c>
      <c r="D105" s="27" t="e">
        <f t="shared" ca="1" si="16"/>
        <v>#N/A</v>
      </c>
    </row>
    <row r="106" spans="1:7" x14ac:dyDescent="0.45">
      <c r="A106" t="str">
        <f t="shared" si="13"/>
        <v>Vacuum glazing (new window)</v>
      </c>
      <c r="B106" s="1">
        <f t="shared" ca="1" si="14"/>
        <v>1794.8717948717949</v>
      </c>
      <c r="C106" s="1">
        <f t="shared" ca="1" si="15"/>
        <v>14.021825787548803</v>
      </c>
      <c r="D106" s="27">
        <f t="shared" ca="1" si="16"/>
        <v>128.005569464828</v>
      </c>
    </row>
    <row r="107" spans="1:7" x14ac:dyDescent="0.45">
      <c r="A107">
        <f t="shared" si="13"/>
        <v>0</v>
      </c>
      <c r="B107" s="1" t="e">
        <f t="shared" ca="1" si="14"/>
        <v>#N/A</v>
      </c>
      <c r="C107" s="1" t="e">
        <f t="shared" ca="1" si="15"/>
        <v>#N/A</v>
      </c>
      <c r="D107" s="27" t="e">
        <f t="shared" ca="1" si="16"/>
        <v>#N/A</v>
      </c>
      <c r="G107" s="1"/>
    </row>
    <row r="109" spans="1:7" x14ac:dyDescent="0.45">
      <c r="A109" s="75" t="str">
        <f>A97</f>
        <v>Measure</v>
      </c>
      <c r="B109" s="75" t="str">
        <f>B97</f>
        <v>Install Cost</v>
      </c>
      <c r="C109" s="75" t="str">
        <f>C97</f>
        <v>Annual running cost saving</v>
      </c>
      <c r="D109" s="75" t="str">
        <f>D97</f>
        <v>Payback (years)</v>
      </c>
    </row>
    <row r="110" spans="1:7" x14ac:dyDescent="0.45">
      <c r="A110" s="69" t="str" cm="1">
        <f t="array" aca="1" ref="A110:D113" ca="1">_xlfn._xlws.SORT(_xlfn._xlws.FILTER(A98:D107,A98:A107&lt;&gt;0),2)</f>
        <v>Loft insulation (300mm)</v>
      </c>
      <c r="B110" s="69">
        <f ca="1"/>
        <v>487.17948717948718</v>
      </c>
      <c r="C110" s="69">
        <f ca="1"/>
        <v>26.950472293102884</v>
      </c>
      <c r="D110" s="77">
        <f ca="1"/>
        <v>18.076844141398045</v>
      </c>
    </row>
    <row r="111" spans="1:7" x14ac:dyDescent="0.45">
      <c r="A111" s="69" t="str">
        <f ca="1"/>
        <v>Vacuum glazing (new window)</v>
      </c>
      <c r="B111" s="69">
        <f ca="1"/>
        <v>1794.8717948717949</v>
      </c>
      <c r="C111" s="69">
        <f ca="1"/>
        <v>14.021825787548803</v>
      </c>
      <c r="D111" s="77">
        <f ca="1"/>
        <v>128.005569464828</v>
      </c>
    </row>
    <row r="112" spans="1:7" x14ac:dyDescent="0.45">
      <c r="A112" s="69" t="str">
        <f ca="1"/>
        <v>100mm insulated floor between joists</v>
      </c>
      <c r="B112" s="69">
        <f ca="1"/>
        <v>2725.2747252747254</v>
      </c>
      <c r="C112" s="69">
        <f ca="1"/>
        <v>47.494896730231154</v>
      </c>
      <c r="D112" s="77">
        <f ca="1"/>
        <v>57.380369532208093</v>
      </c>
    </row>
    <row r="113" spans="1:4" x14ac:dyDescent="0.45">
      <c r="A113" s="69" t="str">
        <f ca="1"/>
        <v>Cavity Wall insulation (100mm)</v>
      </c>
      <c r="B113" s="69">
        <f ca="1"/>
        <v>9863.076923076922</v>
      </c>
      <c r="C113" s="69">
        <f ca="1"/>
        <v>-320.71122803970957</v>
      </c>
      <c r="D113" s="77">
        <f ca="1"/>
        <v>-30.753762452793524</v>
      </c>
    </row>
    <row r="116" spans="1:4" s="34" customFormat="1" x14ac:dyDescent="0.45">
      <c r="A116" s="34" t="s">
        <v>13715</v>
      </c>
    </row>
  </sheetData>
  <dataValidations disablePrompts="1" count="1">
    <dataValidation type="list" allowBlank="1" showInputMessage="1" showErrorMessage="1" sqref="B40" xr:uid="{6593F851-6AEE-4A47-B6C7-9ED8FBA9F9CD}">
      <formula1>$B$30:$B$38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288C2B3F-5D89-4DCF-A405-3AB3B1382A04}">
          <x14:formula1>
            <xm:f>InsulationDatabase!$A$2:$A$26</xm:f>
          </x14:formula1>
          <xm:sqref>E86:F92 E94:F95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1B88-7956-41FB-BBB5-22F38B905F3B}">
  <dimension ref="A1:E19"/>
  <sheetViews>
    <sheetView workbookViewId="0">
      <selection activeCell="D19" sqref="D19"/>
    </sheetView>
  </sheetViews>
  <sheetFormatPr defaultRowHeight="14.25" x14ac:dyDescent="0.45"/>
  <cols>
    <col min="1" max="1" width="36.19921875" customWidth="1"/>
  </cols>
  <sheetData>
    <row r="1" spans="1:5" x14ac:dyDescent="0.45">
      <c r="A1" t="s">
        <v>13685</v>
      </c>
      <c r="B1" t="s">
        <v>13686</v>
      </c>
      <c r="C1" t="s">
        <v>13687</v>
      </c>
      <c r="E1" s="1">
        <v>55</v>
      </c>
    </row>
    <row r="2" spans="1:5" x14ac:dyDescent="0.45">
      <c r="A2" t="s">
        <v>13688</v>
      </c>
      <c r="B2">
        <v>0.5</v>
      </c>
      <c r="C2" s="1">
        <v>18</v>
      </c>
    </row>
    <row r="3" spans="1:5" x14ac:dyDescent="0.45">
      <c r="A3" t="s">
        <v>13689</v>
      </c>
      <c r="B3">
        <v>0.4</v>
      </c>
      <c r="C3" s="1">
        <v>18</v>
      </c>
    </row>
    <row r="4" spans="1:5" x14ac:dyDescent="0.45">
      <c r="A4" t="s">
        <v>13690</v>
      </c>
      <c r="B4">
        <v>0.3</v>
      </c>
      <c r="C4" s="1">
        <v>10</v>
      </c>
    </row>
    <row r="5" spans="1:5" x14ac:dyDescent="0.45">
      <c r="A5" t="s">
        <v>13691</v>
      </c>
      <c r="B5">
        <v>0.2</v>
      </c>
      <c r="C5" s="1">
        <v>10</v>
      </c>
    </row>
    <row r="6" spans="1:5" x14ac:dyDescent="0.45">
      <c r="A6" t="s">
        <v>13692</v>
      </c>
      <c r="B6">
        <v>0.1</v>
      </c>
      <c r="C6" s="1">
        <v>10</v>
      </c>
    </row>
    <row r="7" spans="1:5" x14ac:dyDescent="0.45">
      <c r="A7" t="s">
        <v>13693</v>
      </c>
      <c r="B7">
        <v>4.8</v>
      </c>
    </row>
    <row r="8" spans="1:5" x14ac:dyDescent="0.45">
      <c r="A8" t="s">
        <v>13694</v>
      </c>
      <c r="B8">
        <v>6</v>
      </c>
    </row>
    <row r="9" spans="1:5" x14ac:dyDescent="0.45">
      <c r="A9" t="s">
        <v>13695</v>
      </c>
      <c r="B9">
        <v>2.5</v>
      </c>
      <c r="C9" s="1">
        <v>200</v>
      </c>
    </row>
    <row r="10" spans="1:5" x14ac:dyDescent="0.45">
      <c r="A10" t="s">
        <v>13696</v>
      </c>
      <c r="B10">
        <v>2.5</v>
      </c>
      <c r="C10" s="1">
        <v>400</v>
      </c>
    </row>
    <row r="11" spans="1:5" x14ac:dyDescent="0.45">
      <c r="A11" t="s">
        <v>13697</v>
      </c>
      <c r="B11">
        <v>2.2000000000000002</v>
      </c>
      <c r="C11" s="1">
        <v>1000</v>
      </c>
    </row>
    <row r="12" spans="1:5" x14ac:dyDescent="0.45">
      <c r="A12" t="s">
        <v>13701</v>
      </c>
      <c r="B12">
        <v>2.5</v>
      </c>
    </row>
    <row r="13" spans="1:5" x14ac:dyDescent="0.45">
      <c r="A13" t="s">
        <v>13702</v>
      </c>
      <c r="B13">
        <v>2</v>
      </c>
    </row>
    <row r="14" spans="1:5" x14ac:dyDescent="0.45">
      <c r="A14" t="s">
        <v>13703</v>
      </c>
      <c r="B14">
        <v>1.6</v>
      </c>
      <c r="C14" s="1">
        <v>500</v>
      </c>
    </row>
    <row r="15" spans="1:5" x14ac:dyDescent="0.45">
      <c r="A15" t="s">
        <v>13698</v>
      </c>
      <c r="B15">
        <v>1</v>
      </c>
      <c r="C15" s="1">
        <v>750</v>
      </c>
    </row>
    <row r="16" spans="1:5" x14ac:dyDescent="0.45">
      <c r="A16" t="s">
        <v>13699</v>
      </c>
      <c r="B16">
        <v>1.1000000000000001</v>
      </c>
      <c r="C16" s="1">
        <v>1200</v>
      </c>
    </row>
    <row r="17" spans="1:3" x14ac:dyDescent="0.45">
      <c r="A17" t="s">
        <v>13700</v>
      </c>
      <c r="B17">
        <v>0.85</v>
      </c>
      <c r="C17" s="1">
        <v>700</v>
      </c>
    </row>
    <row r="18" spans="1:3" x14ac:dyDescent="0.45">
      <c r="A18" t="s">
        <v>13704</v>
      </c>
      <c r="B18">
        <v>0.7</v>
      </c>
    </row>
    <row r="19" spans="1:3" x14ac:dyDescent="0.45">
      <c r="A19" t="s">
        <v>13705</v>
      </c>
      <c r="B19">
        <v>0.25</v>
      </c>
      <c r="C19" s="1">
        <v>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A73BB-47E9-4955-AE62-C777645D18F7}">
  <sheetPr codeName="Sheet3">
    <tabColor rgb="FFED7D31"/>
  </sheetPr>
  <dimension ref="A1:P42"/>
  <sheetViews>
    <sheetView topLeftCell="A21" workbookViewId="0">
      <selection activeCell="A45" sqref="A45"/>
    </sheetView>
  </sheetViews>
  <sheetFormatPr defaultRowHeight="14.25" x14ac:dyDescent="0.45"/>
  <cols>
    <col min="1" max="1" width="31.19921875" customWidth="1"/>
    <col min="2" max="2" width="19.86328125" customWidth="1"/>
    <col min="10" max="10" width="13.59765625" bestFit="1" customWidth="1"/>
  </cols>
  <sheetData>
    <row r="1" spans="1:16" x14ac:dyDescent="0.45">
      <c r="A1" t="s">
        <v>339</v>
      </c>
    </row>
    <row r="3" spans="1:16" x14ac:dyDescent="0.45">
      <c r="A3" t="s">
        <v>338</v>
      </c>
      <c r="B3">
        <v>6.5000000000000002E-2</v>
      </c>
      <c r="C3" t="s">
        <v>341</v>
      </c>
    </row>
    <row r="4" spans="1:16" x14ac:dyDescent="0.45">
      <c r="A4" t="s">
        <v>356</v>
      </c>
      <c r="B4" s="30">
        <v>0.85</v>
      </c>
      <c r="D4" t="s">
        <v>355</v>
      </c>
    </row>
    <row r="5" spans="1:16" x14ac:dyDescent="0.45">
      <c r="A5" t="s">
        <v>357</v>
      </c>
      <c r="B5" s="30">
        <v>0.75</v>
      </c>
      <c r="D5" t="s">
        <v>358</v>
      </c>
    </row>
    <row r="6" spans="1:16" x14ac:dyDescent="0.45">
      <c r="A6" t="s">
        <v>340</v>
      </c>
      <c r="B6" s="36">
        <f>GasTariff/GasBoilerEfficiency</f>
        <v>7.6470588235294124E-2</v>
      </c>
      <c r="C6" t="s">
        <v>341</v>
      </c>
      <c r="M6" s="24" t="s">
        <v>360</v>
      </c>
    </row>
    <row r="7" spans="1:16" x14ac:dyDescent="0.45">
      <c r="J7" s="24" t="s">
        <v>361</v>
      </c>
      <c r="M7" t="s">
        <v>348</v>
      </c>
      <c r="N7" t="s">
        <v>352</v>
      </c>
      <c r="O7" t="s">
        <v>380</v>
      </c>
      <c r="P7">
        <v>925</v>
      </c>
    </row>
    <row r="8" spans="1:16" x14ac:dyDescent="0.45">
      <c r="A8" t="s">
        <v>359</v>
      </c>
      <c r="B8" s="29">
        <v>45</v>
      </c>
      <c r="C8" t="s">
        <v>102</v>
      </c>
      <c r="J8" t="s">
        <v>93</v>
      </c>
      <c r="K8" t="s">
        <v>342</v>
      </c>
      <c r="M8" t="s">
        <v>349</v>
      </c>
      <c r="N8" t="s">
        <v>353</v>
      </c>
      <c r="O8" t="s">
        <v>382</v>
      </c>
      <c r="P8">
        <v>825</v>
      </c>
    </row>
    <row r="9" spans="1:16" x14ac:dyDescent="0.45">
      <c r="C9" s="48" t="s">
        <v>344</v>
      </c>
      <c r="J9">
        <v>35</v>
      </c>
      <c r="K9">
        <v>4</v>
      </c>
      <c r="O9" t="s">
        <v>381</v>
      </c>
      <c r="P9">
        <v>700</v>
      </c>
    </row>
    <row r="10" spans="1:16" x14ac:dyDescent="0.45">
      <c r="A10" t="s">
        <v>342</v>
      </c>
      <c r="B10" s="46">
        <v>3.91</v>
      </c>
      <c r="C10" s="49">
        <f>VLOOKUP(DesignFlowTemperature,$J$9:$K$39,2,FALSE)</f>
        <v>3.1</v>
      </c>
      <c r="J10">
        <v>36</v>
      </c>
      <c r="K10" s="24">
        <v>3.8</v>
      </c>
      <c r="O10" t="s">
        <v>383</v>
      </c>
      <c r="P10">
        <v>875</v>
      </c>
    </row>
    <row r="11" spans="1:16" x14ac:dyDescent="0.45">
      <c r="A11" t="s">
        <v>343</v>
      </c>
      <c r="B11" s="47">
        <v>3</v>
      </c>
      <c r="C11" s="50">
        <v>1.7</v>
      </c>
      <c r="J11">
        <v>37</v>
      </c>
      <c r="K11">
        <f>K10</f>
        <v>3.8</v>
      </c>
      <c r="O11" t="s">
        <v>384</v>
      </c>
      <c r="P11">
        <v>875</v>
      </c>
    </row>
    <row r="12" spans="1:16" x14ac:dyDescent="0.45">
      <c r="J12">
        <v>38</v>
      </c>
      <c r="K12">
        <f>K11</f>
        <v>3.8</v>
      </c>
    </row>
    <row r="13" spans="1:16" x14ac:dyDescent="0.45">
      <c r="A13" t="s">
        <v>354</v>
      </c>
      <c r="B13" s="27" t="e">
        <f>1000*AnnualkWhHeatingHeatPunk/(HeatLossParameter*24)</f>
        <v>#REF!</v>
      </c>
      <c r="J13">
        <v>39</v>
      </c>
      <c r="K13">
        <f>K12</f>
        <v>3.8</v>
      </c>
    </row>
    <row r="14" spans="1:16" x14ac:dyDescent="0.45">
      <c r="A14" t="s">
        <v>345</v>
      </c>
      <c r="B14" s="29">
        <v>1800</v>
      </c>
      <c r="D14" t="s">
        <v>346</v>
      </c>
      <c r="J14">
        <v>40</v>
      </c>
      <c r="K14" s="24">
        <v>3.4</v>
      </c>
    </row>
    <row r="15" spans="1:16" x14ac:dyDescent="0.45">
      <c r="A15" t="s">
        <v>370</v>
      </c>
      <c r="B15" s="42" t="e">
        <f>HeatLossParameter</f>
        <v>#REF!</v>
      </c>
      <c r="C15" t="s">
        <v>369</v>
      </c>
      <c r="J15">
        <v>41</v>
      </c>
      <c r="K15">
        <f>K14</f>
        <v>3.4</v>
      </c>
    </row>
    <row r="16" spans="1:16" x14ac:dyDescent="0.45">
      <c r="A16" t="s">
        <v>372</v>
      </c>
      <c r="B16" s="42" t="e">
        <f>B15-B17</f>
        <v>#REF!</v>
      </c>
      <c r="C16" t="s">
        <v>369</v>
      </c>
      <c r="D16" s="28" t="e">
        <f>B16/$B$15</f>
        <v>#REF!</v>
      </c>
      <c r="J16">
        <v>42</v>
      </c>
      <c r="K16">
        <f>K15</f>
        <v>3.4</v>
      </c>
    </row>
    <row r="17" spans="1:11" x14ac:dyDescent="0.45">
      <c r="A17" t="s">
        <v>371</v>
      </c>
      <c r="B17" s="42" t="e">
        <f>VentilationHeatLossParameter</f>
        <v>#REF!</v>
      </c>
      <c r="C17" t="s">
        <v>369</v>
      </c>
      <c r="D17" s="28" t="e">
        <f>B17/$B$15</f>
        <v>#REF!</v>
      </c>
      <c r="F17" t="s">
        <v>389</v>
      </c>
      <c r="J17">
        <v>43</v>
      </c>
      <c r="K17">
        <f>K16</f>
        <v>3.4</v>
      </c>
    </row>
    <row r="18" spans="1:11" x14ac:dyDescent="0.45">
      <c r="J18">
        <v>44</v>
      </c>
      <c r="K18">
        <f>K17</f>
        <v>3.4</v>
      </c>
    </row>
    <row r="19" spans="1:11" x14ac:dyDescent="0.45">
      <c r="A19" t="s">
        <v>347</v>
      </c>
      <c r="B19" s="29">
        <v>3</v>
      </c>
      <c r="J19">
        <v>45</v>
      </c>
      <c r="K19" s="24">
        <v>3.1</v>
      </c>
    </row>
    <row r="20" spans="1:11" x14ac:dyDescent="0.45">
      <c r="A20" t="s">
        <v>350</v>
      </c>
      <c r="B20" s="29" t="s">
        <v>348</v>
      </c>
      <c r="J20">
        <v>46</v>
      </c>
      <c r="K20">
        <f>K19</f>
        <v>3.1</v>
      </c>
    </row>
    <row r="21" spans="1:11" x14ac:dyDescent="0.45">
      <c r="A21" t="s">
        <v>351</v>
      </c>
      <c r="B21" s="29" t="s">
        <v>353</v>
      </c>
      <c r="J21">
        <v>47</v>
      </c>
      <c r="K21">
        <f>K20</f>
        <v>3.1</v>
      </c>
    </row>
    <row r="22" spans="1:11" x14ac:dyDescent="0.45">
      <c r="J22">
        <v>48</v>
      </c>
      <c r="K22">
        <f>K21</f>
        <v>3.1</v>
      </c>
    </row>
    <row r="23" spans="1:11" x14ac:dyDescent="0.45">
      <c r="A23" t="s">
        <v>363</v>
      </c>
      <c r="B23" s="29">
        <v>20000</v>
      </c>
      <c r="C23" t="s">
        <v>364</v>
      </c>
      <c r="J23">
        <v>49</v>
      </c>
      <c r="K23">
        <f>K22</f>
        <v>3.1</v>
      </c>
    </row>
    <row r="24" spans="1:11" ht="14.65" thickBot="1" x14ac:dyDescent="0.5">
      <c r="J24">
        <v>50</v>
      </c>
      <c r="K24" s="24">
        <v>2.8</v>
      </c>
    </row>
    <row r="25" spans="1:11" x14ac:dyDescent="0.45">
      <c r="A25" s="37" t="s">
        <v>374</v>
      </c>
      <c r="B25" s="38" t="s">
        <v>362</v>
      </c>
      <c r="C25" s="38" t="s">
        <v>367</v>
      </c>
      <c r="D25" s="39" t="s">
        <v>368</v>
      </c>
      <c r="H25" s="1"/>
      <c r="J25">
        <v>51</v>
      </c>
      <c r="K25">
        <f>K24</f>
        <v>2.8</v>
      </c>
    </row>
    <row r="26" spans="1:11" x14ac:dyDescent="0.45">
      <c r="A26" s="40" t="s">
        <v>365</v>
      </c>
      <c r="B26" s="29">
        <v>20000</v>
      </c>
      <c r="C26" s="43">
        <f>B23-C27</f>
        <v>17300</v>
      </c>
      <c r="D26" s="43" t="e">
        <f>AnnualkWhHeatingHeatPunk</f>
        <v>#REF!</v>
      </c>
      <c r="J26">
        <v>52</v>
      </c>
      <c r="K26">
        <f>K25</f>
        <v>2.8</v>
      </c>
    </row>
    <row r="27" spans="1:11" x14ac:dyDescent="0.45">
      <c r="A27" s="40" t="s">
        <v>366</v>
      </c>
      <c r="B27" s="29">
        <v>3000</v>
      </c>
      <c r="C27" s="43">
        <f>Occupancy*900</f>
        <v>2700</v>
      </c>
      <c r="D27" s="43">
        <f>C27</f>
        <v>2700</v>
      </c>
      <c r="J27">
        <v>53</v>
      </c>
      <c r="K27">
        <f>K26</f>
        <v>2.8</v>
      </c>
    </row>
    <row r="28" spans="1:11" ht="14.65" thickBot="1" x14ac:dyDescent="0.5">
      <c r="A28" s="41" t="s">
        <v>96</v>
      </c>
      <c r="B28" s="43">
        <f>SUM(B26:B27)</f>
        <v>23000</v>
      </c>
      <c r="C28" s="43">
        <f>SUM(C26:C27)</f>
        <v>20000</v>
      </c>
      <c r="D28" s="43" t="e">
        <f>SUM(D26:D27)</f>
        <v>#REF!</v>
      </c>
      <c r="J28">
        <v>54</v>
      </c>
      <c r="K28">
        <f>K27</f>
        <v>2.8</v>
      </c>
    </row>
    <row r="29" spans="1:11" x14ac:dyDescent="0.45">
      <c r="A29" s="37" t="s">
        <v>373</v>
      </c>
      <c r="B29" s="38"/>
      <c r="C29" s="38"/>
      <c r="D29" s="39"/>
      <c r="J29">
        <v>55</v>
      </c>
      <c r="K29">
        <f>K28</f>
        <v>2.8</v>
      </c>
    </row>
    <row r="30" spans="1:11" x14ac:dyDescent="0.45">
      <c r="A30" s="40" t="str">
        <f>A26</f>
        <v>Heating:</v>
      </c>
      <c r="B30" s="44">
        <f>B26*GasTariff</f>
        <v>1300</v>
      </c>
      <c r="C30" s="44">
        <f t="shared" ref="C30:D32" si="0">C26*GasDeliveredHeatTariff</f>
        <v>1322.9411764705883</v>
      </c>
      <c r="D30" s="44" t="e">
        <f t="shared" si="0"/>
        <v>#REF!</v>
      </c>
      <c r="J30">
        <v>56</v>
      </c>
      <c r="K30" s="24">
        <v>2.5</v>
      </c>
    </row>
    <row r="31" spans="1:11" x14ac:dyDescent="0.45">
      <c r="A31" s="40" t="str">
        <f>A27</f>
        <v>Hot water:</v>
      </c>
      <c r="B31" s="44">
        <f>B27*GasTariff</f>
        <v>195</v>
      </c>
      <c r="C31" s="44">
        <f t="shared" si="0"/>
        <v>206.47058823529414</v>
      </c>
      <c r="D31" s="44">
        <f t="shared" si="0"/>
        <v>206.47058823529414</v>
      </c>
      <c r="J31">
        <v>57</v>
      </c>
      <c r="K31">
        <f>K30</f>
        <v>2.5</v>
      </c>
    </row>
    <row r="32" spans="1:11" ht="14.65" thickBot="1" x14ac:dyDescent="0.5">
      <c r="A32" s="41" t="str">
        <f>A28</f>
        <v>Total</v>
      </c>
      <c r="B32" s="44">
        <f>B28*GasTariff</f>
        <v>1495</v>
      </c>
      <c r="C32" s="44">
        <f t="shared" si="0"/>
        <v>1529.4117647058824</v>
      </c>
      <c r="D32" s="44" t="e">
        <f t="shared" si="0"/>
        <v>#REF!</v>
      </c>
      <c r="J32">
        <v>58</v>
      </c>
      <c r="K32">
        <f t="shared" ref="K32:K39" si="1">K31</f>
        <v>2.5</v>
      </c>
    </row>
    <row r="33" spans="1:11" x14ac:dyDescent="0.45">
      <c r="B33" s="44"/>
      <c r="C33" s="44"/>
      <c r="D33" s="44"/>
      <c r="J33">
        <v>59</v>
      </c>
      <c r="K33">
        <f t="shared" si="1"/>
        <v>2.5</v>
      </c>
    </row>
    <row r="34" spans="1:11" x14ac:dyDescent="0.45">
      <c r="A34" t="s">
        <v>388</v>
      </c>
      <c r="B34" s="45" t="e">
        <f>C32/D32</f>
        <v>#REF!</v>
      </c>
      <c r="J34">
        <v>60</v>
      </c>
      <c r="K34">
        <f t="shared" si="1"/>
        <v>2.5</v>
      </c>
    </row>
    <row r="35" spans="1:11" x14ac:dyDescent="0.45">
      <c r="J35">
        <v>61</v>
      </c>
      <c r="K35">
        <f t="shared" si="1"/>
        <v>2.5</v>
      </c>
    </row>
    <row r="36" spans="1:11" x14ac:dyDescent="0.45">
      <c r="A36" t="s">
        <v>375</v>
      </c>
      <c r="B36" s="29">
        <v>10</v>
      </c>
      <c r="D36" t="s">
        <v>376</v>
      </c>
      <c r="J36">
        <v>62</v>
      </c>
      <c r="K36">
        <f t="shared" si="1"/>
        <v>2.5</v>
      </c>
    </row>
    <row r="37" spans="1:11" x14ac:dyDescent="0.45">
      <c r="A37" t="s">
        <v>377</v>
      </c>
      <c r="B37" s="29">
        <v>425</v>
      </c>
      <c r="J37">
        <v>63</v>
      </c>
      <c r="K37">
        <f t="shared" si="1"/>
        <v>2.5</v>
      </c>
    </row>
    <row r="38" spans="1:11" x14ac:dyDescent="0.45">
      <c r="A38" t="s">
        <v>378</v>
      </c>
      <c r="B38" s="43">
        <f>B37*B36</f>
        <v>4250</v>
      </c>
      <c r="J38">
        <v>64</v>
      </c>
      <c r="K38">
        <f t="shared" si="1"/>
        <v>2.5</v>
      </c>
    </row>
    <row r="39" spans="1:11" x14ac:dyDescent="0.45">
      <c r="A39" t="s">
        <v>379</v>
      </c>
      <c r="B39" s="29" t="s">
        <v>380</v>
      </c>
      <c r="J39">
        <v>65</v>
      </c>
      <c r="K39">
        <f t="shared" si="1"/>
        <v>2.5</v>
      </c>
    </row>
    <row r="40" spans="1:11" x14ac:dyDescent="0.45">
      <c r="A40" t="s">
        <v>385</v>
      </c>
      <c r="B40" s="43">
        <f>VLOOKUP(B39,$O$7:$P$11,2,FALSE)</f>
        <v>925</v>
      </c>
    </row>
    <row r="41" spans="1:11" x14ac:dyDescent="0.45">
      <c r="A41" t="s">
        <v>386</v>
      </c>
      <c r="B41" s="42">
        <f>B40*B38/1000</f>
        <v>3931.25</v>
      </c>
    </row>
    <row r="42" spans="1:11" x14ac:dyDescent="0.45">
      <c r="A42" t="s">
        <v>387</v>
      </c>
      <c r="B42" s="29">
        <v>10</v>
      </c>
    </row>
  </sheetData>
  <dataValidations disablePrompts="1" count="3">
    <dataValidation type="list" allowBlank="1" showInputMessage="1" showErrorMessage="1" sqref="B20" xr:uid="{73E254A4-14BC-4E8F-859A-99014D5F19BB}">
      <formula1>$M$7:$M$8</formula1>
    </dataValidation>
    <dataValidation type="list" allowBlank="1" showInputMessage="1" showErrorMessage="1" sqref="B21" xr:uid="{3E02F889-0781-4F7B-A5B9-70F185D536BC}">
      <formula1>$N$7:$N$8</formula1>
    </dataValidation>
    <dataValidation type="list" allowBlank="1" showInputMessage="1" showErrorMessage="1" sqref="B39" xr:uid="{B36CFC56-4444-4E96-84BD-9EF14800FF5F}">
      <formula1>$O$7:$O$11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A46BE-DCE0-415F-9A97-C057B1661698}">
  <sheetPr codeName="Sheet1"/>
  <dimension ref="A1:U158"/>
  <sheetViews>
    <sheetView topLeftCell="A135" zoomScale="85" zoomScaleNormal="85" workbookViewId="0">
      <selection activeCell="L188" sqref="L188"/>
    </sheetView>
  </sheetViews>
  <sheetFormatPr defaultRowHeight="14.25" x14ac:dyDescent="0.45"/>
  <cols>
    <col min="1" max="1" width="14.6640625" customWidth="1"/>
    <col min="2" max="2" width="19.46484375" customWidth="1"/>
    <col min="3" max="3" width="11.46484375" customWidth="1"/>
    <col min="4" max="4" width="14.9296875" customWidth="1"/>
    <col min="5" max="5" width="21.59765625" customWidth="1"/>
    <col min="6" max="6" width="17.86328125" customWidth="1"/>
    <col min="7" max="7" width="26.796875" customWidth="1"/>
    <col min="8" max="8" width="10.19921875" bestFit="1" customWidth="1"/>
    <col min="9" max="9" width="19.06640625" customWidth="1"/>
    <col min="10" max="10" width="18.796875" customWidth="1"/>
    <col min="11" max="11" width="19.86328125" customWidth="1"/>
    <col min="12" max="12" width="18.3984375" customWidth="1"/>
    <col min="13" max="13" width="12" customWidth="1"/>
    <col min="14" max="14" width="11.46484375" customWidth="1"/>
    <col min="15" max="15" width="11.06640625" customWidth="1"/>
    <col min="16" max="16" width="16.53125" customWidth="1"/>
    <col min="17" max="17" width="15.06640625" customWidth="1"/>
    <col min="18" max="18" width="17.59765625" customWidth="1"/>
    <col min="19" max="19" width="23.19921875" customWidth="1"/>
    <col min="20" max="20" width="13.06640625" customWidth="1"/>
    <col min="21" max="21" width="14.265625" customWidth="1"/>
  </cols>
  <sheetData>
    <row r="1" spans="1:21" s="34" customFormat="1" x14ac:dyDescent="0.45">
      <c r="A1" s="34" t="s">
        <v>13760</v>
      </c>
    </row>
    <row r="2" spans="1:21" x14ac:dyDescent="0.45">
      <c r="A2">
        <f>MATCH(TRIM(A5),HeatPunkRaw!$A$1:AA$1,0)</f>
        <v>1</v>
      </c>
      <c r="B2">
        <f>MATCH(TRIM(B5),HeatPunkRaw!$A$1:AB$1,0)</f>
        <v>3</v>
      </c>
      <c r="C2">
        <f>MATCH(TRIM(C5),HeatPunkRaw!$A$1:AC$1,0)</f>
        <v>4</v>
      </c>
      <c r="D2">
        <f>MATCH(TRIM(D5),HeatPunkRaw!$A$1:AD$1,0)</f>
        <v>5</v>
      </c>
      <c r="E2">
        <f>MATCH(TRIM(E5),HeatPunkRaw!$A$1:AE$1,0)</f>
        <v>6</v>
      </c>
      <c r="F2">
        <f>IF(ISNA(MATCH(TRIM(F5),HeatPunkRaw!$A$1:AF$1,0)), MATCH(TRIM(F4),HeatPunkRaw!$A$1:AF$1,0), MATCH(TRIM(F5),HeatPunkRaw!$A$1:AF$1,0))</f>
        <v>7</v>
      </c>
      <c r="G2">
        <f>MATCH(TRIM(G5),HeatPunkRaw!$A$1:AG$1,0)</f>
        <v>8</v>
      </c>
      <c r="H2">
        <f>MATCH(TRIM(H5),HeatPunkRaw!$A$1:AH$1,0)</f>
        <v>9</v>
      </c>
      <c r="I2">
        <f>MATCH(TRIM(I5),HeatPunkRaw!$A$1:AI$1,0)</f>
        <v>10</v>
      </c>
      <c r="J2">
        <f>MATCH(TRIM(J5),HeatPunkRaw!$A$1:AJ$1,0)</f>
        <v>11</v>
      </c>
      <c r="K2">
        <f>MATCH(TRIM(K5),HeatPunkRaw!$A$1:AK$1,0)</f>
        <v>12</v>
      </c>
      <c r="L2">
        <f>MATCH(TRIM(L5),HeatPunkRaw!$A$1:AL$1,0)</f>
        <v>13</v>
      </c>
      <c r="M2">
        <f>MATCH(TRIM(M5),HeatPunkRaw!$A$1:AM$1,0)</f>
        <v>14</v>
      </c>
      <c r="N2">
        <f>MATCH(TRIM(N5),HeatPunkRaw!$A$1:AN$1,0)</f>
        <v>15</v>
      </c>
      <c r="O2">
        <f>MATCH(TRIM(O5),HeatPunkRaw!$A$1:AO$1,0)</f>
        <v>16</v>
      </c>
      <c r="P2">
        <f>MATCH(TRIM(P5),HeatPunkRaw!$A$1:AP$1,0)</f>
        <v>17</v>
      </c>
      <c r="Q2">
        <f>MATCH(TRIM(Q5),HeatPunkRaw!$A$1:AQ$1,0)</f>
        <v>18</v>
      </c>
      <c r="R2">
        <f>MATCH(TRIM(R5),HeatPunkRaw!$A$1:AR$1,0)</f>
        <v>19</v>
      </c>
      <c r="S2">
        <f>MATCH(TRIM(S5),HeatPunkRaw!$A$1:AS$1,0)</f>
        <v>20</v>
      </c>
      <c r="T2">
        <f>MATCH(TRIM(T5),HeatPunkRaw!$A$1:AT$1,0)</f>
        <v>21</v>
      </c>
      <c r="U2">
        <f>MATCH(TRIM(U5),HeatPunkRaw!$A$1:AU$1,0)</f>
        <v>22</v>
      </c>
    </row>
    <row r="3" spans="1:21" x14ac:dyDescent="0.45">
      <c r="A3" t="b">
        <f>IF(B5=HeatPunkRaw!D1,TRUE,FALSE)</f>
        <v>0</v>
      </c>
      <c r="B3">
        <f ca="1">SUM(_xlfn.ANCHORARRAY(B6))</f>
        <v>412.99999999999994</v>
      </c>
      <c r="C3">
        <f t="shared" ref="C3:U3" ca="1" si="0">SUM(_xlfn.ANCHORARRAY(C6))</f>
        <v>186.95000000000005</v>
      </c>
      <c r="D3">
        <f t="shared" ca="1" si="0"/>
        <v>7787</v>
      </c>
      <c r="E3">
        <f t="shared" ca="1" si="0"/>
        <v>814</v>
      </c>
      <c r="F3">
        <f ca="1">AVERAGEIF(_xlfn.ANCHORARRAY(F6),"&gt;0")</f>
        <v>19.235294117647058</v>
      </c>
      <c r="G3">
        <f t="shared" ca="1" si="0"/>
        <v>15099</v>
      </c>
      <c r="H3">
        <f ca="1">SUMPRODUCT(_xlfn.ANCHORARRAY(B6),_xlfn.ANCHORARRAY(P6))/P3</f>
        <v>30.312714085166121</v>
      </c>
      <c r="I3">
        <f t="shared" ca="1" si="0"/>
        <v>1566</v>
      </c>
      <c r="J3">
        <f t="shared" ca="1" si="0"/>
        <v>278</v>
      </c>
      <c r="K3">
        <f t="shared" ca="1" si="0"/>
        <v>140</v>
      </c>
      <c r="L3">
        <f t="shared" ca="1" si="0"/>
        <v>-68</v>
      </c>
      <c r="M3">
        <f t="shared" ca="1" si="0"/>
        <v>465</v>
      </c>
      <c r="N3">
        <f t="shared" ca="1" si="0"/>
        <v>877</v>
      </c>
      <c r="O3">
        <f t="shared" ca="1" si="0"/>
        <v>1025</v>
      </c>
      <c r="P3">
        <f t="shared" ca="1" si="0"/>
        <v>2137</v>
      </c>
      <c r="Q3">
        <f t="shared" ca="1" si="0"/>
        <v>1085</v>
      </c>
      <c r="R3">
        <f t="shared" ca="1" si="0"/>
        <v>285</v>
      </c>
      <c r="S3">
        <f t="shared" ca="1" si="0"/>
        <v>603</v>
      </c>
      <c r="T3">
        <f t="shared" ca="1" si="0"/>
        <v>7877</v>
      </c>
      <c r="U3">
        <f t="shared" ca="1" si="0"/>
        <v>0</v>
      </c>
    </row>
    <row r="4" spans="1:21" x14ac:dyDescent="0.45">
      <c r="F4" t="s">
        <v>13753</v>
      </c>
    </row>
    <row r="5" spans="1:21" x14ac:dyDescent="0.45">
      <c r="A5" t="s">
        <v>11</v>
      </c>
      <c r="B5" t="s">
        <v>13738</v>
      </c>
      <c r="C5" t="s">
        <v>13739</v>
      </c>
      <c r="D5" t="s">
        <v>13719</v>
      </c>
      <c r="E5" t="s">
        <v>13740</v>
      </c>
      <c r="F5" t="s">
        <v>13720</v>
      </c>
      <c r="G5" t="s">
        <v>13721</v>
      </c>
      <c r="H5" t="s">
        <v>13722</v>
      </c>
      <c r="I5" t="s">
        <v>13723</v>
      </c>
      <c r="J5" t="s">
        <v>13726</v>
      </c>
      <c r="K5" t="s">
        <v>13725</v>
      </c>
      <c r="L5" t="s">
        <v>13736</v>
      </c>
      <c r="M5" t="s">
        <v>13737</v>
      </c>
      <c r="N5" t="s">
        <v>13724</v>
      </c>
      <c r="O5" t="s">
        <v>13727</v>
      </c>
      <c r="P5" t="s">
        <v>13729</v>
      </c>
      <c r="Q5" t="s">
        <v>13730</v>
      </c>
      <c r="R5" t="s">
        <v>13728</v>
      </c>
      <c r="S5" t="s">
        <v>13731</v>
      </c>
      <c r="T5" t="s">
        <v>13732</v>
      </c>
      <c r="U5" t="s">
        <v>13733</v>
      </c>
    </row>
    <row r="6" spans="1:21" x14ac:dyDescent="0.45">
      <c r="A6" s="61" t="str" cm="1">
        <f t="array" aca="1" ref="A6:A28" ca="1">OFFSET(HeatPunkRaw!$A$2:$W$24,0,HeatPunkAnalysis!A$2-1,23,1)</f>
        <v>Entrance Hall</v>
      </c>
      <c r="B6" s="61" cm="1">
        <f t="array" aca="1" ref="B6:B28" ca="1">OFFSET(HeatPunkRaw!$A$2:$W$24,0,HeatPunkAnalysis!B$2-1,23,1)</f>
        <v>22.05</v>
      </c>
      <c r="C6" s="61" cm="1">
        <f t="array" aca="1" ref="C6:C28" ca="1">OFFSET(HeatPunkRaw!$A$2:$W$24,0,HeatPunkAnalysis!C$2-1,23,1)</f>
        <v>9.59</v>
      </c>
      <c r="D6" s="61" cm="1">
        <f t="array" aca="1" ref="D6:D28" ca="1">OFFSET(HeatPunkRaw!$A$2:$W$24,0,HeatPunkAnalysis!D$2-1,23,1)</f>
        <v>308</v>
      </c>
      <c r="E6" s="61" cm="1">
        <f t="array" aca="1" ref="E6:E28" ca="1">OFFSET(HeatPunkRaw!$A$2:$W$24,0,HeatPunkAnalysis!E$2-1,23,1)</f>
        <v>32</v>
      </c>
      <c r="F6" s="61" cm="1">
        <f t="array" aca="1" ref="F6:F28" ca="1">OFFSET(HeatPunkRaw!$A$2:$W$24,0,HeatPunkAnalysis!F$2-1,23,1)</f>
        <v>18</v>
      </c>
      <c r="G6" s="61" cm="1">
        <f t="array" aca="1" ref="G6:G28" ca="1">OFFSET(HeatPunkRaw!$A$2:$W$24,0,HeatPunkAnalysis!G$2-1,23,1)</f>
        <v>640</v>
      </c>
      <c r="H6" s="61" cm="1">
        <f t="array" aca="1" ref="H6:H28" ca="1">OFFSET(HeatPunkRaw!$A$2:$W$24,0,HeatPunkAnalysis!H$2-1,23,1)</f>
        <v>1</v>
      </c>
      <c r="I6" s="61" cm="1">
        <f t="array" aca="1" ref="I6:I28" ca="1">OFFSET(HeatPunkRaw!$A$2:$W$24,0,HeatPunkAnalysis!I$2-1,23,1)</f>
        <v>12</v>
      </c>
      <c r="J6" s="61" cm="1">
        <f t="array" aca="1" ref="J6:J28" ca="1">OFFSET(HeatPunkRaw!$A$2:$W$24,0,HeatPunkAnalysis!J$2-1,23,1)</f>
        <v>-68</v>
      </c>
      <c r="K6" s="61" cm="1">
        <f t="array" aca="1" ref="K6:K28" ca="1">OFFSET(HeatPunkRaw!$A$2:$W$24,0,HeatPunkAnalysis!K$2-1,23,1)</f>
        <v>-26</v>
      </c>
      <c r="L6" s="61" cm="1">
        <f t="array" aca="1" ref="L6:L28" ca="1">OFFSET(HeatPunkRaw!$A$2:$W$24,0,HeatPunkAnalysis!L$2-1,23,1)</f>
        <v>0</v>
      </c>
      <c r="M6" s="61" cm="1">
        <f t="array" aca="1" ref="M6:M28" ca="1">OFFSET(HeatPunkRaw!$A$2:$W$24,0,HeatPunkAnalysis!M$2-1,23,1)</f>
        <v>150</v>
      </c>
      <c r="N6" s="61" cm="1">
        <f t="array" aca="1" ref="N6:N28" ca="1">OFFSET(HeatPunkRaw!$A$2:$W$24,0,HeatPunkAnalysis!N$2-1,23,1)</f>
        <v>85</v>
      </c>
      <c r="O6" s="61" cm="1">
        <f t="array" aca="1" ref="O6:O28" ca="1">OFFSET(HeatPunkRaw!$A$2:$W$24,0,HeatPunkAnalysis!O$2-1,23,1)</f>
        <v>0</v>
      </c>
      <c r="P6" s="61" cm="1">
        <f t="array" aca="1" ref="P6:P28" ca="1">OFFSET(HeatPunkRaw!$A$2:$W$24,0,HeatPunkAnalysis!P$2-1,23,1)</f>
        <v>154</v>
      </c>
      <c r="Q6" s="61" cm="1">
        <f t="array" aca="1" ref="Q6:Q28" ca="1">OFFSET(HeatPunkRaw!$A$2:$W$24,0,HeatPunkAnalysis!Q$2-1,23,1)</f>
        <v>0</v>
      </c>
      <c r="R6" s="61" t="str" cm="1">
        <f t="array" aca="1" ref="R6:R28" ca="1">IF(ISNUMBER(OFFSET(HeatPunkRaw!$A$2:$W$24,0,HeatPunkAnalysis!R$2-1,23,1)),OFFSET(HeatPunkRaw!$A$2:$W$24,0,HeatPunkAnalysis!R$2-1,23,1),"")</f>
        <v/>
      </c>
      <c r="S6" s="61" t="str" cm="1">
        <f t="array" aca="1" ref="S6:S28" ca="1">OFFSET(HeatPunkRaw!$A$2:$W$24,0,HeatPunkAnalysis!S$2-1,23,1)</f>
        <v>As Surveyed P+ 800x600mm</v>
      </c>
      <c r="T6" s="61" cm="1">
        <f t="array" aca="1" ref="T6:T28" ca="1">OFFSET(HeatPunkRaw!$A$2:$W$24,0,HeatPunkAnalysis!T$2-1,23,1)</f>
        <v>414</v>
      </c>
      <c r="U6" s="61" t="str" cm="1">
        <f t="array" aca="1" ref="U6:U28" ca="1">OFFSET(HeatPunkRaw!$A$2:$W$24,0,HeatPunkAnalysis!U$2-1,23,1)</f>
        <v>Met (0)</v>
      </c>
    </row>
    <row r="7" spans="1:21" x14ac:dyDescent="0.45">
      <c r="A7" s="64" t="str">
        <f ca="1"/>
        <v>Living Room</v>
      </c>
      <c r="B7" s="65">
        <f ca="1"/>
        <v>67.53</v>
      </c>
      <c r="C7" s="65">
        <f ca="1"/>
        <v>29.36</v>
      </c>
      <c r="D7" s="65">
        <f ca="1"/>
        <v>1376</v>
      </c>
      <c r="E7" s="65">
        <f ca="1"/>
        <v>47</v>
      </c>
      <c r="F7" s="65">
        <f ca="1"/>
        <v>21</v>
      </c>
      <c r="G7" s="65">
        <f ca="1"/>
        <v>2504</v>
      </c>
      <c r="H7" s="65">
        <f ca="1"/>
        <v>0.5</v>
      </c>
      <c r="I7" s="65">
        <f ca="1"/>
        <v>303</v>
      </c>
      <c r="J7" s="65">
        <f ca="1"/>
        <v>87</v>
      </c>
      <c r="K7" s="65">
        <f ca="1"/>
        <v>151</v>
      </c>
      <c r="L7" s="65">
        <f ca="1"/>
        <v>0</v>
      </c>
      <c r="M7" s="65">
        <f ca="1"/>
        <v>0</v>
      </c>
      <c r="N7" s="65">
        <f ca="1"/>
        <v>306</v>
      </c>
      <c r="O7" s="65">
        <f ca="1"/>
        <v>0</v>
      </c>
      <c r="P7" s="65">
        <f ca="1"/>
        <v>270</v>
      </c>
      <c r="Q7" s="65">
        <f ca="1"/>
        <v>260</v>
      </c>
      <c r="R7" s="65" t="str">
        <f ca="1"/>
        <v/>
      </c>
      <c r="S7" s="65" t="str">
        <f ca="1"/>
        <v>As Surveyed K1 1400x600mm + K2 900x600mm, New K2 1600x600mm</v>
      </c>
      <c r="T7" s="65">
        <f ca="1"/>
        <v>901</v>
      </c>
      <c r="U7" s="66" t="str">
        <f ca="1"/>
        <v>Met (0)</v>
      </c>
    </row>
    <row r="8" spans="1:21" x14ac:dyDescent="0.45">
      <c r="A8" s="61" t="str">
        <f ca="1"/>
        <v>Kitchen</v>
      </c>
      <c r="B8" s="62">
        <f ca="1"/>
        <v>40.119999999999997</v>
      </c>
      <c r="C8" s="62">
        <f ca="1"/>
        <v>17.440000000000001</v>
      </c>
      <c r="D8" s="62">
        <f ca="1"/>
        <v>729</v>
      </c>
      <c r="E8" s="62">
        <f ca="1"/>
        <v>42</v>
      </c>
      <c r="F8" s="62">
        <f ca="1"/>
        <v>18</v>
      </c>
      <c r="G8" s="62">
        <f ca="1"/>
        <v>1514</v>
      </c>
      <c r="H8" s="62">
        <f ca="1"/>
        <v>1.5</v>
      </c>
      <c r="I8" s="62">
        <f ca="1"/>
        <v>122</v>
      </c>
      <c r="J8" s="62">
        <f ca="1"/>
        <v>-76</v>
      </c>
      <c r="K8" s="62">
        <f ca="1"/>
        <v>-26</v>
      </c>
      <c r="L8" s="62">
        <f ca="1"/>
        <v>0</v>
      </c>
      <c r="M8" s="62">
        <f ca="1"/>
        <v>0</v>
      </c>
      <c r="N8" s="62">
        <f ca="1"/>
        <v>155</v>
      </c>
      <c r="O8" s="62">
        <f ca="1"/>
        <v>0</v>
      </c>
      <c r="P8" s="62">
        <f ca="1"/>
        <v>421</v>
      </c>
      <c r="Q8" s="62">
        <f ca="1"/>
        <v>132</v>
      </c>
      <c r="R8" s="62" t="str">
        <f ca="1"/>
        <v/>
      </c>
      <c r="S8" s="62" t="str">
        <f ca="1"/>
        <v>As Surveyed K2 1000x600mm, New K2 1200x600mm</v>
      </c>
      <c r="T8" s="62">
        <f ca="1"/>
        <v>805</v>
      </c>
      <c r="U8" s="63" t="str">
        <f ca="1"/>
        <v>Met (0)</v>
      </c>
    </row>
    <row r="9" spans="1:21" x14ac:dyDescent="0.45">
      <c r="A9" s="64" t="str">
        <f ca="1"/>
        <v>Dining Room</v>
      </c>
      <c r="B9" s="65">
        <f ca="1"/>
        <v>23.49</v>
      </c>
      <c r="C9" s="65">
        <f ca="1"/>
        <v>10.210000000000001</v>
      </c>
      <c r="D9" s="65">
        <f ca="1"/>
        <v>548</v>
      </c>
      <c r="E9" s="65">
        <f ca="1"/>
        <v>54</v>
      </c>
      <c r="F9" s="65">
        <f ca="1"/>
        <v>21</v>
      </c>
      <c r="G9" s="65">
        <f ca="1"/>
        <v>997</v>
      </c>
      <c r="H9" s="65">
        <f ca="1"/>
        <v>0.5</v>
      </c>
      <c r="I9" s="65">
        <f ca="1"/>
        <v>55</v>
      </c>
      <c r="J9" s="65">
        <f ca="1"/>
        <v>113</v>
      </c>
      <c r="K9" s="65">
        <f ca="1"/>
        <v>52</v>
      </c>
      <c r="L9" s="65">
        <f ca="1"/>
        <v>0</v>
      </c>
      <c r="M9" s="65">
        <f ca="1"/>
        <v>0</v>
      </c>
      <c r="N9" s="65">
        <f ca="1"/>
        <v>104</v>
      </c>
      <c r="O9" s="65">
        <f ca="1"/>
        <v>0</v>
      </c>
      <c r="P9" s="65">
        <f ca="1"/>
        <v>94</v>
      </c>
      <c r="Q9" s="65">
        <f ca="1"/>
        <v>129</v>
      </c>
      <c r="R9" s="65" t="str">
        <f ca="1"/>
        <v/>
      </c>
      <c r="S9" s="65" t="str">
        <f ca="1"/>
        <v>New K2 1400x400mm</v>
      </c>
      <c r="T9" s="65">
        <f ca="1"/>
        <v>564</v>
      </c>
      <c r="U9" s="66" t="str">
        <f ca="1"/>
        <v>Met (0)</v>
      </c>
    </row>
    <row r="10" spans="1:21" x14ac:dyDescent="0.45">
      <c r="A10" s="61" t="str">
        <f ca="1"/>
        <v>Utility Room</v>
      </c>
      <c r="B10" s="62">
        <f ca="1"/>
        <v>19.95</v>
      </c>
      <c r="C10" s="62">
        <f ca="1"/>
        <v>8.68</v>
      </c>
      <c r="D10" s="62">
        <f ca="1"/>
        <v>620</v>
      </c>
      <c r="E10" s="62">
        <f ca="1"/>
        <v>72</v>
      </c>
      <c r="F10" s="62">
        <f ca="1"/>
        <v>18</v>
      </c>
      <c r="G10" s="62">
        <f ca="1"/>
        <v>1288</v>
      </c>
      <c r="H10" s="62">
        <f ca="1"/>
        <v>0.7</v>
      </c>
      <c r="I10" s="62">
        <f ca="1"/>
        <v>65</v>
      </c>
      <c r="J10" s="62">
        <f ca="1"/>
        <v>-13</v>
      </c>
      <c r="K10" s="62">
        <f ca="1"/>
        <v>0</v>
      </c>
      <c r="L10" s="62">
        <f ca="1"/>
        <v>0</v>
      </c>
      <c r="M10" s="62">
        <f ca="1"/>
        <v>255</v>
      </c>
      <c r="N10" s="62">
        <f ca="1"/>
        <v>67</v>
      </c>
      <c r="O10" s="62">
        <f ca="1"/>
        <v>62</v>
      </c>
      <c r="P10" s="62">
        <f ca="1"/>
        <v>98</v>
      </c>
      <c r="Q10" s="62">
        <f ca="1"/>
        <v>87</v>
      </c>
      <c r="R10" s="62" t="str">
        <f ca="1"/>
        <v/>
      </c>
      <c r="S10" s="62" t="str">
        <f ca="1"/>
        <v>As Surveyed K1 1000x600mm, New K2 1000x600mm</v>
      </c>
      <c r="T10" s="62">
        <f ca="1"/>
        <v>671</v>
      </c>
      <c r="U10" s="63" t="str">
        <f ca="1"/>
        <v>Met (0)</v>
      </c>
    </row>
    <row r="11" spans="1:21" x14ac:dyDescent="0.45">
      <c r="A11" s="64" t="str">
        <f ca="1"/>
        <v>Cloak/WC</v>
      </c>
      <c r="B11" s="65">
        <f ca="1"/>
        <v>4.74</v>
      </c>
      <c r="C11" s="65">
        <f ca="1"/>
        <v>2.06</v>
      </c>
      <c r="D11" s="65">
        <f ca="1"/>
        <v>150</v>
      </c>
      <c r="E11" s="65">
        <f ca="1"/>
        <v>73</v>
      </c>
      <c r="F11" s="65">
        <f ca="1"/>
        <v>18</v>
      </c>
      <c r="G11" s="65">
        <f ca="1"/>
        <v>312</v>
      </c>
      <c r="H11" s="65">
        <f ca="1"/>
        <v>1.5</v>
      </c>
      <c r="I11" s="65">
        <f ca="1"/>
        <v>66</v>
      </c>
      <c r="J11" s="65">
        <f ca="1"/>
        <v>-18</v>
      </c>
      <c r="K11" s="65">
        <f ca="1"/>
        <v>0</v>
      </c>
      <c r="L11" s="65">
        <f ca="1"/>
        <v>0</v>
      </c>
      <c r="M11" s="65">
        <f ca="1"/>
        <v>19</v>
      </c>
      <c r="N11" s="65">
        <f ca="1"/>
        <v>8</v>
      </c>
      <c r="O11" s="65">
        <f ca="1"/>
        <v>8</v>
      </c>
      <c r="P11" s="65">
        <f ca="1"/>
        <v>50</v>
      </c>
      <c r="Q11" s="65">
        <f ca="1"/>
        <v>26</v>
      </c>
      <c r="R11" s="65" t="str">
        <f ca="1"/>
        <v/>
      </c>
      <c r="S11" s="65" t="str">
        <f ca="1"/>
        <v>As Surveyed 16 rail towel radiator 500x750mm, New Theo Anthracite Small Heated Towel Rail 400x800mm</v>
      </c>
      <c r="T11" s="65">
        <f ca="1"/>
        <v>257</v>
      </c>
      <c r="U11" s="66" t="str">
        <f ca="1"/>
        <v>Met (0)</v>
      </c>
    </row>
    <row r="12" spans="1:21" x14ac:dyDescent="0.45">
      <c r="A12" s="61" t="str">
        <f ca="1"/>
        <v>Bedroom/Studio</v>
      </c>
      <c r="B12" s="62">
        <f ca="1"/>
        <v>33.93</v>
      </c>
      <c r="C12" s="62">
        <f ca="1"/>
        <v>15.68</v>
      </c>
      <c r="D12" s="62">
        <f ca="1"/>
        <v>502</v>
      </c>
      <c r="E12" s="62">
        <f ca="1"/>
        <v>32</v>
      </c>
      <c r="F12" s="62">
        <f ca="1"/>
        <v>18</v>
      </c>
      <c r="G12" s="62">
        <f ca="1"/>
        <v>1043</v>
      </c>
      <c r="H12" s="62">
        <f ca="1"/>
        <v>0.7</v>
      </c>
      <c r="I12" s="62">
        <f ca="1"/>
        <v>79</v>
      </c>
      <c r="J12" s="62">
        <f ca="1"/>
        <v>-25</v>
      </c>
      <c r="K12" s="62">
        <f ca="1"/>
        <v>0</v>
      </c>
      <c r="L12" s="62">
        <f ca="1"/>
        <v>0</v>
      </c>
      <c r="M12" s="62">
        <f ca="1"/>
        <v>41</v>
      </c>
      <c r="N12" s="62">
        <f ca="1"/>
        <v>152</v>
      </c>
      <c r="O12" s="62">
        <f ca="1"/>
        <v>166</v>
      </c>
      <c r="P12" s="62">
        <f ca="1"/>
        <v>0</v>
      </c>
      <c r="Q12" s="62">
        <f ca="1"/>
        <v>88</v>
      </c>
      <c r="R12" s="62" t="str">
        <f ca="1"/>
        <v/>
      </c>
      <c r="S12" s="62">
        <f ca="1"/>
        <v>603</v>
      </c>
      <c r="T12" s="62" t="str">
        <f ca="1"/>
        <v>Met (0)</v>
      </c>
      <c r="U12" s="63">
        <f ca="1"/>
        <v>0</v>
      </c>
    </row>
    <row r="13" spans="1:21" x14ac:dyDescent="0.45">
      <c r="A13" s="64" t="str">
        <f ca="1"/>
        <v>Landing</v>
      </c>
      <c r="B13" s="65">
        <f ca="1"/>
        <v>21.25</v>
      </c>
      <c r="C13" s="65">
        <f ca="1"/>
        <v>9.24</v>
      </c>
      <c r="D13" s="65">
        <f ca="1"/>
        <v>80</v>
      </c>
      <c r="E13" s="65">
        <f ca="1"/>
        <v>9</v>
      </c>
      <c r="F13" s="65">
        <f ca="1"/>
        <v>18</v>
      </c>
      <c r="G13" s="65">
        <f ca="1"/>
        <v>166</v>
      </c>
      <c r="H13" s="65">
        <f ca="1"/>
        <v>1</v>
      </c>
      <c r="I13" s="65">
        <f ca="1"/>
        <v>16</v>
      </c>
      <c r="J13" s="65">
        <f ca="1"/>
        <v>-62</v>
      </c>
      <c r="K13" s="65">
        <f ca="1"/>
        <v>-7</v>
      </c>
      <c r="L13" s="65">
        <f ca="1"/>
        <v>-18</v>
      </c>
      <c r="M13" s="65">
        <f ca="1"/>
        <v>0</v>
      </c>
      <c r="N13" s="65">
        <f ca="1"/>
        <v>0</v>
      </c>
      <c r="O13" s="65">
        <f ca="1"/>
        <v>0</v>
      </c>
      <c r="P13" s="65">
        <f ca="1"/>
        <v>149</v>
      </c>
      <c r="Q13" s="65">
        <f ca="1"/>
        <v>0</v>
      </c>
      <c r="R13" s="65" t="str">
        <f ca="1"/>
        <v/>
      </c>
      <c r="S13" s="65" t="str">
        <f ca="1"/>
        <v>No Heat Emitters</v>
      </c>
      <c r="T13" s="65">
        <f ca="1"/>
        <v>0</v>
      </c>
      <c r="U13" s="66" t="str">
        <f ca="1"/>
        <v>Manually Accepted</v>
      </c>
    </row>
    <row r="14" spans="1:21" x14ac:dyDescent="0.45">
      <c r="A14" s="61" t="str">
        <f ca="1"/>
        <v>Bedroom 1</v>
      </c>
      <c r="B14" s="62">
        <f ca="1"/>
        <v>35.47</v>
      </c>
      <c r="C14" s="62">
        <f ca="1"/>
        <v>15.42</v>
      </c>
      <c r="D14" s="62">
        <f ca="1"/>
        <v>419</v>
      </c>
      <c r="E14" s="62">
        <f ca="1"/>
        <v>27</v>
      </c>
      <c r="F14" s="62">
        <f ca="1"/>
        <v>18</v>
      </c>
      <c r="G14" s="62">
        <f ca="1"/>
        <v>870</v>
      </c>
      <c r="H14" s="62">
        <f ca="1"/>
        <v>0.5</v>
      </c>
      <c r="I14" s="62">
        <f ca="1"/>
        <v>201</v>
      </c>
      <c r="J14" s="62">
        <f ca="1"/>
        <v>-19</v>
      </c>
      <c r="K14" s="62">
        <f ca="1"/>
        <v>-2</v>
      </c>
      <c r="L14" s="62">
        <f ca="1"/>
        <v>-59</v>
      </c>
      <c r="M14" s="62">
        <f ca="1"/>
        <v>0</v>
      </c>
      <c r="N14" s="62">
        <f ca="1"/>
        <v>0</v>
      </c>
      <c r="O14" s="62">
        <f ca="1"/>
        <v>85</v>
      </c>
      <c r="P14" s="62">
        <f ca="1"/>
        <v>124</v>
      </c>
      <c r="Q14" s="62">
        <f ca="1"/>
        <v>90</v>
      </c>
      <c r="R14" s="62" t="str">
        <f ca="1"/>
        <v/>
      </c>
      <c r="S14" s="62" t="str">
        <f ca="1"/>
        <v>As Surveyed K1 1000x600mm, New P+ 900x600mm</v>
      </c>
      <c r="T14" s="62">
        <f ca="1"/>
        <v>466</v>
      </c>
      <c r="U14" s="63" t="str">
        <f ca="1"/>
        <v>Met (0)</v>
      </c>
    </row>
    <row r="15" spans="1:21" x14ac:dyDescent="0.45">
      <c r="A15" s="64" t="str">
        <f ca="1"/>
        <v>Bed1 En-suite</v>
      </c>
      <c r="B15" s="65">
        <f ca="1"/>
        <v>11.12</v>
      </c>
      <c r="C15" s="65">
        <f ca="1"/>
        <v>4.83</v>
      </c>
      <c r="D15" s="65">
        <f ca="1"/>
        <v>383</v>
      </c>
      <c r="E15" s="65">
        <f ca="1"/>
        <v>79</v>
      </c>
      <c r="F15" s="65">
        <f ca="1"/>
        <v>22</v>
      </c>
      <c r="G15" s="65">
        <f ca="1"/>
        <v>669</v>
      </c>
      <c r="H15" s="65">
        <f ca="1"/>
        <v>1.5</v>
      </c>
      <c r="I15" s="65">
        <f ca="1"/>
        <v>39</v>
      </c>
      <c r="J15" s="65">
        <f ca="1"/>
        <v>132</v>
      </c>
      <c r="K15" s="65">
        <f ca="1"/>
        <v>1</v>
      </c>
      <c r="L15" s="65">
        <f ca="1"/>
        <v>33</v>
      </c>
      <c r="M15" s="65">
        <f ca="1"/>
        <v>0</v>
      </c>
      <c r="N15" s="65">
        <f ca="1"/>
        <v>0</v>
      </c>
      <c r="O15" s="65">
        <f ca="1"/>
        <v>18</v>
      </c>
      <c r="P15" s="65">
        <f ca="1"/>
        <v>139</v>
      </c>
      <c r="Q15" s="65">
        <f ca="1"/>
        <v>20</v>
      </c>
      <c r="R15" s="65" t="str">
        <f ca="1"/>
        <v/>
      </c>
      <c r="S15" s="65" t="str">
        <f ca="1"/>
        <v>As Surveyed 34 rail towel rad 500x1750mm, New Theo Anthracite Large Heated Towel Rail 550x1600mm</v>
      </c>
      <c r="T15" s="65">
        <f ca="1"/>
        <v>545</v>
      </c>
      <c r="U15" s="66" t="str">
        <f ca="1"/>
        <v>Met (0)</v>
      </c>
    </row>
    <row r="16" spans="1:21" x14ac:dyDescent="0.45">
      <c r="A16" s="61" t="str">
        <f ca="1"/>
        <v>Bedroom 2</v>
      </c>
      <c r="B16" s="62">
        <f ca="1"/>
        <v>22.46</v>
      </c>
      <c r="C16" s="62">
        <f ca="1"/>
        <v>9.76</v>
      </c>
      <c r="D16" s="62">
        <f ca="1"/>
        <v>277</v>
      </c>
      <c r="E16" s="62">
        <f ca="1"/>
        <v>28</v>
      </c>
      <c r="F16" s="62">
        <f ca="1"/>
        <v>18</v>
      </c>
      <c r="G16" s="62">
        <f ca="1"/>
        <v>575</v>
      </c>
      <c r="H16" s="62">
        <f ca="1"/>
        <v>0.5</v>
      </c>
      <c r="I16" s="62">
        <f ca="1"/>
        <v>124</v>
      </c>
      <c r="J16" s="62">
        <f ca="1"/>
        <v>-6</v>
      </c>
      <c r="K16" s="62">
        <f ca="1"/>
        <v>0</v>
      </c>
      <c r="L16" s="62">
        <f ca="1"/>
        <v>-35</v>
      </c>
      <c r="M16" s="62">
        <f ca="1"/>
        <v>0</v>
      </c>
      <c r="N16" s="62">
        <f ca="1"/>
        <v>0</v>
      </c>
      <c r="O16" s="62">
        <f ca="1"/>
        <v>26</v>
      </c>
      <c r="P16" s="62">
        <f ca="1"/>
        <v>79</v>
      </c>
      <c r="Q16" s="62">
        <f ca="1"/>
        <v>90</v>
      </c>
      <c r="R16" s="62" t="str">
        <f ca="1"/>
        <v/>
      </c>
      <c r="S16" s="62" t="str">
        <f ca="1"/>
        <v>As Surveyed K1 700x600mm, New P+ 600x600mm</v>
      </c>
      <c r="T16" s="62">
        <f ca="1"/>
        <v>310</v>
      </c>
      <c r="U16" s="63" t="str">
        <f ca="1"/>
        <v>Met (0)</v>
      </c>
    </row>
    <row r="17" spans="1:21" x14ac:dyDescent="0.45">
      <c r="A17" s="64" t="str">
        <f ca="1"/>
        <v>Bedroom 3</v>
      </c>
      <c r="B17" s="65">
        <f ca="1"/>
        <v>16</v>
      </c>
      <c r="C17" s="65">
        <f ca="1"/>
        <v>6.96</v>
      </c>
      <c r="D17" s="65">
        <f ca="1"/>
        <v>246</v>
      </c>
      <c r="E17" s="65">
        <f ca="1"/>
        <v>35</v>
      </c>
      <c r="F17" s="65">
        <f ca="1"/>
        <v>18</v>
      </c>
      <c r="G17" s="65">
        <f ca="1"/>
        <v>511</v>
      </c>
      <c r="H17" s="65">
        <f ca="1"/>
        <v>0.5</v>
      </c>
      <c r="I17" s="65">
        <f ca="1"/>
        <v>107</v>
      </c>
      <c r="J17" s="65">
        <f ca="1"/>
        <v>15</v>
      </c>
      <c r="K17" s="65">
        <f ca="1"/>
        <v>-1</v>
      </c>
      <c r="L17" s="65">
        <f ca="1"/>
        <v>-29</v>
      </c>
      <c r="M17" s="65">
        <f ca="1"/>
        <v>0</v>
      </c>
      <c r="N17" s="65">
        <f ca="1"/>
        <v>0</v>
      </c>
      <c r="O17" s="65">
        <f ca="1"/>
        <v>29</v>
      </c>
      <c r="P17" s="65">
        <f ca="1"/>
        <v>56</v>
      </c>
      <c r="Q17" s="65">
        <f ca="1"/>
        <v>69</v>
      </c>
      <c r="R17" s="65" t="str">
        <f ca="1"/>
        <v/>
      </c>
      <c r="S17" s="65" t="str">
        <f ca="1"/>
        <v>As Surveyed K1 600x600mm, New P+ 600x600mm</v>
      </c>
      <c r="T17" s="65">
        <f ca="1"/>
        <v>310</v>
      </c>
      <c r="U17" s="66" t="str">
        <f ca="1"/>
        <v>Met (0)</v>
      </c>
    </row>
    <row r="18" spans="1:21" x14ac:dyDescent="0.45">
      <c r="A18" s="61" t="str">
        <f ca="1"/>
        <v>Bedroom 4</v>
      </c>
      <c r="B18" s="62">
        <f ca="1"/>
        <v>25.84</v>
      </c>
      <c r="C18" s="62">
        <f ca="1"/>
        <v>11.24</v>
      </c>
      <c r="D18" s="62">
        <f ca="1"/>
        <v>311</v>
      </c>
      <c r="E18" s="62">
        <f ca="1"/>
        <v>28</v>
      </c>
      <c r="F18" s="62">
        <f ca="1"/>
        <v>18</v>
      </c>
      <c r="G18" s="62">
        <f ca="1"/>
        <v>646</v>
      </c>
      <c r="H18" s="62">
        <f ca="1"/>
        <v>0.5</v>
      </c>
      <c r="I18" s="62">
        <f ca="1"/>
        <v>136</v>
      </c>
      <c r="J18" s="62">
        <f ca="1"/>
        <v>-6</v>
      </c>
      <c r="K18" s="62">
        <f ca="1"/>
        <v>-3</v>
      </c>
      <c r="L18" s="62">
        <f ca="1"/>
        <v>-8</v>
      </c>
      <c r="M18" s="62">
        <f ca="1"/>
        <v>0</v>
      </c>
      <c r="N18" s="62">
        <f ca="1"/>
        <v>0</v>
      </c>
      <c r="O18" s="62">
        <f ca="1"/>
        <v>31</v>
      </c>
      <c r="P18" s="62">
        <f ca="1"/>
        <v>90</v>
      </c>
      <c r="Q18" s="62">
        <f ca="1"/>
        <v>69</v>
      </c>
      <c r="R18" s="62" t="str">
        <f ca="1"/>
        <v/>
      </c>
      <c r="S18" s="62" t="str">
        <f ca="1"/>
        <v>As Surveyed K1 700x600mm, New P+ 700x600mm</v>
      </c>
      <c r="T18" s="62">
        <f ca="1"/>
        <v>362</v>
      </c>
      <c r="U18" s="63" t="str">
        <f ca="1"/>
        <v>Met (0)</v>
      </c>
    </row>
    <row r="19" spans="1:21" x14ac:dyDescent="0.45">
      <c r="A19" s="64" t="str">
        <f ca="1"/>
        <v>Bath</v>
      </c>
      <c r="B19" s="65">
        <f ca="1"/>
        <v>12.12</v>
      </c>
      <c r="C19" s="65">
        <f ca="1"/>
        <v>5.27</v>
      </c>
      <c r="D19" s="65">
        <f ca="1"/>
        <v>440</v>
      </c>
      <c r="E19" s="65">
        <f ca="1"/>
        <v>83</v>
      </c>
      <c r="F19" s="65">
        <f ca="1"/>
        <v>22</v>
      </c>
      <c r="G19" s="65">
        <f ca="1"/>
        <v>769</v>
      </c>
      <c r="H19" s="65">
        <f ca="1"/>
        <v>1.5</v>
      </c>
      <c r="I19" s="65">
        <f ca="1"/>
        <v>60</v>
      </c>
      <c r="J19" s="65">
        <f ca="1"/>
        <v>142</v>
      </c>
      <c r="K19" s="65">
        <f ca="1"/>
        <v>1</v>
      </c>
      <c r="L19" s="65">
        <f ca="1"/>
        <v>34</v>
      </c>
      <c r="M19" s="65">
        <f ca="1"/>
        <v>0</v>
      </c>
      <c r="N19" s="65">
        <f ca="1"/>
        <v>0</v>
      </c>
      <c r="O19" s="65">
        <f ca="1"/>
        <v>26</v>
      </c>
      <c r="P19" s="65">
        <f ca="1"/>
        <v>151</v>
      </c>
      <c r="Q19" s="65">
        <f ca="1"/>
        <v>25</v>
      </c>
      <c r="R19" s="65" t="str">
        <f ca="1"/>
        <v/>
      </c>
      <c r="S19" s="65" t="str">
        <f ca="1"/>
        <v>As Surveyed 16 rail towel radiator 500x750mm, New Theo Anthracite Large Heated Towel Rail 550x1600mm</v>
      </c>
      <c r="T19" s="65">
        <f ca="1"/>
        <v>545</v>
      </c>
      <c r="U19" s="66" t="str">
        <f ca="1"/>
        <v>Met (0)</v>
      </c>
    </row>
    <row r="20" spans="1:21" x14ac:dyDescent="0.45">
      <c r="A20" s="61" t="str">
        <f ca="1"/>
        <v>Attic Study</v>
      </c>
      <c r="B20" s="62">
        <f ca="1"/>
        <v>32.96</v>
      </c>
      <c r="C20" s="62">
        <f ca="1"/>
        <v>18.03</v>
      </c>
      <c r="D20" s="62">
        <f ca="1"/>
        <v>860</v>
      </c>
      <c r="E20" s="62">
        <f ca="1"/>
        <v>48</v>
      </c>
      <c r="F20" s="62">
        <f ca="1"/>
        <v>21</v>
      </c>
      <c r="G20" s="62">
        <f ca="1"/>
        <v>1565</v>
      </c>
      <c r="H20" s="62">
        <f ca="1"/>
        <v>0.5</v>
      </c>
      <c r="I20" s="62">
        <f ca="1"/>
        <v>110</v>
      </c>
      <c r="J20" s="62">
        <f ca="1"/>
        <v>83</v>
      </c>
      <c r="K20" s="62">
        <f ca="1"/>
        <v>0</v>
      </c>
      <c r="L20" s="62">
        <f ca="1"/>
        <v>12</v>
      </c>
      <c r="M20" s="62">
        <f ca="1"/>
        <v>0</v>
      </c>
      <c r="N20" s="62">
        <f ca="1"/>
        <v>0</v>
      </c>
      <c r="O20" s="62">
        <f ca="1"/>
        <v>340</v>
      </c>
      <c r="P20" s="62">
        <f ca="1"/>
        <v>132</v>
      </c>
      <c r="Q20" s="62">
        <f ca="1"/>
        <v>0</v>
      </c>
      <c r="R20" s="62">
        <f ca="1"/>
        <v>183</v>
      </c>
      <c r="S20" s="62" t="str">
        <f ca="1"/>
        <v>As Surveyed P+ 900x600mm, New K3 1200x600mm</v>
      </c>
      <c r="T20" s="62">
        <f ca="1"/>
        <v>940</v>
      </c>
      <c r="U20" s="63" t="str">
        <f ca="1"/>
        <v>Met (0)</v>
      </c>
    </row>
    <row r="21" spans="1:21" x14ac:dyDescent="0.45">
      <c r="A21" s="64" t="str">
        <f ca="1"/>
        <v>Attic Bedroom</v>
      </c>
      <c r="B21" s="65">
        <f ca="1"/>
        <v>18.86</v>
      </c>
      <c r="C21" s="65">
        <f ca="1"/>
        <v>10.5</v>
      </c>
      <c r="D21" s="65">
        <f ca="1"/>
        <v>274</v>
      </c>
      <c r="E21" s="65">
        <f ca="1"/>
        <v>26</v>
      </c>
      <c r="F21" s="65">
        <f ca="1"/>
        <v>18</v>
      </c>
      <c r="G21" s="65">
        <f ca="1"/>
        <v>569</v>
      </c>
      <c r="H21" s="65">
        <f ca="1"/>
        <v>0.5</v>
      </c>
      <c r="I21" s="65">
        <f ca="1"/>
        <v>16</v>
      </c>
      <c r="J21" s="65">
        <f ca="1"/>
        <v>-57</v>
      </c>
      <c r="K21" s="65">
        <f ca="1"/>
        <v>0</v>
      </c>
      <c r="L21" s="65">
        <f ca="1"/>
        <v>-1</v>
      </c>
      <c r="M21" s="65">
        <f ca="1"/>
        <v>0</v>
      </c>
      <c r="N21" s="65">
        <f ca="1"/>
        <v>0</v>
      </c>
      <c r="O21" s="65">
        <f ca="1"/>
        <v>197</v>
      </c>
      <c r="P21" s="65">
        <f ca="1"/>
        <v>66</v>
      </c>
      <c r="Q21" s="65">
        <f ca="1"/>
        <v>0</v>
      </c>
      <c r="R21" s="65">
        <f ca="1"/>
        <v>53</v>
      </c>
      <c r="S21" s="65" t="str">
        <f ca="1"/>
        <v>As Surveyed P+ 800x600mm</v>
      </c>
      <c r="T21" s="65">
        <f ca="1"/>
        <v>414</v>
      </c>
      <c r="U21" s="66" t="str">
        <f ca="1"/>
        <v>Met (0)</v>
      </c>
    </row>
    <row r="22" spans="1:21" x14ac:dyDescent="0.45">
      <c r="A22" s="61" t="str">
        <f ca="1"/>
        <v>Attic En-suite</v>
      </c>
      <c r="B22" s="62">
        <f ca="1"/>
        <v>5.1100000000000003</v>
      </c>
      <c r="C22" s="62">
        <f ca="1"/>
        <v>2.68</v>
      </c>
      <c r="D22" s="62">
        <f ca="1"/>
        <v>264</v>
      </c>
      <c r="E22" s="62">
        <f ca="1"/>
        <v>99</v>
      </c>
      <c r="F22" s="62">
        <f ca="1"/>
        <v>22</v>
      </c>
      <c r="G22" s="62">
        <f ca="1"/>
        <v>461</v>
      </c>
      <c r="H22" s="62">
        <f ca="1"/>
        <v>1.5</v>
      </c>
      <c r="I22" s="62">
        <f ca="1"/>
        <v>55</v>
      </c>
      <c r="J22" s="62">
        <f ca="1"/>
        <v>56</v>
      </c>
      <c r="K22" s="62">
        <f ca="1"/>
        <v>0</v>
      </c>
      <c r="L22" s="62">
        <f ca="1"/>
        <v>3</v>
      </c>
      <c r="M22" s="62">
        <f ca="1"/>
        <v>0</v>
      </c>
      <c r="N22" s="62">
        <f ca="1"/>
        <v>0</v>
      </c>
      <c r="O22" s="62">
        <f ca="1"/>
        <v>37</v>
      </c>
      <c r="P22" s="62">
        <f ca="1"/>
        <v>64</v>
      </c>
      <c r="Q22" s="62">
        <f ca="1"/>
        <v>0</v>
      </c>
      <c r="R22" s="62">
        <f ca="1"/>
        <v>49</v>
      </c>
      <c r="S22" s="62" t="str">
        <f ca="1"/>
        <v>As Surveyed 16 rail towel radiator 500x750mm, New Theo Anthracite Medium Heated Towel Rail 500x1200mm</v>
      </c>
      <c r="T22" s="62">
        <f ca="1"/>
        <v>373</v>
      </c>
      <c r="U22" s="63" t="str">
        <f ca="1"/>
        <v>Met (0)</v>
      </c>
    </row>
    <row r="23" spans="1:21" x14ac:dyDescent="0.45">
      <c r="A23" s="64">
        <f ca="1"/>
        <v>0</v>
      </c>
      <c r="B23" s="65">
        <f ca="1"/>
        <v>0</v>
      </c>
      <c r="C23" s="65">
        <f ca="1"/>
        <v>0</v>
      </c>
      <c r="D23" s="65">
        <f ca="1"/>
        <v>0</v>
      </c>
      <c r="E23" s="65">
        <f ca="1"/>
        <v>0</v>
      </c>
      <c r="F23" s="65">
        <f ca="1"/>
        <v>0</v>
      </c>
      <c r="G23" s="65">
        <f ca="1"/>
        <v>0</v>
      </c>
      <c r="H23" s="65">
        <f ca="1"/>
        <v>0</v>
      </c>
      <c r="I23" s="65">
        <f ca="1"/>
        <v>0</v>
      </c>
      <c r="J23" s="65">
        <f ca="1"/>
        <v>0</v>
      </c>
      <c r="K23" s="65">
        <f ca="1"/>
        <v>0</v>
      </c>
      <c r="L23" s="65">
        <f ca="1"/>
        <v>0</v>
      </c>
      <c r="M23" s="65">
        <f ca="1"/>
        <v>0</v>
      </c>
      <c r="N23" s="65">
        <f ca="1"/>
        <v>0</v>
      </c>
      <c r="O23" s="65">
        <f ca="1"/>
        <v>0</v>
      </c>
      <c r="P23" s="65">
        <f ca="1"/>
        <v>0</v>
      </c>
      <c r="Q23" s="65">
        <f ca="1"/>
        <v>0</v>
      </c>
      <c r="R23" s="65" t="str">
        <f ca="1"/>
        <v/>
      </c>
      <c r="S23" s="65">
        <f ca="1"/>
        <v>0</v>
      </c>
      <c r="T23" s="65">
        <f ca="1"/>
        <v>0</v>
      </c>
      <c r="U23" s="66">
        <f ca="1"/>
        <v>0</v>
      </c>
    </row>
    <row r="24" spans="1:21" x14ac:dyDescent="0.45">
      <c r="A24" s="61">
        <f ca="1"/>
        <v>0</v>
      </c>
      <c r="B24" s="62">
        <f ca="1"/>
        <v>0</v>
      </c>
      <c r="C24" s="62">
        <f ca="1"/>
        <v>0</v>
      </c>
      <c r="D24" s="62">
        <f ca="1"/>
        <v>0</v>
      </c>
      <c r="E24" s="62">
        <f ca="1"/>
        <v>0</v>
      </c>
      <c r="F24" s="62">
        <f ca="1"/>
        <v>0</v>
      </c>
      <c r="G24" s="62">
        <f ca="1"/>
        <v>0</v>
      </c>
      <c r="H24" s="62">
        <f ca="1"/>
        <v>0</v>
      </c>
      <c r="I24" s="62">
        <f ca="1"/>
        <v>0</v>
      </c>
      <c r="J24" s="62">
        <f ca="1"/>
        <v>0</v>
      </c>
      <c r="K24" s="62">
        <f ca="1"/>
        <v>0</v>
      </c>
      <c r="L24" s="62">
        <f ca="1"/>
        <v>0</v>
      </c>
      <c r="M24" s="62">
        <f ca="1"/>
        <v>0</v>
      </c>
      <c r="N24" s="62">
        <f ca="1"/>
        <v>0</v>
      </c>
      <c r="O24" s="62">
        <f ca="1"/>
        <v>0</v>
      </c>
      <c r="P24" s="62">
        <f ca="1"/>
        <v>0</v>
      </c>
      <c r="Q24" s="62">
        <f ca="1"/>
        <v>0</v>
      </c>
      <c r="R24" s="62" t="str">
        <f ca="1"/>
        <v/>
      </c>
      <c r="S24" s="62">
        <f ca="1"/>
        <v>0</v>
      </c>
      <c r="T24" s="62">
        <f ca="1"/>
        <v>0</v>
      </c>
      <c r="U24" s="63">
        <f ca="1"/>
        <v>0</v>
      </c>
    </row>
    <row r="25" spans="1:21" x14ac:dyDescent="0.45">
      <c r="A25" s="64">
        <f ca="1"/>
        <v>0</v>
      </c>
      <c r="B25" s="65">
        <f ca="1"/>
        <v>0</v>
      </c>
      <c r="C25" s="65">
        <f ca="1"/>
        <v>0</v>
      </c>
      <c r="D25" s="65">
        <f ca="1"/>
        <v>0</v>
      </c>
      <c r="E25" s="65">
        <f ca="1"/>
        <v>0</v>
      </c>
      <c r="F25" s="65">
        <f ca="1"/>
        <v>0</v>
      </c>
      <c r="G25" s="65">
        <f ca="1"/>
        <v>0</v>
      </c>
      <c r="H25" s="65">
        <f ca="1"/>
        <v>0</v>
      </c>
      <c r="I25" s="65">
        <f ca="1"/>
        <v>0</v>
      </c>
      <c r="J25" s="65">
        <f ca="1"/>
        <v>0</v>
      </c>
      <c r="K25" s="65">
        <f ca="1"/>
        <v>0</v>
      </c>
      <c r="L25" s="65">
        <f ca="1"/>
        <v>0</v>
      </c>
      <c r="M25" s="65">
        <f ca="1"/>
        <v>0</v>
      </c>
      <c r="N25" s="65">
        <f ca="1"/>
        <v>0</v>
      </c>
      <c r="O25" s="65">
        <f ca="1"/>
        <v>0</v>
      </c>
      <c r="P25" s="65">
        <f ca="1"/>
        <v>0</v>
      </c>
      <c r="Q25" s="65">
        <f ca="1"/>
        <v>0</v>
      </c>
      <c r="R25" s="65" t="str">
        <f ca="1"/>
        <v/>
      </c>
      <c r="S25" s="65">
        <f ca="1"/>
        <v>0</v>
      </c>
      <c r="T25" s="65">
        <f ca="1"/>
        <v>0</v>
      </c>
      <c r="U25" s="66">
        <f ca="1"/>
        <v>0</v>
      </c>
    </row>
    <row r="26" spans="1:21" x14ac:dyDescent="0.45">
      <c r="A26" s="61">
        <f ca="1"/>
        <v>0</v>
      </c>
      <c r="B26" s="62">
        <f ca="1"/>
        <v>0</v>
      </c>
      <c r="C26" s="62">
        <f ca="1"/>
        <v>0</v>
      </c>
      <c r="D26" s="62">
        <f ca="1"/>
        <v>0</v>
      </c>
      <c r="E26" s="62">
        <f ca="1"/>
        <v>0</v>
      </c>
      <c r="F26" s="62">
        <f ca="1"/>
        <v>0</v>
      </c>
      <c r="G26" s="62">
        <f ca="1"/>
        <v>0</v>
      </c>
      <c r="H26" s="62">
        <f ca="1"/>
        <v>0</v>
      </c>
      <c r="I26" s="62">
        <f ca="1"/>
        <v>0</v>
      </c>
      <c r="J26" s="62">
        <f ca="1"/>
        <v>0</v>
      </c>
      <c r="K26" s="62">
        <f ca="1"/>
        <v>0</v>
      </c>
      <c r="L26" s="62">
        <f ca="1"/>
        <v>0</v>
      </c>
      <c r="M26" s="62">
        <f ca="1"/>
        <v>0</v>
      </c>
      <c r="N26" s="62">
        <f ca="1"/>
        <v>0</v>
      </c>
      <c r="O26" s="62">
        <f ca="1"/>
        <v>0</v>
      </c>
      <c r="P26" s="62">
        <f ca="1"/>
        <v>0</v>
      </c>
      <c r="Q26" s="62">
        <f ca="1"/>
        <v>0</v>
      </c>
      <c r="R26" s="62" t="str">
        <f ca="1"/>
        <v/>
      </c>
      <c r="S26" s="62">
        <f ca="1"/>
        <v>0</v>
      </c>
      <c r="T26" s="62">
        <f ca="1"/>
        <v>0</v>
      </c>
      <c r="U26" s="63">
        <f ca="1"/>
        <v>0</v>
      </c>
    </row>
    <row r="27" spans="1:21" x14ac:dyDescent="0.45">
      <c r="A27" s="64">
        <f ca="1"/>
        <v>0</v>
      </c>
      <c r="B27" s="65">
        <f ca="1"/>
        <v>0</v>
      </c>
      <c r="C27" s="65">
        <f ca="1"/>
        <v>0</v>
      </c>
      <c r="D27" s="65">
        <f ca="1"/>
        <v>0</v>
      </c>
      <c r="E27" s="65">
        <f ca="1"/>
        <v>0</v>
      </c>
      <c r="F27" s="65">
        <f ca="1"/>
        <v>0</v>
      </c>
      <c r="G27" s="65">
        <f ca="1"/>
        <v>0</v>
      </c>
      <c r="H27" s="65">
        <f ca="1"/>
        <v>0</v>
      </c>
      <c r="I27" s="65">
        <f ca="1"/>
        <v>0</v>
      </c>
      <c r="J27" s="65">
        <f ca="1"/>
        <v>0</v>
      </c>
      <c r="K27" s="65">
        <f ca="1"/>
        <v>0</v>
      </c>
      <c r="L27" s="65">
        <f ca="1"/>
        <v>0</v>
      </c>
      <c r="M27" s="65">
        <f ca="1"/>
        <v>0</v>
      </c>
      <c r="N27" s="65">
        <f ca="1"/>
        <v>0</v>
      </c>
      <c r="O27" s="65">
        <f ca="1"/>
        <v>0</v>
      </c>
      <c r="P27" s="65">
        <f ca="1"/>
        <v>0</v>
      </c>
      <c r="Q27" s="65">
        <f ca="1"/>
        <v>0</v>
      </c>
      <c r="R27" s="65" t="str">
        <f ca="1"/>
        <v/>
      </c>
      <c r="S27" s="65">
        <f ca="1"/>
        <v>0</v>
      </c>
      <c r="T27" s="65">
        <f ca="1"/>
        <v>0</v>
      </c>
      <c r="U27" s="66">
        <f ca="1"/>
        <v>0</v>
      </c>
    </row>
    <row r="28" spans="1:21" x14ac:dyDescent="0.45">
      <c r="A28" s="55">
        <f ca="1"/>
        <v>0</v>
      </c>
      <c r="B28" s="56">
        <f ca="1"/>
        <v>0</v>
      </c>
      <c r="C28" s="56">
        <f ca="1"/>
        <v>0</v>
      </c>
      <c r="D28" s="56">
        <f ca="1"/>
        <v>0</v>
      </c>
      <c r="E28" s="56">
        <f ca="1"/>
        <v>0</v>
      </c>
      <c r="F28" s="56">
        <f ca="1"/>
        <v>0</v>
      </c>
      <c r="G28" s="56">
        <f ca="1"/>
        <v>0</v>
      </c>
      <c r="H28" s="56">
        <f ca="1"/>
        <v>0</v>
      </c>
      <c r="I28" s="56">
        <f ca="1"/>
        <v>0</v>
      </c>
      <c r="J28" s="56">
        <f ca="1"/>
        <v>0</v>
      </c>
      <c r="K28" s="56">
        <f ca="1"/>
        <v>0</v>
      </c>
      <c r="L28" s="56">
        <f ca="1"/>
        <v>0</v>
      </c>
      <c r="M28" s="56">
        <f ca="1"/>
        <v>0</v>
      </c>
      <c r="N28" s="56">
        <f ca="1"/>
        <v>0</v>
      </c>
      <c r="O28" s="56">
        <f ca="1"/>
        <v>0</v>
      </c>
      <c r="P28" s="56">
        <f ca="1"/>
        <v>0</v>
      </c>
      <c r="Q28" s="56">
        <f ca="1"/>
        <v>0</v>
      </c>
      <c r="R28" s="56" t="str">
        <f ca="1"/>
        <v/>
      </c>
      <c r="S28" s="56">
        <f ca="1"/>
        <v>0</v>
      </c>
      <c r="T28" s="56">
        <f ca="1"/>
        <v>0</v>
      </c>
      <c r="U28" s="57">
        <f ca="1"/>
        <v>0</v>
      </c>
    </row>
    <row r="32" spans="1:21" s="34" customFormat="1" x14ac:dyDescent="0.45">
      <c r="A32" s="34" t="s">
        <v>336</v>
      </c>
    </row>
    <row r="33" spans="1:13" x14ac:dyDescent="0.45">
      <c r="D33" s="28">
        <f t="shared" ref="D33:M33" ca="1" si="1">D36/$C36</f>
        <v>0.20110440477719277</v>
      </c>
      <c r="E33" s="28">
        <f t="shared" ca="1" si="1"/>
        <v>3.5700526518556569E-2</v>
      </c>
      <c r="F33" s="28">
        <f t="shared" ca="1" si="1"/>
        <v>1.7978682419416976E-2</v>
      </c>
      <c r="G33" s="28">
        <f t="shared" ca="1" si="1"/>
        <v>-8.732502889431103E-3</v>
      </c>
      <c r="H33" s="28">
        <f t="shared" ca="1" si="1"/>
        <v>5.9714909464492101E-2</v>
      </c>
      <c r="I33" s="28">
        <f t="shared" ca="1" si="1"/>
        <v>0.1126236034416335</v>
      </c>
      <c r="J33" s="28">
        <f t="shared" ca="1" si="1"/>
        <v>0.13162963914216</v>
      </c>
      <c r="K33" s="28">
        <f t="shared" ca="1" si="1"/>
        <v>0.2744317452163863</v>
      </c>
      <c r="L33" s="28">
        <f t="shared" ca="1" si="1"/>
        <v>0.13933478875048158</v>
      </c>
      <c r="M33" s="28">
        <f t="shared" ca="1" si="1"/>
        <v>3.6599460639527417E-2</v>
      </c>
    </row>
    <row r="35" spans="1:13" x14ac:dyDescent="0.45">
      <c r="A35" t="str">
        <f>A5</f>
        <v>Room</v>
      </c>
      <c r="B35" t="str">
        <f>G5</f>
        <v>Annual Demand (kWh/year)</v>
      </c>
      <c r="C35" t="str">
        <f>D5</f>
        <v>Heat Loss (W)</v>
      </c>
      <c r="D35" t="str">
        <f t="shared" ref="D35:M35" si="2">I5</f>
        <v>External Walls (W)</v>
      </c>
      <c r="E35" t="str">
        <f t="shared" si="2"/>
        <v>Internal Walls (W)</v>
      </c>
      <c r="F35" t="str">
        <f t="shared" si="2"/>
        <v>Internal Ceiling (W)</v>
      </c>
      <c r="G35" t="str">
        <f t="shared" si="2"/>
        <v>Internal Floor (W)</v>
      </c>
      <c r="H35" t="str">
        <f t="shared" si="2"/>
        <v>Doors (W)</v>
      </c>
      <c r="I35" t="str">
        <f t="shared" si="2"/>
        <v>Floor (W)</v>
      </c>
      <c r="J35" t="str">
        <f t="shared" si="2"/>
        <v>Roof (W)</v>
      </c>
      <c r="K35" t="str">
        <f t="shared" si="2"/>
        <v>Ventilation (W)</v>
      </c>
      <c r="L35" t="str">
        <f t="shared" si="2"/>
        <v>Windows (W)</v>
      </c>
      <c r="M35" t="str">
        <f t="shared" si="2"/>
        <v>Roof Glazing (W)</v>
      </c>
    </row>
    <row r="36" spans="1:13" x14ac:dyDescent="0.45">
      <c r="A36" t="s">
        <v>96</v>
      </c>
      <c r="B36" s="24">
        <f t="shared" ref="B36:M36" ca="1" si="3">SUM(B37:B59)</f>
        <v>15099</v>
      </c>
      <c r="C36" s="24">
        <f t="shared" ca="1" si="3"/>
        <v>7787</v>
      </c>
      <c r="D36" s="24">
        <f t="shared" ca="1" si="3"/>
        <v>1566</v>
      </c>
      <c r="E36" s="24">
        <f t="shared" ca="1" si="3"/>
        <v>278</v>
      </c>
      <c r="F36" s="24">
        <f t="shared" ca="1" si="3"/>
        <v>140</v>
      </c>
      <c r="G36" s="24">
        <f t="shared" ca="1" si="3"/>
        <v>-68</v>
      </c>
      <c r="H36" s="24">
        <f t="shared" ca="1" si="3"/>
        <v>465</v>
      </c>
      <c r="I36" s="24">
        <f t="shared" ca="1" si="3"/>
        <v>877</v>
      </c>
      <c r="J36" s="24">
        <f t="shared" ca="1" si="3"/>
        <v>1025</v>
      </c>
      <c r="K36" s="24">
        <f t="shared" ca="1" si="3"/>
        <v>2137</v>
      </c>
      <c r="L36" s="24">
        <f t="shared" ca="1" si="3"/>
        <v>1085</v>
      </c>
      <c r="M36" s="24">
        <f t="shared" ca="1" si="3"/>
        <v>285</v>
      </c>
    </row>
    <row r="37" spans="1:13" x14ac:dyDescent="0.45">
      <c r="A37" t="str">
        <f t="shared" ref="A37:A58" ca="1" si="4">A6</f>
        <v>Entrance Hall</v>
      </c>
      <c r="B37">
        <f t="shared" ref="B37:B58" ca="1" si="5">G6</f>
        <v>640</v>
      </c>
      <c r="C37">
        <f t="shared" ref="C37:C58" ca="1" si="6">D6</f>
        <v>308</v>
      </c>
      <c r="D37">
        <f t="shared" ref="D37:D58" ca="1" si="7">I6</f>
        <v>12</v>
      </c>
      <c r="E37">
        <f t="shared" ref="E37:E58" ca="1" si="8">J6</f>
        <v>-68</v>
      </c>
      <c r="F37">
        <f t="shared" ref="F37:F58" ca="1" si="9">K6</f>
        <v>-26</v>
      </c>
      <c r="G37">
        <f t="shared" ref="G37:G58" ca="1" si="10">L6</f>
        <v>0</v>
      </c>
      <c r="H37">
        <f t="shared" ref="H37:H58" ca="1" si="11">M6</f>
        <v>150</v>
      </c>
      <c r="I37">
        <f t="shared" ref="I37:I58" ca="1" si="12">N6</f>
        <v>85</v>
      </c>
      <c r="J37">
        <f t="shared" ref="J37:J58" ca="1" si="13">O6</f>
        <v>0</v>
      </c>
      <c r="K37">
        <f t="shared" ref="K37:K58" ca="1" si="14">P6</f>
        <v>154</v>
      </c>
      <c r="L37">
        <f t="shared" ref="L37:L58" ca="1" si="15">Q6</f>
        <v>0</v>
      </c>
      <c r="M37" t="str">
        <f t="shared" ref="M37:M58" ca="1" si="16">R6</f>
        <v/>
      </c>
    </row>
    <row r="38" spans="1:13" x14ac:dyDescent="0.45">
      <c r="A38" t="str">
        <f t="shared" ca="1" si="4"/>
        <v>Living Room</v>
      </c>
      <c r="B38">
        <f t="shared" ca="1" si="5"/>
        <v>2504</v>
      </c>
      <c r="C38">
        <f t="shared" ca="1" si="6"/>
        <v>1376</v>
      </c>
      <c r="D38">
        <f t="shared" ca="1" si="7"/>
        <v>303</v>
      </c>
      <c r="E38">
        <f t="shared" ca="1" si="8"/>
        <v>87</v>
      </c>
      <c r="F38">
        <f t="shared" ca="1" si="9"/>
        <v>151</v>
      </c>
      <c r="G38">
        <f t="shared" ca="1" si="10"/>
        <v>0</v>
      </c>
      <c r="H38">
        <f t="shared" ca="1" si="11"/>
        <v>0</v>
      </c>
      <c r="I38">
        <f t="shared" ca="1" si="12"/>
        <v>306</v>
      </c>
      <c r="J38">
        <f t="shared" ca="1" si="13"/>
        <v>0</v>
      </c>
      <c r="K38">
        <f t="shared" ca="1" si="14"/>
        <v>270</v>
      </c>
      <c r="L38">
        <f t="shared" ca="1" si="15"/>
        <v>260</v>
      </c>
      <c r="M38" t="str">
        <f t="shared" ca="1" si="16"/>
        <v/>
      </c>
    </row>
    <row r="39" spans="1:13" x14ac:dyDescent="0.45">
      <c r="A39" t="str">
        <f t="shared" ca="1" si="4"/>
        <v>Kitchen</v>
      </c>
      <c r="B39">
        <f t="shared" ca="1" si="5"/>
        <v>1514</v>
      </c>
      <c r="C39">
        <f t="shared" ca="1" si="6"/>
        <v>729</v>
      </c>
      <c r="D39">
        <f t="shared" ca="1" si="7"/>
        <v>122</v>
      </c>
      <c r="E39">
        <f t="shared" ca="1" si="8"/>
        <v>-76</v>
      </c>
      <c r="F39">
        <f t="shared" ca="1" si="9"/>
        <v>-26</v>
      </c>
      <c r="G39">
        <f t="shared" ca="1" si="10"/>
        <v>0</v>
      </c>
      <c r="H39">
        <f t="shared" ca="1" si="11"/>
        <v>0</v>
      </c>
      <c r="I39">
        <f t="shared" ca="1" si="12"/>
        <v>155</v>
      </c>
      <c r="J39">
        <f t="shared" ca="1" si="13"/>
        <v>0</v>
      </c>
      <c r="K39">
        <f t="shared" ca="1" si="14"/>
        <v>421</v>
      </c>
      <c r="L39">
        <f t="shared" ca="1" si="15"/>
        <v>132</v>
      </c>
      <c r="M39" t="str">
        <f t="shared" ca="1" si="16"/>
        <v/>
      </c>
    </row>
    <row r="40" spans="1:13" x14ac:dyDescent="0.45">
      <c r="A40" t="str">
        <f t="shared" ca="1" si="4"/>
        <v>Dining Room</v>
      </c>
      <c r="B40">
        <f t="shared" ca="1" si="5"/>
        <v>997</v>
      </c>
      <c r="C40">
        <f t="shared" ca="1" si="6"/>
        <v>548</v>
      </c>
      <c r="D40">
        <f t="shared" ca="1" si="7"/>
        <v>55</v>
      </c>
      <c r="E40">
        <f t="shared" ca="1" si="8"/>
        <v>113</v>
      </c>
      <c r="F40">
        <f t="shared" ca="1" si="9"/>
        <v>52</v>
      </c>
      <c r="G40">
        <f t="shared" ca="1" si="10"/>
        <v>0</v>
      </c>
      <c r="H40">
        <f t="shared" ca="1" si="11"/>
        <v>0</v>
      </c>
      <c r="I40">
        <f t="shared" ca="1" si="12"/>
        <v>104</v>
      </c>
      <c r="J40">
        <f t="shared" ca="1" si="13"/>
        <v>0</v>
      </c>
      <c r="K40">
        <f t="shared" ca="1" si="14"/>
        <v>94</v>
      </c>
      <c r="L40">
        <f t="shared" ca="1" si="15"/>
        <v>129</v>
      </c>
      <c r="M40" t="str">
        <f t="shared" ca="1" si="16"/>
        <v/>
      </c>
    </row>
    <row r="41" spans="1:13" x14ac:dyDescent="0.45">
      <c r="A41" t="str">
        <f t="shared" ca="1" si="4"/>
        <v>Utility Room</v>
      </c>
      <c r="B41">
        <f t="shared" ca="1" si="5"/>
        <v>1288</v>
      </c>
      <c r="C41">
        <f t="shared" ca="1" si="6"/>
        <v>620</v>
      </c>
      <c r="D41">
        <f t="shared" ca="1" si="7"/>
        <v>65</v>
      </c>
      <c r="E41">
        <f t="shared" ca="1" si="8"/>
        <v>-13</v>
      </c>
      <c r="F41">
        <f t="shared" ca="1" si="9"/>
        <v>0</v>
      </c>
      <c r="G41">
        <f t="shared" ca="1" si="10"/>
        <v>0</v>
      </c>
      <c r="H41">
        <f t="shared" ca="1" si="11"/>
        <v>255</v>
      </c>
      <c r="I41">
        <f t="shared" ca="1" si="12"/>
        <v>67</v>
      </c>
      <c r="J41">
        <f t="shared" ca="1" si="13"/>
        <v>62</v>
      </c>
      <c r="K41">
        <f t="shared" ca="1" si="14"/>
        <v>98</v>
      </c>
      <c r="L41">
        <f t="shared" ca="1" si="15"/>
        <v>87</v>
      </c>
      <c r="M41" t="str">
        <f t="shared" ca="1" si="16"/>
        <v/>
      </c>
    </row>
    <row r="42" spans="1:13" x14ac:dyDescent="0.45">
      <c r="A42" t="str">
        <f t="shared" ca="1" si="4"/>
        <v>Cloak/WC</v>
      </c>
      <c r="B42">
        <f t="shared" ca="1" si="5"/>
        <v>312</v>
      </c>
      <c r="C42">
        <f t="shared" ca="1" si="6"/>
        <v>150</v>
      </c>
      <c r="D42">
        <f t="shared" ca="1" si="7"/>
        <v>66</v>
      </c>
      <c r="E42">
        <f t="shared" ca="1" si="8"/>
        <v>-18</v>
      </c>
      <c r="F42">
        <f t="shared" ca="1" si="9"/>
        <v>0</v>
      </c>
      <c r="G42">
        <f t="shared" ca="1" si="10"/>
        <v>0</v>
      </c>
      <c r="H42">
        <f t="shared" ca="1" si="11"/>
        <v>19</v>
      </c>
      <c r="I42">
        <f t="shared" ca="1" si="12"/>
        <v>8</v>
      </c>
      <c r="J42">
        <f t="shared" ca="1" si="13"/>
        <v>8</v>
      </c>
      <c r="K42">
        <f t="shared" ca="1" si="14"/>
        <v>50</v>
      </c>
      <c r="L42">
        <f t="shared" ca="1" si="15"/>
        <v>26</v>
      </c>
      <c r="M42" t="str">
        <f t="shared" ca="1" si="16"/>
        <v/>
      </c>
    </row>
    <row r="43" spans="1:13" x14ac:dyDescent="0.45">
      <c r="A43" t="str">
        <f t="shared" ca="1" si="4"/>
        <v>Bedroom/Studio</v>
      </c>
      <c r="B43">
        <f t="shared" ca="1" si="5"/>
        <v>1043</v>
      </c>
      <c r="C43">
        <f t="shared" ca="1" si="6"/>
        <v>502</v>
      </c>
      <c r="D43">
        <f t="shared" ca="1" si="7"/>
        <v>79</v>
      </c>
      <c r="E43">
        <f t="shared" ca="1" si="8"/>
        <v>-25</v>
      </c>
      <c r="F43">
        <f t="shared" ca="1" si="9"/>
        <v>0</v>
      </c>
      <c r="G43">
        <f t="shared" ca="1" si="10"/>
        <v>0</v>
      </c>
      <c r="H43">
        <f t="shared" ca="1" si="11"/>
        <v>41</v>
      </c>
      <c r="I43">
        <f t="shared" ca="1" si="12"/>
        <v>152</v>
      </c>
      <c r="J43">
        <f t="shared" ca="1" si="13"/>
        <v>166</v>
      </c>
      <c r="K43">
        <f t="shared" ca="1" si="14"/>
        <v>0</v>
      </c>
      <c r="L43">
        <f t="shared" ca="1" si="15"/>
        <v>88</v>
      </c>
      <c r="M43" t="str">
        <f t="shared" ca="1" si="16"/>
        <v/>
      </c>
    </row>
    <row r="44" spans="1:13" x14ac:dyDescent="0.45">
      <c r="A44" t="str">
        <f t="shared" ca="1" si="4"/>
        <v>Landing</v>
      </c>
      <c r="B44">
        <f t="shared" ca="1" si="5"/>
        <v>166</v>
      </c>
      <c r="C44">
        <f t="shared" ca="1" si="6"/>
        <v>80</v>
      </c>
      <c r="D44">
        <f t="shared" ca="1" si="7"/>
        <v>16</v>
      </c>
      <c r="E44">
        <f t="shared" ca="1" si="8"/>
        <v>-62</v>
      </c>
      <c r="F44">
        <f t="shared" ca="1" si="9"/>
        <v>-7</v>
      </c>
      <c r="G44">
        <f t="shared" ca="1" si="10"/>
        <v>-18</v>
      </c>
      <c r="H44">
        <f t="shared" ca="1" si="11"/>
        <v>0</v>
      </c>
      <c r="I44">
        <f t="shared" ca="1" si="12"/>
        <v>0</v>
      </c>
      <c r="J44">
        <f t="shared" ca="1" si="13"/>
        <v>0</v>
      </c>
      <c r="K44">
        <f t="shared" ca="1" si="14"/>
        <v>149</v>
      </c>
      <c r="L44">
        <f t="shared" ca="1" si="15"/>
        <v>0</v>
      </c>
      <c r="M44" t="str">
        <f t="shared" ca="1" si="16"/>
        <v/>
      </c>
    </row>
    <row r="45" spans="1:13" x14ac:dyDescent="0.45">
      <c r="A45" t="str">
        <f t="shared" ca="1" si="4"/>
        <v>Bedroom 1</v>
      </c>
      <c r="B45">
        <f t="shared" ca="1" si="5"/>
        <v>870</v>
      </c>
      <c r="C45">
        <f t="shared" ca="1" si="6"/>
        <v>419</v>
      </c>
      <c r="D45">
        <f t="shared" ca="1" si="7"/>
        <v>201</v>
      </c>
      <c r="E45">
        <f t="shared" ca="1" si="8"/>
        <v>-19</v>
      </c>
      <c r="F45">
        <f t="shared" ca="1" si="9"/>
        <v>-2</v>
      </c>
      <c r="G45">
        <f t="shared" ca="1" si="10"/>
        <v>-59</v>
      </c>
      <c r="H45">
        <f t="shared" ca="1" si="11"/>
        <v>0</v>
      </c>
      <c r="I45">
        <f t="shared" ca="1" si="12"/>
        <v>0</v>
      </c>
      <c r="J45">
        <f t="shared" ca="1" si="13"/>
        <v>85</v>
      </c>
      <c r="K45">
        <f t="shared" ca="1" si="14"/>
        <v>124</v>
      </c>
      <c r="L45">
        <f t="shared" ca="1" si="15"/>
        <v>90</v>
      </c>
      <c r="M45" t="str">
        <f t="shared" ca="1" si="16"/>
        <v/>
      </c>
    </row>
    <row r="46" spans="1:13" x14ac:dyDescent="0.45">
      <c r="A46" t="str">
        <f t="shared" ca="1" si="4"/>
        <v>Bed1 En-suite</v>
      </c>
      <c r="B46">
        <f t="shared" ca="1" si="5"/>
        <v>669</v>
      </c>
      <c r="C46">
        <f t="shared" ca="1" si="6"/>
        <v>383</v>
      </c>
      <c r="D46">
        <f t="shared" ca="1" si="7"/>
        <v>39</v>
      </c>
      <c r="E46">
        <f t="shared" ca="1" si="8"/>
        <v>132</v>
      </c>
      <c r="F46">
        <f t="shared" ca="1" si="9"/>
        <v>1</v>
      </c>
      <c r="G46">
        <f t="shared" ca="1" si="10"/>
        <v>33</v>
      </c>
      <c r="H46">
        <f t="shared" ca="1" si="11"/>
        <v>0</v>
      </c>
      <c r="I46">
        <f t="shared" ca="1" si="12"/>
        <v>0</v>
      </c>
      <c r="J46">
        <f t="shared" ca="1" si="13"/>
        <v>18</v>
      </c>
      <c r="K46">
        <f t="shared" ca="1" si="14"/>
        <v>139</v>
      </c>
      <c r="L46">
        <f t="shared" ca="1" si="15"/>
        <v>20</v>
      </c>
      <c r="M46" t="str">
        <f t="shared" ca="1" si="16"/>
        <v/>
      </c>
    </row>
    <row r="47" spans="1:13" x14ac:dyDescent="0.45">
      <c r="A47" t="str">
        <f t="shared" ca="1" si="4"/>
        <v>Bedroom 2</v>
      </c>
      <c r="B47">
        <f t="shared" ca="1" si="5"/>
        <v>575</v>
      </c>
      <c r="C47">
        <f t="shared" ca="1" si="6"/>
        <v>277</v>
      </c>
      <c r="D47">
        <f t="shared" ca="1" si="7"/>
        <v>124</v>
      </c>
      <c r="E47">
        <f t="shared" ca="1" si="8"/>
        <v>-6</v>
      </c>
      <c r="F47">
        <f t="shared" ca="1" si="9"/>
        <v>0</v>
      </c>
      <c r="G47">
        <f t="shared" ca="1" si="10"/>
        <v>-35</v>
      </c>
      <c r="H47">
        <f t="shared" ca="1" si="11"/>
        <v>0</v>
      </c>
      <c r="I47">
        <f t="shared" ca="1" si="12"/>
        <v>0</v>
      </c>
      <c r="J47">
        <f t="shared" ca="1" si="13"/>
        <v>26</v>
      </c>
      <c r="K47">
        <f t="shared" ca="1" si="14"/>
        <v>79</v>
      </c>
      <c r="L47">
        <f t="shared" ca="1" si="15"/>
        <v>90</v>
      </c>
      <c r="M47" t="str">
        <f t="shared" ca="1" si="16"/>
        <v/>
      </c>
    </row>
    <row r="48" spans="1:13" x14ac:dyDescent="0.45">
      <c r="A48" t="str">
        <f t="shared" ca="1" si="4"/>
        <v>Bedroom 3</v>
      </c>
      <c r="B48">
        <f t="shared" ca="1" si="5"/>
        <v>511</v>
      </c>
      <c r="C48">
        <f t="shared" ca="1" si="6"/>
        <v>246</v>
      </c>
      <c r="D48">
        <f t="shared" ca="1" si="7"/>
        <v>107</v>
      </c>
      <c r="E48">
        <f t="shared" ca="1" si="8"/>
        <v>15</v>
      </c>
      <c r="F48">
        <f t="shared" ca="1" si="9"/>
        <v>-1</v>
      </c>
      <c r="G48">
        <f t="shared" ca="1" si="10"/>
        <v>-29</v>
      </c>
      <c r="H48">
        <f t="shared" ca="1" si="11"/>
        <v>0</v>
      </c>
      <c r="I48">
        <f t="shared" ca="1" si="12"/>
        <v>0</v>
      </c>
      <c r="J48">
        <f t="shared" ca="1" si="13"/>
        <v>29</v>
      </c>
      <c r="K48">
        <f t="shared" ca="1" si="14"/>
        <v>56</v>
      </c>
      <c r="L48">
        <f t="shared" ca="1" si="15"/>
        <v>69</v>
      </c>
      <c r="M48" t="str">
        <f t="shared" ca="1" si="16"/>
        <v/>
      </c>
    </row>
    <row r="49" spans="1:13" x14ac:dyDescent="0.45">
      <c r="A49" t="str">
        <f t="shared" ca="1" si="4"/>
        <v>Bedroom 4</v>
      </c>
      <c r="B49">
        <f t="shared" ca="1" si="5"/>
        <v>646</v>
      </c>
      <c r="C49">
        <f t="shared" ca="1" si="6"/>
        <v>311</v>
      </c>
      <c r="D49">
        <f t="shared" ca="1" si="7"/>
        <v>136</v>
      </c>
      <c r="E49">
        <f t="shared" ca="1" si="8"/>
        <v>-6</v>
      </c>
      <c r="F49">
        <f t="shared" ca="1" si="9"/>
        <v>-3</v>
      </c>
      <c r="G49">
        <f t="shared" ca="1" si="10"/>
        <v>-8</v>
      </c>
      <c r="H49">
        <f t="shared" ca="1" si="11"/>
        <v>0</v>
      </c>
      <c r="I49">
        <f t="shared" ca="1" si="12"/>
        <v>0</v>
      </c>
      <c r="J49">
        <f t="shared" ca="1" si="13"/>
        <v>31</v>
      </c>
      <c r="K49">
        <f t="shared" ca="1" si="14"/>
        <v>90</v>
      </c>
      <c r="L49">
        <f t="shared" ca="1" si="15"/>
        <v>69</v>
      </c>
      <c r="M49" t="str">
        <f t="shared" ca="1" si="16"/>
        <v/>
      </c>
    </row>
    <row r="50" spans="1:13" x14ac:dyDescent="0.45">
      <c r="A50" t="str">
        <f t="shared" ca="1" si="4"/>
        <v>Bath</v>
      </c>
      <c r="B50">
        <f t="shared" ca="1" si="5"/>
        <v>769</v>
      </c>
      <c r="C50">
        <f t="shared" ca="1" si="6"/>
        <v>440</v>
      </c>
      <c r="D50">
        <f t="shared" ca="1" si="7"/>
        <v>60</v>
      </c>
      <c r="E50">
        <f t="shared" ca="1" si="8"/>
        <v>142</v>
      </c>
      <c r="F50">
        <f t="shared" ca="1" si="9"/>
        <v>1</v>
      </c>
      <c r="G50">
        <f t="shared" ca="1" si="10"/>
        <v>34</v>
      </c>
      <c r="H50">
        <f t="shared" ca="1" si="11"/>
        <v>0</v>
      </c>
      <c r="I50">
        <f t="shared" ca="1" si="12"/>
        <v>0</v>
      </c>
      <c r="J50">
        <f t="shared" ca="1" si="13"/>
        <v>26</v>
      </c>
      <c r="K50">
        <f t="shared" ca="1" si="14"/>
        <v>151</v>
      </c>
      <c r="L50">
        <f t="shared" ca="1" si="15"/>
        <v>25</v>
      </c>
      <c r="M50" t="str">
        <f t="shared" ca="1" si="16"/>
        <v/>
      </c>
    </row>
    <row r="51" spans="1:13" x14ac:dyDescent="0.45">
      <c r="A51" t="str">
        <f t="shared" ca="1" si="4"/>
        <v>Attic Study</v>
      </c>
      <c r="B51">
        <f t="shared" ca="1" si="5"/>
        <v>1565</v>
      </c>
      <c r="C51">
        <f t="shared" ca="1" si="6"/>
        <v>860</v>
      </c>
      <c r="D51">
        <f t="shared" ca="1" si="7"/>
        <v>110</v>
      </c>
      <c r="E51">
        <f t="shared" ca="1" si="8"/>
        <v>83</v>
      </c>
      <c r="F51">
        <f t="shared" ca="1" si="9"/>
        <v>0</v>
      </c>
      <c r="G51">
        <f t="shared" ca="1" si="10"/>
        <v>12</v>
      </c>
      <c r="H51">
        <f t="shared" ca="1" si="11"/>
        <v>0</v>
      </c>
      <c r="I51">
        <f t="shared" ca="1" si="12"/>
        <v>0</v>
      </c>
      <c r="J51">
        <f t="shared" ca="1" si="13"/>
        <v>340</v>
      </c>
      <c r="K51">
        <f t="shared" ca="1" si="14"/>
        <v>132</v>
      </c>
      <c r="L51">
        <f t="shared" ca="1" si="15"/>
        <v>0</v>
      </c>
      <c r="M51">
        <f t="shared" ca="1" si="16"/>
        <v>183</v>
      </c>
    </row>
    <row r="52" spans="1:13" x14ac:dyDescent="0.45">
      <c r="A52" t="str">
        <f t="shared" ca="1" si="4"/>
        <v>Attic Bedroom</v>
      </c>
      <c r="B52">
        <f t="shared" ca="1" si="5"/>
        <v>569</v>
      </c>
      <c r="C52">
        <f t="shared" ca="1" si="6"/>
        <v>274</v>
      </c>
      <c r="D52">
        <f t="shared" ca="1" si="7"/>
        <v>16</v>
      </c>
      <c r="E52">
        <f t="shared" ca="1" si="8"/>
        <v>-57</v>
      </c>
      <c r="F52">
        <f t="shared" ca="1" si="9"/>
        <v>0</v>
      </c>
      <c r="G52">
        <f t="shared" ca="1" si="10"/>
        <v>-1</v>
      </c>
      <c r="H52">
        <f t="shared" ca="1" si="11"/>
        <v>0</v>
      </c>
      <c r="I52">
        <f t="shared" ca="1" si="12"/>
        <v>0</v>
      </c>
      <c r="J52">
        <f t="shared" ca="1" si="13"/>
        <v>197</v>
      </c>
      <c r="K52">
        <f t="shared" ca="1" si="14"/>
        <v>66</v>
      </c>
      <c r="L52">
        <f t="shared" ca="1" si="15"/>
        <v>0</v>
      </c>
      <c r="M52">
        <f t="shared" ca="1" si="16"/>
        <v>53</v>
      </c>
    </row>
    <row r="53" spans="1:13" x14ac:dyDescent="0.45">
      <c r="A53" t="str">
        <f t="shared" ca="1" si="4"/>
        <v>Attic En-suite</v>
      </c>
      <c r="B53">
        <f t="shared" ca="1" si="5"/>
        <v>461</v>
      </c>
      <c r="C53">
        <f t="shared" ca="1" si="6"/>
        <v>264</v>
      </c>
      <c r="D53">
        <f t="shared" ca="1" si="7"/>
        <v>55</v>
      </c>
      <c r="E53">
        <f t="shared" ca="1" si="8"/>
        <v>56</v>
      </c>
      <c r="F53">
        <f t="shared" ca="1" si="9"/>
        <v>0</v>
      </c>
      <c r="G53">
        <f t="shared" ca="1" si="10"/>
        <v>3</v>
      </c>
      <c r="H53">
        <f t="shared" ca="1" si="11"/>
        <v>0</v>
      </c>
      <c r="I53">
        <f t="shared" ca="1" si="12"/>
        <v>0</v>
      </c>
      <c r="J53">
        <f t="shared" ca="1" si="13"/>
        <v>37</v>
      </c>
      <c r="K53">
        <f t="shared" ca="1" si="14"/>
        <v>64</v>
      </c>
      <c r="L53">
        <f t="shared" ca="1" si="15"/>
        <v>0</v>
      </c>
      <c r="M53">
        <f t="shared" ca="1" si="16"/>
        <v>49</v>
      </c>
    </row>
    <row r="54" spans="1:13" x14ac:dyDescent="0.45">
      <c r="A54">
        <f t="shared" ca="1" si="4"/>
        <v>0</v>
      </c>
      <c r="B54">
        <f t="shared" ca="1" si="5"/>
        <v>0</v>
      </c>
      <c r="C54">
        <f t="shared" ca="1" si="6"/>
        <v>0</v>
      </c>
      <c r="D54">
        <f t="shared" ca="1" si="7"/>
        <v>0</v>
      </c>
      <c r="E54">
        <f t="shared" ca="1" si="8"/>
        <v>0</v>
      </c>
      <c r="F54">
        <f t="shared" ca="1" si="9"/>
        <v>0</v>
      </c>
      <c r="G54">
        <f t="shared" ca="1" si="10"/>
        <v>0</v>
      </c>
      <c r="H54">
        <f t="shared" ca="1" si="11"/>
        <v>0</v>
      </c>
      <c r="I54">
        <f t="shared" ca="1" si="12"/>
        <v>0</v>
      </c>
      <c r="J54">
        <f t="shared" ca="1" si="13"/>
        <v>0</v>
      </c>
      <c r="K54">
        <f t="shared" ca="1" si="14"/>
        <v>0</v>
      </c>
      <c r="L54">
        <f t="shared" ca="1" si="15"/>
        <v>0</v>
      </c>
      <c r="M54" t="str">
        <f t="shared" ca="1" si="16"/>
        <v/>
      </c>
    </row>
    <row r="55" spans="1:13" x14ac:dyDescent="0.45">
      <c r="A55">
        <f t="shared" ca="1" si="4"/>
        <v>0</v>
      </c>
      <c r="B55">
        <f t="shared" ca="1" si="5"/>
        <v>0</v>
      </c>
      <c r="C55">
        <f t="shared" ca="1" si="6"/>
        <v>0</v>
      </c>
      <c r="D55">
        <f t="shared" ca="1" si="7"/>
        <v>0</v>
      </c>
      <c r="E55">
        <f t="shared" ca="1" si="8"/>
        <v>0</v>
      </c>
      <c r="F55">
        <f t="shared" ca="1" si="9"/>
        <v>0</v>
      </c>
      <c r="G55">
        <f t="shared" ca="1" si="10"/>
        <v>0</v>
      </c>
      <c r="H55">
        <f t="shared" ca="1" si="11"/>
        <v>0</v>
      </c>
      <c r="I55">
        <f t="shared" ca="1" si="12"/>
        <v>0</v>
      </c>
      <c r="J55">
        <f t="shared" ca="1" si="13"/>
        <v>0</v>
      </c>
      <c r="K55">
        <f t="shared" ca="1" si="14"/>
        <v>0</v>
      </c>
      <c r="L55">
        <f t="shared" ca="1" si="15"/>
        <v>0</v>
      </c>
      <c r="M55" t="str">
        <f t="shared" ca="1" si="16"/>
        <v/>
      </c>
    </row>
    <row r="56" spans="1:13" x14ac:dyDescent="0.45">
      <c r="A56">
        <f t="shared" ca="1" si="4"/>
        <v>0</v>
      </c>
      <c r="B56">
        <f t="shared" ca="1" si="5"/>
        <v>0</v>
      </c>
      <c r="C56">
        <f t="shared" ca="1" si="6"/>
        <v>0</v>
      </c>
      <c r="D56">
        <f t="shared" ca="1" si="7"/>
        <v>0</v>
      </c>
      <c r="E56">
        <f t="shared" ca="1" si="8"/>
        <v>0</v>
      </c>
      <c r="F56">
        <f t="shared" ca="1" si="9"/>
        <v>0</v>
      </c>
      <c r="G56">
        <f t="shared" ca="1" si="10"/>
        <v>0</v>
      </c>
      <c r="H56">
        <f t="shared" ca="1" si="11"/>
        <v>0</v>
      </c>
      <c r="I56">
        <f t="shared" ca="1" si="12"/>
        <v>0</v>
      </c>
      <c r="J56">
        <f t="shared" ca="1" si="13"/>
        <v>0</v>
      </c>
      <c r="K56">
        <f t="shared" ca="1" si="14"/>
        <v>0</v>
      </c>
      <c r="L56">
        <f t="shared" ca="1" si="15"/>
        <v>0</v>
      </c>
      <c r="M56" t="str">
        <f t="shared" ca="1" si="16"/>
        <v/>
      </c>
    </row>
    <row r="57" spans="1:13" x14ac:dyDescent="0.45">
      <c r="A57">
        <f t="shared" ca="1" si="4"/>
        <v>0</v>
      </c>
      <c r="B57">
        <f t="shared" ca="1" si="5"/>
        <v>0</v>
      </c>
      <c r="C57">
        <f t="shared" ca="1" si="6"/>
        <v>0</v>
      </c>
      <c r="D57">
        <f t="shared" ca="1" si="7"/>
        <v>0</v>
      </c>
      <c r="E57">
        <f t="shared" ca="1" si="8"/>
        <v>0</v>
      </c>
      <c r="F57">
        <f t="shared" ca="1" si="9"/>
        <v>0</v>
      </c>
      <c r="G57">
        <f t="shared" ca="1" si="10"/>
        <v>0</v>
      </c>
      <c r="H57">
        <f t="shared" ca="1" si="11"/>
        <v>0</v>
      </c>
      <c r="I57">
        <f t="shared" ca="1" si="12"/>
        <v>0</v>
      </c>
      <c r="J57">
        <f t="shared" ca="1" si="13"/>
        <v>0</v>
      </c>
      <c r="K57">
        <f t="shared" ca="1" si="14"/>
        <v>0</v>
      </c>
      <c r="L57">
        <f t="shared" ca="1" si="15"/>
        <v>0</v>
      </c>
      <c r="M57" t="str">
        <f t="shared" ca="1" si="16"/>
        <v/>
      </c>
    </row>
    <row r="58" spans="1:13" x14ac:dyDescent="0.45">
      <c r="A58">
        <f t="shared" ca="1" si="4"/>
        <v>0</v>
      </c>
      <c r="B58">
        <f t="shared" ca="1" si="5"/>
        <v>0</v>
      </c>
      <c r="C58">
        <f t="shared" ca="1" si="6"/>
        <v>0</v>
      </c>
      <c r="D58">
        <f t="shared" ca="1" si="7"/>
        <v>0</v>
      </c>
      <c r="E58">
        <f t="shared" ca="1" si="8"/>
        <v>0</v>
      </c>
      <c r="F58">
        <f t="shared" ca="1" si="9"/>
        <v>0</v>
      </c>
      <c r="G58">
        <f t="shared" ca="1" si="10"/>
        <v>0</v>
      </c>
      <c r="H58">
        <f t="shared" ca="1" si="11"/>
        <v>0</v>
      </c>
      <c r="I58">
        <f t="shared" ca="1" si="12"/>
        <v>0</v>
      </c>
      <c r="J58">
        <f t="shared" ca="1" si="13"/>
        <v>0</v>
      </c>
      <c r="K58">
        <f t="shared" ca="1" si="14"/>
        <v>0</v>
      </c>
      <c r="L58">
        <f t="shared" ca="1" si="15"/>
        <v>0</v>
      </c>
      <c r="M58" t="str">
        <f t="shared" ca="1" si="16"/>
        <v/>
      </c>
    </row>
    <row r="60" spans="1:13" s="35" customFormat="1" x14ac:dyDescent="0.45"/>
    <row r="61" spans="1:13" s="34" customFormat="1" x14ac:dyDescent="0.45">
      <c r="A61" s="34" t="s">
        <v>13772</v>
      </c>
    </row>
    <row r="62" spans="1:13" x14ac:dyDescent="0.45">
      <c r="D62" s="28">
        <f ca="1">D64/$C64</f>
        <v>0.2744317452163863</v>
      </c>
      <c r="E62" s="28">
        <f t="shared" ref="E62:M62" ca="1" si="17">E64/$C64</f>
        <v>0.20110440477719277</v>
      </c>
      <c r="F62" s="28">
        <f t="shared" ca="1" si="17"/>
        <v>0.13933478875048158</v>
      </c>
      <c r="G62" s="28">
        <f t="shared" ca="1" si="17"/>
        <v>0.13162963914216</v>
      </c>
      <c r="H62" s="28">
        <f t="shared" ca="1" si="17"/>
        <v>0.1126236034416335</v>
      </c>
      <c r="I62" s="28">
        <f t="shared" ca="1" si="17"/>
        <v>5.9714909464492101E-2</v>
      </c>
      <c r="J62" s="28">
        <f t="shared" ca="1" si="17"/>
        <v>3.6599460639527417E-2</v>
      </c>
      <c r="K62" s="28">
        <f t="shared" ca="1" si="17"/>
        <v>3.5700526518556569E-2</v>
      </c>
      <c r="L62" s="28">
        <f t="shared" ca="1" si="17"/>
        <v>1.7978682419416976E-2</v>
      </c>
      <c r="M62" s="28">
        <f t="shared" ca="1" si="17"/>
        <v>-8.732502889431103E-3</v>
      </c>
    </row>
    <row r="63" spans="1:13" x14ac:dyDescent="0.45">
      <c r="A63" t="str" cm="1">
        <f t="array" aca="1" ref="A63:M81" ca="1">_xlfn._xlws.FILTER(_xlfn._xlws.SORT(_xlfn._xlws.SORT(A35:M58,2,-1,FALSE),2,-1,TRUE),B35:B58&lt;&gt;0,NA())</f>
        <v>Room</v>
      </c>
      <c r="B63" t="str">
        <f ca="1"/>
        <v>Annual Demand (kWh/year)</v>
      </c>
      <c r="C63" t="str">
        <f ca="1"/>
        <v>Heat Loss (W)</v>
      </c>
      <c r="D63" t="str">
        <f ca="1"/>
        <v>Ventilation (W)</v>
      </c>
      <c r="E63" t="str">
        <f ca="1"/>
        <v>External Walls (W)</v>
      </c>
      <c r="F63" t="str">
        <f ca="1"/>
        <v>Windows (W)</v>
      </c>
      <c r="G63" t="str">
        <f ca="1"/>
        <v>Roof (W)</v>
      </c>
      <c r="H63" t="str">
        <f ca="1"/>
        <v>Floor (W)</v>
      </c>
      <c r="I63" t="str">
        <f ca="1"/>
        <v>Doors (W)</v>
      </c>
      <c r="J63" t="str">
        <f ca="1"/>
        <v>Roof Glazing (W)</v>
      </c>
      <c r="K63" t="str">
        <f ca="1"/>
        <v>Internal Walls (W)</v>
      </c>
      <c r="L63" t="str">
        <f ca="1"/>
        <v>Internal Ceiling (W)</v>
      </c>
      <c r="M63" t="str">
        <f ca="1"/>
        <v>Internal Floor (W)</v>
      </c>
    </row>
    <row r="64" spans="1:13" x14ac:dyDescent="0.45">
      <c r="A64" t="str">
        <f ca="1"/>
        <v>Total</v>
      </c>
      <c r="B64">
        <f ca="1"/>
        <v>15099</v>
      </c>
      <c r="C64">
        <f ca="1"/>
        <v>7787</v>
      </c>
      <c r="D64">
        <f ca="1"/>
        <v>2137</v>
      </c>
      <c r="E64">
        <f ca="1"/>
        <v>1566</v>
      </c>
      <c r="F64">
        <f ca="1"/>
        <v>1085</v>
      </c>
      <c r="G64">
        <f ca="1"/>
        <v>1025</v>
      </c>
      <c r="H64">
        <f ca="1"/>
        <v>877</v>
      </c>
      <c r="I64">
        <f ca="1"/>
        <v>465</v>
      </c>
      <c r="J64">
        <f ca="1"/>
        <v>285</v>
      </c>
      <c r="K64">
        <f ca="1"/>
        <v>278</v>
      </c>
      <c r="L64">
        <f ca="1"/>
        <v>140</v>
      </c>
      <c r="M64">
        <f ca="1"/>
        <v>-68</v>
      </c>
    </row>
    <row r="65" spans="1:13" x14ac:dyDescent="0.45">
      <c r="A65" t="str">
        <f ca="1"/>
        <v>Living Room</v>
      </c>
      <c r="B65">
        <f ca="1"/>
        <v>2504</v>
      </c>
      <c r="C65">
        <f ca="1"/>
        <v>1376</v>
      </c>
      <c r="D65">
        <f ca="1"/>
        <v>270</v>
      </c>
      <c r="E65">
        <f ca="1"/>
        <v>303</v>
      </c>
      <c r="F65">
        <f ca="1"/>
        <v>260</v>
      </c>
      <c r="G65">
        <f ca="1"/>
        <v>0</v>
      </c>
      <c r="H65">
        <f ca="1"/>
        <v>306</v>
      </c>
      <c r="I65">
        <f ca="1"/>
        <v>0</v>
      </c>
      <c r="J65" t="str">
        <f ca="1"/>
        <v/>
      </c>
      <c r="K65">
        <f ca="1"/>
        <v>87</v>
      </c>
      <c r="L65">
        <f ca="1"/>
        <v>151</v>
      </c>
      <c r="M65">
        <f ca="1"/>
        <v>0</v>
      </c>
    </row>
    <row r="66" spans="1:13" x14ac:dyDescent="0.45">
      <c r="A66" t="str">
        <f ca="1"/>
        <v>Attic Study</v>
      </c>
      <c r="B66">
        <f ca="1"/>
        <v>1565</v>
      </c>
      <c r="C66">
        <f ca="1"/>
        <v>860</v>
      </c>
      <c r="D66">
        <f ca="1"/>
        <v>132</v>
      </c>
      <c r="E66">
        <f ca="1"/>
        <v>110</v>
      </c>
      <c r="F66">
        <f ca="1"/>
        <v>0</v>
      </c>
      <c r="G66">
        <f ca="1"/>
        <v>340</v>
      </c>
      <c r="H66">
        <f ca="1"/>
        <v>0</v>
      </c>
      <c r="I66">
        <f ca="1"/>
        <v>0</v>
      </c>
      <c r="J66">
        <f ca="1"/>
        <v>183</v>
      </c>
      <c r="K66">
        <f ca="1"/>
        <v>83</v>
      </c>
      <c r="L66">
        <f ca="1"/>
        <v>0</v>
      </c>
      <c r="M66">
        <f ca="1"/>
        <v>12</v>
      </c>
    </row>
    <row r="67" spans="1:13" x14ac:dyDescent="0.45">
      <c r="A67" t="str">
        <f ca="1"/>
        <v>Kitchen</v>
      </c>
      <c r="B67">
        <f ca="1"/>
        <v>1514</v>
      </c>
      <c r="C67">
        <f ca="1"/>
        <v>729</v>
      </c>
      <c r="D67">
        <f ca="1"/>
        <v>421</v>
      </c>
      <c r="E67">
        <f ca="1"/>
        <v>122</v>
      </c>
      <c r="F67">
        <f ca="1"/>
        <v>132</v>
      </c>
      <c r="G67">
        <f ca="1"/>
        <v>0</v>
      </c>
      <c r="H67">
        <f ca="1"/>
        <v>155</v>
      </c>
      <c r="I67">
        <f ca="1"/>
        <v>0</v>
      </c>
      <c r="J67" t="str">
        <f ca="1"/>
        <v/>
      </c>
      <c r="K67">
        <f ca="1"/>
        <v>-76</v>
      </c>
      <c r="L67">
        <f ca="1"/>
        <v>-26</v>
      </c>
      <c r="M67">
        <f ca="1"/>
        <v>0</v>
      </c>
    </row>
    <row r="68" spans="1:13" x14ac:dyDescent="0.45">
      <c r="A68" t="str">
        <f ca="1"/>
        <v>Utility Room</v>
      </c>
      <c r="B68">
        <f ca="1"/>
        <v>1288</v>
      </c>
      <c r="C68">
        <f ca="1"/>
        <v>620</v>
      </c>
      <c r="D68">
        <f ca="1"/>
        <v>98</v>
      </c>
      <c r="E68">
        <f ca="1"/>
        <v>65</v>
      </c>
      <c r="F68">
        <f ca="1"/>
        <v>87</v>
      </c>
      <c r="G68">
        <f ca="1"/>
        <v>62</v>
      </c>
      <c r="H68">
        <f ca="1"/>
        <v>67</v>
      </c>
      <c r="I68">
        <f ca="1"/>
        <v>255</v>
      </c>
      <c r="J68" t="str">
        <f ca="1"/>
        <v/>
      </c>
      <c r="K68">
        <f ca="1"/>
        <v>-13</v>
      </c>
      <c r="L68">
        <f ca="1"/>
        <v>0</v>
      </c>
      <c r="M68">
        <f ca="1"/>
        <v>0</v>
      </c>
    </row>
    <row r="69" spans="1:13" x14ac:dyDescent="0.45">
      <c r="A69" t="str">
        <f ca="1"/>
        <v>Bedroom/Studio</v>
      </c>
      <c r="B69">
        <f ca="1"/>
        <v>1043</v>
      </c>
      <c r="C69">
        <f ca="1"/>
        <v>502</v>
      </c>
      <c r="D69">
        <f ca="1"/>
        <v>0</v>
      </c>
      <c r="E69">
        <f ca="1"/>
        <v>79</v>
      </c>
      <c r="F69">
        <f ca="1"/>
        <v>88</v>
      </c>
      <c r="G69">
        <f ca="1"/>
        <v>166</v>
      </c>
      <c r="H69">
        <f ca="1"/>
        <v>152</v>
      </c>
      <c r="I69">
        <f ca="1"/>
        <v>41</v>
      </c>
      <c r="J69" t="str">
        <f ca="1"/>
        <v/>
      </c>
      <c r="K69">
        <f ca="1"/>
        <v>-25</v>
      </c>
      <c r="L69">
        <f ca="1"/>
        <v>0</v>
      </c>
      <c r="M69">
        <f ca="1"/>
        <v>0</v>
      </c>
    </row>
    <row r="70" spans="1:13" x14ac:dyDescent="0.45">
      <c r="A70" t="str">
        <f ca="1"/>
        <v>Dining Room</v>
      </c>
      <c r="B70">
        <f ca="1"/>
        <v>997</v>
      </c>
      <c r="C70">
        <f ca="1"/>
        <v>548</v>
      </c>
      <c r="D70">
        <f ca="1"/>
        <v>94</v>
      </c>
      <c r="E70">
        <f ca="1"/>
        <v>55</v>
      </c>
      <c r="F70">
        <f ca="1"/>
        <v>129</v>
      </c>
      <c r="G70">
        <f ca="1"/>
        <v>0</v>
      </c>
      <c r="H70">
        <f ca="1"/>
        <v>104</v>
      </c>
      <c r="I70">
        <f ca="1"/>
        <v>0</v>
      </c>
      <c r="J70" t="str">
        <f ca="1"/>
        <v/>
      </c>
      <c r="K70">
        <f ca="1"/>
        <v>113</v>
      </c>
      <c r="L70">
        <f ca="1"/>
        <v>52</v>
      </c>
      <c r="M70">
        <f ca="1"/>
        <v>0</v>
      </c>
    </row>
    <row r="71" spans="1:13" x14ac:dyDescent="0.45">
      <c r="A71" t="str">
        <f ca="1"/>
        <v>Bedroom 1</v>
      </c>
      <c r="B71">
        <f ca="1"/>
        <v>870</v>
      </c>
      <c r="C71">
        <f ca="1"/>
        <v>419</v>
      </c>
      <c r="D71">
        <f ca="1"/>
        <v>124</v>
      </c>
      <c r="E71">
        <f ca="1"/>
        <v>201</v>
      </c>
      <c r="F71">
        <f ca="1"/>
        <v>90</v>
      </c>
      <c r="G71">
        <f ca="1"/>
        <v>85</v>
      </c>
      <c r="H71">
        <f ca="1"/>
        <v>0</v>
      </c>
      <c r="I71">
        <f ca="1"/>
        <v>0</v>
      </c>
      <c r="J71" t="str">
        <f ca="1"/>
        <v/>
      </c>
      <c r="K71">
        <f ca="1"/>
        <v>-19</v>
      </c>
      <c r="L71">
        <f ca="1"/>
        <v>-2</v>
      </c>
      <c r="M71">
        <f ca="1"/>
        <v>-59</v>
      </c>
    </row>
    <row r="72" spans="1:13" x14ac:dyDescent="0.45">
      <c r="A72" t="str">
        <f ca="1"/>
        <v>Bath</v>
      </c>
      <c r="B72">
        <f ca="1"/>
        <v>769</v>
      </c>
      <c r="C72">
        <f ca="1"/>
        <v>440</v>
      </c>
      <c r="D72">
        <f ca="1"/>
        <v>151</v>
      </c>
      <c r="E72">
        <f ca="1"/>
        <v>60</v>
      </c>
      <c r="F72">
        <f ca="1"/>
        <v>25</v>
      </c>
      <c r="G72">
        <f ca="1"/>
        <v>26</v>
      </c>
      <c r="H72">
        <f ca="1"/>
        <v>0</v>
      </c>
      <c r="I72">
        <f ca="1"/>
        <v>0</v>
      </c>
      <c r="J72" t="str">
        <f ca="1"/>
        <v/>
      </c>
      <c r="K72">
        <f ca="1"/>
        <v>142</v>
      </c>
      <c r="L72">
        <f ca="1"/>
        <v>1</v>
      </c>
      <c r="M72">
        <f ca="1"/>
        <v>34</v>
      </c>
    </row>
    <row r="73" spans="1:13" x14ac:dyDescent="0.45">
      <c r="A73" t="str">
        <f ca="1"/>
        <v>Bed1 En-suite</v>
      </c>
      <c r="B73">
        <f ca="1"/>
        <v>669</v>
      </c>
      <c r="C73">
        <f ca="1"/>
        <v>383</v>
      </c>
      <c r="D73">
        <f ca="1"/>
        <v>139</v>
      </c>
      <c r="E73">
        <f ca="1"/>
        <v>39</v>
      </c>
      <c r="F73">
        <f ca="1"/>
        <v>20</v>
      </c>
      <c r="G73">
        <f ca="1"/>
        <v>18</v>
      </c>
      <c r="H73">
        <f ca="1"/>
        <v>0</v>
      </c>
      <c r="I73">
        <f ca="1"/>
        <v>0</v>
      </c>
      <c r="J73" t="str">
        <f ca="1"/>
        <v/>
      </c>
      <c r="K73">
        <f ca="1"/>
        <v>132</v>
      </c>
      <c r="L73">
        <f ca="1"/>
        <v>1</v>
      </c>
      <c r="M73">
        <f ca="1"/>
        <v>33</v>
      </c>
    </row>
    <row r="74" spans="1:13" x14ac:dyDescent="0.45">
      <c r="A74" t="str">
        <f ca="1"/>
        <v>Bedroom 4</v>
      </c>
      <c r="B74">
        <f ca="1"/>
        <v>646</v>
      </c>
      <c r="C74">
        <f ca="1"/>
        <v>311</v>
      </c>
      <c r="D74">
        <f ca="1"/>
        <v>90</v>
      </c>
      <c r="E74">
        <f ca="1"/>
        <v>136</v>
      </c>
      <c r="F74">
        <f ca="1"/>
        <v>69</v>
      </c>
      <c r="G74">
        <f ca="1"/>
        <v>31</v>
      </c>
      <c r="H74">
        <f ca="1"/>
        <v>0</v>
      </c>
      <c r="I74">
        <f ca="1"/>
        <v>0</v>
      </c>
      <c r="J74" t="str">
        <f ca="1"/>
        <v/>
      </c>
      <c r="K74">
        <f ca="1"/>
        <v>-6</v>
      </c>
      <c r="L74">
        <f ca="1"/>
        <v>-3</v>
      </c>
      <c r="M74">
        <f ca="1"/>
        <v>-8</v>
      </c>
    </row>
    <row r="75" spans="1:13" x14ac:dyDescent="0.45">
      <c r="A75" t="str">
        <f ca="1"/>
        <v>Entrance Hall</v>
      </c>
      <c r="B75">
        <f ca="1"/>
        <v>640</v>
      </c>
      <c r="C75">
        <f ca="1"/>
        <v>308</v>
      </c>
      <c r="D75">
        <f ca="1"/>
        <v>154</v>
      </c>
      <c r="E75">
        <f ca="1"/>
        <v>12</v>
      </c>
      <c r="F75">
        <f ca="1"/>
        <v>0</v>
      </c>
      <c r="G75">
        <f ca="1"/>
        <v>0</v>
      </c>
      <c r="H75">
        <f ca="1"/>
        <v>85</v>
      </c>
      <c r="I75">
        <f ca="1"/>
        <v>150</v>
      </c>
      <c r="J75" t="str">
        <f ca="1"/>
        <v/>
      </c>
      <c r="K75">
        <f ca="1"/>
        <v>-68</v>
      </c>
      <c r="L75">
        <f ca="1"/>
        <v>-26</v>
      </c>
      <c r="M75">
        <f ca="1"/>
        <v>0</v>
      </c>
    </row>
    <row r="76" spans="1:13" x14ac:dyDescent="0.45">
      <c r="A76" t="str">
        <f ca="1"/>
        <v>Bedroom 2</v>
      </c>
      <c r="B76">
        <f ca="1"/>
        <v>575</v>
      </c>
      <c r="C76">
        <f ca="1"/>
        <v>277</v>
      </c>
      <c r="D76">
        <f ca="1"/>
        <v>79</v>
      </c>
      <c r="E76">
        <f ca="1"/>
        <v>124</v>
      </c>
      <c r="F76">
        <f ca="1"/>
        <v>90</v>
      </c>
      <c r="G76">
        <f ca="1"/>
        <v>26</v>
      </c>
      <c r="H76">
        <f ca="1"/>
        <v>0</v>
      </c>
      <c r="I76">
        <f ca="1"/>
        <v>0</v>
      </c>
      <c r="J76" t="str">
        <f ca="1"/>
        <v/>
      </c>
      <c r="K76">
        <f ca="1"/>
        <v>-6</v>
      </c>
      <c r="L76">
        <f ca="1"/>
        <v>0</v>
      </c>
      <c r="M76">
        <f ca="1"/>
        <v>-35</v>
      </c>
    </row>
    <row r="77" spans="1:13" x14ac:dyDescent="0.45">
      <c r="A77" t="str">
        <f ca="1"/>
        <v>Attic Bedroom</v>
      </c>
      <c r="B77">
        <f ca="1"/>
        <v>569</v>
      </c>
      <c r="C77">
        <f ca="1"/>
        <v>274</v>
      </c>
      <c r="D77">
        <f ca="1"/>
        <v>66</v>
      </c>
      <c r="E77">
        <f ca="1"/>
        <v>16</v>
      </c>
      <c r="F77">
        <f ca="1"/>
        <v>0</v>
      </c>
      <c r="G77">
        <f ca="1"/>
        <v>197</v>
      </c>
      <c r="H77">
        <f ca="1"/>
        <v>0</v>
      </c>
      <c r="I77">
        <f ca="1"/>
        <v>0</v>
      </c>
      <c r="J77">
        <f ca="1"/>
        <v>53</v>
      </c>
      <c r="K77">
        <f ca="1"/>
        <v>-57</v>
      </c>
      <c r="L77">
        <f ca="1"/>
        <v>0</v>
      </c>
      <c r="M77">
        <f ca="1"/>
        <v>-1</v>
      </c>
    </row>
    <row r="78" spans="1:13" x14ac:dyDescent="0.45">
      <c r="A78" t="str">
        <f ca="1"/>
        <v>Bedroom 3</v>
      </c>
      <c r="B78">
        <f ca="1"/>
        <v>511</v>
      </c>
      <c r="C78">
        <f ca="1"/>
        <v>246</v>
      </c>
      <c r="D78">
        <f ca="1"/>
        <v>56</v>
      </c>
      <c r="E78">
        <f ca="1"/>
        <v>107</v>
      </c>
      <c r="F78">
        <f ca="1"/>
        <v>69</v>
      </c>
      <c r="G78">
        <f ca="1"/>
        <v>29</v>
      </c>
      <c r="H78">
        <f ca="1"/>
        <v>0</v>
      </c>
      <c r="I78">
        <f ca="1"/>
        <v>0</v>
      </c>
      <c r="J78" t="str">
        <f ca="1"/>
        <v/>
      </c>
      <c r="K78">
        <f ca="1"/>
        <v>15</v>
      </c>
      <c r="L78">
        <f ca="1"/>
        <v>-1</v>
      </c>
      <c r="M78">
        <f ca="1"/>
        <v>-29</v>
      </c>
    </row>
    <row r="79" spans="1:13" x14ac:dyDescent="0.45">
      <c r="A79" t="str">
        <f ca="1"/>
        <v>Attic En-suite</v>
      </c>
      <c r="B79">
        <f ca="1"/>
        <v>461</v>
      </c>
      <c r="C79">
        <f ca="1"/>
        <v>264</v>
      </c>
      <c r="D79">
        <f ca="1"/>
        <v>64</v>
      </c>
      <c r="E79">
        <f ca="1"/>
        <v>55</v>
      </c>
      <c r="F79">
        <f ca="1"/>
        <v>0</v>
      </c>
      <c r="G79">
        <f ca="1"/>
        <v>37</v>
      </c>
      <c r="H79">
        <f ca="1"/>
        <v>0</v>
      </c>
      <c r="I79">
        <f ca="1"/>
        <v>0</v>
      </c>
      <c r="J79">
        <f ca="1"/>
        <v>49</v>
      </c>
      <c r="K79">
        <f ca="1"/>
        <v>56</v>
      </c>
      <c r="L79">
        <f ca="1"/>
        <v>0</v>
      </c>
      <c r="M79">
        <f ca="1"/>
        <v>3</v>
      </c>
    </row>
    <row r="80" spans="1:13" x14ac:dyDescent="0.45">
      <c r="A80" t="str">
        <f ca="1"/>
        <v>Cloak/WC</v>
      </c>
      <c r="B80">
        <f ca="1"/>
        <v>312</v>
      </c>
      <c r="C80">
        <f ca="1"/>
        <v>150</v>
      </c>
      <c r="D80">
        <f ca="1"/>
        <v>50</v>
      </c>
      <c r="E80">
        <f ca="1"/>
        <v>66</v>
      </c>
      <c r="F80">
        <f ca="1"/>
        <v>26</v>
      </c>
      <c r="G80">
        <f ca="1"/>
        <v>8</v>
      </c>
      <c r="H80">
        <f ca="1"/>
        <v>8</v>
      </c>
      <c r="I80">
        <f ca="1"/>
        <v>19</v>
      </c>
      <c r="J80" t="str">
        <f ca="1"/>
        <v/>
      </c>
      <c r="K80">
        <f ca="1"/>
        <v>-18</v>
      </c>
      <c r="L80">
        <f ca="1"/>
        <v>0</v>
      </c>
      <c r="M80">
        <f ca="1"/>
        <v>0</v>
      </c>
    </row>
    <row r="81" spans="1:14" x14ac:dyDescent="0.45">
      <c r="A81" t="str">
        <f ca="1"/>
        <v>Landing</v>
      </c>
      <c r="B81">
        <f ca="1"/>
        <v>166</v>
      </c>
      <c r="C81">
        <f ca="1"/>
        <v>80</v>
      </c>
      <c r="D81">
        <f ca="1"/>
        <v>149</v>
      </c>
      <c r="E81">
        <f ca="1"/>
        <v>16</v>
      </c>
      <c r="F81">
        <f ca="1"/>
        <v>0</v>
      </c>
      <c r="G81">
        <f ca="1"/>
        <v>0</v>
      </c>
      <c r="H81">
        <f ca="1"/>
        <v>0</v>
      </c>
      <c r="I81">
        <f ca="1"/>
        <v>0</v>
      </c>
      <c r="J81" t="str">
        <f ca="1"/>
        <v/>
      </c>
      <c r="K81">
        <f ca="1"/>
        <v>-62</v>
      </c>
      <c r="L81">
        <f ca="1"/>
        <v>-7</v>
      </c>
      <c r="M81">
        <f ca="1"/>
        <v>-18</v>
      </c>
    </row>
    <row r="90" spans="1:14" s="34" customFormat="1" x14ac:dyDescent="0.45">
      <c r="A90" s="34" t="s">
        <v>337</v>
      </c>
    </row>
    <row r="92" spans="1:14" s="24" customFormat="1" x14ac:dyDescent="0.45">
      <c r="D92" s="82">
        <f t="shared" ref="D92:N92" ca="1" si="18">D94/$C$94</f>
        <v>1.0004582286932906</v>
      </c>
      <c r="E92" s="82">
        <f t="shared" ca="1" si="18"/>
        <v>0.27776118014310996</v>
      </c>
      <c r="F92" s="82">
        <f t="shared" ca="1" si="18"/>
        <v>0.20407640208325389</v>
      </c>
      <c r="G92" s="82">
        <f t="shared" ca="1" si="18"/>
        <v>0.14163887629374819</v>
      </c>
      <c r="H92" s="82">
        <f t="shared" ca="1" si="18"/>
        <v>0.1334355110821133</v>
      </c>
      <c r="I92" s="82">
        <f t="shared" ca="1" si="18"/>
        <v>0.11366490998844822</v>
      </c>
      <c r="J92" s="82">
        <f t="shared" ca="1" si="18"/>
        <v>6.3986721381305123E-2</v>
      </c>
      <c r="K92" s="82">
        <f t="shared" ca="1" si="18"/>
        <v>3.5011847115403644E-2</v>
      </c>
      <c r="L92" s="82">
        <f t="shared" ca="1" si="18"/>
        <v>2.6208756112592446E-2</v>
      </c>
      <c r="M92" s="82">
        <f t="shared" ca="1" si="18"/>
        <v>1.5754385356907506E-2</v>
      </c>
      <c r="N92" s="82">
        <f t="shared" ca="1" si="18"/>
        <v>-1.1080360863591784E-2</v>
      </c>
    </row>
    <row r="93" spans="1:14" s="24" customFormat="1" x14ac:dyDescent="0.45">
      <c r="A93" s="24" t="str">
        <f>A35</f>
        <v>Room</v>
      </c>
      <c r="C93" s="24" t="str">
        <f>B35</f>
        <v>Annual Demand (kWh/year)</v>
      </c>
      <c r="E93" s="24" t="str">
        <f ca="1">SUBSTITUTE(D63,"(W)","(kWh/year)")</f>
        <v>Ventilation (kWh/year)</v>
      </c>
      <c r="F93" s="24" t="str">
        <f t="shared" ref="F93:N93" ca="1" si="19">SUBSTITUTE(E63,"(W)","(kWh/year)")</f>
        <v>External Walls (kWh/year)</v>
      </c>
      <c r="G93" s="24" t="str">
        <f t="shared" ca="1" si="19"/>
        <v>Windows (kWh/year)</v>
      </c>
      <c r="H93" s="24" t="str">
        <f t="shared" ca="1" si="19"/>
        <v>Roof (kWh/year)</v>
      </c>
      <c r="I93" s="24" t="str">
        <f t="shared" ca="1" si="19"/>
        <v>Floor (kWh/year)</v>
      </c>
      <c r="J93" s="24" t="str">
        <f t="shared" ca="1" si="19"/>
        <v>Doors (kWh/year)</v>
      </c>
      <c r="K93" s="24" t="str">
        <f t="shared" ca="1" si="19"/>
        <v>Roof Glazing (kWh/year)</v>
      </c>
      <c r="L93" s="24" t="str">
        <f t="shared" ca="1" si="19"/>
        <v>Internal Walls (kWh/year)</v>
      </c>
      <c r="M93" s="24" t="str">
        <f t="shared" ca="1" si="19"/>
        <v>Internal Ceiling (kWh/year)</v>
      </c>
      <c r="N93" s="24" t="str">
        <f t="shared" ca="1" si="19"/>
        <v>Internal Floor (kWh/year)</v>
      </c>
    </row>
    <row r="94" spans="1:14" s="24" customFormat="1" x14ac:dyDescent="0.45">
      <c r="A94" s="24" t="str">
        <f ca="1">A64</f>
        <v>Total</v>
      </c>
      <c r="B94" s="82">
        <f ca="1">D94/$D$94</f>
        <v>1</v>
      </c>
      <c r="C94" s="24">
        <f ca="1">B64</f>
        <v>15099</v>
      </c>
      <c r="D94" s="83">
        <f ca="1">SUM(D95:D117)</f>
        <v>15105.918795039994</v>
      </c>
      <c r="E94" s="83">
        <f ca="1">SUMIF(E95:E117,"&lt;&gt;#N/A")</f>
        <v>4193.9160589808171</v>
      </c>
      <c r="F94" s="83">
        <f t="shared" ref="F94:N94" ca="1" si="20">SUMIF(F95:F117,"&lt;&gt;#N/A")</f>
        <v>3081.3495950550505</v>
      </c>
      <c r="G94" s="83">
        <f t="shared" ca="1" si="20"/>
        <v>2138.6053931593037</v>
      </c>
      <c r="H94" s="83">
        <f t="shared" ca="1" si="20"/>
        <v>2014.7427818288286</v>
      </c>
      <c r="I94" s="83">
        <f t="shared" ca="1" si="20"/>
        <v>1716.2264759155796</v>
      </c>
      <c r="J94" s="83">
        <f t="shared" ca="1" si="20"/>
        <v>966.13550613632606</v>
      </c>
      <c r="K94" s="83">
        <f t="shared" ca="1" si="20"/>
        <v>528.64387959547958</v>
      </c>
      <c r="L94" s="83">
        <f t="shared" ca="1" si="20"/>
        <v>395.72600854403333</v>
      </c>
      <c r="M94" s="83">
        <f t="shared" ca="1" si="20"/>
        <v>237.87546450394643</v>
      </c>
      <c r="N94" s="83">
        <f t="shared" ca="1" si="20"/>
        <v>-167.30236867937234</v>
      </c>
    </row>
    <row r="95" spans="1:14" x14ac:dyDescent="0.45">
      <c r="A95" s="24" t="str">
        <f t="shared" ref="A95:A117" ca="1" si="21">A65</f>
        <v>Living Room</v>
      </c>
      <c r="B95" s="82">
        <f t="shared" ref="B95:B117" ca="1" si="22">D95/$D$94</f>
        <v>0.16588330716200084</v>
      </c>
      <c r="C95" s="24">
        <f t="shared" ref="C95:C117" ca="1" si="23">B65</f>
        <v>2504</v>
      </c>
      <c r="D95" s="83">
        <f ca="1">SUMIF(E95:N95,"&lt;&gt;#N/A")</f>
        <v>2505.8197674418607</v>
      </c>
      <c r="E95" s="27">
        <f t="shared" ref="E95:N95" ca="1" si="24">IF(ISNUMBER($B65*(D65/$C65)),$B65*(D65/$C65),NA())</f>
        <v>491.33720930232556</v>
      </c>
      <c r="F95" s="27">
        <f t="shared" ca="1" si="24"/>
        <v>551.3895348837209</v>
      </c>
      <c r="G95" s="27">
        <f t="shared" ca="1" si="24"/>
        <v>473.13953488372096</v>
      </c>
      <c r="H95" s="27">
        <f t="shared" ca="1" si="24"/>
        <v>0</v>
      </c>
      <c r="I95" s="27">
        <f t="shared" ca="1" si="24"/>
        <v>556.84883720930236</v>
      </c>
      <c r="J95" s="27">
        <f t="shared" ca="1" si="24"/>
        <v>0</v>
      </c>
      <c r="K95" s="27" t="e">
        <f t="shared" ca="1" si="24"/>
        <v>#N/A</v>
      </c>
      <c r="L95" s="27">
        <f t="shared" ca="1" si="24"/>
        <v>158.31976744186048</v>
      </c>
      <c r="M95" s="27">
        <f t="shared" ca="1" si="24"/>
        <v>274.78488372093022</v>
      </c>
      <c r="N95" s="27">
        <f t="shared" ca="1" si="24"/>
        <v>0</v>
      </c>
    </row>
    <row r="96" spans="1:14" x14ac:dyDescent="0.45">
      <c r="A96" s="24" t="str">
        <f t="shared" ca="1" si="21"/>
        <v>Attic Study</v>
      </c>
      <c r="B96" s="82">
        <f t="shared" ca="1" si="22"/>
        <v>0.10360177498861343</v>
      </c>
      <c r="C96" s="24">
        <f t="shared" ca="1" si="23"/>
        <v>1565</v>
      </c>
      <c r="D96" s="83">
        <f t="shared" ref="D96:D117" ca="1" si="25">SUMIF(E96:N96,"&lt;&gt;#N/A")</f>
        <v>1565</v>
      </c>
      <c r="E96" s="27">
        <f t="shared" ref="E96:N96" ca="1" si="26">IF(ISNUMBER($B66*(D66/$C66)),$B66*(D66/$C66),NA())</f>
        <v>240.2093023255814</v>
      </c>
      <c r="F96" s="27">
        <f t="shared" ca="1" si="26"/>
        <v>200.17441860465118</v>
      </c>
      <c r="G96" s="27">
        <f t="shared" ca="1" si="26"/>
        <v>0</v>
      </c>
      <c r="H96" s="27">
        <f t="shared" ca="1" si="26"/>
        <v>618.72093023255809</v>
      </c>
      <c r="I96" s="27">
        <f t="shared" ca="1" si="26"/>
        <v>0</v>
      </c>
      <c r="J96" s="27">
        <f t="shared" ca="1" si="26"/>
        <v>0</v>
      </c>
      <c r="K96" s="27">
        <f t="shared" ca="1" si="26"/>
        <v>333.01744186046511</v>
      </c>
      <c r="L96" s="27">
        <f t="shared" ca="1" si="26"/>
        <v>151.0406976744186</v>
      </c>
      <c r="M96" s="27">
        <f t="shared" ca="1" si="26"/>
        <v>0</v>
      </c>
      <c r="N96" s="27">
        <f t="shared" ca="1" si="26"/>
        <v>21.837209302325579</v>
      </c>
    </row>
    <row r="97" spans="1:14" x14ac:dyDescent="0.45">
      <c r="A97" s="24" t="str">
        <f t="shared" ca="1" si="21"/>
        <v>Kitchen</v>
      </c>
      <c r="B97" s="82">
        <f t="shared" ca="1" si="22"/>
        <v>0.10008813121239199</v>
      </c>
      <c r="C97" s="24">
        <f t="shared" ca="1" si="23"/>
        <v>1514</v>
      </c>
      <c r="D97" s="83">
        <f t="shared" ca="1" si="25"/>
        <v>1511.9231824417011</v>
      </c>
      <c r="E97" s="27">
        <f t="shared" ref="E97:N97" ca="1" si="27">IF(ISNUMBER($B67*(D67/$C67)),$B67*(D67/$C67),NA())</f>
        <v>874.34019204389574</v>
      </c>
      <c r="F97" s="27">
        <f t="shared" ca="1" si="27"/>
        <v>253.37174211248285</v>
      </c>
      <c r="G97" s="27">
        <f t="shared" ca="1" si="27"/>
        <v>274.13991769547329</v>
      </c>
      <c r="H97" s="27">
        <f t="shared" ca="1" si="27"/>
        <v>0</v>
      </c>
      <c r="I97" s="27">
        <f t="shared" ca="1" si="27"/>
        <v>321.9067215363512</v>
      </c>
      <c r="J97" s="27">
        <f t="shared" ca="1" si="27"/>
        <v>0</v>
      </c>
      <c r="K97" s="27" t="e">
        <f t="shared" ca="1" si="27"/>
        <v>#N/A</v>
      </c>
      <c r="L97" s="27">
        <f t="shared" ca="1" si="27"/>
        <v>-157.83813443072702</v>
      </c>
      <c r="M97" s="27">
        <f t="shared" ca="1" si="27"/>
        <v>-53.997256515775035</v>
      </c>
      <c r="N97" s="27">
        <f t="shared" ca="1" si="27"/>
        <v>0</v>
      </c>
    </row>
    <row r="98" spans="1:14" x14ac:dyDescent="0.45">
      <c r="A98" s="24" t="str">
        <f t="shared" ca="1" si="21"/>
        <v>Utility Room</v>
      </c>
      <c r="B98" s="82">
        <f t="shared" ca="1" si="22"/>
        <v>8.5402115346895277E-2</v>
      </c>
      <c r="C98" s="24">
        <f t="shared" ca="1" si="23"/>
        <v>1288</v>
      </c>
      <c r="D98" s="83">
        <f t="shared" ca="1" si="25"/>
        <v>1290.0774193548389</v>
      </c>
      <c r="E98" s="27">
        <f t="shared" ref="E98:N98" ca="1" si="28">IF(ISNUMBER($B68*(D68/$C68)),$B68*(D68/$C68),NA())</f>
        <v>203.58709677419353</v>
      </c>
      <c r="F98" s="27">
        <f t="shared" ca="1" si="28"/>
        <v>135.03225806451613</v>
      </c>
      <c r="G98" s="27">
        <f t="shared" ca="1" si="28"/>
        <v>180.73548387096773</v>
      </c>
      <c r="H98" s="27">
        <f t="shared" ca="1" si="28"/>
        <v>128.80000000000001</v>
      </c>
      <c r="I98" s="27">
        <f t="shared" ca="1" si="28"/>
        <v>139.18709677419355</v>
      </c>
      <c r="J98" s="27">
        <f t="shared" ca="1" si="28"/>
        <v>529.74193548387098</v>
      </c>
      <c r="K98" s="27" t="e">
        <f t="shared" ca="1" si="28"/>
        <v>#N/A</v>
      </c>
      <c r="L98" s="27">
        <f t="shared" ca="1" si="28"/>
        <v>-27.006451612903227</v>
      </c>
      <c r="M98" s="27">
        <f t="shared" ca="1" si="28"/>
        <v>0</v>
      </c>
      <c r="N98" s="27">
        <f t="shared" ca="1" si="28"/>
        <v>0</v>
      </c>
    </row>
    <row r="99" spans="1:14" x14ac:dyDescent="0.45">
      <c r="A99" s="24" t="str">
        <f t="shared" ca="1" si="21"/>
        <v>Bedroom/Studio</v>
      </c>
      <c r="B99" s="82">
        <f t="shared" ca="1" si="22"/>
        <v>6.8908242185093532E-2</v>
      </c>
      <c r="C99" s="24">
        <f t="shared" ca="1" si="23"/>
        <v>1043</v>
      </c>
      <c r="D99" s="83">
        <f t="shared" ca="1" si="25"/>
        <v>1040.9223107569721</v>
      </c>
      <c r="E99" s="27">
        <f t="shared" ref="E99:N99" ca="1" si="29">IF(ISNUMBER($B69*(D69/$C69)),$B69*(D69/$C69),NA())</f>
        <v>0</v>
      </c>
      <c r="F99" s="27">
        <f t="shared" ca="1" si="29"/>
        <v>164.13745019920319</v>
      </c>
      <c r="G99" s="27">
        <f t="shared" ca="1" si="29"/>
        <v>182.8366533864542</v>
      </c>
      <c r="H99" s="27">
        <f t="shared" ca="1" si="29"/>
        <v>344.89641434262944</v>
      </c>
      <c r="I99" s="27">
        <f t="shared" ca="1" si="29"/>
        <v>315.80876494023903</v>
      </c>
      <c r="J99" s="27">
        <f t="shared" ca="1" si="29"/>
        <v>85.185258964143429</v>
      </c>
      <c r="K99" s="27" t="e">
        <f t="shared" ca="1" si="29"/>
        <v>#N/A</v>
      </c>
      <c r="L99" s="27">
        <f t="shared" ca="1" si="29"/>
        <v>-51.942231075697208</v>
      </c>
      <c r="M99" s="27">
        <f t="shared" ca="1" si="29"/>
        <v>0</v>
      </c>
      <c r="N99" s="27">
        <f t="shared" ca="1" si="29"/>
        <v>0</v>
      </c>
    </row>
    <row r="100" spans="1:14" x14ac:dyDescent="0.45">
      <c r="A100" s="24" t="str">
        <f t="shared" ca="1" si="21"/>
        <v>Dining Room</v>
      </c>
      <c r="B100" s="82">
        <f t="shared" ca="1" si="22"/>
        <v>6.588018050653581E-2</v>
      </c>
      <c r="C100" s="24">
        <f t="shared" ca="1" si="23"/>
        <v>997</v>
      </c>
      <c r="D100" s="83">
        <f t="shared" ca="1" si="25"/>
        <v>995.18065693430663</v>
      </c>
      <c r="E100" s="27">
        <f t="shared" ref="E100:N100" ca="1" si="30">IF(ISNUMBER($B70*(D70/$C70)),$B70*(D70/$C70),NA())</f>
        <v>171.01824817518249</v>
      </c>
      <c r="F100" s="27">
        <f t="shared" ca="1" si="30"/>
        <v>100.06386861313869</v>
      </c>
      <c r="G100" s="27">
        <f t="shared" ca="1" si="30"/>
        <v>234.69525547445255</v>
      </c>
      <c r="H100" s="27">
        <f t="shared" ca="1" si="30"/>
        <v>0</v>
      </c>
      <c r="I100" s="27">
        <f t="shared" ca="1" si="30"/>
        <v>189.21167883211677</v>
      </c>
      <c r="J100" s="27">
        <f t="shared" ca="1" si="30"/>
        <v>0</v>
      </c>
      <c r="K100" s="27" t="e">
        <f t="shared" ca="1" si="30"/>
        <v>#N/A</v>
      </c>
      <c r="L100" s="27">
        <f t="shared" ca="1" si="30"/>
        <v>205.58576642335765</v>
      </c>
      <c r="M100" s="27">
        <f t="shared" ca="1" si="30"/>
        <v>94.605839416058387</v>
      </c>
      <c r="N100" s="27">
        <f t="shared" ca="1" si="30"/>
        <v>0</v>
      </c>
    </row>
    <row r="101" spans="1:14" x14ac:dyDescent="0.45">
      <c r="A101" s="24" t="str">
        <f t="shared" ca="1" si="21"/>
        <v>Bedroom 1</v>
      </c>
      <c r="B101" s="82">
        <f t="shared" ca="1" si="22"/>
        <v>5.7730773225219557E-2</v>
      </c>
      <c r="C101" s="24">
        <f t="shared" ca="1" si="23"/>
        <v>870</v>
      </c>
      <c r="D101" s="83">
        <f t="shared" ca="1" si="25"/>
        <v>872.07637231503577</v>
      </c>
      <c r="E101" s="27">
        <f t="shared" ref="E101:N101" ca="1" si="31">IF(ISNUMBER($B71*(D71/$C71)),$B71*(D71/$C71),NA())</f>
        <v>257.47016706443912</v>
      </c>
      <c r="F101" s="27">
        <f t="shared" ca="1" si="31"/>
        <v>417.35083532219573</v>
      </c>
      <c r="G101" s="27">
        <f t="shared" ca="1" si="31"/>
        <v>186.87350835322195</v>
      </c>
      <c r="H101" s="27">
        <f t="shared" ca="1" si="31"/>
        <v>176.49164677804296</v>
      </c>
      <c r="I101" s="27">
        <f t="shared" ca="1" si="31"/>
        <v>0</v>
      </c>
      <c r="J101" s="27">
        <f t="shared" ca="1" si="31"/>
        <v>0</v>
      </c>
      <c r="K101" s="27" t="e">
        <f t="shared" ca="1" si="31"/>
        <v>#N/A</v>
      </c>
      <c r="L101" s="27">
        <f t="shared" ca="1" si="31"/>
        <v>-39.451073985680189</v>
      </c>
      <c r="M101" s="27">
        <f t="shared" ca="1" si="31"/>
        <v>-4.1527446300715996</v>
      </c>
      <c r="N101" s="27">
        <f t="shared" ca="1" si="31"/>
        <v>-122.50596658711218</v>
      </c>
    </row>
    <row r="102" spans="1:14" x14ac:dyDescent="0.45">
      <c r="A102" s="24" t="str">
        <f t="shared" ca="1" si="21"/>
        <v>Bath</v>
      </c>
      <c r="B102" s="82">
        <f t="shared" ca="1" si="22"/>
        <v>5.0791499884085094E-2</v>
      </c>
      <c r="C102" s="24">
        <f t="shared" ca="1" si="23"/>
        <v>769</v>
      </c>
      <c r="D102" s="83">
        <f t="shared" ca="1" si="25"/>
        <v>767.25227272727273</v>
      </c>
      <c r="E102" s="27">
        <f t="shared" ref="E102:N102" ca="1" si="32">IF(ISNUMBER($B72*(D72/$C72)),$B72*(D72/$C72),NA())</f>
        <v>263.90681818181821</v>
      </c>
      <c r="F102" s="27">
        <f t="shared" ca="1" si="32"/>
        <v>104.86363636363636</v>
      </c>
      <c r="G102" s="27">
        <f t="shared" ca="1" si="32"/>
        <v>43.69318181818182</v>
      </c>
      <c r="H102" s="27">
        <f t="shared" ca="1" si="32"/>
        <v>45.440909090909088</v>
      </c>
      <c r="I102" s="27">
        <f t="shared" ca="1" si="32"/>
        <v>0</v>
      </c>
      <c r="J102" s="27">
        <f t="shared" ca="1" si="32"/>
        <v>0</v>
      </c>
      <c r="K102" s="27" t="e">
        <f t="shared" ca="1" si="32"/>
        <v>#N/A</v>
      </c>
      <c r="L102" s="27">
        <f t="shared" ca="1" si="32"/>
        <v>248.17727272727274</v>
      </c>
      <c r="M102" s="27">
        <f t="shared" ca="1" si="32"/>
        <v>1.7477272727272726</v>
      </c>
      <c r="N102" s="27">
        <f t="shared" ca="1" si="32"/>
        <v>59.422727272727272</v>
      </c>
    </row>
    <row r="103" spans="1:14" x14ac:dyDescent="0.45">
      <c r="A103" s="24" t="str">
        <f t="shared" ca="1" si="21"/>
        <v>Bed1 En-suite</v>
      </c>
      <c r="B103" s="82">
        <f t="shared" ca="1" si="22"/>
        <v>4.4171643761693156E-2</v>
      </c>
      <c r="C103" s="24">
        <f t="shared" ca="1" si="23"/>
        <v>669</v>
      </c>
      <c r="D103" s="83">
        <f t="shared" ca="1" si="25"/>
        <v>667.2532637075717</v>
      </c>
      <c r="E103" s="27">
        <f t="shared" ref="E103:N103" ca="1" si="33">IF(ISNUMBER($B73*(D73/$C73)),$B73*(D73/$C73),NA())</f>
        <v>242.79634464751956</v>
      </c>
      <c r="F103" s="27">
        <f t="shared" ca="1" si="33"/>
        <v>68.122715404699733</v>
      </c>
      <c r="G103" s="27">
        <f t="shared" ca="1" si="33"/>
        <v>34.934725848563964</v>
      </c>
      <c r="H103" s="27">
        <f t="shared" ca="1" si="33"/>
        <v>31.441253263707573</v>
      </c>
      <c r="I103" s="27">
        <f t="shared" ca="1" si="33"/>
        <v>0</v>
      </c>
      <c r="J103" s="27">
        <f t="shared" ca="1" si="33"/>
        <v>0</v>
      </c>
      <c r="K103" s="27" t="e">
        <f t="shared" ca="1" si="33"/>
        <v>#N/A</v>
      </c>
      <c r="L103" s="27">
        <f t="shared" ca="1" si="33"/>
        <v>230.56919060052221</v>
      </c>
      <c r="M103" s="27">
        <f t="shared" ca="1" si="33"/>
        <v>1.7467362924281984</v>
      </c>
      <c r="N103" s="27">
        <f t="shared" ca="1" si="33"/>
        <v>57.642297650130551</v>
      </c>
    </row>
    <row r="104" spans="1:14" x14ac:dyDescent="0.45">
      <c r="A104" s="24" t="str">
        <f t="shared" ca="1" si="21"/>
        <v>Bedroom 4</v>
      </c>
      <c r="B104" s="82">
        <f t="shared" ca="1" si="22"/>
        <v>4.2489680228834301E-2</v>
      </c>
      <c r="C104" s="24">
        <f t="shared" ca="1" si="23"/>
        <v>646</v>
      </c>
      <c r="D104" s="83">
        <f t="shared" ca="1" si="25"/>
        <v>641.84565916398731</v>
      </c>
      <c r="E104" s="27">
        <f t="shared" ref="E104:N104" ca="1" si="34">IF(ISNUMBER($B74*(D74/$C74)),$B74*(D74/$C74),NA())</f>
        <v>186.94533762057878</v>
      </c>
      <c r="F104" s="27">
        <f t="shared" ca="1" si="34"/>
        <v>282.49517684887462</v>
      </c>
      <c r="G104" s="27">
        <f t="shared" ca="1" si="34"/>
        <v>143.32475884244374</v>
      </c>
      <c r="H104" s="27">
        <f t="shared" ca="1" si="34"/>
        <v>64.39228295819936</v>
      </c>
      <c r="I104" s="27">
        <f t="shared" ca="1" si="34"/>
        <v>0</v>
      </c>
      <c r="J104" s="27">
        <f t="shared" ca="1" si="34"/>
        <v>0</v>
      </c>
      <c r="K104" s="27" t="e">
        <f t="shared" ca="1" si="34"/>
        <v>#N/A</v>
      </c>
      <c r="L104" s="27">
        <f t="shared" ca="1" si="34"/>
        <v>-12.463022508038586</v>
      </c>
      <c r="M104" s="27">
        <f t="shared" ca="1" si="34"/>
        <v>-6.231511254019293</v>
      </c>
      <c r="N104" s="27">
        <f t="shared" ca="1" si="34"/>
        <v>-16.617363344051448</v>
      </c>
    </row>
    <row r="105" spans="1:14" x14ac:dyDescent="0.45">
      <c r="A105" s="24" t="str">
        <f t="shared" ca="1" si="21"/>
        <v>Entrance Hall</v>
      </c>
      <c r="B105" s="82">
        <f t="shared" ca="1" si="22"/>
        <v>4.2229942221822268E-2</v>
      </c>
      <c r="C105" s="24">
        <f t="shared" ca="1" si="23"/>
        <v>640</v>
      </c>
      <c r="D105" s="83">
        <f t="shared" ca="1" si="25"/>
        <v>637.92207792207796</v>
      </c>
      <c r="E105" s="27">
        <f t="shared" ref="E105:N105" ca="1" si="35">IF(ISNUMBER($B75*(D75/$C75)),$B75*(D75/$C75),NA())</f>
        <v>320</v>
      </c>
      <c r="F105" s="27">
        <f t="shared" ca="1" si="35"/>
        <v>24.935064935064936</v>
      </c>
      <c r="G105" s="27">
        <f t="shared" ca="1" si="35"/>
        <v>0</v>
      </c>
      <c r="H105" s="27">
        <f t="shared" ca="1" si="35"/>
        <v>0</v>
      </c>
      <c r="I105" s="27">
        <f t="shared" ca="1" si="35"/>
        <v>176.62337662337663</v>
      </c>
      <c r="J105" s="27">
        <f t="shared" ca="1" si="35"/>
        <v>311.68831168831167</v>
      </c>
      <c r="K105" s="27" t="e">
        <f t="shared" ca="1" si="35"/>
        <v>#N/A</v>
      </c>
      <c r="L105" s="27">
        <f t="shared" ca="1" si="35"/>
        <v>-141.2987012987013</v>
      </c>
      <c r="M105" s="27">
        <f t="shared" ca="1" si="35"/>
        <v>-54.025974025974023</v>
      </c>
      <c r="N105" s="27">
        <f t="shared" ca="1" si="35"/>
        <v>0</v>
      </c>
    </row>
    <row r="106" spans="1:14" x14ac:dyDescent="0.45">
      <c r="A106" s="24" t="str">
        <f t="shared" ca="1" si="21"/>
        <v>Bedroom 2</v>
      </c>
      <c r="B106" s="82">
        <f t="shared" ca="1" si="22"/>
        <v>3.8201967063655223E-2</v>
      </c>
      <c r="C106" s="24">
        <f t="shared" ca="1" si="23"/>
        <v>575</v>
      </c>
      <c r="D106" s="83">
        <f t="shared" ca="1" si="25"/>
        <v>577.07581227436822</v>
      </c>
      <c r="E106" s="27">
        <f t="shared" ref="E106:N106" ca="1" si="36">IF(ISNUMBER($B76*(D76/$C76)),$B76*(D76/$C76),NA())</f>
        <v>163.98916967509027</v>
      </c>
      <c r="F106" s="27">
        <f t="shared" ca="1" si="36"/>
        <v>257.40072202166061</v>
      </c>
      <c r="G106" s="27">
        <f t="shared" ca="1" si="36"/>
        <v>186.82310469314081</v>
      </c>
      <c r="H106" s="27">
        <f t="shared" ca="1" si="36"/>
        <v>53.971119133574007</v>
      </c>
      <c r="I106" s="27">
        <f t="shared" ca="1" si="36"/>
        <v>0</v>
      </c>
      <c r="J106" s="27">
        <f t="shared" ca="1" si="36"/>
        <v>0</v>
      </c>
      <c r="K106" s="27" t="e">
        <f t="shared" ca="1" si="36"/>
        <v>#N/A</v>
      </c>
      <c r="L106" s="27">
        <f t="shared" ca="1" si="36"/>
        <v>-12.454873646209386</v>
      </c>
      <c r="M106" s="27">
        <f t="shared" ca="1" si="36"/>
        <v>0</v>
      </c>
      <c r="N106" s="27">
        <f t="shared" ca="1" si="36"/>
        <v>-72.653429602888082</v>
      </c>
    </row>
    <row r="107" spans="1:14" x14ac:dyDescent="0.45">
      <c r="A107" s="24" t="str">
        <f t="shared" ca="1" si="21"/>
        <v>Attic Bedroom</v>
      </c>
      <c r="B107" s="82">
        <f t="shared" ca="1" si="22"/>
        <v>3.766735461247351E-2</v>
      </c>
      <c r="C107" s="24">
        <f t="shared" ca="1" si="23"/>
        <v>569</v>
      </c>
      <c r="D107" s="83">
        <f t="shared" ca="1" si="25"/>
        <v>569</v>
      </c>
      <c r="E107" s="27">
        <f t="shared" ref="E107:N107" ca="1" si="37">IF(ISNUMBER($B77*(D77/$C77)),$B77*(D77/$C77),NA())</f>
        <v>137.05839416058396</v>
      </c>
      <c r="F107" s="27">
        <f t="shared" ca="1" si="37"/>
        <v>33.226277372262771</v>
      </c>
      <c r="G107" s="27">
        <f t="shared" ca="1" si="37"/>
        <v>0</v>
      </c>
      <c r="H107" s="27">
        <f t="shared" ca="1" si="37"/>
        <v>409.0985401459854</v>
      </c>
      <c r="I107" s="27">
        <f t="shared" ca="1" si="37"/>
        <v>0</v>
      </c>
      <c r="J107" s="27">
        <f t="shared" ca="1" si="37"/>
        <v>0</v>
      </c>
      <c r="K107" s="27">
        <f t="shared" ca="1" si="37"/>
        <v>110.06204379562044</v>
      </c>
      <c r="L107" s="27">
        <f t="shared" ca="1" si="37"/>
        <v>-118.36861313868613</v>
      </c>
      <c r="M107" s="27">
        <f t="shared" ca="1" si="37"/>
        <v>0</v>
      </c>
      <c r="N107" s="27">
        <f t="shared" ca="1" si="37"/>
        <v>-2.0766423357664232</v>
      </c>
    </row>
    <row r="108" spans="1:14" x14ac:dyDescent="0.45">
      <c r="A108" s="24" t="str">
        <f t="shared" ca="1" si="21"/>
        <v>Bedroom 3</v>
      </c>
      <c r="B108" s="82">
        <f t="shared" ca="1" si="22"/>
        <v>3.382780001225652E-2</v>
      </c>
      <c r="C108" s="24">
        <f t="shared" ca="1" si="23"/>
        <v>511</v>
      </c>
      <c r="D108" s="83">
        <f t="shared" ca="1" si="25"/>
        <v>510.99999999999989</v>
      </c>
      <c r="E108" s="27">
        <f t="shared" ref="E108:N108" ca="1" si="38">IF(ISNUMBER($B78*(D78/$C78)),$B78*(D78/$C78),NA())</f>
        <v>116.32520325203251</v>
      </c>
      <c r="F108" s="27">
        <f t="shared" ca="1" si="38"/>
        <v>222.26422764227641</v>
      </c>
      <c r="G108" s="27">
        <f t="shared" ca="1" si="38"/>
        <v>143.32926829268294</v>
      </c>
      <c r="H108" s="27">
        <f t="shared" ca="1" si="38"/>
        <v>60.239837398373986</v>
      </c>
      <c r="I108" s="27">
        <f t="shared" ca="1" si="38"/>
        <v>0</v>
      </c>
      <c r="J108" s="27">
        <f t="shared" ca="1" si="38"/>
        <v>0</v>
      </c>
      <c r="K108" s="27" t="e">
        <f t="shared" ca="1" si="38"/>
        <v>#N/A</v>
      </c>
      <c r="L108" s="27">
        <f t="shared" ca="1" si="38"/>
        <v>31.158536585365852</v>
      </c>
      <c r="M108" s="27">
        <f t="shared" ca="1" si="38"/>
        <v>-2.0772357723577239</v>
      </c>
      <c r="N108" s="27">
        <f t="shared" ca="1" si="38"/>
        <v>-60.239837398373986</v>
      </c>
    </row>
    <row r="109" spans="1:14" x14ac:dyDescent="0.45">
      <c r="A109" s="24" t="str">
        <f t="shared" ca="1" si="21"/>
        <v>Attic En-suite</v>
      </c>
      <c r="B109" s="82">
        <f t="shared" ca="1" si="22"/>
        <v>3.051783915000051E-2</v>
      </c>
      <c r="C109" s="24">
        <f t="shared" ca="1" si="23"/>
        <v>461</v>
      </c>
      <c r="D109" s="83">
        <f t="shared" ca="1" si="25"/>
        <v>461.00000000000006</v>
      </c>
      <c r="E109" s="27">
        <f t="shared" ref="E109:N109" ca="1" si="39">IF(ISNUMBER($B79*(D79/$C79)),$B79*(D79/$C79),NA())</f>
        <v>111.75757575757576</v>
      </c>
      <c r="F109" s="27">
        <f t="shared" ca="1" si="39"/>
        <v>96.041666666666671</v>
      </c>
      <c r="G109" s="27">
        <f t="shared" ca="1" si="39"/>
        <v>0</v>
      </c>
      <c r="H109" s="27">
        <f t="shared" ca="1" si="39"/>
        <v>64.609848484848484</v>
      </c>
      <c r="I109" s="27">
        <f t="shared" ca="1" si="39"/>
        <v>0</v>
      </c>
      <c r="J109" s="27">
        <f t="shared" ca="1" si="39"/>
        <v>0</v>
      </c>
      <c r="K109" s="27">
        <f t="shared" ca="1" si="39"/>
        <v>85.564393939393938</v>
      </c>
      <c r="L109" s="27">
        <f t="shared" ca="1" si="39"/>
        <v>97.787878787878796</v>
      </c>
      <c r="M109" s="27">
        <f t="shared" ca="1" si="39"/>
        <v>0</v>
      </c>
      <c r="N109" s="27">
        <f t="shared" ca="1" si="39"/>
        <v>5.2386363636363642</v>
      </c>
    </row>
    <row r="110" spans="1:14" x14ac:dyDescent="0.45">
      <c r="A110" s="24" t="str">
        <f t="shared" ca="1" si="21"/>
        <v>Cloak/WC</v>
      </c>
      <c r="B110" s="82">
        <f t="shared" ca="1" si="22"/>
        <v>2.1893405127306219E-2</v>
      </c>
      <c r="C110" s="24">
        <f t="shared" ca="1" si="23"/>
        <v>312</v>
      </c>
      <c r="D110" s="83">
        <f t="shared" ca="1" si="25"/>
        <v>330.71999999999997</v>
      </c>
      <c r="E110" s="27">
        <f t="shared" ref="E110:N110" ca="1" si="40">IF(ISNUMBER($B80*(D80/$C80)),$B80*(D80/$C80),NA())</f>
        <v>104</v>
      </c>
      <c r="F110" s="27">
        <f t="shared" ca="1" si="40"/>
        <v>137.28</v>
      </c>
      <c r="G110" s="27">
        <f t="shared" ca="1" si="40"/>
        <v>54.08</v>
      </c>
      <c r="H110" s="27">
        <f t="shared" ca="1" si="40"/>
        <v>16.64</v>
      </c>
      <c r="I110" s="27">
        <f t="shared" ca="1" si="40"/>
        <v>16.64</v>
      </c>
      <c r="J110" s="27">
        <f t="shared" ca="1" si="40"/>
        <v>39.520000000000003</v>
      </c>
      <c r="K110" s="27" t="e">
        <f t="shared" ca="1" si="40"/>
        <v>#N/A</v>
      </c>
      <c r="L110" s="27">
        <f t="shared" ca="1" si="40"/>
        <v>-37.44</v>
      </c>
      <c r="M110" s="27">
        <f t="shared" ca="1" si="40"/>
        <v>0</v>
      </c>
      <c r="N110" s="27">
        <f t="shared" ca="1" si="40"/>
        <v>0</v>
      </c>
    </row>
    <row r="111" spans="1:14" x14ac:dyDescent="0.45">
      <c r="A111" s="24" t="str">
        <f t="shared" ca="1" si="21"/>
        <v>Landing</v>
      </c>
      <c r="B111" s="82">
        <f t="shared" ca="1" si="22"/>
        <v>1.0714343311122736E-2</v>
      </c>
      <c r="C111" s="24">
        <f t="shared" ca="1" si="23"/>
        <v>166</v>
      </c>
      <c r="D111" s="83">
        <f t="shared" ca="1" si="25"/>
        <v>161.85</v>
      </c>
      <c r="E111" s="27">
        <f t="shared" ref="E111:N111" ca="1" si="41">IF(ISNUMBER($B81*(D81/$C81)),$B81*(D81/$C81),NA())</f>
        <v>309.17500000000001</v>
      </c>
      <c r="F111" s="27">
        <f t="shared" ca="1" si="41"/>
        <v>33.200000000000003</v>
      </c>
      <c r="G111" s="27">
        <f t="shared" ca="1" si="41"/>
        <v>0</v>
      </c>
      <c r="H111" s="27">
        <f t="shared" ca="1" si="41"/>
        <v>0</v>
      </c>
      <c r="I111" s="27">
        <f t="shared" ca="1" si="41"/>
        <v>0</v>
      </c>
      <c r="J111" s="27">
        <f t="shared" ca="1" si="41"/>
        <v>0</v>
      </c>
      <c r="K111" s="27" t="e">
        <f t="shared" ca="1" si="41"/>
        <v>#N/A</v>
      </c>
      <c r="L111" s="27">
        <f t="shared" ca="1" si="41"/>
        <v>-128.65</v>
      </c>
      <c r="M111" s="27">
        <f t="shared" ca="1" si="41"/>
        <v>-14.524999999999999</v>
      </c>
      <c r="N111" s="27">
        <f t="shared" ca="1" si="41"/>
        <v>-37.35</v>
      </c>
    </row>
    <row r="112" spans="1:14" x14ac:dyDescent="0.45">
      <c r="A112" s="24">
        <f t="shared" si="21"/>
        <v>0</v>
      </c>
      <c r="B112" s="82">
        <f t="shared" ca="1" si="22"/>
        <v>0</v>
      </c>
      <c r="C112" s="24">
        <f t="shared" si="23"/>
        <v>0</v>
      </c>
      <c r="D112" s="83">
        <f t="shared" si="25"/>
        <v>0</v>
      </c>
      <c r="E112" s="27" t="e">
        <f t="shared" ref="E112:N112" si="42">IF(ISNUMBER($B82*(D82/$C82)),$B82*(D82/$C82),NA())</f>
        <v>#N/A</v>
      </c>
      <c r="F112" s="27" t="e">
        <f t="shared" si="42"/>
        <v>#N/A</v>
      </c>
      <c r="G112" s="27" t="e">
        <f t="shared" si="42"/>
        <v>#N/A</v>
      </c>
      <c r="H112" s="27" t="e">
        <f t="shared" si="42"/>
        <v>#N/A</v>
      </c>
      <c r="I112" s="27" t="e">
        <f t="shared" si="42"/>
        <v>#N/A</v>
      </c>
      <c r="J112" s="27" t="e">
        <f t="shared" si="42"/>
        <v>#N/A</v>
      </c>
      <c r="K112" s="27" t="e">
        <f t="shared" si="42"/>
        <v>#N/A</v>
      </c>
      <c r="L112" s="27" t="e">
        <f t="shared" si="42"/>
        <v>#N/A</v>
      </c>
      <c r="M112" s="27" t="e">
        <f t="shared" si="42"/>
        <v>#N/A</v>
      </c>
      <c r="N112" s="27" t="e">
        <f t="shared" si="42"/>
        <v>#N/A</v>
      </c>
    </row>
    <row r="113" spans="1:14" x14ac:dyDescent="0.45">
      <c r="A113" s="24">
        <f t="shared" si="21"/>
        <v>0</v>
      </c>
      <c r="B113" s="82">
        <f t="shared" ca="1" si="22"/>
        <v>0</v>
      </c>
      <c r="C113" s="24">
        <f t="shared" si="23"/>
        <v>0</v>
      </c>
      <c r="D113" s="83">
        <f t="shared" si="25"/>
        <v>0</v>
      </c>
      <c r="E113" s="27" t="e">
        <f t="shared" ref="E113:N113" si="43">IF(ISNUMBER($B83*(D83/$C83)),$B83*(D83/$C83),NA())</f>
        <v>#N/A</v>
      </c>
      <c r="F113" s="27" t="e">
        <f t="shared" si="43"/>
        <v>#N/A</v>
      </c>
      <c r="G113" s="27" t="e">
        <f t="shared" si="43"/>
        <v>#N/A</v>
      </c>
      <c r="H113" s="27" t="e">
        <f t="shared" si="43"/>
        <v>#N/A</v>
      </c>
      <c r="I113" s="27" t="e">
        <f t="shared" si="43"/>
        <v>#N/A</v>
      </c>
      <c r="J113" s="27" t="e">
        <f t="shared" si="43"/>
        <v>#N/A</v>
      </c>
      <c r="K113" s="27" t="e">
        <f t="shared" si="43"/>
        <v>#N/A</v>
      </c>
      <c r="L113" s="27" t="e">
        <f t="shared" si="43"/>
        <v>#N/A</v>
      </c>
      <c r="M113" s="27" t="e">
        <f t="shared" si="43"/>
        <v>#N/A</v>
      </c>
      <c r="N113" s="27" t="e">
        <f t="shared" si="43"/>
        <v>#N/A</v>
      </c>
    </row>
    <row r="114" spans="1:14" x14ac:dyDescent="0.45">
      <c r="A114" s="24">
        <f t="shared" si="21"/>
        <v>0</v>
      </c>
      <c r="B114" s="82">
        <f t="shared" ca="1" si="22"/>
        <v>0</v>
      </c>
      <c r="C114" s="24">
        <f t="shared" si="23"/>
        <v>0</v>
      </c>
      <c r="D114" s="83">
        <f t="shared" si="25"/>
        <v>0</v>
      </c>
      <c r="E114" s="27" t="e">
        <f t="shared" ref="E114:N114" si="44">IF(ISNUMBER($B84*(D84/$C84)),$B84*(D84/$C84),NA())</f>
        <v>#N/A</v>
      </c>
      <c r="F114" s="27" t="e">
        <f t="shared" si="44"/>
        <v>#N/A</v>
      </c>
      <c r="G114" s="27" t="e">
        <f t="shared" si="44"/>
        <v>#N/A</v>
      </c>
      <c r="H114" s="27" t="e">
        <f t="shared" si="44"/>
        <v>#N/A</v>
      </c>
      <c r="I114" s="27" t="e">
        <f t="shared" si="44"/>
        <v>#N/A</v>
      </c>
      <c r="J114" s="27" t="e">
        <f t="shared" si="44"/>
        <v>#N/A</v>
      </c>
      <c r="K114" s="27" t="e">
        <f t="shared" si="44"/>
        <v>#N/A</v>
      </c>
      <c r="L114" s="27" t="e">
        <f t="shared" si="44"/>
        <v>#N/A</v>
      </c>
      <c r="M114" s="27" t="e">
        <f t="shared" si="44"/>
        <v>#N/A</v>
      </c>
      <c r="N114" s="27" t="e">
        <f t="shared" si="44"/>
        <v>#N/A</v>
      </c>
    </row>
    <row r="115" spans="1:14" x14ac:dyDescent="0.45">
      <c r="A115" s="24">
        <f t="shared" si="21"/>
        <v>0</v>
      </c>
      <c r="B115" s="82">
        <f t="shared" ca="1" si="22"/>
        <v>0</v>
      </c>
      <c r="C115" s="24">
        <f t="shared" si="23"/>
        <v>0</v>
      </c>
      <c r="D115" s="83">
        <f t="shared" si="25"/>
        <v>0</v>
      </c>
      <c r="E115" s="27" t="e">
        <f t="shared" ref="E115:N115" si="45">IF(ISNUMBER($B85*(D85/$C85)),$B85*(D85/$C85),NA())</f>
        <v>#N/A</v>
      </c>
      <c r="F115" s="27" t="e">
        <f t="shared" si="45"/>
        <v>#N/A</v>
      </c>
      <c r="G115" s="27" t="e">
        <f t="shared" si="45"/>
        <v>#N/A</v>
      </c>
      <c r="H115" s="27" t="e">
        <f t="shared" si="45"/>
        <v>#N/A</v>
      </c>
      <c r="I115" s="27" t="e">
        <f t="shared" si="45"/>
        <v>#N/A</v>
      </c>
      <c r="J115" s="27" t="e">
        <f t="shared" si="45"/>
        <v>#N/A</v>
      </c>
      <c r="K115" s="27" t="e">
        <f t="shared" si="45"/>
        <v>#N/A</v>
      </c>
      <c r="L115" s="27" t="e">
        <f t="shared" si="45"/>
        <v>#N/A</v>
      </c>
      <c r="M115" s="27" t="e">
        <f t="shared" si="45"/>
        <v>#N/A</v>
      </c>
      <c r="N115" s="27" t="e">
        <f t="shared" si="45"/>
        <v>#N/A</v>
      </c>
    </row>
    <row r="116" spans="1:14" x14ac:dyDescent="0.45">
      <c r="A116" s="24">
        <f t="shared" si="21"/>
        <v>0</v>
      </c>
      <c r="B116" s="82">
        <f t="shared" ca="1" si="22"/>
        <v>0</v>
      </c>
      <c r="C116" s="24">
        <f t="shared" si="23"/>
        <v>0</v>
      </c>
      <c r="D116" s="83">
        <f t="shared" si="25"/>
        <v>0</v>
      </c>
      <c r="E116" s="27" t="e">
        <f t="shared" ref="E116:N116" si="46">IF(ISNUMBER($B86*(D86/$C86)),$B86*(D86/$C86),NA())</f>
        <v>#N/A</v>
      </c>
      <c r="F116" s="27" t="e">
        <f t="shared" si="46"/>
        <v>#N/A</v>
      </c>
      <c r="G116" s="27" t="e">
        <f t="shared" si="46"/>
        <v>#N/A</v>
      </c>
      <c r="H116" s="27" t="e">
        <f t="shared" si="46"/>
        <v>#N/A</v>
      </c>
      <c r="I116" s="27" t="e">
        <f t="shared" si="46"/>
        <v>#N/A</v>
      </c>
      <c r="J116" s="27" t="e">
        <f t="shared" si="46"/>
        <v>#N/A</v>
      </c>
      <c r="K116" s="27" t="e">
        <f t="shared" si="46"/>
        <v>#N/A</v>
      </c>
      <c r="L116" s="27" t="e">
        <f t="shared" si="46"/>
        <v>#N/A</v>
      </c>
      <c r="M116" s="27" t="e">
        <f t="shared" si="46"/>
        <v>#N/A</v>
      </c>
      <c r="N116" s="27" t="e">
        <f t="shared" si="46"/>
        <v>#N/A</v>
      </c>
    </row>
    <row r="117" spans="1:14" x14ac:dyDescent="0.45">
      <c r="A117" s="24">
        <f t="shared" si="21"/>
        <v>0</v>
      </c>
      <c r="B117" s="82">
        <f t="shared" ca="1" si="22"/>
        <v>0</v>
      </c>
      <c r="C117" s="24">
        <f t="shared" si="23"/>
        <v>0</v>
      </c>
      <c r="D117" s="83">
        <f t="shared" si="25"/>
        <v>0</v>
      </c>
      <c r="E117" s="27" t="e">
        <f t="shared" ref="E117:N117" si="47">IF(ISNUMBER($B87*(D87/$C87)),$B87*(D87/$C87),NA())</f>
        <v>#N/A</v>
      </c>
      <c r="F117" s="27" t="e">
        <f t="shared" si="47"/>
        <v>#N/A</v>
      </c>
      <c r="G117" s="27" t="e">
        <f t="shared" si="47"/>
        <v>#N/A</v>
      </c>
      <c r="H117" s="27" t="e">
        <f t="shared" si="47"/>
        <v>#N/A</v>
      </c>
      <c r="I117" s="27" t="e">
        <f t="shared" si="47"/>
        <v>#N/A</v>
      </c>
      <c r="J117" s="27" t="e">
        <f t="shared" si="47"/>
        <v>#N/A</v>
      </c>
      <c r="K117" s="27" t="e">
        <f t="shared" si="47"/>
        <v>#N/A</v>
      </c>
      <c r="L117" s="27" t="e">
        <f t="shared" si="47"/>
        <v>#N/A</v>
      </c>
      <c r="M117" s="27" t="e">
        <f t="shared" si="47"/>
        <v>#N/A</v>
      </c>
      <c r="N117" s="27" t="e">
        <f t="shared" si="47"/>
        <v>#N/A</v>
      </c>
    </row>
    <row r="118" spans="1:14" s="35" customFormat="1" x14ac:dyDescent="0.45"/>
    <row r="129" spans="1:14" x14ac:dyDescent="0.45">
      <c r="F129" s="1"/>
    </row>
    <row r="130" spans="1:14" s="34" customFormat="1" x14ac:dyDescent="0.45">
      <c r="A130" s="34" t="s">
        <v>13761</v>
      </c>
    </row>
    <row r="131" spans="1:14" x14ac:dyDescent="0.45">
      <c r="A131" t="s">
        <v>13773</v>
      </c>
    </row>
    <row r="132" spans="1:14" x14ac:dyDescent="0.45">
      <c r="A132" s="29" t="str">
        <f ca="1">"Annual Heating Loss (modelled, gas boiler) £"&amp; ROUND(D135,0)</f>
        <v>Annual Heating Loss (modelled, gas boiler) £1155</v>
      </c>
      <c r="E132" t="str">
        <f ca="1">SUBSTITUTE(E93,"(kWh/year)","("&amp;ROUND(E92*100,0)&amp;"%)")</f>
        <v>Ventilation (28%)</v>
      </c>
      <c r="F132" t="str">
        <f t="shared" ref="F132:N132" ca="1" si="48">SUBSTITUTE(F93,"(kWh/year)","("&amp;ROUND(F92*100,0)&amp;"%)")</f>
        <v>External Walls (20%)</v>
      </c>
      <c r="G132" t="str">
        <f t="shared" ca="1" si="48"/>
        <v>Windows (14%)</v>
      </c>
      <c r="H132" t="str">
        <f t="shared" ca="1" si="48"/>
        <v>Roof (13%)</v>
      </c>
      <c r="I132" t="str">
        <f t="shared" ca="1" si="48"/>
        <v>Floor (11%)</v>
      </c>
      <c r="J132" t="str">
        <f t="shared" ca="1" si="48"/>
        <v>Doors (6%)</v>
      </c>
      <c r="K132" t="str">
        <f t="shared" ca="1" si="48"/>
        <v>Roof Glazing (4%)</v>
      </c>
      <c r="L132" t="str">
        <f t="shared" ca="1" si="48"/>
        <v>Internal Walls (3%)</v>
      </c>
      <c r="M132" t="str">
        <f t="shared" ca="1" si="48"/>
        <v>Internal Ceiling (2%)</v>
      </c>
      <c r="N132" t="str">
        <f t="shared" ca="1" si="48"/>
        <v>Internal Floor (-1%)</v>
      </c>
    </row>
    <row r="133" spans="1:14" x14ac:dyDescent="0.45">
      <c r="A133" s="88" t="s">
        <v>318</v>
      </c>
      <c r="B133" s="88" t="s">
        <v>319</v>
      </c>
      <c r="C133" s="29" t="s">
        <v>320</v>
      </c>
      <c r="D133" s="88" t="s">
        <v>321</v>
      </c>
      <c r="E133" s="88" t="s">
        <v>322</v>
      </c>
      <c r="F133" s="88" t="s">
        <v>13762</v>
      </c>
      <c r="G133" s="88" t="s">
        <v>13763</v>
      </c>
      <c r="H133" s="88" t="s">
        <v>13764</v>
      </c>
      <c r="I133" s="88" t="s">
        <v>13765</v>
      </c>
      <c r="J133" s="88" t="s">
        <v>13766</v>
      </c>
      <c r="K133" s="88" t="s">
        <v>13767</v>
      </c>
      <c r="L133" s="88" t="s">
        <v>13768</v>
      </c>
      <c r="M133" s="88" t="s">
        <v>13769</v>
      </c>
      <c r="N133" s="89" t="s">
        <v>13770</v>
      </c>
    </row>
    <row r="134" spans="1:14" x14ac:dyDescent="0.45">
      <c r="A134" s="62" t="str">
        <f>A93</f>
        <v>Room</v>
      </c>
      <c r="B134" s="62" t="s">
        <v>303</v>
      </c>
      <c r="C134" t="s">
        <v>13771</v>
      </c>
      <c r="D134" s="62" t="str">
        <f ca="1">SUBSTITUTE(C93,"(kWh/year)","£"&amp;ROUND(D135,0))</f>
        <v>Annual Demand £1155</v>
      </c>
      <c r="E134" s="62" t="str">
        <f t="shared" ref="E134:N134" ca="1" si="49">SUBSTITUTE(E93,"(kWh/year)","(£"&amp;ROUND(F135,0)&amp;", "&amp;ROUND(E92*100,0)&amp;"%)")</f>
        <v>Ventilation (£236, 28%)</v>
      </c>
      <c r="F134" s="62" t="str">
        <f t="shared" ca="1" si="49"/>
        <v>External Walls (£164, 20%)</v>
      </c>
      <c r="G134" s="62" t="str">
        <f t="shared" ca="1" si="49"/>
        <v>Windows (£154, 14%)</v>
      </c>
      <c r="H134" s="62" t="str">
        <f t="shared" ca="1" si="49"/>
        <v>Roof (£131, 13%)</v>
      </c>
      <c r="I134" s="62" t="str">
        <f t="shared" ca="1" si="49"/>
        <v>Floor (£74, 11%)</v>
      </c>
      <c r="J134" s="62" t="str">
        <f t="shared" ca="1" si="49"/>
        <v>Doors (£40, 6%)</v>
      </c>
      <c r="K134" s="62" t="str">
        <f t="shared" ca="1" si="49"/>
        <v>Roof Glazing (£30, 4%)</v>
      </c>
      <c r="L134" s="62" t="str">
        <f t="shared" ca="1" si="49"/>
        <v>Internal Walls (£18, 3%)</v>
      </c>
      <c r="M134" s="62" t="str">
        <f t="shared" ca="1" si="49"/>
        <v>Internal Ceiling (£-13, 2%)</v>
      </c>
      <c r="N134" s="62" t="str">
        <f t="shared" ca="1" si="49"/>
        <v>Internal Floor (£0, -1%)</v>
      </c>
    </row>
    <row r="135" spans="1:14" x14ac:dyDescent="0.45">
      <c r="A135" s="65" t="str">
        <f ca="1">A94</f>
        <v>Total</v>
      </c>
      <c r="B135" s="65"/>
      <c r="C135" s="65" t="b">
        <f t="shared" ref="C135:C158" ca="1" si="50">D135&gt;0</f>
        <v>1</v>
      </c>
      <c r="D135" s="84">
        <f t="shared" ref="D135:N135" ca="1" si="51">D94*GasDeliveredHeatTariff</f>
        <v>1155.1584960912937</v>
      </c>
      <c r="E135" s="84">
        <f t="shared" ca="1" si="51"/>
        <v>320.71122803970957</v>
      </c>
      <c r="F135" s="84">
        <f t="shared" ca="1" si="51"/>
        <v>235.63261609244506</v>
      </c>
      <c r="G135" s="84">
        <f t="shared" ca="1" si="51"/>
        <v>163.54041241806442</v>
      </c>
      <c r="H135" s="84">
        <f t="shared" ca="1" si="51"/>
        <v>154.06856566926336</v>
      </c>
      <c r="I135" s="84">
        <f t="shared" ca="1" si="51"/>
        <v>131.2408481582502</v>
      </c>
      <c r="J135" s="84">
        <f t="shared" ca="1" si="51"/>
        <v>73.880950469248475</v>
      </c>
      <c r="K135" s="84">
        <f t="shared" ca="1" si="51"/>
        <v>40.425708439654322</v>
      </c>
      <c r="L135" s="84">
        <f t="shared" ca="1" si="51"/>
        <v>30.261400653367257</v>
      </c>
      <c r="M135" s="84">
        <f t="shared" ca="1" si="51"/>
        <v>18.190476697360612</v>
      </c>
      <c r="N135" s="85">
        <f t="shared" ca="1" si="51"/>
        <v>-12.793710546069651</v>
      </c>
    </row>
    <row r="136" spans="1:14" x14ac:dyDescent="0.45">
      <c r="A136" s="62" t="str">
        <f t="shared" ref="A136:A158" ca="1" si="52">A95&amp;" (£"&amp;ROUND(D136,0)&amp;", "&amp;ROUND(B95*100,0)&amp;"%)"</f>
        <v>Living Room (£192, 17%)</v>
      </c>
      <c r="B136" s="62" t="str">
        <f ca="1">A95&amp;" ("&amp;(ROUND(B95*100,0)&amp;"%)")</f>
        <v>Living Room (17%)</v>
      </c>
      <c r="C136" s="62" t="b">
        <f t="shared" ca="1" si="50"/>
        <v>1</v>
      </c>
      <c r="D136" s="86">
        <f t="shared" ref="D136:N136" ca="1" si="53">D95*GasDeliveredHeatTariff</f>
        <v>191.62151162790701</v>
      </c>
      <c r="E136" s="86">
        <f t="shared" ca="1" si="53"/>
        <v>37.572845417236664</v>
      </c>
      <c r="F136" s="86">
        <f t="shared" ca="1" si="53"/>
        <v>42.165082079343364</v>
      </c>
      <c r="G136" s="86">
        <f t="shared" ca="1" si="53"/>
        <v>36.181258549931606</v>
      </c>
      <c r="H136" s="86">
        <f t="shared" ca="1" si="53"/>
        <v>0</v>
      </c>
      <c r="I136" s="86">
        <f t="shared" ca="1" si="53"/>
        <v>42.582558139534889</v>
      </c>
      <c r="J136" s="86">
        <f t="shared" ca="1" si="53"/>
        <v>0</v>
      </c>
      <c r="K136" s="86" t="e">
        <f t="shared" ca="1" si="53"/>
        <v>#N/A</v>
      </c>
      <c r="L136" s="86">
        <f t="shared" ca="1" si="53"/>
        <v>12.106805745554038</v>
      </c>
      <c r="M136" s="86">
        <f t="shared" ca="1" si="53"/>
        <v>21.01296169630643</v>
      </c>
      <c r="N136" s="87">
        <f t="shared" ca="1" si="53"/>
        <v>0</v>
      </c>
    </row>
    <row r="137" spans="1:14" x14ac:dyDescent="0.45">
      <c r="A137" s="65" t="str">
        <f t="shared" ca="1" si="52"/>
        <v>Attic Study (£120, 10%)</v>
      </c>
      <c r="B137" s="62" t="str">
        <f t="shared" ref="B137:B158" ca="1" si="54">A96&amp;" ("&amp;(ROUND(B96*100,0)&amp;"%)")</f>
        <v>Attic Study (10%)</v>
      </c>
      <c r="C137" s="65" t="b">
        <f t="shared" ca="1" si="50"/>
        <v>1</v>
      </c>
      <c r="D137" s="84">
        <f t="shared" ref="D137:N137" ca="1" si="55">D96*GasDeliveredHeatTariff</f>
        <v>119.6764705882353</v>
      </c>
      <c r="E137" s="84">
        <f t="shared" ca="1" si="55"/>
        <v>18.368946648426814</v>
      </c>
      <c r="F137" s="84">
        <f t="shared" ca="1" si="55"/>
        <v>15.307455540355679</v>
      </c>
      <c r="G137" s="84">
        <f t="shared" ca="1" si="55"/>
        <v>0</v>
      </c>
      <c r="H137" s="84">
        <f t="shared" ca="1" si="55"/>
        <v>47.313953488372093</v>
      </c>
      <c r="I137" s="84">
        <f t="shared" ca="1" si="55"/>
        <v>0</v>
      </c>
      <c r="J137" s="84">
        <f t="shared" ca="1" si="55"/>
        <v>0</v>
      </c>
      <c r="K137" s="84">
        <f t="shared" ca="1" si="55"/>
        <v>25.46603967168263</v>
      </c>
      <c r="L137" s="84">
        <f t="shared" ca="1" si="55"/>
        <v>11.55017099863201</v>
      </c>
      <c r="M137" s="84">
        <f t="shared" ca="1" si="55"/>
        <v>0</v>
      </c>
      <c r="N137" s="85">
        <f t="shared" ca="1" si="55"/>
        <v>1.6699042407660738</v>
      </c>
    </row>
    <row r="138" spans="1:14" x14ac:dyDescent="0.45">
      <c r="A138" s="62" t="str">
        <f t="shared" ca="1" si="52"/>
        <v>Kitchen (£116, 10%)</v>
      </c>
      <c r="B138" s="62" t="str">
        <f t="shared" ca="1" si="54"/>
        <v>Kitchen (10%)</v>
      </c>
      <c r="C138" s="62" t="b">
        <f t="shared" ca="1" si="50"/>
        <v>1</v>
      </c>
      <c r="D138" s="86">
        <f t="shared" ref="D138:N138" ca="1" si="56">D97*GasDeliveredHeatTariff</f>
        <v>115.61765512789479</v>
      </c>
      <c r="E138" s="86">
        <f t="shared" ca="1" si="56"/>
        <v>66.861308803356735</v>
      </c>
      <c r="F138" s="86">
        <f t="shared" ca="1" si="56"/>
        <v>19.375486161542806</v>
      </c>
      <c r="G138" s="86">
        <f t="shared" ca="1" si="56"/>
        <v>20.963640764947957</v>
      </c>
      <c r="H138" s="86">
        <f t="shared" ca="1" si="56"/>
        <v>0</v>
      </c>
      <c r="I138" s="86">
        <f t="shared" ca="1" si="56"/>
        <v>24.616396352779798</v>
      </c>
      <c r="J138" s="86">
        <f t="shared" ca="1" si="56"/>
        <v>0</v>
      </c>
      <c r="K138" s="86" t="e">
        <f t="shared" ca="1" si="56"/>
        <v>#N/A</v>
      </c>
      <c r="L138" s="86">
        <f t="shared" ca="1" si="56"/>
        <v>-12.069974985879126</v>
      </c>
      <c r="M138" s="86">
        <f t="shared" ca="1" si="56"/>
        <v>-4.1292019688533852</v>
      </c>
      <c r="N138" s="87">
        <f t="shared" ca="1" si="56"/>
        <v>0</v>
      </c>
    </row>
    <row r="139" spans="1:14" x14ac:dyDescent="0.45">
      <c r="A139" s="65" t="str">
        <f t="shared" ca="1" si="52"/>
        <v>Utility Room (£99, 9%)</v>
      </c>
      <c r="B139" s="62" t="str">
        <f t="shared" ca="1" si="54"/>
        <v>Utility Room (9%)</v>
      </c>
      <c r="C139" s="65" t="b">
        <f t="shared" ca="1" si="50"/>
        <v>1</v>
      </c>
      <c r="D139" s="84">
        <f t="shared" ref="D139:N139" ca="1" si="57">D98*GasDeliveredHeatTariff</f>
        <v>98.652979127134742</v>
      </c>
      <c r="E139" s="84">
        <f t="shared" ca="1" si="57"/>
        <v>15.56842504743833</v>
      </c>
      <c r="F139" s="84">
        <f t="shared" ca="1" si="57"/>
        <v>10.325996204933586</v>
      </c>
      <c r="G139" s="84">
        <f t="shared" ca="1" si="57"/>
        <v>13.820948766603415</v>
      </c>
      <c r="H139" s="84">
        <f t="shared" ca="1" si="57"/>
        <v>9.8494117647058843</v>
      </c>
      <c r="I139" s="84">
        <f t="shared" ca="1" si="57"/>
        <v>10.64371916508539</v>
      </c>
      <c r="J139" s="84">
        <f t="shared" ca="1" si="57"/>
        <v>40.509677419354844</v>
      </c>
      <c r="K139" s="84" t="e">
        <f t="shared" ca="1" si="57"/>
        <v>#N/A</v>
      </c>
      <c r="L139" s="84">
        <f t="shared" ca="1" si="57"/>
        <v>-2.0651992409867175</v>
      </c>
      <c r="M139" s="84">
        <f t="shared" ca="1" si="57"/>
        <v>0</v>
      </c>
      <c r="N139" s="85">
        <f t="shared" ca="1" si="57"/>
        <v>0</v>
      </c>
    </row>
    <row r="140" spans="1:14" x14ac:dyDescent="0.45">
      <c r="A140" s="62" t="str">
        <f t="shared" ca="1" si="52"/>
        <v>Bedroom/Studio (£80, 7%)</v>
      </c>
      <c r="B140" s="62" t="str">
        <f t="shared" ca="1" si="54"/>
        <v>Bedroom/Studio (7%)</v>
      </c>
      <c r="C140" s="62" t="b">
        <f t="shared" ca="1" si="50"/>
        <v>1</v>
      </c>
      <c r="D140" s="86">
        <f t="shared" ref="D140:N140" ca="1" si="58">D99*GasDeliveredHeatTariff</f>
        <v>79.599941410827284</v>
      </c>
      <c r="E140" s="86">
        <f t="shared" ca="1" si="58"/>
        <v>0</v>
      </c>
      <c r="F140" s="86">
        <f t="shared" ca="1" si="58"/>
        <v>12.551687368174361</v>
      </c>
      <c r="G140" s="86">
        <f t="shared" ca="1" si="58"/>
        <v>13.981626435434734</v>
      </c>
      <c r="H140" s="86">
        <f t="shared" ca="1" si="58"/>
        <v>26.374431685024607</v>
      </c>
      <c r="I140" s="86">
        <f t="shared" ca="1" si="58"/>
        <v>24.150082024841812</v>
      </c>
      <c r="J140" s="86">
        <f t="shared" ca="1" si="58"/>
        <v>6.5141668619639095</v>
      </c>
      <c r="K140" s="86" t="e">
        <f t="shared" ca="1" si="58"/>
        <v>#N/A</v>
      </c>
      <c r="L140" s="86">
        <f t="shared" ca="1" si="58"/>
        <v>-3.9720529646121396</v>
      </c>
      <c r="M140" s="86">
        <f t="shared" ca="1" si="58"/>
        <v>0</v>
      </c>
      <c r="N140" s="87">
        <f t="shared" ca="1" si="58"/>
        <v>0</v>
      </c>
    </row>
    <row r="141" spans="1:14" x14ac:dyDescent="0.45">
      <c r="A141" s="65" t="str">
        <f t="shared" ca="1" si="52"/>
        <v>Dining Room (£76, 7%)</v>
      </c>
      <c r="B141" s="62" t="str">
        <f t="shared" ca="1" si="54"/>
        <v>Dining Room (7%)</v>
      </c>
      <c r="C141" s="65" t="b">
        <f t="shared" ca="1" si="50"/>
        <v>1</v>
      </c>
      <c r="D141" s="84">
        <f t="shared" ref="D141:N141" ca="1" si="59">D100*GasDeliveredHeatTariff</f>
        <v>76.102050236152863</v>
      </c>
      <c r="E141" s="84">
        <f t="shared" ca="1" si="59"/>
        <v>13.077866036925721</v>
      </c>
      <c r="F141" s="84">
        <f t="shared" ca="1" si="59"/>
        <v>7.6519428939459004</v>
      </c>
      <c r="G141" s="84">
        <f t="shared" ca="1" si="59"/>
        <v>17.94728424216402</v>
      </c>
      <c r="H141" s="84">
        <f t="shared" ca="1" si="59"/>
        <v>0</v>
      </c>
      <c r="I141" s="84">
        <f t="shared" ca="1" si="59"/>
        <v>14.46912838127952</v>
      </c>
      <c r="J141" s="84">
        <f t="shared" ca="1" si="59"/>
        <v>0</v>
      </c>
      <c r="K141" s="84" t="e">
        <f t="shared" ca="1" si="59"/>
        <v>#N/A</v>
      </c>
      <c r="L141" s="84">
        <f t="shared" ca="1" si="59"/>
        <v>15.721264491197939</v>
      </c>
      <c r="M141" s="84">
        <f t="shared" ca="1" si="59"/>
        <v>7.2345641906397598</v>
      </c>
      <c r="N141" s="85">
        <f t="shared" ca="1" si="59"/>
        <v>0</v>
      </c>
    </row>
    <row r="142" spans="1:14" x14ac:dyDescent="0.45">
      <c r="A142" s="62" t="str">
        <f t="shared" ca="1" si="52"/>
        <v>Bedroom 1 (£67, 6%)</v>
      </c>
      <c r="B142" s="62" t="str">
        <f t="shared" ca="1" si="54"/>
        <v>Bedroom 1 (6%)</v>
      </c>
      <c r="C142" s="62" t="b">
        <f t="shared" ca="1" si="50"/>
        <v>1</v>
      </c>
      <c r="D142" s="86">
        <f t="shared" ref="D142:N142" ca="1" si="60">D101*GasDeliveredHeatTariff</f>
        <v>66.688193177032147</v>
      </c>
      <c r="E142" s="86">
        <f t="shared" ca="1" si="60"/>
        <v>19.688895128457112</v>
      </c>
      <c r="F142" s="86">
        <f t="shared" ca="1" si="60"/>
        <v>31.915063877579676</v>
      </c>
      <c r="G142" s="86">
        <f t="shared" ca="1" si="60"/>
        <v>14.290327109364032</v>
      </c>
      <c r="H142" s="86">
        <f t="shared" ca="1" si="60"/>
        <v>13.496420047732698</v>
      </c>
      <c r="I142" s="86">
        <f t="shared" ca="1" si="60"/>
        <v>0</v>
      </c>
      <c r="J142" s="86">
        <f t="shared" ca="1" si="60"/>
        <v>0</v>
      </c>
      <c r="K142" s="86" t="e">
        <f t="shared" ca="1" si="60"/>
        <v>#N/A</v>
      </c>
      <c r="L142" s="86">
        <f t="shared" ca="1" si="60"/>
        <v>-3.0168468341990735</v>
      </c>
      <c r="M142" s="86">
        <f t="shared" ca="1" si="60"/>
        <v>-0.3175628246525341</v>
      </c>
      <c r="N142" s="87">
        <f t="shared" ca="1" si="60"/>
        <v>-9.3681033272497558</v>
      </c>
    </row>
    <row r="143" spans="1:14" x14ac:dyDescent="0.45">
      <c r="A143" s="65" t="str">
        <f t="shared" ca="1" si="52"/>
        <v>Bath (£59, 5%)</v>
      </c>
      <c r="B143" s="62" t="str">
        <f t="shared" ca="1" si="54"/>
        <v>Bath (5%)</v>
      </c>
      <c r="C143" s="65" t="b">
        <f t="shared" ca="1" si="50"/>
        <v>1</v>
      </c>
      <c r="D143" s="84">
        <f t="shared" ref="D143:N143" ca="1" si="61">D102*GasDeliveredHeatTariff</f>
        <v>58.672232620320862</v>
      </c>
      <c r="E143" s="84">
        <f t="shared" ca="1" si="61"/>
        <v>20.181109625668451</v>
      </c>
      <c r="F143" s="84">
        <f t="shared" ca="1" si="61"/>
        <v>8.0189839572192518</v>
      </c>
      <c r="G143" s="84">
        <f t="shared" ca="1" si="61"/>
        <v>3.3412433155080219</v>
      </c>
      <c r="H143" s="84">
        <f t="shared" ca="1" si="61"/>
        <v>3.4748930481283424</v>
      </c>
      <c r="I143" s="84">
        <f t="shared" ca="1" si="61"/>
        <v>0</v>
      </c>
      <c r="J143" s="84">
        <f t="shared" ca="1" si="61"/>
        <v>0</v>
      </c>
      <c r="K143" s="84" t="e">
        <f t="shared" ca="1" si="61"/>
        <v>#N/A</v>
      </c>
      <c r="L143" s="84">
        <f t="shared" ca="1" si="61"/>
        <v>18.978262032085564</v>
      </c>
      <c r="M143" s="84">
        <f t="shared" ca="1" si="61"/>
        <v>0.13364973262032084</v>
      </c>
      <c r="N143" s="85">
        <f t="shared" ca="1" si="61"/>
        <v>4.544090909090909</v>
      </c>
    </row>
    <row r="144" spans="1:14" x14ac:dyDescent="0.45">
      <c r="A144" s="62" t="str">
        <f t="shared" ca="1" si="52"/>
        <v>Bed1 En-suite (£51, 4%)</v>
      </c>
      <c r="B144" s="62" t="str">
        <f t="shared" ca="1" si="54"/>
        <v>Bed1 En-suite (4%)</v>
      </c>
      <c r="C144" s="62" t="b">
        <f t="shared" ca="1" si="50"/>
        <v>1</v>
      </c>
      <c r="D144" s="86">
        <f t="shared" ref="D144:N144" ca="1" si="62">D103*GasDeliveredHeatTariff</f>
        <v>51.025249577637837</v>
      </c>
      <c r="E144" s="86">
        <f t="shared" ca="1" si="62"/>
        <v>18.566779296575028</v>
      </c>
      <c r="F144" s="86">
        <f t="shared" ca="1" si="62"/>
        <v>5.2093841191829213</v>
      </c>
      <c r="G144" s="86">
        <f t="shared" ca="1" si="62"/>
        <v>2.6714790354784208</v>
      </c>
      <c r="H144" s="86">
        <f t="shared" ca="1" si="62"/>
        <v>2.4043311319305793</v>
      </c>
      <c r="I144" s="86">
        <f t="shared" ca="1" si="62"/>
        <v>0</v>
      </c>
      <c r="J144" s="86">
        <f t="shared" ca="1" si="62"/>
        <v>0</v>
      </c>
      <c r="K144" s="86" t="e">
        <f t="shared" ca="1" si="62"/>
        <v>#N/A</v>
      </c>
      <c r="L144" s="86">
        <f t="shared" ca="1" si="62"/>
        <v>17.631761634157581</v>
      </c>
      <c r="M144" s="86">
        <f t="shared" ca="1" si="62"/>
        <v>0.13357395177392106</v>
      </c>
      <c r="N144" s="87">
        <f t="shared" ca="1" si="62"/>
        <v>4.4079404085393952</v>
      </c>
    </row>
    <row r="145" spans="1:14" x14ac:dyDescent="0.45">
      <c r="A145" s="65" t="str">
        <f t="shared" ca="1" si="52"/>
        <v>Bedroom 4 (£49, 4%)</v>
      </c>
      <c r="B145" s="62" t="str">
        <f t="shared" ca="1" si="54"/>
        <v>Bedroom 4 (4%)</v>
      </c>
      <c r="C145" s="65" t="b">
        <f t="shared" ca="1" si="50"/>
        <v>1</v>
      </c>
      <c r="D145" s="84">
        <f t="shared" ref="D145:N145" ca="1" si="63">D104*GasDeliveredHeatTariff</f>
        <v>49.082315112540208</v>
      </c>
      <c r="E145" s="84">
        <f t="shared" ca="1" si="63"/>
        <v>14.29581993569132</v>
      </c>
      <c r="F145" s="84">
        <f t="shared" ca="1" si="63"/>
        <v>21.602572347266886</v>
      </c>
      <c r="G145" s="84">
        <f t="shared" ca="1" si="63"/>
        <v>10.960128617363345</v>
      </c>
      <c r="H145" s="84">
        <f t="shared" ca="1" si="63"/>
        <v>4.9241157556270103</v>
      </c>
      <c r="I145" s="84">
        <f t="shared" ca="1" si="63"/>
        <v>0</v>
      </c>
      <c r="J145" s="84">
        <f t="shared" ca="1" si="63"/>
        <v>0</v>
      </c>
      <c r="K145" s="84" t="e">
        <f t="shared" ca="1" si="63"/>
        <v>#N/A</v>
      </c>
      <c r="L145" s="84">
        <f t="shared" ca="1" si="63"/>
        <v>-0.95305466237942138</v>
      </c>
      <c r="M145" s="84">
        <f t="shared" ca="1" si="63"/>
        <v>-0.47652733118971069</v>
      </c>
      <c r="N145" s="85">
        <f t="shared" ca="1" si="63"/>
        <v>-1.2707395498392284</v>
      </c>
    </row>
    <row r="146" spans="1:14" x14ac:dyDescent="0.45">
      <c r="A146" s="62" t="str">
        <f t="shared" ca="1" si="52"/>
        <v>Entrance Hall (£49, 4%)</v>
      </c>
      <c r="B146" s="62" t="str">
        <f t="shared" ca="1" si="54"/>
        <v>Entrance Hall (4%)</v>
      </c>
      <c r="C146" s="62" t="b">
        <f t="shared" ca="1" si="50"/>
        <v>1</v>
      </c>
      <c r="D146" s="86">
        <f t="shared" ref="D146:N146" ca="1" si="64">D105*GasDeliveredHeatTariff</f>
        <v>48.782276546982438</v>
      </c>
      <c r="E146" s="86">
        <f t="shared" ca="1" si="64"/>
        <v>24.47058823529412</v>
      </c>
      <c r="F146" s="86">
        <f t="shared" ca="1" si="64"/>
        <v>1.9067990832696717</v>
      </c>
      <c r="G146" s="86">
        <f t="shared" ca="1" si="64"/>
        <v>0</v>
      </c>
      <c r="H146" s="86">
        <f t="shared" ca="1" si="64"/>
        <v>0</v>
      </c>
      <c r="I146" s="86">
        <f t="shared" ca="1" si="64"/>
        <v>13.506493506493507</v>
      </c>
      <c r="J146" s="86">
        <f t="shared" ca="1" si="64"/>
        <v>23.834988540870896</v>
      </c>
      <c r="K146" s="86" t="e">
        <f t="shared" ca="1" si="64"/>
        <v>#N/A</v>
      </c>
      <c r="L146" s="86">
        <f t="shared" ca="1" si="64"/>
        <v>-10.805194805194807</v>
      </c>
      <c r="M146" s="86">
        <f t="shared" ca="1" si="64"/>
        <v>-4.1313980137509549</v>
      </c>
      <c r="N146" s="87">
        <f t="shared" ca="1" si="64"/>
        <v>0</v>
      </c>
    </row>
    <row r="147" spans="1:14" hidden="1" x14ac:dyDescent="0.45">
      <c r="A147" s="65" t="str">
        <f t="shared" ca="1" si="52"/>
        <v>Bedroom 2 (£44, 4%)</v>
      </c>
      <c r="B147" s="62" t="str">
        <f t="shared" ca="1" si="54"/>
        <v>Bedroom 2 (4%)</v>
      </c>
      <c r="C147" s="65" t="b">
        <f t="shared" ca="1" si="50"/>
        <v>1</v>
      </c>
      <c r="D147" s="84">
        <f t="shared" ref="D147:N147" ca="1" si="65">D106*GasDeliveredHeatTariff</f>
        <v>44.129326820981099</v>
      </c>
      <c r="E147" s="84">
        <f t="shared" ca="1" si="65"/>
        <v>12.540348269271609</v>
      </c>
      <c r="F147" s="84">
        <f t="shared" ca="1" si="65"/>
        <v>19.683584625185812</v>
      </c>
      <c r="G147" s="84">
        <f t="shared" ca="1" si="65"/>
        <v>14.286472711828416</v>
      </c>
      <c r="H147" s="84">
        <f t="shared" ca="1" si="65"/>
        <v>4.1272032278615418</v>
      </c>
      <c r="I147" s="84">
        <f t="shared" ca="1" si="65"/>
        <v>0</v>
      </c>
      <c r="J147" s="84">
        <f t="shared" ca="1" si="65"/>
        <v>0</v>
      </c>
      <c r="K147" s="84" t="e">
        <f t="shared" ca="1" si="65"/>
        <v>#N/A</v>
      </c>
      <c r="L147" s="84">
        <f t="shared" ca="1" si="65"/>
        <v>-0.95243151412189431</v>
      </c>
      <c r="M147" s="84">
        <f t="shared" ca="1" si="65"/>
        <v>0</v>
      </c>
      <c r="N147" s="85">
        <f t="shared" ca="1" si="65"/>
        <v>-5.5558504990443831</v>
      </c>
    </row>
    <row r="148" spans="1:14" hidden="1" x14ac:dyDescent="0.45">
      <c r="A148" s="62" t="str">
        <f t="shared" ca="1" si="52"/>
        <v>Attic Bedroom (£44, 4%)</v>
      </c>
      <c r="B148" s="62" t="str">
        <f t="shared" ca="1" si="54"/>
        <v>Attic Bedroom (4%)</v>
      </c>
      <c r="C148" s="62" t="b">
        <f t="shared" ca="1" si="50"/>
        <v>1</v>
      </c>
      <c r="D148" s="86">
        <f t="shared" ref="D148:N148" ca="1" si="66">D107*GasDeliveredHeatTariff</f>
        <v>43.511764705882356</v>
      </c>
      <c r="E148" s="86">
        <f t="shared" ca="1" si="66"/>
        <v>10.480936024044656</v>
      </c>
      <c r="F148" s="86">
        <f t="shared" ca="1" si="66"/>
        <v>2.5408329755259769</v>
      </c>
      <c r="G148" s="86">
        <f t="shared" ca="1" si="66"/>
        <v>0</v>
      </c>
      <c r="H148" s="86">
        <f t="shared" ca="1" si="66"/>
        <v>31.284006011163591</v>
      </c>
      <c r="I148" s="86">
        <f t="shared" ca="1" si="66"/>
        <v>0</v>
      </c>
      <c r="J148" s="86">
        <f t="shared" ca="1" si="66"/>
        <v>0</v>
      </c>
      <c r="K148" s="86">
        <f t="shared" ca="1" si="66"/>
        <v>8.4165092314297993</v>
      </c>
      <c r="L148" s="86">
        <f t="shared" ca="1" si="66"/>
        <v>-9.0517174753112926</v>
      </c>
      <c r="M148" s="86">
        <f t="shared" ca="1" si="66"/>
        <v>0</v>
      </c>
      <c r="N148" s="87">
        <f t="shared" ca="1" si="66"/>
        <v>-0.15880206097037355</v>
      </c>
    </row>
    <row r="149" spans="1:14" hidden="1" x14ac:dyDescent="0.45">
      <c r="A149" s="65" t="str">
        <f t="shared" ca="1" si="52"/>
        <v>Bedroom 3 (£39, 3%)</v>
      </c>
      <c r="B149" s="62" t="str">
        <f t="shared" ca="1" si="54"/>
        <v>Bedroom 3 (3%)</v>
      </c>
      <c r="C149" s="65" t="b">
        <f t="shared" ca="1" si="50"/>
        <v>1</v>
      </c>
      <c r="D149" s="84">
        <f t="shared" ref="D149:N149" ca="1" si="67">D108*GasDeliveredHeatTariff</f>
        <v>39.076470588235289</v>
      </c>
      <c r="E149" s="84">
        <f t="shared" ca="1" si="67"/>
        <v>8.8954567192730742</v>
      </c>
      <c r="F149" s="84">
        <f t="shared" ca="1" si="67"/>
        <v>16.996676231468197</v>
      </c>
      <c r="G149" s="84">
        <f t="shared" ca="1" si="67"/>
        <v>10.960473457675755</v>
      </c>
      <c r="H149" s="84">
        <f t="shared" ca="1" si="67"/>
        <v>4.6065758010521289</v>
      </c>
      <c r="I149" s="84">
        <f t="shared" ca="1" si="67"/>
        <v>0</v>
      </c>
      <c r="J149" s="84">
        <f t="shared" ca="1" si="67"/>
        <v>0</v>
      </c>
      <c r="K149" s="84" t="e">
        <f t="shared" ca="1" si="67"/>
        <v>#N/A</v>
      </c>
      <c r="L149" s="84">
        <f t="shared" ca="1" si="67"/>
        <v>2.3827116212338595</v>
      </c>
      <c r="M149" s="84">
        <f t="shared" ca="1" si="67"/>
        <v>-0.15884744141559068</v>
      </c>
      <c r="N149" s="85">
        <f t="shared" ca="1" si="67"/>
        <v>-4.6065758010521289</v>
      </c>
    </row>
    <row r="150" spans="1:14" hidden="1" x14ac:dyDescent="0.45">
      <c r="A150" s="62" t="str">
        <f t="shared" ca="1" si="52"/>
        <v>Attic En-suite (£35, 3%)</v>
      </c>
      <c r="B150" s="62" t="str">
        <f t="shared" ca="1" si="54"/>
        <v>Attic En-suite (3%)</v>
      </c>
      <c r="C150" s="62" t="b">
        <f t="shared" ca="1" si="50"/>
        <v>1</v>
      </c>
      <c r="D150" s="86">
        <f t="shared" ref="D150:N150" ca="1" si="68">D109*GasDeliveredHeatTariff</f>
        <v>35.252941176470593</v>
      </c>
      <c r="E150" s="86">
        <f t="shared" ca="1" si="68"/>
        <v>8.5461675579322645</v>
      </c>
      <c r="F150" s="86">
        <f t="shared" ca="1" si="68"/>
        <v>7.3443627450980404</v>
      </c>
      <c r="G150" s="86">
        <f t="shared" ca="1" si="68"/>
        <v>0</v>
      </c>
      <c r="H150" s="86">
        <f t="shared" ca="1" si="68"/>
        <v>4.9407531194295906</v>
      </c>
      <c r="I150" s="86">
        <f t="shared" ca="1" si="68"/>
        <v>0</v>
      </c>
      <c r="J150" s="86">
        <f t="shared" ca="1" si="68"/>
        <v>0</v>
      </c>
      <c r="K150" s="86">
        <f t="shared" ca="1" si="68"/>
        <v>6.5431595365418902</v>
      </c>
      <c r="L150" s="86">
        <f t="shared" ca="1" si="68"/>
        <v>7.4778966131907323</v>
      </c>
      <c r="M150" s="86">
        <f t="shared" ca="1" si="68"/>
        <v>0</v>
      </c>
      <c r="N150" s="87">
        <f t="shared" ca="1" si="68"/>
        <v>0.40060160427807495</v>
      </c>
    </row>
    <row r="151" spans="1:14" hidden="1" x14ac:dyDescent="0.45">
      <c r="A151" s="65" t="str">
        <f t="shared" ca="1" si="52"/>
        <v>Cloak/WC (£25, 2%)</v>
      </c>
      <c r="B151" s="62" t="str">
        <f t="shared" ca="1" si="54"/>
        <v>Cloak/WC (2%)</v>
      </c>
      <c r="C151" s="65" t="b">
        <f t="shared" ca="1" si="50"/>
        <v>1</v>
      </c>
      <c r="D151" s="84">
        <f t="shared" ref="D151:N151" ca="1" si="69">D110*GasDeliveredHeatTariff</f>
        <v>25.290352941176469</v>
      </c>
      <c r="E151" s="84">
        <f t="shared" ca="1" si="69"/>
        <v>7.9529411764705884</v>
      </c>
      <c r="F151" s="84">
        <f t="shared" ca="1" si="69"/>
        <v>10.497882352941177</v>
      </c>
      <c r="G151" s="84">
        <f t="shared" ca="1" si="69"/>
        <v>4.1355294117647059</v>
      </c>
      <c r="H151" s="84">
        <f t="shared" ca="1" si="69"/>
        <v>1.2724705882352942</v>
      </c>
      <c r="I151" s="84">
        <f t="shared" ca="1" si="69"/>
        <v>1.2724705882352942</v>
      </c>
      <c r="J151" s="84">
        <f t="shared" ca="1" si="69"/>
        <v>3.022117647058824</v>
      </c>
      <c r="K151" s="84" t="e">
        <f t="shared" ca="1" si="69"/>
        <v>#N/A</v>
      </c>
      <c r="L151" s="84">
        <f t="shared" ca="1" si="69"/>
        <v>-2.8630588235294119</v>
      </c>
      <c r="M151" s="84">
        <f t="shared" ca="1" si="69"/>
        <v>0</v>
      </c>
      <c r="N151" s="85">
        <f t="shared" ca="1" si="69"/>
        <v>0</v>
      </c>
    </row>
    <row r="152" spans="1:14" hidden="1" x14ac:dyDescent="0.45">
      <c r="A152" s="62" t="str">
        <f t="shared" ca="1" si="52"/>
        <v>Landing (£12, 1%)</v>
      </c>
      <c r="B152" s="62" t="str">
        <f t="shared" ca="1" si="54"/>
        <v>Landing (1%)</v>
      </c>
      <c r="C152" s="62" t="b">
        <f t="shared" ca="1" si="50"/>
        <v>1</v>
      </c>
      <c r="D152" s="86">
        <f t="shared" ref="D152:N152" ca="1" si="70">D111*GasDeliveredHeatTariff</f>
        <v>12.376764705882353</v>
      </c>
      <c r="E152" s="86">
        <f t="shared" ca="1" si="70"/>
        <v>23.64279411764706</v>
      </c>
      <c r="F152" s="86">
        <f t="shared" ca="1" si="70"/>
        <v>2.5388235294117649</v>
      </c>
      <c r="G152" s="86">
        <f t="shared" ca="1" si="70"/>
        <v>0</v>
      </c>
      <c r="H152" s="86">
        <f t="shared" ca="1" si="70"/>
        <v>0</v>
      </c>
      <c r="I152" s="86">
        <f t="shared" ca="1" si="70"/>
        <v>0</v>
      </c>
      <c r="J152" s="86">
        <f t="shared" ca="1" si="70"/>
        <v>0</v>
      </c>
      <c r="K152" s="86" t="e">
        <f t="shared" ca="1" si="70"/>
        <v>#N/A</v>
      </c>
      <c r="L152" s="86">
        <f t="shared" ca="1" si="70"/>
        <v>-9.83794117647059</v>
      </c>
      <c r="M152" s="86">
        <f t="shared" ca="1" si="70"/>
        <v>-1.1107352941176469</v>
      </c>
      <c r="N152" s="87">
        <f t="shared" ca="1" si="70"/>
        <v>-2.8561764705882355</v>
      </c>
    </row>
    <row r="153" spans="1:14" hidden="1" x14ac:dyDescent="0.45">
      <c r="A153" s="65" t="str">
        <f t="shared" ca="1" si="52"/>
        <v>0 (£0, 0%)</v>
      </c>
      <c r="B153" s="62" t="str">
        <f t="shared" ca="1" si="54"/>
        <v>0 (0%)</v>
      </c>
      <c r="C153" s="65" t="b">
        <f t="shared" si="50"/>
        <v>0</v>
      </c>
      <c r="D153" s="84">
        <f t="shared" ref="D153:N153" si="71">D112*GasDeliveredHeatTariff</f>
        <v>0</v>
      </c>
      <c r="E153" s="84" t="e">
        <f t="shared" si="71"/>
        <v>#N/A</v>
      </c>
      <c r="F153" s="84" t="e">
        <f t="shared" si="71"/>
        <v>#N/A</v>
      </c>
      <c r="G153" s="84" t="e">
        <f t="shared" si="71"/>
        <v>#N/A</v>
      </c>
      <c r="H153" s="84" t="e">
        <f t="shared" si="71"/>
        <v>#N/A</v>
      </c>
      <c r="I153" s="84" t="e">
        <f t="shared" si="71"/>
        <v>#N/A</v>
      </c>
      <c r="J153" s="84" t="e">
        <f t="shared" si="71"/>
        <v>#N/A</v>
      </c>
      <c r="K153" s="84" t="e">
        <f t="shared" si="71"/>
        <v>#N/A</v>
      </c>
      <c r="L153" s="84" t="e">
        <f t="shared" si="71"/>
        <v>#N/A</v>
      </c>
      <c r="M153" s="84" t="e">
        <f t="shared" si="71"/>
        <v>#N/A</v>
      </c>
      <c r="N153" s="85" t="e">
        <f t="shared" si="71"/>
        <v>#N/A</v>
      </c>
    </row>
    <row r="154" spans="1:14" hidden="1" x14ac:dyDescent="0.45">
      <c r="A154" s="62" t="str">
        <f t="shared" ca="1" si="52"/>
        <v>0 (£0, 0%)</v>
      </c>
      <c r="B154" s="62" t="str">
        <f t="shared" ca="1" si="54"/>
        <v>0 (0%)</v>
      </c>
      <c r="C154" s="62" t="b">
        <f t="shared" si="50"/>
        <v>0</v>
      </c>
      <c r="D154" s="86">
        <f t="shared" ref="D154:N154" si="72">D113*GasDeliveredHeatTariff</f>
        <v>0</v>
      </c>
      <c r="E154" s="86" t="e">
        <f t="shared" si="72"/>
        <v>#N/A</v>
      </c>
      <c r="F154" s="86" t="e">
        <f t="shared" si="72"/>
        <v>#N/A</v>
      </c>
      <c r="G154" s="86" t="e">
        <f t="shared" si="72"/>
        <v>#N/A</v>
      </c>
      <c r="H154" s="86" t="e">
        <f t="shared" si="72"/>
        <v>#N/A</v>
      </c>
      <c r="I154" s="86" t="e">
        <f t="shared" si="72"/>
        <v>#N/A</v>
      </c>
      <c r="J154" s="86" t="e">
        <f t="shared" si="72"/>
        <v>#N/A</v>
      </c>
      <c r="K154" s="86" t="e">
        <f t="shared" si="72"/>
        <v>#N/A</v>
      </c>
      <c r="L154" s="86" t="e">
        <f t="shared" si="72"/>
        <v>#N/A</v>
      </c>
      <c r="M154" s="86" t="e">
        <f t="shared" si="72"/>
        <v>#N/A</v>
      </c>
      <c r="N154" s="87" t="e">
        <f t="shared" si="72"/>
        <v>#N/A</v>
      </c>
    </row>
    <row r="155" spans="1:14" hidden="1" x14ac:dyDescent="0.45">
      <c r="A155" s="65" t="str">
        <f t="shared" ca="1" si="52"/>
        <v>0 (£0, 0%)</v>
      </c>
      <c r="B155" s="62" t="str">
        <f t="shared" ca="1" si="54"/>
        <v>0 (0%)</v>
      </c>
      <c r="C155" s="65" t="b">
        <f t="shared" si="50"/>
        <v>0</v>
      </c>
      <c r="D155" s="84">
        <f t="shared" ref="D155:N155" si="73">D114*GasDeliveredHeatTariff</f>
        <v>0</v>
      </c>
      <c r="E155" s="84" t="e">
        <f t="shared" si="73"/>
        <v>#N/A</v>
      </c>
      <c r="F155" s="84" t="e">
        <f t="shared" si="73"/>
        <v>#N/A</v>
      </c>
      <c r="G155" s="84" t="e">
        <f t="shared" si="73"/>
        <v>#N/A</v>
      </c>
      <c r="H155" s="84" t="e">
        <f t="shared" si="73"/>
        <v>#N/A</v>
      </c>
      <c r="I155" s="84" t="e">
        <f t="shared" si="73"/>
        <v>#N/A</v>
      </c>
      <c r="J155" s="84" t="e">
        <f t="shared" si="73"/>
        <v>#N/A</v>
      </c>
      <c r="K155" s="84" t="e">
        <f t="shared" si="73"/>
        <v>#N/A</v>
      </c>
      <c r="L155" s="84" t="e">
        <f t="shared" si="73"/>
        <v>#N/A</v>
      </c>
      <c r="M155" s="84" t="e">
        <f t="shared" si="73"/>
        <v>#N/A</v>
      </c>
      <c r="N155" s="85" t="e">
        <f t="shared" si="73"/>
        <v>#N/A</v>
      </c>
    </row>
    <row r="156" spans="1:14" hidden="1" x14ac:dyDescent="0.45">
      <c r="A156" s="62" t="str">
        <f t="shared" ca="1" si="52"/>
        <v>0 (£0, 0%)</v>
      </c>
      <c r="B156" s="62" t="str">
        <f t="shared" ca="1" si="54"/>
        <v>0 (0%)</v>
      </c>
      <c r="C156" s="62" t="b">
        <f t="shared" si="50"/>
        <v>0</v>
      </c>
      <c r="D156" s="86">
        <f t="shared" ref="D156:N156" si="74">D115*GasDeliveredHeatTariff</f>
        <v>0</v>
      </c>
      <c r="E156" s="86" t="e">
        <f t="shared" si="74"/>
        <v>#N/A</v>
      </c>
      <c r="F156" s="86" t="e">
        <f t="shared" si="74"/>
        <v>#N/A</v>
      </c>
      <c r="G156" s="86" t="e">
        <f t="shared" si="74"/>
        <v>#N/A</v>
      </c>
      <c r="H156" s="86" t="e">
        <f t="shared" si="74"/>
        <v>#N/A</v>
      </c>
      <c r="I156" s="86" t="e">
        <f t="shared" si="74"/>
        <v>#N/A</v>
      </c>
      <c r="J156" s="86" t="e">
        <f t="shared" si="74"/>
        <v>#N/A</v>
      </c>
      <c r="K156" s="86" t="e">
        <f t="shared" si="74"/>
        <v>#N/A</v>
      </c>
      <c r="L156" s="86" t="e">
        <f t="shared" si="74"/>
        <v>#N/A</v>
      </c>
      <c r="M156" s="86" t="e">
        <f t="shared" si="74"/>
        <v>#N/A</v>
      </c>
      <c r="N156" s="87" t="e">
        <f t="shared" si="74"/>
        <v>#N/A</v>
      </c>
    </row>
    <row r="157" spans="1:14" hidden="1" x14ac:dyDescent="0.45">
      <c r="A157" s="65" t="str">
        <f t="shared" ca="1" si="52"/>
        <v>0 (£0, 0%)</v>
      </c>
      <c r="B157" s="62" t="str">
        <f t="shared" ca="1" si="54"/>
        <v>0 (0%)</v>
      </c>
      <c r="C157" s="65" t="b">
        <f t="shared" si="50"/>
        <v>0</v>
      </c>
      <c r="D157" s="84">
        <f t="shared" ref="D157:N157" si="75">D116*GasDeliveredHeatTariff</f>
        <v>0</v>
      </c>
      <c r="E157" s="84" t="e">
        <f t="shared" si="75"/>
        <v>#N/A</v>
      </c>
      <c r="F157" s="84" t="e">
        <f t="shared" si="75"/>
        <v>#N/A</v>
      </c>
      <c r="G157" s="84" t="e">
        <f t="shared" si="75"/>
        <v>#N/A</v>
      </c>
      <c r="H157" s="84" t="e">
        <f t="shared" si="75"/>
        <v>#N/A</v>
      </c>
      <c r="I157" s="84" t="e">
        <f t="shared" si="75"/>
        <v>#N/A</v>
      </c>
      <c r="J157" s="84" t="e">
        <f t="shared" si="75"/>
        <v>#N/A</v>
      </c>
      <c r="K157" s="84" t="e">
        <f t="shared" si="75"/>
        <v>#N/A</v>
      </c>
      <c r="L157" s="84" t="e">
        <f t="shared" si="75"/>
        <v>#N/A</v>
      </c>
      <c r="M157" s="84" t="e">
        <f t="shared" si="75"/>
        <v>#N/A</v>
      </c>
      <c r="N157" s="85" t="e">
        <f t="shared" si="75"/>
        <v>#N/A</v>
      </c>
    </row>
    <row r="158" spans="1:14" hidden="1" x14ac:dyDescent="0.45">
      <c r="A158" s="62" t="str">
        <f t="shared" ca="1" si="52"/>
        <v>0 (£0, 0%)</v>
      </c>
      <c r="B158" s="62" t="str">
        <f t="shared" ca="1" si="54"/>
        <v>0 (0%)</v>
      </c>
      <c r="C158" s="62" t="b">
        <f t="shared" si="50"/>
        <v>0</v>
      </c>
      <c r="D158" s="86">
        <f t="shared" ref="D158:N158" si="76">D117*GasDeliveredHeatTariff</f>
        <v>0</v>
      </c>
      <c r="E158" s="86" t="e">
        <f t="shared" si="76"/>
        <v>#N/A</v>
      </c>
      <c r="F158" s="86" t="e">
        <f t="shared" si="76"/>
        <v>#N/A</v>
      </c>
      <c r="G158" s="86" t="e">
        <f t="shared" si="76"/>
        <v>#N/A</v>
      </c>
      <c r="H158" s="86" t="e">
        <f t="shared" si="76"/>
        <v>#N/A</v>
      </c>
      <c r="I158" s="86" t="e">
        <f t="shared" si="76"/>
        <v>#N/A</v>
      </c>
      <c r="J158" s="86" t="e">
        <f t="shared" si="76"/>
        <v>#N/A</v>
      </c>
      <c r="K158" s="86" t="e">
        <f t="shared" si="76"/>
        <v>#N/A</v>
      </c>
      <c r="L158" s="86" t="e">
        <f t="shared" si="76"/>
        <v>#N/A</v>
      </c>
      <c r="M158" s="86" t="e">
        <f t="shared" si="76"/>
        <v>#N/A</v>
      </c>
      <c r="N158" s="87" t="e">
        <f t="shared" si="76"/>
        <v>#N/A</v>
      </c>
    </row>
  </sheetData>
  <pageMargins left="0.7" right="0.7" top="0.75" bottom="0.75" header="0.3" footer="0.3"/>
  <drawing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738A9-2706-4110-A4C9-59CB2A35A1EF}">
  <sheetPr codeName="Sheet2">
    <tabColor theme="5" tint="-0.249977111117893"/>
  </sheetPr>
  <dimension ref="A1:W28"/>
  <sheetViews>
    <sheetView workbookViewId="0">
      <selection sqref="A1:V18"/>
    </sheetView>
  </sheetViews>
  <sheetFormatPr defaultRowHeight="14.25" x14ac:dyDescent="0.45"/>
  <cols>
    <col min="21" max="21" width="23.265625" customWidth="1"/>
    <col min="22" max="22" width="26.796875" customWidth="1"/>
  </cols>
  <sheetData>
    <row r="1" spans="1:23" ht="15" x14ac:dyDescent="0.45">
      <c r="A1" t="s">
        <v>11</v>
      </c>
      <c r="B1" t="s">
        <v>13741</v>
      </c>
      <c r="C1" s="80" t="s">
        <v>13738</v>
      </c>
      <c r="D1" s="80" t="s">
        <v>13739</v>
      </c>
      <c r="E1" s="80" t="s">
        <v>13719</v>
      </c>
      <c r="F1" s="80" t="s">
        <v>13740</v>
      </c>
      <c r="G1" s="80" t="s">
        <v>13753</v>
      </c>
      <c r="H1" s="80" t="s">
        <v>13721</v>
      </c>
      <c r="I1" s="80" t="s">
        <v>13722</v>
      </c>
      <c r="J1" s="80" t="s">
        <v>13723</v>
      </c>
      <c r="K1" s="80" t="s">
        <v>13726</v>
      </c>
      <c r="L1" s="80" t="s">
        <v>13725</v>
      </c>
      <c r="M1" s="80" t="s">
        <v>13736</v>
      </c>
      <c r="N1" s="80" t="s">
        <v>13737</v>
      </c>
      <c r="O1" s="80" t="s">
        <v>13724</v>
      </c>
      <c r="P1" s="80" t="s">
        <v>13727</v>
      </c>
      <c r="Q1" s="80" t="s">
        <v>13729</v>
      </c>
      <c r="R1" s="80" t="s">
        <v>13730</v>
      </c>
      <c r="S1" s="80" t="s">
        <v>13728</v>
      </c>
      <c r="T1" s="80" t="s">
        <v>13731</v>
      </c>
      <c r="U1" s="80" t="s">
        <v>13732</v>
      </c>
      <c r="V1" s="80" t="s">
        <v>13733</v>
      </c>
      <c r="W1" s="80"/>
    </row>
    <row r="2" spans="1:23" ht="15" x14ac:dyDescent="0.45">
      <c r="A2" t="s">
        <v>13862</v>
      </c>
      <c r="B2" t="s">
        <v>13757</v>
      </c>
      <c r="C2" s="80">
        <v>22.05</v>
      </c>
      <c r="D2" s="80">
        <v>9.59</v>
      </c>
      <c r="E2" s="80">
        <v>308</v>
      </c>
      <c r="F2" s="80">
        <v>32</v>
      </c>
      <c r="G2" s="80">
        <v>18</v>
      </c>
      <c r="H2" s="80">
        <v>640</v>
      </c>
      <c r="I2" s="80">
        <v>1</v>
      </c>
      <c r="J2" s="80">
        <v>12</v>
      </c>
      <c r="K2" s="80">
        <v>-68</v>
      </c>
      <c r="L2" s="80">
        <v>-26</v>
      </c>
      <c r="M2" s="80"/>
      <c r="N2" s="80">
        <v>150</v>
      </c>
      <c r="O2" s="80">
        <v>85</v>
      </c>
      <c r="P2" s="80"/>
      <c r="Q2" s="80">
        <v>154</v>
      </c>
      <c r="R2" s="80"/>
      <c r="S2" s="80"/>
      <c r="T2" s="80" t="s">
        <v>13863</v>
      </c>
      <c r="U2" s="80">
        <v>414</v>
      </c>
      <c r="V2" s="80" t="s">
        <v>13864</v>
      </c>
      <c r="W2" s="81"/>
    </row>
    <row r="3" spans="1:23" ht="37.5" x14ac:dyDescent="0.45">
      <c r="A3" t="s">
        <v>13751</v>
      </c>
      <c r="B3" t="s">
        <v>13757</v>
      </c>
      <c r="C3" s="80">
        <v>67.53</v>
      </c>
      <c r="D3" s="80">
        <v>29.36</v>
      </c>
      <c r="E3" s="80">
        <v>1376</v>
      </c>
      <c r="F3" s="80">
        <v>47</v>
      </c>
      <c r="G3" s="80">
        <v>21</v>
      </c>
      <c r="H3" s="80">
        <v>2504</v>
      </c>
      <c r="I3" s="80">
        <v>0.5</v>
      </c>
      <c r="J3" s="80">
        <v>303</v>
      </c>
      <c r="K3" s="80">
        <v>87</v>
      </c>
      <c r="L3" s="80">
        <v>151</v>
      </c>
      <c r="M3" s="80"/>
      <c r="N3" s="80"/>
      <c r="O3" s="80">
        <v>306</v>
      </c>
      <c r="P3" s="80"/>
      <c r="Q3" s="80">
        <v>270</v>
      </c>
      <c r="R3" s="80">
        <v>260</v>
      </c>
      <c r="S3" s="80"/>
      <c r="T3" s="80" t="s">
        <v>13865</v>
      </c>
      <c r="U3" s="80">
        <v>901</v>
      </c>
      <c r="V3" s="80" t="s">
        <v>13864</v>
      </c>
      <c r="W3" s="81"/>
    </row>
    <row r="4" spans="1:23" ht="30" x14ac:dyDescent="0.45">
      <c r="A4" t="s">
        <v>14</v>
      </c>
      <c r="B4" t="s">
        <v>13757</v>
      </c>
      <c r="C4" s="80">
        <v>40.119999999999997</v>
      </c>
      <c r="D4" s="80">
        <v>17.440000000000001</v>
      </c>
      <c r="E4" s="80">
        <v>729</v>
      </c>
      <c r="F4" s="80">
        <v>42</v>
      </c>
      <c r="G4" s="80">
        <v>18</v>
      </c>
      <c r="H4" s="80">
        <v>1514</v>
      </c>
      <c r="I4" s="80">
        <v>1.5</v>
      </c>
      <c r="J4" s="80">
        <v>122</v>
      </c>
      <c r="K4" s="80">
        <v>-76</v>
      </c>
      <c r="L4" s="80">
        <v>-26</v>
      </c>
      <c r="M4" s="80"/>
      <c r="N4" s="80"/>
      <c r="O4" s="80">
        <v>155</v>
      </c>
      <c r="P4" s="80"/>
      <c r="Q4" s="80">
        <v>421</v>
      </c>
      <c r="R4" s="80">
        <v>132</v>
      </c>
      <c r="S4" s="80"/>
      <c r="T4" s="80" t="s">
        <v>13866</v>
      </c>
      <c r="U4" s="80">
        <v>805</v>
      </c>
      <c r="V4" s="80" t="s">
        <v>13864</v>
      </c>
      <c r="W4" s="81"/>
    </row>
    <row r="5" spans="1:23" ht="15" x14ac:dyDescent="0.45">
      <c r="A5" t="s">
        <v>13867</v>
      </c>
      <c r="B5" t="s">
        <v>13757</v>
      </c>
      <c r="C5" s="80">
        <v>23.49</v>
      </c>
      <c r="D5" s="80">
        <v>10.210000000000001</v>
      </c>
      <c r="E5" s="80">
        <v>548</v>
      </c>
      <c r="F5" s="80">
        <v>54</v>
      </c>
      <c r="G5" s="80">
        <v>21</v>
      </c>
      <c r="H5" s="80">
        <v>997</v>
      </c>
      <c r="I5" s="80">
        <v>0.5</v>
      </c>
      <c r="J5" s="80">
        <v>55</v>
      </c>
      <c r="K5" s="80">
        <v>113</v>
      </c>
      <c r="L5" s="80">
        <v>52</v>
      </c>
      <c r="M5" s="80"/>
      <c r="N5" s="80"/>
      <c r="O5" s="80">
        <v>104</v>
      </c>
      <c r="P5" s="80"/>
      <c r="Q5" s="80">
        <v>94</v>
      </c>
      <c r="R5" s="80">
        <v>129</v>
      </c>
      <c r="S5" s="80"/>
      <c r="T5" s="80" t="s">
        <v>13868</v>
      </c>
      <c r="U5" s="80">
        <v>564</v>
      </c>
      <c r="V5" s="80" t="s">
        <v>13864</v>
      </c>
      <c r="W5" s="81"/>
    </row>
    <row r="6" spans="1:23" ht="30" x14ac:dyDescent="0.45">
      <c r="A6" t="s">
        <v>13869</v>
      </c>
      <c r="B6" t="s">
        <v>13757</v>
      </c>
      <c r="C6" s="80">
        <v>19.95</v>
      </c>
      <c r="D6" s="80">
        <v>8.68</v>
      </c>
      <c r="E6" s="80">
        <v>620</v>
      </c>
      <c r="F6" s="80">
        <v>72</v>
      </c>
      <c r="G6" s="80">
        <v>18</v>
      </c>
      <c r="H6" s="80">
        <v>1288</v>
      </c>
      <c r="I6" s="80">
        <v>0.7</v>
      </c>
      <c r="J6" s="80">
        <v>65</v>
      </c>
      <c r="K6" s="80">
        <v>-13</v>
      </c>
      <c r="L6" s="80"/>
      <c r="M6" s="80"/>
      <c r="N6" s="80">
        <v>255</v>
      </c>
      <c r="O6" s="80">
        <v>67</v>
      </c>
      <c r="P6" s="80">
        <v>62</v>
      </c>
      <c r="Q6" s="80">
        <v>98</v>
      </c>
      <c r="R6" s="80">
        <v>87</v>
      </c>
      <c r="S6" s="80"/>
      <c r="T6" s="80" t="s">
        <v>13870</v>
      </c>
      <c r="U6" s="80">
        <v>671</v>
      </c>
      <c r="V6" s="80" t="s">
        <v>13864</v>
      </c>
      <c r="W6" s="81"/>
    </row>
    <row r="7" spans="1:23" ht="52.5" x14ac:dyDescent="0.45">
      <c r="A7" t="s">
        <v>13871</v>
      </c>
      <c r="B7" t="s">
        <v>13757</v>
      </c>
      <c r="C7" s="80">
        <v>4.74</v>
      </c>
      <c r="D7" s="80">
        <v>2.06</v>
      </c>
      <c r="E7" s="80">
        <v>150</v>
      </c>
      <c r="F7" s="80">
        <v>73</v>
      </c>
      <c r="G7" s="80">
        <v>18</v>
      </c>
      <c r="H7" s="80">
        <v>312</v>
      </c>
      <c r="I7" s="80">
        <v>1.5</v>
      </c>
      <c r="J7" s="80">
        <v>66</v>
      </c>
      <c r="K7" s="80">
        <v>-18</v>
      </c>
      <c r="L7" s="80"/>
      <c r="M7" s="80"/>
      <c r="N7" s="80">
        <v>19</v>
      </c>
      <c r="O7" s="80">
        <v>8</v>
      </c>
      <c r="P7" s="80">
        <v>8</v>
      </c>
      <c r="Q7" s="80">
        <v>50</v>
      </c>
      <c r="R7" s="80">
        <v>26</v>
      </c>
      <c r="S7" s="80"/>
      <c r="T7" s="80" t="s">
        <v>13872</v>
      </c>
      <c r="U7" s="80">
        <v>257</v>
      </c>
      <c r="V7" s="80" t="s">
        <v>13864</v>
      </c>
      <c r="W7" s="81"/>
    </row>
    <row r="8" spans="1:23" ht="15" x14ac:dyDescent="0.45">
      <c r="A8" t="s">
        <v>13873</v>
      </c>
      <c r="B8" t="s">
        <v>13757</v>
      </c>
      <c r="C8" s="80">
        <v>33.93</v>
      </c>
      <c r="D8" s="80">
        <v>15.68</v>
      </c>
      <c r="E8" s="80">
        <v>502</v>
      </c>
      <c r="F8" s="80">
        <v>32</v>
      </c>
      <c r="G8" s="80">
        <v>18</v>
      </c>
      <c r="H8" s="80">
        <v>1043</v>
      </c>
      <c r="I8" s="80">
        <v>0.7</v>
      </c>
      <c r="J8" s="80">
        <v>79</v>
      </c>
      <c r="K8" s="80">
        <v>-25</v>
      </c>
      <c r="L8" s="80"/>
      <c r="M8" s="80"/>
      <c r="N8" s="80">
        <v>41</v>
      </c>
      <c r="O8" s="80">
        <v>152</v>
      </c>
      <c r="P8" s="80">
        <v>166</v>
      </c>
      <c r="Q8" s="80"/>
      <c r="R8" s="80">
        <v>88</v>
      </c>
      <c r="S8" s="80" t="s">
        <v>13874</v>
      </c>
      <c r="T8" s="80">
        <v>603</v>
      </c>
      <c r="U8" s="80" t="s">
        <v>13864</v>
      </c>
      <c r="V8" s="80"/>
      <c r="W8" s="81"/>
    </row>
    <row r="9" spans="1:23" x14ac:dyDescent="0.45">
      <c r="A9" t="s">
        <v>13787</v>
      </c>
      <c r="B9" t="s">
        <v>13758</v>
      </c>
      <c r="C9" s="80">
        <v>21.25</v>
      </c>
      <c r="D9" s="80">
        <v>9.24</v>
      </c>
      <c r="E9" s="80">
        <v>80</v>
      </c>
      <c r="F9" s="80">
        <v>9</v>
      </c>
      <c r="G9" s="80">
        <v>18</v>
      </c>
      <c r="H9" s="80">
        <v>166</v>
      </c>
      <c r="I9" s="80">
        <v>1</v>
      </c>
      <c r="J9" s="80">
        <v>16</v>
      </c>
      <c r="K9" s="80">
        <v>-62</v>
      </c>
      <c r="L9" s="80">
        <v>-7</v>
      </c>
      <c r="M9" s="80">
        <v>-18</v>
      </c>
      <c r="N9" s="80"/>
      <c r="O9" s="80"/>
      <c r="P9" s="80"/>
      <c r="Q9" s="80">
        <v>149</v>
      </c>
      <c r="R9" s="80"/>
      <c r="S9" s="80"/>
      <c r="T9" s="80" t="s">
        <v>13875</v>
      </c>
      <c r="U9" s="80"/>
      <c r="V9" s="80" t="s">
        <v>13876</v>
      </c>
      <c r="W9" s="81"/>
    </row>
    <row r="10" spans="1:23" ht="30" x14ac:dyDescent="0.45">
      <c r="A10" t="s">
        <v>13877</v>
      </c>
      <c r="B10" t="s">
        <v>13758</v>
      </c>
      <c r="C10" s="80">
        <v>35.47</v>
      </c>
      <c r="D10" s="80">
        <v>15.42</v>
      </c>
      <c r="E10" s="80">
        <v>419</v>
      </c>
      <c r="F10" s="80">
        <v>27</v>
      </c>
      <c r="G10" s="80">
        <v>18</v>
      </c>
      <c r="H10" s="80">
        <v>870</v>
      </c>
      <c r="I10" s="80">
        <v>0.5</v>
      </c>
      <c r="J10" s="80">
        <v>201</v>
      </c>
      <c r="K10" s="80">
        <v>-19</v>
      </c>
      <c r="L10" s="80">
        <v>-2</v>
      </c>
      <c r="M10" s="80">
        <v>-59</v>
      </c>
      <c r="N10" s="80"/>
      <c r="O10" s="80"/>
      <c r="P10" s="80">
        <v>85</v>
      </c>
      <c r="Q10" s="80">
        <v>124</v>
      </c>
      <c r="R10" s="80">
        <v>90</v>
      </c>
      <c r="S10" s="80"/>
      <c r="T10" s="80" t="s">
        <v>13878</v>
      </c>
      <c r="U10" s="80">
        <v>466</v>
      </c>
      <c r="V10" s="80" t="s">
        <v>13864</v>
      </c>
      <c r="W10" s="81"/>
    </row>
    <row r="11" spans="1:23" ht="60" x14ac:dyDescent="0.45">
      <c r="A11" t="s">
        <v>13879</v>
      </c>
      <c r="B11" t="s">
        <v>13758</v>
      </c>
      <c r="C11" s="80">
        <v>11.12</v>
      </c>
      <c r="D11" s="80">
        <v>4.83</v>
      </c>
      <c r="E11" s="80">
        <v>383</v>
      </c>
      <c r="F11" s="80">
        <v>79</v>
      </c>
      <c r="G11" s="80">
        <v>22</v>
      </c>
      <c r="H11" s="80">
        <v>669</v>
      </c>
      <c r="I11" s="80">
        <v>1.5</v>
      </c>
      <c r="J11" s="80">
        <v>39</v>
      </c>
      <c r="K11" s="80">
        <v>132</v>
      </c>
      <c r="L11" s="80">
        <v>1</v>
      </c>
      <c r="M11" s="80">
        <v>33</v>
      </c>
      <c r="N11" s="80"/>
      <c r="O11" s="80"/>
      <c r="P11" s="80">
        <v>18</v>
      </c>
      <c r="Q11" s="80">
        <v>139</v>
      </c>
      <c r="R11" s="80">
        <v>20</v>
      </c>
      <c r="S11" s="80"/>
      <c r="T11" s="80" t="s">
        <v>13880</v>
      </c>
      <c r="U11" s="80">
        <v>545</v>
      </c>
      <c r="V11" s="80" t="s">
        <v>13864</v>
      </c>
      <c r="W11" s="81"/>
    </row>
    <row r="12" spans="1:23" ht="22.5" x14ac:dyDescent="0.45">
      <c r="A12" t="s">
        <v>13881</v>
      </c>
      <c r="B12" t="s">
        <v>13758</v>
      </c>
      <c r="C12" s="80">
        <v>22.46</v>
      </c>
      <c r="D12" s="80">
        <v>9.76</v>
      </c>
      <c r="E12" s="80">
        <v>277</v>
      </c>
      <c r="F12" s="80">
        <v>28</v>
      </c>
      <c r="G12" s="80">
        <v>18</v>
      </c>
      <c r="H12" s="80">
        <v>575</v>
      </c>
      <c r="I12" s="80">
        <v>0.5</v>
      </c>
      <c r="J12" s="80">
        <v>124</v>
      </c>
      <c r="K12" s="80">
        <v>-6</v>
      </c>
      <c r="L12" s="80">
        <v>0</v>
      </c>
      <c r="M12" s="80">
        <v>-35</v>
      </c>
      <c r="N12" s="80"/>
      <c r="O12" s="80"/>
      <c r="P12" s="80">
        <v>26</v>
      </c>
      <c r="Q12" s="80">
        <v>79</v>
      </c>
      <c r="R12" s="80">
        <v>90</v>
      </c>
      <c r="S12" s="80"/>
      <c r="T12" s="80" t="s">
        <v>13882</v>
      </c>
      <c r="U12" s="80">
        <v>310</v>
      </c>
      <c r="V12" s="80" t="s">
        <v>13864</v>
      </c>
      <c r="W12" s="81"/>
    </row>
    <row r="13" spans="1:23" x14ac:dyDescent="0.45">
      <c r="A13" t="s">
        <v>13883</v>
      </c>
      <c r="B13" t="s">
        <v>13758</v>
      </c>
      <c r="C13">
        <v>16</v>
      </c>
      <c r="D13">
        <v>6.96</v>
      </c>
      <c r="E13">
        <v>246</v>
      </c>
      <c r="F13">
        <v>35</v>
      </c>
      <c r="G13">
        <v>18</v>
      </c>
      <c r="H13">
        <v>511</v>
      </c>
      <c r="I13">
        <v>0.5</v>
      </c>
      <c r="J13">
        <v>107</v>
      </c>
      <c r="K13">
        <v>15</v>
      </c>
      <c r="L13">
        <v>-1</v>
      </c>
      <c r="M13">
        <v>-29</v>
      </c>
      <c r="P13">
        <v>29</v>
      </c>
      <c r="Q13">
        <v>56</v>
      </c>
      <c r="R13">
        <v>69</v>
      </c>
      <c r="T13" t="s">
        <v>13884</v>
      </c>
      <c r="U13">
        <v>310</v>
      </c>
      <c r="V13" t="s">
        <v>13864</v>
      </c>
      <c r="W13" s="81"/>
    </row>
    <row r="14" spans="1:23" x14ac:dyDescent="0.45">
      <c r="A14" t="s">
        <v>13885</v>
      </c>
      <c r="B14" t="s">
        <v>13758</v>
      </c>
      <c r="C14">
        <v>25.84</v>
      </c>
      <c r="D14">
        <v>11.24</v>
      </c>
      <c r="E14">
        <v>311</v>
      </c>
      <c r="F14">
        <v>28</v>
      </c>
      <c r="G14">
        <v>18</v>
      </c>
      <c r="H14">
        <v>646</v>
      </c>
      <c r="I14">
        <v>0.5</v>
      </c>
      <c r="J14">
        <v>136</v>
      </c>
      <c r="K14">
        <v>-6</v>
      </c>
      <c r="L14">
        <v>-3</v>
      </c>
      <c r="M14">
        <v>-8</v>
      </c>
      <c r="P14">
        <v>31</v>
      </c>
      <c r="Q14">
        <v>90</v>
      </c>
      <c r="R14">
        <v>69</v>
      </c>
      <c r="T14" t="s">
        <v>13886</v>
      </c>
      <c r="U14">
        <v>362</v>
      </c>
      <c r="V14" t="s">
        <v>13864</v>
      </c>
    </row>
    <row r="15" spans="1:23" x14ac:dyDescent="0.45">
      <c r="A15" t="s">
        <v>24</v>
      </c>
      <c r="B15" t="s">
        <v>13758</v>
      </c>
      <c r="C15">
        <v>12.12</v>
      </c>
      <c r="D15">
        <v>5.27</v>
      </c>
      <c r="E15">
        <v>440</v>
      </c>
      <c r="F15">
        <v>83</v>
      </c>
      <c r="G15">
        <v>22</v>
      </c>
      <c r="H15">
        <v>769</v>
      </c>
      <c r="I15">
        <v>1.5</v>
      </c>
      <c r="J15">
        <v>60</v>
      </c>
      <c r="K15">
        <v>142</v>
      </c>
      <c r="L15">
        <v>1</v>
      </c>
      <c r="M15">
        <v>34</v>
      </c>
      <c r="P15">
        <v>26</v>
      </c>
      <c r="Q15">
        <v>151</v>
      </c>
      <c r="R15">
        <v>25</v>
      </c>
      <c r="T15" t="s">
        <v>13887</v>
      </c>
      <c r="U15">
        <v>545</v>
      </c>
      <c r="V15" t="s">
        <v>13864</v>
      </c>
    </row>
    <row r="16" spans="1:23" x14ac:dyDescent="0.45">
      <c r="A16" t="s">
        <v>13888</v>
      </c>
      <c r="B16" t="s">
        <v>13756</v>
      </c>
      <c r="C16">
        <v>32.96</v>
      </c>
      <c r="D16">
        <v>18.03</v>
      </c>
      <c r="E16">
        <v>860</v>
      </c>
      <c r="F16">
        <v>48</v>
      </c>
      <c r="G16">
        <v>21</v>
      </c>
      <c r="H16">
        <v>1565</v>
      </c>
      <c r="I16">
        <v>0.5</v>
      </c>
      <c r="J16">
        <v>110</v>
      </c>
      <c r="K16">
        <v>83</v>
      </c>
      <c r="M16">
        <v>12</v>
      </c>
      <c r="P16">
        <v>340</v>
      </c>
      <c r="Q16">
        <v>132</v>
      </c>
      <c r="S16">
        <v>183</v>
      </c>
      <c r="T16" t="s">
        <v>13889</v>
      </c>
      <c r="U16">
        <v>940</v>
      </c>
      <c r="V16" t="s">
        <v>13864</v>
      </c>
    </row>
    <row r="17" spans="1:22" x14ac:dyDescent="0.45">
      <c r="A17" t="s">
        <v>13890</v>
      </c>
      <c r="B17" t="s">
        <v>13756</v>
      </c>
      <c r="C17">
        <v>18.86</v>
      </c>
      <c r="D17">
        <v>10.5</v>
      </c>
      <c r="E17">
        <v>274</v>
      </c>
      <c r="F17">
        <v>26</v>
      </c>
      <c r="G17">
        <v>18</v>
      </c>
      <c r="H17">
        <v>569</v>
      </c>
      <c r="I17">
        <v>0.5</v>
      </c>
      <c r="J17">
        <v>16</v>
      </c>
      <c r="K17">
        <v>-57</v>
      </c>
      <c r="M17">
        <v>-1</v>
      </c>
      <c r="P17">
        <v>197</v>
      </c>
      <c r="Q17">
        <v>66</v>
      </c>
      <c r="S17">
        <v>53</v>
      </c>
      <c r="T17" t="s">
        <v>13863</v>
      </c>
      <c r="U17">
        <v>414</v>
      </c>
      <c r="V17" t="s">
        <v>13864</v>
      </c>
    </row>
    <row r="18" spans="1:22" x14ac:dyDescent="0.45">
      <c r="A18" t="s">
        <v>13891</v>
      </c>
      <c r="B18" t="s">
        <v>13756</v>
      </c>
      <c r="C18">
        <v>5.1100000000000003</v>
      </c>
      <c r="D18">
        <v>2.68</v>
      </c>
      <c r="E18">
        <v>264</v>
      </c>
      <c r="F18">
        <v>99</v>
      </c>
      <c r="G18">
        <v>22</v>
      </c>
      <c r="H18">
        <v>461</v>
      </c>
      <c r="I18">
        <v>1.5</v>
      </c>
      <c r="J18">
        <v>55</v>
      </c>
      <c r="K18">
        <v>56</v>
      </c>
      <c r="M18">
        <v>3</v>
      </c>
      <c r="P18">
        <v>37</v>
      </c>
      <c r="Q18">
        <v>64</v>
      </c>
      <c r="S18">
        <v>49</v>
      </c>
      <c r="T18" t="s">
        <v>13892</v>
      </c>
      <c r="U18">
        <v>373</v>
      </c>
      <c r="V18" t="s">
        <v>13864</v>
      </c>
    </row>
    <row r="19" spans="1:22" x14ac:dyDescent="0.45">
      <c r="A19" s="96"/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  <c r="V19" s="96"/>
    </row>
    <row r="20" spans="1:22" x14ac:dyDescent="0.45">
      <c r="A20" s="96"/>
      <c r="B20" s="96"/>
      <c r="C20" s="96"/>
      <c r="D20" s="96"/>
      <c r="E20" s="96"/>
      <c r="F20" s="96"/>
      <c r="G20" s="96"/>
      <c r="H20" s="96"/>
      <c r="I20" s="96"/>
      <c r="J20" s="96"/>
      <c r="K20" s="96"/>
      <c r="L20" s="96"/>
      <c r="M20" s="96"/>
      <c r="N20" s="96"/>
      <c r="O20" s="96"/>
      <c r="P20" s="96"/>
      <c r="Q20" s="96"/>
      <c r="R20" s="96"/>
      <c r="S20" s="96"/>
      <c r="T20" s="96"/>
      <c r="U20" s="96"/>
      <c r="V20" s="96"/>
    </row>
    <row r="21" spans="1:22" x14ac:dyDescent="0.45">
      <c r="A21" s="96"/>
      <c r="B21" s="96"/>
      <c r="C21" s="96"/>
      <c r="D21" s="96"/>
      <c r="E21" s="96"/>
      <c r="F21" s="96"/>
      <c r="G21" s="96"/>
      <c r="H21" s="96"/>
      <c r="I21" s="96"/>
      <c r="J21" s="96"/>
      <c r="K21" s="96"/>
      <c r="L21" s="96"/>
      <c r="M21" s="96"/>
      <c r="N21" s="96"/>
      <c r="O21" s="96"/>
      <c r="P21" s="96"/>
      <c r="Q21" s="96"/>
      <c r="R21" s="96"/>
      <c r="S21" s="96"/>
      <c r="T21" s="96"/>
      <c r="U21" s="96"/>
      <c r="V21" s="96"/>
    </row>
    <row r="22" spans="1:22" x14ac:dyDescent="0.45">
      <c r="A22" s="96"/>
      <c r="B22" s="96"/>
      <c r="C22" s="96"/>
      <c r="D22" s="96"/>
      <c r="E22" s="96"/>
      <c r="F22" s="96"/>
      <c r="G22" s="96"/>
      <c r="H22" s="96"/>
      <c r="I22" s="96"/>
      <c r="J22" s="96"/>
      <c r="K22" s="96"/>
      <c r="L22" s="96"/>
      <c r="M22" s="96"/>
      <c r="N22" s="96"/>
      <c r="O22" s="96"/>
      <c r="P22" s="96"/>
      <c r="Q22" s="96"/>
      <c r="R22" s="96"/>
      <c r="S22" s="96"/>
      <c r="T22" s="96"/>
      <c r="U22" s="96"/>
      <c r="V22" s="96"/>
    </row>
    <row r="23" spans="1:22" x14ac:dyDescent="0.45">
      <c r="A23" s="96"/>
      <c r="B23" s="96"/>
      <c r="C23" s="96"/>
      <c r="D23" s="96"/>
      <c r="E23" s="96"/>
      <c r="F23" s="96"/>
      <c r="G23" s="96"/>
      <c r="H23" s="96"/>
      <c r="I23" s="96"/>
      <c r="J23" s="96"/>
      <c r="K23" s="96"/>
      <c r="L23" s="96"/>
      <c r="M23" s="96"/>
      <c r="N23" s="96"/>
      <c r="O23" s="96"/>
      <c r="P23" s="96"/>
      <c r="Q23" s="96"/>
      <c r="R23" s="96"/>
      <c r="S23" s="96"/>
      <c r="T23" s="96"/>
      <c r="U23" s="96"/>
      <c r="V23" s="96"/>
    </row>
    <row r="24" spans="1:22" x14ac:dyDescent="0.45">
      <c r="A24" s="96"/>
      <c r="B24" s="96"/>
      <c r="C24" s="96"/>
      <c r="D24" s="96"/>
      <c r="E24" s="96"/>
      <c r="F24" s="96"/>
      <c r="G24" s="96"/>
      <c r="H24" s="96"/>
      <c r="I24" s="96"/>
      <c r="J24" s="96"/>
      <c r="K24" s="96"/>
      <c r="L24" s="96"/>
      <c r="M24" s="96"/>
      <c r="N24" s="96"/>
      <c r="O24" s="96"/>
      <c r="P24" s="96"/>
      <c r="Q24" s="96"/>
      <c r="R24" s="96"/>
      <c r="S24" s="96"/>
      <c r="T24" s="96"/>
      <c r="U24" s="96"/>
      <c r="V24" s="96"/>
    </row>
    <row r="25" spans="1:22" x14ac:dyDescent="0.45">
      <c r="A25" s="96"/>
      <c r="B25" s="96"/>
      <c r="C25" s="96"/>
      <c r="D25" s="96"/>
      <c r="E25" s="96"/>
      <c r="F25" s="96"/>
      <c r="G25" s="96"/>
      <c r="H25" s="96"/>
      <c r="I25" s="96"/>
      <c r="J25" s="96"/>
      <c r="K25" s="96"/>
      <c r="L25" s="96"/>
      <c r="M25" s="96"/>
      <c r="N25" s="96"/>
      <c r="O25" s="96"/>
      <c r="P25" s="96"/>
      <c r="Q25" s="96"/>
      <c r="R25" s="96"/>
      <c r="S25" s="96"/>
      <c r="T25" s="96"/>
      <c r="U25" s="96"/>
      <c r="V25" s="96"/>
    </row>
    <row r="26" spans="1:22" x14ac:dyDescent="0.45">
      <c r="A26" s="96"/>
      <c r="B26" s="96"/>
      <c r="C26" s="96"/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96"/>
      <c r="Q26" s="96"/>
      <c r="R26" s="96"/>
      <c r="S26" s="96"/>
      <c r="T26" s="96"/>
      <c r="U26" s="96"/>
      <c r="V26" s="96"/>
    </row>
    <row r="27" spans="1:22" x14ac:dyDescent="0.45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96"/>
      <c r="Q27" s="96"/>
      <c r="R27" s="96"/>
      <c r="S27" s="96"/>
      <c r="T27" s="96"/>
      <c r="U27" s="96"/>
      <c r="V27" s="96"/>
    </row>
    <row r="28" spans="1:22" x14ac:dyDescent="0.45">
      <c r="A28" s="96"/>
      <c r="B28" s="96"/>
      <c r="C28" s="96"/>
      <c r="D28" s="96"/>
      <c r="E28" s="96"/>
      <c r="F28" s="96"/>
      <c r="G28" s="96"/>
      <c r="H28" s="96"/>
      <c r="I28" s="96"/>
      <c r="J28" s="96"/>
      <c r="K28" s="96"/>
      <c r="L28" s="96"/>
      <c r="M28" s="96"/>
      <c r="N28" s="96"/>
      <c r="O28" s="96"/>
      <c r="P28" s="96"/>
      <c r="Q28" s="96"/>
      <c r="R28" s="96"/>
      <c r="S28" s="96"/>
      <c r="T28" s="96"/>
      <c r="U28" s="96"/>
      <c r="V28" s="9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B902C-D12E-492C-B0E9-33625A9086FA}">
  <sheetPr codeName="Sheet4"/>
  <dimension ref="A2:V11"/>
  <sheetViews>
    <sheetView topLeftCell="A5" zoomScale="120" zoomScaleNormal="120" workbookViewId="0">
      <selection activeCell="P17" sqref="P17"/>
    </sheetView>
  </sheetViews>
  <sheetFormatPr defaultRowHeight="14.25" x14ac:dyDescent="0.45"/>
  <cols>
    <col min="1" max="1" width="9.6640625" customWidth="1"/>
    <col min="22" max="22" width="9.19921875" bestFit="1" customWidth="1"/>
  </cols>
  <sheetData>
    <row r="2" spans="1:22" x14ac:dyDescent="0.45">
      <c r="A2" t="s">
        <v>93</v>
      </c>
      <c r="B2" t="s">
        <v>94</v>
      </c>
      <c r="C2" t="s">
        <v>95</v>
      </c>
      <c r="D2" t="s">
        <v>87</v>
      </c>
      <c r="E2" t="s">
        <v>96</v>
      </c>
      <c r="F2" t="s">
        <v>69</v>
      </c>
      <c r="G2" t="s">
        <v>107</v>
      </c>
      <c r="H2" t="s">
        <v>97</v>
      </c>
      <c r="I2" s="1" t="s">
        <v>13675</v>
      </c>
      <c r="J2" t="s">
        <v>13823</v>
      </c>
      <c r="K2" t="s">
        <v>13676</v>
      </c>
      <c r="L2" t="s">
        <v>106</v>
      </c>
      <c r="M2" t="s">
        <v>13674</v>
      </c>
      <c r="N2" t="s">
        <v>112</v>
      </c>
      <c r="R2" t="str">
        <f>A2</f>
        <v>Flow temperature</v>
      </c>
      <c r="S2" t="str">
        <f>J2</f>
        <v>Electric cost/year</v>
      </c>
      <c r="T2" t="s">
        <v>66</v>
      </c>
      <c r="U2" t="s">
        <v>30</v>
      </c>
      <c r="V2" t="str">
        <f>M2</f>
        <v>Payback Years</v>
      </c>
    </row>
    <row r="3" spans="1:22" x14ac:dyDescent="0.45">
      <c r="A3" s="29">
        <v>65</v>
      </c>
      <c r="B3">
        <f>MATCH(A3,CalcResults!A:A,0)-1</f>
        <v>8</v>
      </c>
      <c r="C3" s="1">
        <f ca="1">SUM(OFFSET(CalcResults!$A$1,$B3,6,23,1))</f>
        <v>285</v>
      </c>
      <c r="D3" s="1">
        <f ca="1">SUM(OFFSET(CalcResults!$A$1,$B3,5,23,1))</f>
        <v>550</v>
      </c>
      <c r="E3" s="1">
        <f ca="1">SUM(C3:D3)</f>
        <v>835</v>
      </c>
      <c r="F3" s="27">
        <f ca="1">SUM(OFFSET(CalcResults!$A$1,$B3,8,23,1))</f>
        <v>15449.125443629917</v>
      </c>
      <c r="G3" s="28">
        <f ca="1">F3/'Rooms'!$C$5</f>
        <v>1.983963714348262</v>
      </c>
      <c r="H3">
        <v>3.01</v>
      </c>
      <c r="I3" s="27">
        <f>Calcs!$B$3/H3</f>
        <v>5693.0722962238269</v>
      </c>
      <c r="J3" s="1">
        <f>I3*Calcs!$B$4</f>
        <v>1366.3373510937183</v>
      </c>
      <c r="K3" s="1">
        <f>$J$3-J3</f>
        <v>0</v>
      </c>
      <c r="L3" s="1">
        <f ca="1">E3-$E$3</f>
        <v>0</v>
      </c>
      <c r="M3" s="27"/>
      <c r="N3" s="28">
        <f>K3/$J$3</f>
        <v>0</v>
      </c>
      <c r="R3">
        <f t="shared" ref="R3:R11" si="0">A3</f>
        <v>65</v>
      </c>
      <c r="S3" s="1">
        <f t="shared" ref="S3:S11" si="1">J3</f>
        <v>1366.3373510937183</v>
      </c>
      <c r="T3" s="1">
        <f>K3</f>
        <v>0</v>
      </c>
      <c r="U3" s="1">
        <f ca="1">L3</f>
        <v>0</v>
      </c>
      <c r="V3">
        <f t="shared" ref="V3:V11" si="2">M3</f>
        <v>0</v>
      </c>
    </row>
    <row r="4" spans="1:22" x14ac:dyDescent="0.45">
      <c r="A4" s="29">
        <v>55</v>
      </c>
      <c r="B4">
        <f>MATCH(A4,CalcResults!A:A,0)-1</f>
        <v>33</v>
      </c>
      <c r="C4" s="1">
        <f ca="1">SUM(OFFSET(CalcResults!$A$1,$B4,6,23,1))</f>
        <v>570</v>
      </c>
      <c r="D4" s="1">
        <f ca="1">SUM(OFFSET(CalcResults!$A$1,$B4,5,23,1))</f>
        <v>1003.84</v>
      </c>
      <c r="E4" s="1">
        <f t="shared" ref="E4:E10" ca="1" si="3">SUM(C4:D4)</f>
        <v>1573.8400000000001</v>
      </c>
      <c r="F4" s="27">
        <f ca="1">SUM(OFFSET(CalcResults!$A$1,$B4,8,23,1))</f>
        <v>11995.054973541024</v>
      </c>
      <c r="G4" s="28">
        <f ca="1">F4/'Rooms'!$C$5</f>
        <v>1.540394885519587</v>
      </c>
      <c r="H4">
        <v>3.92</v>
      </c>
      <c r="I4" s="27">
        <f>Calcs!$B$3/H4</f>
        <v>4371.4662274575812</v>
      </c>
      <c r="J4" s="1">
        <f>I4*Calcs!$B$4</f>
        <v>1049.1518945898194</v>
      </c>
      <c r="K4" s="1">
        <f t="shared" ref="K4:K11" si="4">$J$3-J4</f>
        <v>317.18545650389888</v>
      </c>
      <c r="L4" s="1">
        <f t="shared" ref="L4:L11" ca="1" si="5">E4-$E$3</f>
        <v>738.84000000000015</v>
      </c>
      <c r="M4" s="27">
        <f ca="1">L4/K4</f>
        <v>2.3293627902858094</v>
      </c>
      <c r="N4" s="28">
        <f t="shared" ref="N4:N11" si="6">K4/$J$3</f>
        <v>0.23214285714285712</v>
      </c>
      <c r="R4">
        <f t="shared" si="0"/>
        <v>55</v>
      </c>
      <c r="S4" s="1">
        <f t="shared" si="1"/>
        <v>1049.1518945898194</v>
      </c>
      <c r="T4" s="1">
        <f t="shared" ref="T4:T11" si="7">K4</f>
        <v>317.18545650389888</v>
      </c>
      <c r="U4" s="1">
        <f t="shared" ref="U4:U11" ca="1" si="8">L4</f>
        <v>738.84000000000015</v>
      </c>
      <c r="V4" s="26">
        <f t="shared" ca="1" si="2"/>
        <v>2.3293627902858094</v>
      </c>
    </row>
    <row r="5" spans="1:22" x14ac:dyDescent="0.45">
      <c r="A5" s="29">
        <v>48</v>
      </c>
      <c r="B5">
        <f>MATCH(A5,CalcResults!A:A,0)-1</f>
        <v>58</v>
      </c>
      <c r="C5" s="1">
        <f ca="1">SUM(OFFSET(CalcResults!$A$1,$B5,6,23,1))</f>
        <v>665</v>
      </c>
      <c r="D5" s="1">
        <f ca="1">SUM(OFFSET(CalcResults!$A$1,$B5,5,23,1))</f>
        <v>1329.93</v>
      </c>
      <c r="E5" s="1">
        <f t="shared" ca="1" si="3"/>
        <v>1994.93</v>
      </c>
      <c r="F5" s="27">
        <f ca="1">SUM(OFFSET(CalcResults!$A$1,$B5,8,23,1))</f>
        <v>9542.8360227243047</v>
      </c>
      <c r="G5" s="28">
        <f ca="1">F5/'Rooms'!$C$5</f>
        <v>1.2254829873795177</v>
      </c>
      <c r="H5">
        <v>4.03</v>
      </c>
      <c r="I5" s="27">
        <f>Calcs!$B$3/H5</f>
        <v>4252.1458093383917</v>
      </c>
      <c r="J5" s="1">
        <f>I5*Calcs!$B$4</f>
        <v>1020.514994241214</v>
      </c>
      <c r="K5" s="1">
        <f t="shared" si="4"/>
        <v>345.8223568525043</v>
      </c>
      <c r="L5" s="1">
        <f t="shared" ca="1" si="5"/>
        <v>1159.93</v>
      </c>
      <c r="M5" s="27">
        <f ca="1">L5/K5</f>
        <v>3.3541209150185698</v>
      </c>
      <c r="N5" s="28">
        <f t="shared" si="6"/>
        <v>0.25310173697270466</v>
      </c>
      <c r="R5">
        <f t="shared" si="0"/>
        <v>48</v>
      </c>
      <c r="S5" s="1">
        <f t="shared" si="1"/>
        <v>1020.514994241214</v>
      </c>
      <c r="T5" s="1">
        <f t="shared" si="7"/>
        <v>345.8223568525043</v>
      </c>
      <c r="U5" s="1">
        <f t="shared" ca="1" si="8"/>
        <v>1159.93</v>
      </c>
      <c r="V5" s="26">
        <f t="shared" ca="1" si="2"/>
        <v>3.3541209150185698</v>
      </c>
    </row>
    <row r="6" spans="1:22" x14ac:dyDescent="0.45">
      <c r="A6" s="29">
        <v>46</v>
      </c>
      <c r="B6">
        <f>MATCH(A6,CalcResults!A:A,0)-1</f>
        <v>83</v>
      </c>
      <c r="C6" s="1">
        <f ca="1">SUM(OFFSET(CalcResults!$A$1,$B6,6,23,1))</f>
        <v>950</v>
      </c>
      <c r="D6" s="1">
        <f ca="1">SUM(OFFSET(CalcResults!$A$1,$B6,5,23,1))</f>
        <v>1572.66</v>
      </c>
      <c r="E6" s="1">
        <f t="shared" ca="1" si="3"/>
        <v>2522.66</v>
      </c>
      <c r="F6" s="27">
        <f ca="1">SUM(OFFSET(CalcResults!$A$1,$B6,8,23,1))</f>
        <v>9434.1739260252671</v>
      </c>
      <c r="G6" s="28">
        <f ca="1">F6/'Rooms'!$C$5</f>
        <v>1.2115286921825179</v>
      </c>
      <c r="H6">
        <v>4.1399999999999997</v>
      </c>
      <c r="I6" s="27">
        <f>Calcs!$B$3/H6</f>
        <v>4139.1660897665988</v>
      </c>
      <c r="J6" s="1">
        <f>I6*Calcs!$B$4</f>
        <v>993.39986154398366</v>
      </c>
      <c r="K6" s="1">
        <f t="shared" si="4"/>
        <v>372.93748954973466</v>
      </c>
      <c r="L6" s="1">
        <f t="shared" ca="1" si="5"/>
        <v>1687.6599999999999</v>
      </c>
      <c r="M6" s="27">
        <f t="shared" ref="M6:M11" ca="1" si="9">L6/K6</f>
        <v>4.5253160309455422</v>
      </c>
      <c r="N6" s="28">
        <f t="shared" si="6"/>
        <v>0.27294685990338163</v>
      </c>
      <c r="R6">
        <f t="shared" si="0"/>
        <v>46</v>
      </c>
      <c r="S6" s="1">
        <f t="shared" si="1"/>
        <v>993.39986154398366</v>
      </c>
      <c r="T6" s="1">
        <f t="shared" si="7"/>
        <v>372.93748954973466</v>
      </c>
      <c r="U6" s="1">
        <f t="shared" ca="1" si="8"/>
        <v>1687.6599999999999</v>
      </c>
      <c r="V6" s="26">
        <f t="shared" ca="1" si="2"/>
        <v>4.5253160309455422</v>
      </c>
    </row>
    <row r="7" spans="1:22" x14ac:dyDescent="0.45">
      <c r="A7" s="29">
        <v>44</v>
      </c>
      <c r="B7">
        <f>MATCH(A7,CalcResults!A:A,0)-1</f>
        <v>108</v>
      </c>
      <c r="C7" s="1">
        <f ca="1">SUM(OFFSET(CalcResults!$A$1,$B7,6,23,1))</f>
        <v>1140</v>
      </c>
      <c r="D7" s="1">
        <f ca="1">SUM(OFFSET(CalcResults!$A$1,$B7,5,23,1))</f>
        <v>1771.25</v>
      </c>
      <c r="E7" s="1">
        <f t="shared" ca="1" si="3"/>
        <v>2911.25</v>
      </c>
      <c r="F7" s="27">
        <f ca="1">SUM(OFFSET(CalcResults!$A$1,$B7,8,23,1))</f>
        <v>8935.8767227141998</v>
      </c>
      <c r="G7" s="28">
        <f ca="1">F7/'Rooms'!$C$5</f>
        <v>1.1475377838338512</v>
      </c>
      <c r="H7">
        <v>4.25</v>
      </c>
      <c r="I7" s="27">
        <f>Calcs!$B$3/H7</f>
        <v>4032.0347321491099</v>
      </c>
      <c r="J7" s="1">
        <f>I7*Calcs!$B$4</f>
        <v>967.68833571578637</v>
      </c>
      <c r="K7" s="1">
        <f t="shared" si="4"/>
        <v>398.64901537793196</v>
      </c>
      <c r="L7" s="1">
        <f t="shared" ca="1" si="5"/>
        <v>2076.25</v>
      </c>
      <c r="M7" s="27">
        <f t="shared" ca="1" si="9"/>
        <v>5.2082155477836789</v>
      </c>
      <c r="N7" s="28">
        <f t="shared" si="6"/>
        <v>0.29176470588235298</v>
      </c>
      <c r="R7">
        <f t="shared" si="0"/>
        <v>44</v>
      </c>
      <c r="S7" s="1">
        <f t="shared" si="1"/>
        <v>967.68833571578637</v>
      </c>
      <c r="T7" s="1">
        <f t="shared" si="7"/>
        <v>398.64901537793196</v>
      </c>
      <c r="U7" s="1">
        <f t="shared" ca="1" si="8"/>
        <v>2076.25</v>
      </c>
      <c r="V7" s="26">
        <f t="shared" ca="1" si="2"/>
        <v>5.2082155477836789</v>
      </c>
    </row>
    <row r="8" spans="1:22" x14ac:dyDescent="0.45">
      <c r="A8" s="29">
        <v>42</v>
      </c>
      <c r="B8">
        <f>MATCH(A8,CalcResults!A:A,0)-1</f>
        <v>133</v>
      </c>
      <c r="C8" s="1">
        <f ca="1">SUM(OFFSET(CalcResults!$A$1,$B8,6,23,1))</f>
        <v>1140</v>
      </c>
      <c r="D8" s="1">
        <f ca="1">SUM(OFFSET(CalcResults!$A$1,$B8,5,23,1))</f>
        <v>2204.8500000000004</v>
      </c>
      <c r="E8" s="1">
        <f t="shared" ca="1" si="3"/>
        <v>3344.8500000000004</v>
      </c>
      <c r="F8" s="27">
        <f ca="1">SUM(OFFSET(CalcResults!$A$1,$B8,8,23,1))</f>
        <v>8553.9858921889008</v>
      </c>
      <c r="G8" s="28">
        <f ca="1">F8/'Rooms'!$C$5</f>
        <v>1.0984956841131246</v>
      </c>
      <c r="H8">
        <v>4.3600000000000003</v>
      </c>
      <c r="I8" s="27">
        <f>Calcs!$B$3/H8</f>
        <v>3930.309085237091</v>
      </c>
      <c r="J8" s="1">
        <f>I8*Calcs!$B$4</f>
        <v>943.27418045690183</v>
      </c>
      <c r="K8" s="1">
        <f t="shared" si="4"/>
        <v>423.06317063681649</v>
      </c>
      <c r="L8" s="1">
        <f t="shared" ca="1" si="5"/>
        <v>2509.8500000000004</v>
      </c>
      <c r="M8" s="27">
        <f t="shared" ca="1" si="9"/>
        <v>5.9325655698699666</v>
      </c>
      <c r="N8" s="28">
        <f t="shared" si="6"/>
        <v>0.30963302752293581</v>
      </c>
      <c r="R8">
        <f t="shared" si="0"/>
        <v>42</v>
      </c>
      <c r="S8" s="1">
        <f t="shared" si="1"/>
        <v>943.27418045690183</v>
      </c>
      <c r="T8" s="1">
        <f t="shared" si="7"/>
        <v>423.06317063681649</v>
      </c>
      <c r="U8" s="1">
        <f t="shared" ca="1" si="8"/>
        <v>2509.8500000000004</v>
      </c>
      <c r="V8" s="26">
        <f t="shared" ca="1" si="2"/>
        <v>5.9325655698699666</v>
      </c>
    </row>
    <row r="9" spans="1:22" x14ac:dyDescent="0.45">
      <c r="A9" s="29">
        <v>40</v>
      </c>
      <c r="B9">
        <f>MATCH(A9,CalcResults!A:A,0)-1</f>
        <v>158</v>
      </c>
      <c r="C9" s="1">
        <f ca="1">SUM(OFFSET(CalcResults!$A$1,$B9,6,23,1))</f>
        <v>1425</v>
      </c>
      <c r="D9" s="1">
        <f ca="1">SUM(OFFSET(CalcResults!$A$1,$B9,5,23,1))</f>
        <v>2535.12</v>
      </c>
      <c r="E9" s="1">
        <f t="shared" ca="1" si="3"/>
        <v>3960.12</v>
      </c>
      <c r="F9" s="27">
        <f ca="1">SUM(OFFSET(CalcResults!$A$1,$B9,8,23,1))</f>
        <v>7924.0969708265811</v>
      </c>
      <c r="G9" s="28">
        <f ca="1">F9/'Rooms'!$C$5</f>
        <v>1.0176058778511083</v>
      </c>
      <c r="H9">
        <v>4.47</v>
      </c>
      <c r="I9" s="27">
        <f>Calcs!$B$3/H9</f>
        <v>3833.5900697167158</v>
      </c>
      <c r="J9" s="1">
        <f>I9*Calcs!$B$4</f>
        <v>920.06161673201177</v>
      </c>
      <c r="K9" s="1">
        <f t="shared" si="4"/>
        <v>446.27573436170655</v>
      </c>
      <c r="L9" s="1">
        <f t="shared" ca="1" si="5"/>
        <v>3125.12</v>
      </c>
      <c r="M9" s="27">
        <f t="shared" ca="1" si="9"/>
        <v>7.0026661979947349</v>
      </c>
      <c r="N9" s="28">
        <f t="shared" si="6"/>
        <v>0.32662192393736011</v>
      </c>
      <c r="R9">
        <f t="shared" si="0"/>
        <v>40</v>
      </c>
      <c r="S9" s="1">
        <f t="shared" si="1"/>
        <v>920.06161673201177</v>
      </c>
      <c r="T9" s="1">
        <f t="shared" si="7"/>
        <v>446.27573436170655</v>
      </c>
      <c r="U9" s="1">
        <f t="shared" ca="1" si="8"/>
        <v>3125.12</v>
      </c>
      <c r="V9" s="26">
        <f t="shared" ca="1" si="2"/>
        <v>7.0026661979947349</v>
      </c>
    </row>
    <row r="10" spans="1:22" x14ac:dyDescent="0.45">
      <c r="A10" s="29">
        <v>38</v>
      </c>
      <c r="B10">
        <f>MATCH(A10,CalcResults!A:A,0)-1</f>
        <v>183</v>
      </c>
      <c r="C10" s="1">
        <f ca="1">SUM(OFFSET(CalcResults!$A$1,$B10,6,23,1))</f>
        <v>1520</v>
      </c>
      <c r="D10" s="1">
        <f ca="1">SUM(OFFSET(CalcResults!$A$1,$B10,5,23,1))</f>
        <v>2967.1099999999997</v>
      </c>
      <c r="E10" s="1">
        <f t="shared" ca="1" si="3"/>
        <v>4487.1099999999997</v>
      </c>
      <c r="F10" s="27">
        <f ca="1">SUM(OFFSET(CalcResults!$A$1,$B10,8,23,1))</f>
        <v>7431.2243125843452</v>
      </c>
      <c r="G10" s="28">
        <f ca="1">F10/'Rooms'!$C$5</f>
        <v>0.95431158502431557</v>
      </c>
      <c r="H10">
        <v>4.58</v>
      </c>
      <c r="I10" s="27">
        <f>Calcs!$B$3/H10</f>
        <v>3741.5169457715542</v>
      </c>
      <c r="J10" s="1">
        <f>I10*Calcs!$B$4</f>
        <v>897.96406698517296</v>
      </c>
      <c r="K10" s="1">
        <f t="shared" si="4"/>
        <v>468.37328410854536</v>
      </c>
      <c r="L10" s="1">
        <f t="shared" ca="1" si="5"/>
        <v>3652.1099999999997</v>
      </c>
      <c r="M10" s="27">
        <f t="shared" ca="1" si="9"/>
        <v>7.7974344906350899</v>
      </c>
      <c r="N10" s="28">
        <f t="shared" si="6"/>
        <v>0.34279475982532753</v>
      </c>
      <c r="R10">
        <f t="shared" si="0"/>
        <v>38</v>
      </c>
      <c r="S10" s="1">
        <f t="shared" si="1"/>
        <v>897.96406698517296</v>
      </c>
      <c r="T10" s="1">
        <f t="shared" si="7"/>
        <v>468.37328410854536</v>
      </c>
      <c r="U10" s="1">
        <f t="shared" ca="1" si="8"/>
        <v>3652.1099999999997</v>
      </c>
      <c r="V10" s="26">
        <f t="shared" ca="1" si="2"/>
        <v>7.7974344906350899</v>
      </c>
    </row>
    <row r="11" spans="1:22" x14ac:dyDescent="0.45">
      <c r="A11" s="29">
        <v>36</v>
      </c>
      <c r="B11">
        <f>MATCH(A11,CalcResults!A:A,0)-1</f>
        <v>208</v>
      </c>
      <c r="C11" s="1">
        <f ca="1">SUM(OFFSET(CalcResults!$A$1,$B11,6,23,1))</f>
        <v>1520</v>
      </c>
      <c r="D11" s="1">
        <f ca="1">SUM(OFFSET(CalcResults!$A$1,$B11,5,23,1))</f>
        <v>3722.1200000000008</v>
      </c>
      <c r="E11" s="1">
        <f ca="1">SUM(C11:D11)</f>
        <v>5242.1200000000008</v>
      </c>
      <c r="F11" s="27">
        <f ca="1">SUM(OFFSET(CalcResults!$A$1,$B11,8,23,1))</f>
        <v>6816.6324819159836</v>
      </c>
      <c r="G11" s="28">
        <f ca="1">F11/'Rooms'!$C$5</f>
        <v>0.87538621830178287</v>
      </c>
      <c r="H11">
        <v>4.6900000000000004</v>
      </c>
      <c r="I11" s="27">
        <f>Calcs!$B$3/H11</f>
        <v>3653.7628169794707</v>
      </c>
      <c r="J11" s="1">
        <f>I11*Calcs!$B$4</f>
        <v>876.90307607507293</v>
      </c>
      <c r="K11" s="1">
        <f t="shared" si="4"/>
        <v>489.43427501864539</v>
      </c>
      <c r="L11" s="1">
        <f t="shared" ca="1" si="5"/>
        <v>4407.1200000000008</v>
      </c>
      <c r="M11" s="27">
        <f t="shared" ca="1" si="9"/>
        <v>9.0045185328144584</v>
      </c>
      <c r="N11" s="28">
        <f t="shared" si="6"/>
        <v>0.35820895522388063</v>
      </c>
      <c r="R11">
        <f t="shared" si="0"/>
        <v>36</v>
      </c>
      <c r="S11" s="1">
        <f t="shared" si="1"/>
        <v>876.90307607507293</v>
      </c>
      <c r="T11" s="1">
        <f t="shared" si="7"/>
        <v>489.43427501864539</v>
      </c>
      <c r="U11" s="1">
        <f t="shared" ca="1" si="8"/>
        <v>4407.1200000000008</v>
      </c>
      <c r="V11" s="26">
        <f t="shared" ca="1" si="2"/>
        <v>9.0045185328144584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8468E-1C96-4244-AAD3-D4DE1A24BCD5}">
  <sheetPr codeName="Sheet8"/>
  <dimension ref="A1:AR29"/>
  <sheetViews>
    <sheetView workbookViewId="0">
      <selection activeCell="C9" sqref="C9"/>
    </sheetView>
  </sheetViews>
  <sheetFormatPr defaultRowHeight="14.25" x14ac:dyDescent="0.45"/>
  <cols>
    <col min="1" max="1" width="14.9296875" customWidth="1"/>
    <col min="3" max="4" width="10.53125" customWidth="1"/>
    <col min="5" max="5" width="13.19921875" customWidth="1"/>
    <col min="6" max="10" width="10.53125" customWidth="1"/>
    <col min="11" max="11" width="13.06640625" customWidth="1"/>
    <col min="12" max="12" width="22.265625" customWidth="1"/>
    <col min="13" max="13" width="8.86328125" customWidth="1"/>
    <col min="14" max="14" width="6.86328125" customWidth="1"/>
    <col min="15" max="15" width="5.73046875" customWidth="1"/>
    <col min="16" max="16" width="5.796875" customWidth="1"/>
    <col min="17" max="17" width="6.1328125" customWidth="1"/>
    <col min="18" max="18" width="7" customWidth="1"/>
    <col min="19" max="20" width="6.796875" customWidth="1"/>
  </cols>
  <sheetData>
    <row r="1" spans="1:44" x14ac:dyDescent="0.45">
      <c r="A1" s="97" t="s">
        <v>13810</v>
      </c>
    </row>
    <row r="2" spans="1:44" ht="21" x14ac:dyDescent="0.65">
      <c r="A2" t="s">
        <v>13806</v>
      </c>
      <c r="B2" s="94" t="str" cm="1">
        <f t="array" ref="B2">IF(ROWS(_xlfn.UNIQUE(_xlfn._xlws.FILTER(Rooms[Room Name],Rooms[Room Name]&lt;&gt;"")))-(ROWS(Rooms[Room Name])-COUNTBLANK(Rooms[Room Name]))&lt;&gt;0,"ERROR:duplicate rooms names","OK")</f>
        <v>OK</v>
      </c>
      <c r="C2" t="s">
        <v>13807</v>
      </c>
      <c r="F2" t="s">
        <v>13797</v>
      </c>
      <c r="G2" s="29" t="s">
        <v>13794</v>
      </c>
    </row>
    <row r="3" spans="1:44" x14ac:dyDescent="0.45">
      <c r="B3" t="s">
        <v>13808</v>
      </c>
      <c r="C3" t="s">
        <v>13809</v>
      </c>
    </row>
    <row r="4" spans="1:44" x14ac:dyDescent="0.45">
      <c r="A4" t="s">
        <v>344</v>
      </c>
      <c r="B4" s="95">
        <f>B5*(C4/C5)</f>
        <v>20172.160457351994</v>
      </c>
      <c r="C4" s="95">
        <f>C5+G4-H4</f>
        <v>10403.3786</v>
      </c>
      <c r="F4" t="s">
        <v>13805</v>
      </c>
      <c r="G4" s="42" cm="1">
        <f t="array" ref="G4">SUMPRODUCT((Rooms[Room Temperature]--2)*(Rooms[Volume])*Rooms[MCS ACH])*0.33</f>
        <v>4793.9793</v>
      </c>
      <c r="H4" s="42" cm="1">
        <f t="array" ref="H4">SUMPRODUCT((Rooms[Room Temperature]--2)*(Rooms[Volume])*Rooms[ACH])*0.33</f>
        <v>2177.6007</v>
      </c>
    </row>
    <row r="5" spans="1:44" x14ac:dyDescent="0.45">
      <c r="A5" t="s">
        <v>368</v>
      </c>
      <c r="B5" s="95">
        <f>SUM(Rooms[Annual kWh])</f>
        <v>15099</v>
      </c>
      <c r="C5" s="95">
        <f>SUM(Rooms[Heat Loss])</f>
        <v>7787</v>
      </c>
      <c r="D5" s="54">
        <f>SUMPRODUCT(Rooms[Heat Loss],Rooms[Room Temperature])/C5</f>
        <v>19.630923333761398</v>
      </c>
      <c r="G5" s="54">
        <f>SUMPRODUCT(Rooms[MCS ACH],Rooms[Volume])/J5</f>
        <v>1.6500121065375308</v>
      </c>
      <c r="H5" s="54">
        <f>SUMPRODUCT(Rooms[ACH],Rooms[Volume])/J5</f>
        <v>0.75577723970944322</v>
      </c>
      <c r="J5" s="42">
        <f>SUM(Rooms[Volume])</f>
        <v>412.99999999999994</v>
      </c>
      <c r="K5" s="42">
        <f>SUM(Rooms[Floor Area])</f>
        <v>186.95000000000005</v>
      </c>
      <c r="M5" t="s">
        <v>108</v>
      </c>
      <c r="N5">
        <f>VLOOKUP(N7,Scenarios!$A$2:$B$11,2,FALSE)</f>
        <v>8</v>
      </c>
      <c r="O5">
        <f>VLOOKUP(O7,Scenarios!$A$2:$B$11,2,FALSE)</f>
        <v>33</v>
      </c>
      <c r="P5">
        <f>VLOOKUP(P7,Scenarios!$A$2:$B$11,2,FALSE)</f>
        <v>58</v>
      </c>
      <c r="Q5">
        <f>VLOOKUP(Q7,Scenarios!$A$2:$B$11,2,FALSE)</f>
        <v>83</v>
      </c>
      <c r="R5">
        <f>VLOOKUP(R7,Scenarios!$A$2:$B$11,2,FALSE)</f>
        <v>108</v>
      </c>
      <c r="S5">
        <f>VLOOKUP(S7,Scenarios!$A$2:$B$11,2,FALSE)</f>
        <v>133</v>
      </c>
      <c r="T5">
        <f>VLOOKUP(T7,Scenarios!$A$2:$B$11,2,FALSE)</f>
        <v>158</v>
      </c>
      <c r="U5">
        <f>VLOOKUP(U7,Scenarios!$A$2:$B$11,2,FALSE)</f>
        <v>183</v>
      </c>
      <c r="V5">
        <f>VLOOKUP(V7,Scenarios!$A$2:$B$11,2,FALSE)</f>
        <v>208</v>
      </c>
    </row>
    <row r="6" spans="1:44" x14ac:dyDescent="0.45">
      <c r="M6" s="24" t="s">
        <v>13814</v>
      </c>
      <c r="X6" s="24" t="s">
        <v>13815</v>
      </c>
      <c r="AI6" s="24" t="s">
        <v>13680</v>
      </c>
    </row>
    <row r="7" spans="1:44" x14ac:dyDescent="0.45">
      <c r="A7" t="s">
        <v>70</v>
      </c>
      <c r="B7" t="s">
        <v>13754</v>
      </c>
      <c r="C7" t="s">
        <v>13</v>
      </c>
      <c r="D7" t="s">
        <v>84</v>
      </c>
      <c r="E7" t="s">
        <v>13741</v>
      </c>
      <c r="F7" t="s">
        <v>13798</v>
      </c>
      <c r="G7" t="s">
        <v>13799</v>
      </c>
      <c r="H7" t="s">
        <v>13722</v>
      </c>
      <c r="I7" t="s">
        <v>13800</v>
      </c>
      <c r="J7" t="s">
        <v>13803</v>
      </c>
      <c r="K7" t="s">
        <v>13804</v>
      </c>
      <c r="M7" t="s">
        <v>11</v>
      </c>
      <c r="N7" cm="1">
        <f t="array" ref="N7:V7">TRANSPOSE(Scenarios!A3:A11)</f>
        <v>65</v>
      </c>
      <c r="O7">
        <v>55</v>
      </c>
      <c r="P7">
        <v>48</v>
      </c>
      <c r="Q7">
        <v>46</v>
      </c>
      <c r="R7">
        <v>44</v>
      </c>
      <c r="S7">
        <v>42</v>
      </c>
      <c r="T7">
        <v>40</v>
      </c>
      <c r="U7">
        <v>38</v>
      </c>
      <c r="V7">
        <v>36</v>
      </c>
      <c r="X7" t="str">
        <f>M7</f>
        <v>Room</v>
      </c>
      <c r="Y7">
        <f t="shared" ref="Y7:AF7" si="0">N7</f>
        <v>65</v>
      </c>
      <c r="Z7">
        <f t="shared" si="0"/>
        <v>55</v>
      </c>
      <c r="AA7">
        <f t="shared" si="0"/>
        <v>48</v>
      </c>
      <c r="AB7">
        <f t="shared" si="0"/>
        <v>46</v>
      </c>
      <c r="AC7">
        <f t="shared" si="0"/>
        <v>44</v>
      </c>
      <c r="AD7">
        <f t="shared" si="0"/>
        <v>42</v>
      </c>
      <c r="AE7">
        <f t="shared" si="0"/>
        <v>40</v>
      </c>
      <c r="AF7">
        <f t="shared" si="0"/>
        <v>38</v>
      </c>
      <c r="AG7">
        <f>V7</f>
        <v>36</v>
      </c>
      <c r="AI7" t="s">
        <v>11</v>
      </c>
      <c r="AJ7">
        <f>Y7</f>
        <v>65</v>
      </c>
      <c r="AK7">
        <f t="shared" ref="AK7:AR7" si="1">Z7</f>
        <v>55</v>
      </c>
      <c r="AL7">
        <f t="shared" si="1"/>
        <v>48</v>
      </c>
      <c r="AM7">
        <f t="shared" si="1"/>
        <v>46</v>
      </c>
      <c r="AN7">
        <f t="shared" si="1"/>
        <v>44</v>
      </c>
      <c r="AO7">
        <f t="shared" si="1"/>
        <v>42</v>
      </c>
      <c r="AP7">
        <f t="shared" si="1"/>
        <v>40</v>
      </c>
      <c r="AQ7">
        <f t="shared" si="1"/>
        <v>38</v>
      </c>
      <c r="AR7">
        <f t="shared" si="1"/>
        <v>36</v>
      </c>
    </row>
    <row r="8" spans="1:44" x14ac:dyDescent="0.45">
      <c r="A8" t="str">
        <f>IF(ISBLANK(HeatPunkRaw!A2),"",HeatPunkRaw!A2)</f>
        <v>Entrance Hall</v>
      </c>
      <c r="B8">
        <f>HeatPunkRaw!H2</f>
        <v>640</v>
      </c>
      <c r="C8">
        <f>HeatPunkRaw!E2</f>
        <v>308</v>
      </c>
      <c r="D8">
        <f>HeatPunkRaw!G2</f>
        <v>18</v>
      </c>
      <c r="E8" t="str">
        <f>HeatPunkRaw!B2</f>
        <v>Ground</v>
      </c>
      <c r="F8" s="29" t="s">
        <v>17</v>
      </c>
      <c r="G8">
        <f>IFERROR(INDEX(MCSACH!$B$6:$D$26, MATCH($F8,MCSACH!$A$6:$A$26,0),MATCH($G$2,MCSACH!$B$4:$D$4,0)),0)</f>
        <v>2</v>
      </c>
      <c r="H8">
        <f>HeatPunkRaw!I2</f>
        <v>1</v>
      </c>
      <c r="I8" s="29"/>
      <c r="J8">
        <f>HeatPunkRaw!C2</f>
        <v>22.05</v>
      </c>
      <c r="K8">
        <f>HeatPunkRaw!D2</f>
        <v>9.59</v>
      </c>
      <c r="M8" t="str">
        <f>Rooms[[#This Row],[Room Name]]</f>
        <v>Entrance Hall</v>
      </c>
      <c r="N8" s="27">
        <f ca="1">SUMIF(OFFSET(CalcResults!$A$1,N$5,1,23,1),"="&amp;$M8,OFFSET(CalcResults!$A$1,N$5,8,23,1))</f>
        <v>914.4507366734307</v>
      </c>
      <c r="O8" s="27">
        <f ca="1">SUMIF(OFFSET(CalcResults!$A$1,O$5,1,23,1),"="&amp;$M8,OFFSET(CalcResults!$A$1,O$5,8,23,1))</f>
        <v>650.18281550060306</v>
      </c>
      <c r="P8" s="27">
        <f ca="1">SUMIF(OFFSET(CalcResults!$A$1,P$5,1,23,1),"="&amp;$M8,OFFSET(CalcResults!$A$1,P$5,8,23,1))</f>
        <v>479.80382863067553</v>
      </c>
      <c r="Q8" s="27">
        <f ca="1">SUMIF(OFFSET(CalcResults!$A$1,Q$5,1,23,1),"="&amp;$M8,OFFSET(CalcResults!$A$1,Q$5,8,23,1))</f>
        <v>433.63241694226673</v>
      </c>
      <c r="R8" s="27">
        <f ca="1">SUMIF(OFFSET(CalcResults!$A$1,R$5,1,23,1),"="&amp;$M8,OFFSET(CalcResults!$A$1,R$5,8,23,1))</f>
        <v>388.67699361895166</v>
      </c>
      <c r="S8" s="27">
        <f ca="1">SUMIF(OFFSET(CalcResults!$A$1,S$5,1,23,1),"="&amp;$M8,OFFSET(CalcResults!$A$1,S$5,8,23,1))</f>
        <v>345.00503696742999</v>
      </c>
      <c r="T8" s="27">
        <f ca="1">SUMIF(OFFSET(CalcResults!$A$1,T$5,1,23,1),"="&amp;$M8,OFFSET(CalcResults!$A$1,T$5,8,23,1))</f>
        <v>324.54190788943384</v>
      </c>
      <c r="U8" s="27">
        <f ca="1">SUMIF(OFFSET(CalcResults!$A$1,U$5,1,23,1),"="&amp;$M8,OFFSET(CalcResults!$A$1,U$5,8,23,1))</f>
        <v>339.4801690000246</v>
      </c>
      <c r="V8" s="27">
        <f ca="1">SUMIF(OFFSET(CalcResults!$A$1,V$5,1,23,1),"="&amp;$M8,OFFSET(CalcResults!$A$1,V$5,8,23,1))</f>
        <v>324.54190788943384</v>
      </c>
      <c r="X8" t="str">
        <f>M8</f>
        <v>Entrance Hall</v>
      </c>
      <c r="Y8" s="28">
        <f ca="1">N8/$C8</f>
        <v>2.9689958982903595</v>
      </c>
      <c r="Z8" s="28">
        <f t="shared" ref="Z8:AG8" ca="1" si="2">O8/$C8</f>
        <v>2.1109831672097501</v>
      </c>
      <c r="AA8" s="28">
        <f t="shared" ca="1" si="2"/>
        <v>1.5578046384112842</v>
      </c>
      <c r="AB8" s="28">
        <f t="shared" ca="1" si="2"/>
        <v>1.407897457604762</v>
      </c>
      <c r="AC8" s="28">
        <f t="shared" ca="1" si="2"/>
        <v>1.2619382909706223</v>
      </c>
      <c r="AD8" s="28">
        <f t="shared" ca="1" si="2"/>
        <v>1.1201462239202273</v>
      </c>
      <c r="AE8" s="28">
        <f t="shared" ca="1" si="2"/>
        <v>1.0537074931475126</v>
      </c>
      <c r="AF8" s="28">
        <f t="shared" ca="1" si="2"/>
        <v>1.1022083409091707</v>
      </c>
      <c r="AG8" s="28">
        <f t="shared" ca="1" si="2"/>
        <v>1.0537074931475126</v>
      </c>
      <c r="AI8" t="str">
        <f>Rooms[[#This Row],[Room Name]]</f>
        <v>Entrance Hall</v>
      </c>
      <c r="AJ8" s="1">
        <f ca="1">SUMIF(OFFSET(CalcResults!$A$1,N$5,1,23,1),"="&amp;$M8,OFFSET(CalcResults!$A$1,N$5,5,23,1))+SUMIF(OFFSET(CalcResults!$A$1,N$5,1,23,1),"="&amp;$M8,OFFSET(CalcResults!$A$1,N$5,6,23,1))</f>
        <v>0</v>
      </c>
      <c r="AK8" s="1">
        <f ca="1">SUMIF(OFFSET(CalcResults!$A$1,O$5,1,23,1),"="&amp;$M8,OFFSET(CalcResults!$A$1,O$5,5,23,1))+SUMIF(OFFSET(CalcResults!$A$1,O$5,1,23,1),"="&amp;$M8,OFFSET(CalcResults!$A$1,O$5,6,23,1))</f>
        <v>0</v>
      </c>
      <c r="AL8" s="1">
        <f ca="1">SUMIF(OFFSET(CalcResults!$A$1,P$5,1,23,1),"="&amp;$M8,OFFSET(CalcResults!$A$1,P$5,5,23,1))+SUMIF(OFFSET(CalcResults!$A$1,P$5,1,23,1),"="&amp;$M8,OFFSET(CalcResults!$A$1,P$5,6,23,1))</f>
        <v>0</v>
      </c>
      <c r="AM8" s="1">
        <f ca="1">SUMIF(OFFSET(CalcResults!$A$1,Q$5,1,23,1),"="&amp;$M8,OFFSET(CalcResults!$A$1,Q$5,5,23,1))+SUMIF(OFFSET(CalcResults!$A$1,Q$5,1,23,1),"="&amp;$M8,OFFSET(CalcResults!$A$1,Q$5,6,23,1))</f>
        <v>0</v>
      </c>
      <c r="AN8" s="1">
        <f ca="1">SUMIF(OFFSET(CalcResults!$A$1,R$5,1,23,1),"="&amp;$M8,OFFSET(CalcResults!$A$1,R$5,5,23,1))+SUMIF(OFFSET(CalcResults!$A$1,R$5,1,23,1),"="&amp;$M8,OFFSET(CalcResults!$A$1,R$5,6,23,1))</f>
        <v>0</v>
      </c>
      <c r="AO8" s="1">
        <f ca="1">SUMIF(OFFSET(CalcResults!$A$1,S$5,1,23,1),"="&amp;$M8,OFFSET(CalcResults!$A$1,S$5,5,23,1))+SUMIF(OFFSET(CalcResults!$A$1,S$5,1,23,1),"="&amp;$M8,OFFSET(CalcResults!$A$1,S$5,6,23,1))</f>
        <v>0</v>
      </c>
      <c r="AP8" s="1">
        <f ca="1">SUMIF(OFFSET(CalcResults!$A$1,T$5,1,23,1),"="&amp;$M8,OFFSET(CalcResults!$A$1,T$5,5,23,1))+SUMIF(OFFSET(CalcResults!$A$1,T$5,1,23,1),"="&amp;$M8,OFFSET(CalcResults!$A$1,T$5,6,23,1))</f>
        <v>95</v>
      </c>
      <c r="AQ8" s="1">
        <f ca="1">SUMIF(OFFSET(CalcResults!$A$1,U$5,1,23,1),"="&amp;$M8,OFFSET(CalcResults!$A$1,U$5,5,23,1))+SUMIF(OFFSET(CalcResults!$A$1,U$5,1,23,1),"="&amp;$M8,OFFSET(CalcResults!$A$1,U$5,6,23,1))</f>
        <v>181.36</v>
      </c>
      <c r="AR8" s="1">
        <f ca="1">SUMIF(OFFSET(CalcResults!$A$1,V$5,1,23,1),"="&amp;$M8,OFFSET(CalcResults!$A$1,V$5,5,23,1))+SUMIF(OFFSET(CalcResults!$A$1,V$5,1,23,1),"="&amp;$M8,OFFSET(CalcResults!$A$1,V$5,6,23,1))</f>
        <v>188.42000000000002</v>
      </c>
    </row>
    <row r="9" spans="1:44" x14ac:dyDescent="0.45">
      <c r="A9" t="str">
        <f>IF(ISBLANK(HeatPunkRaw!A3),"",HeatPunkRaw!A3)</f>
        <v>Living Room</v>
      </c>
      <c r="B9">
        <f>HeatPunkRaw!H3</f>
        <v>2504</v>
      </c>
      <c r="C9">
        <f>HeatPunkRaw!E3</f>
        <v>1376</v>
      </c>
      <c r="D9">
        <f>HeatPunkRaw!G3</f>
        <v>21</v>
      </c>
      <c r="E9" t="str">
        <f>HeatPunkRaw!B3</f>
        <v>Ground</v>
      </c>
      <c r="F9" s="29" t="s">
        <v>13788</v>
      </c>
      <c r="G9">
        <f>IFERROR(INDEX(MCSACH!$B$6:$D$26, MATCH($F9,MCSACH!$A$6:$A$26,0),MATCH($G$2,MCSACH!$B$4:$D$4,0)),0)</f>
        <v>1.5</v>
      </c>
      <c r="H9">
        <f>HeatPunkRaw!I3</f>
        <v>0.5</v>
      </c>
      <c r="I9" s="29"/>
      <c r="J9">
        <f>HeatPunkRaw!C3</f>
        <v>67.53</v>
      </c>
      <c r="K9">
        <f>HeatPunkRaw!D3</f>
        <v>29.36</v>
      </c>
      <c r="M9" t="str">
        <f>Rooms[[#This Row],[Room Name]]</f>
        <v>Living Room</v>
      </c>
      <c r="N9" s="27">
        <f ca="1">SUMIF(OFFSET(CalcResults!$A$1,N$5,1,23,1),"="&amp;$M9,OFFSET(CalcResults!$A$1,N$5,8,23,1))</f>
        <v>2295.4085353897026</v>
      </c>
      <c r="O9" s="27">
        <f ca="1">SUMIF(OFFSET(CalcResults!$A$1,O$5,1,23,1),"="&amp;$M9,OFFSET(CalcResults!$A$1,O$5,8,23,1))</f>
        <v>1598.8563465648886</v>
      </c>
      <c r="P9" s="27">
        <f ca="1">SUMIF(OFFSET(CalcResults!$A$1,P$5,1,23,1),"="&amp;$M9,OFFSET(CalcResults!$A$1,P$5,8,23,1))</f>
        <v>1398.3183223027604</v>
      </c>
      <c r="Q9" s="27">
        <f ca="1">SUMIF(OFFSET(CalcResults!$A$1,Q$5,1,23,1),"="&amp;$M9,OFFSET(CalcResults!$A$1,Q$5,8,23,1))</f>
        <v>1485.2264156483307</v>
      </c>
      <c r="R9" s="27">
        <f ca="1">SUMIF(OFFSET(CalcResults!$A$1,R$5,1,23,1),"="&amp;$M9,OFFSET(CalcResults!$A$1,R$5,8,23,1))</f>
        <v>1416.1124400068561</v>
      </c>
      <c r="S9" s="27">
        <f ca="1">SUMIF(OFFSET(CalcResults!$A$1,S$5,1,23,1),"="&amp;$M9,OFFSET(CalcResults!$A$1,S$5,8,23,1))</f>
        <v>1407.5709089403967</v>
      </c>
      <c r="T9" s="27">
        <f ca="1">SUMIF(OFFSET(CalcResults!$A$1,T$5,1,23,1),"="&amp;$M9,OFFSET(CalcResults!$A$1,T$5,8,23,1))</f>
        <v>1381.0509610605018</v>
      </c>
      <c r="U9" s="27">
        <f ca="1">SUMIF(OFFSET(CalcResults!$A$1,U$5,1,23,1),"="&amp;$M9,OFFSET(CalcResults!$A$1,U$5,8,23,1))</f>
        <v>1398.6297496601005</v>
      </c>
      <c r="V9" s="27">
        <f ca="1">SUMIF(OFFSET(CalcResults!$A$1,V$5,1,23,1),"="&amp;$M9,OFFSET(CalcResults!$A$1,V$5,8,23,1))</f>
        <v>1274.2845680851749</v>
      </c>
      <c r="X9" t="str">
        <f t="shared" ref="X9:X18" si="3">M9</f>
        <v>Living Room</v>
      </c>
      <c r="Y9" s="28">
        <f t="shared" ref="Y9:Y18" ca="1" si="4">N9/$C9</f>
        <v>1.6681748076960048</v>
      </c>
      <c r="Z9" s="28">
        <f t="shared" ref="Z9:Z18" ca="1" si="5">O9/$C9</f>
        <v>1.1619595541895993</v>
      </c>
      <c r="AA9" s="28">
        <f t="shared" ref="AA9:AA18" ca="1" si="6">P9/$C9</f>
        <v>1.0162197109758433</v>
      </c>
      <c r="AB9" s="28">
        <f t="shared" ref="AB9:AB18" ca="1" si="7">Q9/$C9</f>
        <v>1.079379662535124</v>
      </c>
      <c r="AC9" s="28">
        <f t="shared" ref="AC9:AC18" ca="1" si="8">R9/$C9</f>
        <v>1.0291514825631223</v>
      </c>
      <c r="AD9" s="28">
        <f t="shared" ref="AD9:AD18" ca="1" si="9">S9/$C9</f>
        <v>1.0229439745206372</v>
      </c>
      <c r="AE9" s="28">
        <f t="shared" ref="AE9:AE18" ca="1" si="10">T9/$C9</f>
        <v>1.003670756584667</v>
      </c>
      <c r="AF9" s="28">
        <f t="shared" ref="AF9:AF18" ca="1" si="11">U9/$C9</f>
        <v>1.0164460389971661</v>
      </c>
      <c r="AG9" s="28">
        <f t="shared" ref="AG9:AG18" ca="1" si="12">V9/$C9</f>
        <v>0.92607890122469105</v>
      </c>
      <c r="AI9" t="str">
        <f>Rooms[[#This Row],[Room Name]]</f>
        <v>Living Room</v>
      </c>
      <c r="AJ9" s="1">
        <f ca="1">SUMIF(OFFSET(CalcResults!$A$1,N$5,1,23,1),"="&amp;$M9,OFFSET(CalcResults!$A$1,N$5,5,23,1))+SUMIF(OFFSET(CalcResults!$A$1,N$5,1,23,1),"="&amp;$M9,OFFSET(CalcResults!$A$1,N$5,6,23,1))</f>
        <v>0</v>
      </c>
      <c r="AK9" s="1">
        <f ca="1">SUMIF(OFFSET(CalcResults!$A$1,O$5,1,23,1),"="&amp;$M9,OFFSET(CalcResults!$A$1,O$5,5,23,1))+SUMIF(OFFSET(CalcResults!$A$1,O$5,1,23,1),"="&amp;$M9,OFFSET(CalcResults!$A$1,O$5,6,23,1))</f>
        <v>0</v>
      </c>
      <c r="AL9" s="1">
        <f ca="1">SUMIF(OFFSET(CalcResults!$A$1,P$5,1,23,1),"="&amp;$M9,OFFSET(CalcResults!$A$1,P$5,5,23,1))+SUMIF(OFFSET(CalcResults!$A$1,P$5,1,23,1),"="&amp;$M9,OFFSET(CalcResults!$A$1,P$5,6,23,1))</f>
        <v>214.57</v>
      </c>
      <c r="AM9" s="1">
        <f ca="1">SUMIF(OFFSET(CalcResults!$A$1,Q$5,1,23,1),"="&amp;$M9,OFFSET(CalcResults!$A$1,Q$5,5,23,1))+SUMIF(OFFSET(CalcResults!$A$1,Q$5,1,23,1),"="&amp;$M9,OFFSET(CalcResults!$A$1,Q$5,6,23,1))</f>
        <v>271.02</v>
      </c>
      <c r="AN9" s="1">
        <f ca="1">SUMIF(OFFSET(CalcResults!$A$1,R$5,1,23,1),"="&amp;$M9,OFFSET(CalcResults!$A$1,R$5,5,23,1))+SUMIF(OFFSET(CalcResults!$A$1,R$5,1,23,1),"="&amp;$M9,OFFSET(CalcResults!$A$1,R$5,6,23,1))</f>
        <v>293.03999999999996</v>
      </c>
      <c r="AO9" s="1">
        <f ca="1">SUMIF(OFFSET(CalcResults!$A$1,S$5,1,23,1),"="&amp;$M9,OFFSET(CalcResults!$A$1,S$5,5,23,1))+SUMIF(OFFSET(CalcResults!$A$1,S$5,1,23,1),"="&amp;$M9,OFFSET(CalcResults!$A$1,S$5,6,23,1))</f>
        <v>498</v>
      </c>
      <c r="AP9" s="1">
        <f ca="1">SUMIF(OFFSET(CalcResults!$A$1,T$5,1,23,1),"="&amp;$M9,OFFSET(CalcResults!$A$1,T$5,5,23,1))+SUMIF(OFFSET(CalcResults!$A$1,T$5,1,23,1),"="&amp;$M9,OFFSET(CalcResults!$A$1,T$5,6,23,1))</f>
        <v>743.04</v>
      </c>
      <c r="AQ9" s="1">
        <f ca="1">SUMIF(OFFSET(CalcResults!$A$1,U$5,1,23,1),"="&amp;$M9,OFFSET(CalcResults!$A$1,U$5,5,23,1))+SUMIF(OFFSET(CalcResults!$A$1,U$5,1,23,1),"="&amp;$M9,OFFSET(CalcResults!$A$1,U$5,6,23,1))</f>
        <v>942</v>
      </c>
      <c r="AR9" s="1">
        <f ca="1">SUMIF(OFFSET(CalcResults!$A$1,V$5,1,23,1),"="&amp;$M9,OFFSET(CalcResults!$A$1,V$5,5,23,1))+SUMIF(OFFSET(CalcResults!$A$1,V$5,1,23,1),"="&amp;$M9,OFFSET(CalcResults!$A$1,V$5,6,23,1))</f>
        <v>1296</v>
      </c>
    </row>
    <row r="10" spans="1:44" x14ac:dyDescent="0.45">
      <c r="A10" t="str">
        <f>IF(ISBLANK(HeatPunkRaw!A4),"",HeatPunkRaw!A4)</f>
        <v>Kitchen</v>
      </c>
      <c r="B10">
        <f>HeatPunkRaw!H4</f>
        <v>1514</v>
      </c>
      <c r="C10">
        <f>HeatPunkRaw!E4</f>
        <v>729</v>
      </c>
      <c r="D10">
        <f>HeatPunkRaw!G4</f>
        <v>18</v>
      </c>
      <c r="E10" t="str">
        <f>HeatPunkRaw!B4</f>
        <v>Ground</v>
      </c>
      <c r="F10" s="29" t="s">
        <v>14</v>
      </c>
      <c r="G10">
        <f>IFERROR(INDEX(MCSACH!$B$6:$D$26, MATCH($F10,MCSACH!$A$6:$A$26,0),MATCH($G$2,MCSACH!$B$4:$D$4,0)),0)</f>
        <v>2</v>
      </c>
      <c r="H10">
        <f>HeatPunkRaw!I4</f>
        <v>1.5</v>
      </c>
      <c r="I10" s="29"/>
      <c r="J10">
        <f>HeatPunkRaw!C4</f>
        <v>40.119999999999997</v>
      </c>
      <c r="K10">
        <f>HeatPunkRaw!D4</f>
        <v>17.440000000000001</v>
      </c>
      <c r="M10" t="str">
        <f>Rooms[[#This Row],[Room Name]]</f>
        <v>Kitchen</v>
      </c>
      <c r="N10" s="27">
        <f ca="1">SUMIF(OFFSET(CalcResults!$A$1,N$5,1,23,1),"="&amp;$M10,OFFSET(CalcResults!$A$1,N$5,8,23,1))</f>
        <v>1481.5983872014799</v>
      </c>
      <c r="O10" s="27">
        <f ca="1">SUMIF(OFFSET(CalcResults!$A$1,O$5,1,23,1),"="&amp;$M10,OFFSET(CalcResults!$A$1,O$5,8,23,1))</f>
        <v>1053.4299686127638</v>
      </c>
      <c r="P10" s="27">
        <f ca="1">SUMIF(OFFSET(CalcResults!$A$1,P$5,1,23,1),"="&amp;$M10,OFFSET(CalcResults!$A$1,P$5,8,23,1))</f>
        <v>777.38094591985964</v>
      </c>
      <c r="Q10" s="27">
        <f ca="1">SUMIF(OFFSET(CalcResults!$A$1,Q$5,1,23,1),"="&amp;$M10,OFFSET(CalcResults!$A$1,Q$5,8,23,1))</f>
        <v>772.75000399908151</v>
      </c>
      <c r="R10" s="27">
        <f ca="1">SUMIF(OFFSET(CalcResults!$A$1,R$5,1,23,1),"="&amp;$M10,OFFSET(CalcResults!$A$1,R$5,8,23,1))</f>
        <v>755.53862744638138</v>
      </c>
      <c r="S10" s="27">
        <f ca="1">SUMIF(OFFSET(CalcResults!$A$1,S$5,1,23,1),"="&amp;$M10,OFFSET(CalcResults!$A$1,S$5,8,23,1))</f>
        <v>782.63537385034397</v>
      </c>
      <c r="T10" s="27">
        <f ca="1">SUMIF(OFFSET(CalcResults!$A$1,T$5,1,23,1),"="&amp;$M10,OFFSET(CalcResults!$A$1,T$5,8,23,1))</f>
        <v>784.62672995485013</v>
      </c>
      <c r="U10" s="27">
        <f ca="1">SUMIF(OFFSET(CalcResults!$A$1,U$5,1,23,1),"="&amp;$M10,OFFSET(CalcResults!$A$1,U$5,8,23,1))</f>
        <v>763.70791265662103</v>
      </c>
      <c r="V10" s="27">
        <f ca="1">SUMIF(OFFSET(CalcResults!$A$1,V$5,1,23,1),"="&amp;$M10,OFFSET(CalcResults!$A$1,V$5,8,23,1))</f>
        <v>734.85114486831401</v>
      </c>
      <c r="X10" t="str">
        <f t="shared" si="3"/>
        <v>Kitchen</v>
      </c>
      <c r="Y10" s="28">
        <f t="shared" ca="1" si="4"/>
        <v>2.0323709015109466</v>
      </c>
      <c r="Z10" s="28">
        <f t="shared" ca="1" si="5"/>
        <v>1.4450342504976184</v>
      </c>
      <c r="AA10" s="28">
        <f t="shared" ca="1" si="6"/>
        <v>1.0663661809600269</v>
      </c>
      <c r="AB10" s="28">
        <f t="shared" ca="1" si="7"/>
        <v>1.0600137229068334</v>
      </c>
      <c r="AC10" s="28">
        <f t="shared" ca="1" si="8"/>
        <v>1.0364041528756947</v>
      </c>
      <c r="AD10" s="28">
        <f t="shared" ca="1" si="9"/>
        <v>1.0735739010292784</v>
      </c>
      <c r="AE10" s="28">
        <f t="shared" ca="1" si="10"/>
        <v>1.0763055280587794</v>
      </c>
      <c r="AF10" s="28">
        <f t="shared" ca="1" si="11"/>
        <v>1.0476103054274637</v>
      </c>
      <c r="AG10" s="28">
        <f t="shared" ca="1" si="12"/>
        <v>1.0080262618221043</v>
      </c>
      <c r="AI10" t="str">
        <f>Rooms[[#This Row],[Room Name]]</f>
        <v>Kitchen</v>
      </c>
      <c r="AJ10" s="1">
        <f ca="1">SUMIF(OFFSET(CalcResults!$A$1,N$5,1,23,1),"="&amp;$M10,OFFSET(CalcResults!$A$1,N$5,5,23,1))+SUMIF(OFFSET(CalcResults!$A$1,N$5,1,23,1),"="&amp;$M10,OFFSET(CalcResults!$A$1,N$5,6,23,1))</f>
        <v>0</v>
      </c>
      <c r="AK10" s="1">
        <f ca="1">SUMIF(OFFSET(CalcResults!$A$1,O$5,1,23,1),"="&amp;$M10,OFFSET(CalcResults!$A$1,O$5,5,23,1))+SUMIF(OFFSET(CalcResults!$A$1,O$5,1,23,1),"="&amp;$M10,OFFSET(CalcResults!$A$1,O$5,6,23,1))</f>
        <v>0</v>
      </c>
      <c r="AL10" s="1">
        <f ca="1">SUMIF(OFFSET(CalcResults!$A$1,P$5,1,23,1),"="&amp;$M10,OFFSET(CalcResults!$A$1,P$5,5,23,1))+SUMIF(OFFSET(CalcResults!$A$1,P$5,1,23,1),"="&amp;$M10,OFFSET(CalcResults!$A$1,P$5,6,23,1))</f>
        <v>0</v>
      </c>
      <c r="AM10" s="1">
        <f ca="1">SUMIF(OFFSET(CalcResults!$A$1,Q$5,1,23,1),"="&amp;$M10,OFFSET(CalcResults!$A$1,Q$5,5,23,1))+SUMIF(OFFSET(CalcResults!$A$1,Q$5,1,23,1),"="&amp;$M10,OFFSET(CalcResults!$A$1,Q$5,6,23,1))</f>
        <v>204.61</v>
      </c>
      <c r="AN10" s="1">
        <f ca="1">SUMIF(OFFSET(CalcResults!$A$1,R$5,1,23,1),"="&amp;$M10,OFFSET(CalcResults!$A$1,R$5,5,23,1))+SUMIF(OFFSET(CalcResults!$A$1,R$5,1,23,1),"="&amp;$M10,OFFSET(CalcResults!$A$1,R$5,6,23,1))</f>
        <v>214.57</v>
      </c>
      <c r="AO10" s="1">
        <f ca="1">SUMIF(OFFSET(CalcResults!$A$1,S$5,1,23,1),"="&amp;$M10,OFFSET(CalcResults!$A$1,S$5,5,23,1))+SUMIF(OFFSET(CalcResults!$A$1,S$5,1,23,1),"="&amp;$M10,OFFSET(CalcResults!$A$1,S$5,6,23,1))</f>
        <v>249.06</v>
      </c>
      <c r="AP10" s="1">
        <f ca="1">SUMIF(OFFSET(CalcResults!$A$1,T$5,1,23,1),"="&amp;$M10,OFFSET(CalcResults!$A$1,T$5,5,23,1))+SUMIF(OFFSET(CalcResults!$A$1,T$5,1,23,1),"="&amp;$M10,OFFSET(CalcResults!$A$1,T$5,6,23,1))</f>
        <v>271.02</v>
      </c>
      <c r="AQ10" s="1">
        <f ca="1">SUMIF(OFFSET(CalcResults!$A$1,U$5,1,23,1),"="&amp;$M10,OFFSET(CalcResults!$A$1,U$5,5,23,1))+SUMIF(OFFSET(CalcResults!$A$1,U$5,1,23,1),"="&amp;$M10,OFFSET(CalcResults!$A$1,U$5,6,23,1))</f>
        <v>293.03999999999996</v>
      </c>
      <c r="AR10" s="1">
        <f ca="1">SUMIF(OFFSET(CalcResults!$A$1,V$5,1,23,1),"="&amp;$M10,OFFSET(CalcResults!$A$1,V$5,5,23,1))+SUMIF(OFFSET(CalcResults!$A$1,V$5,1,23,1),"="&amp;$M10,OFFSET(CalcResults!$A$1,V$5,6,23,1))</f>
        <v>423.68</v>
      </c>
    </row>
    <row r="11" spans="1:44" x14ac:dyDescent="0.45">
      <c r="A11" t="str">
        <f>IF(ISBLANK(HeatPunkRaw!A5),"",HeatPunkRaw!A5)</f>
        <v>Dining Room</v>
      </c>
      <c r="B11">
        <f>HeatPunkRaw!H5</f>
        <v>997</v>
      </c>
      <c r="C11">
        <f>HeatPunkRaw!E5</f>
        <v>548</v>
      </c>
      <c r="D11">
        <f>HeatPunkRaw!G5</f>
        <v>21</v>
      </c>
      <c r="E11" t="str">
        <f>HeatPunkRaw!B5</f>
        <v>Ground</v>
      </c>
      <c r="F11" s="29" t="s">
        <v>13782</v>
      </c>
      <c r="G11">
        <f>IFERROR(INDEX(MCSACH!$B$6:$D$26, MATCH($F11,MCSACH!$A$6:$A$26,0),MATCH($G$2,MCSACH!$B$4:$D$4,0)),0)</f>
        <v>1.5</v>
      </c>
      <c r="H11">
        <f>HeatPunkRaw!I5</f>
        <v>0.5</v>
      </c>
      <c r="I11" s="29"/>
      <c r="J11">
        <f>HeatPunkRaw!C5</f>
        <v>23.49</v>
      </c>
      <c r="K11">
        <f>HeatPunkRaw!D5</f>
        <v>10.210000000000001</v>
      </c>
      <c r="M11" t="str">
        <f>Rooms[[#This Row],[Room Name]]</f>
        <v>Dining Room</v>
      </c>
      <c r="N11" s="27">
        <f ca="1">SUMIF(OFFSET(CalcResults!$A$1,N$5,1,23,1),"="&amp;$M11,OFFSET(CalcResults!$A$1,N$5,8,23,1))</f>
        <v>714.54115114063393</v>
      </c>
      <c r="O11" s="27">
        <f ca="1">SUMIF(OFFSET(CalcResults!$A$1,O$5,1,23,1),"="&amp;$M11,OFFSET(CalcResults!$A$1,O$5,8,23,1))</f>
        <v>593.37542850016996</v>
      </c>
      <c r="P11" s="27">
        <f ca="1">SUMIF(OFFSET(CalcResults!$A$1,P$5,1,23,1),"="&amp;$M11,OFFSET(CalcResults!$A$1,P$5,8,23,1))</f>
        <v>583.93180146215059</v>
      </c>
      <c r="Q11" s="27">
        <f ca="1">SUMIF(OFFSET(CalcResults!$A$1,Q$5,1,23,1),"="&amp;$M11,OFFSET(CalcResults!$A$1,Q$5,8,23,1))</f>
        <v>568.77244159139491</v>
      </c>
      <c r="R11" s="27">
        <f ca="1">SUMIF(OFFSET(CalcResults!$A$1,R$5,1,23,1),"="&amp;$M11,OFFSET(CalcResults!$A$1,R$5,8,23,1))</f>
        <v>586.24277603737846</v>
      </c>
      <c r="S11" s="27">
        <f ca="1">SUMIF(OFFSET(CalcResults!$A$1,S$5,1,23,1),"="&amp;$M11,OFFSET(CalcResults!$A$1,S$5,8,23,1))</f>
        <v>584.71591698214547</v>
      </c>
      <c r="T11" s="27">
        <f ca="1">SUMIF(OFFSET(CalcResults!$A$1,T$5,1,23,1),"="&amp;$M11,OFFSET(CalcResults!$A$1,T$5,8,23,1))</f>
        <v>502.18086830109723</v>
      </c>
      <c r="U11" s="27">
        <f ca="1">SUMIF(OFFSET(CalcResults!$A$1,U$5,1,23,1),"="&amp;$M11,OFFSET(CalcResults!$A$1,U$5,8,23,1))</f>
        <v>422.88858306977335</v>
      </c>
      <c r="V11" s="27">
        <f ca="1">SUMIF(OFFSET(CalcResults!$A$1,V$5,1,23,1),"="&amp;$M11,OFFSET(CalcResults!$A$1,V$5,8,23,1))</f>
        <v>347.13374589634924</v>
      </c>
      <c r="X11" t="str">
        <f t="shared" si="3"/>
        <v>Dining Room</v>
      </c>
      <c r="Y11" s="28">
        <f t="shared" ca="1" si="4"/>
        <v>1.3039072101106459</v>
      </c>
      <c r="Z11" s="28">
        <f t="shared" ca="1" si="5"/>
        <v>1.0828018768251277</v>
      </c>
      <c r="AA11" s="28">
        <f t="shared" ca="1" si="6"/>
        <v>1.0655689807703479</v>
      </c>
      <c r="AB11" s="28">
        <f t="shared" ca="1" si="7"/>
        <v>1.0379059153127643</v>
      </c>
      <c r="AC11" s="28">
        <f t="shared" ca="1" si="8"/>
        <v>1.0697860876594498</v>
      </c>
      <c r="AD11" s="28">
        <f t="shared" ca="1" si="9"/>
        <v>1.0669998485075647</v>
      </c>
      <c r="AE11" s="28">
        <f t="shared" ca="1" si="10"/>
        <v>0.91638844580492196</v>
      </c>
      <c r="AF11" s="28">
        <f t="shared" ca="1" si="11"/>
        <v>0.7716944946528711</v>
      </c>
      <c r="AG11" s="28">
        <f t="shared" ca="1" si="12"/>
        <v>0.63345574068676869</v>
      </c>
      <c r="AI11" t="str">
        <f>Rooms[[#This Row],[Room Name]]</f>
        <v>Dining Room</v>
      </c>
      <c r="AJ11" s="1">
        <f ca="1">SUMIF(OFFSET(CalcResults!$A$1,N$5,1,23,1),"="&amp;$M11,OFFSET(CalcResults!$A$1,N$5,5,23,1))+SUMIF(OFFSET(CalcResults!$A$1,N$5,1,23,1),"="&amp;$M11,OFFSET(CalcResults!$A$1,N$5,6,23,1))</f>
        <v>0</v>
      </c>
      <c r="AK11" s="1">
        <f ca="1">SUMIF(OFFSET(CalcResults!$A$1,O$5,1,23,1),"="&amp;$M11,OFFSET(CalcResults!$A$1,O$5,5,23,1))+SUMIF(OFFSET(CalcResults!$A$1,O$5,1,23,1),"="&amp;$M11,OFFSET(CalcResults!$A$1,O$5,6,23,1))</f>
        <v>174.19</v>
      </c>
      <c r="AL11" s="1">
        <f ca="1">SUMIF(OFFSET(CalcResults!$A$1,P$5,1,23,1),"="&amp;$M11,OFFSET(CalcResults!$A$1,P$5,5,23,1))+SUMIF(OFFSET(CalcResults!$A$1,P$5,1,23,1),"="&amp;$M11,OFFSET(CalcResults!$A$1,P$5,6,23,1))</f>
        <v>195.51999999999998</v>
      </c>
      <c r="AM11" s="1">
        <f ca="1">SUMIF(OFFSET(CalcResults!$A$1,Q$5,1,23,1),"="&amp;$M11,OFFSET(CalcResults!$A$1,Q$5,5,23,1))+SUMIF(OFFSET(CalcResults!$A$1,Q$5,1,23,1),"="&amp;$M11,OFFSET(CalcResults!$A$1,Q$5,6,23,1))</f>
        <v>204.61</v>
      </c>
      <c r="AN11" s="1">
        <f ca="1">SUMIF(OFFSET(CalcResults!$A$1,R$5,1,23,1),"="&amp;$M11,OFFSET(CalcResults!$A$1,R$5,5,23,1))+SUMIF(OFFSET(CalcResults!$A$1,R$5,1,23,1),"="&amp;$M11,OFFSET(CalcResults!$A$1,R$5,6,23,1))</f>
        <v>236.21</v>
      </c>
      <c r="AO11" s="1">
        <f ca="1">SUMIF(OFFSET(CalcResults!$A$1,S$5,1,23,1),"="&amp;$M11,OFFSET(CalcResults!$A$1,S$5,5,23,1))+SUMIF(OFFSET(CalcResults!$A$1,S$5,1,23,1),"="&amp;$M11,OFFSET(CalcResults!$A$1,S$5,6,23,1))</f>
        <v>256.37</v>
      </c>
      <c r="AP11" s="1">
        <f ca="1">SUMIF(OFFSET(CalcResults!$A$1,T$5,1,23,1),"="&amp;$M11,OFFSET(CalcResults!$A$1,T$5,5,23,1))+SUMIF(OFFSET(CalcResults!$A$1,T$5,1,23,1),"="&amp;$M11,OFFSET(CalcResults!$A$1,T$5,6,23,1))</f>
        <v>256.37</v>
      </c>
      <c r="AQ11" s="1">
        <f ca="1">SUMIF(OFFSET(CalcResults!$A$1,U$5,1,23,1),"="&amp;$M11,OFFSET(CalcResults!$A$1,U$5,5,23,1))+SUMIF(OFFSET(CalcResults!$A$1,U$5,1,23,1),"="&amp;$M11,OFFSET(CalcResults!$A$1,U$5,6,23,1))</f>
        <v>256.37</v>
      </c>
      <c r="AR11" s="1">
        <f ca="1">SUMIF(OFFSET(CalcResults!$A$1,V$5,1,23,1),"="&amp;$M11,OFFSET(CalcResults!$A$1,V$5,5,23,1))+SUMIF(OFFSET(CalcResults!$A$1,V$5,1,23,1),"="&amp;$M11,OFFSET(CalcResults!$A$1,V$5,6,23,1))</f>
        <v>256.37</v>
      </c>
    </row>
    <row r="12" spans="1:44" x14ac:dyDescent="0.45">
      <c r="A12" t="str">
        <f>IF(ISBLANK(HeatPunkRaw!A6),"",HeatPunkRaw!A6)</f>
        <v>Utility Room</v>
      </c>
      <c r="B12">
        <f>HeatPunkRaw!H6</f>
        <v>1288</v>
      </c>
      <c r="C12">
        <f>HeatPunkRaw!E6</f>
        <v>620</v>
      </c>
      <c r="D12">
        <f>HeatPunkRaw!G6</f>
        <v>18</v>
      </c>
      <c r="E12" t="str">
        <f>HeatPunkRaw!B6</f>
        <v>Ground</v>
      </c>
      <c r="F12" s="29" t="s">
        <v>13793</v>
      </c>
      <c r="G12">
        <f>IFERROR(INDEX(MCSACH!$B$6:$D$26, MATCH($F12,MCSACH!$A$6:$A$26,0),MATCH($G$2,MCSACH!$B$4:$D$4,0)),0)</f>
        <v>3</v>
      </c>
      <c r="H12">
        <f>HeatPunkRaw!I6</f>
        <v>0.7</v>
      </c>
      <c r="I12" s="29"/>
      <c r="J12">
        <f>HeatPunkRaw!C6</f>
        <v>19.95</v>
      </c>
      <c r="K12">
        <f>HeatPunkRaw!D6</f>
        <v>8.68</v>
      </c>
      <c r="M12" t="str">
        <f>Rooms[[#This Row],[Room Name]]</f>
        <v>Utility Room</v>
      </c>
      <c r="N12" s="27">
        <f ca="1">SUMIF(OFFSET(CalcResults!$A$1,N$5,1,23,1),"="&amp;$M12,OFFSET(CalcResults!$A$1,N$5,8,23,1))</f>
        <v>844.19987633197024</v>
      </c>
      <c r="O12" s="27">
        <f ca="1">SUMIF(OFFSET(CalcResults!$A$1,O$5,1,23,1),"="&amp;$M12,OFFSET(CalcResults!$A$1,O$5,8,23,1))</f>
        <v>657.43400498030621</v>
      </c>
      <c r="P12" s="27">
        <f ca="1">SUMIF(OFFSET(CalcResults!$A$1,P$5,1,23,1),"="&amp;$M12,OFFSET(CalcResults!$A$1,P$5,8,23,1))</f>
        <v>622.08429044164291</v>
      </c>
      <c r="Q12" s="27">
        <f ca="1">SUMIF(OFFSET(CalcResults!$A$1,Q$5,1,23,1),"="&amp;$M12,OFFSET(CalcResults!$A$1,Q$5,8,23,1))</f>
        <v>632.39750983441888</v>
      </c>
      <c r="R12" s="27">
        <f ca="1">SUMIF(OFFSET(CalcResults!$A$1,R$5,1,23,1),"="&amp;$M12,OFFSET(CalcResults!$A$1,R$5,8,23,1))</f>
        <v>629.73671931527076</v>
      </c>
      <c r="S12" s="27">
        <f ca="1">SUMIF(OFFSET(CalcResults!$A$1,S$5,1,23,1),"="&amp;$M12,OFFSET(CalcResults!$A$1,S$5,8,23,1))</f>
        <v>670.64589973650095</v>
      </c>
      <c r="T12" s="27">
        <f ca="1">SUMIF(OFFSET(CalcResults!$A$1,T$5,1,23,1),"="&amp;$M12,OFFSET(CalcResults!$A$1,T$5,8,23,1))</f>
        <v>686.65457240725789</v>
      </c>
      <c r="U12" s="27">
        <f ca="1">SUMIF(OFFSET(CalcResults!$A$1,U$5,1,23,1),"="&amp;$M12,OFFSET(CalcResults!$A$1,U$5,8,23,1))</f>
        <v>678.7154028131805</v>
      </c>
      <c r="V12" s="27">
        <f ca="1">SUMIF(OFFSET(CalcResults!$A$1,V$5,1,23,1),"="&amp;$M12,OFFSET(CalcResults!$A$1,V$5,8,23,1))</f>
        <v>649.08381577886769</v>
      </c>
      <c r="X12" t="str">
        <f t="shared" si="3"/>
        <v>Utility Room</v>
      </c>
      <c r="Y12" s="28">
        <f t="shared" ca="1" si="4"/>
        <v>1.3616127037612424</v>
      </c>
      <c r="Z12" s="28">
        <f t="shared" ca="1" si="5"/>
        <v>1.0603774273875908</v>
      </c>
      <c r="AA12" s="28">
        <f t="shared" ca="1" si="6"/>
        <v>1.0033617587768433</v>
      </c>
      <c r="AB12" s="28">
        <f t="shared" ca="1" si="7"/>
        <v>1.0199959836039014</v>
      </c>
      <c r="AC12" s="28">
        <f t="shared" ca="1" si="8"/>
        <v>1.0157043859923722</v>
      </c>
      <c r="AD12" s="28">
        <f t="shared" ca="1" si="9"/>
        <v>1.0816869350588725</v>
      </c>
      <c r="AE12" s="28">
        <f t="shared" ca="1" si="10"/>
        <v>1.1075073748504158</v>
      </c>
      <c r="AF12" s="28">
        <f t="shared" ca="1" si="11"/>
        <v>1.0947022626019041</v>
      </c>
      <c r="AG12" s="28">
        <f t="shared" ca="1" si="12"/>
        <v>1.0469093802884963</v>
      </c>
      <c r="AI12" t="str">
        <f>Rooms[[#This Row],[Room Name]]</f>
        <v>Utility Room</v>
      </c>
      <c r="AJ12" s="1">
        <f ca="1">SUMIF(OFFSET(CalcResults!$A$1,N$5,1,23,1),"="&amp;$M12,OFFSET(CalcResults!$A$1,N$5,5,23,1))+SUMIF(OFFSET(CalcResults!$A$1,N$5,1,23,1),"="&amp;$M12,OFFSET(CalcResults!$A$1,N$5,6,23,1))</f>
        <v>0</v>
      </c>
      <c r="AK12" s="1">
        <f ca="1">SUMIF(OFFSET(CalcResults!$A$1,O$5,1,23,1),"="&amp;$M12,OFFSET(CalcResults!$A$1,O$5,5,23,1))+SUMIF(OFFSET(CalcResults!$A$1,O$5,1,23,1),"="&amp;$M12,OFFSET(CalcResults!$A$1,O$5,6,23,1))</f>
        <v>95</v>
      </c>
      <c r="AL12" s="1">
        <f ca="1">SUMIF(OFFSET(CalcResults!$A$1,P$5,1,23,1),"="&amp;$M12,OFFSET(CalcResults!$A$1,P$5,5,23,1))+SUMIF(OFFSET(CalcResults!$A$1,P$5,1,23,1),"="&amp;$M12,OFFSET(CalcResults!$A$1,P$5,6,23,1))</f>
        <v>181.36</v>
      </c>
      <c r="AM12" s="1">
        <f ca="1">SUMIF(OFFSET(CalcResults!$A$1,Q$5,1,23,1),"="&amp;$M12,OFFSET(CalcResults!$A$1,Q$5,5,23,1))+SUMIF(OFFSET(CalcResults!$A$1,Q$5,1,23,1),"="&amp;$M12,OFFSET(CalcResults!$A$1,Q$5,6,23,1))</f>
        <v>188.42000000000002</v>
      </c>
      <c r="AN12" s="1">
        <f ca="1">SUMIF(OFFSET(CalcResults!$A$1,R$5,1,23,1),"="&amp;$M12,OFFSET(CalcResults!$A$1,R$5,5,23,1))+SUMIF(OFFSET(CalcResults!$A$1,R$5,1,23,1),"="&amp;$M12,OFFSET(CalcResults!$A$1,R$5,6,23,1))</f>
        <v>194.65</v>
      </c>
      <c r="AO12" s="1">
        <f ca="1">SUMIF(OFFSET(CalcResults!$A$1,S$5,1,23,1),"="&amp;$M12,OFFSET(CalcResults!$A$1,S$5,5,23,1))+SUMIF(OFFSET(CalcResults!$A$1,S$5,1,23,1),"="&amp;$M12,OFFSET(CalcResults!$A$1,S$5,6,23,1))</f>
        <v>214.57</v>
      </c>
      <c r="AP12" s="1">
        <f ca="1">SUMIF(OFFSET(CalcResults!$A$1,T$5,1,23,1),"="&amp;$M12,OFFSET(CalcResults!$A$1,T$5,5,23,1))+SUMIF(OFFSET(CalcResults!$A$1,T$5,1,23,1),"="&amp;$M12,OFFSET(CalcResults!$A$1,T$5,6,23,1))</f>
        <v>249.06</v>
      </c>
      <c r="AQ12" s="1">
        <f ca="1">SUMIF(OFFSET(CalcResults!$A$1,U$5,1,23,1),"="&amp;$M12,OFFSET(CalcResults!$A$1,U$5,5,23,1))+SUMIF(OFFSET(CalcResults!$A$1,U$5,1,23,1),"="&amp;$M12,OFFSET(CalcResults!$A$1,U$5,6,23,1))</f>
        <v>271.02</v>
      </c>
      <c r="AR12" s="1">
        <f ca="1">SUMIF(OFFSET(CalcResults!$A$1,V$5,1,23,1),"="&amp;$M12,OFFSET(CalcResults!$A$1,V$5,5,23,1))+SUMIF(OFFSET(CalcResults!$A$1,V$5,1,23,1),"="&amp;$M12,OFFSET(CalcResults!$A$1,V$5,6,23,1))</f>
        <v>293.03999999999996</v>
      </c>
    </row>
    <row r="13" spans="1:44" x14ac:dyDescent="0.45">
      <c r="A13" t="str">
        <f>IF(ISBLANK(HeatPunkRaw!A7),"",HeatPunkRaw!A7)</f>
        <v>Cloak/WC</v>
      </c>
      <c r="B13">
        <f>HeatPunkRaw!H7</f>
        <v>312</v>
      </c>
      <c r="C13">
        <f>HeatPunkRaw!E7</f>
        <v>150</v>
      </c>
      <c r="D13">
        <f>HeatPunkRaw!G7</f>
        <v>18</v>
      </c>
      <c r="E13" t="str">
        <f>HeatPunkRaw!B7</f>
        <v>Ground</v>
      </c>
      <c r="F13" s="29" t="s">
        <v>13792</v>
      </c>
      <c r="G13">
        <f>IFERROR(INDEX(MCSACH!$B$6:$D$26, MATCH($F13,MCSACH!$A$6:$A$26,0),MATCH($G$2,MCSACH!$B$4:$D$4,0)),0)</f>
        <v>3</v>
      </c>
      <c r="H13">
        <f>HeatPunkRaw!I7</f>
        <v>1.5</v>
      </c>
      <c r="I13" s="29"/>
      <c r="J13">
        <f>HeatPunkRaw!C7</f>
        <v>4.74</v>
      </c>
      <c r="K13">
        <f>HeatPunkRaw!D7</f>
        <v>2.06</v>
      </c>
      <c r="M13" t="str">
        <f>Rooms[[#This Row],[Room Name]]</f>
        <v>Cloak/WC</v>
      </c>
      <c r="N13" s="27">
        <f ca="1">SUMIF(OFFSET(CalcResults!$A$1,N$5,1,23,1),"="&amp;$M13,OFFSET(CalcResults!$A$1,N$5,8,23,1))</f>
        <v>234.12821238425695</v>
      </c>
      <c r="O13" s="27">
        <f ca="1">SUMIF(OFFSET(CalcResults!$A$1,O$5,1,23,1),"="&amp;$M13,OFFSET(CalcResults!$A$1,O$5,8,23,1))</f>
        <v>170.10806315774033</v>
      </c>
      <c r="P13" s="27">
        <f ca="1">SUMIF(OFFSET(CalcResults!$A$1,P$5,1,23,1),"="&amp;$M13,OFFSET(CalcResults!$A$1,P$5,8,23,1))</f>
        <v>127.97480197007059</v>
      </c>
      <c r="Q13" s="27">
        <f ca="1">SUMIF(OFFSET(CalcResults!$A$1,Q$5,1,23,1),"="&amp;$M13,OFFSET(CalcResults!$A$1,Q$5,8,23,1))</f>
        <v>116.40452469984947</v>
      </c>
      <c r="R13" s="27">
        <f ca="1">SUMIF(OFFSET(CalcResults!$A$1,R$5,1,23,1),"="&amp;$M13,OFFSET(CalcResults!$A$1,R$5,8,23,1))</f>
        <v>105.06355761087902</v>
      </c>
      <c r="S13" s="27">
        <f ca="1">SUMIF(OFFSET(CalcResults!$A$1,S$5,1,23,1),"="&amp;$M13,OFFSET(CalcResults!$A$1,S$5,8,23,1))</f>
        <v>93.966316473107952</v>
      </c>
      <c r="T13" s="27">
        <f ca="1">SUMIF(OFFSET(CalcResults!$A$1,T$5,1,23,1),"="&amp;$M13,OFFSET(CalcResults!$A$1,T$5,8,23,1))</f>
        <v>83.12953911312502</v>
      </c>
      <c r="U13" s="27">
        <f ca="1">SUMIF(OFFSET(CalcResults!$A$1,U$5,1,23,1),"="&amp;$M13,OFFSET(CalcResults!$A$1,U$5,8,23,1))</f>
        <v>72.572934887665653</v>
      </c>
      <c r="V13" s="27">
        <f ca="1">SUMIF(OFFSET(CalcResults!$A$1,V$5,1,23,1),"="&amp;$M13,OFFSET(CalcResults!$A$1,V$5,8,23,1))</f>
        <v>62.320110775831125</v>
      </c>
      <c r="X13" t="str">
        <f>M13</f>
        <v>Cloak/WC</v>
      </c>
      <c r="Y13" s="28">
        <f t="shared" ca="1" si="4"/>
        <v>1.5608547492283797</v>
      </c>
      <c r="Z13" s="28">
        <f t="shared" ca="1" si="5"/>
        <v>1.1340537543849356</v>
      </c>
      <c r="AA13" s="28">
        <f t="shared" ca="1" si="6"/>
        <v>0.85316534646713726</v>
      </c>
      <c r="AB13" s="28">
        <f t="shared" ca="1" si="7"/>
        <v>0.77603016466566321</v>
      </c>
      <c r="AC13" s="28">
        <f t="shared" ca="1" si="8"/>
        <v>0.70042371740586007</v>
      </c>
      <c r="AD13" s="28">
        <f t="shared" ca="1" si="9"/>
        <v>0.62644210982071968</v>
      </c>
      <c r="AE13" s="28">
        <f t="shared" ca="1" si="10"/>
        <v>0.55419692742083349</v>
      </c>
      <c r="AF13" s="28">
        <f t="shared" ca="1" si="11"/>
        <v>0.48381956591777103</v>
      </c>
      <c r="AG13" s="28">
        <f t="shared" ca="1" si="12"/>
        <v>0.41546740517220748</v>
      </c>
      <c r="AI13" t="str">
        <f>Rooms[[#This Row],[Room Name]]</f>
        <v>Cloak/WC</v>
      </c>
      <c r="AJ13" s="1">
        <f ca="1">SUMIF(OFFSET(CalcResults!$A$1,N$5,1,23,1),"="&amp;$M13,OFFSET(CalcResults!$A$1,N$5,5,23,1))+SUMIF(OFFSET(CalcResults!$A$1,N$5,1,23,1),"="&amp;$M13,OFFSET(CalcResults!$A$1,N$5,6,23,1))</f>
        <v>0</v>
      </c>
      <c r="AK13" s="1">
        <f ca="1">SUMIF(OFFSET(CalcResults!$A$1,O$5,1,23,1),"="&amp;$M13,OFFSET(CalcResults!$A$1,O$5,5,23,1))+SUMIF(OFFSET(CalcResults!$A$1,O$5,1,23,1),"="&amp;$M13,OFFSET(CalcResults!$A$1,O$5,6,23,1))</f>
        <v>0</v>
      </c>
      <c r="AL13" s="1">
        <f ca="1">SUMIF(OFFSET(CalcResults!$A$1,P$5,1,23,1),"="&amp;$M13,OFFSET(CalcResults!$A$1,P$5,5,23,1))+SUMIF(OFFSET(CalcResults!$A$1,P$5,1,23,1),"="&amp;$M13,OFFSET(CalcResults!$A$1,P$5,6,23,1))</f>
        <v>0</v>
      </c>
      <c r="AM13" s="1">
        <f ca="1">SUMIF(OFFSET(CalcResults!$A$1,Q$5,1,23,1),"="&amp;$M13,OFFSET(CalcResults!$A$1,Q$5,5,23,1))+SUMIF(OFFSET(CalcResults!$A$1,Q$5,1,23,1),"="&amp;$M13,OFFSET(CalcResults!$A$1,Q$5,6,23,1))</f>
        <v>0</v>
      </c>
      <c r="AN13" s="1">
        <f ca="1">SUMIF(OFFSET(CalcResults!$A$1,R$5,1,23,1),"="&amp;$M13,OFFSET(CalcResults!$A$1,R$5,5,23,1))+SUMIF(OFFSET(CalcResults!$A$1,R$5,1,23,1),"="&amp;$M13,OFFSET(CalcResults!$A$1,R$5,6,23,1))</f>
        <v>0</v>
      </c>
      <c r="AO13" s="1">
        <f ca="1">SUMIF(OFFSET(CalcResults!$A$1,S$5,1,23,1),"="&amp;$M13,OFFSET(CalcResults!$A$1,S$5,5,23,1))+SUMIF(OFFSET(CalcResults!$A$1,S$5,1,23,1),"="&amp;$M13,OFFSET(CalcResults!$A$1,S$5,6,23,1))</f>
        <v>0</v>
      </c>
      <c r="AP13" s="1">
        <f ca="1">SUMIF(OFFSET(CalcResults!$A$1,T$5,1,23,1),"="&amp;$M13,OFFSET(CalcResults!$A$1,T$5,5,23,1))+SUMIF(OFFSET(CalcResults!$A$1,T$5,1,23,1),"="&amp;$M13,OFFSET(CalcResults!$A$1,T$5,6,23,1))</f>
        <v>0</v>
      </c>
      <c r="AQ13" s="1">
        <f ca="1">SUMIF(OFFSET(CalcResults!$A$1,U$5,1,23,1),"="&amp;$M13,OFFSET(CalcResults!$A$1,U$5,5,23,1))+SUMIF(OFFSET(CalcResults!$A$1,U$5,1,23,1),"="&amp;$M13,OFFSET(CalcResults!$A$1,U$5,6,23,1))</f>
        <v>0</v>
      </c>
      <c r="AR13" s="1">
        <f ca="1">SUMIF(OFFSET(CalcResults!$A$1,V$5,1,23,1),"="&amp;$M13,OFFSET(CalcResults!$A$1,V$5,5,23,1))+SUMIF(OFFSET(CalcResults!$A$1,V$5,1,23,1),"="&amp;$M13,OFFSET(CalcResults!$A$1,V$5,6,23,1))</f>
        <v>0</v>
      </c>
    </row>
    <row r="14" spans="1:44" x14ac:dyDescent="0.45">
      <c r="A14" t="str">
        <f>IF(ISBLANK(HeatPunkRaw!A8),"",HeatPunkRaw!A8)</f>
        <v>Bedroom/Studio</v>
      </c>
      <c r="B14">
        <f>HeatPunkRaw!H8</f>
        <v>1043</v>
      </c>
      <c r="C14">
        <f>HeatPunkRaw!E8</f>
        <v>502</v>
      </c>
      <c r="D14">
        <f>HeatPunkRaw!G8</f>
        <v>18</v>
      </c>
      <c r="E14" t="str">
        <f>HeatPunkRaw!B8</f>
        <v>Ground</v>
      </c>
      <c r="F14" s="29" t="s">
        <v>13779</v>
      </c>
      <c r="G14">
        <f>IFERROR(INDEX(MCSACH!$B$6:$D$26, MATCH($F14,MCSACH!$A$6:$A$26,0),MATCH($G$2,MCSACH!$B$4:$D$4,0)),0)</f>
        <v>1.5</v>
      </c>
      <c r="H14">
        <f>HeatPunkRaw!I8</f>
        <v>0.7</v>
      </c>
      <c r="I14" s="29"/>
      <c r="J14">
        <f>HeatPunkRaw!C8</f>
        <v>33.93</v>
      </c>
      <c r="K14">
        <f>HeatPunkRaw!D8</f>
        <v>15.68</v>
      </c>
      <c r="M14" t="str">
        <f>Rooms[[#This Row],[Room Name]]</f>
        <v>Bedroom/Studio</v>
      </c>
      <c r="N14" s="27">
        <f ca="1">SUMIF(OFFSET(CalcResults!$A$1,N$5,1,23,1),"="&amp;$M14,OFFSET(CalcResults!$A$1,N$5,8,23,1))</f>
        <v>1481.5983872014799</v>
      </c>
      <c r="O14" s="27">
        <f ca="1">SUMIF(OFFSET(CalcResults!$A$1,O$5,1,23,1),"="&amp;$M14,OFFSET(CalcResults!$A$1,O$5,8,23,1))</f>
        <v>1053.4299686127638</v>
      </c>
      <c r="P14" s="27">
        <f ca="1">SUMIF(OFFSET(CalcResults!$A$1,P$5,1,23,1),"="&amp;$M14,OFFSET(CalcResults!$A$1,P$5,8,23,1))</f>
        <v>777.38094591985964</v>
      </c>
      <c r="Q14" s="27">
        <f ca="1">SUMIF(OFFSET(CalcResults!$A$1,Q$5,1,23,1),"="&amp;$M14,OFFSET(CalcResults!$A$1,Q$5,8,23,1))</f>
        <v>702.5737569167502</v>
      </c>
      <c r="R14" s="27">
        <f ca="1">SUMIF(OFFSET(CalcResults!$A$1,R$5,1,23,1),"="&amp;$M14,OFFSET(CalcResults!$A$1,R$5,8,23,1))</f>
        <v>629.73671931527065</v>
      </c>
      <c r="S14" s="27">
        <f ca="1">SUMIF(OFFSET(CalcResults!$A$1,S$5,1,23,1),"="&amp;$M14,OFFSET(CalcResults!$A$1,S$5,8,23,1))</f>
        <v>558.97916185929728</v>
      </c>
      <c r="T14" s="27">
        <f ca="1">SUMIF(OFFSET(CalcResults!$A$1,T$5,1,23,1),"="&amp;$M14,OFFSET(CalcResults!$A$1,T$5,8,23,1))</f>
        <v>539.41317956116541</v>
      </c>
      <c r="U14" s="27">
        <f ca="1">SUMIF(OFFSET(CalcResults!$A$1,U$5,1,23,1),"="&amp;$M14,OFFSET(CalcResults!$A$1,U$5,8,23,1))</f>
        <v>508.97531831316826</v>
      </c>
      <c r="V14" s="27">
        <f ca="1">SUMIF(OFFSET(CalcResults!$A$1,V$5,1,23,1),"="&amp;$M14,OFFSET(CalcResults!$A$1,V$5,8,23,1))</f>
        <v>504.81983748035731</v>
      </c>
      <c r="X14" t="str">
        <f t="shared" si="3"/>
        <v>Bedroom/Studio</v>
      </c>
      <c r="Y14" s="28">
        <f t="shared" ca="1" si="4"/>
        <v>2.9513912095647008</v>
      </c>
      <c r="Z14" s="28">
        <f t="shared" ca="1" si="5"/>
        <v>2.0984660729337925</v>
      </c>
      <c r="AA14" s="28">
        <f t="shared" ca="1" si="6"/>
        <v>1.548567621354302</v>
      </c>
      <c r="AB14" s="28">
        <f t="shared" ca="1" si="7"/>
        <v>1.3995493165672315</v>
      </c>
      <c r="AC14" s="28">
        <f t="shared" ca="1" si="8"/>
        <v>1.2544556161658778</v>
      </c>
      <c r="AD14" s="28">
        <f t="shared" ca="1" si="9"/>
        <v>1.113504306492624</v>
      </c>
      <c r="AE14" s="28">
        <f t="shared" ca="1" si="10"/>
        <v>1.0745282461377796</v>
      </c>
      <c r="AF14" s="28">
        <f t="shared" ca="1" si="11"/>
        <v>1.0138950564007336</v>
      </c>
      <c r="AG14" s="28">
        <f t="shared" ca="1" si="12"/>
        <v>1.0056172061361699</v>
      </c>
      <c r="AI14" t="str">
        <f>Rooms[[#This Row],[Room Name]]</f>
        <v>Bedroom/Studio</v>
      </c>
      <c r="AJ14" s="1">
        <f ca="1">SUMIF(OFFSET(CalcResults!$A$1,N$5,1,23,1),"="&amp;$M14,OFFSET(CalcResults!$A$1,N$5,5,23,1))+SUMIF(OFFSET(CalcResults!$A$1,N$5,1,23,1),"="&amp;$M14,OFFSET(CalcResults!$A$1,N$5,6,23,1))</f>
        <v>0</v>
      </c>
      <c r="AK14" s="1">
        <f ca="1">SUMIF(OFFSET(CalcResults!$A$1,O$5,1,23,1),"="&amp;$M14,OFFSET(CalcResults!$A$1,O$5,5,23,1))+SUMIF(OFFSET(CalcResults!$A$1,O$5,1,23,1),"="&amp;$M14,OFFSET(CalcResults!$A$1,O$5,6,23,1))</f>
        <v>0</v>
      </c>
      <c r="AL14" s="1">
        <f ca="1">SUMIF(OFFSET(CalcResults!$A$1,P$5,1,23,1),"="&amp;$M14,OFFSET(CalcResults!$A$1,P$5,5,23,1))+SUMIF(OFFSET(CalcResults!$A$1,P$5,1,23,1),"="&amp;$M14,OFFSET(CalcResults!$A$1,P$5,6,23,1))</f>
        <v>0</v>
      </c>
      <c r="AM14" s="1">
        <f ca="1">SUMIF(OFFSET(CalcResults!$A$1,Q$5,1,23,1),"="&amp;$M14,OFFSET(CalcResults!$A$1,Q$5,5,23,1))+SUMIF(OFFSET(CalcResults!$A$1,Q$5,1,23,1),"="&amp;$M14,OFFSET(CalcResults!$A$1,Q$5,6,23,1))</f>
        <v>0</v>
      </c>
      <c r="AN14" s="1">
        <f ca="1">SUMIF(OFFSET(CalcResults!$A$1,R$5,1,23,1),"="&amp;$M14,OFFSET(CalcResults!$A$1,R$5,5,23,1))+SUMIF(OFFSET(CalcResults!$A$1,R$5,1,23,1),"="&amp;$M14,OFFSET(CalcResults!$A$1,R$5,6,23,1))</f>
        <v>0</v>
      </c>
      <c r="AO14" s="1">
        <f ca="1">SUMIF(OFFSET(CalcResults!$A$1,S$5,1,23,1),"="&amp;$M14,OFFSET(CalcResults!$A$1,S$5,5,23,1))+SUMIF(OFFSET(CalcResults!$A$1,S$5,1,23,1),"="&amp;$M14,OFFSET(CalcResults!$A$1,S$5,6,23,1))</f>
        <v>0</v>
      </c>
      <c r="AP14" s="1">
        <f ca="1">SUMIF(OFFSET(CalcResults!$A$1,T$5,1,23,1),"="&amp;$M14,OFFSET(CalcResults!$A$1,T$5,5,23,1))+SUMIF(OFFSET(CalcResults!$A$1,T$5,1,23,1),"="&amp;$M14,OFFSET(CalcResults!$A$1,T$5,6,23,1))</f>
        <v>204.61</v>
      </c>
      <c r="AQ14" s="1">
        <f ca="1">SUMIF(OFFSET(CalcResults!$A$1,U$5,1,23,1),"="&amp;$M14,OFFSET(CalcResults!$A$1,U$5,5,23,1))+SUMIF(OFFSET(CalcResults!$A$1,U$5,1,23,1),"="&amp;$M14,OFFSET(CalcResults!$A$1,U$5,6,23,1))</f>
        <v>214.57</v>
      </c>
      <c r="AR14" s="1">
        <f ca="1">SUMIF(OFFSET(CalcResults!$A$1,V$5,1,23,1),"="&amp;$M14,OFFSET(CalcResults!$A$1,V$5,5,23,1))+SUMIF(OFFSET(CalcResults!$A$1,V$5,1,23,1),"="&amp;$M14,OFFSET(CalcResults!$A$1,V$5,6,23,1))</f>
        <v>249.06</v>
      </c>
    </row>
    <row r="15" spans="1:44" x14ac:dyDescent="0.45">
      <c r="A15" t="str">
        <f>IF(ISBLANK(HeatPunkRaw!A9),"",HeatPunkRaw!A9)</f>
        <v>Landing</v>
      </c>
      <c r="B15">
        <f>HeatPunkRaw!H9</f>
        <v>166</v>
      </c>
      <c r="C15">
        <f>HeatPunkRaw!E9</f>
        <v>80</v>
      </c>
      <c r="D15">
        <f>HeatPunkRaw!G9</f>
        <v>18</v>
      </c>
      <c r="E15" t="str">
        <f>HeatPunkRaw!B9</f>
        <v>First</v>
      </c>
      <c r="F15" s="29" t="s">
        <v>13787</v>
      </c>
      <c r="G15">
        <f>IFERROR(INDEX(MCSACH!$B$6:$D$26, MATCH($F15,MCSACH!$A$6:$A$26,0),MATCH($G$2,MCSACH!$B$4:$D$4,0)),0)</f>
        <v>2</v>
      </c>
      <c r="H15">
        <f>HeatPunkRaw!I9</f>
        <v>1</v>
      </c>
      <c r="I15" s="29"/>
      <c r="J15">
        <f>HeatPunkRaw!C9</f>
        <v>21.25</v>
      </c>
      <c r="K15">
        <f>HeatPunkRaw!D9</f>
        <v>9.24</v>
      </c>
      <c r="M15" t="str">
        <f>Rooms[[#This Row],[Room Name]]</f>
        <v>Landing</v>
      </c>
      <c r="N15" s="27">
        <f ca="1">SUMIF(OFFSET(CalcResults!$A$1,N$5,1,23,1),"="&amp;$M15,OFFSET(CalcResults!$A$1,N$5,8,23,1))</f>
        <v>0</v>
      </c>
      <c r="O15" s="27">
        <f ca="1">SUMIF(OFFSET(CalcResults!$A$1,O$5,1,23,1),"="&amp;$M15,OFFSET(CalcResults!$A$1,O$5,8,23,1))</f>
        <v>0</v>
      </c>
      <c r="P15" s="27">
        <f ca="1">SUMIF(OFFSET(CalcResults!$A$1,P$5,1,23,1),"="&amp;$M15,OFFSET(CalcResults!$A$1,P$5,8,23,1))</f>
        <v>0</v>
      </c>
      <c r="Q15" s="27">
        <f ca="1">SUMIF(OFFSET(CalcResults!$A$1,Q$5,1,23,1),"="&amp;$M15,OFFSET(CalcResults!$A$1,Q$5,8,23,1))</f>
        <v>0</v>
      </c>
      <c r="R15" s="27">
        <f ca="1">SUMIF(OFFSET(CalcResults!$A$1,R$5,1,23,1),"="&amp;$M15,OFFSET(CalcResults!$A$1,R$5,8,23,1))</f>
        <v>0</v>
      </c>
      <c r="S15" s="27">
        <f ca="1">SUMIF(OFFSET(CalcResults!$A$1,S$5,1,23,1),"="&amp;$M15,OFFSET(CalcResults!$A$1,S$5,8,23,1))</f>
        <v>0</v>
      </c>
      <c r="T15" s="27">
        <f ca="1">SUMIF(OFFSET(CalcResults!$A$1,T$5,1,23,1),"="&amp;$M15,OFFSET(CalcResults!$A$1,T$5,8,23,1))</f>
        <v>0</v>
      </c>
      <c r="U15" s="27">
        <f ca="1">SUMIF(OFFSET(CalcResults!$A$1,U$5,1,23,1),"="&amp;$M15,OFFSET(CalcResults!$A$1,U$5,8,23,1))</f>
        <v>0</v>
      </c>
      <c r="V15" s="27">
        <f ca="1">SUMIF(OFFSET(CalcResults!$A$1,V$5,1,23,1),"="&amp;$M15,OFFSET(CalcResults!$A$1,V$5,8,23,1))</f>
        <v>0</v>
      </c>
      <c r="X15" t="str">
        <f t="shared" si="3"/>
        <v>Landing</v>
      </c>
      <c r="Y15" s="28">
        <f t="shared" ca="1" si="4"/>
        <v>0</v>
      </c>
      <c r="Z15" s="28">
        <f t="shared" ca="1" si="5"/>
        <v>0</v>
      </c>
      <c r="AA15" s="28">
        <f t="shared" ca="1" si="6"/>
        <v>0</v>
      </c>
      <c r="AB15" s="28">
        <f t="shared" ca="1" si="7"/>
        <v>0</v>
      </c>
      <c r="AC15" s="28">
        <f t="shared" ca="1" si="8"/>
        <v>0</v>
      </c>
      <c r="AD15" s="28">
        <f t="shared" ca="1" si="9"/>
        <v>0</v>
      </c>
      <c r="AE15" s="28">
        <f t="shared" ca="1" si="10"/>
        <v>0</v>
      </c>
      <c r="AF15" s="28">
        <f t="shared" ca="1" si="11"/>
        <v>0</v>
      </c>
      <c r="AG15" s="28">
        <f t="shared" ca="1" si="12"/>
        <v>0</v>
      </c>
      <c r="AI15" t="str">
        <f>Rooms[[#This Row],[Room Name]]</f>
        <v>Landing</v>
      </c>
      <c r="AJ15" s="1">
        <f ca="1">SUMIF(OFFSET(CalcResults!$A$1,N$5,1,23,1),"="&amp;$M15,OFFSET(CalcResults!$A$1,N$5,5,23,1))+SUMIF(OFFSET(CalcResults!$A$1,N$5,1,23,1),"="&amp;$M15,OFFSET(CalcResults!$A$1,N$5,6,23,1))</f>
        <v>0</v>
      </c>
      <c r="AK15" s="1">
        <f ca="1">SUMIF(OFFSET(CalcResults!$A$1,O$5,1,23,1),"="&amp;$M15,OFFSET(CalcResults!$A$1,O$5,5,23,1))+SUMIF(OFFSET(CalcResults!$A$1,O$5,1,23,1),"="&amp;$M15,OFFSET(CalcResults!$A$1,O$5,6,23,1))</f>
        <v>0</v>
      </c>
      <c r="AL15" s="1">
        <f ca="1">SUMIF(OFFSET(CalcResults!$A$1,P$5,1,23,1),"="&amp;$M15,OFFSET(CalcResults!$A$1,P$5,5,23,1))+SUMIF(OFFSET(CalcResults!$A$1,P$5,1,23,1),"="&amp;$M15,OFFSET(CalcResults!$A$1,P$5,6,23,1))</f>
        <v>0</v>
      </c>
      <c r="AM15" s="1">
        <f ca="1">SUMIF(OFFSET(CalcResults!$A$1,Q$5,1,23,1),"="&amp;$M15,OFFSET(CalcResults!$A$1,Q$5,5,23,1))+SUMIF(OFFSET(CalcResults!$A$1,Q$5,1,23,1),"="&amp;$M15,OFFSET(CalcResults!$A$1,Q$5,6,23,1))</f>
        <v>0</v>
      </c>
      <c r="AN15" s="1">
        <f ca="1">SUMIF(OFFSET(CalcResults!$A$1,R$5,1,23,1),"="&amp;$M15,OFFSET(CalcResults!$A$1,R$5,5,23,1))+SUMIF(OFFSET(CalcResults!$A$1,R$5,1,23,1),"="&amp;$M15,OFFSET(CalcResults!$A$1,R$5,6,23,1))</f>
        <v>0</v>
      </c>
      <c r="AO15" s="1">
        <f ca="1">SUMIF(OFFSET(CalcResults!$A$1,S$5,1,23,1),"="&amp;$M15,OFFSET(CalcResults!$A$1,S$5,5,23,1))+SUMIF(OFFSET(CalcResults!$A$1,S$5,1,23,1),"="&amp;$M15,OFFSET(CalcResults!$A$1,S$5,6,23,1))</f>
        <v>0</v>
      </c>
      <c r="AP15" s="1">
        <f ca="1">SUMIF(OFFSET(CalcResults!$A$1,T$5,1,23,1),"="&amp;$M15,OFFSET(CalcResults!$A$1,T$5,5,23,1))+SUMIF(OFFSET(CalcResults!$A$1,T$5,1,23,1),"="&amp;$M15,OFFSET(CalcResults!$A$1,T$5,6,23,1))</f>
        <v>0</v>
      </c>
      <c r="AQ15" s="1">
        <f ca="1">SUMIF(OFFSET(CalcResults!$A$1,U$5,1,23,1),"="&amp;$M15,OFFSET(CalcResults!$A$1,U$5,5,23,1))+SUMIF(OFFSET(CalcResults!$A$1,U$5,1,23,1),"="&amp;$M15,OFFSET(CalcResults!$A$1,U$5,6,23,1))</f>
        <v>0</v>
      </c>
      <c r="AR15" s="1">
        <f ca="1">SUMIF(OFFSET(CalcResults!$A$1,V$5,1,23,1),"="&amp;$M15,OFFSET(CalcResults!$A$1,V$5,5,23,1))+SUMIF(OFFSET(CalcResults!$A$1,V$5,1,23,1),"="&amp;$M15,OFFSET(CalcResults!$A$1,V$5,6,23,1))</f>
        <v>0</v>
      </c>
    </row>
    <row r="16" spans="1:44" x14ac:dyDescent="0.45">
      <c r="A16" t="str">
        <f>IF(ISBLANK(HeatPunkRaw!A10),"",HeatPunkRaw!A10)</f>
        <v>Bedroom 1</v>
      </c>
      <c r="B16">
        <f>HeatPunkRaw!H10</f>
        <v>870</v>
      </c>
      <c r="C16">
        <f>HeatPunkRaw!E10</f>
        <v>419</v>
      </c>
      <c r="D16">
        <f>HeatPunkRaw!G10</f>
        <v>18</v>
      </c>
      <c r="E16" t="str">
        <f>HeatPunkRaw!B10</f>
        <v>First</v>
      </c>
      <c r="F16" s="29" t="s">
        <v>13735</v>
      </c>
      <c r="G16">
        <f>IFERROR(INDEX(MCSACH!$B$6:$D$26, MATCH($F16,MCSACH!$A$6:$A$26,0),MATCH($G$2,MCSACH!$B$4:$D$4,0)),0)</f>
        <v>1</v>
      </c>
      <c r="H16">
        <f>HeatPunkRaw!I10</f>
        <v>0.5</v>
      </c>
      <c r="I16" s="29"/>
      <c r="J16">
        <f>HeatPunkRaw!C10</f>
        <v>35.47</v>
      </c>
      <c r="K16">
        <f>HeatPunkRaw!D10</f>
        <v>15.42</v>
      </c>
      <c r="M16" t="str">
        <f>Rooms[[#This Row],[Room Name]]</f>
        <v>Bedroom 1</v>
      </c>
      <c r="N16" s="27">
        <f ca="1">SUMIF(OFFSET(CalcResults!$A$1,N$5,1,23,1),"="&amp;$M16,OFFSET(CalcResults!$A$1,N$5,8,23,1))</f>
        <v>844.19987633197024</v>
      </c>
      <c r="O16" s="27">
        <f ca="1">SUMIF(OFFSET(CalcResults!$A$1,O$5,1,23,1),"="&amp;$M16,OFFSET(CalcResults!$A$1,O$5,8,23,1))</f>
        <v>609.47081208706652</v>
      </c>
      <c r="P16" s="27">
        <f ca="1">SUMIF(OFFSET(CalcResults!$A$1,P$5,1,23,1),"="&amp;$M16,OFFSET(CalcResults!$A$1,P$5,8,23,1))</f>
        <v>455.92175765280416</v>
      </c>
      <c r="Q16" s="27">
        <f ca="1">SUMIF(OFFSET(CalcResults!$A$1,Q$5,1,23,1),"="&amp;$M16,OFFSET(CalcResults!$A$1,Q$5,8,23,1))</f>
        <v>465.79383324875386</v>
      </c>
      <c r="R16" s="27">
        <f ca="1">SUMIF(OFFSET(CalcResults!$A$1,R$5,1,23,1),"="&amp;$M16,OFFSET(CalcResults!$A$1,R$5,8,23,1))</f>
        <v>490.42710078736934</v>
      </c>
      <c r="S16" s="27">
        <f ca="1">SUMIF(OFFSET(CalcResults!$A$1,S$5,1,23,1),"="&amp;$M16,OFFSET(CalcResults!$A$1,S$5,8,23,1))</f>
        <v>447.31242398209349</v>
      </c>
      <c r="T16" s="27">
        <f ca="1">SUMIF(OFFSET(CalcResults!$A$1,T$5,1,23,1),"="&amp;$M16,OFFSET(CalcResults!$A$1,T$5,8,23,1))</f>
        <v>441.44102201357322</v>
      </c>
      <c r="U16" s="27">
        <f ca="1">SUMIF(OFFSET(CalcResults!$A$1,U$5,1,23,1),"="&amp;$M16,OFFSET(CalcResults!$A$1,U$5,8,23,1))</f>
        <v>424.22774365659643</v>
      </c>
      <c r="V16" s="27">
        <f ca="1">SUMIF(OFFSET(CalcResults!$A$1,V$5,1,23,1),"="&amp;$M16,OFFSET(CalcResults!$A$1,V$5,8,23,1))</f>
        <v>432.58376176667321</v>
      </c>
      <c r="X16" t="str">
        <f t="shared" si="3"/>
        <v>Bedroom 1</v>
      </c>
      <c r="Y16" s="28">
        <f t="shared" ca="1" si="4"/>
        <v>2.0147968408877572</v>
      </c>
      <c r="Z16" s="28">
        <f t="shared" ca="1" si="5"/>
        <v>1.454584277057438</v>
      </c>
      <c r="AA16" s="28">
        <f t="shared" ca="1" si="6"/>
        <v>1.0881187533479812</v>
      </c>
      <c r="AB16" s="28">
        <f t="shared" ca="1" si="7"/>
        <v>1.111679792956453</v>
      </c>
      <c r="AC16" s="28">
        <f t="shared" ca="1" si="8"/>
        <v>1.1704704076070866</v>
      </c>
      <c r="AD16" s="28">
        <f t="shared" ca="1" si="9"/>
        <v>1.0675714176183615</v>
      </c>
      <c r="AE16" s="28">
        <f t="shared" ca="1" si="10"/>
        <v>1.0535585250920603</v>
      </c>
      <c r="AF16" s="28">
        <f t="shared" ca="1" si="11"/>
        <v>1.0124767151708745</v>
      </c>
      <c r="AG16" s="28">
        <f t="shared" ca="1" si="12"/>
        <v>1.032419479156738</v>
      </c>
      <c r="AI16" t="str">
        <f>Rooms[[#This Row],[Room Name]]</f>
        <v>Bedroom 1</v>
      </c>
      <c r="AJ16" s="1">
        <f ca="1">SUMIF(OFFSET(CalcResults!$A$1,N$5,1,23,1),"="&amp;$M16,OFFSET(CalcResults!$A$1,N$5,5,23,1))+SUMIF(OFFSET(CalcResults!$A$1,N$5,1,23,1),"="&amp;$M16,OFFSET(CalcResults!$A$1,N$5,6,23,1))</f>
        <v>0</v>
      </c>
      <c r="AK16" s="1">
        <f ca="1">SUMIF(OFFSET(CalcResults!$A$1,O$5,1,23,1),"="&amp;$M16,OFFSET(CalcResults!$A$1,O$5,5,23,1))+SUMIF(OFFSET(CalcResults!$A$1,O$5,1,23,1),"="&amp;$M16,OFFSET(CalcResults!$A$1,O$5,6,23,1))</f>
        <v>0</v>
      </c>
      <c r="AL16" s="1">
        <f ca="1">SUMIF(OFFSET(CalcResults!$A$1,P$5,1,23,1),"="&amp;$M16,OFFSET(CalcResults!$A$1,P$5,5,23,1))+SUMIF(OFFSET(CalcResults!$A$1,P$5,1,23,1),"="&amp;$M16,OFFSET(CalcResults!$A$1,P$5,6,23,1))</f>
        <v>0</v>
      </c>
      <c r="AM16" s="1">
        <f ca="1">SUMIF(OFFSET(CalcResults!$A$1,Q$5,1,23,1),"="&amp;$M16,OFFSET(CalcResults!$A$1,Q$5,5,23,1))+SUMIF(OFFSET(CalcResults!$A$1,Q$5,1,23,1),"="&amp;$M16,OFFSET(CalcResults!$A$1,Q$5,6,23,1))</f>
        <v>95</v>
      </c>
      <c r="AN16" s="1">
        <f ca="1">SUMIF(OFFSET(CalcResults!$A$1,R$5,1,23,1),"="&amp;$M16,OFFSET(CalcResults!$A$1,R$5,5,23,1))+SUMIF(OFFSET(CalcResults!$A$1,R$5,1,23,1),"="&amp;$M16,OFFSET(CalcResults!$A$1,R$5,6,23,1))</f>
        <v>95</v>
      </c>
      <c r="AO16" s="1">
        <f ca="1">SUMIF(OFFSET(CalcResults!$A$1,S$5,1,23,1),"="&amp;$M16,OFFSET(CalcResults!$A$1,S$5,5,23,1))+SUMIF(OFFSET(CalcResults!$A$1,S$5,1,23,1),"="&amp;$M16,OFFSET(CalcResults!$A$1,S$5,6,23,1))</f>
        <v>181.36</v>
      </c>
      <c r="AP16" s="1">
        <f ca="1">SUMIF(OFFSET(CalcResults!$A$1,T$5,1,23,1),"="&amp;$M16,OFFSET(CalcResults!$A$1,T$5,5,23,1))+SUMIF(OFFSET(CalcResults!$A$1,T$5,1,23,1),"="&amp;$M16,OFFSET(CalcResults!$A$1,T$5,6,23,1))</f>
        <v>188.42000000000002</v>
      </c>
      <c r="AQ16" s="1">
        <f ca="1">SUMIF(OFFSET(CalcResults!$A$1,U$5,1,23,1),"="&amp;$M16,OFFSET(CalcResults!$A$1,U$5,5,23,1))+SUMIF(OFFSET(CalcResults!$A$1,U$5,1,23,1),"="&amp;$M16,OFFSET(CalcResults!$A$1,U$5,6,23,1))</f>
        <v>194.65</v>
      </c>
      <c r="AR16" s="1">
        <f ca="1">SUMIF(OFFSET(CalcResults!$A$1,V$5,1,23,1),"="&amp;$M16,OFFSET(CalcResults!$A$1,V$5,5,23,1))+SUMIF(OFFSET(CalcResults!$A$1,V$5,1,23,1),"="&amp;$M16,OFFSET(CalcResults!$A$1,V$5,6,23,1))</f>
        <v>214.57</v>
      </c>
    </row>
    <row r="17" spans="1:44" x14ac:dyDescent="0.45">
      <c r="A17" t="str">
        <f>IF(ISBLANK(HeatPunkRaw!A11),"",HeatPunkRaw!A11)</f>
        <v>Bed1 En-suite</v>
      </c>
      <c r="B17">
        <f>HeatPunkRaw!H11</f>
        <v>669</v>
      </c>
      <c r="C17">
        <f>HeatPunkRaw!E11</f>
        <v>383</v>
      </c>
      <c r="D17">
        <f>HeatPunkRaw!G11</f>
        <v>22</v>
      </c>
      <c r="E17" t="str">
        <f>HeatPunkRaw!B11</f>
        <v>First</v>
      </c>
      <c r="F17" s="29" t="s">
        <v>13790</v>
      </c>
      <c r="G17">
        <f>IFERROR(INDEX(MCSACH!$B$6:$D$26, MATCH($F17,MCSACH!$A$6:$A$26,0),MATCH($G$2,MCSACH!$B$4:$D$4,0)),0)</f>
        <v>3</v>
      </c>
      <c r="H17">
        <f>HeatPunkRaw!I11</f>
        <v>1.5</v>
      </c>
      <c r="I17" s="29"/>
      <c r="J17">
        <f>HeatPunkRaw!C11</f>
        <v>11.12</v>
      </c>
      <c r="K17">
        <f>HeatPunkRaw!D11</f>
        <v>4.83</v>
      </c>
      <c r="M17" t="str">
        <f>Rooms[[#This Row],[Room Name]]</f>
        <v>Bed1 En-suite</v>
      </c>
      <c r="N17" s="27">
        <f ca="1">SUMIF(OFFSET(CalcResults!$A$1,N$5,1,23,1),"="&amp;$M17,OFFSET(CalcResults!$A$1,N$5,8,23,1))</f>
        <v>1335.6662338297901</v>
      </c>
      <c r="O17" s="27">
        <f ca="1">SUMIF(OFFSET(CalcResults!$A$1,O$5,1,23,1),"="&amp;$M17,OFFSET(CalcResults!$A$1,O$5,8,23,1))</f>
        <v>935.70336482924745</v>
      </c>
      <c r="P17" s="27">
        <f ca="1">SUMIF(OFFSET(CalcResults!$A$1,P$5,1,23,1),"="&amp;$M17,OFFSET(CalcResults!$A$1,P$5,8,23,1))</f>
        <v>674.57782377464753</v>
      </c>
      <c r="Q17" s="27">
        <f ca="1">SUMIF(OFFSET(CalcResults!$A$1,Q$5,1,23,1),"="&amp;$M17,OFFSET(CalcResults!$A$1,Q$5,8,23,1))</f>
        <v>603.32616480888487</v>
      </c>
      <c r="R17" s="27">
        <f ca="1">SUMIF(OFFSET(CalcResults!$A$1,R$5,1,23,1),"="&amp;$M17,OFFSET(CalcResults!$A$1,R$5,8,23,1))</f>
        <v>533.74685629829355</v>
      </c>
      <c r="S17" s="27">
        <f ca="1">SUMIF(OFFSET(CalcResults!$A$1,S$5,1,23,1),"="&amp;$M17,OFFSET(CalcResults!$A$1,S$5,8,23,1))</f>
        <v>465.96644540420004</v>
      </c>
      <c r="T17" s="27">
        <f ca="1">SUMIF(OFFSET(CalcResults!$A$1,T$5,1,23,1),"="&amp;$M17,OFFSET(CalcResults!$A$1,T$5,8,23,1))</f>
        <v>400.13650461234744</v>
      </c>
      <c r="U17" s="27">
        <f ca="1">SUMIF(OFFSET(CalcResults!$A$1,U$5,1,23,1),"="&amp;$M17,OFFSET(CalcResults!$A$1,U$5,8,23,1))</f>
        <v>336.44243870585859</v>
      </c>
      <c r="V17" s="27">
        <f ca="1">SUMIF(OFFSET(CalcResults!$A$1,V$5,1,23,1),"="&amp;$M17,OFFSET(CalcResults!$A$1,V$5,8,23,1))</f>
        <v>275.11716178334217</v>
      </c>
      <c r="X17" t="str">
        <f t="shared" si="3"/>
        <v>Bed1 En-suite</v>
      </c>
      <c r="Y17" s="28">
        <f t="shared" ca="1" si="4"/>
        <v>3.4873792005999742</v>
      </c>
      <c r="Z17" s="28">
        <f t="shared" ca="1" si="5"/>
        <v>2.4430897254027348</v>
      </c>
      <c r="AA17" s="28">
        <f t="shared" ca="1" si="6"/>
        <v>1.7612998009781919</v>
      </c>
      <c r="AB17" s="28">
        <f t="shared" ca="1" si="7"/>
        <v>1.5752641378822059</v>
      </c>
      <c r="AC17" s="28">
        <f t="shared" ca="1" si="8"/>
        <v>1.3935949250608186</v>
      </c>
      <c r="AD17" s="28">
        <f t="shared" ca="1" si="9"/>
        <v>1.2166225728569191</v>
      </c>
      <c r="AE17" s="28">
        <f t="shared" ca="1" si="10"/>
        <v>1.0447428318860246</v>
      </c>
      <c r="AF17" s="28">
        <f t="shared" ca="1" si="11"/>
        <v>0.87843978774375608</v>
      </c>
      <c r="AG17" s="28">
        <f t="shared" ca="1" si="12"/>
        <v>0.71832157123588036</v>
      </c>
      <c r="AI17" t="str">
        <f>Rooms[[#This Row],[Room Name]]</f>
        <v>Bed1 En-suite</v>
      </c>
      <c r="AJ17" s="1">
        <f ca="1">SUMIF(OFFSET(CalcResults!$A$1,N$5,1,23,1),"="&amp;$M17,OFFSET(CalcResults!$A$1,N$5,5,23,1))+SUMIF(OFFSET(CalcResults!$A$1,N$5,1,23,1),"="&amp;$M17,OFFSET(CalcResults!$A$1,N$5,6,23,1))</f>
        <v>370</v>
      </c>
      <c r="AK17" s="1">
        <f ca="1">SUMIF(OFFSET(CalcResults!$A$1,O$5,1,23,1),"="&amp;$M17,OFFSET(CalcResults!$A$1,O$5,5,23,1))+SUMIF(OFFSET(CalcResults!$A$1,O$5,1,23,1),"="&amp;$M17,OFFSET(CalcResults!$A$1,O$5,6,23,1))</f>
        <v>370</v>
      </c>
      <c r="AL17" s="1">
        <f ca="1">SUMIF(OFFSET(CalcResults!$A$1,P$5,1,23,1),"="&amp;$M17,OFFSET(CalcResults!$A$1,P$5,5,23,1))+SUMIF(OFFSET(CalcResults!$A$1,P$5,1,23,1),"="&amp;$M17,OFFSET(CalcResults!$A$1,P$5,6,23,1))</f>
        <v>370</v>
      </c>
      <c r="AM17" s="1">
        <f ca="1">SUMIF(OFFSET(CalcResults!$A$1,Q$5,1,23,1),"="&amp;$M17,OFFSET(CalcResults!$A$1,Q$5,5,23,1))+SUMIF(OFFSET(CalcResults!$A$1,Q$5,1,23,1),"="&amp;$M17,OFFSET(CalcResults!$A$1,Q$5,6,23,1))</f>
        <v>370</v>
      </c>
      <c r="AN17" s="1">
        <f ca="1">SUMIF(OFFSET(CalcResults!$A$1,R$5,1,23,1),"="&amp;$M17,OFFSET(CalcResults!$A$1,R$5,5,23,1))+SUMIF(OFFSET(CalcResults!$A$1,R$5,1,23,1),"="&amp;$M17,OFFSET(CalcResults!$A$1,R$5,6,23,1))</f>
        <v>370</v>
      </c>
      <c r="AO17" s="1">
        <f ca="1">SUMIF(OFFSET(CalcResults!$A$1,S$5,1,23,1),"="&amp;$M17,OFFSET(CalcResults!$A$1,S$5,5,23,1))+SUMIF(OFFSET(CalcResults!$A$1,S$5,1,23,1),"="&amp;$M17,OFFSET(CalcResults!$A$1,S$5,6,23,1))</f>
        <v>370</v>
      </c>
      <c r="AP17" s="1">
        <f ca="1">SUMIF(OFFSET(CalcResults!$A$1,T$5,1,23,1),"="&amp;$M17,OFFSET(CalcResults!$A$1,T$5,5,23,1))+SUMIF(OFFSET(CalcResults!$A$1,T$5,1,23,1),"="&amp;$M17,OFFSET(CalcResults!$A$1,T$5,6,23,1))</f>
        <v>370</v>
      </c>
      <c r="AQ17" s="1">
        <f ca="1">SUMIF(OFFSET(CalcResults!$A$1,U$5,1,23,1),"="&amp;$M17,OFFSET(CalcResults!$A$1,U$5,5,23,1))+SUMIF(OFFSET(CalcResults!$A$1,U$5,1,23,1),"="&amp;$M17,OFFSET(CalcResults!$A$1,U$5,6,23,1))</f>
        <v>370</v>
      </c>
      <c r="AR17" s="1">
        <f ca="1">SUMIF(OFFSET(CalcResults!$A$1,V$5,1,23,1),"="&amp;$M17,OFFSET(CalcResults!$A$1,V$5,5,23,1))+SUMIF(OFFSET(CalcResults!$A$1,V$5,1,23,1),"="&amp;$M17,OFFSET(CalcResults!$A$1,V$5,6,23,1))</f>
        <v>370</v>
      </c>
    </row>
    <row r="18" spans="1:44" x14ac:dyDescent="0.45">
      <c r="A18" t="str">
        <f>IF(ISBLANK(HeatPunkRaw!A12),"",HeatPunkRaw!A12)</f>
        <v>Bedroom 2</v>
      </c>
      <c r="B18">
        <f>HeatPunkRaw!H12</f>
        <v>575</v>
      </c>
      <c r="C18">
        <f>HeatPunkRaw!E12</f>
        <v>277</v>
      </c>
      <c r="D18">
        <f>HeatPunkRaw!G12</f>
        <v>18</v>
      </c>
      <c r="E18" t="str">
        <f>HeatPunkRaw!B12</f>
        <v>First</v>
      </c>
      <c r="F18" s="29" t="s">
        <v>13735</v>
      </c>
      <c r="G18">
        <f>IFERROR(INDEX(MCSACH!$B$6:$D$26, MATCH($F18,MCSACH!$A$6:$A$26,0),MATCH($G$2,MCSACH!$B$4:$D$4,0)),0)</f>
        <v>1</v>
      </c>
      <c r="H18">
        <f>HeatPunkRaw!I12</f>
        <v>0.5</v>
      </c>
      <c r="I18" s="29"/>
      <c r="J18">
        <f>HeatPunkRaw!C12</f>
        <v>22.46</v>
      </c>
      <c r="K18">
        <f>HeatPunkRaw!D12</f>
        <v>9.76</v>
      </c>
      <c r="M18" t="str">
        <f>Rooms[[#This Row],[Room Name]]</f>
        <v>Bedroom 2</v>
      </c>
      <c r="N18" s="27">
        <f ca="1">SUMIF(OFFSET(CalcResults!$A$1,N$5,1,23,1),"="&amp;$M18,OFFSET(CalcResults!$A$1,N$5,8,23,1))</f>
        <v>590.93991343237917</v>
      </c>
      <c r="O18" s="27">
        <f ca="1">SUMIF(OFFSET(CalcResults!$A$1,O$5,1,23,1),"="&amp;$M18,OFFSET(CalcResults!$A$1,O$5,8,23,1))</f>
        <v>426.62956846094653</v>
      </c>
      <c r="P18" s="27">
        <f ca="1">SUMIF(OFFSET(CalcResults!$A$1,P$5,1,23,1),"="&amp;$M18,OFFSET(CalcResults!$A$1,P$5,8,23,1))</f>
        <v>319.14523035696288</v>
      </c>
      <c r="Q18" s="27">
        <f ca="1">SUMIF(OFFSET(CalcResults!$A$1,Q$5,1,23,1),"="&amp;$M18,OFFSET(CalcResults!$A$1,Q$5,8,23,1))</f>
        <v>289.74365956527816</v>
      </c>
      <c r="R18" s="27">
        <f ca="1">SUMIF(OFFSET(CalcResults!$A$1,R$5,1,23,1),"="&amp;$M18,OFFSET(CalcResults!$A$1,R$5,8,23,1))</f>
        <v>411.07097052560067</v>
      </c>
      <c r="S18" s="27">
        <f ca="1">SUMIF(OFFSET(CalcResults!$A$1,S$5,1,23,1),"="&amp;$M18,OFFSET(CalcResults!$A$1,S$5,8,23,1))</f>
        <v>357.89959598679678</v>
      </c>
      <c r="T18" s="27">
        <f ca="1">SUMIF(OFFSET(CalcResults!$A$1,T$5,1,23,1),"="&amp;$M18,OFFSET(CalcResults!$A$1,T$5,8,23,1))</f>
        <v>306.40586887110561</v>
      </c>
      <c r="U18" s="27">
        <f ca="1">SUMIF(OFFSET(CalcResults!$A$1,U$5,1,23,1),"="&amp;$M18,OFFSET(CalcResults!$A$1,U$5,8,23,1))</f>
        <v>299.62312662738759</v>
      </c>
      <c r="V18" s="27">
        <f ca="1">SUMIF(OFFSET(CalcResults!$A$1,V$5,1,23,1),"="&amp;$M18,OFFSET(CalcResults!$A$1,V$5,8,23,1))</f>
        <v>288.5279565970207</v>
      </c>
      <c r="X18" t="str">
        <f t="shared" si="3"/>
        <v>Bedroom 2</v>
      </c>
      <c r="Y18" s="28">
        <f t="shared" ca="1" si="4"/>
        <v>2.1333570882035349</v>
      </c>
      <c r="Z18" s="28">
        <f t="shared" ca="1" si="5"/>
        <v>1.5401789475124423</v>
      </c>
      <c r="AA18" s="28">
        <f t="shared" ca="1" si="6"/>
        <v>1.1521488460540177</v>
      </c>
      <c r="AB18" s="28">
        <f t="shared" ca="1" si="7"/>
        <v>1.0460059912103905</v>
      </c>
      <c r="AC18" s="28">
        <f t="shared" ca="1" si="8"/>
        <v>1.484010723919136</v>
      </c>
      <c r="AD18" s="28">
        <f t="shared" ca="1" si="9"/>
        <v>1.2920563032014325</v>
      </c>
      <c r="AE18" s="28">
        <f t="shared" ca="1" si="10"/>
        <v>1.1061583713758325</v>
      </c>
      <c r="AF18" s="28">
        <f t="shared" ca="1" si="11"/>
        <v>1.0816719372829877</v>
      </c>
      <c r="AG18" s="28">
        <f t="shared" ca="1" si="12"/>
        <v>1.0416171718303997</v>
      </c>
      <c r="AI18" t="str">
        <f>Rooms[[#This Row],[Room Name]]</f>
        <v>Bedroom 2</v>
      </c>
      <c r="AJ18" s="1">
        <f ca="1">SUMIF(OFFSET(CalcResults!$A$1,N$5,1,23,1),"="&amp;$M18,OFFSET(CalcResults!$A$1,N$5,5,23,1))+SUMIF(OFFSET(CalcResults!$A$1,N$5,1,23,1),"="&amp;$M18,OFFSET(CalcResults!$A$1,N$5,6,23,1))</f>
        <v>0</v>
      </c>
      <c r="AK18" s="1">
        <f ca="1">SUMIF(OFFSET(CalcResults!$A$1,O$5,1,23,1),"="&amp;$M18,OFFSET(CalcResults!$A$1,O$5,5,23,1))+SUMIF(OFFSET(CalcResults!$A$1,O$5,1,23,1),"="&amp;$M18,OFFSET(CalcResults!$A$1,O$5,6,23,1))</f>
        <v>0</v>
      </c>
      <c r="AL18" s="1">
        <f ca="1">SUMIF(OFFSET(CalcResults!$A$1,P$5,1,23,1),"="&amp;$M18,OFFSET(CalcResults!$A$1,P$5,5,23,1))+SUMIF(OFFSET(CalcResults!$A$1,P$5,1,23,1),"="&amp;$M18,OFFSET(CalcResults!$A$1,P$5,6,23,1))</f>
        <v>0</v>
      </c>
      <c r="AM18" s="1">
        <f ca="1">SUMIF(OFFSET(CalcResults!$A$1,Q$5,1,23,1),"="&amp;$M18,OFFSET(CalcResults!$A$1,Q$5,5,23,1))+SUMIF(OFFSET(CalcResults!$A$1,Q$5,1,23,1),"="&amp;$M18,OFFSET(CalcResults!$A$1,Q$5,6,23,1))</f>
        <v>0</v>
      </c>
      <c r="AN18" s="1">
        <f ca="1">SUMIF(OFFSET(CalcResults!$A$1,R$5,1,23,1),"="&amp;$M18,OFFSET(CalcResults!$A$1,R$5,5,23,1))+SUMIF(OFFSET(CalcResults!$A$1,R$5,1,23,1),"="&amp;$M18,OFFSET(CalcResults!$A$1,R$5,6,23,1))</f>
        <v>95</v>
      </c>
      <c r="AO18" s="1">
        <f ca="1">SUMIF(OFFSET(CalcResults!$A$1,S$5,1,23,1),"="&amp;$M18,OFFSET(CalcResults!$A$1,S$5,5,23,1))+SUMIF(OFFSET(CalcResults!$A$1,S$5,1,23,1),"="&amp;$M18,OFFSET(CalcResults!$A$1,S$5,6,23,1))</f>
        <v>95</v>
      </c>
      <c r="AP18" s="1">
        <f ca="1">SUMIF(OFFSET(CalcResults!$A$1,T$5,1,23,1),"="&amp;$M18,OFFSET(CalcResults!$A$1,T$5,5,23,1))+SUMIF(OFFSET(CalcResults!$A$1,T$5,1,23,1),"="&amp;$M18,OFFSET(CalcResults!$A$1,T$5,6,23,1))</f>
        <v>95</v>
      </c>
      <c r="AQ18" s="1">
        <f ca="1">SUMIF(OFFSET(CalcResults!$A$1,U$5,1,23,1),"="&amp;$M18,OFFSET(CalcResults!$A$1,U$5,5,23,1))+SUMIF(OFFSET(CalcResults!$A$1,U$5,1,23,1),"="&amp;$M18,OFFSET(CalcResults!$A$1,U$5,6,23,1))</f>
        <v>95</v>
      </c>
      <c r="AR18" s="1">
        <f ca="1">SUMIF(OFFSET(CalcResults!$A$1,V$5,1,23,1),"="&amp;$M18,OFFSET(CalcResults!$A$1,V$5,5,23,1))+SUMIF(OFFSET(CalcResults!$A$1,V$5,1,23,1),"="&amp;$M18,OFFSET(CalcResults!$A$1,V$5,6,23,1))</f>
        <v>181.36</v>
      </c>
    </row>
    <row r="19" spans="1:44" x14ac:dyDescent="0.45">
      <c r="A19" t="str">
        <f>IF(ISBLANK(HeatPunkRaw!A13),"",HeatPunkRaw!A13)</f>
        <v>Bedroom 3</v>
      </c>
      <c r="B19">
        <f>HeatPunkRaw!H13</f>
        <v>511</v>
      </c>
      <c r="C19">
        <f>HeatPunkRaw!E13</f>
        <v>246</v>
      </c>
      <c r="D19">
        <f>HeatPunkRaw!G13</f>
        <v>18</v>
      </c>
      <c r="E19" t="str">
        <f>HeatPunkRaw!B13</f>
        <v>First</v>
      </c>
      <c r="F19" s="29" t="s">
        <v>13735</v>
      </c>
      <c r="G19">
        <f>IFERROR(INDEX(MCSACH!$B$6:$D$26, MATCH($F19,MCSACH!$A$6:$A$26,0),MATCH($G$2,MCSACH!$B$4:$D$4,0)),0)</f>
        <v>1</v>
      </c>
      <c r="H19">
        <f>HeatPunkRaw!I13</f>
        <v>0.5</v>
      </c>
      <c r="I19" s="29"/>
      <c r="J19">
        <f>HeatPunkRaw!C13</f>
        <v>16</v>
      </c>
      <c r="K19">
        <f>HeatPunkRaw!D13</f>
        <v>6.96</v>
      </c>
    </row>
    <row r="20" spans="1:44" x14ac:dyDescent="0.45">
      <c r="A20" t="str">
        <f>IF(ISBLANK(HeatPunkRaw!A14),"",HeatPunkRaw!A14)</f>
        <v>Bedroom 4</v>
      </c>
      <c r="B20">
        <f>HeatPunkRaw!H14</f>
        <v>646</v>
      </c>
      <c r="C20">
        <f>HeatPunkRaw!E14</f>
        <v>311</v>
      </c>
      <c r="D20">
        <f>HeatPunkRaw!G14</f>
        <v>18</v>
      </c>
      <c r="E20" t="str">
        <f>HeatPunkRaw!B14</f>
        <v>First</v>
      </c>
      <c r="F20" s="29" t="s">
        <v>13735</v>
      </c>
      <c r="G20">
        <f>IFERROR(INDEX(MCSACH!$B$6:$D$26, MATCH($F20,MCSACH!$A$6:$A$26,0),MATCH($G$2,MCSACH!$B$4:$D$4,0)),0)</f>
        <v>1</v>
      </c>
      <c r="H20">
        <f>HeatPunkRaw!I14</f>
        <v>0.5</v>
      </c>
      <c r="I20" s="29"/>
      <c r="J20">
        <f>HeatPunkRaw!C14</f>
        <v>25.84</v>
      </c>
      <c r="K20">
        <f>HeatPunkRaw!D14</f>
        <v>11.24</v>
      </c>
    </row>
    <row r="21" spans="1:44" x14ac:dyDescent="0.45">
      <c r="A21" t="str">
        <f>IF(ISBLANK(HeatPunkRaw!A15),"",HeatPunkRaw!A15)</f>
        <v>Bath</v>
      </c>
      <c r="B21">
        <f>HeatPunkRaw!H15</f>
        <v>769</v>
      </c>
      <c r="C21">
        <f>HeatPunkRaw!E15</f>
        <v>440</v>
      </c>
      <c r="D21">
        <f>HeatPunkRaw!G15</f>
        <v>22</v>
      </c>
      <c r="E21" t="str">
        <f>HeatPunkRaw!B15</f>
        <v>First</v>
      </c>
      <c r="F21" s="29" t="s">
        <v>13777</v>
      </c>
      <c r="G21">
        <f>IFERROR(INDEX(MCSACH!$B$6:$D$26, MATCH($F21,MCSACH!$A$6:$A$26,0),MATCH($G$2,MCSACH!$B$4:$D$4,0)),0)</f>
        <v>3</v>
      </c>
      <c r="H21">
        <f>HeatPunkRaw!I15</f>
        <v>1.5</v>
      </c>
      <c r="I21" s="29"/>
      <c r="J21">
        <f>HeatPunkRaw!C15</f>
        <v>12.12</v>
      </c>
      <c r="K21">
        <f>HeatPunkRaw!D15</f>
        <v>5.27</v>
      </c>
    </row>
    <row r="22" spans="1:44" x14ac:dyDescent="0.45">
      <c r="A22" t="str">
        <f>IF(ISBLANK(HeatPunkRaw!A16),"",HeatPunkRaw!A16)</f>
        <v>Attic Study</v>
      </c>
      <c r="B22">
        <f>HeatPunkRaw!H16</f>
        <v>1565</v>
      </c>
      <c r="C22">
        <f>HeatPunkRaw!E16</f>
        <v>860</v>
      </c>
      <c r="D22">
        <f>HeatPunkRaw!G16</f>
        <v>21</v>
      </c>
      <c r="E22" t="str">
        <f>HeatPunkRaw!B16</f>
        <v>Second</v>
      </c>
      <c r="F22" s="29" t="s">
        <v>13734</v>
      </c>
      <c r="G22">
        <f>IFERROR(INDEX(MCSACH!$B$6:$D$26, MATCH($F22,MCSACH!$A$6:$A$26,0),MATCH($G$2,MCSACH!$B$4:$D$4,0)),0)</f>
        <v>1.5</v>
      </c>
      <c r="H22">
        <f>HeatPunkRaw!I16</f>
        <v>0.5</v>
      </c>
      <c r="I22" s="29"/>
      <c r="J22">
        <f>HeatPunkRaw!C16</f>
        <v>32.96</v>
      </c>
      <c r="K22">
        <f>HeatPunkRaw!D16</f>
        <v>18.03</v>
      </c>
    </row>
    <row r="23" spans="1:44" x14ac:dyDescent="0.45">
      <c r="A23" t="str">
        <f>IF(ISBLANK(HeatPunkRaw!A17),"",HeatPunkRaw!A17)</f>
        <v>Attic Bedroom</v>
      </c>
      <c r="B23">
        <f>HeatPunkRaw!H17</f>
        <v>569</v>
      </c>
      <c r="C23">
        <f>HeatPunkRaw!E17</f>
        <v>274</v>
      </c>
      <c r="D23">
        <f>HeatPunkRaw!G17</f>
        <v>18</v>
      </c>
      <c r="E23" t="str">
        <f>HeatPunkRaw!B17</f>
        <v>Second</v>
      </c>
      <c r="F23" s="29" t="s">
        <v>13735</v>
      </c>
      <c r="G23">
        <f>IFERROR(INDEX(MCSACH!$B$6:$D$26, MATCH($F23,MCSACH!$A$6:$A$26,0),MATCH($G$2,MCSACH!$B$4:$D$4,0)),0)</f>
        <v>1</v>
      </c>
      <c r="H23">
        <f>HeatPunkRaw!I17</f>
        <v>0.5</v>
      </c>
      <c r="I23" s="29"/>
      <c r="J23">
        <f>HeatPunkRaw!C17</f>
        <v>18.86</v>
      </c>
      <c r="K23">
        <f>HeatPunkRaw!D17</f>
        <v>10.5</v>
      </c>
    </row>
    <row r="24" spans="1:44" x14ac:dyDescent="0.45">
      <c r="A24" t="str">
        <f>IF(ISBLANK(HeatPunkRaw!A18),"",HeatPunkRaw!A18)</f>
        <v>Attic En-suite</v>
      </c>
      <c r="B24">
        <f>HeatPunkRaw!H18</f>
        <v>461</v>
      </c>
      <c r="C24">
        <f>HeatPunkRaw!E18</f>
        <v>264</v>
      </c>
      <c r="D24">
        <f>HeatPunkRaw!G18</f>
        <v>22</v>
      </c>
      <c r="E24" t="str">
        <f>HeatPunkRaw!B18</f>
        <v>Second</v>
      </c>
      <c r="F24" s="29" t="s">
        <v>13790</v>
      </c>
      <c r="G24">
        <f>IFERROR(INDEX(MCSACH!$B$6:$D$26, MATCH($F24,MCSACH!$A$6:$A$26,0),MATCH($G$2,MCSACH!$B$4:$D$4,0)),0)</f>
        <v>3</v>
      </c>
      <c r="H24">
        <f>HeatPunkRaw!I18</f>
        <v>1.5</v>
      </c>
      <c r="I24" s="29"/>
      <c r="J24">
        <f>HeatPunkRaw!C18</f>
        <v>5.1100000000000003</v>
      </c>
      <c r="K24">
        <f>HeatPunkRaw!D18</f>
        <v>2.68</v>
      </c>
    </row>
    <row r="25" spans="1:44" x14ac:dyDescent="0.45">
      <c r="A25" t="str">
        <f>IF(ISBLANK(HeatPunkRaw!A19),"",HeatPunkRaw!A19)</f>
        <v/>
      </c>
      <c r="B25">
        <f>HeatPunkRaw!H19</f>
        <v>0</v>
      </c>
      <c r="C25">
        <f>HeatPunkRaw!E19</f>
        <v>0</v>
      </c>
      <c r="D25">
        <f>HeatPunkRaw!G19</f>
        <v>0</v>
      </c>
      <c r="E25">
        <f>HeatPunkRaw!B19</f>
        <v>0</v>
      </c>
      <c r="F25" s="29"/>
      <c r="G25">
        <f>IFERROR(INDEX(MCSACH!$B$6:$D$26, MATCH($F25,MCSACH!$A$6:$A$26,0),MATCH($G$2,MCSACH!$B$4:$D$4,0)),0)</f>
        <v>0</v>
      </c>
      <c r="H25">
        <f>HeatPunkRaw!I19</f>
        <v>0</v>
      </c>
      <c r="I25" s="29"/>
      <c r="J25">
        <f>HeatPunkRaw!C19</f>
        <v>0</v>
      </c>
      <c r="K25">
        <f>HeatPunkRaw!D19</f>
        <v>0</v>
      </c>
    </row>
    <row r="26" spans="1:44" x14ac:dyDescent="0.45">
      <c r="A26" t="str">
        <f>IF(ISBLANK(HeatPunkRaw!A20),"",HeatPunkRaw!A20)</f>
        <v/>
      </c>
      <c r="B26">
        <f>HeatPunkRaw!H20</f>
        <v>0</v>
      </c>
      <c r="C26">
        <f>HeatPunkRaw!E20</f>
        <v>0</v>
      </c>
      <c r="D26">
        <f>HeatPunkRaw!G20</f>
        <v>0</v>
      </c>
      <c r="E26">
        <f>HeatPunkRaw!B20</f>
        <v>0</v>
      </c>
      <c r="F26" s="29"/>
      <c r="G26">
        <f>IFERROR(INDEX(MCSACH!$B$6:$D$26, MATCH($F26,MCSACH!$A$6:$A$26,0),MATCH($G$2,MCSACH!$B$4:$D$4,0)),0)</f>
        <v>0</v>
      </c>
      <c r="H26">
        <f>HeatPunkRaw!I20</f>
        <v>0</v>
      </c>
      <c r="I26" s="29"/>
      <c r="J26">
        <f>HeatPunkRaw!C20</f>
        <v>0</v>
      </c>
      <c r="K26">
        <f>HeatPunkRaw!D20</f>
        <v>0</v>
      </c>
    </row>
    <row r="27" spans="1:44" x14ac:dyDescent="0.45">
      <c r="A27" t="str">
        <f>IF(ISBLANK(HeatPunkRaw!A21),"",HeatPunkRaw!A21)</f>
        <v/>
      </c>
      <c r="B27">
        <f>HeatPunkRaw!H21</f>
        <v>0</v>
      </c>
      <c r="C27">
        <f>HeatPunkRaw!E21</f>
        <v>0</v>
      </c>
      <c r="D27">
        <f>HeatPunkRaw!G21</f>
        <v>0</v>
      </c>
      <c r="E27">
        <f>HeatPunkRaw!B21</f>
        <v>0</v>
      </c>
      <c r="F27" s="29"/>
      <c r="G27">
        <f>IFERROR(INDEX(MCSACH!$B$6:$D$26, MATCH($F27,MCSACH!$A$6:$A$26,0),MATCH($G$2,MCSACH!$B$4:$D$4,0)),0)</f>
        <v>0</v>
      </c>
      <c r="H27">
        <f>HeatPunkRaw!I21</f>
        <v>0</v>
      </c>
      <c r="I27" s="29"/>
      <c r="J27">
        <f>HeatPunkRaw!C21</f>
        <v>0</v>
      </c>
      <c r="K27">
        <f>HeatPunkRaw!D21</f>
        <v>0</v>
      </c>
    </row>
    <row r="28" spans="1:44" x14ac:dyDescent="0.45">
      <c r="A28" t="str">
        <f>IF(ISBLANK(HeatPunkRaw!A22),"",HeatPunkRaw!A22)</f>
        <v/>
      </c>
      <c r="B28">
        <f>HeatPunkRaw!H22</f>
        <v>0</v>
      </c>
      <c r="C28">
        <f>HeatPunkRaw!E22</f>
        <v>0</v>
      </c>
      <c r="D28">
        <f>HeatPunkRaw!G22</f>
        <v>0</v>
      </c>
      <c r="E28">
        <f>HeatPunkRaw!B22</f>
        <v>0</v>
      </c>
      <c r="F28" s="29"/>
      <c r="G28">
        <f>IFERROR(INDEX(MCSACH!$B$6:$D$26, MATCH($F28,MCSACH!$A$6:$A$26,0),MATCH($G$2,MCSACH!$B$4:$D$4,0)),0)</f>
        <v>0</v>
      </c>
      <c r="H28">
        <f>HeatPunkRaw!I22</f>
        <v>0</v>
      </c>
      <c r="I28" s="29"/>
      <c r="J28">
        <f>HeatPunkRaw!C22</f>
        <v>0</v>
      </c>
      <c r="K28">
        <f>HeatPunkRaw!D22</f>
        <v>0</v>
      </c>
    </row>
    <row r="29" spans="1:44" x14ac:dyDescent="0.45">
      <c r="A29" t="str">
        <f>IF(ISBLANK(HeatPunkRaw!A23),"",HeatPunkRaw!A23)</f>
        <v/>
      </c>
      <c r="B29">
        <f>HeatPunkRaw!H23</f>
        <v>0</v>
      </c>
      <c r="C29">
        <f>HeatPunkRaw!E23</f>
        <v>0</v>
      </c>
      <c r="D29">
        <f>HeatPunkRaw!G23</f>
        <v>0</v>
      </c>
      <c r="E29">
        <f>HeatPunkRaw!B23</f>
        <v>0</v>
      </c>
      <c r="F29" s="29"/>
      <c r="G29">
        <f>IFERROR(INDEX(MCSACH!$B$6:$D$26, MATCH($F29,MCSACH!$A$6:$A$26,0),MATCH($G$2,MCSACH!$B$4:$D$4,0)),0)</f>
        <v>0</v>
      </c>
      <c r="H29">
        <f>HeatPunkRaw!I23</f>
        <v>0</v>
      </c>
      <c r="I29" s="29"/>
      <c r="J29">
        <f>HeatPunkRaw!C23</f>
        <v>0</v>
      </c>
      <c r="K29">
        <f>HeatPunkRaw!D23</f>
        <v>0</v>
      </c>
    </row>
  </sheetData>
  <phoneticPr fontId="1" type="noConversion"/>
  <conditionalFormatting sqref="Y8:AG1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1">
    <dataValidation type="list" allowBlank="1" showInputMessage="1" showErrorMessage="1" sqref="I8:I29" xr:uid="{F67CF692-683D-4AE4-908E-5F10BB24EAC7}">
      <formula1>"- ,True,False"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7BFECC1-185F-4A07-83ED-E6BC1FA837BA}">
          <x14:formula1>
            <xm:f>MCSACH!$A$5:$A$26</xm:f>
          </x14:formula1>
          <xm:sqref>F8:F29</xm:sqref>
        </x14:dataValidation>
        <x14:dataValidation type="list" allowBlank="1" showInputMessage="1" showErrorMessage="1" xr:uid="{8488F097-53C1-4337-A8B5-B7C95DEF1F99}">
          <x14:formula1>
            <xm:f>MCSACH!$B$4:$D$4</xm:f>
          </x14:formula1>
          <xm:sqref>E2:E3 G2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D45E9-EB23-4D87-8DF6-1E5CFFE89E8D}">
  <sheetPr codeName="Sheet6"/>
  <dimension ref="A3:O20"/>
  <sheetViews>
    <sheetView workbookViewId="0">
      <selection activeCell="F26" sqref="F26"/>
    </sheetView>
  </sheetViews>
  <sheetFormatPr defaultRowHeight="14.25" x14ac:dyDescent="0.45"/>
  <cols>
    <col min="1" max="1" width="17.73046875" customWidth="1"/>
    <col min="8" max="8" width="39.59765625" customWidth="1"/>
    <col min="11" max="11" width="18.73046875" bestFit="1" customWidth="1"/>
  </cols>
  <sheetData>
    <row r="3" spans="1:15" x14ac:dyDescent="0.45">
      <c r="A3" s="58" t="s">
        <v>70</v>
      </c>
      <c r="B3" s="59" t="s">
        <v>90</v>
      </c>
      <c r="C3" s="59" t="s">
        <v>7</v>
      </c>
      <c r="D3" s="59" t="s">
        <v>4</v>
      </c>
      <c r="E3" s="59" t="s">
        <v>3</v>
      </c>
      <c r="F3" s="59" t="s">
        <v>82</v>
      </c>
      <c r="G3" s="59" t="s">
        <v>85</v>
      </c>
      <c r="H3" s="59" t="s">
        <v>72</v>
      </c>
      <c r="I3" s="60" t="s">
        <v>73</v>
      </c>
      <c r="K3" t="s">
        <v>109</v>
      </c>
      <c r="L3" s="88" t="s">
        <v>13813</v>
      </c>
      <c r="M3" s="88" t="s">
        <v>13822</v>
      </c>
      <c r="N3" t="s">
        <v>88</v>
      </c>
      <c r="O3" t="s">
        <v>73</v>
      </c>
    </row>
    <row r="4" spans="1:15" x14ac:dyDescent="0.45">
      <c r="A4" s="61" t="s">
        <v>13862</v>
      </c>
      <c r="B4" s="62" t="s">
        <v>91</v>
      </c>
      <c r="C4" s="62">
        <v>1000</v>
      </c>
      <c r="D4" s="62">
        <v>900</v>
      </c>
      <c r="E4" s="62" t="s">
        <v>71</v>
      </c>
      <c r="F4" s="62" t="s">
        <v>8</v>
      </c>
      <c r="G4" s="62">
        <v>95</v>
      </c>
      <c r="H4" s="62" t="s">
        <v>13893</v>
      </c>
      <c r="I4" s="63" t="s">
        <v>75</v>
      </c>
      <c r="K4" t="str">
        <f>VLOOKUP(H4,'RadiatorDatabase'!A:A,1,FALSE)</f>
        <v>ModernxP+x800x600</v>
      </c>
      <c r="L4" t="str" cm="1">
        <f t="array" ref="L4:L6">_xlfn.UNIQUE(RadiatorDatabase[Type])</f>
        <v>Modern</v>
      </c>
      <c r="M4" t="str" cm="1">
        <f t="array" ref="M4:M11">_xlfn.UNIQUE(RadiatorDatabase[Depth])</f>
        <v>K0</v>
      </c>
      <c r="N4" t="str">
        <f>'Rooms'!A8</f>
        <v>Entrance Hall</v>
      </c>
      <c r="O4" t="s">
        <v>74</v>
      </c>
    </row>
    <row r="5" spans="1:15" x14ac:dyDescent="0.45">
      <c r="A5" s="61" t="s">
        <v>13751</v>
      </c>
      <c r="B5" s="62" t="s">
        <v>91</v>
      </c>
      <c r="C5" s="62">
        <v>2000</v>
      </c>
      <c r="D5" s="62">
        <v>600</v>
      </c>
      <c r="E5" s="62" t="s">
        <v>71</v>
      </c>
      <c r="F5" s="62" t="s">
        <v>8</v>
      </c>
      <c r="G5" s="62">
        <v>95</v>
      </c>
      <c r="H5" s="62" t="s">
        <v>13894</v>
      </c>
      <c r="I5" s="63"/>
      <c r="K5" t="str">
        <f>VLOOKUP(H7,'RadiatorDatabase'!A:A,1,FALSE)</f>
        <v>ModernxK2x1000x600</v>
      </c>
      <c r="L5" t="str">
        <v>TowelRail</v>
      </c>
      <c r="M5" t="str">
        <v>K1</v>
      </c>
      <c r="N5" t="str">
        <f>'Rooms'!A9</f>
        <v>Living Room</v>
      </c>
      <c r="O5" t="s">
        <v>75</v>
      </c>
    </row>
    <row r="6" spans="1:15" x14ac:dyDescent="0.45">
      <c r="A6" s="61" t="s">
        <v>13751</v>
      </c>
      <c r="B6" s="62" t="s">
        <v>13816</v>
      </c>
      <c r="C6" s="62">
        <v>1200</v>
      </c>
      <c r="D6" s="62">
        <v>700</v>
      </c>
      <c r="E6" s="62" t="s">
        <v>71</v>
      </c>
      <c r="F6" s="62" t="s">
        <v>8</v>
      </c>
      <c r="G6" s="62">
        <v>95</v>
      </c>
      <c r="H6" s="62" t="s">
        <v>13895</v>
      </c>
      <c r="I6" s="63"/>
      <c r="K6" t="str">
        <f>VLOOKUP(H8,'RadiatorDatabase'!A:A,1,FALSE)</f>
        <v>ModernxK1x1200x450</v>
      </c>
      <c r="L6" t="str">
        <v>Column</v>
      </c>
      <c r="M6" t="str">
        <v>K2</v>
      </c>
      <c r="N6" t="str">
        <f>'Rooms'!A10</f>
        <v>Kitchen</v>
      </c>
      <c r="O6" t="s">
        <v>76</v>
      </c>
    </row>
    <row r="7" spans="1:15" x14ac:dyDescent="0.45">
      <c r="A7" s="61" t="s">
        <v>14</v>
      </c>
      <c r="B7" s="62" t="s">
        <v>91</v>
      </c>
      <c r="C7" s="62">
        <v>1800</v>
      </c>
      <c r="D7" s="62">
        <v>900</v>
      </c>
      <c r="E7" s="62" t="s">
        <v>71</v>
      </c>
      <c r="F7" s="62" t="s">
        <v>8</v>
      </c>
      <c r="G7" s="62">
        <v>95</v>
      </c>
      <c r="H7" s="62" t="s">
        <v>13896</v>
      </c>
      <c r="I7" s="63" t="s">
        <v>76</v>
      </c>
      <c r="K7" t="str">
        <f>VLOOKUP(H9,'RadiatorDatabase'!A:A,1,FALSE)</f>
        <v>ModernxK1x1000x600</v>
      </c>
      <c r="M7" t="str">
        <v>K3</v>
      </c>
      <c r="N7" t="str">
        <f>'Rooms'!A11</f>
        <v>Dining Room</v>
      </c>
      <c r="O7" t="s">
        <v>78</v>
      </c>
    </row>
    <row r="8" spans="1:15" x14ac:dyDescent="0.45">
      <c r="A8" s="61" t="s">
        <v>13867</v>
      </c>
      <c r="B8" s="62" t="s">
        <v>91</v>
      </c>
      <c r="C8" s="62">
        <v>1600</v>
      </c>
      <c r="D8" s="62">
        <v>450</v>
      </c>
      <c r="E8" s="62" t="s">
        <v>71</v>
      </c>
      <c r="F8" s="62" t="s">
        <v>8</v>
      </c>
      <c r="G8" s="62">
        <v>95</v>
      </c>
      <c r="H8" s="62" t="s">
        <v>13897</v>
      </c>
      <c r="I8" s="63" t="s">
        <v>76</v>
      </c>
      <c r="K8" t="str">
        <f>VLOOKUP(H10,'RadiatorDatabase'!A:A,1,FALSE)</f>
        <v>TowelRailxK1x500x800</v>
      </c>
      <c r="M8" t="str">
        <v>P+</v>
      </c>
      <c r="N8" t="str">
        <f>'Rooms'!A12</f>
        <v>Utility Room</v>
      </c>
    </row>
    <row r="9" spans="1:15" x14ac:dyDescent="0.45">
      <c r="A9" s="61" t="s">
        <v>13869</v>
      </c>
      <c r="B9" s="62" t="s">
        <v>91</v>
      </c>
      <c r="C9" s="62">
        <v>1800</v>
      </c>
      <c r="D9" s="62">
        <v>600</v>
      </c>
      <c r="E9" s="62" t="s">
        <v>71</v>
      </c>
      <c r="F9" s="62" t="s">
        <v>8</v>
      </c>
      <c r="G9" s="62">
        <v>95</v>
      </c>
      <c r="H9" s="62" t="s">
        <v>13898</v>
      </c>
      <c r="I9" s="63" t="s">
        <v>76</v>
      </c>
      <c r="K9" t="str">
        <f>VLOOKUP(H11,'RadiatorDatabase'!A:A,1,FALSE)</f>
        <v>ModernxK2x1000x600</v>
      </c>
      <c r="M9" t="str">
        <v>2col</v>
      </c>
      <c r="N9" t="str">
        <f>'Rooms'!A13</f>
        <v>Cloak/WC</v>
      </c>
      <c r="O9" s="31"/>
    </row>
    <row r="10" spans="1:15" x14ac:dyDescent="0.45">
      <c r="A10" s="61" t="s">
        <v>13871</v>
      </c>
      <c r="B10" s="62" t="s">
        <v>91</v>
      </c>
      <c r="C10" s="62">
        <v>500</v>
      </c>
      <c r="D10" s="62">
        <v>1800</v>
      </c>
      <c r="E10" s="62" t="s">
        <v>13812</v>
      </c>
      <c r="F10" s="62" t="s">
        <v>8</v>
      </c>
      <c r="G10" s="62">
        <v>95</v>
      </c>
      <c r="H10" s="62" t="s">
        <v>13899</v>
      </c>
      <c r="I10" s="63" t="s">
        <v>76</v>
      </c>
      <c r="K10" t="e">
        <f>VLOOKUP(#REF!,'RadiatorDatabase'!A:A,1,FALSE)</f>
        <v>#REF!</v>
      </c>
      <c r="M10" t="str">
        <v>4col</v>
      </c>
      <c r="N10" t="str">
        <f>'Rooms'!A14</f>
        <v>Bedroom/Studio</v>
      </c>
      <c r="O10" s="31"/>
    </row>
    <row r="11" spans="1:15" x14ac:dyDescent="0.45">
      <c r="A11" s="61" t="s">
        <v>13873</v>
      </c>
      <c r="B11" s="62" t="s">
        <v>91</v>
      </c>
      <c r="C11" s="62">
        <v>2000</v>
      </c>
      <c r="D11" s="62">
        <v>600</v>
      </c>
      <c r="E11" s="62" t="s">
        <v>71</v>
      </c>
      <c r="F11" s="62" t="s">
        <v>8</v>
      </c>
      <c r="G11" s="62">
        <v>95</v>
      </c>
      <c r="H11" s="62" t="s">
        <v>13896</v>
      </c>
      <c r="I11" s="63" t="s">
        <v>76</v>
      </c>
      <c r="K11" t="str">
        <f>VLOOKUP(H12,'RadiatorDatabase'!A:A,1,FALSE)</f>
        <v>ModernxK1x1000x600</v>
      </c>
      <c r="M11" t="str">
        <v>3col</v>
      </c>
      <c r="N11" t="str">
        <f>'Rooms'!A14</f>
        <v>Bedroom/Studio</v>
      </c>
    </row>
    <row r="12" spans="1:15" x14ac:dyDescent="0.45">
      <c r="A12" s="61" t="s">
        <v>13877</v>
      </c>
      <c r="B12" s="62" t="s">
        <v>91</v>
      </c>
      <c r="C12" s="62">
        <v>2000</v>
      </c>
      <c r="D12" s="62">
        <v>600</v>
      </c>
      <c r="E12" s="62" t="s">
        <v>71</v>
      </c>
      <c r="F12" s="62" t="s">
        <v>8</v>
      </c>
      <c r="G12" s="62">
        <v>95</v>
      </c>
      <c r="H12" s="62" t="s">
        <v>13898</v>
      </c>
      <c r="I12" s="63" t="s">
        <v>76</v>
      </c>
      <c r="N12" t="str">
        <f>'Rooms'!A15</f>
        <v>Landing</v>
      </c>
    </row>
    <row r="13" spans="1:15" x14ac:dyDescent="0.45">
      <c r="A13" s="61" t="s">
        <v>13879</v>
      </c>
      <c r="B13" s="62" t="s">
        <v>91</v>
      </c>
      <c r="C13" s="62">
        <v>600</v>
      </c>
      <c r="D13" s="62">
        <v>1800</v>
      </c>
      <c r="E13" s="62" t="s">
        <v>13812</v>
      </c>
      <c r="F13" s="62" t="s">
        <v>8</v>
      </c>
      <c r="G13" s="62">
        <v>95</v>
      </c>
      <c r="H13" s="62" t="s">
        <v>13817</v>
      </c>
      <c r="I13" s="63" t="s">
        <v>76</v>
      </c>
      <c r="N13" t="str">
        <f>'Rooms'!A16</f>
        <v>Bedroom 1</v>
      </c>
    </row>
    <row r="14" spans="1:15" x14ac:dyDescent="0.45">
      <c r="A14" s="61" t="s">
        <v>13881</v>
      </c>
      <c r="B14" s="62" t="s">
        <v>91</v>
      </c>
      <c r="C14" s="62">
        <v>2000</v>
      </c>
      <c r="D14" s="62">
        <v>600</v>
      </c>
      <c r="E14" s="62" t="s">
        <v>71</v>
      </c>
      <c r="F14" s="62" t="s">
        <v>8</v>
      </c>
      <c r="G14" s="62">
        <v>95</v>
      </c>
      <c r="H14" s="62" t="s">
        <v>13900</v>
      </c>
      <c r="I14" s="63" t="s">
        <v>76</v>
      </c>
      <c r="N14" t="str">
        <f>'Rooms'!A17</f>
        <v>Bed1 En-suite</v>
      </c>
    </row>
    <row r="15" spans="1:15" x14ac:dyDescent="0.45">
      <c r="A15" s="61" t="s">
        <v>13883</v>
      </c>
      <c r="B15" s="62" t="s">
        <v>91</v>
      </c>
      <c r="C15" s="62">
        <v>700</v>
      </c>
      <c r="D15" s="62">
        <v>600</v>
      </c>
      <c r="E15" s="62" t="s">
        <v>71</v>
      </c>
      <c r="F15" s="62" t="s">
        <v>8</v>
      </c>
      <c r="G15" s="62">
        <v>95</v>
      </c>
      <c r="H15" s="62" t="s">
        <v>13901</v>
      </c>
      <c r="I15" s="63" t="s">
        <v>76</v>
      </c>
      <c r="N15" t="str">
        <f>'Rooms'!A18</f>
        <v>Bedroom 2</v>
      </c>
    </row>
    <row r="16" spans="1:15" x14ac:dyDescent="0.45">
      <c r="A16" s="61" t="s">
        <v>13885</v>
      </c>
      <c r="B16" s="62" t="s">
        <v>91</v>
      </c>
      <c r="C16" s="62">
        <v>2000</v>
      </c>
      <c r="D16" s="62">
        <v>700</v>
      </c>
      <c r="E16" s="62" t="s">
        <v>71</v>
      </c>
      <c r="F16" s="62" t="s">
        <v>8</v>
      </c>
      <c r="G16" s="62">
        <v>95</v>
      </c>
      <c r="H16" s="62" t="s">
        <v>13900</v>
      </c>
      <c r="I16" s="63" t="s">
        <v>76</v>
      </c>
      <c r="N16" t="str">
        <f>'Rooms'!A19</f>
        <v>Bedroom 3</v>
      </c>
    </row>
    <row r="17" spans="1:14" x14ac:dyDescent="0.45">
      <c r="A17" s="61" t="s">
        <v>24</v>
      </c>
      <c r="B17" s="62" t="s">
        <v>91</v>
      </c>
      <c r="C17" s="62">
        <v>600</v>
      </c>
      <c r="D17" s="62">
        <v>1800</v>
      </c>
      <c r="E17" s="62" t="s">
        <v>13812</v>
      </c>
      <c r="F17" s="62" t="s">
        <v>8</v>
      </c>
      <c r="G17" s="62">
        <v>95</v>
      </c>
      <c r="H17" s="62" t="s">
        <v>13817</v>
      </c>
      <c r="I17" s="63" t="s">
        <v>76</v>
      </c>
      <c r="N17" t="str">
        <f>'Rooms'!A20</f>
        <v>Bedroom 4</v>
      </c>
    </row>
    <row r="18" spans="1:14" x14ac:dyDescent="0.45">
      <c r="A18" s="61" t="s">
        <v>13888</v>
      </c>
      <c r="B18" s="62" t="s">
        <v>91</v>
      </c>
      <c r="C18" s="62">
        <v>1200</v>
      </c>
      <c r="D18" s="62">
        <v>700</v>
      </c>
      <c r="E18" s="62" t="s">
        <v>71</v>
      </c>
      <c r="F18" s="62" t="s">
        <v>8</v>
      </c>
      <c r="G18" s="62">
        <v>95</v>
      </c>
      <c r="H18" s="62" t="s">
        <v>13902</v>
      </c>
      <c r="I18" s="63" t="s">
        <v>76</v>
      </c>
      <c r="N18" t="str">
        <f>'Rooms'!A21</f>
        <v>Bath</v>
      </c>
    </row>
    <row r="19" spans="1:14" x14ac:dyDescent="0.45">
      <c r="A19" s="61" t="s">
        <v>13890</v>
      </c>
      <c r="B19" s="62" t="s">
        <v>91</v>
      </c>
      <c r="C19" s="62">
        <v>1200</v>
      </c>
      <c r="D19" s="62">
        <v>700</v>
      </c>
      <c r="E19" s="62" t="s">
        <v>71</v>
      </c>
      <c r="F19" s="62" t="s">
        <v>8</v>
      </c>
      <c r="G19" s="62">
        <v>95</v>
      </c>
      <c r="H19" s="62" t="s">
        <v>13893</v>
      </c>
      <c r="I19" s="63" t="s">
        <v>76</v>
      </c>
      <c r="N19" t="str">
        <f>'Rooms'!A22</f>
        <v>Attic Study</v>
      </c>
    </row>
    <row r="20" spans="1:14" x14ac:dyDescent="0.45">
      <c r="A20" s="61" t="s">
        <v>13891</v>
      </c>
      <c r="B20" s="62" t="s">
        <v>91</v>
      </c>
      <c r="C20" s="62">
        <v>600</v>
      </c>
      <c r="D20" s="62">
        <v>1800</v>
      </c>
      <c r="E20" s="62" t="s">
        <v>13812</v>
      </c>
      <c r="F20" s="62" t="s">
        <v>8</v>
      </c>
      <c r="G20" s="62">
        <v>95</v>
      </c>
      <c r="H20" s="62" t="s">
        <v>13899</v>
      </c>
      <c r="I20" s="63" t="s">
        <v>76</v>
      </c>
    </row>
  </sheetData>
  <phoneticPr fontId="1" type="noConversion"/>
  <dataValidations count="4">
    <dataValidation type="list" allowBlank="1" showInputMessage="1" showErrorMessage="1" sqref="I4:I20" xr:uid="{D7A455FC-3304-487E-A662-A1B935170611}">
      <formula1>$S$4:$S$6</formula1>
    </dataValidation>
    <dataValidation type="list" allowBlank="1" showInputMessage="1" showErrorMessage="1" sqref="A4:A24" xr:uid="{6E039F12-8569-4316-95FD-4693C38C241B}">
      <formula1>$N$4:$N$27</formula1>
    </dataValidation>
    <dataValidation type="list" allowBlank="1" showInputMessage="1" showErrorMessage="1" sqref="E4:E21" xr:uid="{811438CD-8A6F-4272-B214-8DDB1C315E7D}">
      <formula1>$L$4:$L$8</formula1>
    </dataValidation>
    <dataValidation type="list" allowBlank="1" showInputMessage="1" showErrorMessage="1" sqref="F4:F28" xr:uid="{50B3BD08-5E2C-49F2-8B53-D5F64915FD93}">
      <formula1>$M$4:$M$14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618013B-0002-44BC-91E2-7865D4421C8C}">
          <x14:formula1>
            <xm:f>'RadiatorDatabase'!$A$2:$A$211</xm:f>
          </x14:formula1>
          <xm:sqref>H4:H20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3A9D0-2893-4EA5-BB67-46659AF60211}">
  <dimension ref="A1:H26"/>
  <sheetViews>
    <sheetView workbookViewId="0">
      <selection activeCell="H4" sqref="H4"/>
    </sheetView>
  </sheetViews>
  <sheetFormatPr defaultRowHeight="14.25" x14ac:dyDescent="0.45"/>
  <cols>
    <col min="1" max="1" width="41.1328125" customWidth="1"/>
  </cols>
  <sheetData>
    <row r="1" spans="1:8" x14ac:dyDescent="0.45">
      <c r="A1" s="31" t="s">
        <v>13774</v>
      </c>
    </row>
    <row r="2" spans="1:8" x14ac:dyDescent="0.45">
      <c r="A2" s="31" t="s">
        <v>13775</v>
      </c>
    </row>
    <row r="3" spans="1:8" x14ac:dyDescent="0.45">
      <c r="H3" t="s">
        <v>13802</v>
      </c>
    </row>
    <row r="4" spans="1:8" ht="25.5" x14ac:dyDescent="0.45">
      <c r="A4" s="92" t="s">
        <v>13776</v>
      </c>
      <c r="B4" s="93" t="s">
        <v>13794</v>
      </c>
      <c r="C4" s="93" t="s">
        <v>13795</v>
      </c>
      <c r="D4" s="93" t="s">
        <v>13796</v>
      </c>
      <c r="H4" s="24" t="s">
        <v>13801</v>
      </c>
    </row>
    <row r="5" spans="1:8" x14ac:dyDescent="0.45">
      <c r="A5" s="92"/>
      <c r="B5" s="93"/>
      <c r="C5" s="93"/>
      <c r="D5" s="93"/>
      <c r="H5" s="24" t="str" cm="1">
        <f t="array" ref="H5:H8">_xlfn.UNIQUE(HeatPunkRaw!B2:B25)</f>
        <v>Ground</v>
      </c>
    </row>
    <row r="6" spans="1:8" x14ac:dyDescent="0.45">
      <c r="A6" s="90" t="s">
        <v>13777</v>
      </c>
      <c r="B6" s="91">
        <v>3</v>
      </c>
      <c r="C6" s="91">
        <v>1.5</v>
      </c>
      <c r="D6" s="91">
        <v>0.5</v>
      </c>
      <c r="H6" s="24" t="str">
        <v>First</v>
      </c>
    </row>
    <row r="7" spans="1:8" x14ac:dyDescent="0.45">
      <c r="A7" s="90" t="s">
        <v>13735</v>
      </c>
      <c r="B7" s="91">
        <v>1</v>
      </c>
      <c r="C7" s="91">
        <v>1</v>
      </c>
      <c r="D7" s="91">
        <v>0.5</v>
      </c>
      <c r="H7" s="24" t="str">
        <v>Second</v>
      </c>
    </row>
    <row r="8" spans="1:8" x14ac:dyDescent="0.45">
      <c r="A8" s="90" t="s">
        <v>13778</v>
      </c>
      <c r="B8" s="91">
        <v>2</v>
      </c>
      <c r="C8" s="91">
        <v>1.5</v>
      </c>
      <c r="D8" s="91">
        <v>1</v>
      </c>
      <c r="H8" s="24">
        <v>0</v>
      </c>
    </row>
    <row r="9" spans="1:8" x14ac:dyDescent="0.45">
      <c r="A9" s="90" t="s">
        <v>13779</v>
      </c>
      <c r="B9" s="91">
        <v>1.5</v>
      </c>
      <c r="C9" s="91">
        <v>1.5</v>
      </c>
      <c r="D9" s="91">
        <v>0.5</v>
      </c>
    </row>
    <row r="10" spans="1:8" x14ac:dyDescent="0.45">
      <c r="A10" s="90" t="s">
        <v>13780</v>
      </c>
      <c r="B10" s="91">
        <v>1.5</v>
      </c>
      <c r="C10" s="91">
        <v>1</v>
      </c>
      <c r="D10" s="91">
        <v>0.5</v>
      </c>
    </row>
    <row r="11" spans="1:8" x14ac:dyDescent="0.45">
      <c r="A11" s="90" t="s">
        <v>13781</v>
      </c>
      <c r="B11" s="91">
        <v>2</v>
      </c>
      <c r="C11" s="91">
        <v>1.5</v>
      </c>
      <c r="D11" s="91">
        <v>1.5</v>
      </c>
    </row>
    <row r="12" spans="1:8" x14ac:dyDescent="0.45">
      <c r="A12" s="90" t="s">
        <v>13782</v>
      </c>
      <c r="B12" s="91">
        <v>1.5</v>
      </c>
      <c r="C12" s="91">
        <v>1</v>
      </c>
      <c r="D12" s="91">
        <v>0.5</v>
      </c>
    </row>
    <row r="13" spans="1:8" x14ac:dyDescent="0.45">
      <c r="A13" s="90" t="s">
        <v>13783</v>
      </c>
      <c r="B13" s="91">
        <v>1.5</v>
      </c>
      <c r="C13" s="91">
        <v>1</v>
      </c>
      <c r="D13" s="91">
        <v>0.5</v>
      </c>
    </row>
    <row r="14" spans="1:8" x14ac:dyDescent="0.45">
      <c r="A14" s="90" t="s">
        <v>13784</v>
      </c>
      <c r="B14" s="91">
        <v>2</v>
      </c>
      <c r="C14" s="91">
        <v>1.5</v>
      </c>
      <c r="D14" s="91">
        <v>0.5</v>
      </c>
    </row>
    <row r="15" spans="1:8" x14ac:dyDescent="0.45">
      <c r="A15" s="90" t="s">
        <v>13785</v>
      </c>
      <c r="B15" s="91">
        <v>1.5</v>
      </c>
      <c r="C15" s="91">
        <v>1</v>
      </c>
      <c r="D15" s="91">
        <v>0.5</v>
      </c>
    </row>
    <row r="16" spans="1:8" x14ac:dyDescent="0.45">
      <c r="A16" s="90" t="s">
        <v>17</v>
      </c>
      <c r="B16" s="91">
        <v>2</v>
      </c>
      <c r="C16" s="91">
        <v>1</v>
      </c>
      <c r="D16" s="91">
        <v>0.5</v>
      </c>
    </row>
    <row r="17" spans="1:4" x14ac:dyDescent="0.45">
      <c r="A17" s="90" t="s">
        <v>13786</v>
      </c>
      <c r="B17" s="91">
        <v>0</v>
      </c>
      <c r="C17" s="91">
        <v>0</v>
      </c>
      <c r="D17" s="91">
        <v>0</v>
      </c>
    </row>
    <row r="18" spans="1:4" x14ac:dyDescent="0.45">
      <c r="A18" s="90" t="s">
        <v>14</v>
      </c>
      <c r="B18" s="91">
        <v>2</v>
      </c>
      <c r="C18" s="91">
        <v>1.5</v>
      </c>
      <c r="D18" s="91">
        <v>0.5</v>
      </c>
    </row>
    <row r="19" spans="1:4" x14ac:dyDescent="0.45">
      <c r="A19" s="90" t="s">
        <v>13787</v>
      </c>
      <c r="B19" s="91">
        <v>2</v>
      </c>
      <c r="C19" s="91">
        <v>1</v>
      </c>
      <c r="D19" s="91">
        <v>0.5</v>
      </c>
    </row>
    <row r="20" spans="1:4" x14ac:dyDescent="0.45">
      <c r="A20" s="90" t="s">
        <v>13788</v>
      </c>
      <c r="B20" s="91">
        <v>1.5</v>
      </c>
      <c r="C20" s="91">
        <v>1</v>
      </c>
      <c r="D20" s="91">
        <v>0.5</v>
      </c>
    </row>
    <row r="21" spans="1:4" x14ac:dyDescent="0.45">
      <c r="A21" s="90" t="s">
        <v>13789</v>
      </c>
      <c r="B21" s="91">
        <v>1.5</v>
      </c>
      <c r="C21" s="91">
        <v>1</v>
      </c>
      <c r="D21" s="91">
        <v>0.5</v>
      </c>
    </row>
    <row r="22" spans="1:4" x14ac:dyDescent="0.45">
      <c r="A22" s="90" t="s">
        <v>13790</v>
      </c>
      <c r="B22" s="91">
        <v>3</v>
      </c>
      <c r="C22" s="91">
        <v>1.5</v>
      </c>
      <c r="D22" s="91">
        <v>0.5</v>
      </c>
    </row>
    <row r="23" spans="1:4" x14ac:dyDescent="0.45">
      <c r="A23" s="90" t="s">
        <v>13791</v>
      </c>
      <c r="B23" s="91">
        <v>1</v>
      </c>
      <c r="C23" s="91">
        <v>0.5</v>
      </c>
      <c r="D23" s="91">
        <v>0.5</v>
      </c>
    </row>
    <row r="24" spans="1:4" x14ac:dyDescent="0.45">
      <c r="A24" s="90" t="s">
        <v>13734</v>
      </c>
      <c r="B24" s="91">
        <v>1.5</v>
      </c>
      <c r="C24" s="91">
        <v>1.5</v>
      </c>
      <c r="D24" s="91">
        <v>0.5</v>
      </c>
    </row>
    <row r="25" spans="1:4" x14ac:dyDescent="0.45">
      <c r="A25" s="90" t="s">
        <v>13792</v>
      </c>
      <c r="B25" s="91">
        <v>3</v>
      </c>
      <c r="C25" s="91">
        <v>1.5</v>
      </c>
      <c r="D25" s="91">
        <v>1.5</v>
      </c>
    </row>
    <row r="26" spans="1:4" x14ac:dyDescent="0.45">
      <c r="A26" s="90" t="s">
        <v>13793</v>
      </c>
      <c r="B26" s="91">
        <v>3</v>
      </c>
      <c r="C26" s="91">
        <v>2</v>
      </c>
      <c r="D26" s="91">
        <v>0.5</v>
      </c>
    </row>
  </sheetData>
  <hyperlinks>
    <hyperlink ref="A1" r:id="rId1" xr:uid="{34B8BA49-C5AE-4FC6-9B7F-DD48445A3C93}"/>
    <hyperlink ref="A2" r:id="rId2" display="https://openenergymonitor.org/tools/SimpleHeatLoss.html" xr:uid="{EE6B67AF-B8A1-4FD1-B955-F74D8769D97D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0C640-98BD-4A52-8009-0046D86D994D}">
  <sheetPr codeName="Sheet7"/>
  <dimension ref="A1:I226"/>
  <sheetViews>
    <sheetView topLeftCell="A92" workbookViewId="0">
      <selection activeCell="E123" sqref="E123"/>
    </sheetView>
  </sheetViews>
  <sheetFormatPr defaultRowHeight="14.25" x14ac:dyDescent="0.45"/>
  <cols>
    <col min="1" max="1" width="11.3984375" bestFit="1" customWidth="1"/>
    <col min="2" max="2" width="12.265625" bestFit="1" customWidth="1"/>
    <col min="3" max="3" width="26.59765625" customWidth="1"/>
    <col min="4" max="4" width="25.59765625" customWidth="1"/>
    <col min="5" max="5" width="23.19921875" customWidth="1"/>
    <col min="6" max="6" width="7.73046875" customWidth="1"/>
    <col min="7" max="7" width="10" bestFit="1" customWidth="1"/>
  </cols>
  <sheetData>
    <row r="1" spans="1:9" x14ac:dyDescent="0.45">
      <c r="A1" t="s">
        <v>86</v>
      </c>
      <c r="B1" cm="1" vm="1">
        <f t="array" ref="B1">_xlfn._xlws.PY(0,1)</f>
        <v>0</v>
      </c>
      <c r="C1" t="s">
        <v>110</v>
      </c>
    </row>
    <row r="2" spans="1:9" x14ac:dyDescent="0.45">
      <c r="A2" t="s">
        <v>87</v>
      </c>
      <c r="B2" cm="1" vm="1">
        <f t="array" ref="B2">_xlfn._xlws.PY(1,1)</f>
        <v>0</v>
      </c>
    </row>
    <row r="3" spans="1:9" x14ac:dyDescent="0.45">
      <c r="A3" t="s">
        <v>88</v>
      </c>
      <c r="B3" cm="1" vm="1">
        <f t="array" ref="B3">_xlfn._xlws.PY(2,1)</f>
        <v>0</v>
      </c>
    </row>
    <row r="4" spans="1:9" x14ac:dyDescent="0.45">
      <c r="A4" t="s">
        <v>89</v>
      </c>
      <c r="B4" cm="1" vm="1">
        <f t="array" ref="B4">_xlfn._xlws.PY(3,1)</f>
        <v>0</v>
      </c>
    </row>
    <row r="5" spans="1:9" x14ac:dyDescent="0.45">
      <c r="A5" t="s">
        <v>390</v>
      </c>
      <c r="B5" s="29" t="b">
        <v>1</v>
      </c>
    </row>
    <row r="6" spans="1:9" x14ac:dyDescent="0.45">
      <c r="A6" t="s">
        <v>111</v>
      </c>
      <c r="B6">
        <v>45</v>
      </c>
    </row>
    <row r="7" spans="1:9" x14ac:dyDescent="0.45">
      <c r="A7" t="s">
        <v>92</v>
      </c>
      <c r="B7" t="e" cm="1" vm="2">
        <f t="array" ref="B7">_xlfn._xlws.PY(4,1,RadiatorDatabase[#All],Rooms[#All],RoomEmittersMaxSizes,CalculateRadiatorChoicesFlag)</f>
        <v>#VALUE!</v>
      </c>
    </row>
    <row r="9" spans="1:9" x14ac:dyDescent="0.45">
      <c r="A9">
        <v>65</v>
      </c>
      <c r="B9" t="str" cm="1">
        <f t="array" ref="B9:I26">_xlfn._xlws.PY(5,0,CalculateRadiatorChoicesFlag,A9)</f>
        <v>Room Name</v>
      </c>
      <c r="C9" t="str">
        <v>Location name</v>
      </c>
      <c r="D9" t="str">
        <v>Originally</v>
      </c>
      <c r="E9" t="str">
        <v>Proposed Radiator</v>
      </c>
      <c r="F9" t="str">
        <v>£</v>
      </c>
      <c r="G9" t="str">
        <v>Labour Cost</v>
      </c>
      <c r="H9" t="str">
        <v>Status</v>
      </c>
      <c r="I9" t="str">
        <v>Watts</v>
      </c>
    </row>
    <row r="10" spans="1:9" x14ac:dyDescent="0.45">
      <c r="B10" t="str">
        <v>Entrance Hall</v>
      </c>
      <c r="C10" t="str">
        <v>Loc1</v>
      </c>
      <c r="D10" t="str">
        <v>ModernxP+x800x600</v>
      </c>
      <c r="E10" t="str">
        <v>ModernxP+x800x600</v>
      </c>
      <c r="F10">
        <v>0</v>
      </c>
      <c r="G10">
        <v>0</v>
      </c>
      <c r="H10" t="str">
        <v>Original</v>
      </c>
      <c r="I10">
        <v>914.4507366734307</v>
      </c>
    </row>
    <row r="11" spans="1:9" x14ac:dyDescent="0.45">
      <c r="B11" t="str">
        <v>Living Room</v>
      </c>
      <c r="C11" t="str">
        <v>Loc1</v>
      </c>
      <c r="D11" t="str">
        <v>ModernxK1x1400x600</v>
      </c>
      <c r="E11" t="str">
        <v>ModernxK1x1400x600</v>
      </c>
      <c r="F11">
        <v>0</v>
      </c>
      <c r="G11">
        <v>0</v>
      </c>
      <c r="H11" t="str">
        <v>Original</v>
      </c>
      <c r="I11">
        <v>1080.8715097739248</v>
      </c>
    </row>
    <row r="12" spans="1:9" x14ac:dyDescent="0.45">
      <c r="B12" t="str">
        <v>Living Room</v>
      </c>
      <c r="C12" t="str">
        <v>Loc2</v>
      </c>
      <c r="D12" t="str">
        <v>ModernxK2x900x600</v>
      </c>
      <c r="E12" t="str">
        <v>ModernxK2x900x600</v>
      </c>
      <c r="F12">
        <v>0</v>
      </c>
      <c r="G12">
        <v>0</v>
      </c>
      <c r="H12" t="str">
        <v>Original</v>
      </c>
      <c r="I12">
        <v>1214.537025615778</v>
      </c>
    </row>
    <row r="13" spans="1:9" x14ac:dyDescent="0.45">
      <c r="B13" t="str">
        <v>Kitchen</v>
      </c>
      <c r="C13" t="str">
        <v>Loc1</v>
      </c>
      <c r="D13" t="str">
        <v>ModernxK2x1000x600</v>
      </c>
      <c r="E13" t="str">
        <v>ModernxK2x1000x600</v>
      </c>
      <c r="F13">
        <v>0</v>
      </c>
      <c r="G13">
        <v>0</v>
      </c>
      <c r="H13" t="str">
        <v>Original</v>
      </c>
      <c r="I13">
        <v>1481.5983872014799</v>
      </c>
    </row>
    <row r="14" spans="1:9" x14ac:dyDescent="0.45">
      <c r="B14" t="str">
        <v>Dining Room</v>
      </c>
      <c r="C14" t="str">
        <v>Loc1</v>
      </c>
      <c r="D14" t="str">
        <v>ModernxK1x1200x450</v>
      </c>
      <c r="E14" t="str">
        <v>ModernxK1x1200x450</v>
      </c>
      <c r="F14">
        <v>0</v>
      </c>
      <c r="G14">
        <v>0</v>
      </c>
      <c r="H14" t="str">
        <v>Original</v>
      </c>
      <c r="I14">
        <v>714.54115114063393</v>
      </c>
    </row>
    <row r="15" spans="1:9" x14ac:dyDescent="0.45">
      <c r="B15" t="str">
        <v>Utility Room</v>
      </c>
      <c r="C15" t="str">
        <v>Loc1</v>
      </c>
      <c r="D15" t="str">
        <v>ModernxK1x1000x600</v>
      </c>
      <c r="E15" t="str">
        <v>ModernxK1x1000x600</v>
      </c>
      <c r="F15">
        <v>0</v>
      </c>
      <c r="G15">
        <v>0</v>
      </c>
      <c r="H15" t="str">
        <v>Original</v>
      </c>
      <c r="I15">
        <v>844.19987633197024</v>
      </c>
    </row>
    <row r="16" spans="1:9" x14ac:dyDescent="0.45">
      <c r="B16" t="str">
        <v>Cloak/WC</v>
      </c>
      <c r="C16" t="str">
        <v>Loc1</v>
      </c>
      <c r="D16" t="str">
        <v>TowelRailxK1x500x800</v>
      </c>
      <c r="E16" t="str">
        <v>TowelRailxK1x500x800</v>
      </c>
      <c r="F16">
        <v>0</v>
      </c>
      <c r="G16">
        <v>0</v>
      </c>
      <c r="H16" t="str">
        <v>Original</v>
      </c>
      <c r="I16">
        <v>234.12821238425695</v>
      </c>
    </row>
    <row r="17" spans="2:9" x14ac:dyDescent="0.45">
      <c r="B17" t="str">
        <v>Bedroom/Studio</v>
      </c>
      <c r="C17" t="str">
        <v>Loc1</v>
      </c>
      <c r="D17" t="str">
        <v>ModernxK2x1000x600</v>
      </c>
      <c r="E17" t="str">
        <v>ModernxK2x1000x600</v>
      </c>
      <c r="F17">
        <v>0</v>
      </c>
      <c r="G17">
        <v>0</v>
      </c>
      <c r="H17" t="str">
        <v>Original</v>
      </c>
      <c r="I17">
        <v>1481.5983872014799</v>
      </c>
    </row>
    <row r="18" spans="2:9" x14ac:dyDescent="0.45">
      <c r="B18" t="str">
        <v>Bedroom 1</v>
      </c>
      <c r="C18" t="str">
        <v>Loc1</v>
      </c>
      <c r="D18" t="str">
        <v>ModernxK1x1000x600</v>
      </c>
      <c r="E18" t="str">
        <v>ModernxK1x1000x600</v>
      </c>
      <c r="F18">
        <v>0</v>
      </c>
      <c r="G18">
        <v>0</v>
      </c>
      <c r="H18" t="str">
        <v>Original</v>
      </c>
      <c r="I18">
        <v>844.19987633197024</v>
      </c>
    </row>
    <row r="19" spans="2:9" x14ac:dyDescent="0.45">
      <c r="B19" t="str">
        <v>Bed1 En-suite</v>
      </c>
      <c r="C19" t="str">
        <v>Loc1</v>
      </c>
      <c r="D19" t="str">
        <v>TowelRailxK1x550x1600</v>
      </c>
      <c r="E19" t="str">
        <v>TowelRailxK2x550x1600</v>
      </c>
      <c r="F19">
        <v>275</v>
      </c>
      <c r="G19">
        <v>95</v>
      </c>
      <c r="H19" t="str">
        <v>Replaced</v>
      </c>
      <c r="I19">
        <v>1335.6662338297901</v>
      </c>
    </row>
    <row r="20" spans="2:9" x14ac:dyDescent="0.45">
      <c r="B20" t="str">
        <v>Bedroom 2</v>
      </c>
      <c r="C20" t="str">
        <v>Loc1</v>
      </c>
      <c r="D20" t="str">
        <v>ModernxK1x700x600</v>
      </c>
      <c r="E20" t="str">
        <v>ModernxK1x700x600</v>
      </c>
      <c r="F20">
        <v>0</v>
      </c>
      <c r="G20">
        <v>0</v>
      </c>
      <c r="H20" t="str">
        <v>Original</v>
      </c>
      <c r="I20">
        <v>590.93991343237917</v>
      </c>
    </row>
    <row r="21" spans="2:9" x14ac:dyDescent="0.45">
      <c r="B21" t="str">
        <v>Bedroom 3</v>
      </c>
      <c r="C21" t="str">
        <v>Loc1</v>
      </c>
      <c r="D21" t="str">
        <v>ModernxK1x600x600</v>
      </c>
      <c r="E21" t="str">
        <v>ModernxK1x600x600</v>
      </c>
      <c r="F21">
        <v>0</v>
      </c>
      <c r="G21">
        <v>0</v>
      </c>
      <c r="H21" t="str">
        <v>Original</v>
      </c>
      <c r="I21">
        <v>506.51992579918215</v>
      </c>
    </row>
    <row r="22" spans="2:9" x14ac:dyDescent="0.45">
      <c r="B22" t="str">
        <v>Bedroom 4</v>
      </c>
      <c r="C22" t="str">
        <v>Loc1</v>
      </c>
      <c r="D22" t="str">
        <v>ModernxK1x700x600</v>
      </c>
      <c r="E22" t="str">
        <v>ModernxK1x700x600</v>
      </c>
      <c r="F22">
        <v>0</v>
      </c>
      <c r="G22">
        <v>0</v>
      </c>
      <c r="H22" t="str">
        <v>Original</v>
      </c>
      <c r="I22">
        <v>590.93991343237917</v>
      </c>
    </row>
    <row r="23" spans="2:9" x14ac:dyDescent="0.45">
      <c r="B23" t="str">
        <v>Bath</v>
      </c>
      <c r="C23" t="str">
        <v>Loc1</v>
      </c>
      <c r="D23" t="str">
        <v>TowelRailxK1x550x1600</v>
      </c>
      <c r="E23" t="str">
        <v>TowelRailxK2x550x1600</v>
      </c>
      <c r="F23">
        <v>275</v>
      </c>
      <c r="G23">
        <v>95</v>
      </c>
      <c r="H23" t="str">
        <v>Replaced</v>
      </c>
      <c r="I23">
        <v>1335.6662338297901</v>
      </c>
    </row>
    <row r="24" spans="2:9" x14ac:dyDescent="0.45">
      <c r="B24" t="str">
        <v>Attic Study</v>
      </c>
      <c r="C24" t="str">
        <v>Loc1</v>
      </c>
      <c r="D24" t="str">
        <v>ModernxP+x900x600</v>
      </c>
      <c r="E24" t="str">
        <v>ModernxP+x900x600</v>
      </c>
      <c r="F24">
        <v>0</v>
      </c>
      <c r="G24">
        <v>0</v>
      </c>
      <c r="H24" t="str">
        <v>Original</v>
      </c>
      <c r="I24">
        <v>993.28717617711152</v>
      </c>
    </row>
    <row r="25" spans="2:9" x14ac:dyDescent="0.45">
      <c r="B25" t="str">
        <v>Attic Bedroom</v>
      </c>
      <c r="C25" t="str">
        <v>Loc1</v>
      </c>
      <c r="D25" t="str">
        <v>ModernxP+x800x600</v>
      </c>
      <c r="E25" t="str">
        <v>ModernxP+x800x600</v>
      </c>
      <c r="F25">
        <v>0</v>
      </c>
      <c r="G25">
        <v>0</v>
      </c>
      <c r="H25" t="str">
        <v>Original</v>
      </c>
      <c r="I25">
        <v>914.4507366734307</v>
      </c>
    </row>
    <row r="26" spans="2:9" x14ac:dyDescent="0.45">
      <c r="B26" t="str">
        <v>Attic En-suite</v>
      </c>
      <c r="C26" t="str">
        <v>Loc1</v>
      </c>
      <c r="D26" t="str">
        <v>TowelRailxK1x500x800</v>
      </c>
      <c r="E26" t="str">
        <v>TowelRailxK1x550x1600</v>
      </c>
      <c r="F26">
        <v>0</v>
      </c>
      <c r="G26">
        <v>95</v>
      </c>
      <c r="H26" t="str">
        <v>Moved:Bed1 En-suite:Loc1</v>
      </c>
      <c r="I26">
        <v>371.53014780093014</v>
      </c>
    </row>
    <row r="34" spans="1:9" x14ac:dyDescent="0.45">
      <c r="A34">
        <f>Scenarios!A4</f>
        <v>55</v>
      </c>
      <c r="B34" t="str" cm="1">
        <f t="array" ref="B34:I51">_xlfn._xlws.PY(6,0,CalculateRadiatorChoicesFlag,A34)</f>
        <v>Room Name</v>
      </c>
      <c r="C34" t="str">
        <v>Location name</v>
      </c>
      <c r="D34" t="str">
        <v>Originally</v>
      </c>
      <c r="E34" t="str">
        <v>Proposed Radiator</v>
      </c>
      <c r="F34" t="str">
        <v>£</v>
      </c>
      <c r="G34" t="str">
        <v>Labour Cost</v>
      </c>
      <c r="H34" t="str">
        <v>Status</v>
      </c>
      <c r="I34" t="str">
        <v>Watts</v>
      </c>
    </row>
    <row r="35" spans="1:9" x14ac:dyDescent="0.45">
      <c r="B35" t="str">
        <v>Entrance Hall</v>
      </c>
      <c r="C35" t="str">
        <v>Loc1</v>
      </c>
      <c r="D35" t="str">
        <v>ModernxP+x800x600</v>
      </c>
      <c r="E35" t="str">
        <v>ModernxP+x800x600</v>
      </c>
      <c r="F35">
        <v>0</v>
      </c>
      <c r="G35">
        <v>0</v>
      </c>
      <c r="H35" t="str">
        <v>Original</v>
      </c>
      <c r="I35">
        <v>650.18281550060306</v>
      </c>
    </row>
    <row r="36" spans="1:9" x14ac:dyDescent="0.45">
      <c r="B36" t="str">
        <v>Living Room</v>
      </c>
      <c r="C36" t="str">
        <v>Loc1</v>
      </c>
      <c r="D36" t="str">
        <v>ModernxK1x1400x600</v>
      </c>
      <c r="E36" t="str">
        <v>ModernxK1x1400x600</v>
      </c>
      <c r="F36">
        <v>0</v>
      </c>
      <c r="G36">
        <v>0</v>
      </c>
      <c r="H36" t="str">
        <v>Original</v>
      </c>
      <c r="I36">
        <v>759.46893554079088</v>
      </c>
    </row>
    <row r="37" spans="1:9" x14ac:dyDescent="0.45">
      <c r="B37" t="str">
        <v>Living Room</v>
      </c>
      <c r="C37" t="str">
        <v>Loc2</v>
      </c>
      <c r="D37" t="str">
        <v>ModernxK2x900x600</v>
      </c>
      <c r="E37" t="str">
        <v>ModernxK2x900x600</v>
      </c>
      <c r="F37">
        <v>0</v>
      </c>
      <c r="G37">
        <v>0</v>
      </c>
      <c r="H37" t="str">
        <v>Original</v>
      </c>
      <c r="I37">
        <v>839.38741102409756</v>
      </c>
    </row>
    <row r="38" spans="1:9" x14ac:dyDescent="0.45">
      <c r="B38" t="str">
        <v>Kitchen</v>
      </c>
      <c r="C38" t="str">
        <v>Loc1</v>
      </c>
      <c r="D38" t="str">
        <v>ModernxK2x1000x600</v>
      </c>
      <c r="E38" t="str">
        <v>ModernxK2x1000x600</v>
      </c>
      <c r="F38">
        <v>0</v>
      </c>
      <c r="G38">
        <v>0</v>
      </c>
      <c r="H38" t="str">
        <v>Original</v>
      </c>
      <c r="I38">
        <v>1053.4299686127638</v>
      </c>
    </row>
    <row r="39" spans="1:9" x14ac:dyDescent="0.45">
      <c r="B39" t="str">
        <v>Dining Room</v>
      </c>
      <c r="C39" t="str">
        <v>Loc1</v>
      </c>
      <c r="D39" t="str">
        <v>ModernxK1x1200x450</v>
      </c>
      <c r="E39" t="str">
        <v>ModernxK2x800x450</v>
      </c>
      <c r="F39">
        <v>79.19</v>
      </c>
      <c r="G39">
        <v>95</v>
      </c>
      <c r="H39" t="str">
        <v>Replaced</v>
      </c>
      <c r="I39">
        <v>593.37542850016996</v>
      </c>
    </row>
    <row r="40" spans="1:9" x14ac:dyDescent="0.45">
      <c r="B40" t="str">
        <v>Utility Room</v>
      </c>
      <c r="C40" t="str">
        <v>Loc1</v>
      </c>
      <c r="D40" t="str">
        <v>ModernxK1x1000x600</v>
      </c>
      <c r="E40" t="str">
        <v>ModernxP+x900x600</v>
      </c>
      <c r="F40">
        <v>0</v>
      </c>
      <c r="G40">
        <v>95</v>
      </c>
      <c r="H40" t="str">
        <v>Moved:Attic Study:Loc1</v>
      </c>
      <c r="I40">
        <v>657.43400498030621</v>
      </c>
    </row>
    <row r="41" spans="1:9" x14ac:dyDescent="0.45">
      <c r="B41" t="str">
        <v>Cloak/WC</v>
      </c>
      <c r="C41" t="str">
        <v>Loc1</v>
      </c>
      <c r="D41" t="str">
        <v>TowelRailxK1x500x800</v>
      </c>
      <c r="E41" t="str">
        <v>TowelRailxK1x500x800</v>
      </c>
      <c r="F41">
        <v>0</v>
      </c>
      <c r="G41">
        <v>0</v>
      </c>
      <c r="H41" t="str">
        <v>Original</v>
      </c>
      <c r="I41">
        <v>170.10806315774033</v>
      </c>
    </row>
    <row r="42" spans="1:9" x14ac:dyDescent="0.45">
      <c r="B42" t="str">
        <v>Bedroom/Studio</v>
      </c>
      <c r="C42" t="str">
        <v>Loc1</v>
      </c>
      <c r="D42" t="str">
        <v>ModernxK2x1000x600</v>
      </c>
      <c r="E42" t="str">
        <v>ModernxK2x1000x600</v>
      </c>
      <c r="F42">
        <v>0</v>
      </c>
      <c r="G42">
        <v>0</v>
      </c>
      <c r="H42" t="str">
        <v>Original</v>
      </c>
      <c r="I42">
        <v>1053.4299686127638</v>
      </c>
    </row>
    <row r="43" spans="1:9" x14ac:dyDescent="0.45">
      <c r="B43" t="str">
        <v>Bedroom 1</v>
      </c>
      <c r="C43" t="str">
        <v>Loc1</v>
      </c>
      <c r="D43" t="str">
        <v>ModernxK1x1000x600</v>
      </c>
      <c r="E43" t="str">
        <v>ModernxK1x1000x600</v>
      </c>
      <c r="F43">
        <v>0</v>
      </c>
      <c r="G43">
        <v>0</v>
      </c>
      <c r="H43" t="str">
        <v>Original</v>
      </c>
      <c r="I43">
        <v>609.47081208706652</v>
      </c>
    </row>
    <row r="44" spans="1:9" x14ac:dyDescent="0.45">
      <c r="B44" t="str">
        <v>Bed1 En-suite</v>
      </c>
      <c r="C44" t="str">
        <v>Loc1</v>
      </c>
      <c r="D44" t="str">
        <v>TowelRailxK1x550x1600</v>
      </c>
      <c r="E44" t="str">
        <v>TowelRailxK2x550x1600</v>
      </c>
      <c r="F44">
        <v>275</v>
      </c>
      <c r="G44">
        <v>95</v>
      </c>
      <c r="H44" t="str">
        <v>Replaced</v>
      </c>
      <c r="I44">
        <v>935.70336482924745</v>
      </c>
    </row>
    <row r="45" spans="1:9" x14ac:dyDescent="0.45">
      <c r="B45" t="str">
        <v>Bedroom 2</v>
      </c>
      <c r="C45" t="str">
        <v>Loc1</v>
      </c>
      <c r="D45" t="str">
        <v>ModernxK1x700x600</v>
      </c>
      <c r="E45" t="str">
        <v>ModernxK1x700x600</v>
      </c>
      <c r="F45">
        <v>0</v>
      </c>
      <c r="G45">
        <v>0</v>
      </c>
      <c r="H45" t="str">
        <v>Original</v>
      </c>
      <c r="I45">
        <v>426.62956846094653</v>
      </c>
    </row>
    <row r="46" spans="1:9" x14ac:dyDescent="0.45">
      <c r="B46" t="str">
        <v>Bedroom 3</v>
      </c>
      <c r="C46" t="str">
        <v>Loc1</v>
      </c>
      <c r="D46" t="str">
        <v>ModernxK1x600x600</v>
      </c>
      <c r="E46" t="str">
        <v>ModernxK1x600x600</v>
      </c>
      <c r="F46">
        <v>0</v>
      </c>
      <c r="G46">
        <v>0</v>
      </c>
      <c r="H46" t="str">
        <v>Original</v>
      </c>
      <c r="I46">
        <v>365.68248725223987</v>
      </c>
    </row>
    <row r="47" spans="1:9" x14ac:dyDescent="0.45">
      <c r="B47" t="str">
        <v>Bedroom 4</v>
      </c>
      <c r="C47" t="str">
        <v>Loc1</v>
      </c>
      <c r="D47" t="str">
        <v>ModernxK1x700x600</v>
      </c>
      <c r="E47" t="str">
        <v>ModernxK1x700x600</v>
      </c>
      <c r="F47">
        <v>0</v>
      </c>
      <c r="G47">
        <v>0</v>
      </c>
      <c r="H47" t="str">
        <v>Original</v>
      </c>
      <c r="I47">
        <v>426.62956846094653</v>
      </c>
    </row>
    <row r="48" spans="1:9" x14ac:dyDescent="0.45">
      <c r="B48" t="str">
        <v>Bath</v>
      </c>
      <c r="C48" t="str">
        <v>Loc1</v>
      </c>
      <c r="D48" t="str">
        <v>TowelRailxK1x550x1600</v>
      </c>
      <c r="E48" t="str">
        <v>TowelRailxK2x550x1600</v>
      </c>
      <c r="F48">
        <v>275</v>
      </c>
      <c r="G48">
        <v>95</v>
      </c>
      <c r="H48" t="str">
        <v>Replaced</v>
      </c>
      <c r="I48">
        <v>935.70336482924745</v>
      </c>
    </row>
    <row r="49" spans="1:9" x14ac:dyDescent="0.45">
      <c r="B49" t="str">
        <v>Attic Study</v>
      </c>
      <c r="C49" t="str">
        <v>Loc1</v>
      </c>
      <c r="D49" t="str">
        <v>ModernxP+x900x600</v>
      </c>
      <c r="E49" t="str">
        <v>ModernxK2x1000x600</v>
      </c>
      <c r="F49">
        <v>99.65</v>
      </c>
      <c r="G49">
        <v>95</v>
      </c>
      <c r="H49" t="str">
        <v>Replaced</v>
      </c>
      <c r="I49">
        <v>932.53303136224292</v>
      </c>
    </row>
    <row r="50" spans="1:9" x14ac:dyDescent="0.45">
      <c r="B50" t="str">
        <v>Attic Bedroom</v>
      </c>
      <c r="C50" t="str">
        <v>Loc1</v>
      </c>
      <c r="D50" t="str">
        <v>ModernxP+x800x600</v>
      </c>
      <c r="E50" t="str">
        <v>ModernxP+x800x600</v>
      </c>
      <c r="F50">
        <v>0</v>
      </c>
      <c r="G50">
        <v>0</v>
      </c>
      <c r="H50" t="str">
        <v>Original</v>
      </c>
      <c r="I50">
        <v>650.18281550060306</v>
      </c>
    </row>
    <row r="51" spans="1:9" x14ac:dyDescent="0.45">
      <c r="B51" t="str">
        <v>Attic En-suite</v>
      </c>
      <c r="C51" t="str">
        <v>Loc1</v>
      </c>
      <c r="D51" t="str">
        <v>TowelRailxK1x500x800</v>
      </c>
      <c r="E51" t="str">
        <v>TowelRailxK2x550x1600</v>
      </c>
      <c r="F51">
        <v>275</v>
      </c>
      <c r="G51">
        <v>95</v>
      </c>
      <c r="H51" t="str">
        <v>Replaced</v>
      </c>
      <c r="I51">
        <v>935.70336482924745</v>
      </c>
    </row>
    <row r="59" spans="1:9" x14ac:dyDescent="0.45">
      <c r="A59">
        <f>Scenarios!A5</f>
        <v>48</v>
      </c>
      <c r="B59" t="str" cm="1">
        <f t="array" ref="B59:I76">_xlfn._xlws.PY(6,0,CalculateRadiatorChoicesFlag,A59)</f>
        <v>Room Name</v>
      </c>
      <c r="C59" t="str">
        <v>Location name</v>
      </c>
      <c r="D59" t="str">
        <v>Originally</v>
      </c>
      <c r="E59" t="str">
        <v>Proposed Radiator</v>
      </c>
      <c r="F59" t="str">
        <v>£</v>
      </c>
      <c r="G59" t="str">
        <v>Labour Cost</v>
      </c>
      <c r="H59" t="str">
        <v>Status</v>
      </c>
      <c r="I59" t="str">
        <v>Watts</v>
      </c>
    </row>
    <row r="60" spans="1:9" x14ac:dyDescent="0.45">
      <c r="B60" t="str">
        <v>Entrance Hall</v>
      </c>
      <c r="C60" t="str">
        <v>Loc1</v>
      </c>
      <c r="D60" t="str">
        <v>ModernxP+x800x600</v>
      </c>
      <c r="E60" t="str">
        <v>ModernxP+x800x600</v>
      </c>
      <c r="F60">
        <v>0</v>
      </c>
      <c r="G60">
        <v>0</v>
      </c>
      <c r="H60" t="str">
        <v>Original</v>
      </c>
      <c r="I60">
        <v>479.80382863067553</v>
      </c>
    </row>
    <row r="61" spans="1:9" x14ac:dyDescent="0.45">
      <c r="B61" t="str">
        <v>Living Room</v>
      </c>
      <c r="C61" t="str">
        <v>Loc1</v>
      </c>
      <c r="D61" t="str">
        <v>ModernxK1x1400x600</v>
      </c>
      <c r="E61" t="str">
        <v>ModernxK2x1200x600</v>
      </c>
      <c r="F61">
        <v>119.57</v>
      </c>
      <c r="G61">
        <v>95</v>
      </c>
      <c r="H61" t="str">
        <v>Replaced</v>
      </c>
      <c r="I61">
        <v>798.92919267119498</v>
      </c>
    </row>
    <row r="62" spans="1:9" x14ac:dyDescent="0.45">
      <c r="B62" t="str">
        <v>Living Room</v>
      </c>
      <c r="C62" t="str">
        <v>Loc2</v>
      </c>
      <c r="D62" t="str">
        <v>ModernxK2x900x600</v>
      </c>
      <c r="E62" t="str">
        <v>ModernxK2x900x600</v>
      </c>
      <c r="F62">
        <v>0</v>
      </c>
      <c r="G62">
        <v>0</v>
      </c>
      <c r="H62" t="str">
        <v>Original</v>
      </c>
      <c r="I62">
        <v>599.38912963156542</v>
      </c>
    </row>
    <row r="63" spans="1:9" x14ac:dyDescent="0.45">
      <c r="B63" t="str">
        <v>Kitchen</v>
      </c>
      <c r="C63" t="str">
        <v>Loc1</v>
      </c>
      <c r="D63" t="str">
        <v>ModernxK2x1000x600</v>
      </c>
      <c r="E63" t="str">
        <v>ModernxK2x1000x600</v>
      </c>
      <c r="F63">
        <v>0</v>
      </c>
      <c r="G63">
        <v>0</v>
      </c>
      <c r="H63" t="str">
        <v>Original</v>
      </c>
      <c r="I63">
        <v>777.38094591985964</v>
      </c>
    </row>
    <row r="64" spans="1:9" x14ac:dyDescent="0.45">
      <c r="B64" t="str">
        <v>Dining Room</v>
      </c>
      <c r="C64" t="str">
        <v>Loc1</v>
      </c>
      <c r="D64" t="str">
        <v>ModernxK1x1200x450</v>
      </c>
      <c r="E64" t="str">
        <v>ModernxK2x1100x450</v>
      </c>
      <c r="F64">
        <v>100.52</v>
      </c>
      <c r="G64">
        <v>95</v>
      </c>
      <c r="H64" t="str">
        <v>Replaced</v>
      </c>
      <c r="I64">
        <v>583.93180146215059</v>
      </c>
    </row>
    <row r="65" spans="2:9" x14ac:dyDescent="0.45">
      <c r="B65" t="str">
        <v>Utility Room</v>
      </c>
      <c r="C65" t="str">
        <v>Loc1</v>
      </c>
      <c r="D65" t="str">
        <v>ModernxK1x1000x600</v>
      </c>
      <c r="E65" t="str">
        <v>ModernxK2x800x600</v>
      </c>
      <c r="F65">
        <v>86.36</v>
      </c>
      <c r="G65">
        <v>95</v>
      </c>
      <c r="H65" t="str">
        <v>Replaced</v>
      </c>
      <c r="I65">
        <v>622.08429044164291</v>
      </c>
    </row>
    <row r="66" spans="2:9" x14ac:dyDescent="0.45">
      <c r="B66" t="str">
        <v>Cloak/WC</v>
      </c>
      <c r="C66" t="str">
        <v>Loc1</v>
      </c>
      <c r="D66" t="str">
        <v>TowelRailxK1x500x800</v>
      </c>
      <c r="E66" t="str">
        <v>TowelRailxK1x500x800</v>
      </c>
      <c r="F66">
        <v>0</v>
      </c>
      <c r="G66">
        <v>0</v>
      </c>
      <c r="H66" t="str">
        <v>Original</v>
      </c>
      <c r="I66">
        <v>127.97480197007059</v>
      </c>
    </row>
    <row r="67" spans="2:9" x14ac:dyDescent="0.45">
      <c r="B67" t="str">
        <v>Bedroom/Studio</v>
      </c>
      <c r="C67" t="str">
        <v>Loc1</v>
      </c>
      <c r="D67" t="str">
        <v>ModernxK2x1000x600</v>
      </c>
      <c r="E67" t="str">
        <v>ModernxK2x1000x600</v>
      </c>
      <c r="F67">
        <v>0</v>
      </c>
      <c r="G67">
        <v>0</v>
      </c>
      <c r="H67" t="str">
        <v>Original</v>
      </c>
      <c r="I67">
        <v>777.38094591985964</v>
      </c>
    </row>
    <row r="68" spans="2:9" x14ac:dyDescent="0.45">
      <c r="B68" t="str">
        <v>Bedroom 1</v>
      </c>
      <c r="C68" t="str">
        <v>Loc1</v>
      </c>
      <c r="D68" t="str">
        <v>ModernxK1x1000x600</v>
      </c>
      <c r="E68" t="str">
        <v>ModernxK1x1000x600</v>
      </c>
      <c r="F68">
        <v>0</v>
      </c>
      <c r="G68">
        <v>0</v>
      </c>
      <c r="H68" t="str">
        <v>Original</v>
      </c>
      <c r="I68">
        <v>455.92175765280416</v>
      </c>
    </row>
    <row r="69" spans="2:9" x14ac:dyDescent="0.45">
      <c r="B69" t="str">
        <v>Bed1 En-suite</v>
      </c>
      <c r="C69" t="str">
        <v>Loc1</v>
      </c>
      <c r="D69" t="str">
        <v>TowelRailxK1x550x1600</v>
      </c>
      <c r="E69" t="str">
        <v>TowelRailxK2x550x1600</v>
      </c>
      <c r="F69">
        <v>275</v>
      </c>
      <c r="G69">
        <v>95</v>
      </c>
      <c r="H69" t="str">
        <v>Replaced</v>
      </c>
      <c r="I69">
        <v>674.57782377464753</v>
      </c>
    </row>
    <row r="70" spans="2:9" x14ac:dyDescent="0.45">
      <c r="B70" t="str">
        <v>Bedroom 2</v>
      </c>
      <c r="C70" t="str">
        <v>Loc1</v>
      </c>
      <c r="D70" t="str">
        <v>ModernxK1x700x600</v>
      </c>
      <c r="E70" t="str">
        <v>ModernxK1x700x600</v>
      </c>
      <c r="F70">
        <v>0</v>
      </c>
      <c r="G70">
        <v>0</v>
      </c>
      <c r="H70" t="str">
        <v>Original</v>
      </c>
      <c r="I70">
        <v>319.14523035696288</v>
      </c>
    </row>
    <row r="71" spans="2:9" x14ac:dyDescent="0.45">
      <c r="B71" t="str">
        <v>Bedroom 3</v>
      </c>
      <c r="C71" t="str">
        <v>Loc1</v>
      </c>
      <c r="D71" t="str">
        <v>ModernxK1x600x600</v>
      </c>
      <c r="E71" t="str">
        <v>ModernxK1x600x600</v>
      </c>
      <c r="F71">
        <v>0</v>
      </c>
      <c r="G71">
        <v>0</v>
      </c>
      <c r="H71" t="str">
        <v>Original</v>
      </c>
      <c r="I71">
        <v>273.5530545916825</v>
      </c>
    </row>
    <row r="72" spans="2:9" x14ac:dyDescent="0.45">
      <c r="B72" t="str">
        <v>Bedroom 4</v>
      </c>
      <c r="C72" t="str">
        <v>Loc1</v>
      </c>
      <c r="D72" t="str">
        <v>ModernxK1x700x600</v>
      </c>
      <c r="E72" t="str">
        <v>ModernxK1x700x600</v>
      </c>
      <c r="F72">
        <v>0</v>
      </c>
      <c r="G72">
        <v>0</v>
      </c>
      <c r="H72" t="str">
        <v>Original</v>
      </c>
      <c r="I72">
        <v>319.14523035696288</v>
      </c>
    </row>
    <row r="73" spans="2:9" x14ac:dyDescent="0.45">
      <c r="B73" t="str">
        <v>Bath</v>
      </c>
      <c r="C73" t="str">
        <v>Loc1</v>
      </c>
      <c r="D73" t="str">
        <v>TowelRailxK1x550x1600</v>
      </c>
      <c r="E73" t="str">
        <v>TowelRailxK2x550x1600</v>
      </c>
      <c r="F73">
        <v>275</v>
      </c>
      <c r="G73">
        <v>95</v>
      </c>
      <c r="H73" t="str">
        <v>Replaced</v>
      </c>
      <c r="I73">
        <v>674.57782377464753</v>
      </c>
    </row>
    <row r="74" spans="2:9" x14ac:dyDescent="0.45">
      <c r="B74" t="str">
        <v>Attic Study</v>
      </c>
      <c r="C74" t="str">
        <v>Loc1</v>
      </c>
      <c r="D74" t="str">
        <v>ModernxP+x900x600</v>
      </c>
      <c r="E74" t="str">
        <v>ModernxK2x1200x700</v>
      </c>
      <c r="F74">
        <v>198.48</v>
      </c>
      <c r="G74">
        <v>95</v>
      </c>
      <c r="H74" t="str">
        <v>Replaced</v>
      </c>
      <c r="I74">
        <v>904.65851316425494</v>
      </c>
    </row>
    <row r="75" spans="2:9" x14ac:dyDescent="0.45">
      <c r="B75" t="str">
        <v>Attic Bedroom</v>
      </c>
      <c r="C75" t="str">
        <v>Loc1</v>
      </c>
      <c r="D75" t="str">
        <v>ModernxP+x800x600</v>
      </c>
      <c r="E75" t="str">
        <v>ModernxP+x800x600</v>
      </c>
      <c r="F75">
        <v>0</v>
      </c>
      <c r="G75">
        <v>0</v>
      </c>
      <c r="H75" t="str">
        <v>Original</v>
      </c>
      <c r="I75">
        <v>479.80382863067553</v>
      </c>
    </row>
    <row r="76" spans="2:9" x14ac:dyDescent="0.45">
      <c r="B76" t="str">
        <v>Attic En-suite</v>
      </c>
      <c r="C76" t="str">
        <v>Loc1</v>
      </c>
      <c r="D76" t="str">
        <v>TowelRailxK1x500x800</v>
      </c>
      <c r="E76" t="str">
        <v>TowelRailxK2x550x1600</v>
      </c>
      <c r="F76">
        <v>275</v>
      </c>
      <c r="G76">
        <v>95</v>
      </c>
      <c r="H76" t="str">
        <v>Replaced</v>
      </c>
      <c r="I76">
        <v>674.57782377464753</v>
      </c>
    </row>
    <row r="84" spans="1:9" x14ac:dyDescent="0.45">
      <c r="A84">
        <f>Scenarios!A6</f>
        <v>46</v>
      </c>
      <c r="B84" t="str" cm="1">
        <f t="array" ref="B84:I101">_xlfn._xlws.PY(6,0,CalculateRadiatorChoicesFlag,A84)</f>
        <v>Room Name</v>
      </c>
      <c r="C84" t="str">
        <v>Location name</v>
      </c>
      <c r="D84" t="str">
        <v>Originally</v>
      </c>
      <c r="E84" t="str">
        <v>Proposed Radiator</v>
      </c>
      <c r="F84" t="str">
        <v>£</v>
      </c>
      <c r="G84" t="str">
        <v>Labour Cost</v>
      </c>
      <c r="H84" t="str">
        <v>Status</v>
      </c>
      <c r="I84" t="str">
        <v>Watts</v>
      </c>
    </row>
    <row r="85" spans="1:9" x14ac:dyDescent="0.45">
      <c r="B85" t="str">
        <v>Entrance Hall</v>
      </c>
      <c r="C85" t="str">
        <v>Loc1</v>
      </c>
      <c r="D85" t="str">
        <v>ModernxP+x800x600</v>
      </c>
      <c r="E85" t="str">
        <v>ModernxP+x800x600</v>
      </c>
      <c r="F85">
        <v>0</v>
      </c>
      <c r="G85">
        <v>0</v>
      </c>
      <c r="H85" t="str">
        <v>Original</v>
      </c>
      <c r="I85">
        <v>433.63241694226673</v>
      </c>
    </row>
    <row r="86" spans="1:9" x14ac:dyDescent="0.45">
      <c r="B86" t="str">
        <v>Living Room</v>
      </c>
      <c r="C86" t="str">
        <v>Loc1</v>
      </c>
      <c r="D86" t="str">
        <v>ModernxK1x1400x600</v>
      </c>
      <c r="E86" t="str">
        <v>ModernxK2x1600x600</v>
      </c>
      <c r="F86">
        <v>176.02</v>
      </c>
      <c r="G86">
        <v>95</v>
      </c>
      <c r="H86" t="str">
        <v>Replaced</v>
      </c>
      <c r="I86">
        <v>950.47630433291545</v>
      </c>
    </row>
    <row r="87" spans="1:9" x14ac:dyDescent="0.45">
      <c r="B87" t="str">
        <v>Living Room</v>
      </c>
      <c r="C87" t="str">
        <v>Loc2</v>
      </c>
      <c r="D87" t="str">
        <v>ModernxK2x900x600</v>
      </c>
      <c r="E87" t="str">
        <v>ModernxK2x900x600</v>
      </c>
      <c r="F87">
        <v>0</v>
      </c>
      <c r="G87">
        <v>0</v>
      </c>
      <c r="H87" t="str">
        <v>Original</v>
      </c>
      <c r="I87">
        <v>534.75011131541521</v>
      </c>
    </row>
    <row r="88" spans="1:9" x14ac:dyDescent="0.45">
      <c r="B88" t="str">
        <v>Kitchen</v>
      </c>
      <c r="C88" t="str">
        <v>Loc1</v>
      </c>
      <c r="D88" t="str">
        <v>ModernxK2x1000x600</v>
      </c>
      <c r="E88" t="str">
        <v>ModernxK2x1100x600</v>
      </c>
      <c r="F88">
        <v>109.61</v>
      </c>
      <c r="G88">
        <v>95</v>
      </c>
      <c r="H88" t="str">
        <v>Replaced</v>
      </c>
      <c r="I88">
        <v>772.75000399908151</v>
      </c>
    </row>
    <row r="89" spans="1:9" x14ac:dyDescent="0.45">
      <c r="B89" t="str">
        <v>Dining Room</v>
      </c>
      <c r="C89" t="str">
        <v>Loc1</v>
      </c>
      <c r="D89" t="str">
        <v>ModernxK1x1200x450</v>
      </c>
      <c r="E89" t="str">
        <v>ModernxK2x1200x450</v>
      </c>
      <c r="F89">
        <v>109.61</v>
      </c>
      <c r="G89">
        <v>95</v>
      </c>
      <c r="H89" t="str">
        <v>Replaced</v>
      </c>
      <c r="I89">
        <v>568.77244159139491</v>
      </c>
    </row>
    <row r="90" spans="1:9" x14ac:dyDescent="0.45">
      <c r="B90" t="str">
        <v>Utility Room</v>
      </c>
      <c r="C90" t="str">
        <v>Loc1</v>
      </c>
      <c r="D90" t="str">
        <v>ModernxK1x1000x600</v>
      </c>
      <c r="E90" t="str">
        <v>ModernxK2x900x600</v>
      </c>
      <c r="F90">
        <v>93.42</v>
      </c>
      <c r="G90">
        <v>95</v>
      </c>
      <c r="H90" t="str">
        <v>Replaced</v>
      </c>
      <c r="I90">
        <v>632.39750983441888</v>
      </c>
    </row>
    <row r="91" spans="1:9" x14ac:dyDescent="0.45">
      <c r="B91" t="str">
        <v>Cloak/WC</v>
      </c>
      <c r="C91" t="str">
        <v>Loc1</v>
      </c>
      <c r="D91" t="str">
        <v>TowelRailxK1x500x800</v>
      </c>
      <c r="E91" t="str">
        <v>TowelRailxK1x500x800</v>
      </c>
      <c r="F91">
        <v>0</v>
      </c>
      <c r="G91">
        <v>0</v>
      </c>
      <c r="H91" t="str">
        <v>Original</v>
      </c>
      <c r="I91">
        <v>116.40452469984947</v>
      </c>
    </row>
    <row r="92" spans="1:9" x14ac:dyDescent="0.45">
      <c r="B92" t="str">
        <v>Bedroom/Studio</v>
      </c>
      <c r="C92" t="str">
        <v>Loc1</v>
      </c>
      <c r="D92" t="str">
        <v>ModernxK2x1000x600</v>
      </c>
      <c r="E92" t="str">
        <v>ModernxK2x1000x600</v>
      </c>
      <c r="F92">
        <v>0</v>
      </c>
      <c r="G92">
        <v>0</v>
      </c>
      <c r="H92" t="str">
        <v>Original</v>
      </c>
      <c r="I92">
        <v>702.5737569167502</v>
      </c>
    </row>
    <row r="93" spans="1:9" x14ac:dyDescent="0.45">
      <c r="B93" t="str">
        <v>Bedroom 1</v>
      </c>
      <c r="C93" t="str">
        <v>Loc1</v>
      </c>
      <c r="D93" t="str">
        <v>ModernxK1x1000x600</v>
      </c>
      <c r="E93" t="str">
        <v>ModernxK1x1400x600</v>
      </c>
      <c r="F93">
        <v>0</v>
      </c>
      <c r="G93">
        <v>95</v>
      </c>
      <c r="H93" t="str">
        <v>Moved:Living Room:Loc1</v>
      </c>
      <c r="I93">
        <v>465.79383324875386</v>
      </c>
    </row>
    <row r="94" spans="1:9" x14ac:dyDescent="0.45">
      <c r="B94" t="str">
        <v>Bed1 En-suite</v>
      </c>
      <c r="C94" t="str">
        <v>Loc1</v>
      </c>
      <c r="D94" t="str">
        <v>TowelRailxK1x550x1600</v>
      </c>
      <c r="E94" t="str">
        <v>TowelRailxK2x550x1600</v>
      </c>
      <c r="F94">
        <v>275</v>
      </c>
      <c r="G94">
        <v>95</v>
      </c>
      <c r="H94" t="str">
        <v>Replaced</v>
      </c>
      <c r="I94">
        <v>603.32616480888487</v>
      </c>
    </row>
    <row r="95" spans="1:9" x14ac:dyDescent="0.45">
      <c r="B95" t="str">
        <v>Bedroom 2</v>
      </c>
      <c r="C95" t="str">
        <v>Loc1</v>
      </c>
      <c r="D95" t="str">
        <v>ModernxK1x700x600</v>
      </c>
      <c r="E95" t="str">
        <v>ModernxK1x700x600</v>
      </c>
      <c r="F95">
        <v>0</v>
      </c>
      <c r="G95">
        <v>0</v>
      </c>
      <c r="H95" t="str">
        <v>Original</v>
      </c>
      <c r="I95">
        <v>289.74365956527816</v>
      </c>
    </row>
    <row r="96" spans="1:9" x14ac:dyDescent="0.45">
      <c r="B96" t="str">
        <v>Bedroom 3</v>
      </c>
      <c r="C96" t="str">
        <v>Loc1</v>
      </c>
      <c r="D96" t="str">
        <v>ModernxK1x600x600</v>
      </c>
      <c r="E96" t="str">
        <v>ModernxK1x600x600</v>
      </c>
      <c r="F96">
        <v>0</v>
      </c>
      <c r="G96">
        <v>0</v>
      </c>
      <c r="H96" t="str">
        <v>Original</v>
      </c>
      <c r="I96">
        <v>248.35170819880989</v>
      </c>
    </row>
    <row r="97" spans="1:9" x14ac:dyDescent="0.45">
      <c r="B97" t="str">
        <v>Bedroom 4</v>
      </c>
      <c r="C97" t="str">
        <v>Loc1</v>
      </c>
      <c r="D97" t="str">
        <v>ModernxK1x700x600</v>
      </c>
      <c r="E97" t="str">
        <v>ModernxK2x1000x600</v>
      </c>
      <c r="F97">
        <v>0</v>
      </c>
      <c r="G97">
        <v>95</v>
      </c>
      <c r="H97" t="str">
        <v>Moved:Kitchen:Loc1</v>
      </c>
      <c r="I97">
        <v>558.97916185929728</v>
      </c>
    </row>
    <row r="98" spans="1:9" x14ac:dyDescent="0.45">
      <c r="B98" t="str">
        <v>Bath</v>
      </c>
      <c r="C98" t="str">
        <v>Loc1</v>
      </c>
      <c r="D98" t="str">
        <v>TowelRailxK1x550x1600</v>
      </c>
      <c r="E98" t="str">
        <v>TowelRailxK2x550x1600</v>
      </c>
      <c r="F98">
        <v>275</v>
      </c>
      <c r="G98">
        <v>95</v>
      </c>
      <c r="H98" t="str">
        <v>Replaced</v>
      </c>
      <c r="I98">
        <v>603.32616480888487</v>
      </c>
    </row>
    <row r="99" spans="1:9" x14ac:dyDescent="0.45">
      <c r="B99" t="str">
        <v>Attic Study</v>
      </c>
      <c r="C99" t="str">
        <v>Loc1</v>
      </c>
      <c r="D99" t="str">
        <v>ModernxP+x900x600</v>
      </c>
      <c r="E99" t="str">
        <v>ModernxK3x1100x600</v>
      </c>
      <c r="F99">
        <v>259</v>
      </c>
      <c r="G99">
        <v>95</v>
      </c>
      <c r="H99" t="str">
        <v>Replaced</v>
      </c>
      <c r="I99">
        <v>915.93758215211506</v>
      </c>
    </row>
    <row r="100" spans="1:9" x14ac:dyDescent="0.45">
      <c r="B100" t="str">
        <v>Attic Bedroom</v>
      </c>
      <c r="C100" t="str">
        <v>Loc1</v>
      </c>
      <c r="D100" t="str">
        <v>ModernxP+x800x600</v>
      </c>
      <c r="E100" t="str">
        <v>ModernxP+x800x600</v>
      </c>
      <c r="F100">
        <v>0</v>
      </c>
      <c r="G100">
        <v>0</v>
      </c>
      <c r="H100" t="str">
        <v>Original</v>
      </c>
      <c r="I100">
        <v>433.63241694226673</v>
      </c>
    </row>
    <row r="101" spans="1:9" x14ac:dyDescent="0.45">
      <c r="B101" t="str">
        <v>Attic En-suite</v>
      </c>
      <c r="C101" t="str">
        <v>Loc1</v>
      </c>
      <c r="D101" t="str">
        <v>TowelRailxK1x500x800</v>
      </c>
      <c r="E101" t="str">
        <v>TowelRailxK2x550x1600</v>
      </c>
      <c r="F101">
        <v>275</v>
      </c>
      <c r="G101">
        <v>95</v>
      </c>
      <c r="H101" t="str">
        <v>Replaced</v>
      </c>
      <c r="I101">
        <v>603.32616480888487</v>
      </c>
    </row>
    <row r="109" spans="1:9" x14ac:dyDescent="0.45">
      <c r="A109">
        <f>Scenarios!A7</f>
        <v>44</v>
      </c>
      <c r="B109" t="str" cm="1">
        <f t="array" ref="B109:I126">_xlfn._xlws.PY(6,0,CalculateRadiatorChoicesFlag,A109)</f>
        <v>Room Name</v>
      </c>
      <c r="C109" t="str">
        <v>Location name</v>
      </c>
      <c r="D109" t="str">
        <v>Originally</v>
      </c>
      <c r="E109" t="str">
        <v>Proposed Radiator</v>
      </c>
      <c r="F109" t="str">
        <v>£</v>
      </c>
      <c r="G109" t="str">
        <v>Labour Cost</v>
      </c>
      <c r="H109" t="str">
        <v>Status</v>
      </c>
      <c r="I109" t="str">
        <v>Watts</v>
      </c>
    </row>
    <row r="110" spans="1:9" x14ac:dyDescent="0.45">
      <c r="B110" t="str">
        <v>Entrance Hall</v>
      </c>
      <c r="C110" t="str">
        <v>Loc1</v>
      </c>
      <c r="D110" t="str">
        <v>ModernxP+x800x600</v>
      </c>
      <c r="E110" t="str">
        <v>ModernxP+x800x600</v>
      </c>
      <c r="F110">
        <v>0</v>
      </c>
      <c r="G110">
        <v>0</v>
      </c>
      <c r="H110" t="str">
        <v>Original</v>
      </c>
      <c r="I110">
        <v>388.67699361895166</v>
      </c>
    </row>
    <row r="111" spans="1:9" x14ac:dyDescent="0.45">
      <c r="B111" t="str">
        <v>Living Room</v>
      </c>
      <c r="C111" t="str">
        <v>Loc1</v>
      </c>
      <c r="D111" t="str">
        <v>ModernxK1x1400x600</v>
      </c>
      <c r="E111" t="str">
        <v>ModernxK2x1800x600</v>
      </c>
      <c r="F111">
        <v>198.04</v>
      </c>
      <c r="G111">
        <v>95</v>
      </c>
      <c r="H111" t="str">
        <v>Replaced</v>
      </c>
      <c r="I111">
        <v>944.0749600045707</v>
      </c>
    </row>
    <row r="112" spans="1:9" x14ac:dyDescent="0.45">
      <c r="B112" t="str">
        <v>Living Room</v>
      </c>
      <c r="C112" t="str">
        <v>Loc2</v>
      </c>
      <c r="D112" t="str">
        <v>ModernxK2x900x600</v>
      </c>
      <c r="E112" t="str">
        <v>ModernxK2x900x600</v>
      </c>
      <c r="F112">
        <v>0</v>
      </c>
      <c r="G112">
        <v>0</v>
      </c>
      <c r="H112" t="str">
        <v>Original</v>
      </c>
      <c r="I112">
        <v>472.03748000228535</v>
      </c>
    </row>
    <row r="113" spans="2:9" x14ac:dyDescent="0.45">
      <c r="B113" t="str">
        <v>Kitchen</v>
      </c>
      <c r="C113" t="str">
        <v>Loc1</v>
      </c>
      <c r="D113" t="str">
        <v>ModernxK2x1000x600</v>
      </c>
      <c r="E113" t="str">
        <v>ModernxK2x1200x600</v>
      </c>
      <c r="F113">
        <v>119.57</v>
      </c>
      <c r="G113">
        <v>95</v>
      </c>
      <c r="H113" t="str">
        <v>Replaced</v>
      </c>
      <c r="I113">
        <v>755.53862744638138</v>
      </c>
    </row>
    <row r="114" spans="2:9" x14ac:dyDescent="0.45">
      <c r="B114" t="str">
        <v>Dining Room</v>
      </c>
      <c r="C114" t="str">
        <v>Loc1</v>
      </c>
      <c r="D114" t="str">
        <v>ModernxK1x1200x450</v>
      </c>
      <c r="E114" t="str">
        <v>ModernxK2x1400x450</v>
      </c>
      <c r="F114">
        <v>141.21</v>
      </c>
      <c r="G114">
        <v>95</v>
      </c>
      <c r="H114" t="str">
        <v>Replaced</v>
      </c>
      <c r="I114">
        <v>586.24277603737846</v>
      </c>
    </row>
    <row r="115" spans="2:9" x14ac:dyDescent="0.45">
      <c r="B115" t="str">
        <v>Utility Room</v>
      </c>
      <c r="C115" t="str">
        <v>Loc1</v>
      </c>
      <c r="D115" t="str">
        <v>ModernxK1x1000x600</v>
      </c>
      <c r="E115" t="str">
        <v>ModernxK2x1000x600</v>
      </c>
      <c r="F115">
        <v>99.65</v>
      </c>
      <c r="G115">
        <v>95</v>
      </c>
      <c r="H115" t="str">
        <v>Replaced</v>
      </c>
      <c r="I115">
        <v>629.73671931527076</v>
      </c>
    </row>
    <row r="116" spans="2:9" x14ac:dyDescent="0.45">
      <c r="B116" t="str">
        <v>Cloak/WC</v>
      </c>
      <c r="C116" t="str">
        <v>Loc1</v>
      </c>
      <c r="D116" t="str">
        <v>TowelRailxK1x500x800</v>
      </c>
      <c r="E116" t="str">
        <v>TowelRailxK1x500x800</v>
      </c>
      <c r="F116">
        <v>0</v>
      </c>
      <c r="G116">
        <v>0</v>
      </c>
      <c r="H116" t="str">
        <v>Original</v>
      </c>
      <c r="I116">
        <v>105.06355761087902</v>
      </c>
    </row>
    <row r="117" spans="2:9" x14ac:dyDescent="0.45">
      <c r="B117" t="str">
        <v>Bedroom/Studio</v>
      </c>
      <c r="C117" t="str">
        <v>Loc1</v>
      </c>
      <c r="D117" t="str">
        <v>ModernxK2x1000x600</v>
      </c>
      <c r="E117" t="str">
        <v>ModernxK2x1000x600</v>
      </c>
      <c r="F117">
        <v>0</v>
      </c>
      <c r="G117">
        <v>0</v>
      </c>
      <c r="H117" t="str">
        <v>Original</v>
      </c>
      <c r="I117">
        <v>629.73671931527065</v>
      </c>
    </row>
    <row r="118" spans="2:9" x14ac:dyDescent="0.45">
      <c r="B118" t="str">
        <v>Bedroom 1</v>
      </c>
      <c r="C118" t="str">
        <v>Loc1</v>
      </c>
      <c r="D118" t="str">
        <v>ModernxK1x1000x600</v>
      </c>
      <c r="E118" t="str">
        <v>ModernxK2x1000x600</v>
      </c>
      <c r="F118">
        <v>0</v>
      </c>
      <c r="G118">
        <v>95</v>
      </c>
      <c r="H118" t="str">
        <v>Moved:Kitchen:Loc1</v>
      </c>
      <c r="I118">
        <v>490.42710078736934</v>
      </c>
    </row>
    <row r="119" spans="2:9" x14ac:dyDescent="0.45">
      <c r="B119" t="str">
        <v>Bed1 En-suite</v>
      </c>
      <c r="C119" t="str">
        <v>Loc1</v>
      </c>
      <c r="D119" t="str">
        <v>TowelRailxK1x550x1600</v>
      </c>
      <c r="E119" t="str">
        <v>TowelRailxK2x550x1600</v>
      </c>
      <c r="F119">
        <v>275</v>
      </c>
      <c r="G119">
        <v>95</v>
      </c>
      <c r="H119" t="str">
        <v>Replaced</v>
      </c>
      <c r="I119">
        <v>533.74685629829355</v>
      </c>
    </row>
    <row r="120" spans="2:9" x14ac:dyDescent="0.45">
      <c r="B120" t="str">
        <v>Bedroom 2</v>
      </c>
      <c r="C120" t="str">
        <v>Loc1</v>
      </c>
      <c r="D120" t="str">
        <v>ModernxK1x700x600</v>
      </c>
      <c r="E120" t="str">
        <v>ModernxK1x1400x600</v>
      </c>
      <c r="F120">
        <v>0</v>
      </c>
      <c r="G120">
        <v>95</v>
      </c>
      <c r="H120" t="str">
        <v>Moved:Living Room:Loc1</v>
      </c>
      <c r="I120">
        <v>411.07097052560067</v>
      </c>
    </row>
    <row r="121" spans="2:9" x14ac:dyDescent="0.45">
      <c r="B121" t="str">
        <v>Bedroom 3</v>
      </c>
      <c r="C121" t="str">
        <v>Loc1</v>
      </c>
      <c r="D121" t="str">
        <v>ModernxK1x600x600</v>
      </c>
      <c r="E121" t="str">
        <v>ModernxK1x700x600</v>
      </c>
      <c r="F121">
        <v>49.78</v>
      </c>
      <c r="G121">
        <v>95</v>
      </c>
      <c r="H121" t="str">
        <v>Replaced</v>
      </c>
      <c r="I121">
        <v>260.98129024026355</v>
      </c>
    </row>
    <row r="122" spans="2:9" x14ac:dyDescent="0.45">
      <c r="B122" t="str">
        <v>Bedroom 4</v>
      </c>
      <c r="C122" t="str">
        <v>Loc1</v>
      </c>
      <c r="D122" t="str">
        <v>ModernxK1x700x600</v>
      </c>
      <c r="E122" t="str">
        <v>ModernxP+x800x600</v>
      </c>
      <c r="F122">
        <v>55</v>
      </c>
      <c r="G122">
        <v>95</v>
      </c>
      <c r="H122" t="str">
        <v>Replaced</v>
      </c>
      <c r="I122">
        <v>388.67699361895177</v>
      </c>
    </row>
    <row r="123" spans="2:9" x14ac:dyDescent="0.45">
      <c r="B123" t="str">
        <v>Bath</v>
      </c>
      <c r="C123" t="str">
        <v>Loc1</v>
      </c>
      <c r="D123" t="str">
        <v>TowelRailxK1x550x1600</v>
      </c>
      <c r="E123" t="str">
        <v>TowelRailxK2x550x1600</v>
      </c>
      <c r="F123">
        <v>275</v>
      </c>
      <c r="G123">
        <v>95</v>
      </c>
      <c r="H123" t="str">
        <v>Replaced</v>
      </c>
      <c r="I123">
        <v>533.74685629829355</v>
      </c>
    </row>
    <row r="124" spans="2:9" x14ac:dyDescent="0.45">
      <c r="B124" t="str">
        <v>Attic Study</v>
      </c>
      <c r="C124" t="str">
        <v>Loc1</v>
      </c>
      <c r="D124" t="str">
        <v>ModernxP+x900x600</v>
      </c>
      <c r="E124" t="str">
        <v>ModernxK3x1200x600</v>
      </c>
      <c r="F124">
        <v>283</v>
      </c>
      <c r="G124">
        <v>95</v>
      </c>
      <c r="H124" t="str">
        <v>Replaced</v>
      </c>
      <c r="I124">
        <v>883.69497167719226</v>
      </c>
    </row>
    <row r="125" spans="2:9" x14ac:dyDescent="0.45">
      <c r="B125" t="str">
        <v>Attic Bedroom</v>
      </c>
      <c r="C125" t="str">
        <v>Loc1</v>
      </c>
      <c r="D125" t="str">
        <v>ModernxP+x800x600</v>
      </c>
      <c r="E125" t="str">
        <v>ModernxP+x800x600</v>
      </c>
      <c r="F125">
        <v>0</v>
      </c>
      <c r="G125">
        <v>0</v>
      </c>
      <c r="H125" t="str">
        <v>Original</v>
      </c>
      <c r="I125">
        <v>388.67699361895166</v>
      </c>
    </row>
    <row r="126" spans="2:9" x14ac:dyDescent="0.45">
      <c r="B126" t="str">
        <v>Attic En-suite</v>
      </c>
      <c r="C126" t="str">
        <v>Loc1</v>
      </c>
      <c r="D126" t="str">
        <v>TowelRailxK1x500x800</v>
      </c>
      <c r="E126" t="str">
        <v>TowelRailxK2x550x1600</v>
      </c>
      <c r="F126">
        <v>275</v>
      </c>
      <c r="G126">
        <v>95</v>
      </c>
      <c r="H126" t="str">
        <v>Replaced</v>
      </c>
      <c r="I126">
        <v>533.74685629829355</v>
      </c>
    </row>
    <row r="134" spans="1:9" x14ac:dyDescent="0.45">
      <c r="A134">
        <f>Scenarios!A8</f>
        <v>42</v>
      </c>
      <c r="B134" t="str" cm="1">
        <f t="array" ref="B134:I151">_xlfn._xlws.PY(6,0,CalculateRadiatorChoicesFlag,A134)</f>
        <v>Room Name</v>
      </c>
      <c r="C134" t="str">
        <v>Location name</v>
      </c>
      <c r="D134" t="str">
        <v>Originally</v>
      </c>
      <c r="E134" t="str">
        <v>Proposed Radiator</v>
      </c>
      <c r="F134" t="str">
        <v>£</v>
      </c>
      <c r="G134" t="str">
        <v>Labour Cost</v>
      </c>
      <c r="H134" t="str">
        <v>Status</v>
      </c>
      <c r="I134" t="str">
        <v>Watts</v>
      </c>
    </row>
    <row r="135" spans="1:9" x14ac:dyDescent="0.45">
      <c r="B135" t="str">
        <v>Entrance Hall</v>
      </c>
      <c r="C135" t="str">
        <v>Loc1</v>
      </c>
      <c r="D135" t="str">
        <v>ModernxP+x800x600</v>
      </c>
      <c r="E135" t="str">
        <v>ModernxP+x800x600</v>
      </c>
      <c r="F135">
        <v>0</v>
      </c>
      <c r="G135">
        <v>0</v>
      </c>
      <c r="H135" t="str">
        <v>Original</v>
      </c>
      <c r="I135">
        <v>345.00503696742999</v>
      </c>
    </row>
    <row r="136" spans="1:9" x14ac:dyDescent="0.45">
      <c r="B136" t="str">
        <v>Living Room</v>
      </c>
      <c r="C136" t="str">
        <v>Loc1</v>
      </c>
      <c r="D136" t="str">
        <v>ModernxK1x1400x600</v>
      </c>
      <c r="E136" t="str">
        <v>ModernxK3x1800x500</v>
      </c>
      <c r="F136">
        <v>403</v>
      </c>
      <c r="G136">
        <v>95</v>
      </c>
      <c r="H136" t="str">
        <v>Replaced</v>
      </c>
      <c r="I136">
        <v>996.19730123117836</v>
      </c>
    </row>
    <row r="137" spans="1:9" x14ac:dyDescent="0.45">
      <c r="B137" t="str">
        <v>Living Room</v>
      </c>
      <c r="C137" t="str">
        <v>Loc2</v>
      </c>
      <c r="D137" t="str">
        <v>ModernxK2x900x600</v>
      </c>
      <c r="E137" t="str">
        <v>ModernxK2x900x600</v>
      </c>
      <c r="F137">
        <v>0</v>
      </c>
      <c r="G137">
        <v>0</v>
      </c>
      <c r="H137" t="str">
        <v>Original</v>
      </c>
      <c r="I137">
        <v>411.37360770921833</v>
      </c>
    </row>
    <row r="138" spans="1:9" x14ac:dyDescent="0.45">
      <c r="B138" t="str">
        <v>Kitchen</v>
      </c>
      <c r="C138" t="str">
        <v>Loc1</v>
      </c>
      <c r="D138" t="str">
        <v>ModernxK2x1000x600</v>
      </c>
      <c r="E138" t="str">
        <v>ModernxK2x1400x600</v>
      </c>
      <c r="F138">
        <v>154.06</v>
      </c>
      <c r="G138">
        <v>95</v>
      </c>
      <c r="H138" t="str">
        <v>Replaced</v>
      </c>
      <c r="I138">
        <v>782.63537385034397</v>
      </c>
    </row>
    <row r="139" spans="1:9" x14ac:dyDescent="0.45">
      <c r="B139" t="str">
        <v>Dining Room</v>
      </c>
      <c r="C139" t="str">
        <v>Loc1</v>
      </c>
      <c r="D139" t="str">
        <v>ModernxK1x1200x450</v>
      </c>
      <c r="E139" t="str">
        <v>ModernxK2x1600x450</v>
      </c>
      <c r="F139">
        <v>161.37</v>
      </c>
      <c r="G139">
        <v>95</v>
      </c>
      <c r="H139" t="str">
        <v>Replaced</v>
      </c>
      <c r="I139">
        <v>584.71591698214547</v>
      </c>
    </row>
    <row r="140" spans="1:9" x14ac:dyDescent="0.45">
      <c r="B140" t="str">
        <v>Utility Room</v>
      </c>
      <c r="C140" t="str">
        <v>Loc1</v>
      </c>
      <c r="D140" t="str">
        <v>ModernxK1x1000x600</v>
      </c>
      <c r="E140" t="str">
        <v>ModernxK2x1200x600</v>
      </c>
      <c r="F140">
        <v>119.57</v>
      </c>
      <c r="G140">
        <v>95</v>
      </c>
      <c r="H140" t="str">
        <v>Replaced</v>
      </c>
      <c r="I140">
        <v>670.64589973650095</v>
      </c>
    </row>
    <row r="141" spans="1:9" x14ac:dyDescent="0.45">
      <c r="B141" t="str">
        <v>Cloak/WC</v>
      </c>
      <c r="C141" t="str">
        <v>Loc1</v>
      </c>
      <c r="D141" t="str">
        <v>TowelRailxK1x500x800</v>
      </c>
      <c r="E141" t="str">
        <v>TowelRailxK1x500x800</v>
      </c>
      <c r="F141">
        <v>0</v>
      </c>
      <c r="G141">
        <v>0</v>
      </c>
      <c r="H141" t="str">
        <v>Original</v>
      </c>
      <c r="I141">
        <v>93.966316473107952</v>
      </c>
    </row>
    <row r="142" spans="1:9" x14ac:dyDescent="0.45">
      <c r="B142" t="str">
        <v>Bedroom/Studio</v>
      </c>
      <c r="C142" t="str">
        <v>Loc1</v>
      </c>
      <c r="D142" t="str">
        <v>ModernxK2x1000x600</v>
      </c>
      <c r="E142" t="str">
        <v>ModernxK2x1000x600</v>
      </c>
      <c r="F142">
        <v>0</v>
      </c>
      <c r="G142">
        <v>0</v>
      </c>
      <c r="H142" t="str">
        <v>Original</v>
      </c>
      <c r="I142">
        <v>558.97916185929728</v>
      </c>
    </row>
    <row r="143" spans="1:9" x14ac:dyDescent="0.45">
      <c r="B143" t="str">
        <v>Bedroom 1</v>
      </c>
      <c r="C143" t="str">
        <v>Loc1</v>
      </c>
      <c r="D143" t="str">
        <v>ModernxK1x1000x600</v>
      </c>
      <c r="E143" t="str">
        <v>ModernxK2x800x600</v>
      </c>
      <c r="F143">
        <v>86.36</v>
      </c>
      <c r="G143">
        <v>95</v>
      </c>
      <c r="H143" t="str">
        <v>Replaced</v>
      </c>
      <c r="I143">
        <v>447.31242398209349</v>
      </c>
    </row>
    <row r="144" spans="1:9" x14ac:dyDescent="0.45">
      <c r="B144" t="str">
        <v>Bed1 En-suite</v>
      </c>
      <c r="C144" t="str">
        <v>Loc1</v>
      </c>
      <c r="D144" t="str">
        <v>TowelRailxK1x550x1600</v>
      </c>
      <c r="E144" t="str">
        <v>TowelRailxK2x550x1600</v>
      </c>
      <c r="F144">
        <v>275</v>
      </c>
      <c r="G144">
        <v>95</v>
      </c>
      <c r="H144" t="str">
        <v>Replaced</v>
      </c>
      <c r="I144">
        <v>465.96644540420004</v>
      </c>
    </row>
    <row r="145" spans="1:9" x14ac:dyDescent="0.45">
      <c r="B145" t="str">
        <v>Bedroom 2</v>
      </c>
      <c r="C145" t="str">
        <v>Loc1</v>
      </c>
      <c r="D145" t="str">
        <v>ModernxK1x700x600</v>
      </c>
      <c r="E145" t="str">
        <v>ModernxK1x1400x600</v>
      </c>
      <c r="F145">
        <v>0</v>
      </c>
      <c r="G145">
        <v>95</v>
      </c>
      <c r="H145" t="str">
        <v>Moved:Living Room:Loc1</v>
      </c>
      <c r="I145">
        <v>357.89959598679678</v>
      </c>
    </row>
    <row r="146" spans="1:9" x14ac:dyDescent="0.45">
      <c r="B146" t="str">
        <v>Bedroom 3</v>
      </c>
      <c r="C146" t="str">
        <v>Loc1</v>
      </c>
      <c r="D146" t="str">
        <v>ModernxK1x600x600</v>
      </c>
      <c r="E146" t="str">
        <v>ModernxK2x500x600</v>
      </c>
      <c r="F146">
        <v>67.489999999999995</v>
      </c>
      <c r="G146">
        <v>95</v>
      </c>
      <c r="H146" t="str">
        <v>Replaced</v>
      </c>
      <c r="I146">
        <v>279.48958092964864</v>
      </c>
    </row>
    <row r="147" spans="1:9" x14ac:dyDescent="0.45">
      <c r="B147" t="str">
        <v>Bedroom 4</v>
      </c>
      <c r="C147" t="str">
        <v>Loc1</v>
      </c>
      <c r="D147" t="str">
        <v>ModernxK1x700x600</v>
      </c>
      <c r="E147" t="str">
        <v>ModernxK2x1000x600</v>
      </c>
      <c r="F147">
        <v>0</v>
      </c>
      <c r="G147">
        <v>95</v>
      </c>
      <c r="H147" t="str">
        <v>Moved:Kitchen:Loc1</v>
      </c>
      <c r="I147">
        <v>424.22774365659643</v>
      </c>
    </row>
    <row r="148" spans="1:9" x14ac:dyDescent="0.45">
      <c r="B148" t="str">
        <v>Bath</v>
      </c>
      <c r="C148" t="str">
        <v>Loc1</v>
      </c>
      <c r="D148" t="str">
        <v>TowelRailxK1x550x1600</v>
      </c>
      <c r="E148" t="str">
        <v>TowelRailxK2x550x1600</v>
      </c>
      <c r="F148">
        <v>275</v>
      </c>
      <c r="G148">
        <v>95</v>
      </c>
      <c r="H148" t="str">
        <v>Replaced</v>
      </c>
      <c r="I148">
        <v>465.96644540420004</v>
      </c>
    </row>
    <row r="149" spans="1:9" x14ac:dyDescent="0.45">
      <c r="B149" t="str">
        <v>Attic Study</v>
      </c>
      <c r="C149" t="str">
        <v>Loc1</v>
      </c>
      <c r="D149" t="str">
        <v>ModernxP+x900x600</v>
      </c>
      <c r="E149" t="str">
        <v>ModernxK3x1200x700</v>
      </c>
      <c r="F149">
        <v>388</v>
      </c>
      <c r="G149">
        <v>95</v>
      </c>
      <c r="H149" t="str">
        <v>Replaced</v>
      </c>
      <c r="I149">
        <v>858.63355964451341</v>
      </c>
    </row>
    <row r="150" spans="1:9" x14ac:dyDescent="0.45">
      <c r="B150" t="str">
        <v>Attic Bedroom</v>
      </c>
      <c r="C150" t="str">
        <v>Loc1</v>
      </c>
      <c r="D150" t="str">
        <v>ModernxP+x800x600</v>
      </c>
      <c r="E150" t="str">
        <v>ModernxP+x800x600</v>
      </c>
      <c r="F150">
        <v>0</v>
      </c>
      <c r="G150">
        <v>0</v>
      </c>
      <c r="H150" t="str">
        <v>Original</v>
      </c>
      <c r="I150">
        <v>345.00503696742999</v>
      </c>
    </row>
    <row r="151" spans="1:9" x14ac:dyDescent="0.45">
      <c r="B151" t="str">
        <v>Attic En-suite</v>
      </c>
      <c r="C151" t="str">
        <v>Loc1</v>
      </c>
      <c r="D151" t="str">
        <v>TowelRailxK1x500x800</v>
      </c>
      <c r="E151" t="str">
        <v>TowelRailxK2x550x1600</v>
      </c>
      <c r="F151">
        <v>275</v>
      </c>
      <c r="G151">
        <v>95</v>
      </c>
      <c r="H151" t="str">
        <v>Replaced</v>
      </c>
      <c r="I151">
        <v>465.96644540420004</v>
      </c>
    </row>
    <row r="159" spans="1:9" x14ac:dyDescent="0.45">
      <c r="A159">
        <f>Scenarios!A9</f>
        <v>40</v>
      </c>
      <c r="B159" t="str" cm="1">
        <f t="array" ref="B159:I176">_xlfn._xlws.PY(6,0,CalculateRadiatorChoicesFlag,A159)</f>
        <v>Room Name</v>
      </c>
      <c r="C159" t="str">
        <v>Location name</v>
      </c>
      <c r="D159" t="str">
        <v>Originally</v>
      </c>
      <c r="E159" t="str">
        <v>Proposed Radiator</v>
      </c>
      <c r="F159" t="str">
        <v>£</v>
      </c>
      <c r="G159" t="str">
        <v>Labour Cost</v>
      </c>
      <c r="H159" t="str">
        <v>Status</v>
      </c>
      <c r="I159" t="str">
        <v>Watts</v>
      </c>
    </row>
    <row r="160" spans="1:9" x14ac:dyDescent="0.45">
      <c r="B160" t="str">
        <v>Entrance Hall</v>
      </c>
      <c r="C160" t="str">
        <v>Loc1</v>
      </c>
      <c r="D160" t="str">
        <v>ModernxP+x800x600</v>
      </c>
      <c r="E160" t="str">
        <v>ModernxK2x900x600</v>
      </c>
      <c r="F160">
        <v>0</v>
      </c>
      <c r="G160">
        <v>95</v>
      </c>
      <c r="H160" t="str">
        <v>Moved:Living Room:Loc2</v>
      </c>
      <c r="I160">
        <v>324.54190788943384</v>
      </c>
    </row>
    <row r="161" spans="2:9" x14ac:dyDescent="0.45">
      <c r="B161" t="str">
        <v>Living Room</v>
      </c>
      <c r="C161" t="str">
        <v>Loc1</v>
      </c>
      <c r="D161" t="str">
        <v>ModernxK1x1400x600</v>
      </c>
      <c r="E161" t="str">
        <v>ModernxK2x1800x600</v>
      </c>
      <c r="F161">
        <v>198.04</v>
      </c>
      <c r="G161">
        <v>95</v>
      </c>
      <c r="H161" t="str">
        <v>Replaced</v>
      </c>
      <c r="I161">
        <v>705.8050969655211</v>
      </c>
    </row>
    <row r="162" spans="2:9" x14ac:dyDescent="0.45">
      <c r="B162" t="str">
        <v>Living Room</v>
      </c>
      <c r="C162" t="str">
        <v>Loc2</v>
      </c>
      <c r="D162" t="str">
        <v>ModernxK2x900x600</v>
      </c>
      <c r="E162" t="str">
        <v>ModernxK3x1100x700</v>
      </c>
      <c r="F162">
        <v>355</v>
      </c>
      <c r="G162">
        <v>95</v>
      </c>
      <c r="H162" t="str">
        <v>Replaced</v>
      </c>
      <c r="I162">
        <v>675.24586409498067</v>
      </c>
    </row>
    <row r="163" spans="2:9" x14ac:dyDescent="0.45">
      <c r="B163" t="str">
        <v>Kitchen</v>
      </c>
      <c r="C163" t="str">
        <v>Loc1</v>
      </c>
      <c r="D163" t="str">
        <v>ModernxK2x1000x600</v>
      </c>
      <c r="E163" t="str">
        <v>ModernxK2x1600x600</v>
      </c>
      <c r="F163">
        <v>176.02</v>
      </c>
      <c r="G163">
        <v>95</v>
      </c>
      <c r="H163" t="str">
        <v>Replaced</v>
      </c>
      <c r="I163">
        <v>784.62672995485013</v>
      </c>
    </row>
    <row r="164" spans="2:9" x14ac:dyDescent="0.45">
      <c r="B164" t="str">
        <v>Dining Room</v>
      </c>
      <c r="C164" t="str">
        <v>Loc1</v>
      </c>
      <c r="D164" t="str">
        <v>ModernxK1x1200x450</v>
      </c>
      <c r="E164" t="str">
        <v>ModernxK2x1600x450</v>
      </c>
      <c r="F164">
        <v>161.37</v>
      </c>
      <c r="G164">
        <v>95</v>
      </c>
      <c r="H164" t="str">
        <v>Replaced</v>
      </c>
      <c r="I164">
        <v>502.18086830109723</v>
      </c>
    </row>
    <row r="165" spans="2:9" x14ac:dyDescent="0.45">
      <c r="B165" t="str">
        <v>Utility Room</v>
      </c>
      <c r="C165" t="str">
        <v>Loc1</v>
      </c>
      <c r="D165" t="str">
        <v>ModernxK1x1000x600</v>
      </c>
      <c r="E165" t="str">
        <v>ModernxK2x1400x600</v>
      </c>
      <c r="F165">
        <v>154.06</v>
      </c>
      <c r="G165">
        <v>95</v>
      </c>
      <c r="H165" t="str">
        <v>Replaced</v>
      </c>
      <c r="I165">
        <v>686.65457240725789</v>
      </c>
    </row>
    <row r="166" spans="2:9" x14ac:dyDescent="0.45">
      <c r="B166" t="str">
        <v>Cloak/WC</v>
      </c>
      <c r="C166" t="str">
        <v>Loc1</v>
      </c>
      <c r="D166" t="str">
        <v>TowelRailxK1x500x800</v>
      </c>
      <c r="E166" t="str">
        <v>TowelRailxK1x500x800</v>
      </c>
      <c r="F166">
        <v>0</v>
      </c>
      <c r="G166">
        <v>0</v>
      </c>
      <c r="H166" t="str">
        <v>Original</v>
      </c>
      <c r="I166">
        <v>83.12953911312502</v>
      </c>
    </row>
    <row r="167" spans="2:9" x14ac:dyDescent="0.45">
      <c r="B167" t="str">
        <v>Bedroom/Studio</v>
      </c>
      <c r="C167" t="str">
        <v>Loc1</v>
      </c>
      <c r="D167" t="str">
        <v>ModernxK2x1000x600</v>
      </c>
      <c r="E167" t="str">
        <v>ModernxK2x1100x600</v>
      </c>
      <c r="F167">
        <v>109.61</v>
      </c>
      <c r="G167">
        <v>95</v>
      </c>
      <c r="H167" t="str">
        <v>Replaced</v>
      </c>
      <c r="I167">
        <v>539.41317956116541</v>
      </c>
    </row>
    <row r="168" spans="2:9" x14ac:dyDescent="0.45">
      <c r="B168" t="str">
        <v>Bedroom 1</v>
      </c>
      <c r="C168" t="str">
        <v>Loc1</v>
      </c>
      <c r="D168" t="str">
        <v>ModernxK1x1000x600</v>
      </c>
      <c r="E168" t="str">
        <v>ModernxK2x900x600</v>
      </c>
      <c r="F168">
        <v>93.42</v>
      </c>
      <c r="G168">
        <v>95</v>
      </c>
      <c r="H168" t="str">
        <v>Replaced</v>
      </c>
      <c r="I168">
        <v>441.44102201357322</v>
      </c>
    </row>
    <row r="169" spans="2:9" x14ac:dyDescent="0.45">
      <c r="B169" t="str">
        <v>Bed1 En-suite</v>
      </c>
      <c r="C169" t="str">
        <v>Loc1</v>
      </c>
      <c r="D169" t="str">
        <v>TowelRailxK1x550x1600</v>
      </c>
      <c r="E169" t="str">
        <v>TowelRailxK2x550x1600</v>
      </c>
      <c r="F169">
        <v>275</v>
      </c>
      <c r="G169">
        <v>95</v>
      </c>
      <c r="H169" t="str">
        <v>Replaced</v>
      </c>
      <c r="I169">
        <v>400.13650461234744</v>
      </c>
    </row>
    <row r="170" spans="2:9" x14ac:dyDescent="0.45">
      <c r="B170" t="str">
        <v>Bedroom 2</v>
      </c>
      <c r="C170" t="str">
        <v>Loc1</v>
      </c>
      <c r="D170" t="str">
        <v>ModernxK1x700x600</v>
      </c>
      <c r="E170" t="str">
        <v>ModernxK1x1400x600</v>
      </c>
      <c r="F170">
        <v>0</v>
      </c>
      <c r="G170">
        <v>95</v>
      </c>
      <c r="H170" t="str">
        <v>Moved:Living Room:Loc1</v>
      </c>
      <c r="I170">
        <v>306.40586887110561</v>
      </c>
    </row>
    <row r="171" spans="2:9" x14ac:dyDescent="0.45">
      <c r="B171" t="str">
        <v>Bedroom 3</v>
      </c>
      <c r="C171" t="str">
        <v>Loc1</v>
      </c>
      <c r="D171" t="str">
        <v>ModernxK1x600x600</v>
      </c>
      <c r="E171" t="str">
        <v>ModernxK2x700x450</v>
      </c>
      <c r="F171">
        <v>74.599999999999994</v>
      </c>
      <c r="G171">
        <v>95</v>
      </c>
      <c r="H171" t="str">
        <v>Replaced</v>
      </c>
      <c r="I171">
        <v>274.40192920298813</v>
      </c>
    </row>
    <row r="172" spans="2:9" x14ac:dyDescent="0.45">
      <c r="B172" t="str">
        <v>Bedroom 4</v>
      </c>
      <c r="C172" t="str">
        <v>Loc1</v>
      </c>
      <c r="D172" t="str">
        <v>ModernxK1x700x600</v>
      </c>
      <c r="E172" t="str">
        <v>ModernxK2x1000x600</v>
      </c>
      <c r="F172">
        <v>0</v>
      </c>
      <c r="G172">
        <v>95</v>
      </c>
      <c r="H172" t="str">
        <v>Moved:Kitchen:Loc1</v>
      </c>
      <c r="I172">
        <v>360.55585918184698</v>
      </c>
    </row>
    <row r="173" spans="2:9" x14ac:dyDescent="0.45">
      <c r="B173" t="str">
        <v>Bath</v>
      </c>
      <c r="C173" t="str">
        <v>Loc1</v>
      </c>
      <c r="D173" t="str">
        <v>TowelRailxK1x550x1600</v>
      </c>
      <c r="E173" t="str">
        <v>TowelRailxK2x550x1600</v>
      </c>
      <c r="F173">
        <v>275</v>
      </c>
      <c r="G173">
        <v>95</v>
      </c>
      <c r="H173" t="str">
        <v>Replaced</v>
      </c>
      <c r="I173">
        <v>400.13650461234744</v>
      </c>
    </row>
    <row r="174" spans="2:9" x14ac:dyDescent="0.45">
      <c r="B174" t="str">
        <v>Attic Study</v>
      </c>
      <c r="C174" t="str">
        <v>Loc1</v>
      </c>
      <c r="D174" t="str">
        <v>ModernxP+x900x600</v>
      </c>
      <c r="E174" t="str">
        <v>ModernxK3x1200x700</v>
      </c>
      <c r="F174">
        <v>388</v>
      </c>
      <c r="G174">
        <v>95</v>
      </c>
      <c r="H174" t="str">
        <v>Replaced</v>
      </c>
      <c r="I174">
        <v>736.5906945239916</v>
      </c>
    </row>
    <row r="175" spans="2:9" x14ac:dyDescent="0.45">
      <c r="B175" t="str">
        <v>Attic Bedroom</v>
      </c>
      <c r="C175" t="str">
        <v>Loc1</v>
      </c>
      <c r="D175" t="str">
        <v>ModernxP+x800x600</v>
      </c>
      <c r="E175" t="str">
        <v>ModernxP+x800x600</v>
      </c>
      <c r="F175">
        <v>0</v>
      </c>
      <c r="G175">
        <v>0</v>
      </c>
      <c r="H175" t="str">
        <v>Original</v>
      </c>
      <c r="I175">
        <v>302.69432490860152</v>
      </c>
    </row>
    <row r="176" spans="2:9" x14ac:dyDescent="0.45">
      <c r="B176" t="str">
        <v>Attic En-suite</v>
      </c>
      <c r="C176" t="str">
        <v>Loc1</v>
      </c>
      <c r="D176" t="str">
        <v>TowelRailxK1x500x800</v>
      </c>
      <c r="E176" t="str">
        <v>TowelRailxK2x550x1600</v>
      </c>
      <c r="F176">
        <v>275</v>
      </c>
      <c r="G176">
        <v>95</v>
      </c>
      <c r="H176" t="str">
        <v>Replaced</v>
      </c>
      <c r="I176">
        <v>400.13650461234744</v>
      </c>
    </row>
    <row r="184" spans="1:9" x14ac:dyDescent="0.45">
      <c r="A184">
        <f>Scenarios!A10</f>
        <v>38</v>
      </c>
      <c r="B184" t="str" cm="1">
        <f t="array" ref="B184:I201">_xlfn._xlws.PY(6,0,CalculateRadiatorChoicesFlag,A184)</f>
        <v>Room Name</v>
      </c>
      <c r="C184" t="str">
        <v>Location name</v>
      </c>
      <c r="D184" t="str">
        <v>Originally</v>
      </c>
      <c r="E184" t="str">
        <v>Proposed Radiator</v>
      </c>
      <c r="F184" t="str">
        <v>£</v>
      </c>
      <c r="G184" t="str">
        <v>Labour Cost</v>
      </c>
      <c r="H184" t="str">
        <v>Status</v>
      </c>
      <c r="I184" t="str">
        <v>Watts</v>
      </c>
    </row>
    <row r="185" spans="1:9" x14ac:dyDescent="0.45">
      <c r="B185" t="str">
        <v>Entrance Hall</v>
      </c>
      <c r="C185" t="str">
        <v>Loc1</v>
      </c>
      <c r="D185" t="str">
        <v>ModernxP+x800x600</v>
      </c>
      <c r="E185" t="str">
        <v>ModernxK2x800x600</v>
      </c>
      <c r="F185">
        <v>86.36</v>
      </c>
      <c r="G185">
        <v>95</v>
      </c>
      <c r="H185" t="str">
        <v>Replaced</v>
      </c>
      <c r="I185">
        <v>339.4801690000246</v>
      </c>
    </row>
    <row r="186" spans="1:9" x14ac:dyDescent="0.45">
      <c r="B186" t="str">
        <v>Living Room</v>
      </c>
      <c r="C186" t="str">
        <v>Loc1</v>
      </c>
      <c r="D186" t="str">
        <v>ModernxK1x1400x600</v>
      </c>
      <c r="E186" t="str">
        <v>ModernxK3x1800x600</v>
      </c>
      <c r="F186">
        <v>469</v>
      </c>
      <c r="G186">
        <v>95</v>
      </c>
      <c r="H186" t="str">
        <v>Replaced</v>
      </c>
      <c r="I186">
        <v>839.13882008349822</v>
      </c>
    </row>
    <row r="187" spans="1:9" x14ac:dyDescent="0.45">
      <c r="B187" t="str">
        <v>Living Room</v>
      </c>
      <c r="C187" t="str">
        <v>Loc2</v>
      </c>
      <c r="D187" t="str">
        <v>ModernxK2x900x600</v>
      </c>
      <c r="E187" t="str">
        <v>ModernxK3x1200x600</v>
      </c>
      <c r="F187">
        <v>283</v>
      </c>
      <c r="G187">
        <v>95</v>
      </c>
      <c r="H187" t="str">
        <v>Replaced</v>
      </c>
      <c r="I187">
        <v>559.49092957660218</v>
      </c>
    </row>
    <row r="188" spans="1:9" x14ac:dyDescent="0.45">
      <c r="B188" t="str">
        <v>Kitchen</v>
      </c>
      <c r="C188" t="str">
        <v>Loc1</v>
      </c>
      <c r="D188" t="str">
        <v>ModernxK2x1000x600</v>
      </c>
      <c r="E188" t="str">
        <v>ModernxK2x1800x600</v>
      </c>
      <c r="F188">
        <v>198.04</v>
      </c>
      <c r="G188">
        <v>95</v>
      </c>
      <c r="H188" t="str">
        <v>Replaced</v>
      </c>
      <c r="I188">
        <v>763.70791265662103</v>
      </c>
    </row>
    <row r="189" spans="1:9" x14ac:dyDescent="0.45">
      <c r="B189" t="str">
        <v>Dining Room</v>
      </c>
      <c r="C189" t="str">
        <v>Loc1</v>
      </c>
      <c r="D189" t="str">
        <v>ModernxK1x1200x450</v>
      </c>
      <c r="E189" t="str">
        <v>ModernxK2x1600x450</v>
      </c>
      <c r="F189">
        <v>161.37</v>
      </c>
      <c r="G189">
        <v>95</v>
      </c>
      <c r="H189" t="str">
        <v>Replaced</v>
      </c>
      <c r="I189">
        <v>422.88858306977335</v>
      </c>
    </row>
    <row r="190" spans="1:9" x14ac:dyDescent="0.45">
      <c r="B190" t="str">
        <v>Utility Room</v>
      </c>
      <c r="C190" t="str">
        <v>Loc1</v>
      </c>
      <c r="D190" t="str">
        <v>ModernxK1x1000x600</v>
      </c>
      <c r="E190" t="str">
        <v>ModernxK2x1600x600</v>
      </c>
      <c r="F190">
        <v>176.02</v>
      </c>
      <c r="G190">
        <v>95</v>
      </c>
      <c r="H190" t="str">
        <v>Replaced</v>
      </c>
      <c r="I190">
        <v>678.7154028131805</v>
      </c>
    </row>
    <row r="191" spans="1:9" x14ac:dyDescent="0.45">
      <c r="B191" t="str">
        <v>Cloak/WC</v>
      </c>
      <c r="C191" t="str">
        <v>Loc1</v>
      </c>
      <c r="D191" t="str">
        <v>TowelRailxK1x500x800</v>
      </c>
      <c r="E191" t="str">
        <v>TowelRailxK1x500x800</v>
      </c>
      <c r="F191">
        <v>0</v>
      </c>
      <c r="G191">
        <v>0</v>
      </c>
      <c r="H191" t="str">
        <v>Original</v>
      </c>
      <c r="I191">
        <v>72.572934887665653</v>
      </c>
    </row>
    <row r="192" spans="1:9" x14ac:dyDescent="0.45">
      <c r="B192" t="str">
        <v>Bedroom/Studio</v>
      </c>
      <c r="C192" t="str">
        <v>Loc1</v>
      </c>
      <c r="D192" t="str">
        <v>ModernxK2x1000x600</v>
      </c>
      <c r="E192" t="str">
        <v>ModernxK2x1200x600</v>
      </c>
      <c r="F192">
        <v>119.57</v>
      </c>
      <c r="G192">
        <v>95</v>
      </c>
      <c r="H192" t="str">
        <v>Replaced</v>
      </c>
      <c r="I192">
        <v>508.97531831316826</v>
      </c>
    </row>
    <row r="193" spans="2:9" x14ac:dyDescent="0.45">
      <c r="B193" t="str">
        <v>Bedroom 1</v>
      </c>
      <c r="C193" t="str">
        <v>Loc1</v>
      </c>
      <c r="D193" t="str">
        <v>ModernxK1x1000x600</v>
      </c>
      <c r="E193" t="str">
        <v>ModernxK2x1000x600</v>
      </c>
      <c r="F193">
        <v>99.65</v>
      </c>
      <c r="G193">
        <v>95</v>
      </c>
      <c r="H193" t="str">
        <v>Replaced</v>
      </c>
      <c r="I193">
        <v>424.22774365659643</v>
      </c>
    </row>
    <row r="194" spans="2:9" x14ac:dyDescent="0.45">
      <c r="B194" t="str">
        <v>Bed1 En-suite</v>
      </c>
      <c r="C194" t="str">
        <v>Loc1</v>
      </c>
      <c r="D194" t="str">
        <v>TowelRailxK1x550x1600</v>
      </c>
      <c r="E194" t="str">
        <v>TowelRailxK2x550x1600</v>
      </c>
      <c r="F194">
        <v>275</v>
      </c>
      <c r="G194">
        <v>95</v>
      </c>
      <c r="H194" t="str">
        <v>Replaced</v>
      </c>
      <c r="I194">
        <v>336.44243870585859</v>
      </c>
    </row>
    <row r="195" spans="2:9" x14ac:dyDescent="0.45">
      <c r="B195" t="str">
        <v>Bedroom 2</v>
      </c>
      <c r="C195" t="str">
        <v>Loc1</v>
      </c>
      <c r="D195" t="str">
        <v>ModernxK1x700x600</v>
      </c>
      <c r="E195" t="str">
        <v>ModernxK2x1000x600</v>
      </c>
      <c r="F195">
        <v>0</v>
      </c>
      <c r="G195">
        <v>95</v>
      </c>
      <c r="H195" t="str">
        <v>Moved:Kitchen:Loc1</v>
      </c>
      <c r="I195">
        <v>299.62312662738759</v>
      </c>
    </row>
    <row r="196" spans="2:9" x14ac:dyDescent="0.45">
      <c r="B196" t="str">
        <v>Bedroom 3</v>
      </c>
      <c r="C196" t="str">
        <v>Loc1</v>
      </c>
      <c r="D196" t="str">
        <v>ModernxK1x600x600</v>
      </c>
      <c r="E196" t="str">
        <v>ModernxK2x600x600</v>
      </c>
      <c r="F196">
        <v>74.739999999999995</v>
      </c>
      <c r="G196">
        <v>95</v>
      </c>
      <c r="H196" t="str">
        <v>Replaced</v>
      </c>
      <c r="I196">
        <v>254.48765915658413</v>
      </c>
    </row>
    <row r="197" spans="2:9" x14ac:dyDescent="0.45">
      <c r="B197" t="str">
        <v>Bedroom 4</v>
      </c>
      <c r="C197" t="str">
        <v>Loc1</v>
      </c>
      <c r="D197" t="str">
        <v>ModernxK1x700x600</v>
      </c>
      <c r="E197" t="str">
        <v>ModernxK2x800x600</v>
      </c>
      <c r="F197">
        <v>86.36</v>
      </c>
      <c r="G197">
        <v>95</v>
      </c>
      <c r="H197" t="str">
        <v>Replaced</v>
      </c>
      <c r="I197">
        <v>339.4801690000246</v>
      </c>
    </row>
    <row r="198" spans="2:9" x14ac:dyDescent="0.45">
      <c r="B198" t="str">
        <v>Bath</v>
      </c>
      <c r="C198" t="str">
        <v>Loc1</v>
      </c>
      <c r="D198" t="str">
        <v>TowelRailxK1x550x1600</v>
      </c>
      <c r="E198" t="str">
        <v>TowelRailxK2x550x1600</v>
      </c>
      <c r="F198">
        <v>275</v>
      </c>
      <c r="G198">
        <v>95</v>
      </c>
      <c r="H198" t="str">
        <v>Replaced</v>
      </c>
      <c r="I198">
        <v>336.44243870585859</v>
      </c>
    </row>
    <row r="199" spans="2:9" x14ac:dyDescent="0.45">
      <c r="B199" t="str">
        <v>Attic Study</v>
      </c>
      <c r="C199" t="str">
        <v>Loc1</v>
      </c>
      <c r="D199" t="str">
        <v>ModernxP+x900x600</v>
      </c>
      <c r="E199" t="str">
        <v>ModernxK3x1200x700</v>
      </c>
      <c r="F199">
        <v>388</v>
      </c>
      <c r="G199">
        <v>95</v>
      </c>
      <c r="H199" t="str">
        <v>Replaced</v>
      </c>
      <c r="I199">
        <v>619.48510099825342</v>
      </c>
    </row>
    <row r="200" spans="2:9" x14ac:dyDescent="0.45">
      <c r="B200" t="str">
        <v>Attic Bedroom</v>
      </c>
      <c r="C200" t="str">
        <v>Loc1</v>
      </c>
      <c r="D200" t="str">
        <v>ModernxP+x800x600</v>
      </c>
      <c r="E200" t="str">
        <v>ModernxK2x1000x600</v>
      </c>
      <c r="F200">
        <v>0</v>
      </c>
      <c r="G200">
        <v>95</v>
      </c>
      <c r="H200" t="str">
        <v>Moved:Bedroom/Studio:Loc1</v>
      </c>
      <c r="I200">
        <v>299.62312662738759</v>
      </c>
    </row>
    <row r="201" spans="2:9" x14ac:dyDescent="0.45">
      <c r="B201" t="str">
        <v>Attic En-suite</v>
      </c>
      <c r="C201" t="str">
        <v>Loc1</v>
      </c>
      <c r="D201" t="str">
        <v>TowelRailxK1x500x800</v>
      </c>
      <c r="E201" t="str">
        <v>TowelRailxK2x550x1600</v>
      </c>
      <c r="F201">
        <v>275</v>
      </c>
      <c r="G201">
        <v>95</v>
      </c>
      <c r="H201" t="str">
        <v>Replaced</v>
      </c>
      <c r="I201">
        <v>336.44243870585859</v>
      </c>
    </row>
    <row r="209" spans="1:9" x14ac:dyDescent="0.45">
      <c r="A209">
        <f>Scenarios!A11</f>
        <v>36</v>
      </c>
      <c r="B209" t="str" cm="1">
        <f t="array" ref="B209:I226">_xlfn._xlws.PY(6,0,CalculateRadiatorChoicesFlag,A209)</f>
        <v>Room Name</v>
      </c>
      <c r="C209" t="str">
        <v>Location name</v>
      </c>
      <c r="D209" t="str">
        <v>Originally</v>
      </c>
      <c r="E209" t="str">
        <v>Proposed Radiator</v>
      </c>
      <c r="F209" t="str">
        <v>£</v>
      </c>
      <c r="G209" t="str">
        <v>Labour Cost</v>
      </c>
      <c r="H209" t="str">
        <v>Status</v>
      </c>
      <c r="I209" t="str">
        <v>Watts</v>
      </c>
    </row>
    <row r="210" spans="1:9" x14ac:dyDescent="0.45">
      <c r="B210" t="str">
        <v>Entrance Hall</v>
      </c>
      <c r="C210" t="str">
        <v>Loc1</v>
      </c>
      <c r="D210" t="str">
        <v>ModernxP+x800x600</v>
      </c>
      <c r="E210" t="str">
        <v>ModernxK2x900x600</v>
      </c>
      <c r="F210">
        <v>93.42</v>
      </c>
      <c r="G210">
        <v>95</v>
      </c>
      <c r="H210" t="str">
        <v>Replaced</v>
      </c>
      <c r="I210">
        <v>324.54190788943384</v>
      </c>
    </row>
    <row r="211" spans="1:9" x14ac:dyDescent="0.45">
      <c r="B211" t="str">
        <v>Living Room</v>
      </c>
      <c r="C211" t="str">
        <v>Loc1</v>
      </c>
      <c r="D211" t="str">
        <v>ModernxK1x1400x600</v>
      </c>
      <c r="E211" t="str">
        <v>ModernxK3x2000x600</v>
      </c>
      <c r="F211">
        <v>718</v>
      </c>
      <c r="G211">
        <v>95</v>
      </c>
      <c r="H211" t="str">
        <v>Replaced</v>
      </c>
      <c r="I211">
        <v>766.52611731944444</v>
      </c>
    </row>
    <row r="212" spans="1:9" x14ac:dyDescent="0.45">
      <c r="B212" t="str">
        <v>Living Room</v>
      </c>
      <c r="C212" t="str">
        <v>Loc2</v>
      </c>
      <c r="D212" t="str">
        <v>ModernxK2x900x600</v>
      </c>
      <c r="E212" t="str">
        <v>ModernxK3x1200x700</v>
      </c>
      <c r="F212">
        <v>388</v>
      </c>
      <c r="G212">
        <v>95</v>
      </c>
      <c r="H212" t="str">
        <v>Replaced</v>
      </c>
      <c r="I212">
        <v>507.75845076573052</v>
      </c>
    </row>
    <row r="213" spans="1:9" x14ac:dyDescent="0.45">
      <c r="B213" t="str">
        <v>Kitchen</v>
      </c>
      <c r="C213" t="str">
        <v>Loc1</v>
      </c>
      <c r="D213" t="str">
        <v>ModernxK2x1000x600</v>
      </c>
      <c r="E213" t="str">
        <v>ModernxK2x1800x700</v>
      </c>
      <c r="F213">
        <v>328.68</v>
      </c>
      <c r="G213">
        <v>95</v>
      </c>
      <c r="H213" t="str">
        <v>Replaced</v>
      </c>
      <c r="I213">
        <v>734.85114486831401</v>
      </c>
    </row>
    <row r="214" spans="1:9" x14ac:dyDescent="0.45">
      <c r="B214" t="str">
        <v>Dining Room</v>
      </c>
      <c r="C214" t="str">
        <v>Loc1</v>
      </c>
      <c r="D214" t="str">
        <v>ModernxK1x1200x450</v>
      </c>
      <c r="E214" t="str">
        <v>ModernxK2x1600x450</v>
      </c>
      <c r="F214">
        <v>161.37</v>
      </c>
      <c r="G214">
        <v>95</v>
      </c>
      <c r="H214" t="str">
        <v>Replaced</v>
      </c>
      <c r="I214">
        <v>347.13374589634924</v>
      </c>
    </row>
    <row r="215" spans="1:9" x14ac:dyDescent="0.45">
      <c r="B215" t="str">
        <v>Utility Room</v>
      </c>
      <c r="C215" t="str">
        <v>Loc1</v>
      </c>
      <c r="D215" t="str">
        <v>ModernxK1x1000x600</v>
      </c>
      <c r="E215" t="str">
        <v>ModernxK2x1800x600</v>
      </c>
      <c r="F215">
        <v>198.04</v>
      </c>
      <c r="G215">
        <v>95</v>
      </c>
      <c r="H215" t="str">
        <v>Replaced</v>
      </c>
      <c r="I215">
        <v>649.08381577886769</v>
      </c>
    </row>
    <row r="216" spans="1:9" x14ac:dyDescent="0.45">
      <c r="B216" t="str">
        <v>Cloak/WC</v>
      </c>
      <c r="C216" t="str">
        <v>Loc1</v>
      </c>
      <c r="D216" t="str">
        <v>TowelRailxK1x500x800</v>
      </c>
      <c r="E216" t="str">
        <v>TowelRailxK1x500x800</v>
      </c>
      <c r="F216">
        <v>0</v>
      </c>
      <c r="G216">
        <v>0</v>
      </c>
      <c r="H216" t="str">
        <v>Original</v>
      </c>
      <c r="I216">
        <v>62.320110775831125</v>
      </c>
    </row>
    <row r="217" spans="1:9" x14ac:dyDescent="0.45">
      <c r="B217" t="str">
        <v>Bedroom/Studio</v>
      </c>
      <c r="C217" t="str">
        <v>Loc1</v>
      </c>
      <c r="D217" t="str">
        <v>ModernxK2x1000x600</v>
      </c>
      <c r="E217" t="str">
        <v>ModernxK2x1400x600</v>
      </c>
      <c r="F217">
        <v>154.06</v>
      </c>
      <c r="G217">
        <v>95</v>
      </c>
      <c r="H217" t="str">
        <v>Replaced</v>
      </c>
      <c r="I217">
        <v>504.81983748035731</v>
      </c>
    </row>
    <row r="218" spans="1:9" x14ac:dyDescent="0.45">
      <c r="B218" t="str">
        <v>Bedroom 1</v>
      </c>
      <c r="C218" t="str">
        <v>Loc1</v>
      </c>
      <c r="D218" t="str">
        <v>ModernxK1x1000x600</v>
      </c>
      <c r="E218" t="str">
        <v>ModernxK2x1200x600</v>
      </c>
      <c r="F218">
        <v>119.57</v>
      </c>
      <c r="G218">
        <v>95</v>
      </c>
      <c r="H218" t="str">
        <v>Replaced</v>
      </c>
      <c r="I218">
        <v>432.58376176667321</v>
      </c>
    </row>
    <row r="219" spans="1:9" x14ac:dyDescent="0.45">
      <c r="B219" t="str">
        <v>Bed1 En-suite</v>
      </c>
      <c r="C219" t="str">
        <v>Loc1</v>
      </c>
      <c r="D219" t="str">
        <v>TowelRailxK1x550x1600</v>
      </c>
      <c r="E219" t="str">
        <v>TowelRailxK2x550x1600</v>
      </c>
      <c r="F219">
        <v>275</v>
      </c>
      <c r="G219">
        <v>95</v>
      </c>
      <c r="H219" t="str">
        <v>Replaced</v>
      </c>
      <c r="I219">
        <v>275.11716178334217</v>
      </c>
    </row>
    <row r="220" spans="1:9" x14ac:dyDescent="0.45">
      <c r="B220" t="str">
        <v>Bedroom 2</v>
      </c>
      <c r="C220" t="str">
        <v>Loc1</v>
      </c>
      <c r="D220" t="str">
        <v>ModernxK1x700x600</v>
      </c>
      <c r="E220" t="str">
        <v>ModernxK2x800x600</v>
      </c>
      <c r="F220">
        <v>86.36</v>
      </c>
      <c r="G220">
        <v>95</v>
      </c>
      <c r="H220" t="str">
        <v>Replaced</v>
      </c>
      <c r="I220">
        <v>288.5279565970207</v>
      </c>
    </row>
    <row r="221" spans="1:9" x14ac:dyDescent="0.45">
      <c r="B221" t="str">
        <v>Bedroom 3</v>
      </c>
      <c r="C221" t="str">
        <v>Loc1</v>
      </c>
      <c r="D221" t="str">
        <v>ModernxK1x600x600</v>
      </c>
      <c r="E221" t="str">
        <v>ModernxK2x700x600</v>
      </c>
      <c r="F221">
        <v>81.84</v>
      </c>
      <c r="G221">
        <v>95</v>
      </c>
      <c r="H221" t="str">
        <v>Replaced</v>
      </c>
      <c r="I221">
        <v>252.30583217574971</v>
      </c>
    </row>
    <row r="222" spans="1:9" x14ac:dyDescent="0.45">
      <c r="B222" t="str">
        <v>Bedroom 4</v>
      </c>
      <c r="C222" t="str">
        <v>Loc1</v>
      </c>
      <c r="D222" t="str">
        <v>ModernxK1x700x600</v>
      </c>
      <c r="E222" t="str">
        <v>ModernxK2x900x600</v>
      </c>
      <c r="F222">
        <v>93.42</v>
      </c>
      <c r="G222">
        <v>95</v>
      </c>
      <c r="H222" t="str">
        <v>Replaced</v>
      </c>
      <c r="I222">
        <v>324.54190788943384</v>
      </c>
    </row>
    <row r="223" spans="1:9" x14ac:dyDescent="0.45">
      <c r="B223" t="str">
        <v>Bath</v>
      </c>
      <c r="C223" t="str">
        <v>Loc1</v>
      </c>
      <c r="D223" t="str">
        <v>TowelRailxK1x550x1600</v>
      </c>
      <c r="E223" t="str">
        <v>TowelRailxK2x550x1600</v>
      </c>
      <c r="F223">
        <v>275</v>
      </c>
      <c r="G223">
        <v>95</v>
      </c>
      <c r="H223" t="str">
        <v>Replaced</v>
      </c>
      <c r="I223">
        <v>275.11716178334217</v>
      </c>
    </row>
    <row r="224" spans="1:9" x14ac:dyDescent="0.45">
      <c r="B224" t="str">
        <v>Attic Study</v>
      </c>
      <c r="C224" t="str">
        <v>Loc1</v>
      </c>
      <c r="D224" t="str">
        <v>ModernxP+x900x600</v>
      </c>
      <c r="E224" t="str">
        <v>ModernxK3x1200x700</v>
      </c>
      <c r="F224">
        <v>388</v>
      </c>
      <c r="G224">
        <v>95</v>
      </c>
      <c r="H224" t="str">
        <v>Replaced</v>
      </c>
      <c r="I224">
        <v>507.75845076573052</v>
      </c>
    </row>
    <row r="225" spans="2:9" x14ac:dyDescent="0.45">
      <c r="B225" t="str">
        <v>Attic Bedroom</v>
      </c>
      <c r="C225" t="str">
        <v>Loc1</v>
      </c>
      <c r="D225" t="str">
        <v>ModernxP+x800x600</v>
      </c>
      <c r="E225" t="str">
        <v>ModernxK2x800x600</v>
      </c>
      <c r="F225">
        <v>86.36</v>
      </c>
      <c r="G225">
        <v>95</v>
      </c>
      <c r="H225" t="str">
        <v>Replaced</v>
      </c>
      <c r="I225">
        <v>288.5279565970207</v>
      </c>
    </row>
    <row r="226" spans="2:9" x14ac:dyDescent="0.45">
      <c r="B226" t="str">
        <v>Attic En-suite</v>
      </c>
      <c r="C226" t="str">
        <v>Loc1</v>
      </c>
      <c r="D226" t="str">
        <v>TowelRailxK1x500x800</v>
      </c>
      <c r="E226" t="str">
        <v>TowelRailxK2x550x1600</v>
      </c>
      <c r="F226">
        <v>275</v>
      </c>
      <c r="G226">
        <v>95</v>
      </c>
      <c r="H226" t="str">
        <v>Replaced</v>
      </c>
      <c r="I226">
        <v>275.11716178334217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6CED0-7158-4C1A-A9B0-1AB8B7B803EC}">
  <dimension ref="A1:P32"/>
  <sheetViews>
    <sheetView workbookViewId="0">
      <selection activeCell="A15" sqref="A15"/>
    </sheetView>
  </sheetViews>
  <sheetFormatPr defaultRowHeight="14.25" x14ac:dyDescent="0.45"/>
  <cols>
    <col min="3" max="3" width="9.19921875" bestFit="1" customWidth="1"/>
    <col min="7" max="7" width="15.796875" bestFit="1" customWidth="1"/>
  </cols>
  <sheetData>
    <row r="1" spans="1:16" x14ac:dyDescent="0.45">
      <c r="A1" s="31" t="s">
        <v>13903</v>
      </c>
    </row>
    <row r="2" spans="1:16" x14ac:dyDescent="0.45">
      <c r="A2" t="s">
        <v>69</v>
      </c>
      <c r="B2">
        <v>2712</v>
      </c>
      <c r="C2">
        <v>2712</v>
      </c>
      <c r="G2" t="s">
        <v>368</v>
      </c>
      <c r="L2" t="s">
        <v>79</v>
      </c>
    </row>
    <row r="3" spans="1:16" x14ac:dyDescent="0.45">
      <c r="A3" t="s">
        <v>10351</v>
      </c>
      <c r="B3">
        <v>50</v>
      </c>
      <c r="C3">
        <v>50</v>
      </c>
      <c r="G3" t="s">
        <v>13916</v>
      </c>
      <c r="H3">
        <v>40</v>
      </c>
    </row>
    <row r="4" spans="1:16" x14ac:dyDescent="0.45">
      <c r="A4" t="s">
        <v>13904</v>
      </c>
      <c r="B4">
        <v>21</v>
      </c>
      <c r="C4">
        <v>21</v>
      </c>
      <c r="G4" t="s">
        <v>13920</v>
      </c>
      <c r="H4">
        <f>H3-5</f>
        <v>35</v>
      </c>
    </row>
    <row r="5" spans="1:16" x14ac:dyDescent="0.45">
      <c r="A5" t="s">
        <v>10351</v>
      </c>
      <c r="B5">
        <v>5</v>
      </c>
      <c r="C5">
        <v>5</v>
      </c>
      <c r="G5" t="s">
        <v>13921</v>
      </c>
      <c r="H5">
        <v>21</v>
      </c>
    </row>
    <row r="6" spans="1:16" x14ac:dyDescent="0.45">
      <c r="A6" t="s">
        <v>13905</v>
      </c>
      <c r="B6">
        <v>40</v>
      </c>
      <c r="C6">
        <v>65</v>
      </c>
      <c r="G6" t="s">
        <v>79</v>
      </c>
      <c r="H6">
        <v>1.34</v>
      </c>
    </row>
    <row r="7" spans="1:16" x14ac:dyDescent="0.45">
      <c r="A7" t="s">
        <v>10351</v>
      </c>
      <c r="B7">
        <f>B6-B4-(B5/2)</f>
        <v>16.5</v>
      </c>
      <c r="C7">
        <f>C6-C4-(C5/2)</f>
        <v>41.5</v>
      </c>
      <c r="G7" t="s">
        <v>13922</v>
      </c>
      <c r="H7" s="99">
        <f>LN((H3-H5)/(H4-H5))</f>
        <v>0.30538164955118191</v>
      </c>
    </row>
    <row r="8" spans="1:16" x14ac:dyDescent="0.45">
      <c r="A8" t="s">
        <v>79</v>
      </c>
      <c r="B8">
        <v>1.3</v>
      </c>
      <c r="C8">
        <v>1.3</v>
      </c>
      <c r="G8" t="s">
        <v>10351</v>
      </c>
      <c r="H8">
        <f>H3-H4</f>
        <v>5</v>
      </c>
    </row>
    <row r="9" spans="1:16" x14ac:dyDescent="0.45">
      <c r="A9" t="s">
        <v>13906</v>
      </c>
      <c r="B9" s="28">
        <f>POWER(B7/B3,B8)</f>
        <v>0.23662908360881574</v>
      </c>
      <c r="C9" s="28">
        <f>POWER(C7/C3,C8)</f>
        <v>0.78487685065809831</v>
      </c>
      <c r="G9" t="s">
        <v>13909</v>
      </c>
      <c r="H9" s="36">
        <f>(H8/H7)*(1/49.32)</f>
        <v>0.3319739452674495</v>
      </c>
    </row>
    <row r="10" spans="1:16" x14ac:dyDescent="0.45">
      <c r="A10" t="s">
        <v>69</v>
      </c>
      <c r="B10" s="27">
        <f>B9*B2</f>
        <v>641.73807474710827</v>
      </c>
      <c r="C10" s="27">
        <f>C9*C2</f>
        <v>2128.5860189847626</v>
      </c>
      <c r="G10" t="s">
        <v>13923</v>
      </c>
      <c r="H10" s="100">
        <f>POWER(H9,H6)</f>
        <v>0.22818093725853117</v>
      </c>
      <c r="I10" s="100">
        <f>POWER((H3-2.5-H5)/50,H6)</f>
        <v>0.22636468792992978</v>
      </c>
    </row>
    <row r="11" spans="1:16" x14ac:dyDescent="0.45">
      <c r="A11" t="s">
        <v>368</v>
      </c>
      <c r="B11">
        <v>610</v>
      </c>
      <c r="C11">
        <v>2119</v>
      </c>
    </row>
    <row r="12" spans="1:16" x14ac:dyDescent="0.45">
      <c r="A12" t="s">
        <v>13907</v>
      </c>
      <c r="B12" s="28">
        <f>(B10-B11)/B10</f>
        <v>4.9456430896071414E-2</v>
      </c>
      <c r="C12" s="28">
        <f>(C10-C11)/C10</f>
        <v>4.5034679826257244E-3</v>
      </c>
    </row>
    <row r="15" spans="1:16" x14ac:dyDescent="0.45">
      <c r="A15" s="31" t="s">
        <v>13908</v>
      </c>
      <c r="D15" t="s">
        <v>13911</v>
      </c>
      <c r="L15" t="s">
        <v>13917</v>
      </c>
      <c r="N15" t="s">
        <v>13919</v>
      </c>
    </row>
    <row r="16" spans="1:16" x14ac:dyDescent="0.45">
      <c r="C16">
        <v>1.3</v>
      </c>
      <c r="D16">
        <v>21</v>
      </c>
      <c r="F16">
        <v>1.35</v>
      </c>
      <c r="K16" t="s">
        <v>13904</v>
      </c>
      <c r="L16">
        <v>17.5</v>
      </c>
      <c r="M16">
        <v>980</v>
      </c>
      <c r="O16">
        <v>1732</v>
      </c>
      <c r="P16">
        <v>1732</v>
      </c>
    </row>
    <row r="17" spans="1:16" x14ac:dyDescent="0.45">
      <c r="A17" t="s">
        <v>10351</v>
      </c>
      <c r="B17" t="s">
        <v>13909</v>
      </c>
      <c r="C17" t="s">
        <v>13910</v>
      </c>
      <c r="D17" t="s">
        <v>13912</v>
      </c>
      <c r="E17" t="s">
        <v>13913</v>
      </c>
      <c r="F17" t="s">
        <v>13914</v>
      </c>
      <c r="G17" t="s">
        <v>13915</v>
      </c>
      <c r="K17" t="s">
        <v>13916</v>
      </c>
      <c r="L17" t="s">
        <v>368</v>
      </c>
      <c r="M17" t="s">
        <v>13918</v>
      </c>
      <c r="N17" t="s">
        <v>368</v>
      </c>
      <c r="P17">
        <v>1.34</v>
      </c>
    </row>
    <row r="18" spans="1:16" x14ac:dyDescent="0.45">
      <c r="A18">
        <v>5</v>
      </c>
      <c r="B18">
        <v>0.05</v>
      </c>
      <c r="C18" s="36">
        <f>POWER(A18/50,C$16)</f>
        <v>5.0118723362727227E-2</v>
      </c>
      <c r="D18">
        <f>$D$16+A18+($B$5/2)</f>
        <v>28.5</v>
      </c>
      <c r="K18">
        <f>$L$16+2.5+A18</f>
        <v>25</v>
      </c>
    </row>
    <row r="19" spans="1:16" x14ac:dyDescent="0.45">
      <c r="A19">
        <v>10</v>
      </c>
      <c r="B19">
        <v>0.123</v>
      </c>
      <c r="C19" s="36">
        <f t="shared" ref="C19:D32" si="0">POWER(A19/50,C$16)</f>
        <v>0.12340677254400194</v>
      </c>
      <c r="D19">
        <f>$D$16+A19+($B$5/2)</f>
        <v>33.5</v>
      </c>
      <c r="K19">
        <f t="shared" ref="K19:K32" si="1">$L$16+2.5+A19</f>
        <v>30</v>
      </c>
    </row>
    <row r="20" spans="1:16" x14ac:dyDescent="0.45">
      <c r="A20">
        <v>15</v>
      </c>
      <c r="B20">
        <v>0.20899999999999999</v>
      </c>
      <c r="C20" s="36">
        <f t="shared" si="0"/>
        <v>0.20905359058078465</v>
      </c>
      <c r="D20">
        <f>$D$16+A20+($B$5/2)</f>
        <v>38.5</v>
      </c>
      <c r="E20">
        <f>AVERAGE(512,560)</f>
        <v>536</v>
      </c>
      <c r="F20" s="27">
        <f>$B$2*POWER(A20/50,$F$16)</f>
        <v>533.83049486318953</v>
      </c>
      <c r="G20" s="28">
        <f>(E20-F20)/E20</f>
        <v>4.0475842104672971E-3</v>
      </c>
      <c r="K20">
        <f t="shared" si="1"/>
        <v>35</v>
      </c>
      <c r="L20">
        <v>206</v>
      </c>
      <c r="M20" s="27">
        <f>$M$16*B20</f>
        <v>204.82</v>
      </c>
      <c r="N20">
        <v>346</v>
      </c>
      <c r="O20" s="27">
        <f>$O$16*B20</f>
        <v>361.988</v>
      </c>
      <c r="P20" s="27">
        <f>$O$16*POWER(A20/50,$P$17)</f>
        <v>345.05662407780505</v>
      </c>
    </row>
    <row r="21" spans="1:16" x14ac:dyDescent="0.45">
      <c r="A21">
        <v>20</v>
      </c>
      <c r="B21">
        <v>0.30399999999999999</v>
      </c>
      <c r="C21" s="36">
        <f t="shared" si="0"/>
        <v>0.30386311717294956</v>
      </c>
      <c r="D21">
        <f>$D$16+A21+($B$5/2)</f>
        <v>43.5</v>
      </c>
      <c r="E21" s="27">
        <f>AVERAGE(766,819)</f>
        <v>792.5</v>
      </c>
      <c r="F21" s="27">
        <f>$B$2*POWER(A21/50,$F$16)</f>
        <v>787.17387743140455</v>
      </c>
      <c r="G21" s="28">
        <f t="shared" ref="G21:G25" si="2">(E21-F21)/E21</f>
        <v>6.7206593925494655E-3</v>
      </c>
      <c r="K21">
        <f t="shared" si="1"/>
        <v>40</v>
      </c>
      <c r="L21">
        <v>300</v>
      </c>
      <c r="M21" s="27">
        <f t="shared" ref="M21:M26" si="3">$M$16*B21</f>
        <v>297.92</v>
      </c>
      <c r="N21">
        <v>511</v>
      </c>
      <c r="O21" s="27">
        <f t="shared" ref="O21:P26" si="4">$O$16*B21</f>
        <v>526.52800000000002</v>
      </c>
      <c r="P21" s="27">
        <f t="shared" ref="P21:P26" si="5">$O$16*POWER(A21/50,$P$17)</f>
        <v>507.35071418995466</v>
      </c>
    </row>
    <row r="22" spans="1:16" x14ac:dyDescent="0.45">
      <c r="A22">
        <v>25</v>
      </c>
      <c r="B22">
        <v>0.40600000000000003</v>
      </c>
      <c r="C22" s="36">
        <f t="shared" si="0"/>
        <v>0.40612619817811774</v>
      </c>
      <c r="D22">
        <f>$D$16+A22+($B$5/2)</f>
        <v>48.5</v>
      </c>
      <c r="E22">
        <f>AVERAGE(1042,1100)</f>
        <v>1071</v>
      </c>
      <c r="F22" s="27">
        <f>$B$2*POWER(A22/50,$F$16)</f>
        <v>1063.896036747994</v>
      </c>
      <c r="G22" s="28">
        <f t="shared" si="2"/>
        <v>6.6330189094360378E-3</v>
      </c>
      <c r="K22">
        <f t="shared" si="1"/>
        <v>45</v>
      </c>
      <c r="L22">
        <v>401</v>
      </c>
      <c r="M22" s="27">
        <f t="shared" si="3"/>
        <v>397.88000000000005</v>
      </c>
      <c r="N22">
        <v>689</v>
      </c>
      <c r="O22" s="27">
        <f t="shared" si="4"/>
        <v>703.19200000000001</v>
      </c>
      <c r="P22" s="27">
        <f t="shared" si="5"/>
        <v>684.17577607368457</v>
      </c>
    </row>
    <row r="23" spans="1:16" x14ac:dyDescent="0.45">
      <c r="A23">
        <v>30</v>
      </c>
      <c r="B23">
        <v>0.51500000000000001</v>
      </c>
      <c r="C23" s="36">
        <f t="shared" si="0"/>
        <v>0.51475032026645695</v>
      </c>
      <c r="D23">
        <f>$D$16+A23+($B$5/2)</f>
        <v>53.5</v>
      </c>
      <c r="E23" s="27">
        <f>AVERAGE(1339,1400)</f>
        <v>1369.5</v>
      </c>
      <c r="F23" s="27">
        <f>$B$2*POWER(A23/50,$F$16)</f>
        <v>1360.7986608299582</v>
      </c>
      <c r="G23" s="28">
        <f t="shared" si="2"/>
        <v>6.353661314378839E-3</v>
      </c>
      <c r="K23">
        <f t="shared" si="1"/>
        <v>50</v>
      </c>
      <c r="L23">
        <v>508</v>
      </c>
      <c r="M23" s="27">
        <f t="shared" si="3"/>
        <v>504.7</v>
      </c>
      <c r="N23">
        <v>879</v>
      </c>
      <c r="O23" s="27">
        <f t="shared" si="4"/>
        <v>891.98</v>
      </c>
      <c r="P23" s="27">
        <f t="shared" si="5"/>
        <v>873.51539443921172</v>
      </c>
    </row>
    <row r="24" spans="1:16" x14ac:dyDescent="0.45">
      <c r="A24">
        <v>35</v>
      </c>
      <c r="B24">
        <v>0.629</v>
      </c>
      <c r="C24" s="36">
        <f t="shared" si="0"/>
        <v>0.62896640925344771</v>
      </c>
      <c r="D24">
        <f>$D$16+A24+($B$5/2)</f>
        <v>58.5</v>
      </c>
      <c r="E24" s="27">
        <f>AVERAGE(1653,1718)</f>
        <v>1685.5</v>
      </c>
      <c r="F24" s="27">
        <f>$B$2*POWER(A24/50,$F$16)</f>
        <v>1675.6065108414984</v>
      </c>
      <c r="G24" s="28">
        <f t="shared" si="2"/>
        <v>5.8697651489181563E-3</v>
      </c>
      <c r="K24">
        <f t="shared" si="1"/>
        <v>55</v>
      </c>
      <c r="L24">
        <v>620</v>
      </c>
      <c r="M24" s="27">
        <f t="shared" si="3"/>
        <v>616.41999999999996</v>
      </c>
      <c r="N24">
        <v>1080</v>
      </c>
      <c r="O24" s="27">
        <f t="shared" si="4"/>
        <v>1089.4280000000001</v>
      </c>
      <c r="P24" s="27">
        <f t="shared" si="5"/>
        <v>1073.938127756941</v>
      </c>
    </row>
    <row r="25" spans="1:16" x14ac:dyDescent="0.45">
      <c r="A25">
        <v>40</v>
      </c>
      <c r="B25">
        <v>0.748</v>
      </c>
      <c r="C25" s="36">
        <f t="shared" si="0"/>
        <v>0.74819875825809712</v>
      </c>
      <c r="D25">
        <f>$D$16+A25+($B$5/2)</f>
        <v>63.5</v>
      </c>
      <c r="E25">
        <f>AVERAGE(1983,2051)</f>
        <v>2017</v>
      </c>
      <c r="F25" s="27">
        <f>$B$2*POWER(A25/50,$F$16)</f>
        <v>2006.6016620566138</v>
      </c>
      <c r="G25" s="28">
        <f t="shared" si="2"/>
        <v>5.1553485093635077E-3</v>
      </c>
      <c r="K25">
        <f t="shared" si="1"/>
        <v>60</v>
      </c>
      <c r="L25">
        <v>737</v>
      </c>
      <c r="M25" s="27">
        <f t="shared" si="3"/>
        <v>733.04</v>
      </c>
      <c r="N25">
        <v>1291</v>
      </c>
      <c r="O25" s="27">
        <f t="shared" si="4"/>
        <v>1295.5360000000001</v>
      </c>
      <c r="P25" s="27">
        <f t="shared" si="5"/>
        <v>1284.3650238829318</v>
      </c>
    </row>
    <row r="26" spans="1:16" x14ac:dyDescent="0.45">
      <c r="A26">
        <v>45</v>
      </c>
      <c r="B26">
        <v>0.872</v>
      </c>
      <c r="C26" s="36">
        <f t="shared" si="0"/>
        <v>0.87199754507753702</v>
      </c>
      <c r="D26">
        <f>$D$16+A26+($B$5/2)</f>
        <v>68.5</v>
      </c>
      <c r="K26">
        <f t="shared" si="1"/>
        <v>65</v>
      </c>
      <c r="L26">
        <v>858</v>
      </c>
      <c r="M26" s="27">
        <f t="shared" si="3"/>
        <v>854.56</v>
      </c>
      <c r="N26">
        <v>1510</v>
      </c>
      <c r="O26" s="27">
        <f t="shared" si="4"/>
        <v>1510.3040000000001</v>
      </c>
      <c r="P26" s="27">
        <f t="shared" si="5"/>
        <v>1503.9481033165748</v>
      </c>
    </row>
    <row r="27" spans="1:16" x14ac:dyDescent="0.45">
      <c r="A27">
        <v>50</v>
      </c>
      <c r="B27">
        <v>1</v>
      </c>
      <c r="C27" s="36">
        <f t="shared" si="0"/>
        <v>1</v>
      </c>
      <c r="D27">
        <f>$D$16+A27+($B$5/2)</f>
        <v>73.5</v>
      </c>
      <c r="K27">
        <f t="shared" si="1"/>
        <v>70</v>
      </c>
    </row>
    <row r="28" spans="1:16" x14ac:dyDescent="0.45">
      <c r="A28">
        <v>55</v>
      </c>
      <c r="B28">
        <v>1.1319999999999999</v>
      </c>
      <c r="C28" s="36">
        <f t="shared" si="0"/>
        <v>1.1319063353632046</v>
      </c>
      <c r="D28">
        <f>$D$16+A28+($B$5/2)</f>
        <v>78.5</v>
      </c>
      <c r="K28">
        <f t="shared" si="1"/>
        <v>75</v>
      </c>
    </row>
    <row r="29" spans="1:16" x14ac:dyDescent="0.45">
      <c r="A29">
        <v>60</v>
      </c>
      <c r="B29">
        <v>1.2669999999999999</v>
      </c>
      <c r="C29" s="36">
        <f t="shared" si="0"/>
        <v>1.2674639621271098</v>
      </c>
      <c r="D29">
        <f>$D$16+A29+($B$5/2)</f>
        <v>83.5</v>
      </c>
      <c r="K29">
        <f t="shared" si="1"/>
        <v>80</v>
      </c>
    </row>
    <row r="30" spans="1:16" x14ac:dyDescent="0.45">
      <c r="A30">
        <v>65</v>
      </c>
      <c r="B30">
        <v>1.4059999999999999</v>
      </c>
      <c r="C30" s="36">
        <f t="shared" si="0"/>
        <v>1.4064566732378863</v>
      </c>
      <c r="D30">
        <f>$D$16+A30+($B$5/2)</f>
        <v>88.5</v>
      </c>
      <c r="K30">
        <f t="shared" si="1"/>
        <v>85</v>
      </c>
    </row>
    <row r="31" spans="1:16" x14ac:dyDescent="0.45">
      <c r="A31">
        <v>70</v>
      </c>
      <c r="B31">
        <v>1.5489999999999999</v>
      </c>
      <c r="C31" s="36">
        <f t="shared" si="0"/>
        <v>1.5486969618679891</v>
      </c>
      <c r="D31">
        <f>$D$16+A31+($B$5/2)</f>
        <v>93.5</v>
      </c>
      <c r="K31">
        <f t="shared" si="1"/>
        <v>90</v>
      </c>
    </row>
    <row r="32" spans="1:16" x14ac:dyDescent="0.45">
      <c r="A32">
        <v>75</v>
      </c>
      <c r="B32">
        <v>1.694</v>
      </c>
      <c r="C32" s="36">
        <f t="shared" si="0"/>
        <v>1.6940204031852832</v>
      </c>
      <c r="D32">
        <f>$D$16+A32+($B$5/2)</f>
        <v>98.5</v>
      </c>
      <c r="K32">
        <f t="shared" si="1"/>
        <v>95</v>
      </c>
    </row>
  </sheetData>
  <hyperlinks>
    <hyperlink ref="A1" r:id="rId1" display="https://www.wolseley.co.uk/product/stelrad-compact-radiator-700mm-k3-x-1000mm-9253-btu-h/" xr:uid="{6DE751DA-6190-45A2-95D2-96E21D137DDB}"/>
    <hyperlink ref="A15" r:id="rId2" display="https://www.stelrad.com/wp-content/uploads/2014/09/Stelrad-Vita-Series-LR.pdf" xr:uid="{0683B968-6475-404B-AFC0-0FAF8B6FE6EE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F5D92-B17B-4500-A196-AEEFF3505D3D}">
  <sheetPr codeName="Sheet5"/>
  <dimension ref="A1:S195"/>
  <sheetViews>
    <sheetView tabSelected="1" zoomScale="130" zoomScaleNormal="130" workbookViewId="0">
      <selection activeCell="L7" sqref="L7"/>
    </sheetView>
  </sheetViews>
  <sheetFormatPr defaultRowHeight="14.25" x14ac:dyDescent="0.45"/>
  <cols>
    <col min="1" max="1" width="19" bestFit="1" customWidth="1"/>
    <col min="2" max="2" width="11.46484375" customWidth="1"/>
    <col min="3" max="3" width="6.796875" customWidth="1"/>
    <col min="4" max="4" width="8.265625" customWidth="1"/>
    <col min="5" max="6" width="8.3984375" customWidth="1"/>
    <col min="7" max="7" width="11.06640625" customWidth="1"/>
    <col min="8" max="8" width="6.19921875" bestFit="1" customWidth="1"/>
  </cols>
  <sheetData>
    <row r="1" spans="1:19" x14ac:dyDescent="0.45">
      <c r="A1" t="s">
        <v>83</v>
      </c>
      <c r="B1" t="s">
        <v>3</v>
      </c>
      <c r="C1" t="s">
        <v>82</v>
      </c>
      <c r="D1" t="s">
        <v>4</v>
      </c>
      <c r="E1" t="s">
        <v>7</v>
      </c>
      <c r="F1" t="s">
        <v>79</v>
      </c>
      <c r="G1" t="s">
        <v>5</v>
      </c>
      <c r="H1" t="s">
        <v>6</v>
      </c>
      <c r="L1" s="24"/>
      <c r="M1" s="24"/>
    </row>
    <row r="2" spans="1:19" x14ac:dyDescent="0.45">
      <c r="A2" t="str">
        <f t="shared" ref="A2:A33" si="0">B2&amp;"x"&amp;C2&amp;"x"&amp;E2&amp;"x"&amp;D2</f>
        <v>ModernxK0x1000x700</v>
      </c>
      <c r="B2" t="s">
        <v>71</v>
      </c>
      <c r="C2" t="s">
        <v>13811</v>
      </c>
      <c r="D2">
        <v>700</v>
      </c>
      <c r="E2">
        <v>1000</v>
      </c>
      <c r="F2" s="53">
        <f>INDEX($O$13:$S$19,MATCH(RadiatorDatabase[[#This Row],[Height]],$N$13:$N$19,0),MATCH(RadiatorDatabase[[#This Row],[Depth]],$O$12:$S$12,0))</f>
        <v>1.3</v>
      </c>
      <c r="G2">
        <v>800</v>
      </c>
      <c r="H2" s="1">
        <v>2000</v>
      </c>
      <c r="J2" s="26">
        <f>1000*1000*RadiatorDatabase[[#This Row],[W @ dt 50]]/(RadiatorDatabase[[#This Row],[Height]]*RadiatorDatabase[[#This Row],[Length]])</f>
        <v>1142.8571428571429</v>
      </c>
      <c r="L2" s="24"/>
      <c r="M2" s="24"/>
    </row>
    <row r="3" spans="1:19" x14ac:dyDescent="0.45">
      <c r="A3" t="str">
        <f t="shared" si="0"/>
        <v>ModernxK1x1000x300</v>
      </c>
      <c r="B3" t="s">
        <v>71</v>
      </c>
      <c r="C3" t="s">
        <v>0</v>
      </c>
      <c r="D3">
        <v>300</v>
      </c>
      <c r="E3">
        <v>1000</v>
      </c>
      <c r="F3" s="53">
        <f>INDEX($O$13:$S$19,MATCH(RadiatorDatabase[[#This Row],[Height]],$N$13:$N$19,0),MATCH(RadiatorDatabase[[#This Row],[Depth]],$O$12:$S$12,0))</f>
        <v>1.28</v>
      </c>
      <c r="G3">
        <v>509</v>
      </c>
      <c r="H3" s="1">
        <v>53.62</v>
      </c>
      <c r="J3" s="26">
        <f>1000*1000*RadiatorDatabase[[#This Row],[W @ dt 50]]/(RadiatorDatabase[[#This Row],[Height]]*RadiatorDatabase[[#This Row],[Length]])</f>
        <v>1696.6666666666667</v>
      </c>
    </row>
    <row r="4" spans="1:19" x14ac:dyDescent="0.45">
      <c r="A4" t="str">
        <f t="shared" si="0"/>
        <v>ModernxK1x1000x450</v>
      </c>
      <c r="B4" t="s">
        <v>71</v>
      </c>
      <c r="C4" t="s">
        <v>0</v>
      </c>
      <c r="D4">
        <v>450</v>
      </c>
      <c r="E4">
        <v>1000</v>
      </c>
      <c r="F4" s="53">
        <f>INDEX($O$13:$S$19,MATCH(RadiatorDatabase[[#This Row],[Height]],$N$13:$N$19,0),MATCH(RadiatorDatabase[[#This Row],[Depth]],$O$12:$S$12,0))</f>
        <v>1.28</v>
      </c>
      <c r="G4">
        <v>756</v>
      </c>
      <c r="H4" s="1">
        <v>65.2</v>
      </c>
      <c r="J4" s="26">
        <f>1000*1000*RadiatorDatabase[[#This Row],[W @ dt 50]]/(RadiatorDatabase[[#This Row],[Height]]*RadiatorDatabase[[#This Row],[Length]])</f>
        <v>1680</v>
      </c>
    </row>
    <row r="5" spans="1:19" x14ac:dyDescent="0.45">
      <c r="A5" t="str">
        <f t="shared" si="0"/>
        <v>ModernxK1x1000x600</v>
      </c>
      <c r="B5" t="s">
        <v>71</v>
      </c>
      <c r="C5" t="s">
        <v>0</v>
      </c>
      <c r="D5">
        <v>600</v>
      </c>
      <c r="E5">
        <v>1000</v>
      </c>
      <c r="F5" s="53">
        <f>INDEX($O$13:$S$19,MATCH(RadiatorDatabase[[#This Row],[Height]],$N$13:$N$19,0),MATCH(RadiatorDatabase[[#This Row],[Depth]],$O$12:$S$12,0))</f>
        <v>1.28</v>
      </c>
      <c r="G5">
        <v>980</v>
      </c>
      <c r="H5" s="1">
        <v>71.739999999999995</v>
      </c>
      <c r="J5" s="26">
        <f>1000*1000*RadiatorDatabase[[#This Row],[W @ dt 50]]/(RadiatorDatabase[[#This Row],[Height]]*RadiatorDatabase[[#This Row],[Length]])</f>
        <v>1633.3333333333333</v>
      </c>
      <c r="N5" s="31" t="s">
        <v>13908</v>
      </c>
    </row>
    <row r="6" spans="1:19" x14ac:dyDescent="0.45">
      <c r="A6" t="str">
        <f t="shared" si="0"/>
        <v>ModernxK1x1000x700</v>
      </c>
      <c r="B6" t="s">
        <v>71</v>
      </c>
      <c r="C6" t="s">
        <v>0</v>
      </c>
      <c r="D6">
        <v>700</v>
      </c>
      <c r="E6">
        <v>1000</v>
      </c>
      <c r="F6" s="53">
        <f>INDEX($O$13:$S$19,MATCH(RadiatorDatabase[[#This Row],[Height]],$N$13:$N$19,0),MATCH(RadiatorDatabase[[#This Row],[Depth]],$O$12:$S$12,0))</f>
        <v>1.3</v>
      </c>
      <c r="G6">
        <v>1117</v>
      </c>
      <c r="H6" s="1">
        <v>118.06</v>
      </c>
      <c r="J6" s="26">
        <f>1000*1000*RadiatorDatabase[[#This Row],[W @ dt 50]]/(RadiatorDatabase[[#This Row],[Height]]*RadiatorDatabase[[#This Row],[Length]])</f>
        <v>1595.7142857142858</v>
      </c>
      <c r="N6" s="31" t="s">
        <v>13908</v>
      </c>
    </row>
    <row r="7" spans="1:19" x14ac:dyDescent="0.45">
      <c r="A7" t="str">
        <f t="shared" si="0"/>
        <v>ModernxK1x1100x450</v>
      </c>
      <c r="B7" t="s">
        <v>71</v>
      </c>
      <c r="C7" t="s">
        <v>0</v>
      </c>
      <c r="D7">
        <v>450</v>
      </c>
      <c r="E7">
        <v>1100</v>
      </c>
      <c r="F7" s="53">
        <f>INDEX($O$13:$S$19,MATCH(RadiatorDatabase[[#This Row],[Height]],$N$13:$N$19,0),MATCH(RadiatorDatabase[[#This Row],[Depth]],$O$12:$S$12,0))</f>
        <v>1.28</v>
      </c>
      <c r="G7">
        <v>832</v>
      </c>
      <c r="H7" s="1">
        <v>71.739999999999995</v>
      </c>
      <c r="J7" s="26">
        <f>1000*1000*RadiatorDatabase[[#This Row],[W @ dt 50]]/(RadiatorDatabase[[#This Row],[Height]]*RadiatorDatabase[[#This Row],[Length]])</f>
        <v>1680.8080808080808</v>
      </c>
      <c r="N7" s="31" t="s">
        <v>13925</v>
      </c>
    </row>
    <row r="8" spans="1:19" x14ac:dyDescent="0.45">
      <c r="A8" t="str">
        <f t="shared" si="0"/>
        <v>ModernxK1x1100x600</v>
      </c>
      <c r="B8" t="s">
        <v>71</v>
      </c>
      <c r="C8" t="s">
        <v>0</v>
      </c>
      <c r="D8">
        <v>600</v>
      </c>
      <c r="E8">
        <v>1100</v>
      </c>
      <c r="F8" s="53">
        <f>INDEX($O$13:$S$19,MATCH(RadiatorDatabase[[#This Row],[Height]],$N$13:$N$19,0),MATCH(RadiatorDatabase[[#This Row],[Depth]],$O$12:$S$12,0))</f>
        <v>1.28</v>
      </c>
      <c r="G8">
        <v>1078</v>
      </c>
      <c r="H8" s="1">
        <v>78.27</v>
      </c>
      <c r="J8" s="26">
        <f>1000*1000*RadiatorDatabase[[#This Row],[W @ dt 50]]/(RadiatorDatabase[[#This Row],[Height]]*RadiatorDatabase[[#This Row],[Length]])</f>
        <v>1633.3333333333333</v>
      </c>
    </row>
    <row r="9" spans="1:19" x14ac:dyDescent="0.45">
      <c r="A9" t="str">
        <f t="shared" si="0"/>
        <v>ModernxK1x1100x700</v>
      </c>
      <c r="B9" t="s">
        <v>71</v>
      </c>
      <c r="C9" t="s">
        <v>0</v>
      </c>
      <c r="D9">
        <v>700</v>
      </c>
      <c r="E9">
        <v>1100</v>
      </c>
      <c r="F9" s="53">
        <f>INDEX($O$13:$S$19,MATCH(RadiatorDatabase[[#This Row],[Height]],$N$13:$N$19,0),MATCH(RadiatorDatabase[[#This Row],[Depth]],$O$12:$S$12,0))</f>
        <v>1.3</v>
      </c>
      <c r="G9">
        <v>1229</v>
      </c>
      <c r="H9" s="1">
        <v>129.87</v>
      </c>
      <c r="J9" s="26">
        <f>1000*1000*RadiatorDatabase[[#This Row],[W @ dt 50]]/(RadiatorDatabase[[#This Row],[Height]]*RadiatorDatabase[[#This Row],[Length]])</f>
        <v>1596.1038961038962</v>
      </c>
    </row>
    <row r="10" spans="1:19" x14ac:dyDescent="0.45">
      <c r="A10" t="str">
        <f t="shared" si="0"/>
        <v>ModernxK1x1200x450</v>
      </c>
      <c r="B10" t="s">
        <v>71</v>
      </c>
      <c r="C10" t="s">
        <v>0</v>
      </c>
      <c r="D10">
        <v>450</v>
      </c>
      <c r="E10">
        <v>1200</v>
      </c>
      <c r="F10" s="53">
        <f>INDEX($O$13:$S$19,MATCH(RadiatorDatabase[[#This Row],[Height]],$N$13:$N$19,0),MATCH(RadiatorDatabase[[#This Row],[Depth]],$O$12:$S$12,0))</f>
        <v>1.28</v>
      </c>
      <c r="G10">
        <v>907</v>
      </c>
      <c r="H10" s="1">
        <v>78.27</v>
      </c>
      <c r="J10" s="26">
        <f>1000*1000*RadiatorDatabase[[#This Row],[W @ dt 50]]/(RadiatorDatabase[[#This Row],[Height]]*RadiatorDatabase[[#This Row],[Length]])</f>
        <v>1679.6296296296296</v>
      </c>
    </row>
    <row r="11" spans="1:19" x14ac:dyDescent="0.45">
      <c r="A11" t="str">
        <f t="shared" si="0"/>
        <v>ModernxK1x1200x600</v>
      </c>
      <c r="B11" t="s">
        <v>71</v>
      </c>
      <c r="C11" t="s">
        <v>0</v>
      </c>
      <c r="D11">
        <v>600</v>
      </c>
      <c r="E11">
        <v>1200</v>
      </c>
      <c r="F11" s="53">
        <f>INDEX($O$13:$S$19,MATCH(RadiatorDatabase[[#This Row],[Height]],$N$13:$N$19,0),MATCH(RadiatorDatabase[[#This Row],[Depth]],$O$12:$S$12,0))</f>
        <v>1.28</v>
      </c>
      <c r="G11">
        <v>1176</v>
      </c>
      <c r="H11" s="1">
        <v>85.36</v>
      </c>
      <c r="J11" s="26">
        <f>1000*1000*RadiatorDatabase[[#This Row],[W @ dt 50]]/(RadiatorDatabase[[#This Row],[Height]]*RadiatorDatabase[[#This Row],[Length]])</f>
        <v>1633.3333333333333</v>
      </c>
      <c r="N11" s="103" t="s">
        <v>13926</v>
      </c>
      <c r="O11" s="25" t="s">
        <v>3</v>
      </c>
      <c r="P11" s="25"/>
      <c r="Q11" s="25"/>
      <c r="R11" s="25"/>
      <c r="S11" s="25"/>
    </row>
    <row r="12" spans="1:19" x14ac:dyDescent="0.45">
      <c r="A12" t="str">
        <f t="shared" si="0"/>
        <v>ModernxK1x1200x700</v>
      </c>
      <c r="B12" t="s">
        <v>71</v>
      </c>
      <c r="C12" t="s">
        <v>0</v>
      </c>
      <c r="D12">
        <v>700</v>
      </c>
      <c r="E12">
        <v>1200</v>
      </c>
      <c r="F12" s="53">
        <f>INDEX($O$13:$S$19,MATCH(RadiatorDatabase[[#This Row],[Height]],$N$13:$N$19,0),MATCH(RadiatorDatabase[[#This Row],[Depth]],$O$12:$S$12,0))</f>
        <v>1.3</v>
      </c>
      <c r="G12">
        <v>1340</v>
      </c>
      <c r="H12" s="1">
        <v>141.69</v>
      </c>
      <c r="J12" s="26">
        <f>1000*1000*RadiatorDatabase[[#This Row],[W @ dt 50]]/(RadiatorDatabase[[#This Row],[Height]]*RadiatorDatabase[[#This Row],[Length]])</f>
        <v>1595.2380952380952</v>
      </c>
      <c r="N12" s="25" t="s">
        <v>13924</v>
      </c>
      <c r="O12" s="25" t="s">
        <v>13811</v>
      </c>
      <c r="P12" s="25" t="s">
        <v>0</v>
      </c>
      <c r="Q12" s="25" t="s">
        <v>1</v>
      </c>
      <c r="R12" s="25" t="s">
        <v>2</v>
      </c>
      <c r="S12" s="25" t="s">
        <v>8</v>
      </c>
    </row>
    <row r="13" spans="1:19" x14ac:dyDescent="0.45">
      <c r="A13" t="str">
        <f t="shared" si="0"/>
        <v>ModernxK1x1400x450</v>
      </c>
      <c r="B13" t="s">
        <v>71</v>
      </c>
      <c r="C13" t="s">
        <v>0</v>
      </c>
      <c r="D13">
        <v>450</v>
      </c>
      <c r="E13">
        <v>1400</v>
      </c>
      <c r="F13" s="53">
        <f>INDEX($O$13:$S$19,MATCH(RadiatorDatabase[[#This Row],[Height]],$N$13:$N$19,0),MATCH(RadiatorDatabase[[#This Row],[Depth]],$O$12:$S$12,0))</f>
        <v>1.28</v>
      </c>
      <c r="G13">
        <v>1058</v>
      </c>
      <c r="H13" s="1">
        <v>91.29</v>
      </c>
      <c r="J13" s="26">
        <f>1000*1000*RadiatorDatabase[[#This Row],[W @ dt 50]]/(RadiatorDatabase[[#This Row],[Height]]*RadiatorDatabase[[#This Row],[Length]])</f>
        <v>1679.3650793650793</v>
      </c>
      <c r="N13" s="25">
        <v>300</v>
      </c>
      <c r="O13" s="104">
        <v>1.28</v>
      </c>
      <c r="P13" s="25">
        <v>1.28</v>
      </c>
      <c r="Q13" s="25">
        <v>1.33</v>
      </c>
      <c r="R13" s="25">
        <v>1.33</v>
      </c>
      <c r="S13" s="25">
        <v>1.31</v>
      </c>
    </row>
    <row r="14" spans="1:19" x14ac:dyDescent="0.45">
      <c r="A14" t="str">
        <f t="shared" si="0"/>
        <v>ModernxK1x1400x600</v>
      </c>
      <c r="B14" t="s">
        <v>71</v>
      </c>
      <c r="C14" t="s">
        <v>0</v>
      </c>
      <c r="D14">
        <v>600</v>
      </c>
      <c r="E14">
        <v>1400</v>
      </c>
      <c r="F14" s="53">
        <f>INDEX($O$13:$S$19,MATCH(RadiatorDatabase[[#This Row],[Height]],$N$13:$N$19,0),MATCH(RadiatorDatabase[[#This Row],[Depth]],$O$12:$S$12,0))</f>
        <v>1.28</v>
      </c>
      <c r="G14">
        <v>1372</v>
      </c>
      <c r="H14" s="1">
        <v>99.61</v>
      </c>
      <c r="J14" s="26">
        <f>1000*1000*RadiatorDatabase[[#This Row],[W @ dt 50]]/(RadiatorDatabase[[#This Row],[Height]]*RadiatorDatabase[[#This Row],[Length]])</f>
        <v>1633.3333333333333</v>
      </c>
      <c r="N14" s="25">
        <v>450</v>
      </c>
      <c r="O14" s="104">
        <v>1.28</v>
      </c>
      <c r="P14" s="25">
        <v>1.28</v>
      </c>
      <c r="Q14" s="25">
        <v>1.33</v>
      </c>
      <c r="R14" s="25">
        <v>1.33</v>
      </c>
      <c r="S14" s="104">
        <v>1.32</v>
      </c>
    </row>
    <row r="15" spans="1:19" x14ac:dyDescent="0.45">
      <c r="A15" t="str">
        <f t="shared" si="0"/>
        <v>ModernxK1x1400x700</v>
      </c>
      <c r="B15" t="s">
        <v>71</v>
      </c>
      <c r="C15" t="s">
        <v>0</v>
      </c>
      <c r="D15">
        <v>700</v>
      </c>
      <c r="E15">
        <v>1400</v>
      </c>
      <c r="F15" s="53">
        <f>INDEX($O$13:$S$19,MATCH(RadiatorDatabase[[#This Row],[Height]],$N$13:$N$19,0),MATCH(RadiatorDatabase[[#This Row],[Depth]],$O$12:$S$12,0))</f>
        <v>1.3</v>
      </c>
      <c r="G15">
        <v>1564</v>
      </c>
      <c r="H15" s="1">
        <v>165.32</v>
      </c>
      <c r="J15" s="26">
        <f>1000*1000*RadiatorDatabase[[#This Row],[W @ dt 50]]/(RadiatorDatabase[[#This Row],[Height]]*RadiatorDatabase[[#This Row],[Length]])</f>
        <v>1595.9183673469388</v>
      </c>
      <c r="N15" s="25">
        <v>500</v>
      </c>
      <c r="O15" s="104">
        <v>1.28</v>
      </c>
      <c r="P15" s="25">
        <v>1.28</v>
      </c>
      <c r="Q15" s="104">
        <f>AVERAGE(Q14,Q16)</f>
        <v>1.335</v>
      </c>
      <c r="R15" s="104">
        <f>Q15</f>
        <v>1.335</v>
      </c>
      <c r="S15" s="25">
        <v>1.32</v>
      </c>
    </row>
    <row r="16" spans="1:19" x14ac:dyDescent="0.45">
      <c r="A16" t="str">
        <f t="shared" si="0"/>
        <v>ModernxK1x1500x300</v>
      </c>
      <c r="B16" t="s">
        <v>71</v>
      </c>
      <c r="C16" t="s">
        <v>0</v>
      </c>
      <c r="D16">
        <v>300</v>
      </c>
      <c r="E16">
        <v>1500</v>
      </c>
      <c r="F16" s="53">
        <f>INDEX($O$13:$S$19,MATCH(RadiatorDatabase[[#This Row],[Height]],$N$13:$N$19,0),MATCH(RadiatorDatabase[[#This Row],[Depth]],$O$12:$S$12,0))</f>
        <v>1.28</v>
      </c>
      <c r="G16">
        <v>764</v>
      </c>
      <c r="H16" s="1">
        <v>76.23</v>
      </c>
      <c r="J16" s="26">
        <f>1000*1000*RadiatorDatabase[[#This Row],[W @ dt 50]]/(RadiatorDatabase[[#This Row],[Height]]*RadiatorDatabase[[#This Row],[Length]])</f>
        <v>1697.7777777777778</v>
      </c>
      <c r="N16" s="25">
        <v>600</v>
      </c>
      <c r="O16" s="104">
        <v>1.28</v>
      </c>
      <c r="P16" s="25">
        <v>1.28</v>
      </c>
      <c r="Q16" s="25">
        <v>1.34</v>
      </c>
      <c r="R16" s="25">
        <v>1.34</v>
      </c>
      <c r="S16" s="25">
        <v>1.32</v>
      </c>
    </row>
    <row r="17" spans="1:19" x14ac:dyDescent="0.45">
      <c r="A17" t="str">
        <f t="shared" si="0"/>
        <v>ModernxK1x1600x450</v>
      </c>
      <c r="B17" t="s">
        <v>71</v>
      </c>
      <c r="C17" t="s">
        <v>0</v>
      </c>
      <c r="D17">
        <v>450</v>
      </c>
      <c r="E17">
        <v>1600</v>
      </c>
      <c r="F17" s="53">
        <f>INDEX($O$13:$S$19,MATCH(RadiatorDatabase[[#This Row],[Height]],$N$13:$N$19,0),MATCH(RadiatorDatabase[[#This Row],[Depth]],$O$12:$S$12,0))</f>
        <v>1.28</v>
      </c>
      <c r="G17">
        <v>1210</v>
      </c>
      <c r="H17" s="1">
        <v>104.34</v>
      </c>
      <c r="J17" s="26">
        <f>1000*1000*RadiatorDatabase[[#This Row],[W @ dt 50]]/(RadiatorDatabase[[#This Row],[Height]]*RadiatorDatabase[[#This Row],[Length]])</f>
        <v>1680.5555555555557</v>
      </c>
      <c r="N17" s="25">
        <v>700</v>
      </c>
      <c r="O17" s="104">
        <v>1.3</v>
      </c>
      <c r="P17" s="25">
        <v>1.3</v>
      </c>
      <c r="Q17" s="25">
        <v>1.34</v>
      </c>
      <c r="R17" s="25">
        <v>1.34</v>
      </c>
      <c r="S17" s="25">
        <v>1.34</v>
      </c>
    </row>
    <row r="18" spans="1:19" x14ac:dyDescent="0.45">
      <c r="A18" t="str">
        <f t="shared" si="0"/>
        <v>ModernxK1x1600x600</v>
      </c>
      <c r="B18" t="s">
        <v>71</v>
      </c>
      <c r="C18" t="s">
        <v>0</v>
      </c>
      <c r="D18">
        <v>600</v>
      </c>
      <c r="E18">
        <v>1600</v>
      </c>
      <c r="F18" s="53">
        <f>INDEX($O$13:$S$19,MATCH(RadiatorDatabase[[#This Row],[Height]],$N$13:$N$19,0),MATCH(RadiatorDatabase[[#This Row],[Depth]],$O$12:$S$12,0))</f>
        <v>1.28</v>
      </c>
      <c r="G18">
        <v>1568</v>
      </c>
      <c r="H18" s="1">
        <v>113.84</v>
      </c>
      <c r="J18" s="26">
        <f>1000*1000*RadiatorDatabase[[#This Row],[W @ dt 50]]/(RadiatorDatabase[[#This Row],[Height]]*RadiatorDatabase[[#This Row],[Length]])</f>
        <v>1633.3333333333333</v>
      </c>
      <c r="N18" s="25">
        <v>900</v>
      </c>
      <c r="O18" s="104">
        <v>1.35</v>
      </c>
      <c r="P18" s="25">
        <v>1.35</v>
      </c>
      <c r="Q18" s="104">
        <v>1.34</v>
      </c>
      <c r="R18" s="104">
        <v>1.34</v>
      </c>
      <c r="S18" s="104">
        <v>1.34</v>
      </c>
    </row>
    <row r="19" spans="1:19" x14ac:dyDescent="0.45">
      <c r="A19" t="str">
        <f t="shared" si="0"/>
        <v>ModernxK1x1600x700</v>
      </c>
      <c r="B19" t="s">
        <v>71</v>
      </c>
      <c r="C19" t="s">
        <v>0</v>
      </c>
      <c r="D19">
        <v>700</v>
      </c>
      <c r="E19">
        <v>1600</v>
      </c>
      <c r="F19" s="53">
        <f>INDEX($O$13:$S$19,MATCH(RadiatorDatabase[[#This Row],[Height]],$N$13:$N$19,0),MATCH(RadiatorDatabase[[#This Row],[Depth]],$O$12:$S$12,0))</f>
        <v>1.3</v>
      </c>
      <c r="G19">
        <v>1787</v>
      </c>
      <c r="H19" s="1">
        <v>188.91</v>
      </c>
      <c r="J19" s="26">
        <f>1000*1000*RadiatorDatabase[[#This Row],[W @ dt 50]]/(RadiatorDatabase[[#This Row],[Height]]*RadiatorDatabase[[#This Row],[Length]])</f>
        <v>1595.5357142857142</v>
      </c>
      <c r="N19" s="25">
        <v>1800</v>
      </c>
      <c r="O19" s="104">
        <v>1.34</v>
      </c>
      <c r="P19" s="104">
        <v>1.34</v>
      </c>
      <c r="Q19" s="104">
        <v>1.34</v>
      </c>
      <c r="R19" s="25">
        <v>1.33</v>
      </c>
      <c r="S19" s="104">
        <v>1.34</v>
      </c>
    </row>
    <row r="20" spans="1:19" x14ac:dyDescent="0.45">
      <c r="A20" t="str">
        <f t="shared" si="0"/>
        <v>ModernxK1x1800x450</v>
      </c>
      <c r="B20" t="s">
        <v>71</v>
      </c>
      <c r="C20" t="s">
        <v>0</v>
      </c>
      <c r="D20">
        <v>450</v>
      </c>
      <c r="E20">
        <v>1800</v>
      </c>
      <c r="F20" s="53">
        <f>INDEX($O$13:$S$19,MATCH(RadiatorDatabase[[#This Row],[Height]],$N$13:$N$19,0),MATCH(RadiatorDatabase[[#This Row],[Depth]],$O$12:$S$12,0))</f>
        <v>1.28</v>
      </c>
      <c r="G20">
        <v>1361</v>
      </c>
      <c r="H20" s="1">
        <v>154.74</v>
      </c>
      <c r="J20" s="26">
        <f>1000*1000*RadiatorDatabase[[#This Row],[W @ dt 50]]/(RadiatorDatabase[[#This Row],[Height]]*RadiatorDatabase[[#This Row],[Length]])</f>
        <v>1680.2469135802469</v>
      </c>
      <c r="N20" s="101" t="s">
        <v>13927</v>
      </c>
    </row>
    <row r="21" spans="1:19" x14ac:dyDescent="0.45">
      <c r="A21" t="str">
        <f t="shared" si="0"/>
        <v>ModernxK1x1800x600</v>
      </c>
      <c r="B21" t="s">
        <v>71</v>
      </c>
      <c r="C21" t="s">
        <v>0</v>
      </c>
      <c r="D21">
        <v>600</v>
      </c>
      <c r="E21">
        <v>1800</v>
      </c>
      <c r="F21" s="53">
        <f>INDEX($O$13:$S$19,MATCH(RadiatorDatabase[[#This Row],[Height]],$N$13:$N$19,0),MATCH(RadiatorDatabase[[#This Row],[Depth]],$O$12:$S$12,0))</f>
        <v>1.28</v>
      </c>
      <c r="G21">
        <v>1764</v>
      </c>
      <c r="H21" s="1">
        <v>139.06</v>
      </c>
      <c r="J21" s="26">
        <f>1000*1000*RadiatorDatabase[[#This Row],[W @ dt 50]]/(RadiatorDatabase[[#This Row],[Height]]*RadiatorDatabase[[#This Row],[Length]])</f>
        <v>1633.3333333333333</v>
      </c>
    </row>
    <row r="22" spans="1:19" x14ac:dyDescent="0.45">
      <c r="A22" t="str">
        <f t="shared" si="0"/>
        <v>ModernxK1x1800x700</v>
      </c>
      <c r="B22" t="s">
        <v>71</v>
      </c>
      <c r="C22" t="s">
        <v>0</v>
      </c>
      <c r="D22">
        <v>700</v>
      </c>
      <c r="E22">
        <v>1800</v>
      </c>
      <c r="F22" s="53">
        <f>INDEX($O$13:$S$19,MATCH(RadiatorDatabase[[#This Row],[Height]],$N$13:$N$19,0),MATCH(RadiatorDatabase[[#This Row],[Depth]],$O$12:$S$12,0))</f>
        <v>1.3</v>
      </c>
      <c r="G22">
        <v>2011</v>
      </c>
      <c r="H22" s="1">
        <v>230.73</v>
      </c>
      <c r="J22" s="26">
        <f>1000*1000*RadiatorDatabase[[#This Row],[W @ dt 50]]/(RadiatorDatabase[[#This Row],[Height]]*RadiatorDatabase[[#This Row],[Length]])</f>
        <v>1596.031746031746</v>
      </c>
    </row>
    <row r="23" spans="1:19" x14ac:dyDescent="0.45">
      <c r="A23" t="str">
        <f t="shared" si="0"/>
        <v>ModernxK1x2000x450</v>
      </c>
      <c r="B23" t="s">
        <v>71</v>
      </c>
      <c r="C23" t="s">
        <v>0</v>
      </c>
      <c r="D23">
        <v>450</v>
      </c>
      <c r="E23">
        <v>2000</v>
      </c>
      <c r="F23" s="53">
        <f>INDEX($O$13:$S$19,MATCH(RadiatorDatabase[[#This Row],[Height]],$N$13:$N$19,0),MATCH(RadiatorDatabase[[#This Row],[Depth]],$O$12:$S$12,0))</f>
        <v>1.28</v>
      </c>
      <c r="G23">
        <v>1512</v>
      </c>
      <c r="H23" s="1">
        <v>175.38</v>
      </c>
      <c r="J23" s="26">
        <f>1000*1000*RadiatorDatabase[[#This Row],[W @ dt 50]]/(RadiatorDatabase[[#This Row],[Height]]*RadiatorDatabase[[#This Row],[Length]])</f>
        <v>1680</v>
      </c>
    </row>
    <row r="24" spans="1:19" x14ac:dyDescent="0.45">
      <c r="A24" t="str">
        <f t="shared" si="0"/>
        <v>ModernxK1x2000x600</v>
      </c>
      <c r="B24" t="s">
        <v>71</v>
      </c>
      <c r="C24" t="s">
        <v>0</v>
      </c>
      <c r="D24">
        <v>600</v>
      </c>
      <c r="E24">
        <v>2000</v>
      </c>
      <c r="F24" s="53">
        <f>INDEX($O$13:$S$19,MATCH(RadiatorDatabase[[#This Row],[Height]],$N$13:$N$19,0),MATCH(RadiatorDatabase[[#This Row],[Depth]],$O$12:$S$12,0))</f>
        <v>1.28</v>
      </c>
      <c r="G24">
        <v>1960</v>
      </c>
      <c r="H24" s="1">
        <v>195.09</v>
      </c>
      <c r="J24" s="26">
        <f>1000*1000*RadiatorDatabase[[#This Row],[W @ dt 50]]/(RadiatorDatabase[[#This Row],[Height]]*RadiatorDatabase[[#This Row],[Length]])</f>
        <v>1633.3333333333333</v>
      </c>
    </row>
    <row r="25" spans="1:19" x14ac:dyDescent="0.45">
      <c r="A25" t="str">
        <f t="shared" si="0"/>
        <v>ModernxK1x2000x700</v>
      </c>
      <c r="B25" t="s">
        <v>71</v>
      </c>
      <c r="C25" t="s">
        <v>0</v>
      </c>
      <c r="D25">
        <v>700</v>
      </c>
      <c r="E25">
        <v>2000</v>
      </c>
      <c r="F25" s="53">
        <f>INDEX($O$13:$S$19,MATCH(RadiatorDatabase[[#This Row],[Height]],$N$13:$N$19,0),MATCH(RadiatorDatabase[[#This Row],[Depth]],$O$12:$S$12,0))</f>
        <v>1.3</v>
      </c>
      <c r="G25">
        <v>2234</v>
      </c>
      <c r="H25" s="1">
        <v>266.62</v>
      </c>
      <c r="J25" s="26">
        <f>1000*1000*RadiatorDatabase[[#This Row],[W @ dt 50]]/(RadiatorDatabase[[#This Row],[Height]]*RadiatorDatabase[[#This Row],[Length]])</f>
        <v>1595.7142857142858</v>
      </c>
    </row>
    <row r="26" spans="1:19" x14ac:dyDescent="0.45">
      <c r="A26" t="str">
        <f t="shared" si="0"/>
        <v>ModernxK1x2200x450</v>
      </c>
      <c r="B26" t="s">
        <v>71</v>
      </c>
      <c r="C26" t="s">
        <v>0</v>
      </c>
      <c r="D26">
        <v>450</v>
      </c>
      <c r="E26">
        <v>2200</v>
      </c>
      <c r="F26" s="53">
        <f>INDEX($O$13:$S$19,MATCH(RadiatorDatabase[[#This Row],[Height]],$N$13:$N$19,0),MATCH(RadiatorDatabase[[#This Row],[Depth]],$O$12:$S$12,0))</f>
        <v>1.28</v>
      </c>
      <c r="G26">
        <v>1663</v>
      </c>
      <c r="H26" s="1">
        <v>218.4</v>
      </c>
      <c r="J26" s="26">
        <f>1000*1000*RadiatorDatabase[[#This Row],[W @ dt 50]]/(RadiatorDatabase[[#This Row],[Height]]*RadiatorDatabase[[#This Row],[Length]])</f>
        <v>1679.7979797979799</v>
      </c>
    </row>
    <row r="27" spans="1:19" x14ac:dyDescent="0.45">
      <c r="A27" t="str">
        <f t="shared" si="0"/>
        <v>ModernxK1x2200x600</v>
      </c>
      <c r="B27" t="s">
        <v>71</v>
      </c>
      <c r="C27" t="s">
        <v>0</v>
      </c>
      <c r="D27">
        <v>600</v>
      </c>
      <c r="E27">
        <v>2200</v>
      </c>
      <c r="F27" s="53">
        <f>INDEX($O$13:$S$19,MATCH(RadiatorDatabase[[#This Row],[Height]],$N$13:$N$19,0),MATCH(RadiatorDatabase[[#This Row],[Depth]],$O$12:$S$12,0))</f>
        <v>1.28</v>
      </c>
      <c r="G27">
        <v>2156</v>
      </c>
      <c r="H27" s="1">
        <v>232.65</v>
      </c>
      <c r="J27" s="26">
        <f>1000*1000*RadiatorDatabase[[#This Row],[W @ dt 50]]/(RadiatorDatabase[[#This Row],[Height]]*RadiatorDatabase[[#This Row],[Length]])</f>
        <v>1633.3333333333333</v>
      </c>
    </row>
    <row r="28" spans="1:19" x14ac:dyDescent="0.45">
      <c r="A28" t="str">
        <f t="shared" si="0"/>
        <v>ModernxK1x2400x450</v>
      </c>
      <c r="B28" t="s">
        <v>71</v>
      </c>
      <c r="C28" t="s">
        <v>0</v>
      </c>
      <c r="D28">
        <v>450</v>
      </c>
      <c r="E28">
        <v>2400</v>
      </c>
      <c r="F28" s="53">
        <f>INDEX($O$13:$S$19,MATCH(RadiatorDatabase[[#This Row],[Height]],$N$13:$N$19,0),MATCH(RadiatorDatabase[[#This Row],[Depth]],$O$12:$S$12,0))</f>
        <v>1.28</v>
      </c>
      <c r="G28">
        <v>1814</v>
      </c>
      <c r="H28" s="1">
        <v>196.23</v>
      </c>
      <c r="J28" s="26">
        <f>1000*1000*RadiatorDatabase[[#This Row],[W @ dt 50]]/(RadiatorDatabase[[#This Row],[Height]]*RadiatorDatabase[[#This Row],[Length]])</f>
        <v>1679.6296296296296</v>
      </c>
    </row>
    <row r="29" spans="1:19" x14ac:dyDescent="0.45">
      <c r="A29" t="str">
        <f t="shared" si="0"/>
        <v>ModernxK1x2400x600</v>
      </c>
      <c r="B29" t="s">
        <v>71</v>
      </c>
      <c r="C29" t="s">
        <v>0</v>
      </c>
      <c r="D29">
        <v>600</v>
      </c>
      <c r="E29">
        <v>2400</v>
      </c>
      <c r="F29" s="53">
        <f>INDEX($O$13:$S$19,MATCH(RadiatorDatabase[[#This Row],[Height]],$N$13:$N$19,0),MATCH(RadiatorDatabase[[#This Row],[Depth]],$O$12:$S$12,0))</f>
        <v>1.28</v>
      </c>
      <c r="G29">
        <v>2352</v>
      </c>
      <c r="H29" s="1">
        <v>253.72</v>
      </c>
      <c r="J29" s="26">
        <f>1000*1000*RadiatorDatabase[[#This Row],[W @ dt 50]]/(RadiatorDatabase[[#This Row],[Height]]*RadiatorDatabase[[#This Row],[Length]])</f>
        <v>1633.3333333333333</v>
      </c>
    </row>
    <row r="30" spans="1:19" x14ac:dyDescent="0.45">
      <c r="A30" t="str">
        <f t="shared" si="0"/>
        <v>ModernxK1x400x450</v>
      </c>
      <c r="B30" t="s">
        <v>71</v>
      </c>
      <c r="C30" t="s">
        <v>0</v>
      </c>
      <c r="D30">
        <v>450</v>
      </c>
      <c r="E30">
        <v>400</v>
      </c>
      <c r="F30" s="53">
        <f>INDEX($O$13:$S$19,MATCH(RadiatorDatabase[[#This Row],[Height]],$N$13:$N$19,0),MATCH(RadiatorDatabase[[#This Row],[Depth]],$O$12:$S$12,0))</f>
        <v>1.28</v>
      </c>
      <c r="G30">
        <v>302</v>
      </c>
      <c r="H30" s="1">
        <v>33.53</v>
      </c>
      <c r="J30" s="26">
        <f>1000*1000*RadiatorDatabase[[#This Row],[W @ dt 50]]/(RadiatorDatabase[[#This Row],[Height]]*RadiatorDatabase[[#This Row],[Length]])</f>
        <v>1677.7777777777778</v>
      </c>
    </row>
    <row r="31" spans="1:19" x14ac:dyDescent="0.45">
      <c r="A31" t="str">
        <f t="shared" si="0"/>
        <v>ModernxK1x400x600</v>
      </c>
      <c r="B31" t="s">
        <v>71</v>
      </c>
      <c r="C31" t="s">
        <v>0</v>
      </c>
      <c r="D31">
        <v>600</v>
      </c>
      <c r="E31">
        <v>400</v>
      </c>
      <c r="F31" s="53">
        <f>INDEX($O$13:$S$19,MATCH(RadiatorDatabase[[#This Row],[Height]],$N$13:$N$19,0),MATCH(RadiatorDatabase[[#This Row],[Depth]],$O$12:$S$12,0))</f>
        <v>1.28</v>
      </c>
      <c r="G31">
        <v>392</v>
      </c>
      <c r="H31" s="1">
        <v>36.619999999999997</v>
      </c>
      <c r="J31" s="26">
        <f>1000*1000*RadiatorDatabase[[#This Row],[W @ dt 50]]/(RadiatorDatabase[[#This Row],[Height]]*RadiatorDatabase[[#This Row],[Length]])</f>
        <v>1633.3333333333333</v>
      </c>
    </row>
    <row r="32" spans="1:19" x14ac:dyDescent="0.45">
      <c r="A32" t="str">
        <f t="shared" si="0"/>
        <v>ModernxK1x400x700</v>
      </c>
      <c r="B32" t="s">
        <v>71</v>
      </c>
      <c r="C32" t="s">
        <v>0</v>
      </c>
      <c r="D32">
        <v>700</v>
      </c>
      <c r="E32">
        <v>400</v>
      </c>
      <c r="F32" s="53">
        <f>INDEX($O$13:$S$19,MATCH(RadiatorDatabase[[#This Row],[Height]],$N$13:$N$19,0),MATCH(RadiatorDatabase[[#This Row],[Depth]],$O$12:$S$12,0))</f>
        <v>1.3</v>
      </c>
      <c r="G32">
        <v>447</v>
      </c>
      <c r="H32" s="1">
        <v>60.71</v>
      </c>
      <c r="J32" s="26">
        <f>1000*1000*RadiatorDatabase[[#This Row],[W @ dt 50]]/(RadiatorDatabase[[#This Row],[Height]]*RadiatorDatabase[[#This Row],[Length]])</f>
        <v>1596.4285714285713</v>
      </c>
    </row>
    <row r="33" spans="1:10" x14ac:dyDescent="0.45">
      <c r="A33" t="str">
        <f t="shared" si="0"/>
        <v>ModernxK1x500x300</v>
      </c>
      <c r="B33" t="s">
        <v>71</v>
      </c>
      <c r="C33" t="s">
        <v>0</v>
      </c>
      <c r="D33">
        <v>300</v>
      </c>
      <c r="E33">
        <v>500</v>
      </c>
      <c r="F33" s="53">
        <f>INDEX($O$13:$S$19,MATCH(RadiatorDatabase[[#This Row],[Height]],$N$13:$N$19,0),MATCH(RadiatorDatabase[[#This Row],[Depth]],$O$12:$S$12,0))</f>
        <v>1.28</v>
      </c>
      <c r="G33">
        <v>255</v>
      </c>
      <c r="H33" s="1">
        <v>32.85</v>
      </c>
      <c r="J33" s="26">
        <f>1000*1000*RadiatorDatabase[[#This Row],[W @ dt 50]]/(RadiatorDatabase[[#This Row],[Height]]*RadiatorDatabase[[#This Row],[Length]])</f>
        <v>1700</v>
      </c>
    </row>
    <row r="34" spans="1:10" x14ac:dyDescent="0.45">
      <c r="A34" t="str">
        <f t="shared" ref="A34:A65" si="1">B34&amp;"x"&amp;C34&amp;"x"&amp;E34&amp;"x"&amp;D34</f>
        <v>ModernxK1x500x450</v>
      </c>
      <c r="B34" t="s">
        <v>71</v>
      </c>
      <c r="C34" t="s">
        <v>0</v>
      </c>
      <c r="D34">
        <v>450</v>
      </c>
      <c r="E34">
        <v>500</v>
      </c>
      <c r="F34" s="53">
        <f>INDEX($O$13:$S$19,MATCH(RadiatorDatabase[[#This Row],[Height]],$N$13:$N$19,0),MATCH(RadiatorDatabase[[#This Row],[Depth]],$O$12:$S$12,0))</f>
        <v>1.28</v>
      </c>
      <c r="G34">
        <v>378</v>
      </c>
      <c r="H34" s="1">
        <v>37.26</v>
      </c>
      <c r="J34" s="26">
        <f>1000*1000*RadiatorDatabase[[#This Row],[W @ dt 50]]/(RadiatorDatabase[[#This Row],[Height]]*RadiatorDatabase[[#This Row],[Length]])</f>
        <v>1680</v>
      </c>
    </row>
    <row r="35" spans="1:10" x14ac:dyDescent="0.45">
      <c r="A35" t="str">
        <f t="shared" si="1"/>
        <v>ModernxK1x500x600</v>
      </c>
      <c r="B35" t="s">
        <v>71</v>
      </c>
      <c r="C35" t="s">
        <v>0</v>
      </c>
      <c r="D35">
        <v>600</v>
      </c>
      <c r="E35">
        <v>500</v>
      </c>
      <c r="F35" s="53">
        <f>INDEX($O$13:$S$19,MATCH(RadiatorDatabase[[#This Row],[Height]],$N$13:$N$19,0),MATCH(RadiatorDatabase[[#This Row],[Depth]],$O$12:$S$12,0))</f>
        <v>1.28</v>
      </c>
      <c r="G35">
        <v>490</v>
      </c>
      <c r="H35" s="1">
        <v>40.659999999999997</v>
      </c>
      <c r="J35" s="26">
        <f>1000*1000*RadiatorDatabase[[#This Row],[W @ dt 50]]/(RadiatorDatabase[[#This Row],[Height]]*RadiatorDatabase[[#This Row],[Length]])</f>
        <v>1633.3333333333333</v>
      </c>
    </row>
    <row r="36" spans="1:10" x14ac:dyDescent="0.45">
      <c r="A36" t="str">
        <f t="shared" si="1"/>
        <v>ModernxK1x500x700</v>
      </c>
      <c r="B36" t="s">
        <v>71</v>
      </c>
      <c r="C36" t="s">
        <v>0</v>
      </c>
      <c r="D36">
        <v>700</v>
      </c>
      <c r="E36">
        <v>500</v>
      </c>
      <c r="F36" s="53">
        <f>INDEX($O$13:$S$19,MATCH(RadiatorDatabase[[#This Row],[Height]],$N$13:$N$19,0),MATCH(RadiatorDatabase[[#This Row],[Depth]],$O$12:$S$12,0))</f>
        <v>1.3</v>
      </c>
      <c r="G36">
        <v>559</v>
      </c>
      <c r="H36" s="1">
        <v>67.47</v>
      </c>
      <c r="J36" s="26">
        <f>1000*1000*RadiatorDatabase[[#This Row],[W @ dt 50]]/(RadiatorDatabase[[#This Row],[Height]]*RadiatorDatabase[[#This Row],[Length]])</f>
        <v>1597.1428571428571</v>
      </c>
    </row>
    <row r="37" spans="1:10" x14ac:dyDescent="0.45">
      <c r="A37" t="str">
        <f t="shared" si="1"/>
        <v>ModernxK1x600x450</v>
      </c>
      <c r="B37" t="s">
        <v>71</v>
      </c>
      <c r="C37" t="s">
        <v>0</v>
      </c>
      <c r="D37">
        <v>450</v>
      </c>
      <c r="E37">
        <v>600</v>
      </c>
      <c r="F37" s="53">
        <f>INDEX($O$13:$S$19,MATCH(RadiatorDatabase[[#This Row],[Height]],$N$13:$N$19,0),MATCH(RadiatorDatabase[[#This Row],[Depth]],$O$12:$S$12,0))</f>
        <v>1.28</v>
      </c>
      <c r="G37">
        <v>454</v>
      </c>
      <c r="H37" s="1">
        <v>39.15</v>
      </c>
      <c r="J37" s="26">
        <f>1000*1000*RadiatorDatabase[[#This Row],[W @ dt 50]]/(RadiatorDatabase[[#This Row],[Height]]*RadiatorDatabase[[#This Row],[Length]])</f>
        <v>1681.4814814814815</v>
      </c>
    </row>
    <row r="38" spans="1:10" x14ac:dyDescent="0.45">
      <c r="A38" t="str">
        <f t="shared" si="1"/>
        <v>ModernxK1x600x600</v>
      </c>
      <c r="B38" t="s">
        <v>71</v>
      </c>
      <c r="C38" t="s">
        <v>0</v>
      </c>
      <c r="D38">
        <v>600</v>
      </c>
      <c r="E38">
        <v>600</v>
      </c>
      <c r="F38" s="53">
        <f>INDEX($O$13:$S$19,MATCH(RadiatorDatabase[[#This Row],[Height]],$N$13:$N$19,0),MATCH(RadiatorDatabase[[#This Row],[Depth]],$O$12:$S$12,0))</f>
        <v>1.28</v>
      </c>
      <c r="G38">
        <v>588</v>
      </c>
      <c r="H38" s="1">
        <v>42.69</v>
      </c>
      <c r="J38" s="26">
        <f>1000*1000*RadiatorDatabase[[#This Row],[W @ dt 50]]/(RadiatorDatabase[[#This Row],[Height]]*RadiatorDatabase[[#This Row],[Length]])</f>
        <v>1633.3333333333333</v>
      </c>
    </row>
    <row r="39" spans="1:10" x14ac:dyDescent="0.45">
      <c r="A39" t="str">
        <f t="shared" si="1"/>
        <v>ModernxK1x600x700</v>
      </c>
      <c r="B39" t="s">
        <v>71</v>
      </c>
      <c r="C39" t="s">
        <v>0</v>
      </c>
      <c r="D39">
        <v>700</v>
      </c>
      <c r="E39">
        <v>600</v>
      </c>
      <c r="F39" s="53">
        <f>INDEX($O$13:$S$19,MATCH(RadiatorDatabase[[#This Row],[Height]],$N$13:$N$19,0),MATCH(RadiatorDatabase[[#This Row],[Depth]],$O$12:$S$12,0))</f>
        <v>1.3</v>
      </c>
      <c r="G39">
        <v>670</v>
      </c>
      <c r="H39" s="1">
        <v>70.819999999999993</v>
      </c>
      <c r="J39" s="26">
        <f>1000*1000*RadiatorDatabase[[#This Row],[W @ dt 50]]/(RadiatorDatabase[[#This Row],[Height]]*RadiatorDatabase[[#This Row],[Length]])</f>
        <v>1595.2380952380952</v>
      </c>
    </row>
    <row r="40" spans="1:10" x14ac:dyDescent="0.45">
      <c r="A40" t="str">
        <f t="shared" si="1"/>
        <v>ModernxK1x700x450</v>
      </c>
      <c r="B40" t="s">
        <v>71</v>
      </c>
      <c r="C40" t="s">
        <v>0</v>
      </c>
      <c r="D40">
        <v>450</v>
      </c>
      <c r="E40">
        <v>700</v>
      </c>
      <c r="F40" s="53">
        <f>INDEX($O$13:$S$19,MATCH(RadiatorDatabase[[#This Row],[Height]],$N$13:$N$19,0),MATCH(RadiatorDatabase[[#This Row],[Depth]],$O$12:$S$12,0))</f>
        <v>1.28</v>
      </c>
      <c r="G40">
        <v>529</v>
      </c>
      <c r="H40" s="1">
        <v>45.65</v>
      </c>
      <c r="J40" s="26">
        <f>1000*1000*RadiatorDatabase[[#This Row],[W @ dt 50]]/(RadiatorDatabase[[#This Row],[Height]]*RadiatorDatabase[[#This Row],[Length]])</f>
        <v>1679.3650793650793</v>
      </c>
    </row>
    <row r="41" spans="1:10" x14ac:dyDescent="0.45">
      <c r="A41" t="str">
        <f t="shared" si="1"/>
        <v>ModernxK1x700x600</v>
      </c>
      <c r="B41" t="s">
        <v>71</v>
      </c>
      <c r="C41" t="s">
        <v>0</v>
      </c>
      <c r="D41">
        <v>600</v>
      </c>
      <c r="E41">
        <v>700</v>
      </c>
      <c r="F41" s="53">
        <f>INDEX($O$13:$S$19,MATCH(RadiatorDatabase[[#This Row],[Height]],$N$13:$N$19,0),MATCH(RadiatorDatabase[[#This Row],[Depth]],$O$12:$S$12,0))</f>
        <v>1.28</v>
      </c>
      <c r="G41">
        <v>686</v>
      </c>
      <c r="H41" s="1">
        <v>49.78</v>
      </c>
      <c r="J41" s="26">
        <f>1000*1000*RadiatorDatabase[[#This Row],[W @ dt 50]]/(RadiatorDatabase[[#This Row],[Height]]*RadiatorDatabase[[#This Row],[Length]])</f>
        <v>1633.3333333333333</v>
      </c>
    </row>
    <row r="42" spans="1:10" x14ac:dyDescent="0.45">
      <c r="A42" t="str">
        <f t="shared" si="1"/>
        <v>ModernxK1x700x700</v>
      </c>
      <c r="B42" t="s">
        <v>71</v>
      </c>
      <c r="C42" t="s">
        <v>0</v>
      </c>
      <c r="D42">
        <v>700</v>
      </c>
      <c r="E42">
        <v>700</v>
      </c>
      <c r="F42" s="53">
        <f>INDEX($O$13:$S$19,MATCH(RadiatorDatabase[[#This Row],[Height]],$N$13:$N$19,0),MATCH(RadiatorDatabase[[#This Row],[Depth]],$O$12:$S$12,0))</f>
        <v>1.3</v>
      </c>
      <c r="G42">
        <v>782</v>
      </c>
      <c r="H42" s="1">
        <v>82.64</v>
      </c>
      <c r="J42" s="26">
        <f>1000*1000*RadiatorDatabase[[#This Row],[W @ dt 50]]/(RadiatorDatabase[[#This Row],[Height]]*RadiatorDatabase[[#This Row],[Length]])</f>
        <v>1595.9183673469388</v>
      </c>
    </row>
    <row r="43" spans="1:10" x14ac:dyDescent="0.45">
      <c r="A43" t="str">
        <f t="shared" si="1"/>
        <v>ModernxK1x800x450</v>
      </c>
      <c r="B43" t="s">
        <v>71</v>
      </c>
      <c r="C43" t="s">
        <v>0</v>
      </c>
      <c r="D43">
        <v>450</v>
      </c>
      <c r="E43">
        <v>800</v>
      </c>
      <c r="F43" s="53">
        <f>INDEX($O$13:$S$19,MATCH(RadiatorDatabase[[#This Row],[Height]],$N$13:$N$19,0),MATCH(RadiatorDatabase[[#This Row],[Depth]],$O$12:$S$12,0))</f>
        <v>1.28</v>
      </c>
      <c r="G43">
        <v>605</v>
      </c>
      <c r="H43" s="1">
        <v>52.17</v>
      </c>
      <c r="J43" s="26">
        <f>1000*1000*RadiatorDatabase[[#This Row],[W @ dt 50]]/(RadiatorDatabase[[#This Row],[Height]]*RadiatorDatabase[[#This Row],[Length]])</f>
        <v>1680.5555555555557</v>
      </c>
    </row>
    <row r="44" spans="1:10" x14ac:dyDescent="0.45">
      <c r="A44" t="str">
        <f t="shared" si="1"/>
        <v>ModernxK1x800x600</v>
      </c>
      <c r="B44" t="s">
        <v>71</v>
      </c>
      <c r="C44" t="s">
        <v>0</v>
      </c>
      <c r="D44">
        <v>600</v>
      </c>
      <c r="E44">
        <v>800</v>
      </c>
      <c r="F44" s="53">
        <f>INDEX($O$13:$S$19,MATCH(RadiatorDatabase[[#This Row],[Height]],$N$13:$N$19,0),MATCH(RadiatorDatabase[[#This Row],[Depth]],$O$12:$S$12,0))</f>
        <v>1.28</v>
      </c>
      <c r="G44">
        <v>784</v>
      </c>
      <c r="H44" s="1">
        <v>56.94</v>
      </c>
      <c r="J44" s="26">
        <f>1000*1000*RadiatorDatabase[[#This Row],[W @ dt 50]]/(RadiatorDatabase[[#This Row],[Height]]*RadiatorDatabase[[#This Row],[Length]])</f>
        <v>1633.3333333333333</v>
      </c>
    </row>
    <row r="45" spans="1:10" x14ac:dyDescent="0.45">
      <c r="A45" t="str">
        <f t="shared" si="1"/>
        <v>ModernxK1x800x700</v>
      </c>
      <c r="B45" t="s">
        <v>71</v>
      </c>
      <c r="C45" t="s">
        <v>0</v>
      </c>
      <c r="D45">
        <v>700</v>
      </c>
      <c r="E45">
        <v>800</v>
      </c>
      <c r="F45" s="53">
        <f>INDEX($O$13:$S$19,MATCH(RadiatorDatabase[[#This Row],[Height]],$N$13:$N$19,0),MATCH(RadiatorDatabase[[#This Row],[Depth]],$O$12:$S$12,0))</f>
        <v>1.3</v>
      </c>
      <c r="G45">
        <v>894</v>
      </c>
      <c r="H45" s="1">
        <v>94.46</v>
      </c>
      <c r="J45" s="26">
        <f>1000*1000*RadiatorDatabase[[#This Row],[W @ dt 50]]/(RadiatorDatabase[[#This Row],[Height]]*RadiatorDatabase[[#This Row],[Length]])</f>
        <v>1596.4285714285713</v>
      </c>
    </row>
    <row r="46" spans="1:10" x14ac:dyDescent="0.45">
      <c r="A46" t="str">
        <f t="shared" si="1"/>
        <v>ModernxK1x900x450</v>
      </c>
      <c r="B46" t="s">
        <v>71</v>
      </c>
      <c r="C46" t="s">
        <v>0</v>
      </c>
      <c r="D46">
        <v>450</v>
      </c>
      <c r="E46">
        <v>900</v>
      </c>
      <c r="F46" s="53">
        <f>INDEX($O$13:$S$19,MATCH(RadiatorDatabase[[#This Row],[Height]],$N$13:$N$19,0),MATCH(RadiatorDatabase[[#This Row],[Depth]],$O$12:$S$12,0))</f>
        <v>1.28</v>
      </c>
      <c r="G46">
        <v>680</v>
      </c>
      <c r="H46" s="1">
        <v>58.68</v>
      </c>
      <c r="J46" s="26">
        <f>1000*1000*RadiatorDatabase[[#This Row],[W @ dt 50]]/(RadiatorDatabase[[#This Row],[Height]]*RadiatorDatabase[[#This Row],[Length]])</f>
        <v>1679.0123456790122</v>
      </c>
    </row>
    <row r="47" spans="1:10" x14ac:dyDescent="0.45">
      <c r="A47" t="str">
        <f t="shared" si="1"/>
        <v>ModernxK1x900x600</v>
      </c>
      <c r="B47" t="s">
        <v>71</v>
      </c>
      <c r="C47" t="s">
        <v>0</v>
      </c>
      <c r="D47">
        <v>600</v>
      </c>
      <c r="E47">
        <v>900</v>
      </c>
      <c r="F47" s="53">
        <f>INDEX($O$13:$S$19,MATCH(RadiatorDatabase[[#This Row],[Height]],$N$13:$N$19,0),MATCH(RadiatorDatabase[[#This Row],[Depth]],$O$12:$S$12,0))</f>
        <v>1.28</v>
      </c>
      <c r="G47">
        <v>882</v>
      </c>
      <c r="H47" s="1">
        <v>64.02</v>
      </c>
      <c r="J47" s="26">
        <f>1000*1000*RadiatorDatabase[[#This Row],[W @ dt 50]]/(RadiatorDatabase[[#This Row],[Height]]*RadiatorDatabase[[#This Row],[Length]])</f>
        <v>1633.3333333333333</v>
      </c>
    </row>
    <row r="48" spans="1:10" x14ac:dyDescent="0.45">
      <c r="A48" t="str">
        <f t="shared" si="1"/>
        <v>ModernxK1x900x700</v>
      </c>
      <c r="B48" t="s">
        <v>71</v>
      </c>
      <c r="C48" t="s">
        <v>0</v>
      </c>
      <c r="D48">
        <v>700</v>
      </c>
      <c r="E48">
        <v>900</v>
      </c>
      <c r="F48" s="53">
        <f>INDEX($O$13:$S$19,MATCH(RadiatorDatabase[[#This Row],[Height]],$N$13:$N$19,0),MATCH(RadiatorDatabase[[#This Row],[Depth]],$O$12:$S$12,0))</f>
        <v>1.3</v>
      </c>
      <c r="G48">
        <v>1005</v>
      </c>
      <c r="H48" s="1">
        <v>106.28</v>
      </c>
      <c r="J48" s="26">
        <f>1000*1000*RadiatorDatabase[[#This Row],[W @ dt 50]]/(RadiatorDatabase[[#This Row],[Height]]*RadiatorDatabase[[#This Row],[Length]])</f>
        <v>1595.2380952380952</v>
      </c>
    </row>
    <row r="49" spans="1:10" x14ac:dyDescent="0.45">
      <c r="A49" t="str">
        <f t="shared" si="1"/>
        <v>ModernxK2x1000x300</v>
      </c>
      <c r="B49" t="s">
        <v>71</v>
      </c>
      <c r="C49" t="s">
        <v>2</v>
      </c>
      <c r="D49">
        <v>300</v>
      </c>
      <c r="E49">
        <v>1000</v>
      </c>
      <c r="F49" s="53">
        <f>INDEX($O$13:$S$19,MATCH(RadiatorDatabase[[#This Row],[Height]],$N$13:$N$19,0),MATCH(RadiatorDatabase[[#This Row],[Depth]],$O$12:$S$12,0))</f>
        <v>1.33</v>
      </c>
      <c r="G49">
        <v>982</v>
      </c>
      <c r="H49" s="1">
        <v>85.18</v>
      </c>
      <c r="J49" s="26">
        <f>1000*1000*RadiatorDatabase[[#This Row],[W @ dt 50]]/(RadiatorDatabase[[#This Row],[Height]]*RadiatorDatabase[[#This Row],[Length]])</f>
        <v>3273.3333333333335</v>
      </c>
    </row>
    <row r="50" spans="1:10" x14ac:dyDescent="0.45">
      <c r="A50" t="str">
        <f t="shared" si="1"/>
        <v>ModernxK2x1000x450</v>
      </c>
      <c r="B50" t="s">
        <v>71</v>
      </c>
      <c r="C50" t="s">
        <v>2</v>
      </c>
      <c r="D50">
        <v>450</v>
      </c>
      <c r="E50">
        <v>1000</v>
      </c>
      <c r="F50" s="53">
        <f>INDEX($O$13:$S$19,MATCH(RadiatorDatabase[[#This Row],[Height]],$N$13:$N$19,0),MATCH(RadiatorDatabase[[#This Row],[Depth]],$O$12:$S$12,0))</f>
        <v>1.33</v>
      </c>
      <c r="G50">
        <v>1371</v>
      </c>
      <c r="H50" s="1">
        <v>91.36</v>
      </c>
      <c r="J50" s="26">
        <f>1000*1000*RadiatorDatabase[[#This Row],[W @ dt 50]]/(RadiatorDatabase[[#This Row],[Height]]*RadiatorDatabase[[#This Row],[Length]])</f>
        <v>3046.6666666666665</v>
      </c>
    </row>
    <row r="51" spans="1:10" x14ac:dyDescent="0.45">
      <c r="A51" t="str">
        <f t="shared" si="1"/>
        <v>ModernxK2x1000x600</v>
      </c>
      <c r="B51" t="s">
        <v>71</v>
      </c>
      <c r="C51" t="s">
        <v>2</v>
      </c>
      <c r="D51">
        <v>600</v>
      </c>
      <c r="E51">
        <v>1000</v>
      </c>
      <c r="F51" s="53">
        <f>INDEX($O$13:$S$19,MATCH(RadiatorDatabase[[#This Row],[Height]],$N$13:$N$19,0),MATCH(RadiatorDatabase[[#This Row],[Depth]],$O$12:$S$12,0))</f>
        <v>1.34</v>
      </c>
      <c r="G51">
        <v>1732</v>
      </c>
      <c r="H51" s="1">
        <v>99.65</v>
      </c>
      <c r="J51" s="26">
        <f>1000*1000*RadiatorDatabase[[#This Row],[W @ dt 50]]/(RadiatorDatabase[[#This Row],[Height]]*RadiatorDatabase[[#This Row],[Length]])</f>
        <v>2886.6666666666665</v>
      </c>
    </row>
    <row r="52" spans="1:10" x14ac:dyDescent="0.45">
      <c r="A52" t="str">
        <f t="shared" si="1"/>
        <v>ModernxK2x1000x700</v>
      </c>
      <c r="B52" t="s">
        <v>71</v>
      </c>
      <c r="C52" t="s">
        <v>2</v>
      </c>
      <c r="D52">
        <v>700</v>
      </c>
      <c r="E52">
        <v>1000</v>
      </c>
      <c r="F52" s="53">
        <f>INDEX($O$13:$S$19,MATCH(RadiatorDatabase[[#This Row],[Height]],$N$13:$N$19,0),MATCH(RadiatorDatabase[[#This Row],[Depth]],$O$12:$S$12,0))</f>
        <v>1.34</v>
      </c>
      <c r="G52">
        <v>1961</v>
      </c>
      <c r="H52" s="1">
        <v>154.36000000000001</v>
      </c>
      <c r="J52" s="26">
        <f>1000*1000*RadiatorDatabase[[#This Row],[W @ dt 50]]/(RadiatorDatabase[[#This Row],[Height]]*RadiatorDatabase[[#This Row],[Length]])</f>
        <v>2801.4285714285716</v>
      </c>
    </row>
    <row r="53" spans="1:10" x14ac:dyDescent="0.45">
      <c r="A53" t="str">
        <f t="shared" si="1"/>
        <v>ModernxK2x1100x450</v>
      </c>
      <c r="B53" t="s">
        <v>71</v>
      </c>
      <c r="C53" t="s">
        <v>2</v>
      </c>
      <c r="D53">
        <v>450</v>
      </c>
      <c r="E53">
        <v>1100</v>
      </c>
      <c r="F53" s="53">
        <f>INDEX($O$13:$S$19,MATCH(RadiatorDatabase[[#This Row],[Height]],$N$13:$N$19,0),MATCH(RadiatorDatabase[[#This Row],[Depth]],$O$12:$S$12,0))</f>
        <v>1.33</v>
      </c>
      <c r="G53">
        <v>1508</v>
      </c>
      <c r="H53" s="1">
        <v>100.52</v>
      </c>
      <c r="J53" s="26">
        <f>1000*1000*RadiatorDatabase[[#This Row],[W @ dt 50]]/(RadiatorDatabase[[#This Row],[Height]]*RadiatorDatabase[[#This Row],[Length]])</f>
        <v>3046.4646464646466</v>
      </c>
    </row>
    <row r="54" spans="1:10" x14ac:dyDescent="0.45">
      <c r="A54" t="str">
        <f t="shared" si="1"/>
        <v>ModernxK2x1100x600</v>
      </c>
      <c r="B54" t="s">
        <v>71</v>
      </c>
      <c r="C54" t="s">
        <v>2</v>
      </c>
      <c r="D54">
        <v>600</v>
      </c>
      <c r="E54">
        <v>1100</v>
      </c>
      <c r="F54" s="53">
        <f>INDEX($O$13:$S$19,MATCH(RadiatorDatabase[[#This Row],[Height]],$N$13:$N$19,0),MATCH(RadiatorDatabase[[#This Row],[Depth]],$O$12:$S$12,0))</f>
        <v>1.34</v>
      </c>
      <c r="G54">
        <v>1905</v>
      </c>
      <c r="H54" s="1">
        <v>109.61</v>
      </c>
      <c r="J54" s="26">
        <f>1000*1000*RadiatorDatabase[[#This Row],[W @ dt 50]]/(RadiatorDatabase[[#This Row],[Height]]*RadiatorDatabase[[#This Row],[Length]])</f>
        <v>2886.3636363636365</v>
      </c>
    </row>
    <row r="55" spans="1:10" x14ac:dyDescent="0.45">
      <c r="A55" t="str">
        <f t="shared" si="1"/>
        <v>ModernxK2x1100x700</v>
      </c>
      <c r="B55" t="s">
        <v>71</v>
      </c>
      <c r="C55" t="s">
        <v>2</v>
      </c>
      <c r="D55">
        <v>700</v>
      </c>
      <c r="E55">
        <v>1100</v>
      </c>
      <c r="F55" s="53">
        <f>INDEX($O$13:$S$19,MATCH(RadiatorDatabase[[#This Row],[Height]],$N$13:$N$19,0),MATCH(RadiatorDatabase[[#This Row],[Depth]],$O$12:$S$12,0))</f>
        <v>1.34</v>
      </c>
      <c r="G55">
        <v>2157</v>
      </c>
      <c r="H55" s="1">
        <v>181.9</v>
      </c>
      <c r="J55" s="26">
        <f>1000*1000*RadiatorDatabase[[#This Row],[W @ dt 50]]/(RadiatorDatabase[[#This Row],[Height]]*RadiatorDatabase[[#This Row],[Length]])</f>
        <v>2801.2987012987014</v>
      </c>
    </row>
    <row r="56" spans="1:10" x14ac:dyDescent="0.45">
      <c r="A56" t="str">
        <f t="shared" si="1"/>
        <v>ModernxK2x1200x450</v>
      </c>
      <c r="B56" t="s">
        <v>71</v>
      </c>
      <c r="C56" t="s">
        <v>2</v>
      </c>
      <c r="D56">
        <v>450</v>
      </c>
      <c r="E56">
        <v>1200</v>
      </c>
      <c r="F56" s="53">
        <f>INDEX($O$13:$S$19,MATCH(RadiatorDatabase[[#This Row],[Height]],$N$13:$N$19,0),MATCH(RadiatorDatabase[[#This Row],[Depth]],$O$12:$S$12,0))</f>
        <v>1.33</v>
      </c>
      <c r="G56">
        <v>1645</v>
      </c>
      <c r="H56" s="1">
        <v>109.61</v>
      </c>
      <c r="J56" s="26">
        <f>1000*1000*RadiatorDatabase[[#This Row],[W @ dt 50]]/(RadiatorDatabase[[#This Row],[Height]]*RadiatorDatabase[[#This Row],[Length]])</f>
        <v>3046.2962962962961</v>
      </c>
    </row>
    <row r="57" spans="1:10" x14ac:dyDescent="0.45">
      <c r="A57" t="str">
        <f t="shared" si="1"/>
        <v>ModernxK2x1200x600</v>
      </c>
      <c r="B57" t="s">
        <v>71</v>
      </c>
      <c r="C57" t="s">
        <v>2</v>
      </c>
      <c r="D57">
        <v>600</v>
      </c>
      <c r="E57">
        <v>1200</v>
      </c>
      <c r="F57" s="53">
        <f>INDEX($O$13:$S$19,MATCH(RadiatorDatabase[[#This Row],[Height]],$N$13:$N$19,0),MATCH(RadiatorDatabase[[#This Row],[Depth]],$O$12:$S$12,0))</f>
        <v>1.34</v>
      </c>
      <c r="G57">
        <v>2078</v>
      </c>
      <c r="H57" s="1">
        <v>119.57</v>
      </c>
      <c r="J57" s="26">
        <f>1000*1000*RadiatorDatabase[[#This Row],[W @ dt 50]]/(RadiatorDatabase[[#This Row],[Height]]*RadiatorDatabase[[#This Row],[Length]])</f>
        <v>2886.1111111111113</v>
      </c>
    </row>
    <row r="58" spans="1:10" x14ac:dyDescent="0.45">
      <c r="A58" t="str">
        <f t="shared" si="1"/>
        <v>ModernxK2x1200x700</v>
      </c>
      <c r="B58" t="s">
        <v>71</v>
      </c>
      <c r="C58" t="s">
        <v>2</v>
      </c>
      <c r="D58">
        <v>700</v>
      </c>
      <c r="E58">
        <v>1200</v>
      </c>
      <c r="F58" s="53">
        <f>INDEX($O$13:$S$19,MATCH(RadiatorDatabase[[#This Row],[Height]],$N$13:$N$19,0),MATCH(RadiatorDatabase[[#This Row],[Depth]],$O$12:$S$12,0))</f>
        <v>1.34</v>
      </c>
      <c r="G58">
        <v>2353</v>
      </c>
      <c r="H58" s="1">
        <v>198.48</v>
      </c>
      <c r="J58" s="26">
        <f>1000*1000*RadiatorDatabase[[#This Row],[W @ dt 50]]/(RadiatorDatabase[[#This Row],[Height]]*RadiatorDatabase[[#This Row],[Length]])</f>
        <v>2801.1904761904761</v>
      </c>
    </row>
    <row r="59" spans="1:10" x14ac:dyDescent="0.45">
      <c r="A59" t="str">
        <f t="shared" si="1"/>
        <v>ModernxK2x1400x450</v>
      </c>
      <c r="B59" t="s">
        <v>71</v>
      </c>
      <c r="C59" t="s">
        <v>2</v>
      </c>
      <c r="D59">
        <v>450</v>
      </c>
      <c r="E59">
        <v>1400</v>
      </c>
      <c r="F59" s="53">
        <f>INDEX($O$13:$S$19,MATCH(RadiatorDatabase[[#This Row],[Height]],$N$13:$N$19,0),MATCH(RadiatorDatabase[[#This Row],[Depth]],$O$12:$S$12,0))</f>
        <v>1.33</v>
      </c>
      <c r="G59">
        <v>1919</v>
      </c>
      <c r="H59" s="1">
        <v>141.21</v>
      </c>
      <c r="J59" s="26">
        <f>1000*1000*RadiatorDatabase[[#This Row],[W @ dt 50]]/(RadiatorDatabase[[#This Row],[Height]]*RadiatorDatabase[[#This Row],[Length]])</f>
        <v>3046.031746031746</v>
      </c>
    </row>
    <row r="60" spans="1:10" x14ac:dyDescent="0.45">
      <c r="A60" t="str">
        <f t="shared" si="1"/>
        <v>ModernxK2x1400x600</v>
      </c>
      <c r="B60" t="s">
        <v>71</v>
      </c>
      <c r="C60" t="s">
        <v>2</v>
      </c>
      <c r="D60">
        <v>600</v>
      </c>
      <c r="E60">
        <v>1400</v>
      </c>
      <c r="F60" s="53">
        <f>INDEX($O$13:$S$19,MATCH(RadiatorDatabase[[#This Row],[Height]],$N$13:$N$19,0),MATCH(RadiatorDatabase[[#This Row],[Depth]],$O$12:$S$12,0))</f>
        <v>1.34</v>
      </c>
      <c r="G60">
        <v>2425</v>
      </c>
      <c r="H60" s="1">
        <v>154.06</v>
      </c>
      <c r="J60" s="26">
        <f>1000*1000*RadiatorDatabase[[#This Row],[W @ dt 50]]/(RadiatorDatabase[[#This Row],[Height]]*RadiatorDatabase[[#This Row],[Length]])</f>
        <v>2886.9047619047619</v>
      </c>
    </row>
    <row r="61" spans="1:10" x14ac:dyDescent="0.45">
      <c r="A61" t="str">
        <f t="shared" si="1"/>
        <v>ModernxK2x1400x700</v>
      </c>
      <c r="B61" t="s">
        <v>71</v>
      </c>
      <c r="C61" t="s">
        <v>2</v>
      </c>
      <c r="D61">
        <v>700</v>
      </c>
      <c r="E61">
        <v>1400</v>
      </c>
      <c r="F61" s="53">
        <f>INDEX($O$13:$S$19,MATCH(RadiatorDatabase[[#This Row],[Height]],$N$13:$N$19,0),MATCH(RadiatorDatabase[[#This Row],[Depth]],$O$12:$S$12,0))</f>
        <v>1.34</v>
      </c>
      <c r="G61">
        <v>2745</v>
      </c>
      <c r="H61" s="1">
        <v>255.64</v>
      </c>
      <c r="J61" s="26">
        <f>1000*1000*RadiatorDatabase[[#This Row],[W @ dt 50]]/(RadiatorDatabase[[#This Row],[Height]]*RadiatorDatabase[[#This Row],[Length]])</f>
        <v>2801.0204081632655</v>
      </c>
    </row>
    <row r="62" spans="1:10" x14ac:dyDescent="0.45">
      <c r="A62" t="str">
        <f t="shared" si="1"/>
        <v>ModernxK2x1500x300</v>
      </c>
      <c r="B62" t="s">
        <v>71</v>
      </c>
      <c r="C62" t="s">
        <v>2</v>
      </c>
      <c r="D62">
        <v>300</v>
      </c>
      <c r="E62">
        <v>1500</v>
      </c>
      <c r="F62" s="53">
        <f>INDEX($O$13:$S$19,MATCH(RadiatorDatabase[[#This Row],[Height]],$N$13:$N$19,0),MATCH(RadiatorDatabase[[#This Row],[Depth]],$O$12:$S$12,0))</f>
        <v>1.33</v>
      </c>
      <c r="G62">
        <v>1473</v>
      </c>
      <c r="H62" s="1">
        <v>130.91</v>
      </c>
      <c r="J62" s="26">
        <f>1000*1000*RadiatorDatabase[[#This Row],[W @ dt 50]]/(RadiatorDatabase[[#This Row],[Height]]*RadiatorDatabase[[#This Row],[Length]])</f>
        <v>3273.3333333333335</v>
      </c>
    </row>
    <row r="63" spans="1:10" x14ac:dyDescent="0.45">
      <c r="A63" t="str">
        <f t="shared" si="1"/>
        <v>ModernxK2x1600x450</v>
      </c>
      <c r="B63" t="s">
        <v>71</v>
      </c>
      <c r="C63" t="s">
        <v>2</v>
      </c>
      <c r="D63">
        <v>450</v>
      </c>
      <c r="E63">
        <v>1600</v>
      </c>
      <c r="F63" s="53">
        <f>INDEX($O$13:$S$19,MATCH(RadiatorDatabase[[#This Row],[Height]],$N$13:$N$19,0),MATCH(RadiatorDatabase[[#This Row],[Depth]],$O$12:$S$12,0))</f>
        <v>1.33</v>
      </c>
      <c r="G63">
        <v>2194</v>
      </c>
      <c r="H63" s="1">
        <v>161.37</v>
      </c>
      <c r="J63" s="26">
        <f>1000*1000*RadiatorDatabase[[#This Row],[W @ dt 50]]/(RadiatorDatabase[[#This Row],[Height]]*RadiatorDatabase[[#This Row],[Length]])</f>
        <v>3047.2222222222222</v>
      </c>
    </row>
    <row r="64" spans="1:10" x14ac:dyDescent="0.45">
      <c r="A64" t="str">
        <f t="shared" si="1"/>
        <v>ModernxK2x1600x600</v>
      </c>
      <c r="B64" t="s">
        <v>71</v>
      </c>
      <c r="C64" t="s">
        <v>2</v>
      </c>
      <c r="D64">
        <v>600</v>
      </c>
      <c r="E64">
        <v>1600</v>
      </c>
      <c r="F64" s="53">
        <f>INDEX($O$13:$S$19,MATCH(RadiatorDatabase[[#This Row],[Height]],$N$13:$N$19,0),MATCH(RadiatorDatabase[[#This Row],[Depth]],$O$12:$S$12,0))</f>
        <v>1.34</v>
      </c>
      <c r="G64">
        <v>2771</v>
      </c>
      <c r="H64" s="1">
        <v>176.02</v>
      </c>
      <c r="J64" s="26">
        <f>1000*1000*RadiatorDatabase[[#This Row],[W @ dt 50]]/(RadiatorDatabase[[#This Row],[Height]]*RadiatorDatabase[[#This Row],[Length]])</f>
        <v>2886.4583333333335</v>
      </c>
    </row>
    <row r="65" spans="1:10" x14ac:dyDescent="0.45">
      <c r="A65" t="str">
        <f t="shared" si="1"/>
        <v>ModernxK2x1600x700</v>
      </c>
      <c r="B65" t="s">
        <v>71</v>
      </c>
      <c r="C65" t="s">
        <v>2</v>
      </c>
      <c r="D65">
        <v>700</v>
      </c>
      <c r="E65">
        <v>1600</v>
      </c>
      <c r="F65" s="53">
        <f>INDEX($O$13:$S$19,MATCH(RadiatorDatabase[[#This Row],[Height]],$N$13:$N$19,0),MATCH(RadiatorDatabase[[#This Row],[Depth]],$O$12:$S$12,0))</f>
        <v>1.34</v>
      </c>
      <c r="G65">
        <v>3138</v>
      </c>
      <c r="H65" s="1">
        <v>292.18</v>
      </c>
      <c r="J65" s="26">
        <f>1000*1000*RadiatorDatabase[[#This Row],[W @ dt 50]]/(RadiatorDatabase[[#This Row],[Height]]*RadiatorDatabase[[#This Row],[Length]])</f>
        <v>2801.7857142857142</v>
      </c>
    </row>
    <row r="66" spans="1:10" x14ac:dyDescent="0.45">
      <c r="A66" t="str">
        <f t="shared" ref="A66:A103" si="2">B66&amp;"x"&amp;C66&amp;"x"&amp;E66&amp;"x"&amp;D66</f>
        <v>ModernxK2x1800x450</v>
      </c>
      <c r="B66" t="s">
        <v>71</v>
      </c>
      <c r="C66" t="s">
        <v>2</v>
      </c>
      <c r="D66">
        <v>450</v>
      </c>
      <c r="E66">
        <v>1800</v>
      </c>
      <c r="F66" s="53">
        <f>INDEX($O$13:$S$19,MATCH(RadiatorDatabase[[#This Row],[Height]],$N$13:$N$19,0),MATCH(RadiatorDatabase[[#This Row],[Depth]],$O$12:$S$12,0))</f>
        <v>1.33</v>
      </c>
      <c r="G66">
        <v>2468</v>
      </c>
      <c r="H66" s="1">
        <v>181.58</v>
      </c>
      <c r="J66" s="26">
        <f>1000*1000*RadiatorDatabase[[#This Row],[W @ dt 50]]/(RadiatorDatabase[[#This Row],[Height]]*RadiatorDatabase[[#This Row],[Length]])</f>
        <v>3046.9135802469136</v>
      </c>
    </row>
    <row r="67" spans="1:10" x14ac:dyDescent="0.45">
      <c r="A67" t="str">
        <f t="shared" si="2"/>
        <v>ModernxK2x1800x600</v>
      </c>
      <c r="B67" t="s">
        <v>71</v>
      </c>
      <c r="C67" t="s">
        <v>2</v>
      </c>
      <c r="D67">
        <v>600</v>
      </c>
      <c r="E67">
        <v>1800</v>
      </c>
      <c r="F67" s="53">
        <f>INDEX($O$13:$S$19,MATCH(RadiatorDatabase[[#This Row],[Height]],$N$13:$N$19,0),MATCH(RadiatorDatabase[[#This Row],[Depth]],$O$12:$S$12,0))</f>
        <v>1.34</v>
      </c>
      <c r="G67">
        <v>3118</v>
      </c>
      <c r="H67" s="1">
        <v>198.04</v>
      </c>
      <c r="J67" s="26">
        <f>1000*1000*RadiatorDatabase[[#This Row],[W @ dt 50]]/(RadiatorDatabase[[#This Row],[Height]]*RadiatorDatabase[[#This Row],[Length]])</f>
        <v>2887.037037037037</v>
      </c>
    </row>
    <row r="68" spans="1:10" x14ac:dyDescent="0.45">
      <c r="A68" t="str">
        <f t="shared" si="2"/>
        <v>ModernxK2x1800x700</v>
      </c>
      <c r="B68" t="s">
        <v>71</v>
      </c>
      <c r="C68" t="s">
        <v>2</v>
      </c>
      <c r="D68">
        <v>700</v>
      </c>
      <c r="E68">
        <v>1800</v>
      </c>
      <c r="F68" s="53">
        <f>INDEX($O$13:$S$19,MATCH(RadiatorDatabase[[#This Row],[Height]],$N$13:$N$19,0),MATCH(RadiatorDatabase[[#This Row],[Depth]],$O$12:$S$12,0))</f>
        <v>1.34</v>
      </c>
      <c r="G68">
        <v>3530</v>
      </c>
      <c r="H68" s="1">
        <v>328.68</v>
      </c>
      <c r="J68" s="26">
        <f>1000*1000*RadiatorDatabase[[#This Row],[W @ dt 50]]/(RadiatorDatabase[[#This Row],[Height]]*RadiatorDatabase[[#This Row],[Length]])</f>
        <v>2801.5873015873017</v>
      </c>
    </row>
    <row r="69" spans="1:10" x14ac:dyDescent="0.45">
      <c r="A69" t="str">
        <f t="shared" si="2"/>
        <v>ModernxK2x2000x300</v>
      </c>
      <c r="B69" t="s">
        <v>71</v>
      </c>
      <c r="C69" t="s">
        <v>2</v>
      </c>
      <c r="D69">
        <v>300</v>
      </c>
      <c r="E69">
        <v>2000</v>
      </c>
      <c r="F69" s="53">
        <f>INDEX($O$13:$S$19,MATCH(RadiatorDatabase[[#This Row],[Height]],$N$13:$N$19,0),MATCH(RadiatorDatabase[[#This Row],[Depth]],$O$12:$S$12,0))</f>
        <v>1.33</v>
      </c>
      <c r="G69">
        <v>1964</v>
      </c>
      <c r="H69" s="1">
        <v>181.53</v>
      </c>
      <c r="J69" s="26">
        <f>1000*1000*RadiatorDatabase[[#This Row],[W @ dt 50]]/(RadiatorDatabase[[#This Row],[Height]]*RadiatorDatabase[[#This Row],[Length]])</f>
        <v>3273.3333333333335</v>
      </c>
    </row>
    <row r="70" spans="1:10" x14ac:dyDescent="0.45">
      <c r="A70" t="str">
        <f t="shared" si="2"/>
        <v>ModernxK2x2000x450</v>
      </c>
      <c r="B70" t="s">
        <v>71</v>
      </c>
      <c r="C70" t="s">
        <v>2</v>
      </c>
      <c r="D70">
        <v>450</v>
      </c>
      <c r="E70">
        <v>2000</v>
      </c>
      <c r="F70" s="53">
        <f>INDEX($O$13:$S$19,MATCH(RadiatorDatabase[[#This Row],[Height]],$N$13:$N$19,0),MATCH(RadiatorDatabase[[#This Row],[Depth]],$O$12:$S$12,0))</f>
        <v>1.33</v>
      </c>
      <c r="G70">
        <v>2742</v>
      </c>
      <c r="H70" s="1">
        <v>209.8</v>
      </c>
      <c r="J70" s="26">
        <f>1000*1000*RadiatorDatabase[[#This Row],[W @ dt 50]]/(RadiatorDatabase[[#This Row],[Height]]*RadiatorDatabase[[#This Row],[Length]])</f>
        <v>3046.6666666666665</v>
      </c>
    </row>
    <row r="71" spans="1:10" x14ac:dyDescent="0.45">
      <c r="A71" t="str">
        <f t="shared" si="2"/>
        <v>ModernxK2x2000x600</v>
      </c>
      <c r="B71" t="s">
        <v>71</v>
      </c>
      <c r="C71" t="s">
        <v>2</v>
      </c>
      <c r="D71">
        <v>600</v>
      </c>
      <c r="E71">
        <v>2000</v>
      </c>
      <c r="F71" s="53">
        <f>INDEX($O$13:$S$19,MATCH(RadiatorDatabase[[#This Row],[Height]],$N$13:$N$19,0),MATCH(RadiatorDatabase[[#This Row],[Depth]],$O$12:$S$12,0))</f>
        <v>1.34</v>
      </c>
      <c r="G71">
        <v>3464</v>
      </c>
      <c r="H71" s="1">
        <v>303.12</v>
      </c>
      <c r="J71" s="26">
        <f>1000*1000*RadiatorDatabase[[#This Row],[W @ dt 50]]/(RadiatorDatabase[[#This Row],[Height]]*RadiatorDatabase[[#This Row],[Length]])</f>
        <v>2886.6666666666665</v>
      </c>
    </row>
    <row r="72" spans="1:10" x14ac:dyDescent="0.45">
      <c r="A72" t="str">
        <f t="shared" si="2"/>
        <v>ModernxK2x2000x700</v>
      </c>
      <c r="B72" t="s">
        <v>71</v>
      </c>
      <c r="C72" t="s">
        <v>2</v>
      </c>
      <c r="D72">
        <v>700</v>
      </c>
      <c r="E72">
        <v>2000</v>
      </c>
      <c r="F72" s="53">
        <f>INDEX($O$13:$S$19,MATCH(RadiatorDatabase[[#This Row],[Height]],$N$13:$N$19,0),MATCH(RadiatorDatabase[[#This Row],[Depth]],$O$12:$S$12,0))</f>
        <v>1.34</v>
      </c>
      <c r="G72">
        <v>3922</v>
      </c>
      <c r="H72" s="1">
        <v>379.84</v>
      </c>
      <c r="J72" s="26">
        <f>1000*1000*RadiatorDatabase[[#This Row],[W @ dt 50]]/(RadiatorDatabase[[#This Row],[Height]]*RadiatorDatabase[[#This Row],[Length]])</f>
        <v>2801.4285714285716</v>
      </c>
    </row>
    <row r="73" spans="1:10" x14ac:dyDescent="0.45">
      <c r="A73" t="str">
        <f t="shared" si="2"/>
        <v>ModernxK2x2200x450</v>
      </c>
      <c r="B73" t="s">
        <v>71</v>
      </c>
      <c r="C73" t="s">
        <v>2</v>
      </c>
      <c r="D73">
        <v>450</v>
      </c>
      <c r="E73">
        <v>2200</v>
      </c>
      <c r="F73" s="53">
        <f>INDEX($O$13:$S$19,MATCH(RadiatorDatabase[[#This Row],[Height]],$N$13:$N$19,0),MATCH(RadiatorDatabase[[#This Row],[Depth]],$O$12:$S$12,0))</f>
        <v>1.33</v>
      </c>
      <c r="G73">
        <v>3016</v>
      </c>
      <c r="H73" s="1">
        <v>257.01</v>
      </c>
      <c r="J73" s="26">
        <f>1000*1000*RadiatorDatabase[[#This Row],[W @ dt 50]]/(RadiatorDatabase[[#This Row],[Height]]*RadiatorDatabase[[#This Row],[Length]])</f>
        <v>3046.4646464646466</v>
      </c>
    </row>
    <row r="74" spans="1:10" x14ac:dyDescent="0.45">
      <c r="A74" t="str">
        <f t="shared" si="2"/>
        <v>ModernxK2x2200x600</v>
      </c>
      <c r="B74" t="s">
        <v>71</v>
      </c>
      <c r="C74" t="s">
        <v>2</v>
      </c>
      <c r="D74">
        <v>600</v>
      </c>
      <c r="E74">
        <v>2200</v>
      </c>
      <c r="F74" s="53">
        <f>INDEX($O$13:$S$19,MATCH(RadiatorDatabase[[#This Row],[Height]],$N$13:$N$19,0),MATCH(RadiatorDatabase[[#This Row],[Depth]],$O$12:$S$12,0))</f>
        <v>1.34</v>
      </c>
      <c r="G74">
        <v>3810</v>
      </c>
      <c r="H74" s="1">
        <v>378.33</v>
      </c>
      <c r="J74" s="26">
        <f>1000*1000*RadiatorDatabase[[#This Row],[W @ dt 50]]/(RadiatorDatabase[[#This Row],[Height]]*RadiatorDatabase[[#This Row],[Length]])</f>
        <v>2886.3636363636365</v>
      </c>
    </row>
    <row r="75" spans="1:10" x14ac:dyDescent="0.45">
      <c r="A75" t="str">
        <f t="shared" si="2"/>
        <v>ModernxK2x2400x450</v>
      </c>
      <c r="B75" t="s">
        <v>71</v>
      </c>
      <c r="C75" t="s">
        <v>2</v>
      </c>
      <c r="D75">
        <v>450</v>
      </c>
      <c r="E75">
        <v>2400</v>
      </c>
      <c r="F75" s="53">
        <f>INDEX($O$13:$S$19,MATCH(RadiatorDatabase[[#This Row],[Height]],$N$13:$N$19,0),MATCH(RadiatorDatabase[[#This Row],[Depth]],$O$12:$S$12,0))</f>
        <v>1.33</v>
      </c>
      <c r="G75">
        <v>3290</v>
      </c>
      <c r="H75" s="1">
        <v>280.38</v>
      </c>
      <c r="J75" s="26">
        <f>1000*1000*RadiatorDatabase[[#This Row],[W @ dt 50]]/(RadiatorDatabase[[#This Row],[Height]]*RadiatorDatabase[[#This Row],[Length]])</f>
        <v>3046.2962962962961</v>
      </c>
    </row>
    <row r="76" spans="1:10" x14ac:dyDescent="0.45">
      <c r="A76" t="str">
        <f t="shared" si="2"/>
        <v>ModernxK2x2400x600</v>
      </c>
      <c r="B76" t="s">
        <v>71</v>
      </c>
      <c r="C76" t="s">
        <v>2</v>
      </c>
      <c r="D76">
        <v>600</v>
      </c>
      <c r="E76">
        <v>2400</v>
      </c>
      <c r="F76" s="53">
        <f>INDEX($O$13:$S$19,MATCH(RadiatorDatabase[[#This Row],[Height]],$N$13:$N$19,0),MATCH(RadiatorDatabase[[#This Row],[Depth]],$O$12:$S$12,0))</f>
        <v>1.34</v>
      </c>
      <c r="G76">
        <v>4157</v>
      </c>
      <c r="H76" s="1">
        <v>412.94</v>
      </c>
      <c r="J76" s="26">
        <f>1000*1000*RadiatorDatabase[[#This Row],[W @ dt 50]]/(RadiatorDatabase[[#This Row],[Height]]*RadiatorDatabase[[#This Row],[Length]])</f>
        <v>2886.8055555555557</v>
      </c>
    </row>
    <row r="77" spans="1:10" x14ac:dyDescent="0.45">
      <c r="A77" t="str">
        <f t="shared" si="2"/>
        <v>ModernxK2x400x450</v>
      </c>
      <c r="B77" t="s">
        <v>71</v>
      </c>
      <c r="C77" t="s">
        <v>2</v>
      </c>
      <c r="D77">
        <v>450</v>
      </c>
      <c r="E77">
        <v>400</v>
      </c>
      <c r="F77" s="53">
        <f>INDEX($O$13:$S$19,MATCH(RadiatorDatabase[[#This Row],[Height]],$N$13:$N$19,0),MATCH(RadiatorDatabase[[#This Row],[Depth]],$O$12:$S$12,0))</f>
        <v>1.33</v>
      </c>
      <c r="G77">
        <v>548</v>
      </c>
      <c r="H77" s="1">
        <v>53.29</v>
      </c>
      <c r="J77" s="26">
        <f>1000*1000*RadiatorDatabase[[#This Row],[W @ dt 50]]/(RadiatorDatabase[[#This Row],[Height]]*RadiatorDatabase[[#This Row],[Length]])</f>
        <v>3044.4444444444443</v>
      </c>
    </row>
    <row r="78" spans="1:10" x14ac:dyDescent="0.45">
      <c r="A78" t="str">
        <f t="shared" si="2"/>
        <v>ModernxK2x400x600</v>
      </c>
      <c r="B78" t="s">
        <v>71</v>
      </c>
      <c r="C78" t="s">
        <v>2</v>
      </c>
      <c r="D78">
        <v>600</v>
      </c>
      <c r="E78">
        <v>400</v>
      </c>
      <c r="F78" s="53">
        <f>INDEX($O$13:$S$19,MATCH(RadiatorDatabase[[#This Row],[Height]],$N$13:$N$19,0),MATCH(RadiatorDatabase[[#This Row],[Depth]],$O$12:$S$12,0))</f>
        <v>1.34</v>
      </c>
      <c r="G78">
        <v>693</v>
      </c>
      <c r="H78" s="1">
        <v>58.14</v>
      </c>
      <c r="J78" s="26">
        <f>1000*1000*RadiatorDatabase[[#This Row],[W @ dt 50]]/(RadiatorDatabase[[#This Row],[Height]]*RadiatorDatabase[[#This Row],[Length]])</f>
        <v>2887.5</v>
      </c>
    </row>
    <row r="79" spans="1:10" x14ac:dyDescent="0.45">
      <c r="A79" t="str">
        <f t="shared" si="2"/>
        <v>ModernxK2x400x700</v>
      </c>
      <c r="B79" t="s">
        <v>71</v>
      </c>
      <c r="C79" t="s">
        <v>2</v>
      </c>
      <c r="D79">
        <v>700</v>
      </c>
      <c r="E79">
        <v>400</v>
      </c>
      <c r="F79" s="53">
        <f>INDEX($O$13:$S$19,MATCH(RadiatorDatabase[[#This Row],[Height]],$N$13:$N$19,0),MATCH(RadiatorDatabase[[#This Row],[Depth]],$O$12:$S$12,0))</f>
        <v>1.34</v>
      </c>
      <c r="G79">
        <v>784</v>
      </c>
      <c r="H79" s="1">
        <v>96.46</v>
      </c>
      <c r="J79" s="26">
        <f>1000*1000*RadiatorDatabase[[#This Row],[W @ dt 50]]/(RadiatorDatabase[[#This Row],[Height]]*RadiatorDatabase[[#This Row],[Length]])</f>
        <v>2800</v>
      </c>
    </row>
    <row r="80" spans="1:10" x14ac:dyDescent="0.45">
      <c r="A80" s="102" t="str">
        <f>B80&amp;"x"&amp;C80&amp;"x"&amp;E80&amp;"x"&amp;D80</f>
        <v>ModernxK2x400x1800</v>
      </c>
      <c r="B80" t="s">
        <v>71</v>
      </c>
      <c r="C80" t="s">
        <v>2</v>
      </c>
      <c r="D80">
        <v>1800</v>
      </c>
      <c r="E80">
        <v>400</v>
      </c>
      <c r="F80" s="53">
        <f>INDEX($O$13:$S$19,MATCH(RadiatorDatabase[[#This Row],[Height]],$N$13:$N$19,0),MATCH(RadiatorDatabase[[#This Row],[Depth]],$O$12:$S$12,0))</f>
        <v>1.33</v>
      </c>
      <c r="G80">
        <v>1584</v>
      </c>
      <c r="H80" s="1">
        <v>314</v>
      </c>
      <c r="J80" s="26">
        <f>1000*1000*RadiatorDatabase[[#This Row],[W @ dt 50]]/(RadiatorDatabase[[#This Row],[Height]]*RadiatorDatabase[[#This Row],[Length]])</f>
        <v>2200</v>
      </c>
    </row>
    <row r="81" spans="1:10" x14ac:dyDescent="0.45">
      <c r="A81" s="102" t="str">
        <f>B81&amp;"x"&amp;C81&amp;"x"&amp;E81&amp;"x"&amp;D81</f>
        <v>ModernxK2x500x1800</v>
      </c>
      <c r="B81" t="s">
        <v>71</v>
      </c>
      <c r="C81" t="s">
        <v>2</v>
      </c>
      <c r="D81">
        <v>1800</v>
      </c>
      <c r="E81">
        <v>500</v>
      </c>
      <c r="F81" s="53">
        <f>INDEX($O$13:$S$19,MATCH(RadiatorDatabase[[#This Row],[Height]],$N$13:$N$19,0),MATCH(RadiatorDatabase[[#This Row],[Depth]],$O$12:$S$12,0))</f>
        <v>1.33</v>
      </c>
      <c r="G81">
        <v>1980</v>
      </c>
      <c r="H81" s="1">
        <v>349</v>
      </c>
      <c r="J81" s="26">
        <f>1000*1000*RadiatorDatabase[[#This Row],[W @ dt 50]]/(RadiatorDatabase[[#This Row],[Height]]*RadiatorDatabase[[#This Row],[Length]])</f>
        <v>2200</v>
      </c>
    </row>
    <row r="82" spans="1:10" x14ac:dyDescent="0.45">
      <c r="A82" s="102" t="str">
        <f>B82&amp;"x"&amp;C82&amp;"x"&amp;E82&amp;"x"&amp;D82</f>
        <v>ModernxK2x600x1800</v>
      </c>
      <c r="B82" t="s">
        <v>71</v>
      </c>
      <c r="C82" t="s">
        <v>2</v>
      </c>
      <c r="D82">
        <v>1800</v>
      </c>
      <c r="E82">
        <v>600</v>
      </c>
      <c r="F82" s="53">
        <f>INDEX($O$13:$S$19,MATCH(RadiatorDatabase[[#This Row],[Height]],$N$13:$N$19,0),MATCH(RadiatorDatabase[[#This Row],[Depth]],$O$12:$S$12,0))</f>
        <v>1.33</v>
      </c>
      <c r="G82">
        <v>2737</v>
      </c>
      <c r="H82" s="1">
        <v>385</v>
      </c>
      <c r="J82" s="26">
        <f>1000*1000*RadiatorDatabase[[#This Row],[W @ dt 50]]/(RadiatorDatabase[[#This Row],[Height]]*RadiatorDatabase[[#This Row],[Length]])</f>
        <v>2534.2592592592591</v>
      </c>
    </row>
    <row r="83" spans="1:10" x14ac:dyDescent="0.45">
      <c r="A83" t="str">
        <f t="shared" si="2"/>
        <v>ModernxK2x500x300</v>
      </c>
      <c r="B83" t="s">
        <v>71</v>
      </c>
      <c r="C83" t="s">
        <v>2</v>
      </c>
      <c r="D83">
        <v>300</v>
      </c>
      <c r="E83">
        <v>500</v>
      </c>
      <c r="F83" s="53">
        <f>INDEX($O$13:$S$19,MATCH(RadiatorDatabase[[#This Row],[Height]],$N$13:$N$19,0),MATCH(RadiatorDatabase[[#This Row],[Depth]],$O$12:$S$12,0))</f>
        <v>1.33</v>
      </c>
      <c r="G83">
        <v>491</v>
      </c>
      <c r="H83" s="1">
        <v>48.99</v>
      </c>
      <c r="J83" s="26">
        <f>1000*1000*RadiatorDatabase[[#This Row],[W @ dt 50]]/(RadiatorDatabase[[#This Row],[Height]]*RadiatorDatabase[[#This Row],[Length]])</f>
        <v>3273.3333333333335</v>
      </c>
    </row>
    <row r="84" spans="1:10" x14ac:dyDescent="0.45">
      <c r="A84" t="str">
        <f t="shared" si="2"/>
        <v>ModernxK2x500x450</v>
      </c>
      <c r="B84" t="s">
        <v>71</v>
      </c>
      <c r="C84" t="s">
        <v>2</v>
      </c>
      <c r="D84">
        <v>450</v>
      </c>
      <c r="E84">
        <v>500</v>
      </c>
      <c r="F84" s="53">
        <f>INDEX($O$13:$S$19,MATCH(RadiatorDatabase[[#This Row],[Height]],$N$13:$N$19,0),MATCH(RadiatorDatabase[[#This Row],[Depth]],$O$12:$S$12,0))</f>
        <v>1.33</v>
      </c>
      <c r="G84">
        <v>686</v>
      </c>
      <c r="H84" s="1">
        <v>61.83</v>
      </c>
      <c r="J84" s="26">
        <f>1000*1000*RadiatorDatabase[[#This Row],[W @ dt 50]]/(RadiatorDatabase[[#This Row],[Height]]*RadiatorDatabase[[#This Row],[Length]])</f>
        <v>3048.8888888888887</v>
      </c>
    </row>
    <row r="85" spans="1:10" x14ac:dyDescent="0.45">
      <c r="A85" t="str">
        <f t="shared" si="2"/>
        <v>ModernxK2x500x600</v>
      </c>
      <c r="B85" t="s">
        <v>71</v>
      </c>
      <c r="C85" t="s">
        <v>2</v>
      </c>
      <c r="D85">
        <v>600</v>
      </c>
      <c r="E85">
        <v>500</v>
      </c>
      <c r="F85" s="53">
        <f>INDEX($O$13:$S$19,MATCH(RadiatorDatabase[[#This Row],[Height]],$N$13:$N$19,0),MATCH(RadiatorDatabase[[#This Row],[Depth]],$O$12:$S$12,0))</f>
        <v>1.34</v>
      </c>
      <c r="G85">
        <v>866</v>
      </c>
      <c r="H85" s="1">
        <v>67.489999999999995</v>
      </c>
      <c r="J85" s="26">
        <f>1000*1000*RadiatorDatabase[[#This Row],[W @ dt 50]]/(RadiatorDatabase[[#This Row],[Height]]*RadiatorDatabase[[#This Row],[Length]])</f>
        <v>2886.6666666666665</v>
      </c>
    </row>
    <row r="86" spans="1:10" x14ac:dyDescent="0.45">
      <c r="A86" t="str">
        <f t="shared" si="2"/>
        <v>ModernxK2x500x700</v>
      </c>
      <c r="B86" t="s">
        <v>71</v>
      </c>
      <c r="C86" t="s">
        <v>2</v>
      </c>
      <c r="D86">
        <v>700</v>
      </c>
      <c r="E86">
        <v>500</v>
      </c>
      <c r="F86" s="53">
        <f>INDEX($O$13:$S$19,MATCH(RadiatorDatabase[[#This Row],[Height]],$N$13:$N$19,0),MATCH(RadiatorDatabase[[#This Row],[Depth]],$O$12:$S$12,0))</f>
        <v>1.34</v>
      </c>
      <c r="G86">
        <v>981</v>
      </c>
      <c r="H86" s="1">
        <v>111.95</v>
      </c>
      <c r="J86" s="26">
        <f>1000*1000*RadiatorDatabase[[#This Row],[W @ dt 50]]/(RadiatorDatabase[[#This Row],[Height]]*RadiatorDatabase[[#This Row],[Length]])</f>
        <v>2802.8571428571427</v>
      </c>
    </row>
    <row r="87" spans="1:10" x14ac:dyDescent="0.45">
      <c r="A87" t="str">
        <f t="shared" si="2"/>
        <v>ModernxK2x600x450</v>
      </c>
      <c r="B87" t="s">
        <v>71</v>
      </c>
      <c r="C87" t="s">
        <v>2</v>
      </c>
      <c r="D87">
        <v>450</v>
      </c>
      <c r="E87">
        <v>600</v>
      </c>
      <c r="F87" s="53">
        <f>INDEX($O$13:$S$19,MATCH(RadiatorDatabase[[#This Row],[Height]],$N$13:$N$19,0),MATCH(RadiatorDatabase[[#This Row],[Depth]],$O$12:$S$12,0))</f>
        <v>1.33</v>
      </c>
      <c r="G87">
        <v>823</v>
      </c>
      <c r="H87" s="1">
        <v>68.5</v>
      </c>
      <c r="J87" s="26">
        <f>1000*1000*RadiatorDatabase[[#This Row],[W @ dt 50]]/(RadiatorDatabase[[#This Row],[Height]]*RadiatorDatabase[[#This Row],[Length]])</f>
        <v>3048.1481481481483</v>
      </c>
    </row>
    <row r="88" spans="1:10" x14ac:dyDescent="0.45">
      <c r="A88" t="str">
        <f t="shared" si="2"/>
        <v>ModernxK2x600x600</v>
      </c>
      <c r="B88" t="s">
        <v>71</v>
      </c>
      <c r="C88" t="s">
        <v>2</v>
      </c>
      <c r="D88">
        <v>600</v>
      </c>
      <c r="E88">
        <v>600</v>
      </c>
      <c r="F88" s="53">
        <f>INDEX($O$13:$S$19,MATCH(RadiatorDatabase[[#This Row],[Height]],$N$13:$N$19,0),MATCH(RadiatorDatabase[[#This Row],[Depth]],$O$12:$S$12,0))</f>
        <v>1.34</v>
      </c>
      <c r="G88">
        <v>1039</v>
      </c>
      <c r="H88" s="1">
        <v>74.739999999999995</v>
      </c>
      <c r="J88" s="26">
        <f>1000*1000*RadiatorDatabase[[#This Row],[W @ dt 50]]/(RadiatorDatabase[[#This Row],[Height]]*RadiatorDatabase[[#This Row],[Length]])</f>
        <v>2886.1111111111113</v>
      </c>
    </row>
    <row r="89" spans="1:10" x14ac:dyDescent="0.45">
      <c r="A89" t="str">
        <f t="shared" si="2"/>
        <v>ModernxK2x600x700</v>
      </c>
      <c r="B89" t="s">
        <v>71</v>
      </c>
      <c r="C89" t="s">
        <v>2</v>
      </c>
      <c r="D89">
        <v>700</v>
      </c>
      <c r="E89">
        <v>600</v>
      </c>
      <c r="F89" s="53">
        <f>INDEX($O$13:$S$19,MATCH(RadiatorDatabase[[#This Row],[Height]],$N$13:$N$19,0),MATCH(RadiatorDatabase[[#This Row],[Depth]],$O$12:$S$12,0))</f>
        <v>1.34</v>
      </c>
      <c r="G89">
        <v>1177</v>
      </c>
      <c r="H89" s="1">
        <v>124.02</v>
      </c>
      <c r="J89" s="26">
        <f>1000*1000*RadiatorDatabase[[#This Row],[W @ dt 50]]/(RadiatorDatabase[[#This Row],[Height]]*RadiatorDatabase[[#This Row],[Length]])</f>
        <v>2802.3809523809523</v>
      </c>
    </row>
    <row r="90" spans="1:10" x14ac:dyDescent="0.45">
      <c r="A90" t="str">
        <f t="shared" si="2"/>
        <v>ModernxK2x700x450</v>
      </c>
      <c r="B90" t="s">
        <v>71</v>
      </c>
      <c r="C90" t="s">
        <v>2</v>
      </c>
      <c r="D90">
        <v>450</v>
      </c>
      <c r="E90">
        <v>700</v>
      </c>
      <c r="F90" s="53">
        <f>INDEX($O$13:$S$19,MATCH(RadiatorDatabase[[#This Row],[Height]],$N$13:$N$19,0),MATCH(RadiatorDatabase[[#This Row],[Depth]],$O$12:$S$12,0))</f>
        <v>1.33</v>
      </c>
      <c r="G90">
        <v>960</v>
      </c>
      <c r="H90" s="1">
        <v>74.599999999999994</v>
      </c>
      <c r="J90" s="26">
        <f>1000*1000*RadiatorDatabase[[#This Row],[W @ dt 50]]/(RadiatorDatabase[[#This Row],[Height]]*RadiatorDatabase[[#This Row],[Length]])</f>
        <v>3047.6190476190477</v>
      </c>
    </row>
    <row r="91" spans="1:10" x14ac:dyDescent="0.45">
      <c r="A91" t="str">
        <f t="shared" si="2"/>
        <v>ModernxK2x700x600</v>
      </c>
      <c r="B91" t="s">
        <v>71</v>
      </c>
      <c r="C91" t="s">
        <v>2</v>
      </c>
      <c r="D91">
        <v>600</v>
      </c>
      <c r="E91">
        <v>700</v>
      </c>
      <c r="F91" s="53">
        <f>INDEX($O$13:$S$19,MATCH(RadiatorDatabase[[#This Row],[Height]],$N$13:$N$19,0),MATCH(RadiatorDatabase[[#This Row],[Depth]],$O$12:$S$12,0))</f>
        <v>1.34</v>
      </c>
      <c r="G91">
        <v>1212</v>
      </c>
      <c r="H91" s="1">
        <v>81.84</v>
      </c>
      <c r="J91" s="26">
        <f>1000*1000*RadiatorDatabase[[#This Row],[W @ dt 50]]/(RadiatorDatabase[[#This Row],[Height]]*RadiatorDatabase[[#This Row],[Length]])</f>
        <v>2885.7142857142858</v>
      </c>
    </row>
    <row r="92" spans="1:10" x14ac:dyDescent="0.45">
      <c r="A92" t="str">
        <f t="shared" si="2"/>
        <v>ModernxK2x700x700</v>
      </c>
      <c r="B92" t="s">
        <v>71</v>
      </c>
      <c r="C92" t="s">
        <v>2</v>
      </c>
      <c r="D92">
        <v>700</v>
      </c>
      <c r="E92">
        <v>700</v>
      </c>
      <c r="F92" s="53">
        <f>INDEX($O$13:$S$19,MATCH(RadiatorDatabase[[#This Row],[Height]],$N$13:$N$19,0),MATCH(RadiatorDatabase[[#This Row],[Depth]],$O$12:$S$12,0))</f>
        <v>1.34</v>
      </c>
      <c r="G92">
        <v>1373</v>
      </c>
      <c r="H92" s="1">
        <v>135.04</v>
      </c>
      <c r="J92" s="26">
        <f>1000*1000*RadiatorDatabase[[#This Row],[W @ dt 50]]/(RadiatorDatabase[[#This Row],[Height]]*RadiatorDatabase[[#This Row],[Length]])</f>
        <v>2802.0408163265306</v>
      </c>
    </row>
    <row r="93" spans="1:10" x14ac:dyDescent="0.45">
      <c r="A93" t="str">
        <f t="shared" si="2"/>
        <v>ModernxK2x800x450</v>
      </c>
      <c r="B93" t="s">
        <v>71</v>
      </c>
      <c r="C93" t="s">
        <v>2</v>
      </c>
      <c r="D93">
        <v>450</v>
      </c>
      <c r="E93">
        <v>800</v>
      </c>
      <c r="F93" s="53">
        <f>INDEX($O$13:$S$19,MATCH(RadiatorDatabase[[#This Row],[Height]],$N$13:$N$19,0),MATCH(RadiatorDatabase[[#This Row],[Depth]],$O$12:$S$12,0))</f>
        <v>1.33</v>
      </c>
      <c r="G93">
        <v>1097</v>
      </c>
      <c r="H93" s="1">
        <v>79.19</v>
      </c>
      <c r="J93" s="26">
        <f>1000*1000*RadiatorDatabase[[#This Row],[W @ dt 50]]/(RadiatorDatabase[[#This Row],[Height]]*RadiatorDatabase[[#This Row],[Length]])</f>
        <v>3047.2222222222222</v>
      </c>
    </row>
    <row r="94" spans="1:10" x14ac:dyDescent="0.45">
      <c r="A94" t="str">
        <f t="shared" si="2"/>
        <v>ModernxK2x800x600</v>
      </c>
      <c r="B94" t="s">
        <v>71</v>
      </c>
      <c r="C94" t="s">
        <v>2</v>
      </c>
      <c r="D94">
        <v>600</v>
      </c>
      <c r="E94">
        <v>800</v>
      </c>
      <c r="F94" s="53">
        <f>INDEX($O$13:$S$19,MATCH(RadiatorDatabase[[#This Row],[Height]],$N$13:$N$19,0),MATCH(RadiatorDatabase[[#This Row],[Depth]],$O$12:$S$12,0))</f>
        <v>1.34</v>
      </c>
      <c r="G94">
        <v>1386</v>
      </c>
      <c r="H94" s="1">
        <v>86.36</v>
      </c>
      <c r="J94" s="26">
        <f>1000*1000*RadiatorDatabase[[#This Row],[W @ dt 50]]/(RadiatorDatabase[[#This Row],[Height]]*RadiatorDatabase[[#This Row],[Length]])</f>
        <v>2887.5</v>
      </c>
    </row>
    <row r="95" spans="1:10" x14ac:dyDescent="0.45">
      <c r="A95" t="str">
        <f t="shared" si="2"/>
        <v>ModernxK2x800x700</v>
      </c>
      <c r="B95" t="s">
        <v>71</v>
      </c>
      <c r="C95" t="s">
        <v>2</v>
      </c>
      <c r="D95">
        <v>700</v>
      </c>
      <c r="E95">
        <v>800</v>
      </c>
      <c r="F95" s="53">
        <f>INDEX($O$13:$S$19,MATCH(RadiatorDatabase[[#This Row],[Height]],$N$13:$N$19,0),MATCH(RadiatorDatabase[[#This Row],[Depth]],$O$12:$S$12,0))</f>
        <v>1.34</v>
      </c>
      <c r="G95">
        <v>1569</v>
      </c>
      <c r="H95" s="1">
        <v>143.31</v>
      </c>
      <c r="J95" s="26">
        <f>1000*1000*RadiatorDatabase[[#This Row],[W @ dt 50]]/(RadiatorDatabase[[#This Row],[Height]]*RadiatorDatabase[[#This Row],[Length]])</f>
        <v>2801.7857142857142</v>
      </c>
    </row>
    <row r="96" spans="1:10" x14ac:dyDescent="0.45">
      <c r="A96" t="str">
        <f t="shared" si="2"/>
        <v>ModernxK2x900x450</v>
      </c>
      <c r="B96" t="s">
        <v>71</v>
      </c>
      <c r="C96" t="s">
        <v>2</v>
      </c>
      <c r="D96">
        <v>450</v>
      </c>
      <c r="E96">
        <v>900</v>
      </c>
      <c r="F96" s="53">
        <f>INDEX($O$13:$S$19,MATCH(RadiatorDatabase[[#This Row],[Height]],$N$13:$N$19,0),MATCH(RadiatorDatabase[[#This Row],[Depth]],$O$12:$S$12,0))</f>
        <v>1.33</v>
      </c>
      <c r="G96">
        <v>1234</v>
      </c>
      <c r="H96" s="1">
        <v>85.67</v>
      </c>
      <c r="J96" s="26">
        <f>1000*1000*RadiatorDatabase[[#This Row],[W @ dt 50]]/(RadiatorDatabase[[#This Row],[Height]]*RadiatorDatabase[[#This Row],[Length]])</f>
        <v>3046.9135802469136</v>
      </c>
    </row>
    <row r="97" spans="1:10" x14ac:dyDescent="0.45">
      <c r="A97" t="str">
        <f t="shared" si="2"/>
        <v>ModernxK2x900x600</v>
      </c>
      <c r="B97" t="s">
        <v>71</v>
      </c>
      <c r="C97" t="s">
        <v>2</v>
      </c>
      <c r="D97">
        <v>600</v>
      </c>
      <c r="E97">
        <v>900</v>
      </c>
      <c r="F97" s="53">
        <f>INDEX($O$13:$S$19,MATCH(RadiatorDatabase[[#This Row],[Height]],$N$13:$N$19,0),MATCH(RadiatorDatabase[[#This Row],[Depth]],$O$12:$S$12,0))</f>
        <v>1.34</v>
      </c>
      <c r="G97">
        <v>1559</v>
      </c>
      <c r="H97" s="1">
        <v>93.42</v>
      </c>
      <c r="J97" s="26">
        <f>1000*1000*RadiatorDatabase[[#This Row],[W @ dt 50]]/(RadiatorDatabase[[#This Row],[Height]]*RadiatorDatabase[[#This Row],[Length]])</f>
        <v>2887.037037037037</v>
      </c>
    </row>
    <row r="98" spans="1:10" x14ac:dyDescent="0.45">
      <c r="A98" t="str">
        <f t="shared" si="2"/>
        <v>ModernxK2x900x700</v>
      </c>
      <c r="B98" t="s">
        <v>71</v>
      </c>
      <c r="C98" t="s">
        <v>2</v>
      </c>
      <c r="D98">
        <v>700</v>
      </c>
      <c r="E98">
        <v>900</v>
      </c>
      <c r="F98" s="53">
        <f>INDEX($O$13:$S$19,MATCH(RadiatorDatabase[[#This Row],[Height]],$N$13:$N$19,0),MATCH(RadiatorDatabase[[#This Row],[Depth]],$O$12:$S$12,0))</f>
        <v>1.34</v>
      </c>
      <c r="G98">
        <v>1765</v>
      </c>
      <c r="H98" s="1">
        <v>155.07</v>
      </c>
      <c r="J98" s="26">
        <f>1000*1000*RadiatorDatabase[[#This Row],[W @ dt 50]]/(RadiatorDatabase[[#This Row],[Height]]*RadiatorDatabase[[#This Row],[Length]])</f>
        <v>2801.5873015873017</v>
      </c>
    </row>
    <row r="99" spans="1:10" x14ac:dyDescent="0.45">
      <c r="A99" t="str">
        <f>B99&amp;"x"&amp;C99&amp;"x"&amp;E99&amp;"x"&amp;D99</f>
        <v>ModernxK2x500x1800</v>
      </c>
      <c r="B99" t="s">
        <v>71</v>
      </c>
      <c r="C99" t="s">
        <v>2</v>
      </c>
      <c r="D99">
        <v>1800</v>
      </c>
      <c r="E99">
        <v>500</v>
      </c>
      <c r="F99" s="53">
        <f>INDEX($O$13:$S$19,MATCH(RadiatorDatabase[[#This Row],[Height]],$N$13:$N$19,0),MATCH(RadiatorDatabase[[#This Row],[Depth]],$O$12:$S$12,0))</f>
        <v>1.33</v>
      </c>
      <c r="G99">
        <v>1980</v>
      </c>
      <c r="H99" s="1">
        <v>350</v>
      </c>
      <c r="J99" s="26">
        <f>1000*1000*RadiatorDatabase[[#This Row],[W @ dt 50]]/(RadiatorDatabase[[#This Row],[Height]]*RadiatorDatabase[[#This Row],[Length]])</f>
        <v>2200</v>
      </c>
    </row>
    <row r="100" spans="1:10" x14ac:dyDescent="0.45">
      <c r="A100" t="str">
        <f>B100&amp;"x"&amp;C100&amp;"x"&amp;E100&amp;"x"&amp;D100</f>
        <v>ModernxK2x400x1800</v>
      </c>
      <c r="B100" t="s">
        <v>71</v>
      </c>
      <c r="C100" t="s">
        <v>2</v>
      </c>
      <c r="D100">
        <v>1800</v>
      </c>
      <c r="E100">
        <v>400</v>
      </c>
      <c r="F100" s="53">
        <f>INDEX($O$13:$S$19,MATCH(RadiatorDatabase[[#This Row],[Height]],$N$13:$N$19,0),MATCH(RadiatorDatabase[[#This Row],[Depth]],$O$12:$S$12,0))</f>
        <v>1.33</v>
      </c>
      <c r="G100">
        <v>1584</v>
      </c>
      <c r="H100" s="1">
        <v>314</v>
      </c>
      <c r="J100" s="26">
        <f>1000*1000*RadiatorDatabase[[#This Row],[W @ dt 50]]/(RadiatorDatabase[[#This Row],[Height]]*RadiatorDatabase[[#This Row],[Length]])</f>
        <v>2200</v>
      </c>
    </row>
    <row r="101" spans="1:10" x14ac:dyDescent="0.45">
      <c r="A101" t="str">
        <f>B101&amp;"x"&amp;C101&amp;"x"&amp;E101&amp;"x"&amp;D101</f>
        <v>ModernxK2x600x1800</v>
      </c>
      <c r="B101" t="s">
        <v>71</v>
      </c>
      <c r="C101" t="s">
        <v>2</v>
      </c>
      <c r="D101">
        <v>1800</v>
      </c>
      <c r="E101">
        <v>600</v>
      </c>
      <c r="F101" s="53">
        <f>INDEX($O$13:$S$19,MATCH(RadiatorDatabase[[#This Row],[Height]],$N$13:$N$19,0),MATCH(RadiatorDatabase[[#This Row],[Depth]],$O$12:$S$12,0))</f>
        <v>1.33</v>
      </c>
      <c r="G101">
        <v>2214</v>
      </c>
      <c r="H101" s="1">
        <v>640</v>
      </c>
      <c r="J101" s="26">
        <f>1000*1000*RadiatorDatabase[[#This Row],[W @ dt 50]]/(RadiatorDatabase[[#This Row],[Height]]*RadiatorDatabase[[#This Row],[Length]])</f>
        <v>2050</v>
      </c>
    </row>
    <row r="102" spans="1:10" x14ac:dyDescent="0.45">
      <c r="A102" t="str">
        <f t="shared" si="2"/>
        <v>ModernxK3x1000x300</v>
      </c>
      <c r="B102" t="s">
        <v>71</v>
      </c>
      <c r="C102" t="s">
        <v>8</v>
      </c>
      <c r="D102">
        <v>300</v>
      </c>
      <c r="E102">
        <v>1000</v>
      </c>
      <c r="F102" s="53">
        <f>INDEX($O$13:$S$19,MATCH(RadiatorDatabase[[#This Row],[Height]],$N$13:$N$19,0),MATCH(RadiatorDatabase[[#This Row],[Depth]],$O$12:$S$12,0))</f>
        <v>1.31</v>
      </c>
      <c r="G102">
        <v>1349</v>
      </c>
      <c r="H102" s="1">
        <v>201</v>
      </c>
      <c r="J102" s="26">
        <f>1000*1000*RadiatorDatabase[[#This Row],[W @ dt 50]]/(RadiatorDatabase[[#This Row],[Height]]*RadiatorDatabase[[#This Row],[Length]])</f>
        <v>4496.666666666667</v>
      </c>
    </row>
    <row r="103" spans="1:10" x14ac:dyDescent="0.45">
      <c r="A103" t="str">
        <f t="shared" si="2"/>
        <v>ModernxK3x1000x500</v>
      </c>
      <c r="B103" t="s">
        <v>71</v>
      </c>
      <c r="C103" t="s">
        <v>8</v>
      </c>
      <c r="D103">
        <v>500</v>
      </c>
      <c r="E103">
        <v>1000</v>
      </c>
      <c r="F103" s="53">
        <f>INDEX($O$13:$S$19,MATCH(RadiatorDatabase[[#This Row],[Height]],$N$13:$N$19,0),MATCH(RadiatorDatabase[[#This Row],[Depth]],$O$12:$S$12,0))</f>
        <v>1.32</v>
      </c>
      <c r="G103">
        <v>2056</v>
      </c>
      <c r="H103" s="1">
        <v>203</v>
      </c>
      <c r="J103" s="26">
        <f>1000*1000*RadiatorDatabase[[#This Row],[W @ dt 50]]/(RadiatorDatabase[[#This Row],[Height]]*RadiatorDatabase[[#This Row],[Length]])</f>
        <v>4112</v>
      </c>
    </row>
    <row r="104" spans="1:10" x14ac:dyDescent="0.45">
      <c r="A104" t="str">
        <f t="shared" ref="A104:A135" si="3">B104&amp;"x"&amp;C104&amp;"x"&amp;E104&amp;"x"&amp;D104</f>
        <v>ModernxK3x1000x600</v>
      </c>
      <c r="B104" t="s">
        <v>71</v>
      </c>
      <c r="C104" t="s">
        <v>8</v>
      </c>
      <c r="D104">
        <v>600</v>
      </c>
      <c r="E104">
        <v>1000</v>
      </c>
      <c r="F104" s="53">
        <f>INDEX($O$13:$S$19,MATCH(RadiatorDatabase[[#This Row],[Height]],$N$13:$N$19,0),MATCH(RadiatorDatabase[[#This Row],[Depth]],$O$12:$S$12,0))</f>
        <v>1.32</v>
      </c>
      <c r="G104">
        <v>2389</v>
      </c>
      <c r="H104" s="1">
        <v>236</v>
      </c>
      <c r="J104" s="26">
        <f>1000*1000*RadiatorDatabase[[#This Row],[W @ dt 50]]/(RadiatorDatabase[[#This Row],[Height]]*RadiatorDatabase[[#This Row],[Length]])</f>
        <v>3981.6666666666665</v>
      </c>
    </row>
    <row r="105" spans="1:10" x14ac:dyDescent="0.45">
      <c r="A105" t="str">
        <f t="shared" si="3"/>
        <v>ModernxK3x1000x700</v>
      </c>
      <c r="B105" t="s">
        <v>71</v>
      </c>
      <c r="C105" t="s">
        <v>8</v>
      </c>
      <c r="D105">
        <v>700</v>
      </c>
      <c r="E105">
        <v>1000</v>
      </c>
      <c r="F105" s="53">
        <f>INDEX($O$13:$S$19,MATCH(RadiatorDatabase[[#This Row],[Height]],$N$13:$N$19,0),MATCH(RadiatorDatabase[[#This Row],[Depth]],$O$12:$S$12,0))</f>
        <v>1.34</v>
      </c>
      <c r="G105">
        <v>2712</v>
      </c>
      <c r="H105" s="1">
        <v>323</v>
      </c>
      <c r="J105" s="26">
        <f>1000*1000*RadiatorDatabase[[#This Row],[W @ dt 50]]/(RadiatorDatabase[[#This Row],[Height]]*RadiatorDatabase[[#This Row],[Length]])</f>
        <v>3874.2857142857142</v>
      </c>
    </row>
    <row r="106" spans="1:10" x14ac:dyDescent="0.45">
      <c r="A106" t="str">
        <f t="shared" si="3"/>
        <v>ModernxK3x1100x500</v>
      </c>
      <c r="B106" t="s">
        <v>71</v>
      </c>
      <c r="C106" t="s">
        <v>8</v>
      </c>
      <c r="D106">
        <v>500</v>
      </c>
      <c r="E106">
        <v>1100</v>
      </c>
      <c r="F106" s="53">
        <f>INDEX($O$13:$S$19,MATCH(RadiatorDatabase[[#This Row],[Height]],$N$13:$N$19,0),MATCH(RadiatorDatabase[[#This Row],[Depth]],$O$12:$S$12,0))</f>
        <v>1.32</v>
      </c>
      <c r="G106">
        <v>2262</v>
      </c>
      <c r="H106" s="1">
        <v>223</v>
      </c>
      <c r="J106" s="26">
        <f>1000*1000*RadiatorDatabase[[#This Row],[W @ dt 50]]/(RadiatorDatabase[[#This Row],[Height]]*RadiatorDatabase[[#This Row],[Length]])</f>
        <v>4112.727272727273</v>
      </c>
    </row>
    <row r="107" spans="1:10" x14ac:dyDescent="0.45">
      <c r="A107" t="str">
        <f t="shared" si="3"/>
        <v>ModernxK3x1100x600</v>
      </c>
      <c r="B107" t="s">
        <v>71</v>
      </c>
      <c r="C107" t="s">
        <v>8</v>
      </c>
      <c r="D107">
        <v>600</v>
      </c>
      <c r="E107">
        <v>1100</v>
      </c>
      <c r="F107" s="53">
        <f>INDEX($O$13:$S$19,MATCH(RadiatorDatabase[[#This Row],[Height]],$N$13:$N$19,0),MATCH(RadiatorDatabase[[#This Row],[Depth]],$O$12:$S$12,0))</f>
        <v>1.32</v>
      </c>
      <c r="G107">
        <v>2628</v>
      </c>
      <c r="H107" s="1">
        <v>259</v>
      </c>
      <c r="J107" s="26">
        <f>1000*1000*RadiatorDatabase[[#This Row],[W @ dt 50]]/(RadiatorDatabase[[#This Row],[Height]]*RadiatorDatabase[[#This Row],[Length]])</f>
        <v>3981.818181818182</v>
      </c>
    </row>
    <row r="108" spans="1:10" x14ac:dyDescent="0.45">
      <c r="A108" t="str">
        <f t="shared" si="3"/>
        <v>ModernxK3x1100x700</v>
      </c>
      <c r="B108" t="s">
        <v>71</v>
      </c>
      <c r="C108" t="s">
        <v>8</v>
      </c>
      <c r="D108">
        <v>700</v>
      </c>
      <c r="E108">
        <v>1100</v>
      </c>
      <c r="F108" s="53">
        <f>INDEX($O$13:$S$19,MATCH(RadiatorDatabase[[#This Row],[Height]],$N$13:$N$19,0),MATCH(RadiatorDatabase[[#This Row],[Depth]],$O$12:$S$12,0))</f>
        <v>1.34</v>
      </c>
      <c r="G108">
        <v>2983</v>
      </c>
      <c r="H108" s="1">
        <v>355</v>
      </c>
      <c r="J108" s="26">
        <f>1000*1000*RadiatorDatabase[[#This Row],[W @ dt 50]]/(RadiatorDatabase[[#This Row],[Height]]*RadiatorDatabase[[#This Row],[Length]])</f>
        <v>3874.0259740259739</v>
      </c>
    </row>
    <row r="109" spans="1:10" x14ac:dyDescent="0.45">
      <c r="A109" t="str">
        <f t="shared" si="3"/>
        <v>ModernxK3x1200x500</v>
      </c>
      <c r="B109" t="s">
        <v>71</v>
      </c>
      <c r="C109" t="s">
        <v>8</v>
      </c>
      <c r="D109">
        <v>500</v>
      </c>
      <c r="E109">
        <v>1200</v>
      </c>
      <c r="F109" s="53">
        <f>INDEX($O$13:$S$19,MATCH(RadiatorDatabase[[#This Row],[Height]],$N$13:$N$19,0),MATCH(RadiatorDatabase[[#This Row],[Depth]],$O$12:$S$12,0))</f>
        <v>1.32</v>
      </c>
      <c r="G109">
        <v>2467</v>
      </c>
      <c r="H109" s="1">
        <v>243</v>
      </c>
      <c r="J109" s="26">
        <f>1000*1000*RadiatorDatabase[[#This Row],[W @ dt 50]]/(RadiatorDatabase[[#This Row],[Height]]*RadiatorDatabase[[#This Row],[Length]])</f>
        <v>4111.666666666667</v>
      </c>
    </row>
    <row r="110" spans="1:10" x14ac:dyDescent="0.45">
      <c r="A110" t="str">
        <f t="shared" si="3"/>
        <v>ModernxK3x1200x600</v>
      </c>
      <c r="B110" t="s">
        <v>71</v>
      </c>
      <c r="C110" t="s">
        <v>8</v>
      </c>
      <c r="D110">
        <v>600</v>
      </c>
      <c r="E110">
        <v>1200</v>
      </c>
      <c r="F110" s="53">
        <f>INDEX($O$13:$S$19,MATCH(RadiatorDatabase[[#This Row],[Height]],$N$13:$N$19,0),MATCH(RadiatorDatabase[[#This Row],[Depth]],$O$12:$S$12,0))</f>
        <v>1.32</v>
      </c>
      <c r="G110">
        <v>2867</v>
      </c>
      <c r="H110" s="1">
        <v>283</v>
      </c>
      <c r="J110" s="26">
        <f>1000*1000*RadiatorDatabase[[#This Row],[W @ dt 50]]/(RadiatorDatabase[[#This Row],[Height]]*RadiatorDatabase[[#This Row],[Length]])</f>
        <v>3981.9444444444443</v>
      </c>
    </row>
    <row r="111" spans="1:10" x14ac:dyDescent="0.45">
      <c r="A111" t="str">
        <f t="shared" si="3"/>
        <v>ModernxK3x1200x700</v>
      </c>
      <c r="B111" t="s">
        <v>71</v>
      </c>
      <c r="C111" t="s">
        <v>8</v>
      </c>
      <c r="D111">
        <v>700</v>
      </c>
      <c r="E111">
        <v>1200</v>
      </c>
      <c r="F111" s="53">
        <f>INDEX($O$13:$S$19,MATCH(RadiatorDatabase[[#This Row],[Height]],$N$13:$N$19,0),MATCH(RadiatorDatabase[[#This Row],[Depth]],$O$12:$S$12,0))</f>
        <v>1.34</v>
      </c>
      <c r="G111">
        <v>3254</v>
      </c>
      <c r="H111" s="1">
        <v>388</v>
      </c>
      <c r="J111" s="26">
        <f>1000*1000*RadiatorDatabase[[#This Row],[W @ dt 50]]/(RadiatorDatabase[[#This Row],[Height]]*RadiatorDatabase[[#This Row],[Length]])</f>
        <v>3873.8095238095239</v>
      </c>
    </row>
    <row r="112" spans="1:10" x14ac:dyDescent="0.45">
      <c r="A112" t="str">
        <f t="shared" si="3"/>
        <v>ModernxK3x1400x500</v>
      </c>
      <c r="B112" t="s">
        <v>71</v>
      </c>
      <c r="C112" t="s">
        <v>8</v>
      </c>
      <c r="D112">
        <v>500</v>
      </c>
      <c r="E112">
        <v>1400</v>
      </c>
      <c r="F112" s="53">
        <f>INDEX($O$13:$S$19,MATCH(RadiatorDatabase[[#This Row],[Height]],$N$13:$N$19,0),MATCH(RadiatorDatabase[[#This Row],[Depth]],$O$12:$S$12,0))</f>
        <v>1.32</v>
      </c>
      <c r="G112">
        <v>2878</v>
      </c>
      <c r="H112" s="1">
        <v>314</v>
      </c>
      <c r="J112" s="26">
        <f>1000*1000*RadiatorDatabase[[#This Row],[W @ dt 50]]/(RadiatorDatabase[[#This Row],[Height]]*RadiatorDatabase[[#This Row],[Length]])</f>
        <v>4111.4285714285716</v>
      </c>
    </row>
    <row r="113" spans="1:10" x14ac:dyDescent="0.45">
      <c r="A113" t="str">
        <f t="shared" si="3"/>
        <v>ModernxK3x1400x600</v>
      </c>
      <c r="B113" t="s">
        <v>71</v>
      </c>
      <c r="C113" t="s">
        <v>8</v>
      </c>
      <c r="D113">
        <v>600</v>
      </c>
      <c r="E113">
        <v>1400</v>
      </c>
      <c r="F113" s="53">
        <f>INDEX($O$13:$S$19,MATCH(RadiatorDatabase[[#This Row],[Height]],$N$13:$N$19,0),MATCH(RadiatorDatabase[[#This Row],[Depth]],$O$12:$S$12,0))</f>
        <v>1.32</v>
      </c>
      <c r="G113">
        <v>3345</v>
      </c>
      <c r="H113" s="1">
        <v>365</v>
      </c>
      <c r="J113" s="26">
        <f>1000*1000*RadiatorDatabase[[#This Row],[W @ dt 50]]/(RadiatorDatabase[[#This Row],[Height]]*RadiatorDatabase[[#This Row],[Length]])</f>
        <v>3982.1428571428573</v>
      </c>
    </row>
    <row r="114" spans="1:10" x14ac:dyDescent="0.45">
      <c r="A114" t="str">
        <f t="shared" si="3"/>
        <v>ModernxK3x1400x700</v>
      </c>
      <c r="B114" t="s">
        <v>71</v>
      </c>
      <c r="C114" t="s">
        <v>8</v>
      </c>
      <c r="D114">
        <v>700</v>
      </c>
      <c r="E114">
        <v>1400</v>
      </c>
      <c r="F114" s="53">
        <f>INDEX($O$13:$S$19,MATCH(RadiatorDatabase[[#This Row],[Height]],$N$13:$N$19,0),MATCH(RadiatorDatabase[[#This Row],[Depth]],$O$12:$S$12,0))</f>
        <v>1.34</v>
      </c>
      <c r="G114">
        <v>3797</v>
      </c>
      <c r="H114" s="1">
        <v>500</v>
      </c>
      <c r="J114" s="26">
        <f>1000*1000*RadiatorDatabase[[#This Row],[W @ dt 50]]/(RadiatorDatabase[[#This Row],[Height]]*RadiatorDatabase[[#This Row],[Length]])</f>
        <v>3874.4897959183672</v>
      </c>
    </row>
    <row r="115" spans="1:10" x14ac:dyDescent="0.45">
      <c r="A115" t="str">
        <f t="shared" si="3"/>
        <v>ModernxK3x1600x500</v>
      </c>
      <c r="B115" t="s">
        <v>71</v>
      </c>
      <c r="C115" t="s">
        <v>8</v>
      </c>
      <c r="D115">
        <v>500</v>
      </c>
      <c r="E115">
        <v>1600</v>
      </c>
      <c r="F115" s="53">
        <f>INDEX($O$13:$S$19,MATCH(RadiatorDatabase[[#This Row],[Height]],$N$13:$N$19,0),MATCH(RadiatorDatabase[[#This Row],[Depth]],$O$12:$S$12,0))</f>
        <v>1.32</v>
      </c>
      <c r="G115">
        <v>3290</v>
      </c>
      <c r="H115" s="1">
        <v>359</v>
      </c>
      <c r="J115" s="26">
        <f>1000*1000*RadiatorDatabase[[#This Row],[W @ dt 50]]/(RadiatorDatabase[[#This Row],[Height]]*RadiatorDatabase[[#This Row],[Length]])</f>
        <v>4112.5</v>
      </c>
    </row>
    <row r="116" spans="1:10" x14ac:dyDescent="0.45">
      <c r="A116" t="str">
        <f t="shared" si="3"/>
        <v>ModernxK3x1600x600</v>
      </c>
      <c r="B116" t="s">
        <v>71</v>
      </c>
      <c r="C116" t="s">
        <v>8</v>
      </c>
      <c r="D116">
        <v>600</v>
      </c>
      <c r="E116">
        <v>1600</v>
      </c>
      <c r="F116" s="53">
        <f>INDEX($O$13:$S$19,MATCH(RadiatorDatabase[[#This Row],[Height]],$N$13:$N$19,0),MATCH(RadiatorDatabase[[#This Row],[Depth]],$O$12:$S$12,0))</f>
        <v>1.32</v>
      </c>
      <c r="G116">
        <v>3822</v>
      </c>
      <c r="H116" s="1">
        <v>417</v>
      </c>
      <c r="J116" s="26">
        <f>1000*1000*RadiatorDatabase[[#This Row],[W @ dt 50]]/(RadiatorDatabase[[#This Row],[Height]]*RadiatorDatabase[[#This Row],[Length]])</f>
        <v>3981.25</v>
      </c>
    </row>
    <row r="117" spans="1:10" x14ac:dyDescent="0.45">
      <c r="A117" t="str">
        <f t="shared" si="3"/>
        <v>ModernxK3x1600x700</v>
      </c>
      <c r="B117" t="s">
        <v>71</v>
      </c>
      <c r="C117" t="s">
        <v>8</v>
      </c>
      <c r="D117">
        <v>700</v>
      </c>
      <c r="E117">
        <v>1600</v>
      </c>
      <c r="F117" s="53">
        <f>INDEX($O$13:$S$19,MATCH(RadiatorDatabase[[#This Row],[Height]],$N$13:$N$19,0),MATCH(RadiatorDatabase[[#This Row],[Depth]],$O$12:$S$12,0))</f>
        <v>1.34</v>
      </c>
      <c r="G117">
        <v>4339</v>
      </c>
      <c r="H117" s="1">
        <v>571</v>
      </c>
      <c r="J117" s="26">
        <f>1000*1000*RadiatorDatabase[[#This Row],[W @ dt 50]]/(RadiatorDatabase[[#This Row],[Height]]*RadiatorDatabase[[#This Row],[Length]])</f>
        <v>3874.1071428571427</v>
      </c>
    </row>
    <row r="118" spans="1:10" x14ac:dyDescent="0.45">
      <c r="A118" t="str">
        <f t="shared" si="3"/>
        <v>ModernxK3x1800x500</v>
      </c>
      <c r="B118" t="s">
        <v>71</v>
      </c>
      <c r="C118" t="s">
        <v>8</v>
      </c>
      <c r="D118">
        <v>500</v>
      </c>
      <c r="E118">
        <v>1800</v>
      </c>
      <c r="F118" s="53">
        <f>INDEX($O$13:$S$19,MATCH(RadiatorDatabase[[#This Row],[Height]],$N$13:$N$19,0),MATCH(RadiatorDatabase[[#This Row],[Depth]],$O$12:$S$12,0))</f>
        <v>1.32</v>
      </c>
      <c r="G118">
        <v>3701</v>
      </c>
      <c r="H118" s="1">
        <v>403</v>
      </c>
      <c r="J118" s="26">
        <f>1000*1000*RadiatorDatabase[[#This Row],[W @ dt 50]]/(RadiatorDatabase[[#This Row],[Height]]*RadiatorDatabase[[#This Row],[Length]])</f>
        <v>4112.2222222222226</v>
      </c>
    </row>
    <row r="119" spans="1:10" x14ac:dyDescent="0.45">
      <c r="A119" t="str">
        <f t="shared" si="3"/>
        <v>ModernxK3x1800x600</v>
      </c>
      <c r="B119" t="s">
        <v>71</v>
      </c>
      <c r="C119" t="s">
        <v>8</v>
      </c>
      <c r="D119">
        <v>600</v>
      </c>
      <c r="E119">
        <v>1800</v>
      </c>
      <c r="F119" s="53">
        <f>INDEX($O$13:$S$19,MATCH(RadiatorDatabase[[#This Row],[Height]],$N$13:$N$19,0),MATCH(RadiatorDatabase[[#This Row],[Depth]],$O$12:$S$12,0))</f>
        <v>1.32</v>
      </c>
      <c r="G119">
        <v>4300</v>
      </c>
      <c r="H119" s="1">
        <v>469</v>
      </c>
      <c r="J119" s="26">
        <f>1000*1000*RadiatorDatabase[[#This Row],[W @ dt 50]]/(RadiatorDatabase[[#This Row],[Height]]*RadiatorDatabase[[#This Row],[Length]])</f>
        <v>3981.4814814814813</v>
      </c>
    </row>
    <row r="120" spans="1:10" x14ac:dyDescent="0.45">
      <c r="A120" t="str">
        <f t="shared" si="3"/>
        <v>ModernxK3x1800x700</v>
      </c>
      <c r="B120" t="s">
        <v>71</v>
      </c>
      <c r="C120" t="s">
        <v>8</v>
      </c>
      <c r="D120">
        <v>700</v>
      </c>
      <c r="E120">
        <v>1800</v>
      </c>
      <c r="F120" s="53">
        <f>INDEX($O$13:$S$19,MATCH(RadiatorDatabase[[#This Row],[Height]],$N$13:$N$19,0),MATCH(RadiatorDatabase[[#This Row],[Depth]],$O$12:$S$12,0))</f>
        <v>1.34</v>
      </c>
      <c r="G120">
        <v>4882</v>
      </c>
      <c r="H120" s="1">
        <v>643</v>
      </c>
      <c r="J120" s="26">
        <f>1000*1000*RadiatorDatabase[[#This Row],[W @ dt 50]]/(RadiatorDatabase[[#This Row],[Height]]*RadiatorDatabase[[#This Row],[Length]])</f>
        <v>3874.6031746031745</v>
      </c>
    </row>
    <row r="121" spans="1:10" x14ac:dyDescent="0.45">
      <c r="A121" t="str">
        <f t="shared" si="3"/>
        <v>ModernxK3x2000x300</v>
      </c>
      <c r="B121" t="s">
        <v>71</v>
      </c>
      <c r="C121" t="s">
        <v>8</v>
      </c>
      <c r="D121">
        <v>300</v>
      </c>
      <c r="E121">
        <v>2000</v>
      </c>
      <c r="F121" s="53">
        <f>INDEX($O$13:$S$19,MATCH(RadiatorDatabase[[#This Row],[Height]],$N$13:$N$19,0),MATCH(RadiatorDatabase[[#This Row],[Depth]],$O$12:$S$12,0))</f>
        <v>1.31</v>
      </c>
      <c r="G121">
        <v>2698</v>
      </c>
      <c r="H121" s="1">
        <v>428</v>
      </c>
      <c r="J121" s="26">
        <f>1000*1000*RadiatorDatabase[[#This Row],[W @ dt 50]]/(RadiatorDatabase[[#This Row],[Height]]*RadiatorDatabase[[#This Row],[Length]])</f>
        <v>4496.666666666667</v>
      </c>
    </row>
    <row r="122" spans="1:10" x14ac:dyDescent="0.45">
      <c r="A122" t="str">
        <f t="shared" si="3"/>
        <v>ModernxK3x2000x500</v>
      </c>
      <c r="B122" t="s">
        <v>71</v>
      </c>
      <c r="C122" t="s">
        <v>8</v>
      </c>
      <c r="D122">
        <v>500</v>
      </c>
      <c r="E122">
        <v>2000</v>
      </c>
      <c r="F122" s="53">
        <f>INDEX($O$13:$S$19,MATCH(RadiatorDatabase[[#This Row],[Height]],$N$13:$N$19,0),MATCH(RadiatorDatabase[[#This Row],[Depth]],$O$12:$S$12,0))</f>
        <v>1.32</v>
      </c>
      <c r="G122">
        <v>4112</v>
      </c>
      <c r="H122" s="1">
        <v>618</v>
      </c>
      <c r="J122" s="26">
        <f>1000*1000*RadiatorDatabase[[#This Row],[W @ dt 50]]/(RadiatorDatabase[[#This Row],[Height]]*RadiatorDatabase[[#This Row],[Length]])</f>
        <v>4112</v>
      </c>
    </row>
    <row r="123" spans="1:10" x14ac:dyDescent="0.45">
      <c r="A123" t="str">
        <f t="shared" si="3"/>
        <v>ModernxK3x2000x600</v>
      </c>
      <c r="B123" t="s">
        <v>71</v>
      </c>
      <c r="C123" t="s">
        <v>8</v>
      </c>
      <c r="D123">
        <v>600</v>
      </c>
      <c r="E123">
        <v>2000</v>
      </c>
      <c r="F123" s="53">
        <f>INDEX($O$13:$S$19,MATCH(RadiatorDatabase[[#This Row],[Height]],$N$13:$N$19,0),MATCH(RadiatorDatabase[[#This Row],[Depth]],$O$12:$S$12,0))</f>
        <v>1.32</v>
      </c>
      <c r="G123">
        <v>4778</v>
      </c>
      <c r="H123" s="1">
        <v>718</v>
      </c>
      <c r="J123" s="26">
        <f>1000*1000*RadiatorDatabase[[#This Row],[W @ dt 50]]/(RadiatorDatabase[[#This Row],[Height]]*RadiatorDatabase[[#This Row],[Length]])</f>
        <v>3981.6666666666665</v>
      </c>
    </row>
    <row r="124" spans="1:10" x14ac:dyDescent="0.45">
      <c r="A124" t="str">
        <f t="shared" si="3"/>
        <v>ModernxK3x2000x700</v>
      </c>
      <c r="B124" t="s">
        <v>71</v>
      </c>
      <c r="C124" t="s">
        <v>8</v>
      </c>
      <c r="D124">
        <v>700</v>
      </c>
      <c r="E124">
        <v>2000</v>
      </c>
      <c r="F124" s="53">
        <f>INDEX($O$13:$S$19,MATCH(RadiatorDatabase[[#This Row],[Height]],$N$13:$N$19,0),MATCH(RadiatorDatabase[[#This Row],[Depth]],$O$12:$S$12,0))</f>
        <v>1.34</v>
      </c>
      <c r="G124">
        <v>5424</v>
      </c>
      <c r="H124" s="1">
        <v>743</v>
      </c>
      <c r="J124" s="26">
        <f>1000*1000*RadiatorDatabase[[#This Row],[W @ dt 50]]/(RadiatorDatabase[[#This Row],[Height]]*RadiatorDatabase[[#This Row],[Length]])</f>
        <v>3874.2857142857142</v>
      </c>
    </row>
    <row r="125" spans="1:10" x14ac:dyDescent="0.45">
      <c r="A125" t="str">
        <f t="shared" si="3"/>
        <v>ModernxK3x2400x500</v>
      </c>
      <c r="B125" t="s">
        <v>71</v>
      </c>
      <c r="C125" t="s">
        <v>8</v>
      </c>
      <c r="D125">
        <v>500</v>
      </c>
      <c r="E125">
        <v>2400</v>
      </c>
      <c r="F125" s="53">
        <f>INDEX($O$13:$S$19,MATCH(RadiatorDatabase[[#This Row],[Height]],$N$13:$N$19,0),MATCH(RadiatorDatabase[[#This Row],[Depth]],$O$12:$S$12,0))</f>
        <v>1.32</v>
      </c>
      <c r="G125">
        <v>4934</v>
      </c>
      <c r="H125" s="1">
        <v>741</v>
      </c>
      <c r="J125" s="26">
        <f>1000*1000*RadiatorDatabase[[#This Row],[W @ dt 50]]/(RadiatorDatabase[[#This Row],[Height]]*RadiatorDatabase[[#This Row],[Length]])</f>
        <v>4111.666666666667</v>
      </c>
    </row>
    <row r="126" spans="1:10" x14ac:dyDescent="0.45">
      <c r="A126" t="str">
        <f t="shared" si="3"/>
        <v>ModernxK3x2400x600</v>
      </c>
      <c r="B126" t="s">
        <v>71</v>
      </c>
      <c r="C126" t="s">
        <v>8</v>
      </c>
      <c r="D126">
        <v>600</v>
      </c>
      <c r="E126">
        <v>2400</v>
      </c>
      <c r="F126" s="53">
        <f>INDEX($O$13:$S$19,MATCH(RadiatorDatabase[[#This Row],[Height]],$N$13:$N$19,0),MATCH(RadiatorDatabase[[#This Row],[Depth]],$O$12:$S$12,0))</f>
        <v>1.32</v>
      </c>
      <c r="G126">
        <v>5734</v>
      </c>
      <c r="H126" s="1">
        <v>862</v>
      </c>
      <c r="J126" s="26">
        <f>1000*1000*RadiatorDatabase[[#This Row],[W @ dt 50]]/(RadiatorDatabase[[#This Row],[Height]]*RadiatorDatabase[[#This Row],[Length]])</f>
        <v>3981.9444444444443</v>
      </c>
    </row>
    <row r="127" spans="1:10" x14ac:dyDescent="0.45">
      <c r="A127" t="str">
        <f t="shared" si="3"/>
        <v>ModernxK3x400x600</v>
      </c>
      <c r="B127" t="s">
        <v>71</v>
      </c>
      <c r="C127" t="s">
        <v>8</v>
      </c>
      <c r="D127">
        <v>600</v>
      </c>
      <c r="E127">
        <v>400</v>
      </c>
      <c r="F127" s="53">
        <f>INDEX($O$13:$S$19,MATCH(RadiatorDatabase[[#This Row],[Height]],$N$13:$N$19,0),MATCH(RadiatorDatabase[[#This Row],[Depth]],$O$12:$S$12,0))</f>
        <v>1.32</v>
      </c>
      <c r="G127">
        <v>956</v>
      </c>
      <c r="H127" s="1">
        <v>137</v>
      </c>
      <c r="J127" s="26">
        <f>1000*1000*RadiatorDatabase[[#This Row],[W @ dt 50]]/(RadiatorDatabase[[#This Row],[Height]]*RadiatorDatabase[[#This Row],[Length]])</f>
        <v>3983.3333333333335</v>
      </c>
    </row>
    <row r="128" spans="1:10" x14ac:dyDescent="0.45">
      <c r="A128" t="str">
        <f t="shared" si="3"/>
        <v>ModernxK3x500x600</v>
      </c>
      <c r="B128" t="s">
        <v>71</v>
      </c>
      <c r="C128" t="s">
        <v>8</v>
      </c>
      <c r="D128">
        <v>600</v>
      </c>
      <c r="E128">
        <v>500</v>
      </c>
      <c r="F128" s="53">
        <f>INDEX($O$13:$S$19,MATCH(RadiatorDatabase[[#This Row],[Height]],$N$13:$N$19,0),MATCH(RadiatorDatabase[[#This Row],[Depth]],$O$12:$S$12,0))</f>
        <v>1.32</v>
      </c>
      <c r="G128">
        <v>1195</v>
      </c>
      <c r="H128" s="1">
        <v>160</v>
      </c>
      <c r="J128" s="26">
        <f>1000*1000*RadiatorDatabase[[#This Row],[W @ dt 50]]/(RadiatorDatabase[[#This Row],[Height]]*RadiatorDatabase[[#This Row],[Length]])</f>
        <v>3983.3333333333335</v>
      </c>
    </row>
    <row r="129" spans="1:10" x14ac:dyDescent="0.45">
      <c r="A129" t="str">
        <f t="shared" si="3"/>
        <v>ModernxK3x500x700</v>
      </c>
      <c r="B129" t="s">
        <v>71</v>
      </c>
      <c r="C129" t="s">
        <v>8</v>
      </c>
      <c r="D129">
        <v>700</v>
      </c>
      <c r="E129">
        <v>500</v>
      </c>
      <c r="F129" s="53">
        <f>INDEX($O$13:$S$19,MATCH(RadiatorDatabase[[#This Row],[Height]],$N$13:$N$19,0),MATCH(RadiatorDatabase[[#This Row],[Depth]],$O$12:$S$12,0))</f>
        <v>1.34</v>
      </c>
      <c r="G129">
        <v>1356</v>
      </c>
      <c r="H129" s="1">
        <v>219</v>
      </c>
      <c r="J129" s="26">
        <f>1000*1000*RadiatorDatabase[[#This Row],[W @ dt 50]]/(RadiatorDatabase[[#This Row],[Height]]*RadiatorDatabase[[#This Row],[Length]])</f>
        <v>3874.2857142857142</v>
      </c>
    </row>
    <row r="130" spans="1:10" x14ac:dyDescent="0.45">
      <c r="A130" t="str">
        <f t="shared" si="3"/>
        <v>ModernxK3x600x500</v>
      </c>
      <c r="B130" t="s">
        <v>71</v>
      </c>
      <c r="C130" t="s">
        <v>8</v>
      </c>
      <c r="D130">
        <v>500</v>
      </c>
      <c r="E130">
        <v>600</v>
      </c>
      <c r="F130" s="53">
        <f>INDEX($O$13:$S$19,MATCH(RadiatorDatabase[[#This Row],[Height]],$N$13:$N$19,0),MATCH(RadiatorDatabase[[#This Row],[Depth]],$O$12:$S$12,0))</f>
        <v>1.32</v>
      </c>
      <c r="G130">
        <v>1234</v>
      </c>
      <c r="H130" s="1">
        <v>152.51</v>
      </c>
      <c r="J130" s="26">
        <f>1000*1000*RadiatorDatabase[[#This Row],[W @ dt 50]]/(RadiatorDatabase[[#This Row],[Height]]*RadiatorDatabase[[#This Row],[Length]])</f>
        <v>4113.333333333333</v>
      </c>
    </row>
    <row r="131" spans="1:10" x14ac:dyDescent="0.45">
      <c r="A131" t="str">
        <f t="shared" si="3"/>
        <v>ModernxK3x600x600</v>
      </c>
      <c r="B131" t="s">
        <v>71</v>
      </c>
      <c r="C131" t="s">
        <v>8</v>
      </c>
      <c r="D131">
        <v>600</v>
      </c>
      <c r="E131">
        <v>600</v>
      </c>
      <c r="F131" s="53">
        <f>INDEX($O$13:$S$19,MATCH(RadiatorDatabase[[#This Row],[Height]],$N$13:$N$19,0),MATCH(RadiatorDatabase[[#This Row],[Depth]],$O$12:$S$12,0))</f>
        <v>1.32</v>
      </c>
      <c r="G131">
        <v>1433</v>
      </c>
      <c r="H131" s="1">
        <v>177</v>
      </c>
      <c r="J131" s="26">
        <f>1000*1000*RadiatorDatabase[[#This Row],[W @ dt 50]]/(RadiatorDatabase[[#This Row],[Height]]*RadiatorDatabase[[#This Row],[Length]])</f>
        <v>3980.5555555555557</v>
      </c>
    </row>
    <row r="132" spans="1:10" x14ac:dyDescent="0.45">
      <c r="A132" t="str">
        <f t="shared" si="3"/>
        <v>ModernxK3x600x700</v>
      </c>
      <c r="B132" t="s">
        <v>71</v>
      </c>
      <c r="C132" t="s">
        <v>8</v>
      </c>
      <c r="D132">
        <v>700</v>
      </c>
      <c r="E132">
        <v>600</v>
      </c>
      <c r="F132" s="53">
        <f>INDEX($O$13:$S$19,MATCH(RadiatorDatabase[[#This Row],[Height]],$N$13:$N$19,0),MATCH(RadiatorDatabase[[#This Row],[Depth]],$O$12:$S$12,0))</f>
        <v>1.34</v>
      </c>
      <c r="G132">
        <v>1627</v>
      </c>
      <c r="H132" s="1">
        <v>242</v>
      </c>
      <c r="J132" s="26">
        <f>1000*1000*RadiatorDatabase[[#This Row],[W @ dt 50]]/(RadiatorDatabase[[#This Row],[Height]]*RadiatorDatabase[[#This Row],[Length]])</f>
        <v>3873.8095238095239</v>
      </c>
    </row>
    <row r="133" spans="1:10" x14ac:dyDescent="0.45">
      <c r="A133" t="str">
        <f t="shared" si="3"/>
        <v>ModernxK3x700x500</v>
      </c>
      <c r="B133" t="s">
        <v>71</v>
      </c>
      <c r="C133" t="s">
        <v>8</v>
      </c>
      <c r="D133">
        <v>500</v>
      </c>
      <c r="E133">
        <v>700</v>
      </c>
      <c r="F133" s="53">
        <f>INDEX($O$13:$S$19,MATCH(RadiatorDatabase[[#This Row],[Height]],$N$13:$N$19,0),MATCH(RadiatorDatabase[[#This Row],[Depth]],$O$12:$S$12,0))</f>
        <v>1.32</v>
      </c>
      <c r="G133">
        <v>1439</v>
      </c>
      <c r="H133" s="1">
        <v>166</v>
      </c>
      <c r="J133" s="26">
        <f>1000*1000*RadiatorDatabase[[#This Row],[W @ dt 50]]/(RadiatorDatabase[[#This Row],[Height]]*RadiatorDatabase[[#This Row],[Length]])</f>
        <v>4111.4285714285716</v>
      </c>
    </row>
    <row r="134" spans="1:10" x14ac:dyDescent="0.45">
      <c r="A134" t="str">
        <f t="shared" si="3"/>
        <v>ModernxK3x700x600</v>
      </c>
      <c r="B134" t="s">
        <v>71</v>
      </c>
      <c r="C134" t="s">
        <v>8</v>
      </c>
      <c r="D134">
        <v>600</v>
      </c>
      <c r="E134">
        <v>700</v>
      </c>
      <c r="F134" s="53">
        <f>INDEX($O$13:$S$19,MATCH(RadiatorDatabase[[#This Row],[Height]],$N$13:$N$19,0),MATCH(RadiatorDatabase[[#This Row],[Depth]],$O$12:$S$12,0))</f>
        <v>1.32</v>
      </c>
      <c r="G134">
        <v>1672</v>
      </c>
      <c r="H134" s="1">
        <v>193</v>
      </c>
      <c r="J134" s="26">
        <f>1000*1000*RadiatorDatabase[[#This Row],[W @ dt 50]]/(RadiatorDatabase[[#This Row],[Height]]*RadiatorDatabase[[#This Row],[Length]])</f>
        <v>3980.9523809523807</v>
      </c>
    </row>
    <row r="135" spans="1:10" x14ac:dyDescent="0.45">
      <c r="A135" t="str">
        <f t="shared" si="3"/>
        <v>ModernxK3x700x700</v>
      </c>
      <c r="B135" t="s">
        <v>71</v>
      </c>
      <c r="C135" t="s">
        <v>8</v>
      </c>
      <c r="D135">
        <v>700</v>
      </c>
      <c r="E135">
        <v>700</v>
      </c>
      <c r="F135" s="53">
        <f>INDEX($O$13:$S$19,MATCH(RadiatorDatabase[[#This Row],[Height]],$N$13:$N$19,0),MATCH(RadiatorDatabase[[#This Row],[Depth]],$O$12:$S$12,0))</f>
        <v>1.34</v>
      </c>
      <c r="G135">
        <v>1898</v>
      </c>
      <c r="H135" s="1">
        <v>264</v>
      </c>
      <c r="J135" s="26">
        <f>1000*1000*RadiatorDatabase[[#This Row],[W @ dt 50]]/(RadiatorDatabase[[#This Row],[Height]]*RadiatorDatabase[[#This Row],[Length]])</f>
        <v>3873.4693877551022</v>
      </c>
    </row>
    <row r="136" spans="1:10" x14ac:dyDescent="0.45">
      <c r="A136" t="str">
        <f t="shared" ref="A136:A157" si="4">B136&amp;"x"&amp;C136&amp;"x"&amp;E136&amp;"x"&amp;D136</f>
        <v>ModernxK3x800x500</v>
      </c>
      <c r="B136" t="s">
        <v>71</v>
      </c>
      <c r="C136" t="s">
        <v>8</v>
      </c>
      <c r="D136">
        <v>500</v>
      </c>
      <c r="E136">
        <v>800</v>
      </c>
      <c r="F136" s="53">
        <f>INDEX($O$13:$S$19,MATCH(RadiatorDatabase[[#This Row],[Height]],$N$13:$N$19,0),MATCH(RadiatorDatabase[[#This Row],[Depth]],$O$12:$S$12,0))</f>
        <v>1.32</v>
      </c>
      <c r="G136">
        <v>1645</v>
      </c>
      <c r="H136" s="1">
        <v>176</v>
      </c>
      <c r="J136" s="26">
        <f>1000*1000*RadiatorDatabase[[#This Row],[W @ dt 50]]/(RadiatorDatabase[[#This Row],[Height]]*RadiatorDatabase[[#This Row],[Length]])</f>
        <v>4112.5</v>
      </c>
    </row>
    <row r="137" spans="1:10" x14ac:dyDescent="0.45">
      <c r="A137" t="str">
        <f t="shared" si="4"/>
        <v>ModernxK3x800x600</v>
      </c>
      <c r="B137" t="s">
        <v>71</v>
      </c>
      <c r="C137" t="s">
        <v>8</v>
      </c>
      <c r="D137">
        <v>600</v>
      </c>
      <c r="E137">
        <v>800</v>
      </c>
      <c r="F137" s="53">
        <f>INDEX($O$13:$S$19,MATCH(RadiatorDatabase[[#This Row],[Height]],$N$13:$N$19,0),MATCH(RadiatorDatabase[[#This Row],[Depth]],$O$12:$S$12,0))</f>
        <v>1.32</v>
      </c>
      <c r="G137">
        <v>1911</v>
      </c>
      <c r="H137" s="1">
        <v>204</v>
      </c>
      <c r="J137" s="26">
        <f>1000*1000*RadiatorDatabase[[#This Row],[W @ dt 50]]/(RadiatorDatabase[[#This Row],[Height]]*RadiatorDatabase[[#This Row],[Length]])</f>
        <v>3981.25</v>
      </c>
    </row>
    <row r="138" spans="1:10" x14ac:dyDescent="0.45">
      <c r="A138" t="str">
        <f t="shared" si="4"/>
        <v>ModernxK3x800x700</v>
      </c>
      <c r="B138" t="s">
        <v>71</v>
      </c>
      <c r="C138" t="s">
        <v>8</v>
      </c>
      <c r="D138">
        <v>700</v>
      </c>
      <c r="E138">
        <v>800</v>
      </c>
      <c r="F138" s="53">
        <f>INDEX($O$13:$S$19,MATCH(RadiatorDatabase[[#This Row],[Height]],$N$13:$N$19,0),MATCH(RadiatorDatabase[[#This Row],[Depth]],$O$12:$S$12,0))</f>
        <v>1.34</v>
      </c>
      <c r="G138">
        <v>2170</v>
      </c>
      <c r="H138" s="1">
        <v>280</v>
      </c>
      <c r="J138" s="26">
        <f>1000*1000*RadiatorDatabase[[#This Row],[W @ dt 50]]/(RadiatorDatabase[[#This Row],[Height]]*RadiatorDatabase[[#This Row],[Length]])</f>
        <v>3875</v>
      </c>
    </row>
    <row r="139" spans="1:10" x14ac:dyDescent="0.45">
      <c r="A139" t="str">
        <f t="shared" si="4"/>
        <v>ModernxK3x900x500</v>
      </c>
      <c r="B139" t="s">
        <v>71</v>
      </c>
      <c r="C139" t="s">
        <v>8</v>
      </c>
      <c r="D139">
        <v>500</v>
      </c>
      <c r="E139">
        <v>900</v>
      </c>
      <c r="F139" s="53">
        <f>INDEX($O$13:$S$19,MATCH(RadiatorDatabase[[#This Row],[Height]],$N$13:$N$19,0),MATCH(RadiatorDatabase[[#This Row],[Depth]],$O$12:$S$12,0))</f>
        <v>1.32</v>
      </c>
      <c r="G139">
        <v>1850</v>
      </c>
      <c r="H139" s="1">
        <v>190</v>
      </c>
      <c r="J139" s="26">
        <f>1000*1000*RadiatorDatabase[[#This Row],[W @ dt 50]]/(RadiatorDatabase[[#This Row],[Height]]*RadiatorDatabase[[#This Row],[Length]])</f>
        <v>4111.1111111111113</v>
      </c>
    </row>
    <row r="140" spans="1:10" x14ac:dyDescent="0.45">
      <c r="A140" t="str">
        <f t="shared" si="4"/>
        <v>ModernxK3x900x600</v>
      </c>
      <c r="B140" t="s">
        <v>71</v>
      </c>
      <c r="C140" t="s">
        <v>8</v>
      </c>
      <c r="D140">
        <v>600</v>
      </c>
      <c r="E140">
        <v>900</v>
      </c>
      <c r="F140" s="53">
        <f>INDEX($O$13:$S$19,MATCH(RadiatorDatabase[[#This Row],[Height]],$N$13:$N$19,0),MATCH(RadiatorDatabase[[#This Row],[Depth]],$O$12:$S$12,0))</f>
        <v>1.32</v>
      </c>
      <c r="G140">
        <v>2150</v>
      </c>
      <c r="H140" s="1">
        <v>221</v>
      </c>
      <c r="J140" s="26">
        <f>1000*1000*RadiatorDatabase[[#This Row],[W @ dt 50]]/(RadiatorDatabase[[#This Row],[Height]]*RadiatorDatabase[[#This Row],[Length]])</f>
        <v>3981.4814814814813</v>
      </c>
    </row>
    <row r="141" spans="1:10" x14ac:dyDescent="0.45">
      <c r="A141" t="str">
        <f t="shared" si="4"/>
        <v>ModernxK3x900x700</v>
      </c>
      <c r="B141" t="s">
        <v>71</v>
      </c>
      <c r="C141" t="s">
        <v>8</v>
      </c>
      <c r="D141">
        <v>700</v>
      </c>
      <c r="E141">
        <v>900</v>
      </c>
      <c r="F141" s="53">
        <f>INDEX($O$13:$S$19,MATCH(RadiatorDatabase[[#This Row],[Height]],$N$13:$N$19,0),MATCH(RadiatorDatabase[[#This Row],[Depth]],$O$12:$S$12,0))</f>
        <v>1.34</v>
      </c>
      <c r="G141">
        <v>2441</v>
      </c>
      <c r="H141" s="1">
        <v>303</v>
      </c>
      <c r="J141" s="26">
        <f>1000*1000*RadiatorDatabase[[#This Row],[W @ dt 50]]/(RadiatorDatabase[[#This Row],[Height]]*RadiatorDatabase[[#This Row],[Length]])</f>
        <v>3874.6031746031745</v>
      </c>
    </row>
    <row r="142" spans="1:10" x14ac:dyDescent="0.45">
      <c r="A142" t="str">
        <f t="shared" si="4"/>
        <v>ModernxP+x1000x300</v>
      </c>
      <c r="B142" t="s">
        <v>71</v>
      </c>
      <c r="C142" t="s">
        <v>1</v>
      </c>
      <c r="D142">
        <v>300</v>
      </c>
      <c r="E142">
        <v>1000</v>
      </c>
      <c r="F142" s="53">
        <f>INDEX($O$13:$S$19,MATCH(RadiatorDatabase[[#This Row],[Height]],$N$13:$N$19,0),MATCH(RadiatorDatabase[[#This Row],[Depth]],$O$12:$S$12,0))</f>
        <v>1.33</v>
      </c>
      <c r="G142">
        <v>745</v>
      </c>
      <c r="H142" s="1">
        <v>71.739999999999995</v>
      </c>
      <c r="J142" s="26">
        <f>1000*1000*RadiatorDatabase[[#This Row],[W @ dt 50]]/(RadiatorDatabase[[#This Row],[Height]]*RadiatorDatabase[[#This Row],[Length]])</f>
        <v>2483.3333333333335</v>
      </c>
    </row>
    <row r="143" spans="1:10" x14ac:dyDescent="0.45">
      <c r="A143" t="str">
        <f t="shared" si="4"/>
        <v>ModernxP+x1400x500</v>
      </c>
      <c r="B143" t="s">
        <v>71</v>
      </c>
      <c r="C143" t="s">
        <v>1</v>
      </c>
      <c r="D143">
        <v>500</v>
      </c>
      <c r="E143">
        <v>1400</v>
      </c>
      <c r="F143" s="53">
        <f>INDEX($O$13:$S$19,MATCH(RadiatorDatabase[[#This Row],[Height]],$N$13:$N$19,0),MATCH(RadiatorDatabase[[#This Row],[Depth]],$O$12:$S$12,0))</f>
        <v>1.335</v>
      </c>
      <c r="G143">
        <v>1530</v>
      </c>
      <c r="H143" s="1">
        <v>2000</v>
      </c>
      <c r="J143" s="26">
        <f>1000*1000*RadiatorDatabase[[#This Row],[W @ dt 50]]/(RadiatorDatabase[[#This Row],[Height]]*RadiatorDatabase[[#This Row],[Length]])</f>
        <v>2185.7142857142858</v>
      </c>
    </row>
    <row r="144" spans="1:10" x14ac:dyDescent="0.45">
      <c r="A144" t="str">
        <f t="shared" si="4"/>
        <v>ModernxP+x1000x700</v>
      </c>
      <c r="B144" t="s">
        <v>71</v>
      </c>
      <c r="C144" t="s">
        <v>1</v>
      </c>
      <c r="D144">
        <v>700</v>
      </c>
      <c r="E144">
        <v>1000</v>
      </c>
      <c r="F144" s="53">
        <f>INDEX($O$13:$S$19,MATCH(RadiatorDatabase[[#This Row],[Height]],$N$13:$N$19,0),MATCH(RadiatorDatabase[[#This Row],[Depth]],$O$12:$S$12,0))</f>
        <v>1.34</v>
      </c>
      <c r="G144">
        <v>1530</v>
      </c>
      <c r="H144" s="1">
        <v>150.74</v>
      </c>
      <c r="J144" s="26">
        <f>1000*1000*RadiatorDatabase[[#This Row],[W @ dt 50]]/(RadiatorDatabase[[#This Row],[Height]]*RadiatorDatabase[[#This Row],[Length]])</f>
        <v>2185.7142857142858</v>
      </c>
    </row>
    <row r="145" spans="1:10" x14ac:dyDescent="0.45">
      <c r="A145" t="str">
        <f t="shared" si="4"/>
        <v>ModernxP+x1100x700</v>
      </c>
      <c r="B145" t="s">
        <v>71</v>
      </c>
      <c r="C145" t="s">
        <v>1</v>
      </c>
      <c r="D145">
        <v>700</v>
      </c>
      <c r="E145">
        <v>1100</v>
      </c>
      <c r="F145" s="53">
        <f>INDEX($O$13:$S$19,MATCH(RadiatorDatabase[[#This Row],[Height]],$N$13:$N$19,0),MATCH(RadiatorDatabase[[#This Row],[Depth]],$O$12:$S$12,0))</f>
        <v>1.34</v>
      </c>
      <c r="G145">
        <v>1683</v>
      </c>
      <c r="H145" s="1">
        <v>181.86</v>
      </c>
      <c r="J145" s="26">
        <f>1000*1000*RadiatorDatabase[[#This Row],[W @ dt 50]]/(RadiatorDatabase[[#This Row],[Height]]*RadiatorDatabase[[#This Row],[Length]])</f>
        <v>2185.7142857142858</v>
      </c>
    </row>
    <row r="146" spans="1:10" x14ac:dyDescent="0.45">
      <c r="A146" t="str">
        <f t="shared" si="4"/>
        <v>ModernxP+x1200x700</v>
      </c>
      <c r="B146" t="s">
        <v>71</v>
      </c>
      <c r="C146" t="s">
        <v>1</v>
      </c>
      <c r="D146">
        <v>700</v>
      </c>
      <c r="E146">
        <v>1200</v>
      </c>
      <c r="F146" s="53">
        <f>INDEX($O$13:$S$19,MATCH(RadiatorDatabase[[#This Row],[Height]],$N$13:$N$19,0),MATCH(RadiatorDatabase[[#This Row],[Depth]],$O$12:$S$12,0))</f>
        <v>1.34</v>
      </c>
      <c r="G146">
        <v>1836</v>
      </c>
      <c r="H146" s="1">
        <v>181.86</v>
      </c>
      <c r="J146" s="26">
        <f>1000*1000*RadiatorDatabase[[#This Row],[W @ dt 50]]/(RadiatorDatabase[[#This Row],[Height]]*RadiatorDatabase[[#This Row],[Length]])</f>
        <v>2185.7142857142858</v>
      </c>
    </row>
    <row r="147" spans="1:10" x14ac:dyDescent="0.45">
      <c r="A147" t="str">
        <f t="shared" si="4"/>
        <v>ModernxP+x1400x700</v>
      </c>
      <c r="B147" t="s">
        <v>71</v>
      </c>
      <c r="C147" t="s">
        <v>1</v>
      </c>
      <c r="D147">
        <v>700</v>
      </c>
      <c r="E147">
        <v>1400</v>
      </c>
      <c r="F147" s="53">
        <f>INDEX($O$13:$S$19,MATCH(RadiatorDatabase[[#This Row],[Height]],$N$13:$N$19,0),MATCH(RadiatorDatabase[[#This Row],[Depth]],$O$12:$S$12,0))</f>
        <v>1.34</v>
      </c>
      <c r="G147">
        <v>2142</v>
      </c>
      <c r="H147" s="1">
        <v>227.63</v>
      </c>
      <c r="J147" s="26">
        <f>1000*1000*RadiatorDatabase[[#This Row],[W @ dt 50]]/(RadiatorDatabase[[#This Row],[Height]]*RadiatorDatabase[[#This Row],[Length]])</f>
        <v>2185.7142857142858</v>
      </c>
    </row>
    <row r="148" spans="1:10" x14ac:dyDescent="0.45">
      <c r="A148" t="str">
        <f t="shared" si="4"/>
        <v>ModernxP+x1500x300</v>
      </c>
      <c r="B148" t="s">
        <v>71</v>
      </c>
      <c r="C148" t="s">
        <v>1</v>
      </c>
      <c r="D148">
        <v>300</v>
      </c>
      <c r="E148">
        <v>1500</v>
      </c>
      <c r="F148" s="53">
        <f>INDEX($O$13:$S$19,MATCH(RadiatorDatabase[[#This Row],[Height]],$N$13:$N$19,0),MATCH(RadiatorDatabase[[#This Row],[Depth]],$O$12:$S$12,0))</f>
        <v>1.33</v>
      </c>
      <c r="G148">
        <v>1118</v>
      </c>
      <c r="H148" s="1">
        <v>130.16</v>
      </c>
      <c r="J148" s="26">
        <f>1000*1000*RadiatorDatabase[[#This Row],[W @ dt 50]]/(RadiatorDatabase[[#This Row],[Height]]*RadiatorDatabase[[#This Row],[Length]])</f>
        <v>2484.4444444444443</v>
      </c>
    </row>
    <row r="149" spans="1:10" x14ac:dyDescent="0.45">
      <c r="A149" t="str">
        <f t="shared" si="4"/>
        <v>ModernxP+x400x700</v>
      </c>
      <c r="B149" t="s">
        <v>71</v>
      </c>
      <c r="C149" t="s">
        <v>1</v>
      </c>
      <c r="D149">
        <v>700</v>
      </c>
      <c r="E149">
        <v>400</v>
      </c>
      <c r="F149" s="53">
        <f>INDEX($O$13:$S$19,MATCH(RadiatorDatabase[[#This Row],[Height]],$N$13:$N$19,0),MATCH(RadiatorDatabase[[#This Row],[Depth]],$O$12:$S$12,0))</f>
        <v>1.34</v>
      </c>
      <c r="G149">
        <v>612</v>
      </c>
      <c r="H149" s="1">
        <v>72.98</v>
      </c>
      <c r="J149" s="26">
        <f>1000*1000*RadiatorDatabase[[#This Row],[W @ dt 50]]/(RadiatorDatabase[[#This Row],[Height]]*RadiatorDatabase[[#This Row],[Length]])</f>
        <v>2185.7142857142858</v>
      </c>
    </row>
    <row r="150" spans="1:10" x14ac:dyDescent="0.45">
      <c r="A150" t="str">
        <f t="shared" si="4"/>
        <v>ModernxP+x500x300</v>
      </c>
      <c r="B150" t="s">
        <v>71</v>
      </c>
      <c r="C150" t="s">
        <v>1</v>
      </c>
      <c r="D150">
        <v>300</v>
      </c>
      <c r="E150">
        <v>500</v>
      </c>
      <c r="F150" s="53">
        <f>INDEX($O$13:$S$19,MATCH(RadiatorDatabase[[#This Row],[Height]],$N$13:$N$19,0),MATCH(RadiatorDatabase[[#This Row],[Depth]],$O$12:$S$12,0))</f>
        <v>1.33</v>
      </c>
      <c r="G150">
        <v>373</v>
      </c>
      <c r="H150" s="1">
        <v>44.15</v>
      </c>
      <c r="J150" s="26">
        <f>1000*1000*RadiatorDatabase[[#This Row],[W @ dt 50]]/(RadiatorDatabase[[#This Row],[Height]]*RadiatorDatabase[[#This Row],[Length]])</f>
        <v>2486.6666666666665</v>
      </c>
    </row>
    <row r="151" spans="1:10" x14ac:dyDescent="0.45">
      <c r="A151" t="str">
        <f t="shared" si="4"/>
        <v>ModernxP+x500x700</v>
      </c>
      <c r="B151" t="s">
        <v>71</v>
      </c>
      <c r="C151" t="s">
        <v>1</v>
      </c>
      <c r="D151">
        <v>700</v>
      </c>
      <c r="E151">
        <v>500</v>
      </c>
      <c r="F151" s="53">
        <f>INDEX($O$13:$S$19,MATCH(RadiatorDatabase[[#This Row],[Height]],$N$13:$N$19,0),MATCH(RadiatorDatabase[[#This Row],[Depth]],$O$12:$S$12,0))</f>
        <v>1.34</v>
      </c>
      <c r="G151">
        <v>765</v>
      </c>
      <c r="H151" s="1">
        <v>92.68</v>
      </c>
      <c r="J151" s="26">
        <f>1000*1000*RadiatorDatabase[[#This Row],[W @ dt 50]]/(RadiatorDatabase[[#This Row],[Height]]*RadiatorDatabase[[#This Row],[Length]])</f>
        <v>2185.7142857142858</v>
      </c>
    </row>
    <row r="152" spans="1:10" x14ac:dyDescent="0.45">
      <c r="A152" t="str">
        <f t="shared" si="4"/>
        <v>ModernxP+x600x700</v>
      </c>
      <c r="B152" t="s">
        <v>71</v>
      </c>
      <c r="C152" t="s">
        <v>1</v>
      </c>
      <c r="D152">
        <v>700</v>
      </c>
      <c r="E152">
        <v>600</v>
      </c>
      <c r="F152" s="53">
        <f>INDEX($O$13:$S$19,MATCH(RadiatorDatabase[[#This Row],[Height]],$N$13:$N$19,0),MATCH(RadiatorDatabase[[#This Row],[Depth]],$O$12:$S$12,0))</f>
        <v>1.34</v>
      </c>
      <c r="G152">
        <v>918</v>
      </c>
      <c r="H152" s="1">
        <v>99.86</v>
      </c>
      <c r="J152" s="26">
        <f>1000*1000*RadiatorDatabase[[#This Row],[W @ dt 50]]/(RadiatorDatabase[[#This Row],[Height]]*RadiatorDatabase[[#This Row],[Length]])</f>
        <v>2185.7142857142858</v>
      </c>
    </row>
    <row r="153" spans="1:10" x14ac:dyDescent="0.45">
      <c r="A153" t="str">
        <f t="shared" si="4"/>
        <v>ModernxP+x700x700</v>
      </c>
      <c r="B153" t="s">
        <v>71</v>
      </c>
      <c r="C153" t="s">
        <v>1</v>
      </c>
      <c r="D153">
        <v>700</v>
      </c>
      <c r="E153">
        <v>700</v>
      </c>
      <c r="F153" s="53">
        <f>INDEX($O$13:$S$19,MATCH(RadiatorDatabase[[#This Row],[Height]],$N$13:$N$19,0),MATCH(RadiatorDatabase[[#This Row],[Depth]],$O$12:$S$12,0))</f>
        <v>1.34</v>
      </c>
      <c r="G153">
        <v>1071</v>
      </c>
      <c r="H153" s="1">
        <v>112.74</v>
      </c>
      <c r="J153" s="26">
        <f>1000*1000*RadiatorDatabase[[#This Row],[W @ dt 50]]/(RadiatorDatabase[[#This Row],[Height]]*RadiatorDatabase[[#This Row],[Length]])</f>
        <v>2185.7142857142858</v>
      </c>
    </row>
    <row r="154" spans="1:10" x14ac:dyDescent="0.45">
      <c r="A154" t="str">
        <f>B154&amp;"x"&amp;C154&amp;"x"&amp;E154&amp;"x"&amp;D154</f>
        <v>ModernxP+x800x600</v>
      </c>
      <c r="B154" t="s">
        <v>71</v>
      </c>
      <c r="C154" t="s">
        <v>1</v>
      </c>
      <c r="D154">
        <v>600</v>
      </c>
      <c r="E154">
        <v>800</v>
      </c>
      <c r="F154" s="53">
        <f>INDEX($O$13:$S$19,MATCH(RadiatorDatabase[[#This Row],[Height]],$N$13:$N$19,0),MATCH(RadiatorDatabase[[#This Row],[Depth]],$O$12:$S$12,0))</f>
        <v>1.34</v>
      </c>
      <c r="G154">
        <v>1069</v>
      </c>
      <c r="H154" s="1">
        <v>55</v>
      </c>
      <c r="J154" s="26">
        <f>1000*1000*RadiatorDatabase[[#This Row],[W @ dt 50]]/(RadiatorDatabase[[#This Row],[Height]]*RadiatorDatabase[[#This Row],[Length]])</f>
        <v>2227.0833333333335</v>
      </c>
    </row>
    <row r="155" spans="1:10" x14ac:dyDescent="0.45">
      <c r="A155" t="str">
        <f t="shared" si="4"/>
        <v>ModernxP+x800x700</v>
      </c>
      <c r="B155" t="s">
        <v>71</v>
      </c>
      <c r="C155" t="s">
        <v>1</v>
      </c>
      <c r="D155">
        <v>700</v>
      </c>
      <c r="E155">
        <v>800</v>
      </c>
      <c r="F155" s="53">
        <f>INDEX($O$13:$S$19,MATCH(RadiatorDatabase[[#This Row],[Height]],$N$13:$N$19,0),MATCH(RadiatorDatabase[[#This Row],[Depth]],$O$12:$S$12,0))</f>
        <v>1.34</v>
      </c>
      <c r="G155">
        <v>1224</v>
      </c>
      <c r="H155" s="1">
        <v>124.55</v>
      </c>
      <c r="J155" s="26">
        <f>1000*1000*RadiatorDatabase[[#This Row],[W @ dt 50]]/(RadiatorDatabase[[#This Row],[Height]]*RadiatorDatabase[[#This Row],[Length]])</f>
        <v>2185.7142857142858</v>
      </c>
    </row>
    <row r="156" spans="1:10" x14ac:dyDescent="0.45">
      <c r="A156" t="str">
        <f t="shared" ref="A156" si="5">B156&amp;"x"&amp;C156&amp;"x"&amp;E156&amp;"x"&amp;D156</f>
        <v>ModernxP+x900x600</v>
      </c>
      <c r="B156" t="s">
        <v>71</v>
      </c>
      <c r="C156" t="s">
        <v>1</v>
      </c>
      <c r="D156">
        <v>600</v>
      </c>
      <c r="E156">
        <v>900</v>
      </c>
      <c r="F156" s="53">
        <f>INDEX($O$13:$S$19,MATCH(RadiatorDatabase[[#This Row],[Height]],$N$13:$N$19,0),MATCH(RadiatorDatabase[[#This Row],[Depth]],$O$12:$S$12,0))</f>
        <v>1.34</v>
      </c>
      <c r="G156">
        <v>1275</v>
      </c>
      <c r="H156" s="1">
        <v>111</v>
      </c>
      <c r="J156" s="26">
        <f>1000*1000*RadiatorDatabase[[#This Row],[W @ dt 50]]/(RadiatorDatabase[[#This Row],[Height]]*RadiatorDatabase[[#This Row],[Length]])</f>
        <v>2361.1111111111113</v>
      </c>
    </row>
    <row r="157" spans="1:10" x14ac:dyDescent="0.45">
      <c r="A157" t="str">
        <f t="shared" si="4"/>
        <v>ModernxP+x900x700</v>
      </c>
      <c r="B157" t="s">
        <v>71</v>
      </c>
      <c r="C157" t="s">
        <v>1</v>
      </c>
      <c r="D157">
        <v>700</v>
      </c>
      <c r="E157">
        <v>900</v>
      </c>
      <c r="F157" s="53">
        <f>INDEX($O$13:$S$19,MATCH(RadiatorDatabase[[#This Row],[Height]],$N$13:$N$19,0),MATCH(RadiatorDatabase[[#This Row],[Depth]],$O$12:$S$12,0))</f>
        <v>1.34</v>
      </c>
      <c r="G157">
        <v>1377</v>
      </c>
      <c r="H157" s="1">
        <v>137.72999999999999</v>
      </c>
      <c r="J157" s="26">
        <f>1000*1000*RadiatorDatabase[[#This Row],[W @ dt 50]]/(RadiatorDatabase[[#This Row],[Height]]*RadiatorDatabase[[#This Row],[Length]])</f>
        <v>2185.7142857142858</v>
      </c>
    </row>
    <row r="158" spans="1:10" x14ac:dyDescent="0.45">
      <c r="A158" t="str">
        <f>B158&amp;"x"&amp;C158&amp;"x"&amp;E158&amp;"x"&amp;D158</f>
        <v>TowelRailxK1x500x800</v>
      </c>
      <c r="B158" t="s">
        <v>13812</v>
      </c>
      <c r="C158" t="s">
        <v>0</v>
      </c>
      <c r="D158">
        <v>800</v>
      </c>
      <c r="E158">
        <v>500</v>
      </c>
      <c r="F158">
        <v>1.2549999999999999</v>
      </c>
      <c r="G158">
        <v>271</v>
      </c>
      <c r="H158" s="1">
        <v>50</v>
      </c>
      <c r="J158" s="26">
        <f>1000*1000*RadiatorDatabase[[#This Row],[W @ dt 50]]/(RadiatorDatabase[[#This Row],[Height]]*RadiatorDatabase[[#This Row],[Length]])</f>
        <v>677.5</v>
      </c>
    </row>
    <row r="159" spans="1:10" x14ac:dyDescent="0.45">
      <c r="A159" t="str">
        <f>B159&amp;"x"&amp;C159&amp;"x"&amp;E159&amp;"x"&amp;D159</f>
        <v>TowelRailxK1x550x1600</v>
      </c>
      <c r="B159" t="s">
        <v>13812</v>
      </c>
      <c r="C159" t="s">
        <v>0</v>
      </c>
      <c r="D159">
        <v>1600</v>
      </c>
      <c r="E159">
        <v>550</v>
      </c>
      <c r="F159">
        <v>1.2549999999999999</v>
      </c>
      <c r="G159">
        <v>484</v>
      </c>
      <c r="H159" s="1">
        <v>80</v>
      </c>
      <c r="J159" s="26">
        <f>1000*1000*RadiatorDatabase[[#This Row],[W @ dt 50]]/(RadiatorDatabase[[#This Row],[Height]]*RadiatorDatabase[[#This Row],[Length]])</f>
        <v>550</v>
      </c>
    </row>
    <row r="160" spans="1:10" x14ac:dyDescent="0.45">
      <c r="A160" t="str">
        <f>B160&amp;"x"&amp;C160&amp;"x"&amp;E160&amp;"x"&amp;D160</f>
        <v>TowelRailxK2x550x1600</v>
      </c>
      <c r="B160" t="s">
        <v>13812</v>
      </c>
      <c r="C160" t="s">
        <v>2</v>
      </c>
      <c r="D160">
        <v>1600</v>
      </c>
      <c r="E160">
        <v>550</v>
      </c>
      <c r="F160">
        <v>1.2549999999999999</v>
      </c>
      <c r="G160">
        <v>1740</v>
      </c>
      <c r="H160" s="1">
        <v>275</v>
      </c>
      <c r="J160" s="26">
        <f>1000*1000*RadiatorDatabase[[#This Row],[W @ dt 50]]/(RadiatorDatabase[[#This Row],[Height]]*RadiatorDatabase[[#This Row],[Length]])</f>
        <v>1977.2727272727273</v>
      </c>
    </row>
    <row r="161" spans="1:10" x14ac:dyDescent="0.45">
      <c r="A161" t="str">
        <f t="shared" ref="A161:A195" si="6">B161&amp;"x"&amp;C161&amp;"x"&amp;E161&amp;"x"&amp;D161</f>
        <v>Columnx2colx1042x600</v>
      </c>
      <c r="B161" t="s">
        <v>13821</v>
      </c>
      <c r="C161" t="s">
        <v>13818</v>
      </c>
      <c r="D161">
        <v>600</v>
      </c>
      <c r="E161">
        <v>1042</v>
      </c>
      <c r="F161">
        <v>1.2549999999999999</v>
      </c>
      <c r="G161">
        <v>997</v>
      </c>
      <c r="H161" s="1">
        <v>257.98</v>
      </c>
      <c r="J161" s="26">
        <f>1000*1000*RadiatorDatabase[[#This Row],[W @ dt 50]]/(RadiatorDatabase[[#This Row],[Height]]*RadiatorDatabase[[#This Row],[Length]])</f>
        <v>1594.6896992962252</v>
      </c>
    </row>
    <row r="162" spans="1:10" x14ac:dyDescent="0.45">
      <c r="A162" t="str">
        <f t="shared" si="6"/>
        <v>Columnx4colx1226x600</v>
      </c>
      <c r="B162" t="s">
        <v>13821</v>
      </c>
      <c r="C162" t="s">
        <v>13819</v>
      </c>
      <c r="D162">
        <v>600</v>
      </c>
      <c r="E162">
        <v>1226</v>
      </c>
      <c r="F162">
        <v>1.2549999999999999</v>
      </c>
      <c r="G162">
        <v>2079</v>
      </c>
      <c r="H162" s="1">
        <v>398.98</v>
      </c>
      <c r="J162" s="26">
        <f>1000*1000*RadiatorDatabase[[#This Row],[W @ dt 50]]/(RadiatorDatabase[[#This Row],[Height]]*RadiatorDatabase[[#This Row],[Length]])</f>
        <v>2826.2642740619904</v>
      </c>
    </row>
    <row r="163" spans="1:10" x14ac:dyDescent="0.45">
      <c r="A163" t="str">
        <f t="shared" si="6"/>
        <v>Columnx2colx628x600</v>
      </c>
      <c r="B163" t="s">
        <v>13821</v>
      </c>
      <c r="C163" t="s">
        <v>13818</v>
      </c>
      <c r="D163">
        <v>600</v>
      </c>
      <c r="E163">
        <v>628</v>
      </c>
      <c r="F163">
        <v>1.2549999999999999</v>
      </c>
      <c r="G163">
        <v>590</v>
      </c>
      <c r="H163" s="1">
        <v>139</v>
      </c>
      <c r="J163" s="26">
        <f>1000*1000*RadiatorDatabase[[#This Row],[W @ dt 50]]/(RadiatorDatabase[[#This Row],[Height]]*RadiatorDatabase[[#This Row],[Length]])</f>
        <v>1565.8174097664544</v>
      </c>
    </row>
    <row r="164" spans="1:10" x14ac:dyDescent="0.45">
      <c r="A164" t="str">
        <f t="shared" si="6"/>
        <v>Columnx3colx812x600</v>
      </c>
      <c r="B164" t="s">
        <v>13821</v>
      </c>
      <c r="C164" t="s">
        <v>13820</v>
      </c>
      <c r="D164">
        <v>600</v>
      </c>
      <c r="E164">
        <v>812</v>
      </c>
      <c r="F164">
        <v>1.2549999999999999</v>
      </c>
      <c r="G164">
        <v>1035</v>
      </c>
      <c r="H164" s="1">
        <v>229</v>
      </c>
      <c r="J164" s="26">
        <f>1000*1000*RadiatorDatabase[[#This Row],[W @ dt 50]]/(RadiatorDatabase[[#This Row],[Height]]*RadiatorDatabase[[#This Row],[Length]])</f>
        <v>2124.384236453202</v>
      </c>
    </row>
    <row r="165" spans="1:10" x14ac:dyDescent="0.45">
      <c r="A165" t="str">
        <f t="shared" si="6"/>
        <v>Columnx2colx398x2000</v>
      </c>
      <c r="B165" t="s">
        <v>13821</v>
      </c>
      <c r="C165" t="s">
        <v>13818</v>
      </c>
      <c r="D165">
        <v>2000</v>
      </c>
      <c r="E165">
        <v>398</v>
      </c>
      <c r="F165">
        <v>1.2549999999999999</v>
      </c>
      <c r="G165">
        <v>1104</v>
      </c>
      <c r="H165" s="1">
        <v>237.6</v>
      </c>
      <c r="J165" s="26">
        <f>1000*1000*RadiatorDatabase[[#This Row],[W @ dt 50]]/(RadiatorDatabase[[#This Row],[Height]]*RadiatorDatabase[[#This Row],[Length]])</f>
        <v>1386.9346733668342</v>
      </c>
    </row>
    <row r="166" spans="1:10" x14ac:dyDescent="0.45">
      <c r="A166" t="str">
        <f t="shared" si="6"/>
        <v>Columnx2colx812x600</v>
      </c>
      <c r="B166" t="s">
        <v>13821</v>
      </c>
      <c r="C166" t="s">
        <v>13818</v>
      </c>
      <c r="D166">
        <v>600</v>
      </c>
      <c r="E166">
        <v>812</v>
      </c>
      <c r="F166">
        <v>1.2549999999999999</v>
      </c>
      <c r="G166">
        <v>770</v>
      </c>
      <c r="H166" s="1">
        <v>199</v>
      </c>
      <c r="J166" s="26">
        <f>1000*1000*RadiatorDatabase[[#This Row],[W @ dt 50]]/(RadiatorDatabase[[#This Row],[Height]]*RadiatorDatabase[[#This Row],[Length]])</f>
        <v>1580.4597701149426</v>
      </c>
    </row>
    <row r="167" spans="1:10" x14ac:dyDescent="0.45">
      <c r="A167" t="str">
        <f t="shared" si="6"/>
        <v>Columnx3colx1226x600</v>
      </c>
      <c r="B167" t="s">
        <v>13821</v>
      </c>
      <c r="C167" t="s">
        <v>13820</v>
      </c>
      <c r="D167">
        <v>600</v>
      </c>
      <c r="E167">
        <v>1226</v>
      </c>
      <c r="F167">
        <v>1.2549999999999999</v>
      </c>
      <c r="G167">
        <v>1583</v>
      </c>
      <c r="H167" s="1">
        <v>379</v>
      </c>
      <c r="J167" s="26">
        <f>1000*1000*RadiatorDatabase[[#This Row],[W @ dt 50]]/(RadiatorDatabase[[#This Row],[Height]]*RadiatorDatabase[[#This Row],[Length]])</f>
        <v>2151.9847743338769</v>
      </c>
    </row>
    <row r="168" spans="1:10" x14ac:dyDescent="0.45">
      <c r="A168" t="str">
        <f t="shared" si="6"/>
        <v>Columnx2colx1226x600</v>
      </c>
      <c r="B168" t="s">
        <v>13821</v>
      </c>
      <c r="C168" t="s">
        <v>13818</v>
      </c>
      <c r="D168">
        <v>600</v>
      </c>
      <c r="E168">
        <v>1226</v>
      </c>
      <c r="F168">
        <v>1.2549999999999999</v>
      </c>
      <c r="G168">
        <v>1178</v>
      </c>
      <c r="H168" s="1">
        <v>359</v>
      </c>
      <c r="J168" s="26">
        <f>1000*1000*RadiatorDatabase[[#This Row],[W @ dt 50]]/(RadiatorDatabase[[#This Row],[Height]]*RadiatorDatabase[[#This Row],[Length]])</f>
        <v>1601.4138118542687</v>
      </c>
    </row>
    <row r="169" spans="1:10" x14ac:dyDescent="0.45">
      <c r="A169" t="str">
        <f t="shared" si="6"/>
        <v>Columnx3colx628x600</v>
      </c>
      <c r="B169" t="s">
        <v>13821</v>
      </c>
      <c r="C169" t="s">
        <v>13820</v>
      </c>
      <c r="D169">
        <v>600</v>
      </c>
      <c r="E169">
        <v>628</v>
      </c>
      <c r="F169">
        <v>1.2549999999999999</v>
      </c>
      <c r="G169">
        <v>792</v>
      </c>
      <c r="H169" s="1">
        <v>189</v>
      </c>
      <c r="J169" s="26">
        <f>1000*1000*RadiatorDatabase[[#This Row],[W @ dt 50]]/(RadiatorDatabase[[#This Row],[Height]]*RadiatorDatabase[[#This Row],[Length]])</f>
        <v>2101.9108280254777</v>
      </c>
    </row>
    <row r="170" spans="1:10" x14ac:dyDescent="0.45">
      <c r="A170" t="str">
        <f t="shared" si="6"/>
        <v>Columnx3colx812x500</v>
      </c>
      <c r="B170" t="s">
        <v>13821</v>
      </c>
      <c r="C170" t="s">
        <v>13820</v>
      </c>
      <c r="D170">
        <v>500</v>
      </c>
      <c r="E170">
        <v>812</v>
      </c>
      <c r="F170">
        <v>1.2549999999999999</v>
      </c>
      <c r="G170">
        <v>877</v>
      </c>
      <c r="H170" s="1">
        <v>179</v>
      </c>
      <c r="J170" s="26">
        <f>1000*1000*RadiatorDatabase[[#This Row],[W @ dt 50]]/(RadiatorDatabase[[#This Row],[Height]]*RadiatorDatabase[[#This Row],[Length]])</f>
        <v>2160.0985221674878</v>
      </c>
    </row>
    <row r="171" spans="1:10" x14ac:dyDescent="0.45">
      <c r="A171" t="str">
        <f t="shared" si="6"/>
        <v>Columnx4colx1042x600</v>
      </c>
      <c r="B171" t="s">
        <v>13821</v>
      </c>
      <c r="C171" t="s">
        <v>13819</v>
      </c>
      <c r="D171">
        <v>600</v>
      </c>
      <c r="E171">
        <v>1042</v>
      </c>
      <c r="F171">
        <v>1.2549999999999999</v>
      </c>
      <c r="G171">
        <v>1756</v>
      </c>
      <c r="H171" s="1">
        <v>349</v>
      </c>
      <c r="J171" s="26">
        <f>1000*1000*RadiatorDatabase[[#This Row],[W @ dt 50]]/(RadiatorDatabase[[#This Row],[Height]]*RadiatorDatabase[[#This Row],[Length]])</f>
        <v>2808.7012156110045</v>
      </c>
    </row>
    <row r="172" spans="1:10" x14ac:dyDescent="0.45">
      <c r="A172" t="str">
        <f t="shared" si="6"/>
        <v>Columnx3colx1042x300</v>
      </c>
      <c r="B172" t="s">
        <v>13821</v>
      </c>
      <c r="C172" t="s">
        <v>13820</v>
      </c>
      <c r="D172">
        <v>300</v>
      </c>
      <c r="E172">
        <v>1042</v>
      </c>
      <c r="F172">
        <v>1.2549999999999999</v>
      </c>
      <c r="G172">
        <v>704</v>
      </c>
      <c r="H172" s="1">
        <v>238</v>
      </c>
      <c r="J172" s="26">
        <f>1000*1000*RadiatorDatabase[[#This Row],[W @ dt 50]]/(RadiatorDatabase[[#This Row],[Height]]*RadiatorDatabase[[#This Row],[Length]])</f>
        <v>2252.079334612924</v>
      </c>
    </row>
    <row r="173" spans="1:10" x14ac:dyDescent="0.45">
      <c r="A173" t="str">
        <f t="shared" si="6"/>
        <v>Columnx2colx628x500</v>
      </c>
      <c r="B173" t="s">
        <v>13821</v>
      </c>
      <c r="C173" t="s">
        <v>13818</v>
      </c>
      <c r="D173">
        <v>500</v>
      </c>
      <c r="E173">
        <v>628</v>
      </c>
      <c r="F173">
        <v>1.2549999999999999</v>
      </c>
      <c r="G173">
        <v>499</v>
      </c>
      <c r="H173" s="1">
        <v>164</v>
      </c>
      <c r="J173" s="26">
        <f>1000*1000*RadiatorDatabase[[#This Row],[W @ dt 50]]/(RadiatorDatabase[[#This Row],[Height]]*RadiatorDatabase[[#This Row],[Length]])</f>
        <v>1589.1719745222929</v>
      </c>
    </row>
    <row r="174" spans="1:10" x14ac:dyDescent="0.45">
      <c r="A174" t="str">
        <f t="shared" si="6"/>
        <v>Columnx3colx1042x500</v>
      </c>
      <c r="B174" t="s">
        <v>13821</v>
      </c>
      <c r="C174" t="s">
        <v>13820</v>
      </c>
      <c r="D174">
        <v>500</v>
      </c>
      <c r="E174">
        <v>1042</v>
      </c>
      <c r="F174">
        <v>1.2549999999999999</v>
      </c>
      <c r="G174">
        <v>1135</v>
      </c>
      <c r="H174" s="1">
        <v>309</v>
      </c>
      <c r="J174" s="26">
        <f>1000*1000*RadiatorDatabase[[#This Row],[W @ dt 50]]/(RadiatorDatabase[[#This Row],[Height]]*RadiatorDatabase[[#This Row],[Length]])</f>
        <v>2178.5028790786946</v>
      </c>
    </row>
    <row r="175" spans="1:10" x14ac:dyDescent="0.45">
      <c r="A175" t="str">
        <f t="shared" si="6"/>
        <v>Columnx3colx628x500</v>
      </c>
      <c r="B175" t="s">
        <v>13821</v>
      </c>
      <c r="C175" t="s">
        <v>13820</v>
      </c>
      <c r="D175">
        <v>500</v>
      </c>
      <c r="E175">
        <v>628</v>
      </c>
      <c r="F175">
        <v>1.2549999999999999</v>
      </c>
      <c r="G175">
        <v>671</v>
      </c>
      <c r="H175" s="1">
        <v>169</v>
      </c>
      <c r="J175" s="26">
        <f>1000*1000*RadiatorDatabase[[#This Row],[W @ dt 50]]/(RadiatorDatabase[[#This Row],[Height]]*RadiatorDatabase[[#This Row],[Length]])</f>
        <v>2136.9426751592355</v>
      </c>
    </row>
    <row r="176" spans="1:10" x14ac:dyDescent="0.45">
      <c r="A176" t="str">
        <f t="shared" si="6"/>
        <v>Columnx2colx306x2000</v>
      </c>
      <c r="B176" t="s">
        <v>13821</v>
      </c>
      <c r="C176" t="s">
        <v>13818</v>
      </c>
      <c r="D176">
        <v>2000</v>
      </c>
      <c r="E176">
        <v>306</v>
      </c>
      <c r="F176">
        <v>1.2549999999999999</v>
      </c>
      <c r="G176">
        <v>828</v>
      </c>
      <c r="H176" s="1">
        <v>210.6</v>
      </c>
      <c r="J176" s="26">
        <f>1000*1000*RadiatorDatabase[[#This Row],[W @ dt 50]]/(RadiatorDatabase[[#This Row],[Height]]*RadiatorDatabase[[#This Row],[Length]])</f>
        <v>1352.9411764705883</v>
      </c>
    </row>
    <row r="177" spans="1:10" x14ac:dyDescent="0.45">
      <c r="A177" t="str">
        <f t="shared" si="6"/>
        <v>Columnx3colx490x2000</v>
      </c>
      <c r="B177" t="s">
        <v>13821</v>
      </c>
      <c r="C177" t="s">
        <v>13820</v>
      </c>
      <c r="D177">
        <v>2000</v>
      </c>
      <c r="E177">
        <v>490</v>
      </c>
      <c r="F177">
        <v>1.2549999999999999</v>
      </c>
      <c r="G177">
        <v>1830</v>
      </c>
      <c r="H177" s="1">
        <v>374.98</v>
      </c>
      <c r="J177" s="26">
        <f>1000*1000*RadiatorDatabase[[#This Row],[W @ dt 50]]/(RadiatorDatabase[[#This Row],[Height]]*RadiatorDatabase[[#This Row],[Length]])</f>
        <v>1867.3469387755101</v>
      </c>
    </row>
    <row r="178" spans="1:10" x14ac:dyDescent="0.45">
      <c r="A178" t="str">
        <f t="shared" si="6"/>
        <v>Columnx4colx812x600</v>
      </c>
      <c r="B178" t="s">
        <v>13821</v>
      </c>
      <c r="C178" t="s">
        <v>13819</v>
      </c>
      <c r="D178">
        <v>600</v>
      </c>
      <c r="E178">
        <v>812</v>
      </c>
      <c r="F178">
        <v>1.2549999999999999</v>
      </c>
      <c r="G178">
        <v>1356</v>
      </c>
      <c r="H178" s="1">
        <v>319</v>
      </c>
      <c r="J178" s="26">
        <f>1000*1000*RadiatorDatabase[[#This Row],[W @ dt 50]]/(RadiatorDatabase[[#This Row],[Height]]*RadiatorDatabase[[#This Row],[Length]])</f>
        <v>2783.2512315270938</v>
      </c>
    </row>
    <row r="179" spans="1:10" x14ac:dyDescent="0.45">
      <c r="A179" t="str">
        <f t="shared" si="6"/>
        <v>Columnx3colx812x300</v>
      </c>
      <c r="B179" t="s">
        <v>13821</v>
      </c>
      <c r="C179" t="s">
        <v>13820</v>
      </c>
      <c r="D179">
        <v>300</v>
      </c>
      <c r="E179">
        <v>812</v>
      </c>
      <c r="F179">
        <v>1.2549999999999999</v>
      </c>
      <c r="G179">
        <v>544</v>
      </c>
      <c r="H179" s="1">
        <v>189</v>
      </c>
      <c r="J179" s="26">
        <f>1000*1000*RadiatorDatabase[[#This Row],[W @ dt 50]]/(RadiatorDatabase[[#This Row],[Height]]*RadiatorDatabase[[#This Row],[Length]])</f>
        <v>2233.169129720854</v>
      </c>
    </row>
    <row r="180" spans="1:10" x14ac:dyDescent="0.45">
      <c r="A180" t="str">
        <f t="shared" si="6"/>
        <v>Columnx2colx1042x292</v>
      </c>
      <c r="B180" t="s">
        <v>13821</v>
      </c>
      <c r="C180" t="s">
        <v>13818</v>
      </c>
      <c r="D180">
        <v>292</v>
      </c>
      <c r="E180">
        <v>1042</v>
      </c>
      <c r="F180">
        <v>1.2549999999999999</v>
      </c>
      <c r="G180">
        <v>520</v>
      </c>
      <c r="H180" s="1">
        <v>214</v>
      </c>
      <c r="J180" s="26">
        <f>1000*1000*RadiatorDatabase[[#This Row],[W @ dt 50]]/(RadiatorDatabase[[#This Row],[Height]]*RadiatorDatabase[[#This Row],[Length]])</f>
        <v>1709.0421476086556</v>
      </c>
    </row>
    <row r="181" spans="1:10" x14ac:dyDescent="0.45">
      <c r="A181" t="str">
        <f t="shared" si="6"/>
        <v>Columnx4colx1042x300</v>
      </c>
      <c r="B181" t="s">
        <v>13821</v>
      </c>
      <c r="C181" t="s">
        <v>13819</v>
      </c>
      <c r="D181">
        <v>300</v>
      </c>
      <c r="E181">
        <v>1042</v>
      </c>
      <c r="F181">
        <v>1.2549999999999999</v>
      </c>
      <c r="G181">
        <v>929</v>
      </c>
      <c r="H181" s="1">
        <v>269</v>
      </c>
      <c r="J181" s="26">
        <f>1000*1000*RadiatorDatabase[[#This Row],[W @ dt 50]]/(RadiatorDatabase[[#This Row],[Height]]*RadiatorDatabase[[#This Row],[Length]])</f>
        <v>2971.8490083173383</v>
      </c>
    </row>
    <row r="182" spans="1:10" x14ac:dyDescent="0.45">
      <c r="A182" t="str">
        <f t="shared" si="6"/>
        <v>Columnx2colx1410x600</v>
      </c>
      <c r="B182" t="s">
        <v>13821</v>
      </c>
      <c r="C182" t="s">
        <v>13818</v>
      </c>
      <c r="D182">
        <v>600</v>
      </c>
      <c r="E182">
        <v>1410</v>
      </c>
      <c r="F182">
        <v>1.2549999999999999</v>
      </c>
      <c r="G182">
        <v>1359</v>
      </c>
      <c r="H182" s="1">
        <v>399</v>
      </c>
      <c r="J182" s="26">
        <f>1000*1000*RadiatorDatabase[[#This Row],[W @ dt 50]]/(RadiatorDatabase[[#This Row],[Height]]*RadiatorDatabase[[#This Row],[Length]])</f>
        <v>1606.3829787234042</v>
      </c>
    </row>
    <row r="183" spans="1:10" x14ac:dyDescent="0.45">
      <c r="A183" t="str">
        <f t="shared" si="6"/>
        <v>Columnx2colx812x500</v>
      </c>
      <c r="B183" t="s">
        <v>13821</v>
      </c>
      <c r="C183" t="s">
        <v>13818</v>
      </c>
      <c r="D183">
        <v>500</v>
      </c>
      <c r="E183">
        <v>812</v>
      </c>
      <c r="F183">
        <v>1.2549999999999999</v>
      </c>
      <c r="G183">
        <v>653</v>
      </c>
      <c r="H183" s="1">
        <v>194.99</v>
      </c>
      <c r="J183" s="26">
        <f>1000*1000*RadiatorDatabase[[#This Row],[W @ dt 50]]/(RadiatorDatabase[[#This Row],[Height]]*RadiatorDatabase[[#This Row],[Length]])</f>
        <v>1608.3743842364531</v>
      </c>
    </row>
    <row r="184" spans="1:10" x14ac:dyDescent="0.45">
      <c r="A184" t="str">
        <f t="shared" si="6"/>
        <v>Columnx3colx1042x600</v>
      </c>
      <c r="B184" t="s">
        <v>13821</v>
      </c>
      <c r="C184" t="s">
        <v>13820</v>
      </c>
      <c r="D184">
        <v>600</v>
      </c>
      <c r="E184">
        <v>1042</v>
      </c>
      <c r="F184">
        <v>1.2549999999999999</v>
      </c>
      <c r="G184">
        <v>1340</v>
      </c>
      <c r="H184" s="1">
        <v>319</v>
      </c>
      <c r="J184" s="26">
        <f>1000*1000*RadiatorDatabase[[#This Row],[W @ dt 50]]/(RadiatorDatabase[[#This Row],[Height]]*RadiatorDatabase[[#This Row],[Length]])</f>
        <v>2143.3141394753679</v>
      </c>
    </row>
    <row r="185" spans="1:10" x14ac:dyDescent="0.45">
      <c r="A185" t="str">
        <f t="shared" si="6"/>
        <v>Columnx3colx398x2000</v>
      </c>
      <c r="B185" t="s">
        <v>13821</v>
      </c>
      <c r="C185" t="s">
        <v>13820</v>
      </c>
      <c r="D185">
        <v>2000</v>
      </c>
      <c r="E185">
        <v>398</v>
      </c>
      <c r="F185">
        <v>1.2549999999999999</v>
      </c>
      <c r="G185">
        <v>1464</v>
      </c>
      <c r="H185" s="1">
        <v>309</v>
      </c>
      <c r="J185" s="26">
        <f>1000*1000*RadiatorDatabase[[#This Row],[W @ dt 50]]/(RadiatorDatabase[[#This Row],[Height]]*RadiatorDatabase[[#This Row],[Length]])</f>
        <v>1839.1959798994974</v>
      </c>
    </row>
    <row r="186" spans="1:10" x14ac:dyDescent="0.45">
      <c r="A186" t="str">
        <f t="shared" si="6"/>
        <v>Columnx2colx490x2000</v>
      </c>
      <c r="B186" t="s">
        <v>13821</v>
      </c>
      <c r="C186" t="s">
        <v>13818</v>
      </c>
      <c r="D186">
        <v>2000</v>
      </c>
      <c r="E186">
        <v>490</v>
      </c>
      <c r="F186">
        <v>1.2549999999999999</v>
      </c>
      <c r="G186">
        <v>1380</v>
      </c>
      <c r="H186" s="1">
        <v>299</v>
      </c>
      <c r="J186" s="26">
        <f>1000*1000*RadiatorDatabase[[#This Row],[W @ dt 50]]/(RadiatorDatabase[[#This Row],[Height]]*RadiatorDatabase[[#This Row],[Length]])</f>
        <v>1408.1632653061224</v>
      </c>
    </row>
    <row r="187" spans="1:10" x14ac:dyDescent="0.45">
      <c r="A187" t="str">
        <f t="shared" si="6"/>
        <v>Columnx2colx812x292</v>
      </c>
      <c r="B187" t="s">
        <v>13821</v>
      </c>
      <c r="C187" t="s">
        <v>13818</v>
      </c>
      <c r="D187">
        <v>292</v>
      </c>
      <c r="E187">
        <v>812</v>
      </c>
      <c r="F187">
        <v>1.2549999999999999</v>
      </c>
      <c r="G187">
        <v>402</v>
      </c>
      <c r="H187" s="1">
        <v>183.98</v>
      </c>
      <c r="J187" s="26">
        <f>1000*1000*RadiatorDatabase[[#This Row],[W @ dt 50]]/(RadiatorDatabase[[#This Row],[Height]]*RadiatorDatabase[[#This Row],[Length]])</f>
        <v>1695.4585329644376</v>
      </c>
    </row>
    <row r="188" spans="1:10" x14ac:dyDescent="0.45">
      <c r="A188" t="str">
        <f t="shared" si="6"/>
        <v>Columnx4colx628x600</v>
      </c>
      <c r="B188" t="s">
        <v>13821</v>
      </c>
      <c r="C188" t="s">
        <v>13819</v>
      </c>
      <c r="D188">
        <v>600</v>
      </c>
      <c r="E188">
        <v>628</v>
      </c>
      <c r="F188">
        <v>1.2549999999999999</v>
      </c>
      <c r="G188">
        <v>1037</v>
      </c>
      <c r="H188" s="1">
        <v>249</v>
      </c>
      <c r="J188" s="26">
        <f>1000*1000*RadiatorDatabase[[#This Row],[W @ dt 50]]/(RadiatorDatabase[[#This Row],[Height]]*RadiatorDatabase[[#This Row],[Length]])</f>
        <v>2752.1231422505307</v>
      </c>
    </row>
    <row r="189" spans="1:10" x14ac:dyDescent="0.45">
      <c r="A189" t="str">
        <f t="shared" si="6"/>
        <v>Columnx4colx490x2000</v>
      </c>
      <c r="B189" t="s">
        <v>13821</v>
      </c>
      <c r="C189" t="s">
        <v>13819</v>
      </c>
      <c r="D189">
        <v>2000</v>
      </c>
      <c r="E189">
        <v>490</v>
      </c>
      <c r="F189">
        <v>1.2549999999999999</v>
      </c>
      <c r="G189">
        <v>2340</v>
      </c>
      <c r="H189" s="1">
        <v>449</v>
      </c>
      <c r="J189" s="26">
        <f>1000*1000*RadiatorDatabase[[#This Row],[W @ dt 50]]/(RadiatorDatabase[[#This Row],[Height]]*RadiatorDatabase[[#This Row],[Length]])</f>
        <v>2387.7551020408164</v>
      </c>
    </row>
    <row r="190" spans="1:10" x14ac:dyDescent="0.45">
      <c r="A190" t="str">
        <f t="shared" si="6"/>
        <v>Columnx3colx306x2000</v>
      </c>
      <c r="B190" t="s">
        <v>13821</v>
      </c>
      <c r="C190" t="s">
        <v>13820</v>
      </c>
      <c r="D190">
        <v>2000</v>
      </c>
      <c r="E190">
        <v>306</v>
      </c>
      <c r="F190">
        <v>1.2549999999999999</v>
      </c>
      <c r="G190">
        <v>1098</v>
      </c>
      <c r="H190" s="1">
        <v>289</v>
      </c>
      <c r="J190" s="26">
        <f>1000*1000*RadiatorDatabase[[#This Row],[W @ dt 50]]/(RadiatorDatabase[[#This Row],[Height]]*RadiatorDatabase[[#This Row],[Length]])</f>
        <v>1794.1176470588234</v>
      </c>
    </row>
    <row r="191" spans="1:10" x14ac:dyDescent="0.45">
      <c r="A191" t="str">
        <f t="shared" si="6"/>
        <v>Columnx4colx1502x300</v>
      </c>
      <c r="B191" t="s">
        <v>13821</v>
      </c>
      <c r="C191" t="s">
        <v>13819</v>
      </c>
      <c r="D191">
        <v>300</v>
      </c>
      <c r="E191">
        <v>1502</v>
      </c>
      <c r="F191">
        <v>1.2549999999999999</v>
      </c>
      <c r="G191">
        <v>1340</v>
      </c>
      <c r="H191" s="1">
        <v>429</v>
      </c>
      <c r="J191" s="26">
        <f>1000*1000*RadiatorDatabase[[#This Row],[W @ dt 50]]/(RadiatorDatabase[[#This Row],[Height]]*RadiatorDatabase[[#This Row],[Length]])</f>
        <v>2973.8126941855303</v>
      </c>
    </row>
    <row r="192" spans="1:10" x14ac:dyDescent="0.45">
      <c r="A192" t="str">
        <f t="shared" si="6"/>
        <v>Columnx4colx398x2000</v>
      </c>
      <c r="B192" t="s">
        <v>13821</v>
      </c>
      <c r="C192" t="s">
        <v>13819</v>
      </c>
      <c r="D192">
        <v>2000</v>
      </c>
      <c r="E192">
        <v>398</v>
      </c>
      <c r="F192">
        <v>1.2549999999999999</v>
      </c>
      <c r="G192">
        <v>1872</v>
      </c>
      <c r="H192" s="1">
        <v>389</v>
      </c>
      <c r="J192" s="26">
        <f>1000*1000*RadiatorDatabase[[#This Row],[W @ dt 50]]/(RadiatorDatabase[[#This Row],[Height]]*RadiatorDatabase[[#This Row],[Length]])</f>
        <v>2351.7587939698492</v>
      </c>
    </row>
    <row r="193" spans="1:10" x14ac:dyDescent="0.45">
      <c r="A193" t="str">
        <f t="shared" si="6"/>
        <v>Columnx4colx306x2000</v>
      </c>
      <c r="B193" t="s">
        <v>13821</v>
      </c>
      <c r="C193" t="s">
        <v>13819</v>
      </c>
      <c r="D193">
        <v>2000</v>
      </c>
      <c r="E193">
        <v>306</v>
      </c>
      <c r="F193">
        <v>1.2549999999999999</v>
      </c>
      <c r="G193">
        <v>1404</v>
      </c>
      <c r="H193" s="1">
        <v>319</v>
      </c>
      <c r="J193" s="26">
        <f>1000*1000*RadiatorDatabase[[#This Row],[W @ dt 50]]/(RadiatorDatabase[[#This Row],[Height]]*RadiatorDatabase[[#This Row],[Length]])</f>
        <v>2294.1176470588234</v>
      </c>
    </row>
    <row r="194" spans="1:10" x14ac:dyDescent="0.45">
      <c r="A194" t="str">
        <f t="shared" si="6"/>
        <v>Columnx4colx812x300</v>
      </c>
      <c r="B194" t="s">
        <v>13821</v>
      </c>
      <c r="C194" t="s">
        <v>13819</v>
      </c>
      <c r="D194">
        <v>300</v>
      </c>
      <c r="E194">
        <v>812</v>
      </c>
      <c r="F194">
        <v>1.2549999999999999</v>
      </c>
      <c r="G194">
        <v>712</v>
      </c>
      <c r="H194" s="1">
        <v>199</v>
      </c>
      <c r="J194" s="26">
        <f>1000*1000*RadiatorDatabase[[#This Row],[W @ dt 50]]/(RadiatorDatabase[[#This Row],[Height]]*RadiatorDatabase[[#This Row],[Length]])</f>
        <v>2922.824302134647</v>
      </c>
    </row>
    <row r="195" spans="1:10" x14ac:dyDescent="0.45">
      <c r="A195" t="str">
        <f t="shared" si="6"/>
        <v>Columnx4colx628x300</v>
      </c>
      <c r="B195" t="s">
        <v>13821</v>
      </c>
      <c r="C195" t="s">
        <v>13819</v>
      </c>
      <c r="D195">
        <v>300</v>
      </c>
      <c r="E195">
        <v>628</v>
      </c>
      <c r="F195">
        <v>1.2549999999999999</v>
      </c>
      <c r="G195">
        <v>544</v>
      </c>
      <c r="H195" s="1">
        <v>149</v>
      </c>
      <c r="J195" s="26">
        <f>1000*1000*RadiatorDatabase[[#This Row],[W @ dt 50]]/(RadiatorDatabase[[#This Row],[Height]]*RadiatorDatabase[[#This Row],[Length]])</f>
        <v>2887.4734607218684</v>
      </c>
    </row>
  </sheetData>
  <phoneticPr fontId="1" type="noConversion"/>
  <hyperlinks>
    <hyperlink ref="N6" r:id="rId1" display="https://www.stelrad.com/wp-content/uploads/2014/09/Stelrad-Vita-Series-LR.pdf" xr:uid="{9A6F2A4C-B1B2-4E8A-A915-7BB376F7F98A}"/>
    <hyperlink ref="N5" r:id="rId2" display="https://www.stelrad.com/wp-content/uploads/2014/09/Stelrad-Vita-Series-LR.pdf" xr:uid="{04E6D4DE-5063-44E0-A49C-9062D2BB7C48}"/>
    <hyperlink ref="N7" r:id="rId3" display="https://www.stelrad.com/wp-content/uploads/2015/11/18826-Stelrad-Softline-Series-LoRes.pdf" xr:uid="{747DA263-E8BC-442E-8320-FB3E36F68A49}"/>
  </hyperlinks>
  <pageMargins left="0.7" right="0.7" top="0.75" bottom="0.75" header="0.3" footer="0.3"/>
  <pageSetup paperSize="9" orientation="portrait" horizontalDpi="4294967293" verticalDpi="0" r:id="rId4"/>
  <tableParts count="1">
    <tablePart r:id="rId5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6E5A2-A22C-4940-A3E3-722488EBBAB5}">
  <dimension ref="A1:J44"/>
  <sheetViews>
    <sheetView workbookViewId="0">
      <selection activeCell="A7" sqref="A7"/>
    </sheetView>
  </sheetViews>
  <sheetFormatPr defaultRowHeight="14.25" x14ac:dyDescent="0.45"/>
  <sheetData>
    <row r="1" spans="1:10" x14ac:dyDescent="0.45">
      <c r="A1" s="31" t="s">
        <v>13837</v>
      </c>
    </row>
    <row r="2" spans="1:10" x14ac:dyDescent="0.45">
      <c r="A2" s="31" t="s">
        <v>13838</v>
      </c>
    </row>
    <row r="4" spans="1:10" x14ac:dyDescent="0.45">
      <c r="A4" t="s">
        <v>13</v>
      </c>
      <c r="B4">
        <v>4.4000000000000004</v>
      </c>
      <c r="C4" t="s">
        <v>10353</v>
      </c>
    </row>
    <row r="5" spans="1:10" x14ac:dyDescent="0.45">
      <c r="A5" t="s">
        <v>10351</v>
      </c>
      <c r="B5">
        <v>5</v>
      </c>
      <c r="C5" t="s">
        <v>102</v>
      </c>
    </row>
    <row r="6" spans="1:10" x14ac:dyDescent="0.45">
      <c r="A6" t="s">
        <v>13861</v>
      </c>
      <c r="B6">
        <f>B4/(5*4.18)</f>
        <v>0.21052631578947373</v>
      </c>
    </row>
    <row r="16" spans="1:10" x14ac:dyDescent="0.45">
      <c r="A16" t="s">
        <v>13839</v>
      </c>
      <c r="B16" t="s">
        <v>13840</v>
      </c>
      <c r="C16" t="s">
        <v>13841</v>
      </c>
      <c r="D16" t="s">
        <v>13842</v>
      </c>
      <c r="E16" t="s">
        <v>13843</v>
      </c>
      <c r="F16" t="s">
        <v>13844</v>
      </c>
      <c r="G16" t="s">
        <v>13845</v>
      </c>
      <c r="H16" t="s">
        <v>13846</v>
      </c>
      <c r="I16" t="s">
        <v>13847</v>
      </c>
      <c r="J16" t="s">
        <v>13848</v>
      </c>
    </row>
    <row r="17" spans="1:10" x14ac:dyDescent="0.45">
      <c r="A17">
        <v>0.5</v>
      </c>
      <c r="B17">
        <v>2.4E-2</v>
      </c>
      <c r="C17">
        <v>1.4</v>
      </c>
      <c r="D17">
        <v>0.9</v>
      </c>
      <c r="E17">
        <v>15</v>
      </c>
      <c r="F17">
        <v>180</v>
      </c>
      <c r="G17" t="s">
        <v>13849</v>
      </c>
      <c r="H17" t="s">
        <v>13849</v>
      </c>
      <c r="I17" t="s">
        <v>13849</v>
      </c>
      <c r="J17" t="s">
        <v>13849</v>
      </c>
    </row>
    <row r="18" spans="1:10" x14ac:dyDescent="0.45">
      <c r="A18">
        <v>1</v>
      </c>
      <c r="B18">
        <v>4.8000000000000001E-2</v>
      </c>
      <c r="C18">
        <v>2.9</v>
      </c>
      <c r="D18">
        <v>1.9</v>
      </c>
      <c r="E18">
        <v>5</v>
      </c>
      <c r="F18">
        <v>35</v>
      </c>
      <c r="G18" t="s">
        <v>13849</v>
      </c>
      <c r="H18" t="s">
        <v>13849</v>
      </c>
      <c r="I18" t="s">
        <v>13849</v>
      </c>
      <c r="J18" t="s">
        <v>13849</v>
      </c>
    </row>
    <row r="19" spans="1:10" x14ac:dyDescent="0.45">
      <c r="A19">
        <v>2</v>
      </c>
      <c r="B19">
        <v>9.5000000000000001E-2</v>
      </c>
      <c r="C19">
        <v>5.7</v>
      </c>
      <c r="D19">
        <v>3.7</v>
      </c>
      <c r="E19">
        <v>1</v>
      </c>
      <c r="F19">
        <v>10</v>
      </c>
      <c r="G19" t="s">
        <v>13849</v>
      </c>
      <c r="H19" t="s">
        <v>13849</v>
      </c>
      <c r="I19" t="s">
        <v>13849</v>
      </c>
      <c r="J19" t="s">
        <v>13849</v>
      </c>
    </row>
    <row r="20" spans="1:10" x14ac:dyDescent="0.45">
      <c r="A20">
        <v>3</v>
      </c>
      <c r="B20">
        <v>0.14299999999999999</v>
      </c>
      <c r="C20">
        <v>8.6</v>
      </c>
      <c r="D20">
        <v>5.6</v>
      </c>
      <c r="E20" t="s">
        <v>13849</v>
      </c>
      <c r="F20">
        <v>5</v>
      </c>
      <c r="G20">
        <v>34</v>
      </c>
      <c r="H20" t="s">
        <v>13849</v>
      </c>
      <c r="I20" t="s">
        <v>13849</v>
      </c>
      <c r="J20" t="s">
        <v>13849</v>
      </c>
    </row>
    <row r="21" spans="1:10" x14ac:dyDescent="0.45">
      <c r="A21">
        <v>4</v>
      </c>
      <c r="B21">
        <v>0.19</v>
      </c>
      <c r="C21">
        <v>14.1</v>
      </c>
      <c r="D21">
        <v>7.4</v>
      </c>
      <c r="E21" t="s">
        <v>13849</v>
      </c>
      <c r="F21" t="s">
        <v>13849</v>
      </c>
      <c r="G21">
        <v>20</v>
      </c>
      <c r="H21" t="s">
        <v>13849</v>
      </c>
      <c r="I21" t="s">
        <v>13849</v>
      </c>
      <c r="J21" t="s">
        <v>13849</v>
      </c>
    </row>
    <row r="22" spans="1:10" x14ac:dyDescent="0.45">
      <c r="A22">
        <v>5</v>
      </c>
      <c r="B22">
        <v>0.23799999999999999</v>
      </c>
      <c r="C22">
        <v>14.3</v>
      </c>
      <c r="D22">
        <v>9.3000000000000007</v>
      </c>
      <c r="E22" t="s">
        <v>13849</v>
      </c>
      <c r="F22" t="s">
        <v>13849</v>
      </c>
      <c r="G22">
        <v>15</v>
      </c>
      <c r="H22">
        <v>40</v>
      </c>
      <c r="I22">
        <v>120</v>
      </c>
      <c r="J22">
        <v>325</v>
      </c>
    </row>
    <row r="23" spans="1:10" x14ac:dyDescent="0.45">
      <c r="A23">
        <v>6</v>
      </c>
      <c r="B23">
        <v>0.28599999999999998</v>
      </c>
      <c r="C23">
        <v>17.100000000000001</v>
      </c>
      <c r="D23">
        <v>11.1</v>
      </c>
      <c r="E23" t="s">
        <v>13849</v>
      </c>
      <c r="F23" t="s">
        <v>13849</v>
      </c>
      <c r="G23">
        <v>7</v>
      </c>
      <c r="H23">
        <v>30</v>
      </c>
      <c r="I23">
        <v>90</v>
      </c>
      <c r="J23">
        <v>200</v>
      </c>
    </row>
    <row r="24" spans="1:10" x14ac:dyDescent="0.45">
      <c r="A24">
        <v>7</v>
      </c>
      <c r="B24">
        <v>0.33300000000000002</v>
      </c>
      <c r="C24">
        <v>20</v>
      </c>
      <c r="D24">
        <v>13</v>
      </c>
      <c r="E24" t="s">
        <v>13849</v>
      </c>
      <c r="F24" t="s">
        <v>13849</v>
      </c>
      <c r="G24">
        <v>22</v>
      </c>
      <c r="H24">
        <v>70</v>
      </c>
      <c r="I24">
        <v>150</v>
      </c>
      <c r="J24">
        <v>140</v>
      </c>
    </row>
    <row r="25" spans="1:10" x14ac:dyDescent="0.45">
      <c r="A25">
        <v>8</v>
      </c>
      <c r="B25">
        <v>0.38100000000000001</v>
      </c>
      <c r="C25">
        <v>23.9</v>
      </c>
      <c r="D25">
        <v>15.9</v>
      </c>
      <c r="E25" t="s">
        <v>13849</v>
      </c>
      <c r="F25" t="s">
        <v>13849</v>
      </c>
      <c r="G25">
        <v>16</v>
      </c>
      <c r="H25">
        <v>55</v>
      </c>
      <c r="I25">
        <v>140</v>
      </c>
      <c r="J25">
        <v>130</v>
      </c>
    </row>
    <row r="26" spans="1:10" x14ac:dyDescent="0.45">
      <c r="A26">
        <v>8.5</v>
      </c>
      <c r="B26">
        <v>0.40500000000000003</v>
      </c>
      <c r="C26">
        <v>24.3</v>
      </c>
      <c r="D26">
        <v>15.8</v>
      </c>
      <c r="E26" t="s">
        <v>13849</v>
      </c>
      <c r="F26" t="s">
        <v>13849</v>
      </c>
      <c r="G26">
        <v>15</v>
      </c>
      <c r="H26">
        <v>50</v>
      </c>
      <c r="I26">
        <v>130</v>
      </c>
      <c r="J26">
        <v>130</v>
      </c>
    </row>
    <row r="27" spans="1:10" x14ac:dyDescent="0.45">
      <c r="A27">
        <v>9</v>
      </c>
      <c r="B27">
        <v>0.42899999999999999</v>
      </c>
      <c r="C27">
        <v>25.7</v>
      </c>
      <c r="D27">
        <v>16.7</v>
      </c>
      <c r="E27" t="s">
        <v>13849</v>
      </c>
      <c r="F27" t="s">
        <v>13849</v>
      </c>
      <c r="G27">
        <v>14</v>
      </c>
      <c r="H27">
        <v>45</v>
      </c>
      <c r="I27">
        <v>120</v>
      </c>
      <c r="J27">
        <v>100</v>
      </c>
    </row>
    <row r="28" spans="1:10" x14ac:dyDescent="0.45">
      <c r="A28">
        <v>10</v>
      </c>
      <c r="B28">
        <v>0.47599999999999998</v>
      </c>
      <c r="C28">
        <v>28.6</v>
      </c>
      <c r="D28">
        <v>18.600000000000001</v>
      </c>
      <c r="E28" t="s">
        <v>13849</v>
      </c>
      <c r="F28" t="s">
        <v>13849</v>
      </c>
      <c r="G28">
        <v>10</v>
      </c>
      <c r="H28">
        <v>38</v>
      </c>
      <c r="I28">
        <v>100</v>
      </c>
      <c r="J28">
        <v>80</v>
      </c>
    </row>
    <row r="29" spans="1:10" x14ac:dyDescent="0.45">
      <c r="A29">
        <v>11</v>
      </c>
      <c r="B29">
        <v>0.52400000000000002</v>
      </c>
      <c r="C29">
        <v>31.8</v>
      </c>
      <c r="D29">
        <v>20.399999999999999</v>
      </c>
      <c r="E29" t="s">
        <v>13849</v>
      </c>
      <c r="F29" t="s">
        <v>13849</v>
      </c>
      <c r="G29">
        <v>10</v>
      </c>
      <c r="H29">
        <v>30</v>
      </c>
      <c r="I29">
        <v>80</v>
      </c>
      <c r="J29">
        <v>80</v>
      </c>
    </row>
    <row r="30" spans="1:10" x14ac:dyDescent="0.45">
      <c r="A30">
        <v>12</v>
      </c>
      <c r="B30">
        <v>0.57099999999999995</v>
      </c>
      <c r="C30">
        <v>34.299999999999997</v>
      </c>
      <c r="D30">
        <v>22.3</v>
      </c>
      <c r="E30" t="s">
        <v>13849</v>
      </c>
      <c r="F30" t="s">
        <v>13849</v>
      </c>
      <c r="G30">
        <v>8</v>
      </c>
      <c r="H30">
        <v>27</v>
      </c>
      <c r="I30">
        <v>70</v>
      </c>
      <c r="J30">
        <v>60</v>
      </c>
    </row>
    <row r="31" spans="1:10" x14ac:dyDescent="0.45">
      <c r="A31">
        <v>13</v>
      </c>
      <c r="B31">
        <v>0.61899999999999999</v>
      </c>
      <c r="C31">
        <v>37.1</v>
      </c>
      <c r="D31">
        <v>24.1</v>
      </c>
      <c r="E31" t="s">
        <v>13849</v>
      </c>
      <c r="F31" t="s">
        <v>13849</v>
      </c>
      <c r="G31">
        <v>8</v>
      </c>
      <c r="H31">
        <v>24</v>
      </c>
      <c r="I31">
        <v>60</v>
      </c>
      <c r="J31">
        <v>60</v>
      </c>
    </row>
    <row r="32" spans="1:10" x14ac:dyDescent="0.45">
      <c r="A32">
        <v>14</v>
      </c>
      <c r="B32">
        <v>0.66700000000000004</v>
      </c>
      <c r="C32">
        <v>40</v>
      </c>
      <c r="D32">
        <v>26</v>
      </c>
      <c r="E32" t="s">
        <v>13849</v>
      </c>
      <c r="F32" t="s">
        <v>13849</v>
      </c>
      <c r="G32">
        <v>8</v>
      </c>
      <c r="H32">
        <v>20</v>
      </c>
      <c r="I32">
        <v>55</v>
      </c>
      <c r="J32">
        <v>60</v>
      </c>
    </row>
    <row r="33" spans="1:10" x14ac:dyDescent="0.45">
      <c r="A33">
        <v>15</v>
      </c>
      <c r="B33">
        <v>0.71399999999999997</v>
      </c>
      <c r="C33">
        <v>42.9</v>
      </c>
      <c r="D33">
        <v>27.9</v>
      </c>
      <c r="E33" t="s">
        <v>13849</v>
      </c>
      <c r="F33" t="s">
        <v>13849</v>
      </c>
      <c r="G33">
        <v>8</v>
      </c>
      <c r="H33">
        <v>18</v>
      </c>
      <c r="I33">
        <v>48</v>
      </c>
      <c r="J33">
        <v>48</v>
      </c>
    </row>
    <row r="34" spans="1:10" x14ac:dyDescent="0.45">
      <c r="A34">
        <v>16</v>
      </c>
      <c r="B34">
        <v>0.76200000000000001</v>
      </c>
      <c r="C34">
        <v>45.7</v>
      </c>
      <c r="D34">
        <v>29.7</v>
      </c>
      <c r="E34" t="s">
        <v>13849</v>
      </c>
      <c r="F34" t="s">
        <v>13849</v>
      </c>
      <c r="G34">
        <v>8</v>
      </c>
      <c r="H34">
        <v>16</v>
      </c>
      <c r="I34">
        <v>40</v>
      </c>
      <c r="J34">
        <v>40</v>
      </c>
    </row>
    <row r="35" spans="1:10" x14ac:dyDescent="0.45">
      <c r="A35">
        <v>17</v>
      </c>
      <c r="B35">
        <v>0.81</v>
      </c>
      <c r="C35">
        <v>48.6</v>
      </c>
      <c r="D35">
        <v>31.6</v>
      </c>
      <c r="E35" t="s">
        <v>13849</v>
      </c>
      <c r="F35" t="s">
        <v>13849</v>
      </c>
      <c r="G35">
        <v>8</v>
      </c>
      <c r="H35">
        <v>15</v>
      </c>
      <c r="I35">
        <v>38</v>
      </c>
      <c r="J35">
        <v>38</v>
      </c>
    </row>
    <row r="37" spans="1:10" x14ac:dyDescent="0.45">
      <c r="B37" t="s">
        <v>13850</v>
      </c>
      <c r="C37" t="s">
        <v>13851</v>
      </c>
      <c r="D37" t="s">
        <v>13852</v>
      </c>
      <c r="E37" t="s">
        <v>13853</v>
      </c>
    </row>
    <row r="38" spans="1:10" x14ac:dyDescent="0.45">
      <c r="A38" t="s">
        <v>13854</v>
      </c>
      <c r="B38">
        <v>0.75</v>
      </c>
      <c r="C38">
        <v>1.05</v>
      </c>
      <c r="D38">
        <v>1.5</v>
      </c>
      <c r="E38">
        <v>2.25</v>
      </c>
    </row>
    <row r="39" spans="1:10" x14ac:dyDescent="0.45">
      <c r="A39" t="s">
        <v>13855</v>
      </c>
      <c r="B39">
        <v>1.1499999999999999</v>
      </c>
      <c r="C39">
        <v>1.61</v>
      </c>
      <c r="D39">
        <v>2.2999999999999998</v>
      </c>
      <c r="E39">
        <v>3.45</v>
      </c>
    </row>
    <row r="40" spans="1:10" x14ac:dyDescent="0.45">
      <c r="A40" t="s">
        <v>13856</v>
      </c>
      <c r="B40">
        <v>1.72</v>
      </c>
      <c r="C40">
        <v>2.41</v>
      </c>
      <c r="D40">
        <v>3.44</v>
      </c>
      <c r="E40">
        <v>5.16</v>
      </c>
    </row>
    <row r="41" spans="1:10" x14ac:dyDescent="0.45">
      <c r="A41" t="s">
        <v>13857</v>
      </c>
      <c r="B41">
        <v>2.75</v>
      </c>
      <c r="C41">
        <v>3.85</v>
      </c>
      <c r="D41">
        <v>5.5</v>
      </c>
      <c r="E41">
        <v>8.25</v>
      </c>
    </row>
    <row r="42" spans="1:10" x14ac:dyDescent="0.45">
      <c r="A42" t="s">
        <v>13858</v>
      </c>
      <c r="B42">
        <v>6</v>
      </c>
      <c r="C42">
        <v>8.4600000000000009</v>
      </c>
      <c r="D42">
        <v>12</v>
      </c>
      <c r="E42">
        <v>18</v>
      </c>
    </row>
    <row r="43" spans="1:10" x14ac:dyDescent="0.45">
      <c r="A43" t="s">
        <v>13859</v>
      </c>
      <c r="B43">
        <v>10</v>
      </c>
      <c r="C43">
        <v>14.2</v>
      </c>
      <c r="D43">
        <v>20</v>
      </c>
      <c r="E43">
        <v>30</v>
      </c>
    </row>
    <row r="44" spans="1:10" x14ac:dyDescent="0.45">
      <c r="A44" t="s">
        <v>13860</v>
      </c>
      <c r="B44">
        <v>15.75</v>
      </c>
      <c r="C44">
        <v>22</v>
      </c>
      <c r="D44">
        <v>30.15</v>
      </c>
      <c r="E44">
        <v>45.9</v>
      </c>
    </row>
  </sheetData>
  <hyperlinks>
    <hyperlink ref="A1" r:id="rId1" display="https://www.h2xengineering.com/blogs/pipe-sizing-for-heat-pump-systems-worked-example/" xr:uid="{2B8C56CA-AE6E-4D4E-ABCC-628172B9091B}"/>
    <hyperlink ref="A2" r:id="rId2" display="https://www.heatgeek.com/does-my-pipework-need-upgrading-for-a-heat-pump-with-cheat-sheet/" xr:uid="{A8B87236-48E0-4239-854A-075B5163750C}"/>
  </hyperlinks>
  <pageMargins left="0.7" right="0.7" top="0.75" bottom="0.75" header="0.3" footer="0.3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0E835-BFC5-437B-A90C-E3177E59C2CC}">
  <sheetPr codeName="Sheet9"/>
  <dimension ref="A1:C4"/>
  <sheetViews>
    <sheetView workbookViewId="0">
      <selection activeCell="B3" sqref="B3"/>
    </sheetView>
  </sheetViews>
  <sheetFormatPr defaultRowHeight="14.25" x14ac:dyDescent="0.45"/>
  <sheetData>
    <row r="1" spans="1:3" x14ac:dyDescent="0.45">
      <c r="A1" t="s">
        <v>98</v>
      </c>
      <c r="B1">
        <f>SUM(Rooms[Heat Loss])</f>
        <v>7787</v>
      </c>
      <c r="C1" t="s">
        <v>101</v>
      </c>
    </row>
    <row r="2" spans="1:3" x14ac:dyDescent="0.45">
      <c r="A2" t="s">
        <v>100</v>
      </c>
      <c r="B2" s="26">
        <f>SUMPRODUCT(Rooms[Heat Loss],Rooms[Room Temperature])/B1</f>
        <v>19.630923333761398</v>
      </c>
      <c r="C2" t="s">
        <v>102</v>
      </c>
    </row>
    <row r="3" spans="1:3" x14ac:dyDescent="0.45">
      <c r="A3" t="s">
        <v>99</v>
      </c>
      <c r="B3" s="27">
        <f>(B1/B2)*1800*24/1000</f>
        <v>17136.147611633718</v>
      </c>
      <c r="C3" t="s">
        <v>103</v>
      </c>
    </row>
    <row r="4" spans="1:3" x14ac:dyDescent="0.45">
      <c r="A4" t="s">
        <v>104</v>
      </c>
      <c r="B4">
        <v>0.24</v>
      </c>
      <c r="C4" t="s">
        <v>105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1CD40-786D-47C7-B7F7-34323C25509A}">
  <sheetPr codeName="Sheet10"/>
  <dimension ref="O17:O18"/>
  <sheetViews>
    <sheetView workbookViewId="0">
      <selection activeCell="L23" sqref="L23"/>
    </sheetView>
  </sheetViews>
  <sheetFormatPr defaultRowHeight="14.25" x14ac:dyDescent="0.45"/>
  <sheetData>
    <row r="17" spans="15:15" x14ac:dyDescent="0.45">
      <c r="O17">
        <v>150</v>
      </c>
    </row>
    <row r="18" spans="15:15" x14ac:dyDescent="0.45">
      <c r="O18">
        <f>O17*85%/16</f>
        <v>7.96875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285A1-A71E-447E-BA79-2ABEB518C2CD}">
  <sheetPr codeName="Sheet11"/>
  <dimension ref="A1:H30"/>
  <sheetViews>
    <sheetView workbookViewId="0">
      <selection activeCell="D21" sqref="D21"/>
    </sheetView>
  </sheetViews>
  <sheetFormatPr defaultRowHeight="14.25" x14ac:dyDescent="0.45"/>
  <cols>
    <col min="1" max="1" width="10.19921875" bestFit="1" customWidth="1"/>
    <col min="2" max="2" width="6.1328125" customWidth="1"/>
    <col min="3" max="3" width="3.9296875" customWidth="1"/>
    <col min="4" max="4" width="20.06640625" customWidth="1"/>
    <col min="5" max="5" width="22.06640625" customWidth="1"/>
    <col min="6" max="6" width="22.3984375" customWidth="1"/>
    <col min="7" max="7" width="21.796875" customWidth="1"/>
    <col min="8" max="8" width="26.86328125" customWidth="1"/>
  </cols>
  <sheetData>
    <row r="1" spans="1:8" x14ac:dyDescent="0.45">
      <c r="A1" s="12"/>
      <c r="B1" s="12"/>
      <c r="C1" s="12"/>
      <c r="D1" s="98" t="s">
        <v>16</v>
      </c>
      <c r="E1" s="98"/>
      <c r="F1" s="98"/>
      <c r="G1" s="98"/>
      <c r="H1" s="98"/>
    </row>
    <row r="2" spans="1:8" ht="44.65" customHeight="1" x14ac:dyDescent="0.45">
      <c r="A2" s="13" t="s">
        <v>11</v>
      </c>
      <c r="B2" s="13" t="s">
        <v>67</v>
      </c>
      <c r="C2" s="13" t="s">
        <v>15</v>
      </c>
      <c r="D2" s="14">
        <v>55</v>
      </c>
      <c r="E2" s="14">
        <v>50</v>
      </c>
      <c r="F2" s="14">
        <v>45</v>
      </c>
      <c r="G2" s="14">
        <v>40</v>
      </c>
      <c r="H2" s="14">
        <v>35</v>
      </c>
    </row>
    <row r="3" spans="1:8" x14ac:dyDescent="0.45">
      <c r="A3" s="12" t="s">
        <v>17</v>
      </c>
      <c r="B3" s="12" t="s">
        <v>26</v>
      </c>
      <c r="C3" s="12" t="s">
        <v>27</v>
      </c>
      <c r="D3" s="15" t="s">
        <v>48</v>
      </c>
      <c r="E3" s="16" t="s">
        <v>56</v>
      </c>
      <c r="F3" s="16" t="str">
        <f>E3</f>
        <v>R:K2x600x600, &gt;:K2x1000x600</v>
      </c>
      <c r="G3" s="16" t="str">
        <f>F3</f>
        <v>R:K2x600x600, &gt;:K2x1000x600</v>
      </c>
      <c r="H3" s="17" t="s">
        <v>62</v>
      </c>
    </row>
    <row r="4" spans="1:8" x14ac:dyDescent="0.45">
      <c r="A4" s="12" t="s">
        <v>12</v>
      </c>
      <c r="B4" s="12" t="s">
        <v>41</v>
      </c>
      <c r="C4" s="12" t="s">
        <v>46</v>
      </c>
      <c r="D4" s="15" t="s">
        <v>49</v>
      </c>
      <c r="E4" s="16" t="s">
        <v>57</v>
      </c>
      <c r="F4" s="16" t="str">
        <f t="shared" ref="F4:G13" si="0">E4</f>
        <v>R: K2x1000x600, +: K2x1000x600</v>
      </c>
      <c r="G4" s="16" t="str">
        <f t="shared" si="0"/>
        <v>R: K2x1000x600, +: K2x1000x600</v>
      </c>
      <c r="H4" s="16" t="s">
        <v>57</v>
      </c>
    </row>
    <row r="5" spans="1:8" x14ac:dyDescent="0.45">
      <c r="A5" s="12" t="s">
        <v>14</v>
      </c>
      <c r="B5" s="12" t="s">
        <v>42</v>
      </c>
      <c r="C5" s="12" t="s">
        <v>27</v>
      </c>
      <c r="D5" s="15" t="s">
        <v>50</v>
      </c>
      <c r="E5" s="12" t="str">
        <f>D5</f>
        <v>R: K3x1400x600</v>
      </c>
      <c r="F5" s="16" t="s">
        <v>58</v>
      </c>
      <c r="G5" s="16" t="str">
        <f t="shared" si="0"/>
        <v>&gt;:K3x1600x600</v>
      </c>
      <c r="H5" s="16" t="s">
        <v>58</v>
      </c>
    </row>
    <row r="6" spans="1:8" x14ac:dyDescent="0.45">
      <c r="A6" s="12" t="s">
        <v>18</v>
      </c>
      <c r="B6" s="12" t="s">
        <v>43</v>
      </c>
      <c r="C6" s="12" t="s">
        <v>27</v>
      </c>
      <c r="D6" s="15" t="s">
        <v>51</v>
      </c>
      <c r="E6" s="12" t="str">
        <f t="shared" ref="E6:E13" si="1">D6</f>
        <v>R: K2x1200x600</v>
      </c>
      <c r="F6" s="16" t="s">
        <v>59</v>
      </c>
      <c r="G6" s="16" t="str">
        <f t="shared" si="0"/>
        <v>&lt;: K2x1200x600</v>
      </c>
      <c r="H6" s="16" t="s">
        <v>59</v>
      </c>
    </row>
    <row r="7" spans="1:8" x14ac:dyDescent="0.45">
      <c r="A7" s="12" t="s">
        <v>19</v>
      </c>
      <c r="B7" s="12" t="s">
        <v>26</v>
      </c>
      <c r="C7" s="12" t="s">
        <v>27</v>
      </c>
      <c r="D7" s="15" t="s">
        <v>52</v>
      </c>
      <c r="E7" s="12" t="str">
        <f t="shared" si="1"/>
        <v>R: K2x400x600</v>
      </c>
      <c r="F7" s="12" t="str">
        <f t="shared" si="0"/>
        <v>R: K2x400x600</v>
      </c>
      <c r="G7" s="16" t="s">
        <v>60</v>
      </c>
      <c r="H7" s="16" t="s">
        <v>60</v>
      </c>
    </row>
    <row r="8" spans="1:8" x14ac:dyDescent="0.45">
      <c r="A8" s="12" t="s">
        <v>20</v>
      </c>
      <c r="B8" s="12" t="s">
        <v>44</v>
      </c>
      <c r="C8" s="12" t="s">
        <v>27</v>
      </c>
      <c r="D8" s="15" t="s">
        <v>51</v>
      </c>
      <c r="E8" s="12" t="str">
        <f t="shared" si="1"/>
        <v>R: K2x1200x600</v>
      </c>
      <c r="F8" s="12" t="str">
        <f t="shared" si="0"/>
        <v>R: K2x1200x600</v>
      </c>
      <c r="G8" s="16" t="s">
        <v>59</v>
      </c>
      <c r="H8" s="16" t="s">
        <v>59</v>
      </c>
    </row>
    <row r="9" spans="1:8" x14ac:dyDescent="0.45">
      <c r="A9" s="12" t="s">
        <v>21</v>
      </c>
      <c r="B9" s="12" t="s">
        <v>45</v>
      </c>
      <c r="C9" s="12" t="s">
        <v>27</v>
      </c>
      <c r="D9" s="15" t="s">
        <v>51</v>
      </c>
      <c r="E9" s="12" t="str">
        <f t="shared" si="1"/>
        <v>R: K2x1200x600</v>
      </c>
      <c r="F9" s="12" t="str">
        <f t="shared" si="0"/>
        <v>R: K2x1200x600</v>
      </c>
      <c r="G9" s="12" t="str">
        <f t="shared" si="0"/>
        <v>R: K2x1200x600</v>
      </c>
      <c r="H9" s="17" t="s">
        <v>63</v>
      </c>
    </row>
    <row r="10" spans="1:8" x14ac:dyDescent="0.45">
      <c r="A10" s="12" t="s">
        <v>22</v>
      </c>
      <c r="B10" s="12" t="s">
        <v>26</v>
      </c>
      <c r="C10" s="12" t="s">
        <v>27</v>
      </c>
      <c r="D10" s="15" t="s">
        <v>53</v>
      </c>
      <c r="E10" s="12" t="str">
        <f t="shared" si="1"/>
        <v>R: K2x600x600</v>
      </c>
      <c r="F10" s="12" t="str">
        <f t="shared" si="0"/>
        <v>R: K2x600x600</v>
      </c>
      <c r="G10" s="17" t="s">
        <v>61</v>
      </c>
      <c r="H10" s="17" t="s">
        <v>61</v>
      </c>
    </row>
    <row r="11" spans="1:8" x14ac:dyDescent="0.45">
      <c r="A11" s="12" t="s">
        <v>23</v>
      </c>
      <c r="B11" s="12" t="s">
        <v>26</v>
      </c>
      <c r="C11" s="12" t="s">
        <v>27</v>
      </c>
      <c r="D11" s="15" t="s">
        <v>53</v>
      </c>
      <c r="E11" s="12" t="str">
        <f t="shared" si="1"/>
        <v>R: K2x600x600</v>
      </c>
      <c r="F11" s="12" t="str">
        <f t="shared" si="0"/>
        <v>R: K2x600x600</v>
      </c>
      <c r="G11" s="12" t="str">
        <f t="shared" si="0"/>
        <v>R: K2x600x600</v>
      </c>
      <c r="H11" s="12" t="s">
        <v>53</v>
      </c>
    </row>
    <row r="12" spans="1:8" x14ac:dyDescent="0.45">
      <c r="A12" s="12" t="s">
        <v>24</v>
      </c>
      <c r="B12" s="12" t="s">
        <v>45</v>
      </c>
      <c r="C12" s="12" t="s">
        <v>28</v>
      </c>
      <c r="D12" s="15" t="s">
        <v>54</v>
      </c>
      <c r="E12" s="16" t="s">
        <v>55</v>
      </c>
      <c r="F12" s="16" t="str">
        <f t="shared" si="0"/>
        <v>R: TheoDesigner2x1700x550</v>
      </c>
      <c r="G12" s="16" t="str">
        <f t="shared" si="0"/>
        <v>R: TheoDesigner2x1700x550</v>
      </c>
      <c r="H12" s="16" t="s">
        <v>55</v>
      </c>
    </row>
    <row r="13" spans="1:8" x14ac:dyDescent="0.45">
      <c r="A13" s="12" t="s">
        <v>25</v>
      </c>
      <c r="B13" s="12" t="s">
        <v>45</v>
      </c>
      <c r="C13" s="12" t="s">
        <v>28</v>
      </c>
      <c r="D13" s="15" t="s">
        <v>55</v>
      </c>
      <c r="E13" s="12" t="str">
        <f t="shared" si="1"/>
        <v>R: TheoDesigner2x1700x550</v>
      </c>
      <c r="F13" s="12" t="str">
        <f t="shared" si="0"/>
        <v>R: TheoDesigner2x1700x550</v>
      </c>
      <c r="G13" s="12" t="str">
        <f t="shared" si="0"/>
        <v>R: TheoDesigner2x1700x550</v>
      </c>
      <c r="H13" s="12" t="s">
        <v>55</v>
      </c>
    </row>
    <row r="14" spans="1:8" x14ac:dyDescent="0.45">
      <c r="A14" s="12" t="s">
        <v>30</v>
      </c>
      <c r="B14" s="12"/>
      <c r="C14" s="12"/>
      <c r="D14" s="12">
        <v>0</v>
      </c>
      <c r="E14" s="18">
        <v>500</v>
      </c>
      <c r="F14" s="18">
        <v>800</v>
      </c>
      <c r="G14" s="18">
        <v>1200</v>
      </c>
      <c r="H14" s="19">
        <v>1500</v>
      </c>
    </row>
    <row r="15" spans="1:8" x14ac:dyDescent="0.45">
      <c r="A15" s="12" t="s">
        <v>31</v>
      </c>
      <c r="B15" s="12"/>
      <c r="C15" s="12"/>
      <c r="D15" s="12"/>
      <c r="E15" s="18">
        <v>150</v>
      </c>
      <c r="F15" s="18">
        <v>300</v>
      </c>
      <c r="G15" s="18">
        <v>400</v>
      </c>
      <c r="H15" s="18">
        <v>450</v>
      </c>
    </row>
    <row r="16" spans="1:8" x14ac:dyDescent="0.45">
      <c r="A16" s="20" t="s">
        <v>32</v>
      </c>
      <c r="B16" s="20"/>
      <c r="C16" s="20"/>
      <c r="D16" s="20"/>
      <c r="E16" s="21">
        <f>SUM(E14:E15)</f>
        <v>650</v>
      </c>
      <c r="F16" s="21">
        <f>SUM(F14:F15)</f>
        <v>1100</v>
      </c>
      <c r="G16" s="21">
        <f>SUM(G14:G15)</f>
        <v>1600</v>
      </c>
      <c r="H16" s="21">
        <f>SUM(H14:H15)</f>
        <v>1950</v>
      </c>
    </row>
    <row r="17" spans="1:8" x14ac:dyDescent="0.45">
      <c r="A17" s="12" t="s">
        <v>64</v>
      </c>
      <c r="B17" s="12"/>
      <c r="C17" s="12"/>
      <c r="D17" s="12">
        <v>3.42</v>
      </c>
      <c r="E17" s="12">
        <v>3.78</v>
      </c>
      <c r="F17" s="12">
        <v>4.1399999999999997</v>
      </c>
      <c r="G17" s="12">
        <v>4.49</v>
      </c>
      <c r="H17" s="12">
        <v>4.84</v>
      </c>
    </row>
    <row r="18" spans="1:8" x14ac:dyDescent="0.45">
      <c r="A18" s="12" t="s">
        <v>65</v>
      </c>
      <c r="B18" s="12"/>
      <c r="C18" s="12"/>
      <c r="D18" s="18">
        <f>20000*0.2/D17</f>
        <v>1169.5906432748538</v>
      </c>
      <c r="E18" s="18">
        <f>20000*0.2/E17</f>
        <v>1058.2010582010582</v>
      </c>
      <c r="F18" s="18">
        <f>20000*0.2/F17</f>
        <v>966.18357487922708</v>
      </c>
      <c r="G18" s="18">
        <f>20000*0.2/G17</f>
        <v>890.86859688195989</v>
      </c>
      <c r="H18" s="18">
        <f>20000*0.2/H17</f>
        <v>826.44628099173553</v>
      </c>
    </row>
    <row r="19" spans="1:8" x14ac:dyDescent="0.45">
      <c r="A19" s="20" t="s">
        <v>66</v>
      </c>
      <c r="B19" s="20"/>
      <c r="C19" s="20"/>
      <c r="D19" s="21"/>
      <c r="E19" s="21">
        <f>-(E18-$D$18)</f>
        <v>111.38958507379562</v>
      </c>
      <c r="F19" s="21">
        <f>-(F18-$D$18)</f>
        <v>203.40706839562677</v>
      </c>
      <c r="G19" s="21">
        <f>-(G18-$D$18)</f>
        <v>278.72204639289396</v>
      </c>
      <c r="H19" s="21">
        <f>-(H18-$D$18)</f>
        <v>343.14436228311831</v>
      </c>
    </row>
    <row r="20" spans="1:8" x14ac:dyDescent="0.45">
      <c r="A20" s="20" t="s">
        <v>68</v>
      </c>
      <c r="B20" s="20"/>
      <c r="C20" s="20"/>
      <c r="D20" s="21"/>
      <c r="E20" s="22">
        <f>(E16-$D$16)/E19</f>
        <v>5.8353749999999991</v>
      </c>
      <c r="F20" s="22">
        <f>(F16-$D$16)/F19</f>
        <v>5.4078749999999998</v>
      </c>
      <c r="G20" s="22">
        <f>(G16-$D$16)/G19</f>
        <v>5.7404859813084101</v>
      </c>
      <c r="H20" s="22">
        <f>(H16-$D$16)/H19</f>
        <v>5.6827394366197179</v>
      </c>
    </row>
    <row r="25" spans="1:8" x14ac:dyDescent="0.45">
      <c r="A25" s="2" t="s">
        <v>10</v>
      </c>
    </row>
    <row r="26" spans="1:8" x14ac:dyDescent="0.45">
      <c r="A26" s="11" t="s">
        <v>47</v>
      </c>
      <c r="B26" t="s">
        <v>29</v>
      </c>
    </row>
    <row r="27" spans="1:8" x14ac:dyDescent="0.45">
      <c r="A27" s="3" t="s">
        <v>33</v>
      </c>
      <c r="B27" s="4" t="s">
        <v>36</v>
      </c>
    </row>
    <row r="28" spans="1:8" x14ac:dyDescent="0.45">
      <c r="A28" s="5" t="s">
        <v>34</v>
      </c>
      <c r="B28" s="6" t="s">
        <v>35</v>
      </c>
    </row>
    <row r="29" spans="1:8" x14ac:dyDescent="0.45">
      <c r="A29" s="7" t="s">
        <v>37</v>
      </c>
      <c r="B29" s="8" t="s">
        <v>38</v>
      </c>
    </row>
    <row r="30" spans="1:8" x14ac:dyDescent="0.45">
      <c r="A30" s="9" t="s">
        <v>39</v>
      </c>
      <c r="B30" s="10" t="s">
        <v>40</v>
      </c>
    </row>
  </sheetData>
  <mergeCells count="1">
    <mergeCell ref="D1:H1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269F0-F0FA-4CCF-8FCF-84BE210D1C1D}">
  <sheetPr codeName="Sheet12"/>
  <dimension ref="A1:S68"/>
  <sheetViews>
    <sheetView topLeftCell="A40" workbookViewId="0">
      <selection activeCell="E57" sqref="E57"/>
    </sheetView>
  </sheetViews>
  <sheetFormatPr defaultRowHeight="14.25" x14ac:dyDescent="0.45"/>
  <sheetData>
    <row r="1" spans="1:15" x14ac:dyDescent="0.45">
      <c r="B1" t="s">
        <v>0</v>
      </c>
      <c r="C1" t="s">
        <v>0</v>
      </c>
      <c r="D1" t="s">
        <v>0</v>
      </c>
      <c r="E1" t="s">
        <v>0</v>
      </c>
      <c r="F1" t="s">
        <v>1</v>
      </c>
      <c r="G1" t="s">
        <v>1</v>
      </c>
      <c r="H1" t="s">
        <v>2</v>
      </c>
      <c r="I1" t="s">
        <v>2</v>
      </c>
      <c r="J1" t="s">
        <v>2</v>
      </c>
      <c r="K1" t="s">
        <v>2</v>
      </c>
      <c r="L1" t="s">
        <v>8</v>
      </c>
      <c r="M1" t="s">
        <v>8</v>
      </c>
      <c r="N1" t="s">
        <v>8</v>
      </c>
      <c r="O1" t="s">
        <v>8</v>
      </c>
    </row>
    <row r="2" spans="1:15" x14ac:dyDescent="0.45">
      <c r="A2" t="s">
        <v>69</v>
      </c>
      <c r="B2">
        <v>300</v>
      </c>
      <c r="C2">
        <v>450</v>
      </c>
      <c r="D2">
        <v>600</v>
      </c>
      <c r="E2">
        <v>700</v>
      </c>
      <c r="F2">
        <v>300</v>
      </c>
      <c r="G2">
        <v>700</v>
      </c>
      <c r="H2">
        <v>300</v>
      </c>
      <c r="I2">
        <v>450</v>
      </c>
      <c r="J2">
        <v>600</v>
      </c>
      <c r="K2">
        <v>700</v>
      </c>
      <c r="L2">
        <v>300</v>
      </c>
      <c r="M2">
        <v>450</v>
      </c>
      <c r="N2">
        <v>600</v>
      </c>
      <c r="O2">
        <v>700</v>
      </c>
    </row>
    <row r="3" spans="1:15" x14ac:dyDescent="0.45">
      <c r="B3" t="str">
        <f>B1&amp;"x"&amp;B2</f>
        <v>K1x300</v>
      </c>
      <c r="C3" t="str">
        <f t="shared" ref="C3:O3" si="0">C1&amp;"x"&amp;C2</f>
        <v>K1x450</v>
      </c>
      <c r="D3" t="str">
        <f t="shared" si="0"/>
        <v>K1x600</v>
      </c>
      <c r="E3" t="str">
        <f t="shared" si="0"/>
        <v>K1x700</v>
      </c>
      <c r="F3" t="str">
        <f t="shared" si="0"/>
        <v>P+x300</v>
      </c>
      <c r="G3" t="str">
        <f t="shared" si="0"/>
        <v>P+x700</v>
      </c>
      <c r="H3" t="str">
        <f t="shared" si="0"/>
        <v>K2x300</v>
      </c>
      <c r="I3" t="str">
        <f t="shared" si="0"/>
        <v>K2x450</v>
      </c>
      <c r="J3" t="str">
        <f t="shared" si="0"/>
        <v>K2x600</v>
      </c>
      <c r="K3" t="str">
        <f t="shared" si="0"/>
        <v>K2x700</v>
      </c>
      <c r="L3" t="str">
        <f t="shared" si="0"/>
        <v>K3x300</v>
      </c>
      <c r="M3" t="str">
        <f t="shared" si="0"/>
        <v>K3x450</v>
      </c>
      <c r="N3" t="str">
        <f t="shared" si="0"/>
        <v>K3x600</v>
      </c>
      <c r="O3" t="str">
        <f t="shared" si="0"/>
        <v>K3x700</v>
      </c>
    </row>
    <row r="4" spans="1:15" x14ac:dyDescent="0.45">
      <c r="A4">
        <v>300</v>
      </c>
      <c r="B4" t="str">
        <f>IFERROR(VLOOKUP(B$1 &amp; "x" &amp; B$2 &amp; "x" &amp; $A4,'RadiatorDatabase'!$A$1:$H$195,5,FALSE),"")</f>
        <v/>
      </c>
      <c r="C4" t="str">
        <f>IFERROR(VLOOKUP(C$1 &amp; "x" &amp; C$2 &amp; "x" &amp; $A4,'RadiatorDatabase'!$A$1:$H$195,5,FALSE),"")</f>
        <v/>
      </c>
      <c r="D4" t="str">
        <f>IFERROR(VLOOKUP(D$1 &amp; "x" &amp; D$2 &amp; "x" &amp; $A4,'RadiatorDatabase'!$A$1:$H$195,5,FALSE),"")</f>
        <v/>
      </c>
      <c r="E4" t="str">
        <f>IFERROR(VLOOKUP(E$1 &amp; "x" &amp; E$2 &amp; "x" &amp; $A4,'RadiatorDatabase'!$A$1:$H$195,5,FALSE),"")</f>
        <v/>
      </c>
      <c r="F4" t="str">
        <f>IFERROR(VLOOKUP(F$1 &amp; "x" &amp; F$2 &amp; "x" &amp; $A4,'RadiatorDatabase'!$A$1:$H$195,5,FALSE),"")</f>
        <v/>
      </c>
      <c r="G4" t="str">
        <f>IFERROR(VLOOKUP(G$1 &amp; "x" &amp; G$2 &amp; "x" &amp; $A4,'RadiatorDatabase'!$A$1:$H$195,5,FALSE),"")</f>
        <v/>
      </c>
      <c r="H4" t="str">
        <f>IFERROR(VLOOKUP(H$1 &amp; "x" &amp; H$2 &amp; "x" &amp; $A4,'RadiatorDatabase'!$A$1:$H$195,5,FALSE),"")</f>
        <v/>
      </c>
      <c r="I4" t="str">
        <f>IFERROR(VLOOKUP(I$1 &amp; "x" &amp; I$2 &amp; "x" &amp; $A4,'RadiatorDatabase'!$A$1:$H$195,5,FALSE),"")</f>
        <v/>
      </c>
      <c r="J4" t="str">
        <f>IFERROR(VLOOKUP(J$1 &amp; "x" &amp; J$2 &amp; "x" &amp; $A4,'RadiatorDatabase'!$A$1:$H$195,5,FALSE),"")</f>
        <v/>
      </c>
      <c r="K4" t="str">
        <f>IFERROR(VLOOKUP(K$1 &amp; "x" &amp; K$2 &amp; "x" &amp; $A4,'RadiatorDatabase'!$A$1:$H$195,5,FALSE),"")</f>
        <v/>
      </c>
      <c r="L4" t="str">
        <f>IFERROR(VLOOKUP(L$1 &amp; "x" &amp; L$2 &amp; "x" &amp; $A4,'RadiatorDatabase'!$A$1:$H$195,5,FALSE),"")</f>
        <v/>
      </c>
      <c r="M4" t="str">
        <f>IFERROR(VLOOKUP(M$1 &amp; "x" &amp; M$2 &amp; "x" &amp; $A4,'RadiatorDatabase'!$A$1:$H$195,5,FALSE),"")</f>
        <v/>
      </c>
      <c r="N4" t="str">
        <f>IFERROR(VLOOKUP(N$1 &amp; "x" &amp; N$2 &amp; "x" &amp; $A4,'RadiatorDatabase'!$A$1:$H$195,5,FALSE),"")</f>
        <v/>
      </c>
      <c r="O4" t="str">
        <f>IFERROR(VLOOKUP(O$1 &amp; "x" &amp; O$2 &amp; "x" &amp; $A4,'RadiatorDatabase'!$A$1:$H$195,5,FALSE),"")</f>
        <v/>
      </c>
    </row>
    <row r="5" spans="1:15" x14ac:dyDescent="0.45">
      <c r="A5">
        <v>400</v>
      </c>
      <c r="B5" t="str">
        <f>IFERROR(VLOOKUP(B$1 &amp; "x" &amp; B$2 &amp; "x" &amp; $A5,'RadiatorDatabase'!$A$1:$H$195,5,FALSE),"")</f>
        <v/>
      </c>
      <c r="C5" t="str">
        <f>IFERROR(VLOOKUP(C$1 &amp; "x" &amp; C$2 &amp; "x" &amp; $A5,'RadiatorDatabase'!$A$1:$H$195,5,FALSE),"")</f>
        <v/>
      </c>
      <c r="D5" t="str">
        <f>IFERROR(VLOOKUP(D$1 &amp; "x" &amp; D$2 &amp; "x" &amp; $A5,'RadiatorDatabase'!$A$1:$H$195,5,FALSE),"")</f>
        <v/>
      </c>
      <c r="E5" t="str">
        <f>IFERROR(VLOOKUP(E$1 &amp; "x" &amp; E$2 &amp; "x" &amp; $A5,'RadiatorDatabase'!$A$1:$H$195,5,FALSE),"")</f>
        <v/>
      </c>
      <c r="F5" t="str">
        <f>IFERROR(VLOOKUP(F$1 &amp; "x" &amp; F$2 &amp; "x" &amp; $A5,'RadiatorDatabase'!$A$1:$H$195,5,FALSE),"")</f>
        <v/>
      </c>
      <c r="G5" t="str">
        <f>IFERROR(VLOOKUP(G$1 &amp; "x" &amp; G$2 &amp; "x" &amp; $A5,'RadiatorDatabase'!$A$1:$H$195,5,FALSE),"")</f>
        <v/>
      </c>
      <c r="H5" t="str">
        <f>IFERROR(VLOOKUP(H$1 &amp; "x" &amp; H$2 &amp; "x" &amp; $A5,'RadiatorDatabase'!$A$1:$H$195,5,FALSE),"")</f>
        <v/>
      </c>
      <c r="I5" t="str">
        <f>IFERROR(VLOOKUP(I$1 &amp; "x" &amp; I$2 &amp; "x" &amp; $A5,'RadiatorDatabase'!$A$1:$H$195,5,FALSE),"")</f>
        <v/>
      </c>
      <c r="J5" t="str">
        <f>IFERROR(VLOOKUP(J$1 &amp; "x" &amp; J$2 &amp; "x" &amp; $A5,'RadiatorDatabase'!$A$1:$H$195,5,FALSE),"")</f>
        <v/>
      </c>
      <c r="K5" t="str">
        <f>IFERROR(VLOOKUP(K$1 &amp; "x" &amp; K$2 &amp; "x" &amp; $A5,'RadiatorDatabase'!$A$1:$H$195,5,FALSE),"")</f>
        <v/>
      </c>
      <c r="L5" t="str">
        <f>IFERROR(VLOOKUP(L$1 &amp; "x" &amp; L$2 &amp; "x" &amp; $A5,'RadiatorDatabase'!$A$1:$H$195,5,FALSE),"")</f>
        <v/>
      </c>
      <c r="M5" t="str">
        <f>IFERROR(VLOOKUP(M$1 &amp; "x" &amp; M$2 &amp; "x" &amp; $A5,'RadiatorDatabase'!$A$1:$H$195,5,FALSE),"")</f>
        <v/>
      </c>
      <c r="N5" t="str">
        <f>IFERROR(VLOOKUP(N$1 &amp; "x" &amp; N$2 &amp; "x" &amp; $A5,'RadiatorDatabase'!$A$1:$H$195,5,FALSE),"")</f>
        <v/>
      </c>
      <c r="O5" t="str">
        <f>IFERROR(VLOOKUP(O$1 &amp; "x" &amp; O$2 &amp; "x" &amp; $A5,'RadiatorDatabase'!$A$1:$H$195,5,FALSE),"")</f>
        <v/>
      </c>
    </row>
    <row r="6" spans="1:15" x14ac:dyDescent="0.45">
      <c r="A6">
        <v>500</v>
      </c>
      <c r="B6" t="str">
        <f>IFERROR(VLOOKUP(B$1 &amp; "x" &amp; B$2 &amp; "x" &amp; $A6,'RadiatorDatabase'!$A$1:$H$195,5,FALSE),"")</f>
        <v/>
      </c>
      <c r="C6" t="str">
        <f>IFERROR(VLOOKUP(C$1 &amp; "x" &amp; C$2 &amp; "x" &amp; $A6,'RadiatorDatabase'!$A$1:$H$195,5,FALSE),"")</f>
        <v/>
      </c>
      <c r="D6" t="str">
        <f>IFERROR(VLOOKUP(D$1 &amp; "x" &amp; D$2 &amp; "x" &amp; $A6,'RadiatorDatabase'!$A$1:$H$195,5,FALSE),"")</f>
        <v/>
      </c>
      <c r="E6" t="str">
        <f>IFERROR(VLOOKUP(E$1 &amp; "x" &amp; E$2 &amp; "x" &amp; $A6,'RadiatorDatabase'!$A$1:$H$195,5,FALSE),"")</f>
        <v/>
      </c>
      <c r="F6" t="str">
        <f>IFERROR(VLOOKUP(F$1 &amp; "x" &amp; F$2 &amp; "x" &amp; $A6,'RadiatorDatabase'!$A$1:$H$195,5,FALSE),"")</f>
        <v/>
      </c>
      <c r="G6" t="str">
        <f>IFERROR(VLOOKUP(G$1 &amp; "x" &amp; G$2 &amp; "x" &amp; $A6,'RadiatorDatabase'!$A$1:$H$195,5,FALSE),"")</f>
        <v/>
      </c>
      <c r="H6" t="str">
        <f>IFERROR(VLOOKUP(H$1 &amp; "x" &amp; H$2 &amp; "x" &amp; $A6,'RadiatorDatabase'!$A$1:$H$195,5,FALSE),"")</f>
        <v/>
      </c>
      <c r="I6" t="str">
        <f>IFERROR(VLOOKUP(I$1 &amp; "x" &amp; I$2 &amp; "x" &amp; $A6,'RadiatorDatabase'!$A$1:$H$195,5,FALSE),"")</f>
        <v/>
      </c>
      <c r="J6" t="str">
        <f>IFERROR(VLOOKUP(J$1 &amp; "x" &amp; J$2 &amp; "x" &amp; $A6,'RadiatorDatabase'!$A$1:$H$195,5,FALSE),"")</f>
        <v/>
      </c>
      <c r="K6" t="str">
        <f>IFERROR(VLOOKUP(K$1 &amp; "x" &amp; K$2 &amp; "x" &amp; $A6,'RadiatorDatabase'!$A$1:$H$195,5,FALSE),"")</f>
        <v/>
      </c>
      <c r="L6" t="str">
        <f>IFERROR(VLOOKUP(L$1 &amp; "x" &amp; L$2 &amp; "x" &amp; $A6,'RadiatorDatabase'!$A$1:$H$195,5,FALSE),"")</f>
        <v/>
      </c>
      <c r="M6" t="str">
        <f>IFERROR(VLOOKUP(M$1 &amp; "x" &amp; M$2 &amp; "x" &amp; $A6,'RadiatorDatabase'!$A$1:$H$195,5,FALSE),"")</f>
        <v/>
      </c>
      <c r="N6" t="str">
        <f>IFERROR(VLOOKUP(N$1 &amp; "x" &amp; N$2 &amp; "x" &amp; $A6,'RadiatorDatabase'!$A$1:$H$195,5,FALSE),"")</f>
        <v/>
      </c>
      <c r="O6" t="str">
        <f>IFERROR(VLOOKUP(O$1 &amp; "x" &amp; O$2 &amp; "x" &amp; $A6,'RadiatorDatabase'!$A$1:$H$195,5,FALSE),"")</f>
        <v/>
      </c>
    </row>
    <row r="7" spans="1:15" x14ac:dyDescent="0.45">
      <c r="A7">
        <v>600</v>
      </c>
      <c r="B7" t="str">
        <f>IFERROR(VLOOKUP(B$1 &amp; "x" &amp; B$2 &amp; "x" &amp; $A7,'RadiatorDatabase'!$A$1:$H$195,5,FALSE),"")</f>
        <v/>
      </c>
      <c r="C7" t="str">
        <f>IFERROR(VLOOKUP(C$1 &amp; "x" &amp; C$2 &amp; "x" &amp; $A7,'RadiatorDatabase'!$A$1:$H$195,5,FALSE),"")</f>
        <v/>
      </c>
      <c r="D7" t="str">
        <f>IFERROR(VLOOKUP(D$1 &amp; "x" &amp; D$2 &amp; "x" &amp; $A7,'RadiatorDatabase'!$A$1:$H$195,5,FALSE),"")</f>
        <v/>
      </c>
      <c r="E7" t="str">
        <f>IFERROR(VLOOKUP(E$1 &amp; "x" &amp; E$2 &amp; "x" &amp; $A7,'RadiatorDatabase'!$A$1:$H$195,5,FALSE),"")</f>
        <v/>
      </c>
      <c r="F7" t="str">
        <f>IFERROR(VLOOKUP(F$1 &amp; "x" &amp; F$2 &amp; "x" &amp; $A7,'RadiatorDatabase'!$A$1:$H$195,5,FALSE),"")</f>
        <v/>
      </c>
      <c r="G7" t="str">
        <f>IFERROR(VLOOKUP(G$1 &amp; "x" &amp; G$2 &amp; "x" &amp; $A7,'RadiatorDatabase'!$A$1:$H$195,5,FALSE),"")</f>
        <v/>
      </c>
      <c r="H7" t="str">
        <f>IFERROR(VLOOKUP(H$1 &amp; "x" &amp; H$2 &amp; "x" &amp; $A7,'RadiatorDatabase'!$A$1:$H$195,5,FALSE),"")</f>
        <v/>
      </c>
      <c r="I7" t="str">
        <f>IFERROR(VLOOKUP(I$1 &amp; "x" &amp; I$2 &amp; "x" &amp; $A7,'RadiatorDatabase'!$A$1:$H$195,5,FALSE),"")</f>
        <v/>
      </c>
      <c r="J7" t="str">
        <f>IFERROR(VLOOKUP(J$1 &amp; "x" &amp; J$2 &amp; "x" &amp; $A7,'RadiatorDatabase'!$A$1:$H$195,5,FALSE),"")</f>
        <v/>
      </c>
      <c r="K7" t="str">
        <f>IFERROR(VLOOKUP(K$1 &amp; "x" &amp; K$2 &amp; "x" &amp; $A7,'RadiatorDatabase'!$A$1:$H$195,5,FALSE),"")</f>
        <v/>
      </c>
      <c r="L7" t="str">
        <f>IFERROR(VLOOKUP(L$1 &amp; "x" &amp; L$2 &amp; "x" &amp; $A7,'RadiatorDatabase'!$A$1:$H$195,5,FALSE),"")</f>
        <v/>
      </c>
      <c r="M7" t="str">
        <f>IFERROR(VLOOKUP(M$1 &amp; "x" &amp; M$2 &amp; "x" &amp; $A7,'RadiatorDatabase'!$A$1:$H$195,5,FALSE),"")</f>
        <v/>
      </c>
      <c r="N7" t="str">
        <f>IFERROR(VLOOKUP(N$1 &amp; "x" &amp; N$2 &amp; "x" &amp; $A7,'RadiatorDatabase'!$A$1:$H$195,5,FALSE),"")</f>
        <v/>
      </c>
      <c r="O7" t="str">
        <f>IFERROR(VLOOKUP(O$1 &amp; "x" &amp; O$2 &amp; "x" &amp; $A7,'RadiatorDatabase'!$A$1:$H$195,5,FALSE),"")</f>
        <v/>
      </c>
    </row>
    <row r="8" spans="1:15" x14ac:dyDescent="0.45">
      <c r="A8">
        <v>700</v>
      </c>
      <c r="B8" t="str">
        <f>IFERROR(VLOOKUP(B$1 &amp; "x" &amp; B$2 &amp; "x" &amp; $A8,'RadiatorDatabase'!$A$1:$H$195,5,FALSE),"")</f>
        <v/>
      </c>
      <c r="C8" t="str">
        <f>IFERROR(VLOOKUP(C$1 &amp; "x" &amp; C$2 &amp; "x" &amp; $A8,'RadiatorDatabase'!$A$1:$H$195,5,FALSE),"")</f>
        <v/>
      </c>
      <c r="D8" t="str">
        <f>IFERROR(VLOOKUP(D$1 &amp; "x" &amp; D$2 &amp; "x" &amp; $A8,'RadiatorDatabase'!$A$1:$H$195,5,FALSE),"")</f>
        <v/>
      </c>
      <c r="E8" t="str">
        <f>IFERROR(VLOOKUP(E$1 &amp; "x" &amp; E$2 &amp; "x" &amp; $A8,'RadiatorDatabase'!$A$1:$H$195,5,FALSE),"")</f>
        <v/>
      </c>
      <c r="F8" t="str">
        <f>IFERROR(VLOOKUP(F$1 &amp; "x" &amp; F$2 &amp; "x" &amp; $A8,'RadiatorDatabase'!$A$1:$H$195,5,FALSE),"")</f>
        <v/>
      </c>
      <c r="G8" t="str">
        <f>IFERROR(VLOOKUP(G$1 &amp; "x" &amp; G$2 &amp; "x" &amp; $A8,'RadiatorDatabase'!$A$1:$H$195,5,FALSE),"")</f>
        <v/>
      </c>
      <c r="H8" t="str">
        <f>IFERROR(VLOOKUP(H$1 &amp; "x" &amp; H$2 &amp; "x" &amp; $A8,'RadiatorDatabase'!$A$1:$H$195,5,FALSE),"")</f>
        <v/>
      </c>
      <c r="I8" t="str">
        <f>IFERROR(VLOOKUP(I$1 &amp; "x" &amp; I$2 &amp; "x" &amp; $A8,'RadiatorDatabase'!$A$1:$H$195,5,FALSE),"")</f>
        <v/>
      </c>
      <c r="J8" t="str">
        <f>IFERROR(VLOOKUP(J$1 &amp; "x" &amp; J$2 &amp; "x" &amp; $A8,'RadiatorDatabase'!$A$1:$H$195,5,FALSE),"")</f>
        <v/>
      </c>
      <c r="K8" t="str">
        <f>IFERROR(VLOOKUP(K$1 &amp; "x" &amp; K$2 &amp; "x" &amp; $A8,'RadiatorDatabase'!$A$1:$H$195,5,FALSE),"")</f>
        <v/>
      </c>
      <c r="L8" t="str">
        <f>IFERROR(VLOOKUP(L$1 &amp; "x" &amp; L$2 &amp; "x" &amp; $A8,'RadiatorDatabase'!$A$1:$H$195,5,FALSE),"")</f>
        <v/>
      </c>
      <c r="M8" t="str">
        <f>IFERROR(VLOOKUP(M$1 &amp; "x" &amp; M$2 &amp; "x" &amp; $A8,'RadiatorDatabase'!$A$1:$H$195,5,FALSE),"")</f>
        <v/>
      </c>
      <c r="N8" t="str">
        <f>IFERROR(VLOOKUP(N$1 &amp; "x" &amp; N$2 &amp; "x" &amp; $A8,'RadiatorDatabase'!$A$1:$H$195,5,FALSE),"")</f>
        <v/>
      </c>
      <c r="O8" t="str">
        <f>IFERROR(VLOOKUP(O$1 &amp; "x" &amp; O$2 &amp; "x" &amp; $A8,'RadiatorDatabase'!$A$1:$H$195,5,FALSE),"")</f>
        <v/>
      </c>
    </row>
    <row r="9" spans="1:15" x14ac:dyDescent="0.45">
      <c r="A9">
        <v>800</v>
      </c>
      <c r="B9" t="str">
        <f>IFERROR(VLOOKUP(B$1 &amp; "x" &amp; B$2 &amp; "x" &amp; $A9,'RadiatorDatabase'!$A$1:$H$195,5,FALSE),"")</f>
        <v/>
      </c>
      <c r="C9" t="str">
        <f>IFERROR(VLOOKUP(C$1 &amp; "x" &amp; C$2 &amp; "x" &amp; $A9,'RadiatorDatabase'!$A$1:$H$195,5,FALSE),"")</f>
        <v/>
      </c>
      <c r="D9" t="str">
        <f>IFERROR(VLOOKUP(D$1 &amp; "x" &amp; D$2 &amp; "x" &amp; $A9,'RadiatorDatabase'!$A$1:$H$195,5,FALSE),"")</f>
        <v/>
      </c>
      <c r="E9" t="str">
        <f>IFERROR(VLOOKUP(E$1 &amp; "x" &amp; E$2 &amp; "x" &amp; $A9,'RadiatorDatabase'!$A$1:$H$195,5,FALSE),"")</f>
        <v/>
      </c>
      <c r="F9" t="str">
        <f>IFERROR(VLOOKUP(F$1 &amp; "x" &amp; F$2 &amp; "x" &amp; $A9,'RadiatorDatabase'!$A$1:$H$195,5,FALSE),"")</f>
        <v/>
      </c>
      <c r="G9" t="str">
        <f>IFERROR(VLOOKUP(G$1 &amp; "x" &amp; G$2 &amp; "x" &amp; $A9,'RadiatorDatabase'!$A$1:$H$195,5,FALSE),"")</f>
        <v/>
      </c>
      <c r="H9" t="str">
        <f>IFERROR(VLOOKUP(H$1 &amp; "x" &amp; H$2 &amp; "x" &amp; $A9,'RadiatorDatabase'!$A$1:$H$195,5,FALSE),"")</f>
        <v/>
      </c>
      <c r="I9" t="str">
        <f>IFERROR(VLOOKUP(I$1 &amp; "x" &amp; I$2 &amp; "x" &amp; $A9,'RadiatorDatabase'!$A$1:$H$195,5,FALSE),"")</f>
        <v/>
      </c>
      <c r="J9" t="str">
        <f>IFERROR(VLOOKUP(J$1 &amp; "x" &amp; J$2 &amp; "x" &amp; $A9,'RadiatorDatabase'!$A$1:$H$195,5,FALSE),"")</f>
        <v/>
      </c>
      <c r="K9" t="str">
        <f>IFERROR(VLOOKUP(K$1 &amp; "x" &amp; K$2 &amp; "x" &amp; $A9,'RadiatorDatabase'!$A$1:$H$195,5,FALSE),"")</f>
        <v/>
      </c>
      <c r="L9" t="str">
        <f>IFERROR(VLOOKUP(L$1 &amp; "x" &amp; L$2 &amp; "x" &amp; $A9,'RadiatorDatabase'!$A$1:$H$195,5,FALSE),"")</f>
        <v/>
      </c>
      <c r="M9" t="str">
        <f>IFERROR(VLOOKUP(M$1 &amp; "x" &amp; M$2 &amp; "x" &amp; $A9,'RadiatorDatabase'!$A$1:$H$195,5,FALSE),"")</f>
        <v/>
      </c>
      <c r="N9" t="str">
        <f>IFERROR(VLOOKUP(N$1 &amp; "x" &amp; N$2 &amp; "x" &amp; $A9,'RadiatorDatabase'!$A$1:$H$195,5,FALSE),"")</f>
        <v/>
      </c>
      <c r="O9" t="str">
        <f>IFERROR(VLOOKUP(O$1 &amp; "x" &amp; O$2 &amp; "x" &amp; $A9,'RadiatorDatabase'!$A$1:$H$195,5,FALSE),"")</f>
        <v/>
      </c>
    </row>
    <row r="10" spans="1:15" x14ac:dyDescent="0.45">
      <c r="A10">
        <v>900</v>
      </c>
      <c r="B10" t="str">
        <f>IFERROR(VLOOKUP(B$1 &amp; "x" &amp; B$2 &amp; "x" &amp; $A10,'RadiatorDatabase'!$A$1:$H$195,5,FALSE),"")</f>
        <v/>
      </c>
      <c r="C10" t="str">
        <f>IFERROR(VLOOKUP(C$1 &amp; "x" &amp; C$2 &amp; "x" &amp; $A10,'RadiatorDatabase'!$A$1:$H$195,5,FALSE),"")</f>
        <v/>
      </c>
      <c r="D10" t="str">
        <f>IFERROR(VLOOKUP(D$1 &amp; "x" &amp; D$2 &amp; "x" &amp; $A10,'RadiatorDatabase'!$A$1:$H$195,5,FALSE),"")</f>
        <v/>
      </c>
      <c r="E10" t="str">
        <f>IFERROR(VLOOKUP(E$1 &amp; "x" &amp; E$2 &amp; "x" &amp; $A10,'RadiatorDatabase'!$A$1:$H$195,5,FALSE),"")</f>
        <v/>
      </c>
      <c r="F10" t="str">
        <f>IFERROR(VLOOKUP(F$1 &amp; "x" &amp; F$2 &amp; "x" &amp; $A10,'RadiatorDatabase'!$A$1:$H$195,5,FALSE),"")</f>
        <v/>
      </c>
      <c r="G10" t="str">
        <f>IFERROR(VLOOKUP(G$1 &amp; "x" &amp; G$2 &amp; "x" &amp; $A10,'RadiatorDatabase'!$A$1:$H$195,5,FALSE),"")</f>
        <v/>
      </c>
      <c r="H10" t="str">
        <f>IFERROR(VLOOKUP(H$1 &amp; "x" &amp; H$2 &amp; "x" &amp; $A10,'RadiatorDatabase'!$A$1:$H$195,5,FALSE),"")</f>
        <v/>
      </c>
      <c r="I10" t="str">
        <f>IFERROR(VLOOKUP(I$1 &amp; "x" &amp; I$2 &amp; "x" &amp; $A10,'RadiatorDatabase'!$A$1:$H$195,5,FALSE),"")</f>
        <v/>
      </c>
      <c r="J10" t="str">
        <f>IFERROR(VLOOKUP(J$1 &amp; "x" &amp; J$2 &amp; "x" &amp; $A10,'RadiatorDatabase'!$A$1:$H$195,5,FALSE),"")</f>
        <v/>
      </c>
      <c r="K10" t="str">
        <f>IFERROR(VLOOKUP(K$1 &amp; "x" &amp; K$2 &amp; "x" &amp; $A10,'RadiatorDatabase'!$A$1:$H$195,5,FALSE),"")</f>
        <v/>
      </c>
      <c r="L10" t="str">
        <f>IFERROR(VLOOKUP(L$1 &amp; "x" &amp; L$2 &amp; "x" &amp; $A10,'RadiatorDatabase'!$A$1:$H$195,5,FALSE),"")</f>
        <v/>
      </c>
      <c r="M10" t="str">
        <f>IFERROR(VLOOKUP(M$1 &amp; "x" &amp; M$2 &amp; "x" &amp; $A10,'RadiatorDatabase'!$A$1:$H$195,5,FALSE),"")</f>
        <v/>
      </c>
      <c r="N10" t="str">
        <f>IFERROR(VLOOKUP(N$1 &amp; "x" &amp; N$2 &amp; "x" &amp; $A10,'RadiatorDatabase'!$A$1:$H$195,5,FALSE),"")</f>
        <v/>
      </c>
      <c r="O10" t="str">
        <f>IFERROR(VLOOKUP(O$1 &amp; "x" &amp; O$2 &amp; "x" &amp; $A10,'RadiatorDatabase'!$A$1:$H$195,5,FALSE),"")</f>
        <v/>
      </c>
    </row>
    <row r="11" spans="1:15" x14ac:dyDescent="0.45">
      <c r="A11">
        <v>1000</v>
      </c>
      <c r="B11" t="str">
        <f>IFERROR(VLOOKUP(B$1 &amp; "x" &amp; B$2 &amp; "x" &amp; $A11,'RadiatorDatabase'!$A$1:$H$195,5,FALSE),"")</f>
        <v/>
      </c>
      <c r="C11" t="str">
        <f>IFERROR(VLOOKUP(C$1 &amp; "x" &amp; C$2 &amp; "x" &amp; $A11,'RadiatorDatabase'!$A$1:$H$195,5,FALSE),"")</f>
        <v/>
      </c>
      <c r="D11" t="str">
        <f>IFERROR(VLOOKUP(D$1 &amp; "x" &amp; D$2 &amp; "x" &amp; $A11,'RadiatorDatabase'!$A$1:$H$195,5,FALSE),"")</f>
        <v/>
      </c>
      <c r="E11" t="str">
        <f>IFERROR(VLOOKUP(E$1 &amp; "x" &amp; E$2 &amp; "x" &amp; $A11,'RadiatorDatabase'!$A$1:$H$195,5,FALSE),"")</f>
        <v/>
      </c>
      <c r="F11" t="str">
        <f>IFERROR(VLOOKUP(F$1 &amp; "x" &amp; F$2 &amp; "x" &amp; $A11,'RadiatorDatabase'!$A$1:$H$195,5,FALSE),"")</f>
        <v/>
      </c>
      <c r="G11" t="str">
        <f>IFERROR(VLOOKUP(G$1 &amp; "x" &amp; G$2 &amp; "x" &amp; $A11,'RadiatorDatabase'!$A$1:$H$195,5,FALSE),"")</f>
        <v/>
      </c>
      <c r="H11" t="str">
        <f>IFERROR(VLOOKUP(H$1 &amp; "x" &amp; H$2 &amp; "x" &amp; $A11,'RadiatorDatabase'!$A$1:$H$195,5,FALSE),"")</f>
        <v/>
      </c>
      <c r="I11" t="str">
        <f>IFERROR(VLOOKUP(I$1 &amp; "x" &amp; I$2 &amp; "x" &amp; $A11,'RadiatorDatabase'!$A$1:$H$195,5,FALSE),"")</f>
        <v/>
      </c>
      <c r="J11" t="str">
        <f>IFERROR(VLOOKUP(J$1 &amp; "x" &amp; J$2 &amp; "x" &amp; $A11,'RadiatorDatabase'!$A$1:$H$195,5,FALSE),"")</f>
        <v/>
      </c>
      <c r="K11" t="str">
        <f>IFERROR(VLOOKUP(K$1 &amp; "x" &amp; K$2 &amp; "x" &amp; $A11,'RadiatorDatabase'!$A$1:$H$195,5,FALSE),"")</f>
        <v/>
      </c>
      <c r="L11" t="str">
        <f>IFERROR(VLOOKUP(L$1 &amp; "x" &amp; L$2 &amp; "x" &amp; $A11,'RadiatorDatabase'!$A$1:$H$195,5,FALSE),"")</f>
        <v/>
      </c>
      <c r="M11" t="str">
        <f>IFERROR(VLOOKUP(M$1 &amp; "x" &amp; M$2 &amp; "x" &amp; $A11,'RadiatorDatabase'!$A$1:$H$195,5,FALSE),"")</f>
        <v/>
      </c>
      <c r="N11" t="str">
        <f>IFERROR(VLOOKUP(N$1 &amp; "x" &amp; N$2 &amp; "x" &amp; $A11,'RadiatorDatabase'!$A$1:$H$195,5,FALSE),"")</f>
        <v/>
      </c>
      <c r="O11" t="str">
        <f>IFERROR(VLOOKUP(O$1 &amp; "x" &amp; O$2 &amp; "x" &amp; $A11,'RadiatorDatabase'!$A$1:$H$195,5,FALSE),"")</f>
        <v/>
      </c>
    </row>
    <row r="12" spans="1:15" x14ac:dyDescent="0.45">
      <c r="A12">
        <v>1100</v>
      </c>
      <c r="B12" t="str">
        <f>IFERROR(VLOOKUP(B$1 &amp; "x" &amp; B$2 &amp; "x" &amp; $A12,'RadiatorDatabase'!$A$1:$H$195,5,FALSE),"")</f>
        <v/>
      </c>
      <c r="C12" t="str">
        <f>IFERROR(VLOOKUP(C$1 &amp; "x" &amp; C$2 &amp; "x" &amp; $A12,'RadiatorDatabase'!$A$1:$H$195,5,FALSE),"")</f>
        <v/>
      </c>
      <c r="D12" t="str">
        <f>IFERROR(VLOOKUP(D$1 &amp; "x" &amp; D$2 &amp; "x" &amp; $A12,'RadiatorDatabase'!$A$1:$H$195,5,FALSE),"")</f>
        <v/>
      </c>
      <c r="E12" t="str">
        <f>IFERROR(VLOOKUP(E$1 &amp; "x" &amp; E$2 &amp; "x" &amp; $A12,'RadiatorDatabase'!$A$1:$H$195,5,FALSE),"")</f>
        <v/>
      </c>
      <c r="F12" t="str">
        <f>IFERROR(VLOOKUP(F$1 &amp; "x" &amp; F$2 &amp; "x" &amp; $A12,'RadiatorDatabase'!$A$1:$H$195,5,FALSE),"")</f>
        <v/>
      </c>
      <c r="G12" t="str">
        <f>IFERROR(VLOOKUP(G$1 &amp; "x" &amp; G$2 &amp; "x" &amp; $A12,'RadiatorDatabase'!$A$1:$H$195,5,FALSE),"")</f>
        <v/>
      </c>
      <c r="H12" t="str">
        <f>IFERROR(VLOOKUP(H$1 &amp; "x" &amp; H$2 &amp; "x" &amp; $A12,'RadiatorDatabase'!$A$1:$H$195,5,FALSE),"")</f>
        <v/>
      </c>
      <c r="I12" t="str">
        <f>IFERROR(VLOOKUP(I$1 &amp; "x" &amp; I$2 &amp; "x" &amp; $A12,'RadiatorDatabase'!$A$1:$H$195,5,FALSE),"")</f>
        <v/>
      </c>
      <c r="J12" t="str">
        <f>IFERROR(VLOOKUP(J$1 &amp; "x" &amp; J$2 &amp; "x" &amp; $A12,'RadiatorDatabase'!$A$1:$H$195,5,FALSE),"")</f>
        <v/>
      </c>
      <c r="K12" t="str">
        <f>IFERROR(VLOOKUP(K$1 &amp; "x" &amp; K$2 &amp; "x" &amp; $A12,'RadiatorDatabase'!$A$1:$H$195,5,FALSE),"")</f>
        <v/>
      </c>
      <c r="L12" t="str">
        <f>IFERROR(VLOOKUP(L$1 &amp; "x" &amp; L$2 &amp; "x" &amp; $A12,'RadiatorDatabase'!$A$1:$H$195,5,FALSE),"")</f>
        <v/>
      </c>
      <c r="M12" t="str">
        <f>IFERROR(VLOOKUP(M$1 &amp; "x" &amp; M$2 &amp; "x" &amp; $A12,'RadiatorDatabase'!$A$1:$H$195,5,FALSE),"")</f>
        <v/>
      </c>
      <c r="N12" t="str">
        <f>IFERROR(VLOOKUP(N$1 &amp; "x" &amp; N$2 &amp; "x" &amp; $A12,'RadiatorDatabase'!$A$1:$H$195,5,FALSE),"")</f>
        <v/>
      </c>
      <c r="O12" t="str">
        <f>IFERROR(VLOOKUP(O$1 &amp; "x" &amp; O$2 &amp; "x" &amp; $A12,'RadiatorDatabase'!$A$1:$H$195,5,FALSE),"")</f>
        <v/>
      </c>
    </row>
    <row r="13" spans="1:15" x14ac:dyDescent="0.45">
      <c r="A13">
        <v>1200</v>
      </c>
      <c r="B13" t="str">
        <f>IFERROR(VLOOKUP(B$1 &amp; "x" &amp; B$2 &amp; "x" &amp; $A13,'RadiatorDatabase'!$A$1:$H$195,5,FALSE),"")</f>
        <v/>
      </c>
      <c r="C13" t="str">
        <f>IFERROR(VLOOKUP(C$1 &amp; "x" &amp; C$2 &amp; "x" &amp; $A13,'RadiatorDatabase'!$A$1:$H$195,5,FALSE),"")</f>
        <v/>
      </c>
      <c r="D13" t="str">
        <f>IFERROR(VLOOKUP(D$1 &amp; "x" &amp; D$2 &amp; "x" &amp; $A13,'RadiatorDatabase'!$A$1:$H$195,5,FALSE),"")</f>
        <v/>
      </c>
      <c r="E13" t="str">
        <f>IFERROR(VLOOKUP(E$1 &amp; "x" &amp; E$2 &amp; "x" &amp; $A13,'RadiatorDatabase'!$A$1:$H$195,5,FALSE),"")</f>
        <v/>
      </c>
      <c r="F13" t="str">
        <f>IFERROR(VLOOKUP(F$1 &amp; "x" &amp; F$2 &amp; "x" &amp; $A13,'RadiatorDatabase'!$A$1:$H$195,5,FALSE),"")</f>
        <v/>
      </c>
      <c r="G13" t="str">
        <f>IFERROR(VLOOKUP(G$1 &amp; "x" &amp; G$2 &amp; "x" &amp; $A13,'RadiatorDatabase'!$A$1:$H$195,5,FALSE),"")</f>
        <v/>
      </c>
      <c r="H13" t="str">
        <f>IFERROR(VLOOKUP(H$1 &amp; "x" &amp; H$2 &amp; "x" &amp; $A13,'RadiatorDatabase'!$A$1:$H$195,5,FALSE),"")</f>
        <v/>
      </c>
      <c r="I13" t="str">
        <f>IFERROR(VLOOKUP(I$1 &amp; "x" &amp; I$2 &amp; "x" &amp; $A13,'RadiatorDatabase'!$A$1:$H$195,5,FALSE),"")</f>
        <v/>
      </c>
      <c r="J13" t="str">
        <f>IFERROR(VLOOKUP(J$1 &amp; "x" &amp; J$2 &amp; "x" &amp; $A13,'RadiatorDatabase'!$A$1:$H$195,5,FALSE),"")</f>
        <v/>
      </c>
      <c r="K13" t="str">
        <f>IFERROR(VLOOKUP(K$1 &amp; "x" &amp; K$2 &amp; "x" &amp; $A13,'RadiatorDatabase'!$A$1:$H$195,5,FALSE),"")</f>
        <v/>
      </c>
      <c r="L13" t="str">
        <f>IFERROR(VLOOKUP(L$1 &amp; "x" &amp; L$2 &amp; "x" &amp; $A13,'RadiatorDatabase'!$A$1:$H$195,5,FALSE),"")</f>
        <v/>
      </c>
      <c r="M13" t="str">
        <f>IFERROR(VLOOKUP(M$1 &amp; "x" &amp; M$2 &amp; "x" &amp; $A13,'RadiatorDatabase'!$A$1:$H$195,5,FALSE),"")</f>
        <v/>
      </c>
      <c r="N13" t="str">
        <f>IFERROR(VLOOKUP(N$1 &amp; "x" &amp; N$2 &amp; "x" &amp; $A13,'RadiatorDatabase'!$A$1:$H$195,5,FALSE),"")</f>
        <v/>
      </c>
      <c r="O13" t="str">
        <f>IFERROR(VLOOKUP(O$1 &amp; "x" &amp; O$2 &amp; "x" &amp; $A13,'RadiatorDatabase'!$A$1:$H$195,5,FALSE),"")</f>
        <v/>
      </c>
    </row>
    <row r="14" spans="1:15" x14ac:dyDescent="0.45">
      <c r="A14">
        <v>1400</v>
      </c>
      <c r="B14" t="str">
        <f>IFERROR(VLOOKUP(B$1 &amp; "x" &amp; B$2 &amp; "x" &amp; $A14,'RadiatorDatabase'!$A$1:$H$195,5,FALSE),"")</f>
        <v/>
      </c>
      <c r="C14" t="str">
        <f>IFERROR(VLOOKUP(C$1 &amp; "x" &amp; C$2 &amp; "x" &amp; $A14,'RadiatorDatabase'!$A$1:$H$195,5,FALSE),"")</f>
        <v/>
      </c>
      <c r="D14" t="str">
        <f>IFERROR(VLOOKUP(D$1 &amp; "x" &amp; D$2 &amp; "x" &amp; $A14,'RadiatorDatabase'!$A$1:$H$195,5,FALSE),"")</f>
        <v/>
      </c>
      <c r="E14" t="str">
        <f>IFERROR(VLOOKUP(E$1 &amp; "x" &amp; E$2 &amp; "x" &amp; $A14,'RadiatorDatabase'!$A$1:$H$195,5,FALSE),"")</f>
        <v/>
      </c>
      <c r="F14" t="str">
        <f>IFERROR(VLOOKUP(F$1 &amp; "x" &amp; F$2 &amp; "x" &amp; $A14,'RadiatorDatabase'!$A$1:$H$195,5,FALSE),"")</f>
        <v/>
      </c>
      <c r="G14" t="str">
        <f>IFERROR(VLOOKUP(G$1 &amp; "x" &amp; G$2 &amp; "x" &amp; $A14,'RadiatorDatabase'!$A$1:$H$195,5,FALSE),"")</f>
        <v/>
      </c>
      <c r="H14" t="str">
        <f>IFERROR(VLOOKUP(H$1 &amp; "x" &amp; H$2 &amp; "x" &amp; $A14,'RadiatorDatabase'!$A$1:$H$195,5,FALSE),"")</f>
        <v/>
      </c>
      <c r="I14" t="str">
        <f>IFERROR(VLOOKUP(I$1 &amp; "x" &amp; I$2 &amp; "x" &amp; $A14,'RadiatorDatabase'!$A$1:$H$195,5,FALSE),"")</f>
        <v/>
      </c>
      <c r="J14" t="str">
        <f>IFERROR(VLOOKUP(J$1 &amp; "x" &amp; J$2 &amp; "x" &amp; $A14,'RadiatorDatabase'!$A$1:$H$195,5,FALSE),"")</f>
        <v/>
      </c>
      <c r="K14" t="str">
        <f>IFERROR(VLOOKUP(K$1 &amp; "x" &amp; K$2 &amp; "x" &amp; $A14,'RadiatorDatabase'!$A$1:$H$195,5,FALSE),"")</f>
        <v/>
      </c>
      <c r="L14" t="str">
        <f>IFERROR(VLOOKUP(L$1 &amp; "x" &amp; L$2 &amp; "x" &amp; $A14,'RadiatorDatabase'!$A$1:$H$195,5,FALSE),"")</f>
        <v/>
      </c>
      <c r="M14" t="str">
        <f>IFERROR(VLOOKUP(M$1 &amp; "x" &amp; M$2 &amp; "x" &amp; $A14,'RadiatorDatabase'!$A$1:$H$195,5,FALSE),"")</f>
        <v/>
      </c>
      <c r="N14" t="str">
        <f>IFERROR(VLOOKUP(N$1 &amp; "x" &amp; N$2 &amp; "x" &amp; $A14,'RadiatorDatabase'!$A$1:$H$195,5,FALSE),"")</f>
        <v/>
      </c>
      <c r="O14" t="str">
        <f>IFERROR(VLOOKUP(O$1 &amp; "x" &amp; O$2 &amp; "x" &amp; $A14,'RadiatorDatabase'!$A$1:$H$195,5,FALSE),"")</f>
        <v/>
      </c>
    </row>
    <row r="15" spans="1:15" x14ac:dyDescent="0.45">
      <c r="A15">
        <v>1600</v>
      </c>
      <c r="B15" t="str">
        <f>IFERROR(VLOOKUP(B$1 &amp; "x" &amp; B$2 &amp; "x" &amp; $A15,'RadiatorDatabase'!$A$1:$H$195,5,FALSE),"")</f>
        <v/>
      </c>
      <c r="C15" t="str">
        <f>IFERROR(VLOOKUP(C$1 &amp; "x" &amp; C$2 &amp; "x" &amp; $A15,'RadiatorDatabase'!$A$1:$H$195,5,FALSE),"")</f>
        <v/>
      </c>
      <c r="D15" t="str">
        <f>IFERROR(VLOOKUP(D$1 &amp; "x" &amp; D$2 &amp; "x" &amp; $A15,'RadiatorDatabase'!$A$1:$H$195,5,FALSE),"")</f>
        <v/>
      </c>
      <c r="E15" t="str">
        <f>IFERROR(VLOOKUP(E$1 &amp; "x" &amp; E$2 &amp; "x" &amp; $A15,'RadiatorDatabase'!$A$1:$H$195,5,FALSE),"")</f>
        <v/>
      </c>
      <c r="F15" t="str">
        <f>IFERROR(VLOOKUP(F$1 &amp; "x" &amp; F$2 &amp; "x" &amp; $A15,'RadiatorDatabase'!$A$1:$H$195,5,FALSE),"")</f>
        <v/>
      </c>
      <c r="G15" t="str">
        <f>IFERROR(VLOOKUP(G$1 &amp; "x" &amp; G$2 &amp; "x" &amp; $A15,'RadiatorDatabase'!$A$1:$H$195,5,FALSE),"")</f>
        <v/>
      </c>
      <c r="H15" t="str">
        <f>IFERROR(VLOOKUP(H$1 &amp; "x" &amp; H$2 &amp; "x" &amp; $A15,'RadiatorDatabase'!$A$1:$H$195,5,FALSE),"")</f>
        <v/>
      </c>
      <c r="I15" t="str">
        <f>IFERROR(VLOOKUP(I$1 &amp; "x" &amp; I$2 &amp; "x" &amp; $A15,'RadiatorDatabase'!$A$1:$H$195,5,FALSE),"")</f>
        <v/>
      </c>
      <c r="J15" t="str">
        <f>IFERROR(VLOOKUP(J$1 &amp; "x" &amp; J$2 &amp; "x" &amp; $A15,'RadiatorDatabase'!$A$1:$H$195,5,FALSE),"")</f>
        <v/>
      </c>
      <c r="K15" t="str">
        <f>IFERROR(VLOOKUP(K$1 &amp; "x" &amp; K$2 &amp; "x" &amp; $A15,'RadiatorDatabase'!$A$1:$H$195,5,FALSE),"")</f>
        <v/>
      </c>
      <c r="L15" t="str">
        <f>IFERROR(VLOOKUP(L$1 &amp; "x" &amp; L$2 &amp; "x" &amp; $A15,'RadiatorDatabase'!$A$1:$H$195,5,FALSE),"")</f>
        <v/>
      </c>
      <c r="M15" t="str">
        <f>IFERROR(VLOOKUP(M$1 &amp; "x" &amp; M$2 &amp; "x" &amp; $A15,'RadiatorDatabase'!$A$1:$H$195,5,FALSE),"")</f>
        <v/>
      </c>
      <c r="N15" t="str">
        <f>IFERROR(VLOOKUP(N$1 &amp; "x" &amp; N$2 &amp; "x" &amp; $A15,'RadiatorDatabase'!$A$1:$H$195,5,FALSE),"")</f>
        <v/>
      </c>
      <c r="O15" t="str">
        <f>IFERROR(VLOOKUP(O$1 &amp; "x" &amp; O$2 &amp; "x" &amp; $A15,'RadiatorDatabase'!$A$1:$H$195,5,FALSE),"")</f>
        <v/>
      </c>
    </row>
    <row r="16" spans="1:15" x14ac:dyDescent="0.45">
      <c r="A16">
        <v>1800</v>
      </c>
      <c r="B16" t="str">
        <f>IFERROR(VLOOKUP(B$1 &amp; "x" &amp; B$2 &amp; "x" &amp; $A16,'RadiatorDatabase'!$A$1:$H$195,5,FALSE),"")</f>
        <v/>
      </c>
      <c r="C16" t="str">
        <f>IFERROR(VLOOKUP(C$1 &amp; "x" &amp; C$2 &amp; "x" &amp; $A16,'RadiatorDatabase'!$A$1:$H$195,5,FALSE),"")</f>
        <v/>
      </c>
      <c r="D16" t="str">
        <f>IFERROR(VLOOKUP(D$1 &amp; "x" &amp; D$2 &amp; "x" &amp; $A16,'RadiatorDatabase'!$A$1:$H$195,5,FALSE),"")</f>
        <v/>
      </c>
      <c r="E16" t="str">
        <f>IFERROR(VLOOKUP(E$1 &amp; "x" &amp; E$2 &amp; "x" &amp; $A16,'RadiatorDatabase'!$A$1:$H$195,5,FALSE),"")</f>
        <v/>
      </c>
      <c r="F16" t="str">
        <f>IFERROR(VLOOKUP(F$1 &amp; "x" &amp; F$2 &amp; "x" &amp; $A16,'RadiatorDatabase'!$A$1:$H$195,5,FALSE),"")</f>
        <v/>
      </c>
      <c r="G16" t="str">
        <f>IFERROR(VLOOKUP(G$1 &amp; "x" &amp; G$2 &amp; "x" &amp; $A16,'RadiatorDatabase'!$A$1:$H$195,5,FALSE),"")</f>
        <v/>
      </c>
      <c r="H16" t="str">
        <f>IFERROR(VLOOKUP(H$1 &amp; "x" &amp; H$2 &amp; "x" &amp; $A16,'RadiatorDatabase'!$A$1:$H$195,5,FALSE),"")</f>
        <v/>
      </c>
      <c r="I16" t="str">
        <f>IFERROR(VLOOKUP(I$1 &amp; "x" &amp; I$2 &amp; "x" &amp; $A16,'RadiatorDatabase'!$A$1:$H$195,5,FALSE),"")</f>
        <v/>
      </c>
      <c r="J16" t="str">
        <f>IFERROR(VLOOKUP(J$1 &amp; "x" &amp; J$2 &amp; "x" &amp; $A16,'RadiatorDatabase'!$A$1:$H$195,5,FALSE),"")</f>
        <v/>
      </c>
      <c r="K16" t="str">
        <f>IFERROR(VLOOKUP(K$1 &amp; "x" &amp; K$2 &amp; "x" &amp; $A16,'RadiatorDatabase'!$A$1:$H$195,5,FALSE),"")</f>
        <v/>
      </c>
      <c r="L16" t="str">
        <f>IFERROR(VLOOKUP(L$1 &amp; "x" &amp; L$2 &amp; "x" &amp; $A16,'RadiatorDatabase'!$A$1:$H$195,5,FALSE),"")</f>
        <v/>
      </c>
      <c r="M16" t="str">
        <f>IFERROR(VLOOKUP(M$1 &amp; "x" &amp; M$2 &amp; "x" &amp; $A16,'RadiatorDatabase'!$A$1:$H$195,5,FALSE),"")</f>
        <v/>
      </c>
      <c r="N16" t="str">
        <f>IFERROR(VLOOKUP(N$1 &amp; "x" &amp; N$2 &amp; "x" &amp; $A16,'RadiatorDatabase'!$A$1:$H$195,5,FALSE),"")</f>
        <v/>
      </c>
      <c r="O16" t="str">
        <f>IFERROR(VLOOKUP(O$1 &amp; "x" &amp; O$2 &amp; "x" &amp; $A16,'RadiatorDatabase'!$A$1:$H$195,5,FALSE),"")</f>
        <v/>
      </c>
    </row>
    <row r="17" spans="1:19" x14ac:dyDescent="0.45">
      <c r="A17">
        <v>2000</v>
      </c>
      <c r="B17" t="str">
        <f>IFERROR(VLOOKUP(B$1 &amp; "x" &amp; B$2 &amp; "x" &amp; $A17,'RadiatorDatabase'!$A$1:$H$195,5,FALSE),"")</f>
        <v/>
      </c>
      <c r="C17" t="str">
        <f>IFERROR(VLOOKUP(C$1 &amp; "x" &amp; C$2 &amp; "x" &amp; $A17,'RadiatorDatabase'!$A$1:$H$195,5,FALSE),"")</f>
        <v/>
      </c>
      <c r="D17" t="str">
        <f>IFERROR(VLOOKUP(D$1 &amp; "x" &amp; D$2 &amp; "x" &amp; $A17,'RadiatorDatabase'!$A$1:$H$195,5,FALSE),"")</f>
        <v/>
      </c>
      <c r="E17" t="str">
        <f>IFERROR(VLOOKUP(E$1 &amp; "x" &amp; E$2 &amp; "x" &amp; $A17,'RadiatorDatabase'!$A$1:$H$195,5,FALSE),"")</f>
        <v/>
      </c>
      <c r="F17" t="str">
        <f>IFERROR(VLOOKUP(F$1 &amp; "x" &amp; F$2 &amp; "x" &amp; $A17,'RadiatorDatabase'!$A$1:$H$195,5,FALSE),"")</f>
        <v/>
      </c>
      <c r="G17" t="str">
        <f>IFERROR(VLOOKUP(G$1 &amp; "x" &amp; G$2 &amp; "x" &amp; $A17,'RadiatorDatabase'!$A$1:$H$195,5,FALSE),"")</f>
        <v/>
      </c>
      <c r="H17" t="str">
        <f>IFERROR(VLOOKUP(H$1 &amp; "x" &amp; H$2 &amp; "x" &amp; $A17,'RadiatorDatabase'!$A$1:$H$195,5,FALSE),"")</f>
        <v/>
      </c>
      <c r="I17" t="str">
        <f>IFERROR(VLOOKUP(I$1 &amp; "x" &amp; I$2 &amp; "x" &amp; $A17,'RadiatorDatabase'!$A$1:$H$195,5,FALSE),"")</f>
        <v/>
      </c>
      <c r="J17" t="str">
        <f>IFERROR(VLOOKUP(J$1 &amp; "x" &amp; J$2 &amp; "x" &amp; $A17,'RadiatorDatabase'!$A$1:$H$195,5,FALSE),"")</f>
        <v/>
      </c>
      <c r="K17" t="str">
        <f>IFERROR(VLOOKUP(K$1 &amp; "x" &amp; K$2 &amp; "x" &amp; $A17,'RadiatorDatabase'!$A$1:$H$195,5,FALSE),"")</f>
        <v/>
      </c>
      <c r="L17" t="str">
        <f>IFERROR(VLOOKUP(L$1 &amp; "x" &amp; L$2 &amp; "x" &amp; $A17,'RadiatorDatabase'!$A$1:$H$195,5,FALSE),"")</f>
        <v/>
      </c>
      <c r="M17" t="str">
        <f>IFERROR(VLOOKUP(M$1 &amp; "x" &amp; M$2 &amp; "x" &amp; $A17,'RadiatorDatabase'!$A$1:$H$195,5,FALSE),"")</f>
        <v/>
      </c>
      <c r="N17" t="str">
        <f>IFERROR(VLOOKUP(N$1 &amp; "x" &amp; N$2 &amp; "x" &amp; $A17,'RadiatorDatabase'!$A$1:$H$195,5,FALSE),"")</f>
        <v/>
      </c>
      <c r="O17" t="str">
        <f>IFERROR(VLOOKUP(O$1 &amp; "x" &amp; O$2 &amp; "x" &amp; $A17,'RadiatorDatabase'!$A$1:$H$195,5,FALSE),"")</f>
        <v/>
      </c>
    </row>
    <row r="18" spans="1:19" x14ac:dyDescent="0.45">
      <c r="A18">
        <v>2200</v>
      </c>
      <c r="B18" t="str">
        <f>IFERROR(VLOOKUP(B$1 &amp; "x" &amp; B$2 &amp; "x" &amp; $A18,'RadiatorDatabase'!$A$1:$H$195,5,FALSE),"")</f>
        <v/>
      </c>
      <c r="C18" t="str">
        <f>IFERROR(VLOOKUP(C$1 &amp; "x" &amp; C$2 &amp; "x" &amp; $A18,'RadiatorDatabase'!$A$1:$H$195,5,FALSE),"")</f>
        <v/>
      </c>
      <c r="D18" t="str">
        <f>IFERROR(VLOOKUP(D$1 &amp; "x" &amp; D$2 &amp; "x" &amp; $A18,'RadiatorDatabase'!$A$1:$H$195,5,FALSE),"")</f>
        <v/>
      </c>
      <c r="E18" t="str">
        <f>IFERROR(VLOOKUP(E$1 &amp; "x" &amp; E$2 &amp; "x" &amp; $A18,'RadiatorDatabase'!$A$1:$H$195,5,FALSE),"")</f>
        <v/>
      </c>
      <c r="F18" t="str">
        <f>IFERROR(VLOOKUP(F$1 &amp; "x" &amp; F$2 &amp; "x" &amp; $A18,'RadiatorDatabase'!$A$1:$H$195,5,FALSE),"")</f>
        <v/>
      </c>
      <c r="G18" t="str">
        <f>IFERROR(VLOOKUP(G$1 &amp; "x" &amp; G$2 &amp; "x" &amp; $A18,'RadiatorDatabase'!$A$1:$H$195,5,FALSE),"")</f>
        <v/>
      </c>
      <c r="H18" t="str">
        <f>IFERROR(VLOOKUP(H$1 &amp; "x" &amp; H$2 &amp; "x" &amp; $A18,'RadiatorDatabase'!$A$1:$H$195,5,FALSE),"")</f>
        <v/>
      </c>
      <c r="I18" t="str">
        <f>IFERROR(VLOOKUP(I$1 &amp; "x" &amp; I$2 &amp; "x" &amp; $A18,'RadiatorDatabase'!$A$1:$H$195,5,FALSE),"")</f>
        <v/>
      </c>
      <c r="J18" t="str">
        <f>IFERROR(VLOOKUP(J$1 &amp; "x" &amp; J$2 &amp; "x" &amp; $A18,'RadiatorDatabase'!$A$1:$H$195,5,FALSE),"")</f>
        <v/>
      </c>
      <c r="K18" t="str">
        <f>IFERROR(VLOOKUP(K$1 &amp; "x" &amp; K$2 &amp; "x" &amp; $A18,'RadiatorDatabase'!$A$1:$H$195,5,FALSE),"")</f>
        <v/>
      </c>
      <c r="L18" t="str">
        <f>IFERROR(VLOOKUP(L$1 &amp; "x" &amp; L$2 &amp; "x" &amp; $A18,'RadiatorDatabase'!$A$1:$H$195,5,FALSE),"")</f>
        <v/>
      </c>
      <c r="M18" t="str">
        <f>IFERROR(VLOOKUP(M$1 &amp; "x" &amp; M$2 &amp; "x" &amp; $A18,'RadiatorDatabase'!$A$1:$H$195,5,FALSE),"")</f>
        <v/>
      </c>
      <c r="N18" t="str">
        <f>IFERROR(VLOOKUP(N$1 &amp; "x" &amp; N$2 &amp; "x" &amp; $A18,'RadiatorDatabase'!$A$1:$H$195,5,FALSE),"")</f>
        <v/>
      </c>
      <c r="O18" t="str">
        <f>IFERROR(VLOOKUP(O$1 &amp; "x" &amp; O$2 &amp; "x" &amp; $A18,'RadiatorDatabase'!$A$1:$H$195,5,FALSE),"")</f>
        <v/>
      </c>
    </row>
    <row r="19" spans="1:19" x14ac:dyDescent="0.45">
      <c r="A19">
        <v>2400</v>
      </c>
      <c r="B19" t="str">
        <f>IFERROR(VLOOKUP(B$1 &amp; "x" &amp; B$2 &amp; "x" &amp; $A19,'RadiatorDatabase'!$A$1:$H$195,5,FALSE),"")</f>
        <v/>
      </c>
      <c r="C19" t="str">
        <f>IFERROR(VLOOKUP(C$1 &amp; "x" &amp; C$2 &amp; "x" &amp; $A19,'RadiatorDatabase'!$A$1:$H$195,5,FALSE),"")</f>
        <v/>
      </c>
      <c r="D19" t="str">
        <f>IFERROR(VLOOKUP(D$1 &amp; "x" &amp; D$2 &amp; "x" &amp; $A19,'RadiatorDatabase'!$A$1:$H$195,5,FALSE),"")</f>
        <v/>
      </c>
      <c r="E19" t="str">
        <f>IFERROR(VLOOKUP(E$1 &amp; "x" &amp; E$2 &amp; "x" &amp; $A19,'RadiatorDatabase'!$A$1:$H$195,5,FALSE),"")</f>
        <v/>
      </c>
      <c r="F19" t="str">
        <f>IFERROR(VLOOKUP(F$1 &amp; "x" &amp; F$2 &amp; "x" &amp; $A19,'RadiatorDatabase'!$A$1:$H$195,5,FALSE),"")</f>
        <v/>
      </c>
      <c r="G19" t="str">
        <f>IFERROR(VLOOKUP(G$1 &amp; "x" &amp; G$2 &amp; "x" &amp; $A19,'RadiatorDatabase'!$A$1:$H$195,5,FALSE),"")</f>
        <v/>
      </c>
      <c r="H19" t="str">
        <f>IFERROR(VLOOKUP(H$1 &amp; "x" &amp; H$2 &amp; "x" &amp; $A19,'RadiatorDatabase'!$A$1:$H$195,5,FALSE),"")</f>
        <v/>
      </c>
      <c r="I19" t="str">
        <f>IFERROR(VLOOKUP(I$1 &amp; "x" &amp; I$2 &amp; "x" &amp; $A19,'RadiatorDatabase'!$A$1:$H$195,5,FALSE),"")</f>
        <v/>
      </c>
      <c r="J19" t="str">
        <f>IFERROR(VLOOKUP(J$1 &amp; "x" &amp; J$2 &amp; "x" &amp; $A19,'RadiatorDatabase'!$A$1:$H$195,5,FALSE),"")</f>
        <v/>
      </c>
      <c r="K19" t="str">
        <f>IFERROR(VLOOKUP(K$1 &amp; "x" &amp; K$2 &amp; "x" &amp; $A19,'RadiatorDatabase'!$A$1:$H$195,5,FALSE),"")</f>
        <v/>
      </c>
      <c r="L19" t="str">
        <f>IFERROR(VLOOKUP(L$1 &amp; "x" &amp; L$2 &amp; "x" &amp; $A19,'RadiatorDatabase'!$A$1:$H$195,5,FALSE),"")</f>
        <v/>
      </c>
      <c r="M19" t="str">
        <f>IFERROR(VLOOKUP(M$1 &amp; "x" &amp; M$2 &amp; "x" &amp; $A19,'RadiatorDatabase'!$A$1:$H$195,5,FALSE),"")</f>
        <v/>
      </c>
      <c r="N19" t="str">
        <f>IFERROR(VLOOKUP(N$1 &amp; "x" &amp; N$2 &amp; "x" &amp; $A19,'RadiatorDatabase'!$A$1:$H$195,5,FALSE),"")</f>
        <v/>
      </c>
      <c r="O19" t="str">
        <f>IFERROR(VLOOKUP(O$1 &amp; "x" &amp; O$2 &amp; "x" &amp; $A19,'RadiatorDatabase'!$A$1:$H$195,5,FALSE),"")</f>
        <v/>
      </c>
    </row>
    <row r="20" spans="1:19" x14ac:dyDescent="0.45">
      <c r="A20">
        <v>2600</v>
      </c>
      <c r="B20" t="str">
        <f>IFERROR(VLOOKUP(B$1 &amp; "x" &amp; B$2 &amp; "x" &amp; $A20,'RadiatorDatabase'!$A$1:$H$195,5,FALSE),"")</f>
        <v/>
      </c>
      <c r="C20" t="str">
        <f>IFERROR(VLOOKUP(C$1 &amp; "x" &amp; C$2 &amp; "x" &amp; $A20,'RadiatorDatabase'!$A$1:$H$195,5,FALSE),"")</f>
        <v/>
      </c>
      <c r="D20" t="str">
        <f>IFERROR(VLOOKUP(D$1 &amp; "x" &amp; D$2 &amp; "x" &amp; $A20,'RadiatorDatabase'!$A$1:$H$195,5,FALSE),"")</f>
        <v/>
      </c>
      <c r="E20" t="str">
        <f>IFERROR(VLOOKUP(E$1 &amp; "x" &amp; E$2 &amp; "x" &amp; $A20,'RadiatorDatabase'!$A$1:$H$195,5,FALSE),"")</f>
        <v/>
      </c>
      <c r="F20" t="str">
        <f>IFERROR(VLOOKUP(F$1 &amp; "x" &amp; F$2 &amp; "x" &amp; $A20,'RadiatorDatabase'!$A$1:$H$195,5,FALSE),"")</f>
        <v/>
      </c>
      <c r="G20" t="str">
        <f>IFERROR(VLOOKUP(G$1 &amp; "x" &amp; G$2 &amp; "x" &amp; $A20,'RadiatorDatabase'!$A$1:$H$195,5,FALSE),"")</f>
        <v/>
      </c>
      <c r="H20" t="str">
        <f>IFERROR(VLOOKUP(H$1 &amp; "x" &amp; H$2 &amp; "x" &amp; $A20,'RadiatorDatabase'!$A$1:$H$195,5,FALSE),"")</f>
        <v/>
      </c>
      <c r="I20" t="str">
        <f>IFERROR(VLOOKUP(I$1 &amp; "x" &amp; I$2 &amp; "x" &amp; $A20,'RadiatorDatabase'!$A$1:$H$195,5,FALSE),"")</f>
        <v/>
      </c>
      <c r="J20" t="str">
        <f>IFERROR(VLOOKUP(J$1 &amp; "x" &amp; J$2 &amp; "x" &amp; $A20,'RadiatorDatabase'!$A$1:$H$195,5,FALSE),"")</f>
        <v/>
      </c>
      <c r="K20" t="str">
        <f>IFERROR(VLOOKUP(K$1 &amp; "x" &amp; K$2 &amp; "x" &amp; $A20,'RadiatorDatabase'!$A$1:$H$195,5,FALSE),"")</f>
        <v/>
      </c>
      <c r="L20" t="str">
        <f>IFERROR(VLOOKUP(L$1 &amp; "x" &amp; L$2 &amp; "x" &amp; $A20,'RadiatorDatabase'!$A$1:$H$195,5,FALSE),"")</f>
        <v/>
      </c>
      <c r="M20" t="str">
        <f>IFERROR(VLOOKUP(M$1 &amp; "x" &amp; M$2 &amp; "x" &amp; $A20,'RadiatorDatabase'!$A$1:$H$195,5,FALSE),"")</f>
        <v/>
      </c>
      <c r="N20" t="str">
        <f>IFERROR(VLOOKUP(N$1 &amp; "x" &amp; N$2 &amp; "x" &amp; $A20,'RadiatorDatabase'!$A$1:$H$195,5,FALSE),"")</f>
        <v/>
      </c>
      <c r="O20" t="str">
        <f>IFERROR(VLOOKUP(O$1 &amp; "x" &amp; O$2 &amp; "x" &amp; $A20,'RadiatorDatabase'!$A$1:$H$195,5,FALSE),"")</f>
        <v/>
      </c>
    </row>
    <row r="21" spans="1:19" x14ac:dyDescent="0.45">
      <c r="A21">
        <v>2800</v>
      </c>
      <c r="B21" t="str">
        <f>IFERROR(VLOOKUP(B$1 &amp; "x" &amp; B$2 &amp; "x" &amp; $A21,'RadiatorDatabase'!$A$1:$H$195,5,FALSE),"")</f>
        <v/>
      </c>
      <c r="C21" t="str">
        <f>IFERROR(VLOOKUP(C$1 &amp; "x" &amp; C$2 &amp; "x" &amp; $A21,'RadiatorDatabase'!$A$1:$H$195,5,FALSE),"")</f>
        <v/>
      </c>
      <c r="D21" t="str">
        <f>IFERROR(VLOOKUP(D$1 &amp; "x" &amp; D$2 &amp; "x" &amp; $A21,'RadiatorDatabase'!$A$1:$H$195,5,FALSE),"")</f>
        <v/>
      </c>
      <c r="E21" t="str">
        <f>IFERROR(VLOOKUP(E$1 &amp; "x" &amp; E$2 &amp; "x" &amp; $A21,'RadiatorDatabase'!$A$1:$H$195,5,FALSE),"")</f>
        <v/>
      </c>
      <c r="F21" t="str">
        <f>IFERROR(VLOOKUP(F$1 &amp; "x" &amp; F$2 &amp; "x" &amp; $A21,'RadiatorDatabase'!$A$1:$H$195,5,FALSE),"")</f>
        <v/>
      </c>
      <c r="G21" t="str">
        <f>IFERROR(VLOOKUP(G$1 &amp; "x" &amp; G$2 &amp; "x" &amp; $A21,'RadiatorDatabase'!$A$1:$H$195,5,FALSE),"")</f>
        <v/>
      </c>
      <c r="H21" t="str">
        <f>IFERROR(VLOOKUP(H$1 &amp; "x" &amp; H$2 &amp; "x" &amp; $A21,'RadiatorDatabase'!$A$1:$H$195,5,FALSE),"")</f>
        <v/>
      </c>
      <c r="I21" t="str">
        <f>IFERROR(VLOOKUP(I$1 &amp; "x" &amp; I$2 &amp; "x" &amp; $A21,'RadiatorDatabase'!$A$1:$H$195,5,FALSE),"")</f>
        <v/>
      </c>
      <c r="J21" t="str">
        <f>IFERROR(VLOOKUP(J$1 &amp; "x" &amp; J$2 &amp; "x" &amp; $A21,'RadiatorDatabase'!$A$1:$H$195,5,FALSE),"")</f>
        <v/>
      </c>
      <c r="K21" t="str">
        <f>IFERROR(VLOOKUP(K$1 &amp; "x" &amp; K$2 &amp; "x" &amp; $A21,'RadiatorDatabase'!$A$1:$H$195,5,FALSE),"")</f>
        <v/>
      </c>
      <c r="L21" t="str">
        <f>IFERROR(VLOOKUP(L$1 &amp; "x" &amp; L$2 &amp; "x" &amp; $A21,'RadiatorDatabase'!$A$1:$H$195,5,FALSE),"")</f>
        <v/>
      </c>
      <c r="M21" t="str">
        <f>IFERROR(VLOOKUP(M$1 &amp; "x" &amp; M$2 &amp; "x" &amp; $A21,'RadiatorDatabase'!$A$1:$H$195,5,FALSE),"")</f>
        <v/>
      </c>
      <c r="N21" t="str">
        <f>IFERROR(VLOOKUP(N$1 &amp; "x" &amp; N$2 &amp; "x" &amp; $A21,'RadiatorDatabase'!$A$1:$H$195,5,FALSE),"")</f>
        <v/>
      </c>
      <c r="O21" t="str">
        <f>IFERROR(VLOOKUP(O$1 &amp; "x" &amp; O$2 &amp; "x" &amp; $A21,'RadiatorDatabase'!$A$1:$H$195,5,FALSE),"")</f>
        <v/>
      </c>
    </row>
    <row r="22" spans="1:19" x14ac:dyDescent="0.45">
      <c r="A22">
        <v>3000</v>
      </c>
      <c r="B22" t="str">
        <f>IFERROR(VLOOKUP(B$1 &amp; "x" &amp; B$2 &amp; "x" &amp; $A22,'RadiatorDatabase'!$A$1:$H$195,5,FALSE),"")</f>
        <v/>
      </c>
      <c r="C22" t="str">
        <f>IFERROR(VLOOKUP(C$1 &amp; "x" &amp; C$2 &amp; "x" &amp; $A22,'RadiatorDatabase'!$A$1:$H$195,5,FALSE),"")</f>
        <v/>
      </c>
      <c r="D22" t="str">
        <f>IFERROR(VLOOKUP(D$1 &amp; "x" &amp; D$2 &amp; "x" &amp; $A22,'RadiatorDatabase'!$A$1:$H$195,5,FALSE),"")</f>
        <v/>
      </c>
      <c r="E22" t="str">
        <f>IFERROR(VLOOKUP(E$1 &amp; "x" &amp; E$2 &amp; "x" &amp; $A22,'RadiatorDatabase'!$A$1:$H$195,5,FALSE),"")</f>
        <v/>
      </c>
      <c r="F22" t="str">
        <f>IFERROR(VLOOKUP(F$1 &amp; "x" &amp; F$2 &amp; "x" &amp; $A22,'RadiatorDatabase'!$A$1:$H$195,5,FALSE),"")</f>
        <v/>
      </c>
      <c r="G22" t="str">
        <f>IFERROR(VLOOKUP(G$1 &amp; "x" &amp; G$2 &amp; "x" &amp; $A22,'RadiatorDatabase'!$A$1:$H$195,5,FALSE),"")</f>
        <v/>
      </c>
      <c r="H22" t="str">
        <f>IFERROR(VLOOKUP(H$1 &amp; "x" &amp; H$2 &amp; "x" &amp; $A22,'RadiatorDatabase'!$A$1:$H$195,5,FALSE),"")</f>
        <v/>
      </c>
      <c r="I22" t="str">
        <f>IFERROR(VLOOKUP(I$1 &amp; "x" &amp; I$2 &amp; "x" &amp; $A22,'RadiatorDatabase'!$A$1:$H$195,5,FALSE),"")</f>
        <v/>
      </c>
      <c r="J22" t="str">
        <f>IFERROR(VLOOKUP(J$1 &amp; "x" &amp; J$2 &amp; "x" &amp; $A22,'RadiatorDatabase'!$A$1:$H$195,5,FALSE),"")</f>
        <v/>
      </c>
      <c r="K22" t="str">
        <f>IFERROR(VLOOKUP(K$1 &amp; "x" &amp; K$2 &amp; "x" &amp; $A22,'RadiatorDatabase'!$A$1:$H$195,5,FALSE),"")</f>
        <v/>
      </c>
      <c r="L22" t="str">
        <f>IFERROR(VLOOKUP(L$1 &amp; "x" &amp; L$2 &amp; "x" &amp; $A22,'RadiatorDatabase'!$A$1:$H$195,5,FALSE),"")</f>
        <v/>
      </c>
      <c r="M22" t="str">
        <f>IFERROR(VLOOKUP(M$1 &amp; "x" &amp; M$2 &amp; "x" &amp; $A22,'RadiatorDatabase'!$A$1:$H$195,5,FALSE),"")</f>
        <v/>
      </c>
      <c r="N22" t="str">
        <f>IFERROR(VLOOKUP(N$1 &amp; "x" &amp; N$2 &amp; "x" &amp; $A22,'RadiatorDatabase'!$A$1:$H$195,5,FALSE),"")</f>
        <v/>
      </c>
      <c r="O22" t="str">
        <f>IFERROR(VLOOKUP(O$1 &amp; "x" &amp; O$2 &amp; "x" &amp; $A22,'RadiatorDatabase'!$A$1:$H$195,5,FALSE),"")</f>
        <v/>
      </c>
    </row>
    <row r="24" spans="1:19" x14ac:dyDescent="0.45">
      <c r="B24" t="s">
        <v>0</v>
      </c>
      <c r="C24" t="s">
        <v>0</v>
      </c>
      <c r="D24" t="s">
        <v>0</v>
      </c>
      <c r="E24" t="s">
        <v>0</v>
      </c>
      <c r="F24" t="s">
        <v>1</v>
      </c>
      <c r="G24" t="s">
        <v>1</v>
      </c>
      <c r="H24" t="s">
        <v>2</v>
      </c>
      <c r="I24" t="s">
        <v>2</v>
      </c>
      <c r="J24" t="s">
        <v>2</v>
      </c>
      <c r="K24" t="s">
        <v>2</v>
      </c>
      <c r="L24" t="s">
        <v>8</v>
      </c>
      <c r="M24" t="s">
        <v>8</v>
      </c>
      <c r="N24" t="s">
        <v>8</v>
      </c>
      <c r="O24" t="s">
        <v>8</v>
      </c>
    </row>
    <row r="25" spans="1:19" x14ac:dyDescent="0.45">
      <c r="A25" t="s">
        <v>6</v>
      </c>
      <c r="B25">
        <v>300</v>
      </c>
      <c r="C25">
        <v>450</v>
      </c>
      <c r="D25">
        <v>600</v>
      </c>
      <c r="E25">
        <v>700</v>
      </c>
      <c r="F25">
        <v>300</v>
      </c>
      <c r="G25">
        <v>700</v>
      </c>
      <c r="H25">
        <v>300</v>
      </c>
      <c r="I25">
        <v>450</v>
      </c>
      <c r="J25">
        <v>600</v>
      </c>
      <c r="K25">
        <v>700</v>
      </c>
      <c r="L25">
        <v>300</v>
      </c>
      <c r="M25">
        <v>450</v>
      </c>
      <c r="N25">
        <v>600</v>
      </c>
      <c r="O25">
        <v>700</v>
      </c>
    </row>
    <row r="26" spans="1:19" x14ac:dyDescent="0.45">
      <c r="B26" t="str">
        <f>B24&amp;"x"&amp;B25</f>
        <v>K1x300</v>
      </c>
      <c r="C26" t="str">
        <f t="shared" ref="C26:O26" si="1">C24&amp;"x"&amp;C25</f>
        <v>K1x450</v>
      </c>
      <c r="D26" t="str">
        <f t="shared" si="1"/>
        <v>K1x600</v>
      </c>
      <c r="E26" t="str">
        <f t="shared" si="1"/>
        <v>K1x700</v>
      </c>
      <c r="F26" t="str">
        <f t="shared" si="1"/>
        <v>P+x300</v>
      </c>
      <c r="G26" t="str">
        <f t="shared" si="1"/>
        <v>P+x700</v>
      </c>
      <c r="H26" t="str">
        <f t="shared" si="1"/>
        <v>K2x300</v>
      </c>
      <c r="I26" t="str">
        <f t="shared" si="1"/>
        <v>K2x450</v>
      </c>
      <c r="J26" t="str">
        <f t="shared" si="1"/>
        <v>K2x600</v>
      </c>
      <c r="K26" t="str">
        <f t="shared" si="1"/>
        <v>K2x700</v>
      </c>
      <c r="L26" t="str">
        <f t="shared" si="1"/>
        <v>K3x300</v>
      </c>
      <c r="M26" t="str">
        <f t="shared" si="1"/>
        <v>K3x450</v>
      </c>
      <c r="N26" t="str">
        <f t="shared" si="1"/>
        <v>K3x600</v>
      </c>
      <c r="O26" t="str">
        <f t="shared" si="1"/>
        <v>K3x700</v>
      </c>
      <c r="S26" s="1"/>
    </row>
    <row r="27" spans="1:19" x14ac:dyDescent="0.45">
      <c r="A27">
        <v>300</v>
      </c>
      <c r="B27" s="1" t="str">
        <f>IFERROR(VLOOKUP(B$1 &amp; "x" &amp; B$2 &amp; "x" &amp; $A27,'RadiatorDatabase'!$A$1:$H$195,6,FALSE),"")</f>
        <v/>
      </c>
      <c r="C27" s="1" t="str">
        <f>IFERROR(VLOOKUP(C$1 &amp; "x" &amp; C$2 &amp; "x" &amp; $A27,'RadiatorDatabase'!$A$1:$H$195,6,FALSE),"")</f>
        <v/>
      </c>
      <c r="D27" s="1" t="str">
        <f>IFERROR(VLOOKUP(D$1 &amp; "x" &amp; D$2 &amp; "x" &amp; $A27,'RadiatorDatabase'!$A$1:$H$195,6,FALSE),"")</f>
        <v/>
      </c>
      <c r="E27" s="1" t="str">
        <f>IFERROR(VLOOKUP(E$1 &amp; "x" &amp; E$2 &amp; "x" &amp; $A27,'RadiatorDatabase'!$A$1:$H$195,6,FALSE),"")</f>
        <v/>
      </c>
      <c r="F27" s="1" t="str">
        <f>IFERROR(VLOOKUP(F$1 &amp; "x" &amp; F$2 &amp; "x" &amp; $A27,'RadiatorDatabase'!$A$1:$H$195,6,FALSE),"")</f>
        <v/>
      </c>
      <c r="G27" s="1" t="str">
        <f>IFERROR(VLOOKUP(G$1 &amp; "x" &amp; G$2 &amp; "x" &amp; $A27,'RadiatorDatabase'!$A$1:$H$195,6,FALSE),"")</f>
        <v/>
      </c>
      <c r="H27" s="1" t="str">
        <f>IFERROR(VLOOKUP(H$1 &amp; "x" &amp; H$2 &amp; "x" &amp; $A27,'RadiatorDatabase'!$A$1:$H$195,6,FALSE),"")</f>
        <v/>
      </c>
      <c r="I27" s="1" t="str">
        <f>IFERROR(VLOOKUP(I$1 &amp; "x" &amp; I$2 &amp; "x" &amp; $A27,'RadiatorDatabase'!$A$1:$H$195,6,FALSE),"")</f>
        <v/>
      </c>
      <c r="J27" s="1" t="str">
        <f>IFERROR(VLOOKUP(J$1 &amp; "x" &amp; J$2 &amp; "x" &amp; $A27,'RadiatorDatabase'!$A$1:$H$195,6,FALSE),"")</f>
        <v/>
      </c>
      <c r="K27" s="1" t="str">
        <f>IFERROR(VLOOKUP(K$1 &amp; "x" &amp; K$2 &amp; "x" &amp; $A27,'RadiatorDatabase'!$A$1:$H$195,6,FALSE),"")</f>
        <v/>
      </c>
      <c r="L27" s="1" t="str">
        <f>IFERROR(VLOOKUP(L$1 &amp; "x" &amp; L$2 &amp; "x" &amp; $A27,'RadiatorDatabase'!$A$1:$H$195,6,FALSE),"")</f>
        <v/>
      </c>
      <c r="M27" s="1" t="str">
        <f>IFERROR(VLOOKUP(M$1 &amp; "x" &amp; M$2 &amp; "x" &amp; $A27,'RadiatorDatabase'!$A$1:$H$195,6,FALSE),"")</f>
        <v/>
      </c>
      <c r="N27" s="1" t="str">
        <f>IFERROR(VLOOKUP(N$1 &amp; "x" &amp; N$2 &amp; "x" &amp; $A27,'RadiatorDatabase'!$A$1:$H$195,6,FALSE),"")</f>
        <v/>
      </c>
      <c r="O27" s="1" t="str">
        <f>IFERROR(VLOOKUP(O$1 &amp; "x" &amp; O$2 &amp; "x" &amp; $A27,'RadiatorDatabase'!$A$1:$H$195,6,FALSE),"")</f>
        <v/>
      </c>
    </row>
    <row r="28" spans="1:19" x14ac:dyDescent="0.45">
      <c r="A28">
        <v>400</v>
      </c>
      <c r="B28" s="1" t="str">
        <f>IFERROR(VLOOKUP(B$1 &amp; "x" &amp; B$2 &amp; "x" &amp; $A28,'RadiatorDatabase'!$A$1:$H$195,6,FALSE),"")</f>
        <v/>
      </c>
      <c r="C28" s="1" t="str">
        <f>IFERROR(VLOOKUP(C$1 &amp; "x" &amp; C$2 &amp; "x" &amp; $A28,'RadiatorDatabase'!$A$1:$H$195,6,FALSE),"")</f>
        <v/>
      </c>
      <c r="D28" s="1" t="str">
        <f>IFERROR(VLOOKUP(D$1 &amp; "x" &amp; D$2 &amp; "x" &amp; $A28,'RadiatorDatabase'!$A$1:$H$195,6,FALSE),"")</f>
        <v/>
      </c>
      <c r="E28" s="1" t="str">
        <f>IFERROR(VLOOKUP(E$1 &amp; "x" &amp; E$2 &amp; "x" &amp; $A28,'RadiatorDatabase'!$A$1:$H$195,6,FALSE),"")</f>
        <v/>
      </c>
      <c r="F28" s="1" t="str">
        <f>IFERROR(VLOOKUP(F$1 &amp; "x" &amp; F$2 &amp; "x" &amp; $A28,'RadiatorDatabase'!$A$1:$H$195,6,FALSE),"")</f>
        <v/>
      </c>
      <c r="G28" s="1" t="str">
        <f>IFERROR(VLOOKUP(G$1 &amp; "x" &amp; G$2 &amp; "x" &amp; $A28,'RadiatorDatabase'!$A$1:$H$195,6,FALSE),"")</f>
        <v/>
      </c>
      <c r="H28" s="1" t="str">
        <f>IFERROR(VLOOKUP(H$1 &amp; "x" &amp; H$2 &amp; "x" &amp; $A28,'RadiatorDatabase'!$A$1:$H$195,6,FALSE),"")</f>
        <v/>
      </c>
      <c r="I28" s="1" t="str">
        <f>IFERROR(VLOOKUP(I$1 &amp; "x" &amp; I$2 &amp; "x" &amp; $A28,'RadiatorDatabase'!$A$1:$H$195,6,FALSE),"")</f>
        <v/>
      </c>
      <c r="J28" s="1" t="str">
        <f>IFERROR(VLOOKUP(J$1 &amp; "x" &amp; J$2 &amp; "x" &amp; $A28,'RadiatorDatabase'!$A$1:$H$195,6,FALSE),"")</f>
        <v/>
      </c>
      <c r="K28" s="1" t="str">
        <f>IFERROR(VLOOKUP(K$1 &amp; "x" &amp; K$2 &amp; "x" &amp; $A28,'RadiatorDatabase'!$A$1:$H$195,6,FALSE),"")</f>
        <v/>
      </c>
      <c r="L28" s="1" t="str">
        <f>IFERROR(VLOOKUP(L$1 &amp; "x" &amp; L$2 &amp; "x" &amp; $A28,'RadiatorDatabase'!$A$1:$H$195,6,FALSE),"")</f>
        <v/>
      </c>
      <c r="M28" s="1" t="str">
        <f>IFERROR(VLOOKUP(M$1 &amp; "x" &amp; M$2 &amp; "x" &amp; $A28,'RadiatorDatabase'!$A$1:$H$195,6,FALSE),"")</f>
        <v/>
      </c>
      <c r="N28" s="1" t="str">
        <f>IFERROR(VLOOKUP(N$1 &amp; "x" &amp; N$2 &amp; "x" &amp; $A28,'RadiatorDatabase'!$A$1:$H$195,6,FALSE),"")</f>
        <v/>
      </c>
      <c r="O28" s="1" t="str">
        <f>IFERROR(VLOOKUP(O$1 &amp; "x" &amp; O$2 &amp; "x" &amp; $A28,'RadiatorDatabase'!$A$1:$H$195,6,FALSE),"")</f>
        <v/>
      </c>
    </row>
    <row r="29" spans="1:19" x14ac:dyDescent="0.45">
      <c r="A29">
        <v>500</v>
      </c>
      <c r="B29" s="1" t="str">
        <f>IFERROR(VLOOKUP(B$1 &amp; "x" &amp; B$2 &amp; "x" &amp; $A29,'RadiatorDatabase'!$A$1:$H$195,6,FALSE),"")</f>
        <v/>
      </c>
      <c r="C29" s="1" t="str">
        <f>IFERROR(VLOOKUP(C$1 &amp; "x" &amp; C$2 &amp; "x" &amp; $A29,'RadiatorDatabase'!$A$1:$H$195,6,FALSE),"")</f>
        <v/>
      </c>
      <c r="D29" s="1" t="str">
        <f>IFERROR(VLOOKUP(D$1 &amp; "x" &amp; D$2 &amp; "x" &amp; $A29,'RadiatorDatabase'!$A$1:$H$195,6,FALSE),"")</f>
        <v/>
      </c>
      <c r="E29" s="1" t="str">
        <f>IFERROR(VLOOKUP(E$1 &amp; "x" &amp; E$2 &amp; "x" &amp; $A29,'RadiatorDatabase'!$A$1:$H$195,6,FALSE),"")</f>
        <v/>
      </c>
      <c r="F29" s="1" t="str">
        <f>IFERROR(VLOOKUP(F$1 &amp; "x" &amp; F$2 &amp; "x" &amp; $A29,'RadiatorDatabase'!$A$1:$H$195,6,FALSE),"")</f>
        <v/>
      </c>
      <c r="G29" s="1" t="str">
        <f>IFERROR(VLOOKUP(G$1 &amp; "x" &amp; G$2 &amp; "x" &amp; $A29,'RadiatorDatabase'!$A$1:$H$195,6,FALSE),"")</f>
        <v/>
      </c>
      <c r="H29" s="1" t="str">
        <f>IFERROR(VLOOKUP(H$1 &amp; "x" &amp; H$2 &amp; "x" &amp; $A29,'RadiatorDatabase'!$A$1:$H$195,6,FALSE),"")</f>
        <v/>
      </c>
      <c r="I29" s="1" t="str">
        <f>IFERROR(VLOOKUP(I$1 &amp; "x" &amp; I$2 &amp; "x" &amp; $A29,'RadiatorDatabase'!$A$1:$H$195,6,FALSE),"")</f>
        <v/>
      </c>
      <c r="J29" s="1" t="str">
        <f>IFERROR(VLOOKUP(J$1 &amp; "x" &amp; J$2 &amp; "x" &amp; $A29,'RadiatorDatabase'!$A$1:$H$195,6,FALSE),"")</f>
        <v/>
      </c>
      <c r="K29" s="1" t="str">
        <f>IFERROR(VLOOKUP(K$1 &amp; "x" &amp; K$2 &amp; "x" &amp; $A29,'RadiatorDatabase'!$A$1:$H$195,6,FALSE),"")</f>
        <v/>
      </c>
      <c r="L29" s="1" t="str">
        <f>IFERROR(VLOOKUP(L$1 &amp; "x" &amp; L$2 &amp; "x" &amp; $A29,'RadiatorDatabase'!$A$1:$H$195,6,FALSE),"")</f>
        <v/>
      </c>
      <c r="M29" s="1" t="str">
        <f>IFERROR(VLOOKUP(M$1 &amp; "x" &amp; M$2 &amp; "x" &amp; $A29,'RadiatorDatabase'!$A$1:$H$195,6,FALSE),"")</f>
        <v/>
      </c>
      <c r="N29" s="1" t="str">
        <f>IFERROR(VLOOKUP(N$1 &amp; "x" &amp; N$2 &amp; "x" &amp; $A29,'RadiatorDatabase'!$A$1:$H$195,6,FALSE),"")</f>
        <v/>
      </c>
      <c r="O29" s="1" t="str">
        <f>IFERROR(VLOOKUP(O$1 &amp; "x" &amp; O$2 &amp; "x" &amp; $A29,'RadiatorDatabase'!$A$1:$H$195,6,FALSE),"")</f>
        <v/>
      </c>
    </row>
    <row r="30" spans="1:19" x14ac:dyDescent="0.45">
      <c r="A30">
        <v>600</v>
      </c>
      <c r="B30" s="1" t="str">
        <f>IFERROR(VLOOKUP(B$1 &amp; "x" &amp; B$2 &amp; "x" &amp; $A30,'RadiatorDatabase'!$A$1:$H$195,6,FALSE),"")</f>
        <v/>
      </c>
      <c r="C30" s="1" t="str">
        <f>IFERROR(VLOOKUP(C$1 &amp; "x" &amp; C$2 &amp; "x" &amp; $A30,'RadiatorDatabase'!$A$1:$H$195,6,FALSE),"")</f>
        <v/>
      </c>
      <c r="D30" s="1" t="str">
        <f>IFERROR(VLOOKUP(D$1 &amp; "x" &amp; D$2 &amp; "x" &amp; $A30,'RadiatorDatabase'!$A$1:$H$195,6,FALSE),"")</f>
        <v/>
      </c>
      <c r="E30" s="1" t="str">
        <f>IFERROR(VLOOKUP(E$1 &amp; "x" &amp; E$2 &amp; "x" &amp; $A30,'RadiatorDatabase'!$A$1:$H$195,6,FALSE),"")</f>
        <v/>
      </c>
      <c r="F30" s="1" t="str">
        <f>IFERROR(VLOOKUP(F$1 &amp; "x" &amp; F$2 &amp; "x" &amp; $A30,'RadiatorDatabase'!$A$1:$H$195,6,FALSE),"")</f>
        <v/>
      </c>
      <c r="G30" s="1" t="str">
        <f>IFERROR(VLOOKUP(G$1 &amp; "x" &amp; G$2 &amp; "x" &amp; $A30,'RadiatorDatabase'!$A$1:$H$195,6,FALSE),"")</f>
        <v/>
      </c>
      <c r="H30" s="1" t="str">
        <f>IFERROR(VLOOKUP(H$1 &amp; "x" &amp; H$2 &amp; "x" &amp; $A30,'RadiatorDatabase'!$A$1:$H$195,6,FALSE),"")</f>
        <v/>
      </c>
      <c r="I30" s="1" t="str">
        <f>IFERROR(VLOOKUP(I$1 &amp; "x" &amp; I$2 &amp; "x" &amp; $A30,'RadiatorDatabase'!$A$1:$H$195,6,FALSE),"")</f>
        <v/>
      </c>
      <c r="J30" s="1" t="str">
        <f>IFERROR(VLOOKUP(J$1 &amp; "x" &amp; J$2 &amp; "x" &amp; $A30,'RadiatorDatabase'!$A$1:$H$195,6,FALSE),"")</f>
        <v/>
      </c>
      <c r="K30" s="1" t="str">
        <f>IFERROR(VLOOKUP(K$1 &amp; "x" &amp; K$2 &amp; "x" &amp; $A30,'RadiatorDatabase'!$A$1:$H$195,6,FALSE),"")</f>
        <v/>
      </c>
      <c r="L30" s="1" t="str">
        <f>IFERROR(VLOOKUP(L$1 &amp; "x" &amp; L$2 &amp; "x" &amp; $A30,'RadiatorDatabase'!$A$1:$H$195,6,FALSE),"")</f>
        <v/>
      </c>
      <c r="M30" s="1" t="str">
        <f>IFERROR(VLOOKUP(M$1 &amp; "x" &amp; M$2 &amp; "x" &amp; $A30,'RadiatorDatabase'!$A$1:$H$195,6,FALSE),"")</f>
        <v/>
      </c>
      <c r="N30" s="1" t="str">
        <f>IFERROR(VLOOKUP(N$1 &amp; "x" &amp; N$2 &amp; "x" &amp; $A30,'RadiatorDatabase'!$A$1:$H$195,6,FALSE),"")</f>
        <v/>
      </c>
      <c r="O30" s="1" t="str">
        <f>IFERROR(VLOOKUP(O$1 &amp; "x" &amp; O$2 &amp; "x" &amp; $A30,'RadiatorDatabase'!$A$1:$H$195,6,FALSE),"")</f>
        <v/>
      </c>
    </row>
    <row r="31" spans="1:19" x14ac:dyDescent="0.45">
      <c r="A31">
        <v>700</v>
      </c>
      <c r="B31" s="1" t="str">
        <f>IFERROR(VLOOKUP(B$1 &amp; "x" &amp; B$2 &amp; "x" &amp; $A31,'RadiatorDatabase'!$A$1:$H$195,6,FALSE),"")</f>
        <v/>
      </c>
      <c r="C31" s="1" t="str">
        <f>IFERROR(VLOOKUP(C$1 &amp; "x" &amp; C$2 &amp; "x" &amp; $A31,'RadiatorDatabase'!$A$1:$H$195,6,FALSE),"")</f>
        <v/>
      </c>
      <c r="D31" s="1" t="str">
        <f>IFERROR(VLOOKUP(D$1 &amp; "x" &amp; D$2 &amp; "x" &amp; $A31,'RadiatorDatabase'!$A$1:$H$195,6,FALSE),"")</f>
        <v/>
      </c>
      <c r="E31" s="1" t="str">
        <f>IFERROR(VLOOKUP(E$1 &amp; "x" &amp; E$2 &amp; "x" &amp; $A31,'RadiatorDatabase'!$A$1:$H$195,6,FALSE),"")</f>
        <v/>
      </c>
      <c r="F31" s="1" t="str">
        <f>IFERROR(VLOOKUP(F$1 &amp; "x" &amp; F$2 &amp; "x" &amp; $A31,'RadiatorDatabase'!$A$1:$H$195,6,FALSE),"")</f>
        <v/>
      </c>
      <c r="G31" s="1" t="str">
        <f>IFERROR(VLOOKUP(G$1 &amp; "x" &amp; G$2 &amp; "x" &amp; $A31,'RadiatorDatabase'!$A$1:$H$195,6,FALSE),"")</f>
        <v/>
      </c>
      <c r="H31" s="1" t="str">
        <f>IFERROR(VLOOKUP(H$1 &amp; "x" &amp; H$2 &amp; "x" &amp; $A31,'RadiatorDatabase'!$A$1:$H$195,6,FALSE),"")</f>
        <v/>
      </c>
      <c r="I31" s="1" t="str">
        <f>IFERROR(VLOOKUP(I$1 &amp; "x" &amp; I$2 &amp; "x" &amp; $A31,'RadiatorDatabase'!$A$1:$H$195,6,FALSE),"")</f>
        <v/>
      </c>
      <c r="J31" s="1" t="str">
        <f>IFERROR(VLOOKUP(J$1 &amp; "x" &amp; J$2 &amp; "x" &amp; $A31,'RadiatorDatabase'!$A$1:$H$195,6,FALSE),"")</f>
        <v/>
      </c>
      <c r="K31" s="1" t="str">
        <f>IFERROR(VLOOKUP(K$1 &amp; "x" &amp; K$2 &amp; "x" &amp; $A31,'RadiatorDatabase'!$A$1:$H$195,6,FALSE),"")</f>
        <v/>
      </c>
      <c r="L31" s="1" t="str">
        <f>IFERROR(VLOOKUP(L$1 &amp; "x" &amp; L$2 &amp; "x" &amp; $A31,'RadiatorDatabase'!$A$1:$H$195,6,FALSE),"")</f>
        <v/>
      </c>
      <c r="M31" s="1" t="str">
        <f>IFERROR(VLOOKUP(M$1 &amp; "x" &amp; M$2 &amp; "x" &amp; $A31,'RadiatorDatabase'!$A$1:$H$195,6,FALSE),"")</f>
        <v/>
      </c>
      <c r="N31" s="1" t="str">
        <f>IFERROR(VLOOKUP(N$1 &amp; "x" &amp; N$2 &amp; "x" &amp; $A31,'RadiatorDatabase'!$A$1:$H$195,6,FALSE),"")</f>
        <v/>
      </c>
      <c r="O31" s="1" t="str">
        <f>IFERROR(VLOOKUP(O$1 &amp; "x" &amp; O$2 &amp; "x" &amp; $A31,'RadiatorDatabase'!$A$1:$H$195,6,FALSE),"")</f>
        <v/>
      </c>
    </row>
    <row r="32" spans="1:19" x14ac:dyDescent="0.45">
      <c r="A32">
        <v>800</v>
      </c>
      <c r="B32" s="1" t="str">
        <f>IFERROR(VLOOKUP(B$1 &amp; "x" &amp; B$2 &amp; "x" &amp; $A32,'RadiatorDatabase'!$A$1:$H$195,6,FALSE),"")</f>
        <v/>
      </c>
      <c r="C32" s="1" t="str">
        <f>IFERROR(VLOOKUP(C$1 &amp; "x" &amp; C$2 &amp; "x" &amp; $A32,'RadiatorDatabase'!$A$1:$H$195,6,FALSE),"")</f>
        <v/>
      </c>
      <c r="D32" s="1" t="str">
        <f>IFERROR(VLOOKUP(D$1 &amp; "x" &amp; D$2 &amp; "x" &amp; $A32,'RadiatorDatabase'!$A$1:$H$195,6,FALSE),"")</f>
        <v/>
      </c>
      <c r="E32" s="1" t="str">
        <f>IFERROR(VLOOKUP(E$1 &amp; "x" &amp; E$2 &amp; "x" &amp; $A32,'RadiatorDatabase'!$A$1:$H$195,6,FALSE),"")</f>
        <v/>
      </c>
      <c r="F32" s="1" t="str">
        <f>IFERROR(VLOOKUP(F$1 &amp; "x" &amp; F$2 &amp; "x" &amp; $A32,'RadiatorDatabase'!$A$1:$H$195,6,FALSE),"")</f>
        <v/>
      </c>
      <c r="G32" s="1" t="str">
        <f>IFERROR(VLOOKUP(G$1 &amp; "x" &amp; G$2 &amp; "x" &amp; $A32,'RadiatorDatabase'!$A$1:$H$195,6,FALSE),"")</f>
        <v/>
      </c>
      <c r="H32" s="1" t="str">
        <f>IFERROR(VLOOKUP(H$1 &amp; "x" &amp; H$2 &amp; "x" &amp; $A32,'RadiatorDatabase'!$A$1:$H$195,6,FALSE),"")</f>
        <v/>
      </c>
      <c r="I32" s="1" t="str">
        <f>IFERROR(VLOOKUP(I$1 &amp; "x" &amp; I$2 &amp; "x" &amp; $A32,'RadiatorDatabase'!$A$1:$H$195,6,FALSE),"")</f>
        <v/>
      </c>
      <c r="J32" s="1" t="str">
        <f>IFERROR(VLOOKUP(J$1 &amp; "x" &amp; J$2 &amp; "x" &amp; $A32,'RadiatorDatabase'!$A$1:$H$195,6,FALSE),"")</f>
        <v/>
      </c>
      <c r="K32" s="1" t="str">
        <f>IFERROR(VLOOKUP(K$1 &amp; "x" &amp; K$2 &amp; "x" &amp; $A32,'RadiatorDatabase'!$A$1:$H$195,6,FALSE),"")</f>
        <v/>
      </c>
      <c r="L32" s="1" t="str">
        <f>IFERROR(VLOOKUP(L$1 &amp; "x" &amp; L$2 &amp; "x" &amp; $A32,'RadiatorDatabase'!$A$1:$H$195,6,FALSE),"")</f>
        <v/>
      </c>
      <c r="M32" s="1" t="str">
        <f>IFERROR(VLOOKUP(M$1 &amp; "x" &amp; M$2 &amp; "x" &amp; $A32,'RadiatorDatabase'!$A$1:$H$195,6,FALSE),"")</f>
        <v/>
      </c>
      <c r="N32" s="1" t="str">
        <f>IFERROR(VLOOKUP(N$1 &amp; "x" &amp; N$2 &amp; "x" &amp; $A32,'RadiatorDatabase'!$A$1:$H$195,6,FALSE),"")</f>
        <v/>
      </c>
      <c r="O32" s="1" t="str">
        <f>IFERROR(VLOOKUP(O$1 &amp; "x" &amp; O$2 &amp; "x" &amp; $A32,'RadiatorDatabase'!$A$1:$H$195,6,FALSE),"")</f>
        <v/>
      </c>
    </row>
    <row r="33" spans="1:15" x14ac:dyDescent="0.45">
      <c r="A33">
        <v>900</v>
      </c>
      <c r="B33" s="1" t="str">
        <f>IFERROR(VLOOKUP(B$1 &amp; "x" &amp; B$2 &amp; "x" &amp; $A33,'RadiatorDatabase'!$A$1:$H$195,6,FALSE),"")</f>
        <v/>
      </c>
      <c r="C33" s="1" t="str">
        <f>IFERROR(VLOOKUP(C$1 &amp; "x" &amp; C$2 &amp; "x" &amp; $A33,'RadiatorDatabase'!$A$1:$H$195,6,FALSE),"")</f>
        <v/>
      </c>
      <c r="D33" s="1" t="str">
        <f>IFERROR(VLOOKUP(D$1 &amp; "x" &amp; D$2 &amp; "x" &amp; $A33,'RadiatorDatabase'!$A$1:$H$195,6,FALSE),"")</f>
        <v/>
      </c>
      <c r="E33" s="1" t="str">
        <f>IFERROR(VLOOKUP(E$1 &amp; "x" &amp; E$2 &amp; "x" &amp; $A33,'RadiatorDatabase'!$A$1:$H$195,6,FALSE),"")</f>
        <v/>
      </c>
      <c r="F33" s="1" t="str">
        <f>IFERROR(VLOOKUP(F$1 &amp; "x" &amp; F$2 &amp; "x" &amp; $A33,'RadiatorDatabase'!$A$1:$H$195,6,FALSE),"")</f>
        <v/>
      </c>
      <c r="G33" s="1" t="str">
        <f>IFERROR(VLOOKUP(G$1 &amp; "x" &amp; G$2 &amp; "x" &amp; $A33,'RadiatorDatabase'!$A$1:$H$195,6,FALSE),"")</f>
        <v/>
      </c>
      <c r="H33" s="1" t="str">
        <f>IFERROR(VLOOKUP(H$1 &amp; "x" &amp; H$2 &amp; "x" &amp; $A33,'RadiatorDatabase'!$A$1:$H$195,6,FALSE),"")</f>
        <v/>
      </c>
      <c r="I33" s="1" t="str">
        <f>IFERROR(VLOOKUP(I$1 &amp; "x" &amp; I$2 &amp; "x" &amp; $A33,'RadiatorDatabase'!$A$1:$H$195,6,FALSE),"")</f>
        <v/>
      </c>
      <c r="J33" s="1" t="str">
        <f>IFERROR(VLOOKUP(J$1 &amp; "x" &amp; J$2 &amp; "x" &amp; $A33,'RadiatorDatabase'!$A$1:$H$195,6,FALSE),"")</f>
        <v/>
      </c>
      <c r="K33" s="1" t="str">
        <f>IFERROR(VLOOKUP(K$1 &amp; "x" &amp; K$2 &amp; "x" &amp; $A33,'RadiatorDatabase'!$A$1:$H$195,6,FALSE),"")</f>
        <v/>
      </c>
      <c r="L33" s="1" t="str">
        <f>IFERROR(VLOOKUP(L$1 &amp; "x" &amp; L$2 &amp; "x" &amp; $A33,'RadiatorDatabase'!$A$1:$H$195,6,FALSE),"")</f>
        <v/>
      </c>
      <c r="M33" s="1" t="str">
        <f>IFERROR(VLOOKUP(M$1 &amp; "x" &amp; M$2 &amp; "x" &amp; $A33,'RadiatorDatabase'!$A$1:$H$195,6,FALSE),"")</f>
        <v/>
      </c>
      <c r="N33" s="1" t="str">
        <f>IFERROR(VLOOKUP(N$1 &amp; "x" &amp; N$2 &amp; "x" &amp; $A33,'RadiatorDatabase'!$A$1:$H$195,6,FALSE),"")</f>
        <v/>
      </c>
      <c r="O33" s="1" t="str">
        <f>IFERROR(VLOOKUP(O$1 &amp; "x" &amp; O$2 &amp; "x" &amp; $A33,'RadiatorDatabase'!$A$1:$H$195,6,FALSE),"")</f>
        <v/>
      </c>
    </row>
    <row r="34" spans="1:15" x14ac:dyDescent="0.45">
      <c r="A34">
        <v>1000</v>
      </c>
      <c r="B34" s="1" t="str">
        <f>IFERROR(VLOOKUP(B$1 &amp; "x" &amp; B$2 &amp; "x" &amp; $A34,'RadiatorDatabase'!$A$1:$H$195,6,FALSE),"")</f>
        <v/>
      </c>
      <c r="C34" s="1" t="str">
        <f>IFERROR(VLOOKUP(C$1 &amp; "x" &amp; C$2 &amp; "x" &amp; $A34,'RadiatorDatabase'!$A$1:$H$195,6,FALSE),"")</f>
        <v/>
      </c>
      <c r="D34" s="1" t="str">
        <f>IFERROR(VLOOKUP(D$1 &amp; "x" &amp; D$2 &amp; "x" &amp; $A34,'RadiatorDatabase'!$A$1:$H$195,6,FALSE),"")</f>
        <v/>
      </c>
      <c r="E34" s="1" t="str">
        <f>IFERROR(VLOOKUP(E$1 &amp; "x" &amp; E$2 &amp; "x" &amp; $A34,'RadiatorDatabase'!$A$1:$H$195,6,FALSE),"")</f>
        <v/>
      </c>
      <c r="F34" s="1" t="str">
        <f>IFERROR(VLOOKUP(F$1 &amp; "x" &amp; F$2 &amp; "x" &amp; $A34,'RadiatorDatabase'!$A$1:$H$195,6,FALSE),"")</f>
        <v/>
      </c>
      <c r="G34" s="1" t="str">
        <f>IFERROR(VLOOKUP(G$1 &amp; "x" &amp; G$2 &amp; "x" &amp; $A34,'RadiatorDatabase'!$A$1:$H$195,6,FALSE),"")</f>
        <v/>
      </c>
      <c r="H34" s="1" t="str">
        <f>IFERROR(VLOOKUP(H$1 &amp; "x" &amp; H$2 &amp; "x" &amp; $A34,'RadiatorDatabase'!$A$1:$H$195,6,FALSE),"")</f>
        <v/>
      </c>
      <c r="I34" s="1" t="str">
        <f>IFERROR(VLOOKUP(I$1 &amp; "x" &amp; I$2 &amp; "x" &amp; $A34,'RadiatorDatabase'!$A$1:$H$195,6,FALSE),"")</f>
        <v/>
      </c>
      <c r="J34" s="1" t="str">
        <f>IFERROR(VLOOKUP(J$1 &amp; "x" &amp; J$2 &amp; "x" &amp; $A34,'RadiatorDatabase'!$A$1:$H$195,6,FALSE),"")</f>
        <v/>
      </c>
      <c r="K34" s="1" t="str">
        <f>IFERROR(VLOOKUP(K$1 &amp; "x" &amp; K$2 &amp; "x" &amp; $A34,'RadiatorDatabase'!$A$1:$H$195,6,FALSE),"")</f>
        <v/>
      </c>
      <c r="L34" s="1" t="str">
        <f>IFERROR(VLOOKUP(L$1 &amp; "x" &amp; L$2 &amp; "x" &amp; $A34,'RadiatorDatabase'!$A$1:$H$195,6,FALSE),"")</f>
        <v/>
      </c>
      <c r="M34" s="1" t="str">
        <f>IFERROR(VLOOKUP(M$1 &amp; "x" &amp; M$2 &amp; "x" &amp; $A34,'RadiatorDatabase'!$A$1:$H$195,6,FALSE),"")</f>
        <v/>
      </c>
      <c r="N34" s="1" t="str">
        <f>IFERROR(VLOOKUP(N$1 &amp; "x" &amp; N$2 &amp; "x" &amp; $A34,'RadiatorDatabase'!$A$1:$H$195,6,FALSE),"")</f>
        <v/>
      </c>
      <c r="O34" s="1" t="str">
        <f>IFERROR(VLOOKUP(O$1 &amp; "x" &amp; O$2 &amp; "x" &amp; $A34,'RadiatorDatabase'!$A$1:$H$195,6,FALSE),"")</f>
        <v/>
      </c>
    </row>
    <row r="35" spans="1:15" x14ac:dyDescent="0.45">
      <c r="A35">
        <v>1100</v>
      </c>
      <c r="B35" s="1" t="str">
        <f>IFERROR(VLOOKUP(B$1 &amp; "x" &amp; B$2 &amp; "x" &amp; $A35,'RadiatorDatabase'!$A$1:$H$195,6,FALSE),"")</f>
        <v/>
      </c>
      <c r="C35" s="1" t="str">
        <f>IFERROR(VLOOKUP(C$1 &amp; "x" &amp; C$2 &amp; "x" &amp; $A35,'RadiatorDatabase'!$A$1:$H$195,6,FALSE),"")</f>
        <v/>
      </c>
      <c r="D35" s="1" t="str">
        <f>IFERROR(VLOOKUP(D$1 &amp; "x" &amp; D$2 &amp; "x" &amp; $A35,'RadiatorDatabase'!$A$1:$H$195,6,FALSE),"")</f>
        <v/>
      </c>
      <c r="E35" s="1" t="str">
        <f>IFERROR(VLOOKUP(E$1 &amp; "x" &amp; E$2 &amp; "x" &amp; $A35,'RadiatorDatabase'!$A$1:$H$195,6,FALSE),"")</f>
        <v/>
      </c>
      <c r="F35" s="1" t="str">
        <f>IFERROR(VLOOKUP(F$1 &amp; "x" &amp; F$2 &amp; "x" &amp; $A35,'RadiatorDatabase'!$A$1:$H$195,6,FALSE),"")</f>
        <v/>
      </c>
      <c r="G35" s="1" t="str">
        <f>IFERROR(VLOOKUP(G$1 &amp; "x" &amp; G$2 &amp; "x" &amp; $A35,'RadiatorDatabase'!$A$1:$H$195,6,FALSE),"")</f>
        <v/>
      </c>
      <c r="H35" s="1" t="str">
        <f>IFERROR(VLOOKUP(H$1 &amp; "x" &amp; H$2 &amp; "x" &amp; $A35,'RadiatorDatabase'!$A$1:$H$195,6,FALSE),"")</f>
        <v/>
      </c>
      <c r="I35" s="1" t="str">
        <f>IFERROR(VLOOKUP(I$1 &amp; "x" &amp; I$2 &amp; "x" &amp; $A35,'RadiatorDatabase'!$A$1:$H$195,6,FALSE),"")</f>
        <v/>
      </c>
      <c r="J35" s="1" t="str">
        <f>IFERROR(VLOOKUP(J$1 &amp; "x" &amp; J$2 &amp; "x" &amp; $A35,'RadiatorDatabase'!$A$1:$H$195,6,FALSE),"")</f>
        <v/>
      </c>
      <c r="K35" s="1" t="str">
        <f>IFERROR(VLOOKUP(K$1 &amp; "x" &amp; K$2 &amp; "x" &amp; $A35,'RadiatorDatabase'!$A$1:$H$195,6,FALSE),"")</f>
        <v/>
      </c>
      <c r="L35" s="1" t="str">
        <f>IFERROR(VLOOKUP(L$1 &amp; "x" &amp; L$2 &amp; "x" &amp; $A35,'RadiatorDatabase'!$A$1:$H$195,6,FALSE),"")</f>
        <v/>
      </c>
      <c r="M35" s="1" t="str">
        <f>IFERROR(VLOOKUP(M$1 &amp; "x" &amp; M$2 &amp; "x" &amp; $A35,'RadiatorDatabase'!$A$1:$H$195,6,FALSE),"")</f>
        <v/>
      </c>
      <c r="N35" s="1" t="str">
        <f>IFERROR(VLOOKUP(N$1 &amp; "x" &amp; N$2 &amp; "x" &amp; $A35,'RadiatorDatabase'!$A$1:$H$195,6,FALSE),"")</f>
        <v/>
      </c>
      <c r="O35" s="1" t="str">
        <f>IFERROR(VLOOKUP(O$1 &amp; "x" &amp; O$2 &amp; "x" &amp; $A35,'RadiatorDatabase'!$A$1:$H$195,6,FALSE),"")</f>
        <v/>
      </c>
    </row>
    <row r="36" spans="1:15" x14ac:dyDescent="0.45">
      <c r="A36">
        <v>1200</v>
      </c>
      <c r="B36" s="1" t="str">
        <f>IFERROR(VLOOKUP(B$1 &amp; "x" &amp; B$2 &amp; "x" &amp; $A36,'RadiatorDatabase'!$A$1:$H$195,6,FALSE),"")</f>
        <v/>
      </c>
      <c r="C36" s="1" t="str">
        <f>IFERROR(VLOOKUP(C$1 &amp; "x" &amp; C$2 &amp; "x" &amp; $A36,'RadiatorDatabase'!$A$1:$H$195,6,FALSE),"")</f>
        <v/>
      </c>
      <c r="D36" s="1" t="str">
        <f>IFERROR(VLOOKUP(D$1 &amp; "x" &amp; D$2 &amp; "x" &amp; $A36,'RadiatorDatabase'!$A$1:$H$195,6,FALSE),"")</f>
        <v/>
      </c>
      <c r="E36" s="1" t="str">
        <f>IFERROR(VLOOKUP(E$1 &amp; "x" &amp; E$2 &amp; "x" &amp; $A36,'RadiatorDatabase'!$A$1:$H$195,6,FALSE),"")</f>
        <v/>
      </c>
      <c r="F36" s="1" t="str">
        <f>IFERROR(VLOOKUP(F$1 &amp; "x" &amp; F$2 &amp; "x" &amp; $A36,'RadiatorDatabase'!$A$1:$H$195,6,FALSE),"")</f>
        <v/>
      </c>
      <c r="G36" s="1" t="str">
        <f>IFERROR(VLOOKUP(G$1 &amp; "x" &amp; G$2 &amp; "x" &amp; $A36,'RadiatorDatabase'!$A$1:$H$195,6,FALSE),"")</f>
        <v/>
      </c>
      <c r="H36" s="1" t="str">
        <f>IFERROR(VLOOKUP(H$1 &amp; "x" &amp; H$2 &amp; "x" &amp; $A36,'RadiatorDatabase'!$A$1:$H$195,6,FALSE),"")</f>
        <v/>
      </c>
      <c r="I36" s="1" t="str">
        <f>IFERROR(VLOOKUP(I$1 &amp; "x" &amp; I$2 &amp; "x" &amp; $A36,'RadiatorDatabase'!$A$1:$H$195,6,FALSE),"")</f>
        <v/>
      </c>
      <c r="J36" s="1" t="str">
        <f>IFERROR(VLOOKUP(J$1 &amp; "x" &amp; J$2 &amp; "x" &amp; $A36,'RadiatorDatabase'!$A$1:$H$195,6,FALSE),"")</f>
        <v/>
      </c>
      <c r="K36" s="1" t="str">
        <f>IFERROR(VLOOKUP(K$1 &amp; "x" &amp; K$2 &amp; "x" &amp; $A36,'RadiatorDatabase'!$A$1:$H$195,6,FALSE),"")</f>
        <v/>
      </c>
      <c r="L36" s="1" t="str">
        <f>IFERROR(VLOOKUP(L$1 &amp; "x" &amp; L$2 &amp; "x" &amp; $A36,'RadiatorDatabase'!$A$1:$H$195,6,FALSE),"")</f>
        <v/>
      </c>
      <c r="M36" s="1" t="str">
        <f>IFERROR(VLOOKUP(M$1 &amp; "x" &amp; M$2 &amp; "x" &amp; $A36,'RadiatorDatabase'!$A$1:$H$195,6,FALSE),"")</f>
        <v/>
      </c>
      <c r="N36" s="1" t="str">
        <f>IFERROR(VLOOKUP(N$1 &amp; "x" &amp; N$2 &amp; "x" &amp; $A36,'RadiatorDatabase'!$A$1:$H$195,6,FALSE),"")</f>
        <v/>
      </c>
      <c r="O36" s="1" t="str">
        <f>IFERROR(VLOOKUP(O$1 &amp; "x" &amp; O$2 &amp; "x" &amp; $A36,'RadiatorDatabase'!$A$1:$H$195,6,FALSE),"")</f>
        <v/>
      </c>
    </row>
    <row r="37" spans="1:15" x14ac:dyDescent="0.45">
      <c r="A37">
        <v>1400</v>
      </c>
      <c r="B37" s="1" t="str">
        <f>IFERROR(VLOOKUP(B$1 &amp; "x" &amp; B$2 &amp; "x" &amp; $A37,'RadiatorDatabase'!$A$1:$H$195,6,FALSE),"")</f>
        <v/>
      </c>
      <c r="C37" s="1" t="str">
        <f>IFERROR(VLOOKUP(C$1 &amp; "x" &amp; C$2 &amp; "x" &amp; $A37,'RadiatorDatabase'!$A$1:$H$195,6,FALSE),"")</f>
        <v/>
      </c>
      <c r="D37" s="1" t="str">
        <f>IFERROR(VLOOKUP(D$1 &amp; "x" &amp; D$2 &amp; "x" &amp; $A37,'RadiatorDatabase'!$A$1:$H$195,6,FALSE),"")</f>
        <v/>
      </c>
      <c r="E37" s="1" t="str">
        <f>IFERROR(VLOOKUP(E$1 &amp; "x" &amp; E$2 &amp; "x" &amp; $A37,'RadiatorDatabase'!$A$1:$H$195,6,FALSE),"")</f>
        <v/>
      </c>
      <c r="F37" s="1" t="str">
        <f>IFERROR(VLOOKUP(F$1 &amp; "x" &amp; F$2 &amp; "x" &amp; $A37,'RadiatorDatabase'!$A$1:$H$195,6,FALSE),"")</f>
        <v/>
      </c>
      <c r="G37" s="1" t="str">
        <f>IFERROR(VLOOKUP(G$1 &amp; "x" &amp; G$2 &amp; "x" &amp; $A37,'RadiatorDatabase'!$A$1:$H$195,6,FALSE),"")</f>
        <v/>
      </c>
      <c r="H37" s="1" t="str">
        <f>IFERROR(VLOOKUP(H$1 &amp; "x" &amp; H$2 &amp; "x" &amp; $A37,'RadiatorDatabase'!$A$1:$H$195,6,FALSE),"")</f>
        <v/>
      </c>
      <c r="I37" s="1" t="str">
        <f>IFERROR(VLOOKUP(I$1 &amp; "x" &amp; I$2 &amp; "x" &amp; $A37,'RadiatorDatabase'!$A$1:$H$195,6,FALSE),"")</f>
        <v/>
      </c>
      <c r="J37" s="1" t="str">
        <f>IFERROR(VLOOKUP(J$1 &amp; "x" &amp; J$2 &amp; "x" &amp; $A37,'RadiatorDatabase'!$A$1:$H$195,6,FALSE),"")</f>
        <v/>
      </c>
      <c r="K37" s="1" t="str">
        <f>IFERROR(VLOOKUP(K$1 &amp; "x" &amp; K$2 &amp; "x" &amp; $A37,'RadiatorDatabase'!$A$1:$H$195,6,FALSE),"")</f>
        <v/>
      </c>
      <c r="L37" s="1" t="str">
        <f>IFERROR(VLOOKUP(L$1 &amp; "x" &amp; L$2 &amp; "x" &amp; $A37,'RadiatorDatabase'!$A$1:$H$195,6,FALSE),"")</f>
        <v/>
      </c>
      <c r="M37" s="1" t="str">
        <f>IFERROR(VLOOKUP(M$1 &amp; "x" &amp; M$2 &amp; "x" &amp; $A37,'RadiatorDatabase'!$A$1:$H$195,6,FALSE),"")</f>
        <v/>
      </c>
      <c r="N37" s="1" t="str">
        <f>IFERROR(VLOOKUP(N$1 &amp; "x" &amp; N$2 &amp; "x" &amp; $A37,'RadiatorDatabase'!$A$1:$H$195,6,FALSE),"")</f>
        <v/>
      </c>
      <c r="O37" s="1" t="str">
        <f>IFERROR(VLOOKUP(O$1 &amp; "x" &amp; O$2 &amp; "x" &amp; $A37,'RadiatorDatabase'!$A$1:$H$195,6,FALSE),"")</f>
        <v/>
      </c>
    </row>
    <row r="38" spans="1:15" x14ac:dyDescent="0.45">
      <c r="A38">
        <v>1600</v>
      </c>
      <c r="B38" s="1" t="str">
        <f>IFERROR(VLOOKUP(B$1 &amp; "x" &amp; B$2 &amp; "x" &amp; $A38,'RadiatorDatabase'!$A$1:$H$195,6,FALSE),"")</f>
        <v/>
      </c>
      <c r="C38" s="1" t="str">
        <f>IFERROR(VLOOKUP(C$1 &amp; "x" &amp; C$2 &amp; "x" &amp; $A38,'RadiatorDatabase'!$A$1:$H$195,6,FALSE),"")</f>
        <v/>
      </c>
      <c r="D38" s="1" t="str">
        <f>IFERROR(VLOOKUP(D$1 &amp; "x" &amp; D$2 &amp; "x" &amp; $A38,'RadiatorDatabase'!$A$1:$H$195,6,FALSE),"")</f>
        <v/>
      </c>
      <c r="E38" s="1" t="str">
        <f>IFERROR(VLOOKUP(E$1 &amp; "x" &amp; E$2 &amp; "x" &amp; $A38,'RadiatorDatabase'!$A$1:$H$195,6,FALSE),"")</f>
        <v/>
      </c>
      <c r="F38" s="1" t="str">
        <f>IFERROR(VLOOKUP(F$1 &amp; "x" &amp; F$2 &amp; "x" &amp; $A38,'RadiatorDatabase'!$A$1:$H$195,6,FALSE),"")</f>
        <v/>
      </c>
      <c r="G38" s="1" t="str">
        <f>IFERROR(VLOOKUP(G$1 &amp; "x" &amp; G$2 &amp; "x" &amp; $A38,'RadiatorDatabase'!$A$1:$H$195,6,FALSE),"")</f>
        <v/>
      </c>
      <c r="H38" s="1" t="str">
        <f>IFERROR(VLOOKUP(H$1 &amp; "x" &amp; H$2 &amp; "x" &amp; $A38,'RadiatorDatabase'!$A$1:$H$195,6,FALSE),"")</f>
        <v/>
      </c>
      <c r="I38" s="1" t="str">
        <f>IFERROR(VLOOKUP(I$1 &amp; "x" &amp; I$2 &amp; "x" &amp; $A38,'RadiatorDatabase'!$A$1:$H$195,6,FALSE),"")</f>
        <v/>
      </c>
      <c r="J38" s="1" t="str">
        <f>IFERROR(VLOOKUP(J$1 &amp; "x" &amp; J$2 &amp; "x" &amp; $A38,'RadiatorDatabase'!$A$1:$H$195,6,FALSE),"")</f>
        <v/>
      </c>
      <c r="K38" s="1" t="str">
        <f>IFERROR(VLOOKUP(K$1 &amp; "x" &amp; K$2 &amp; "x" &amp; $A38,'RadiatorDatabase'!$A$1:$H$195,6,FALSE),"")</f>
        <v/>
      </c>
      <c r="L38" s="1" t="str">
        <f>IFERROR(VLOOKUP(L$1 &amp; "x" &amp; L$2 &amp; "x" &amp; $A38,'RadiatorDatabase'!$A$1:$H$195,6,FALSE),"")</f>
        <v/>
      </c>
      <c r="M38" s="1" t="str">
        <f>IFERROR(VLOOKUP(M$1 &amp; "x" &amp; M$2 &amp; "x" &amp; $A38,'RadiatorDatabase'!$A$1:$H$195,6,FALSE),"")</f>
        <v/>
      </c>
      <c r="N38" s="1" t="str">
        <f>IFERROR(VLOOKUP(N$1 &amp; "x" &amp; N$2 &amp; "x" &amp; $A38,'RadiatorDatabase'!$A$1:$H$195,6,FALSE),"")</f>
        <v/>
      </c>
      <c r="O38" s="1" t="str">
        <f>IFERROR(VLOOKUP(O$1 &amp; "x" &amp; O$2 &amp; "x" &amp; $A38,'RadiatorDatabase'!$A$1:$H$195,6,FALSE),"")</f>
        <v/>
      </c>
    </row>
    <row r="39" spans="1:15" x14ac:dyDescent="0.45">
      <c r="A39">
        <v>1800</v>
      </c>
      <c r="B39" s="1" t="str">
        <f>IFERROR(VLOOKUP(B$1 &amp; "x" &amp; B$2 &amp; "x" &amp; $A39,'RadiatorDatabase'!$A$1:$H$195,6,FALSE),"")</f>
        <v/>
      </c>
      <c r="C39" s="1" t="str">
        <f>IFERROR(VLOOKUP(C$1 &amp; "x" &amp; C$2 &amp; "x" &amp; $A39,'RadiatorDatabase'!$A$1:$H$195,6,FALSE),"")</f>
        <v/>
      </c>
      <c r="D39" s="1" t="str">
        <f>IFERROR(VLOOKUP(D$1 &amp; "x" &amp; D$2 &amp; "x" &amp; $A39,'RadiatorDatabase'!$A$1:$H$195,6,FALSE),"")</f>
        <v/>
      </c>
      <c r="E39" s="1" t="str">
        <f>IFERROR(VLOOKUP(E$1 &amp; "x" &amp; E$2 &amp; "x" &amp; $A39,'RadiatorDatabase'!$A$1:$H$195,6,FALSE),"")</f>
        <v/>
      </c>
      <c r="F39" s="1" t="str">
        <f>IFERROR(VLOOKUP(F$1 &amp; "x" &amp; F$2 &amp; "x" &amp; $A39,'RadiatorDatabase'!$A$1:$H$195,6,FALSE),"")</f>
        <v/>
      </c>
      <c r="G39" s="1" t="str">
        <f>IFERROR(VLOOKUP(G$1 &amp; "x" &amp; G$2 &amp; "x" &amp; $A39,'RadiatorDatabase'!$A$1:$H$195,6,FALSE),"")</f>
        <v/>
      </c>
      <c r="H39" s="1" t="str">
        <f>IFERROR(VLOOKUP(H$1 &amp; "x" &amp; H$2 &amp; "x" &amp; $A39,'RadiatorDatabase'!$A$1:$H$195,6,FALSE),"")</f>
        <v/>
      </c>
      <c r="I39" s="1" t="str">
        <f>IFERROR(VLOOKUP(I$1 &amp; "x" &amp; I$2 &amp; "x" &amp; $A39,'RadiatorDatabase'!$A$1:$H$195,6,FALSE),"")</f>
        <v/>
      </c>
      <c r="J39" s="1" t="str">
        <f>IFERROR(VLOOKUP(J$1 &amp; "x" &amp; J$2 &amp; "x" &amp; $A39,'RadiatorDatabase'!$A$1:$H$195,6,FALSE),"")</f>
        <v/>
      </c>
      <c r="K39" s="1" t="str">
        <f>IFERROR(VLOOKUP(K$1 &amp; "x" &amp; K$2 &amp; "x" &amp; $A39,'RadiatorDatabase'!$A$1:$H$195,6,FALSE),"")</f>
        <v/>
      </c>
      <c r="L39" s="1" t="str">
        <f>IFERROR(VLOOKUP(L$1 &amp; "x" &amp; L$2 &amp; "x" &amp; $A39,'RadiatorDatabase'!$A$1:$H$195,6,FALSE),"")</f>
        <v/>
      </c>
      <c r="M39" s="1" t="str">
        <f>IFERROR(VLOOKUP(M$1 &amp; "x" &amp; M$2 &amp; "x" &amp; $A39,'RadiatorDatabase'!$A$1:$H$195,6,FALSE),"")</f>
        <v/>
      </c>
      <c r="N39" s="1" t="str">
        <f>IFERROR(VLOOKUP(N$1 &amp; "x" &amp; N$2 &amp; "x" &amp; $A39,'RadiatorDatabase'!$A$1:$H$195,6,FALSE),"")</f>
        <v/>
      </c>
      <c r="O39" s="1" t="str">
        <f>IFERROR(VLOOKUP(O$1 &amp; "x" &amp; O$2 &amp; "x" &amp; $A39,'RadiatorDatabase'!$A$1:$H$195,6,FALSE),"")</f>
        <v/>
      </c>
    </row>
    <row r="40" spans="1:15" x14ac:dyDescent="0.45">
      <c r="A40">
        <v>2000</v>
      </c>
      <c r="B40" s="1" t="str">
        <f>IFERROR(VLOOKUP(B$1 &amp; "x" &amp; B$2 &amp; "x" &amp; $A40,'RadiatorDatabase'!$A$1:$H$195,6,FALSE),"")</f>
        <v/>
      </c>
      <c r="C40" s="1" t="str">
        <f>IFERROR(VLOOKUP(C$1 &amp; "x" &amp; C$2 &amp; "x" &amp; $A40,'RadiatorDatabase'!$A$1:$H$195,6,FALSE),"")</f>
        <v/>
      </c>
      <c r="D40" s="1" t="str">
        <f>IFERROR(VLOOKUP(D$1 &amp; "x" &amp; D$2 &amp; "x" &amp; $A40,'RadiatorDatabase'!$A$1:$H$195,6,FALSE),"")</f>
        <v/>
      </c>
      <c r="E40" s="1" t="str">
        <f>IFERROR(VLOOKUP(E$1 &amp; "x" &amp; E$2 &amp; "x" &amp; $A40,'RadiatorDatabase'!$A$1:$H$195,6,FALSE),"")</f>
        <v/>
      </c>
      <c r="F40" s="1" t="str">
        <f>IFERROR(VLOOKUP(F$1 &amp; "x" &amp; F$2 &amp; "x" &amp; $A40,'RadiatorDatabase'!$A$1:$H$195,6,FALSE),"")</f>
        <v/>
      </c>
      <c r="G40" s="1" t="str">
        <f>IFERROR(VLOOKUP(G$1 &amp; "x" &amp; G$2 &amp; "x" &amp; $A40,'RadiatorDatabase'!$A$1:$H$195,6,FALSE),"")</f>
        <v/>
      </c>
      <c r="H40" s="1" t="str">
        <f>IFERROR(VLOOKUP(H$1 &amp; "x" &amp; H$2 &amp; "x" &amp; $A40,'RadiatorDatabase'!$A$1:$H$195,6,FALSE),"")</f>
        <v/>
      </c>
      <c r="I40" s="1" t="str">
        <f>IFERROR(VLOOKUP(I$1 &amp; "x" &amp; I$2 &amp; "x" &amp; $A40,'RadiatorDatabase'!$A$1:$H$195,6,FALSE),"")</f>
        <v/>
      </c>
      <c r="J40" s="1" t="str">
        <f>IFERROR(VLOOKUP(J$1 &amp; "x" &amp; J$2 &amp; "x" &amp; $A40,'RadiatorDatabase'!$A$1:$H$195,6,FALSE),"")</f>
        <v/>
      </c>
      <c r="K40" s="1" t="str">
        <f>IFERROR(VLOOKUP(K$1 &amp; "x" &amp; K$2 &amp; "x" &amp; $A40,'RadiatorDatabase'!$A$1:$H$195,6,FALSE),"")</f>
        <v/>
      </c>
      <c r="L40" s="1" t="str">
        <f>IFERROR(VLOOKUP(L$1 &amp; "x" &amp; L$2 &amp; "x" &amp; $A40,'RadiatorDatabase'!$A$1:$H$195,6,FALSE),"")</f>
        <v/>
      </c>
      <c r="M40" s="1" t="str">
        <f>IFERROR(VLOOKUP(M$1 &amp; "x" &amp; M$2 &amp; "x" &amp; $A40,'RadiatorDatabase'!$A$1:$H$195,6,FALSE),"")</f>
        <v/>
      </c>
      <c r="N40" s="1" t="str">
        <f>IFERROR(VLOOKUP(N$1 &amp; "x" &amp; N$2 &amp; "x" &amp; $A40,'RadiatorDatabase'!$A$1:$H$195,6,FALSE),"")</f>
        <v/>
      </c>
      <c r="O40" s="1" t="str">
        <f>IFERROR(VLOOKUP(O$1 &amp; "x" &amp; O$2 &amp; "x" &amp; $A40,'RadiatorDatabase'!$A$1:$H$195,6,FALSE),"")</f>
        <v/>
      </c>
    </row>
    <row r="41" spans="1:15" x14ac:dyDescent="0.45">
      <c r="A41">
        <v>2200</v>
      </c>
      <c r="B41" s="1" t="str">
        <f>IFERROR(VLOOKUP(B$1 &amp; "x" &amp; B$2 &amp; "x" &amp; $A41,'RadiatorDatabase'!$A$1:$H$195,6,FALSE),"")</f>
        <v/>
      </c>
      <c r="C41" s="1" t="str">
        <f>IFERROR(VLOOKUP(C$1 &amp; "x" &amp; C$2 &amp; "x" &amp; $A41,'RadiatorDatabase'!$A$1:$H$195,6,FALSE),"")</f>
        <v/>
      </c>
      <c r="D41" s="1" t="str">
        <f>IFERROR(VLOOKUP(D$1 &amp; "x" &amp; D$2 &amp; "x" &amp; $A41,'RadiatorDatabase'!$A$1:$H$195,6,FALSE),"")</f>
        <v/>
      </c>
      <c r="E41" s="1" t="str">
        <f>IFERROR(VLOOKUP(E$1 &amp; "x" &amp; E$2 &amp; "x" &amp; $A41,'RadiatorDatabase'!$A$1:$H$195,6,FALSE),"")</f>
        <v/>
      </c>
      <c r="F41" s="1" t="str">
        <f>IFERROR(VLOOKUP(F$1 &amp; "x" &amp; F$2 &amp; "x" &amp; $A41,'RadiatorDatabase'!$A$1:$H$195,6,FALSE),"")</f>
        <v/>
      </c>
      <c r="G41" s="1" t="str">
        <f>IFERROR(VLOOKUP(G$1 &amp; "x" &amp; G$2 &amp; "x" &amp; $A41,'RadiatorDatabase'!$A$1:$H$195,6,FALSE),"")</f>
        <v/>
      </c>
      <c r="H41" s="1" t="str">
        <f>IFERROR(VLOOKUP(H$1 &amp; "x" &amp; H$2 &amp; "x" &amp; $A41,'RadiatorDatabase'!$A$1:$H$195,6,FALSE),"")</f>
        <v/>
      </c>
      <c r="I41" s="1" t="str">
        <f>IFERROR(VLOOKUP(I$1 &amp; "x" &amp; I$2 &amp; "x" &amp; $A41,'RadiatorDatabase'!$A$1:$H$195,6,FALSE),"")</f>
        <v/>
      </c>
      <c r="J41" s="1" t="str">
        <f>IFERROR(VLOOKUP(J$1 &amp; "x" &amp; J$2 &amp; "x" &amp; $A41,'RadiatorDatabase'!$A$1:$H$195,6,FALSE),"")</f>
        <v/>
      </c>
      <c r="K41" s="1" t="str">
        <f>IFERROR(VLOOKUP(K$1 &amp; "x" &amp; K$2 &amp; "x" &amp; $A41,'RadiatorDatabase'!$A$1:$H$195,6,FALSE),"")</f>
        <v/>
      </c>
      <c r="L41" s="1" t="str">
        <f>IFERROR(VLOOKUP(L$1 &amp; "x" &amp; L$2 &amp; "x" &amp; $A41,'RadiatorDatabase'!$A$1:$H$195,6,FALSE),"")</f>
        <v/>
      </c>
      <c r="M41" s="1" t="str">
        <f>IFERROR(VLOOKUP(M$1 &amp; "x" &amp; M$2 &amp; "x" &amp; $A41,'RadiatorDatabase'!$A$1:$H$195,6,FALSE),"")</f>
        <v/>
      </c>
      <c r="N41" s="1" t="str">
        <f>IFERROR(VLOOKUP(N$1 &amp; "x" &amp; N$2 &amp; "x" &amp; $A41,'RadiatorDatabase'!$A$1:$H$195,6,FALSE),"")</f>
        <v/>
      </c>
      <c r="O41" s="1" t="str">
        <f>IFERROR(VLOOKUP(O$1 &amp; "x" &amp; O$2 &amp; "x" &amp; $A41,'RadiatorDatabase'!$A$1:$H$195,6,FALSE),"")</f>
        <v/>
      </c>
    </row>
    <row r="42" spans="1:15" x14ac:dyDescent="0.45">
      <c r="A42">
        <v>2400</v>
      </c>
      <c r="B42" s="1" t="str">
        <f>IFERROR(VLOOKUP(B$1 &amp; "x" &amp; B$2 &amp; "x" &amp; $A42,'RadiatorDatabase'!$A$1:$H$195,6,FALSE),"")</f>
        <v/>
      </c>
      <c r="C42" s="1" t="str">
        <f>IFERROR(VLOOKUP(C$1 &amp; "x" &amp; C$2 &amp; "x" &amp; $A42,'RadiatorDatabase'!$A$1:$H$195,6,FALSE),"")</f>
        <v/>
      </c>
      <c r="D42" s="1" t="str">
        <f>IFERROR(VLOOKUP(D$1 &amp; "x" &amp; D$2 &amp; "x" &amp; $A42,'RadiatorDatabase'!$A$1:$H$195,6,FALSE),"")</f>
        <v/>
      </c>
      <c r="E42" s="1" t="str">
        <f>IFERROR(VLOOKUP(E$1 &amp; "x" &amp; E$2 &amp; "x" &amp; $A42,'RadiatorDatabase'!$A$1:$H$195,6,FALSE),"")</f>
        <v/>
      </c>
      <c r="F42" s="1" t="str">
        <f>IFERROR(VLOOKUP(F$1 &amp; "x" &amp; F$2 &amp; "x" &amp; $A42,'RadiatorDatabase'!$A$1:$H$195,6,FALSE),"")</f>
        <v/>
      </c>
      <c r="G42" s="1" t="str">
        <f>IFERROR(VLOOKUP(G$1 &amp; "x" &amp; G$2 &amp; "x" &amp; $A42,'RadiatorDatabase'!$A$1:$H$195,6,FALSE),"")</f>
        <v/>
      </c>
      <c r="H42" s="1" t="str">
        <f>IFERROR(VLOOKUP(H$1 &amp; "x" &amp; H$2 &amp; "x" &amp; $A42,'RadiatorDatabase'!$A$1:$H$195,6,FALSE),"")</f>
        <v/>
      </c>
      <c r="I42" s="1" t="str">
        <f>IFERROR(VLOOKUP(I$1 &amp; "x" &amp; I$2 &amp; "x" &amp; $A42,'RadiatorDatabase'!$A$1:$H$195,6,FALSE),"")</f>
        <v/>
      </c>
      <c r="J42" s="1" t="str">
        <f>IFERROR(VLOOKUP(J$1 &amp; "x" &amp; J$2 &amp; "x" &amp; $A42,'RadiatorDatabase'!$A$1:$H$195,6,FALSE),"")</f>
        <v/>
      </c>
      <c r="K42" s="1" t="str">
        <f>IFERROR(VLOOKUP(K$1 &amp; "x" &amp; K$2 &amp; "x" &amp; $A42,'RadiatorDatabase'!$A$1:$H$195,6,FALSE),"")</f>
        <v/>
      </c>
      <c r="L42" s="1" t="str">
        <f>IFERROR(VLOOKUP(L$1 &amp; "x" &amp; L$2 &amp; "x" &amp; $A42,'RadiatorDatabase'!$A$1:$H$195,6,FALSE),"")</f>
        <v/>
      </c>
      <c r="M42" s="1" t="str">
        <f>IFERROR(VLOOKUP(M$1 &amp; "x" &amp; M$2 &amp; "x" &amp; $A42,'RadiatorDatabase'!$A$1:$H$195,6,FALSE),"")</f>
        <v/>
      </c>
      <c r="N42" s="1" t="str">
        <f>IFERROR(VLOOKUP(N$1 &amp; "x" &amp; N$2 &amp; "x" &amp; $A42,'RadiatorDatabase'!$A$1:$H$195,6,FALSE),"")</f>
        <v/>
      </c>
      <c r="O42" s="1" t="str">
        <f>IFERROR(VLOOKUP(O$1 &amp; "x" &amp; O$2 &amp; "x" &amp; $A42,'RadiatorDatabase'!$A$1:$H$195,6,FALSE),"")</f>
        <v/>
      </c>
    </row>
    <row r="43" spans="1:15" x14ac:dyDescent="0.45">
      <c r="A43">
        <v>2600</v>
      </c>
      <c r="B43" s="1" t="str">
        <f>IFERROR(VLOOKUP(B$1 &amp; "x" &amp; B$2 &amp; "x" &amp; $A43,'RadiatorDatabase'!$A$1:$H$195,6,FALSE),"")</f>
        <v/>
      </c>
      <c r="C43" s="1" t="str">
        <f>IFERROR(VLOOKUP(C$1 &amp; "x" &amp; C$2 &amp; "x" &amp; $A43,'RadiatorDatabase'!$A$1:$H$195,6,FALSE),"")</f>
        <v/>
      </c>
      <c r="D43" s="1" t="str">
        <f>IFERROR(VLOOKUP(D$1 &amp; "x" &amp; D$2 &amp; "x" &amp; $A43,'RadiatorDatabase'!$A$1:$H$195,6,FALSE),"")</f>
        <v/>
      </c>
      <c r="E43" s="1" t="str">
        <f>IFERROR(VLOOKUP(E$1 &amp; "x" &amp; E$2 &amp; "x" &amp; $A43,'RadiatorDatabase'!$A$1:$H$195,6,FALSE),"")</f>
        <v/>
      </c>
      <c r="F43" s="1" t="str">
        <f>IFERROR(VLOOKUP(F$1 &amp; "x" &amp; F$2 &amp; "x" &amp; $A43,'RadiatorDatabase'!$A$1:$H$195,6,FALSE),"")</f>
        <v/>
      </c>
      <c r="G43" s="1" t="str">
        <f>IFERROR(VLOOKUP(G$1 &amp; "x" &amp; G$2 &amp; "x" &amp; $A43,'RadiatorDatabase'!$A$1:$H$195,6,FALSE),"")</f>
        <v/>
      </c>
      <c r="H43" s="1" t="str">
        <f>IFERROR(VLOOKUP(H$1 &amp; "x" &amp; H$2 &amp; "x" &amp; $A43,'RadiatorDatabase'!$A$1:$H$195,6,FALSE),"")</f>
        <v/>
      </c>
      <c r="I43" s="1" t="str">
        <f>IFERROR(VLOOKUP(I$1 &amp; "x" &amp; I$2 &amp; "x" &amp; $A43,'RadiatorDatabase'!$A$1:$H$195,6,FALSE),"")</f>
        <v/>
      </c>
      <c r="J43" s="1" t="str">
        <f>IFERROR(VLOOKUP(J$1 &amp; "x" &amp; J$2 &amp; "x" &amp; $A43,'RadiatorDatabase'!$A$1:$H$195,6,FALSE),"")</f>
        <v/>
      </c>
      <c r="K43" s="1" t="str">
        <f>IFERROR(VLOOKUP(K$1 &amp; "x" &amp; K$2 &amp; "x" &amp; $A43,'RadiatorDatabase'!$A$1:$H$195,6,FALSE),"")</f>
        <v/>
      </c>
      <c r="L43" s="1" t="str">
        <f>IFERROR(VLOOKUP(L$1 &amp; "x" &amp; L$2 &amp; "x" &amp; $A43,'RadiatorDatabase'!$A$1:$H$195,6,FALSE),"")</f>
        <v/>
      </c>
      <c r="M43" s="1" t="str">
        <f>IFERROR(VLOOKUP(M$1 &amp; "x" &amp; M$2 &amp; "x" &amp; $A43,'RadiatorDatabase'!$A$1:$H$195,6,FALSE),"")</f>
        <v/>
      </c>
      <c r="N43" s="1" t="str">
        <f>IFERROR(VLOOKUP(N$1 &amp; "x" &amp; N$2 &amp; "x" &amp; $A43,'RadiatorDatabase'!$A$1:$H$195,6,FALSE),"")</f>
        <v/>
      </c>
      <c r="O43" s="1" t="str">
        <f>IFERROR(VLOOKUP(O$1 &amp; "x" &amp; O$2 &amp; "x" &amp; $A43,'RadiatorDatabase'!$A$1:$H$195,6,FALSE),"")</f>
        <v/>
      </c>
    </row>
    <row r="44" spans="1:15" x14ac:dyDescent="0.45">
      <c r="A44">
        <v>2800</v>
      </c>
      <c r="B44" s="1" t="str">
        <f>IFERROR(VLOOKUP(B$1 &amp; "x" &amp; B$2 &amp; "x" &amp; $A44,'RadiatorDatabase'!$A$1:$H$195,6,FALSE),"")</f>
        <v/>
      </c>
      <c r="C44" s="1" t="str">
        <f>IFERROR(VLOOKUP(C$1 &amp; "x" &amp; C$2 &amp; "x" &amp; $A44,'RadiatorDatabase'!$A$1:$H$195,6,FALSE),"")</f>
        <v/>
      </c>
      <c r="D44" s="1" t="str">
        <f>IFERROR(VLOOKUP(D$1 &amp; "x" &amp; D$2 &amp; "x" &amp; $A44,'RadiatorDatabase'!$A$1:$H$195,6,FALSE),"")</f>
        <v/>
      </c>
      <c r="E44" s="1" t="str">
        <f>IFERROR(VLOOKUP(E$1 &amp; "x" &amp; E$2 &amp; "x" &amp; $A44,'RadiatorDatabase'!$A$1:$H$195,6,FALSE),"")</f>
        <v/>
      </c>
      <c r="F44" s="1" t="str">
        <f>IFERROR(VLOOKUP(F$1 &amp; "x" &amp; F$2 &amp; "x" &amp; $A44,'RadiatorDatabase'!$A$1:$H$195,6,FALSE),"")</f>
        <v/>
      </c>
      <c r="G44" s="1" t="str">
        <f>IFERROR(VLOOKUP(G$1 &amp; "x" &amp; G$2 &amp; "x" &amp; $A44,'RadiatorDatabase'!$A$1:$H$195,6,FALSE),"")</f>
        <v/>
      </c>
      <c r="H44" s="1" t="str">
        <f>IFERROR(VLOOKUP(H$1 &amp; "x" &amp; H$2 &amp; "x" &amp; $A44,'RadiatorDatabase'!$A$1:$H$195,6,FALSE),"")</f>
        <v/>
      </c>
      <c r="I44" s="1" t="str">
        <f>IFERROR(VLOOKUP(I$1 &amp; "x" &amp; I$2 &amp; "x" &amp; $A44,'RadiatorDatabase'!$A$1:$H$195,6,FALSE),"")</f>
        <v/>
      </c>
      <c r="J44" s="1" t="str">
        <f>IFERROR(VLOOKUP(J$1 &amp; "x" &amp; J$2 &amp; "x" &amp; $A44,'RadiatorDatabase'!$A$1:$H$195,6,FALSE),"")</f>
        <v/>
      </c>
      <c r="K44" s="1" t="str">
        <f>IFERROR(VLOOKUP(K$1 &amp; "x" &amp; K$2 &amp; "x" &amp; $A44,'RadiatorDatabase'!$A$1:$H$195,6,FALSE),"")</f>
        <v/>
      </c>
      <c r="L44" s="1" t="str">
        <f>IFERROR(VLOOKUP(L$1 &amp; "x" &amp; L$2 &amp; "x" &amp; $A44,'RadiatorDatabase'!$A$1:$H$195,6,FALSE),"")</f>
        <v/>
      </c>
      <c r="M44" s="1" t="str">
        <f>IFERROR(VLOOKUP(M$1 &amp; "x" &amp; M$2 &amp; "x" &amp; $A44,'RadiatorDatabase'!$A$1:$H$195,6,FALSE),"")</f>
        <v/>
      </c>
      <c r="N44" s="1" t="str">
        <f>IFERROR(VLOOKUP(N$1 &amp; "x" &amp; N$2 &amp; "x" &amp; $A44,'RadiatorDatabase'!$A$1:$H$195,6,FALSE),"")</f>
        <v/>
      </c>
      <c r="O44" s="1" t="str">
        <f>IFERROR(VLOOKUP(O$1 &amp; "x" &amp; O$2 &amp; "x" &amp; $A44,'RadiatorDatabase'!$A$1:$H$195,6,FALSE),"")</f>
        <v/>
      </c>
    </row>
    <row r="45" spans="1:15" x14ac:dyDescent="0.45">
      <c r="A45">
        <v>3000</v>
      </c>
      <c r="B45" s="1" t="str">
        <f>IFERROR(VLOOKUP(B$1 &amp; "x" &amp; B$2 &amp; "x" &amp; $A45,'RadiatorDatabase'!$A$1:$H$195,6,FALSE),"")</f>
        <v/>
      </c>
      <c r="C45" s="1" t="str">
        <f>IFERROR(VLOOKUP(C$1 &amp; "x" &amp; C$2 &amp; "x" &amp; $A45,'RadiatorDatabase'!$A$1:$H$195,6,FALSE),"")</f>
        <v/>
      </c>
      <c r="D45" s="1" t="str">
        <f>IFERROR(VLOOKUP(D$1 &amp; "x" &amp; D$2 &amp; "x" &amp; $A45,'RadiatorDatabase'!$A$1:$H$195,6,FALSE),"")</f>
        <v/>
      </c>
      <c r="E45" s="1" t="str">
        <f>IFERROR(VLOOKUP(E$1 &amp; "x" &amp; E$2 &amp; "x" &amp; $A45,'RadiatorDatabase'!$A$1:$H$195,6,FALSE),"")</f>
        <v/>
      </c>
      <c r="F45" s="1" t="str">
        <f>IFERROR(VLOOKUP(F$1 &amp; "x" &amp; F$2 &amp; "x" &amp; $A45,'RadiatorDatabase'!$A$1:$H$195,6,FALSE),"")</f>
        <v/>
      </c>
      <c r="G45" s="1" t="str">
        <f>IFERROR(VLOOKUP(G$1 &amp; "x" &amp; G$2 &amp; "x" &amp; $A45,'RadiatorDatabase'!$A$1:$H$195,6,FALSE),"")</f>
        <v/>
      </c>
      <c r="H45" s="1" t="str">
        <f>IFERROR(VLOOKUP(H$1 &amp; "x" &amp; H$2 &amp; "x" &amp; $A45,'RadiatorDatabase'!$A$1:$H$195,6,FALSE),"")</f>
        <v/>
      </c>
      <c r="I45" s="1" t="str">
        <f>IFERROR(VLOOKUP(I$1 &amp; "x" &amp; I$2 &amp; "x" &amp; $A45,'RadiatorDatabase'!$A$1:$H$195,6,FALSE),"")</f>
        <v/>
      </c>
      <c r="J45" s="1" t="str">
        <f>IFERROR(VLOOKUP(J$1 &amp; "x" &amp; J$2 &amp; "x" &amp; $A45,'RadiatorDatabase'!$A$1:$H$195,6,FALSE),"")</f>
        <v/>
      </c>
      <c r="K45" s="1" t="str">
        <f>IFERROR(VLOOKUP(K$1 &amp; "x" &amp; K$2 &amp; "x" &amp; $A45,'RadiatorDatabase'!$A$1:$H$195,6,FALSE),"")</f>
        <v/>
      </c>
      <c r="L45" s="1" t="str">
        <f>IFERROR(VLOOKUP(L$1 &amp; "x" &amp; L$2 &amp; "x" &amp; $A45,'RadiatorDatabase'!$A$1:$H$195,6,FALSE),"")</f>
        <v/>
      </c>
      <c r="M45" s="1" t="str">
        <f>IFERROR(VLOOKUP(M$1 &amp; "x" &amp; M$2 &amp; "x" &amp; $A45,'RadiatorDatabase'!$A$1:$H$195,6,FALSE),"")</f>
        <v/>
      </c>
      <c r="N45" s="1" t="str">
        <f>IFERROR(VLOOKUP(N$1 &amp; "x" &amp; N$2 &amp; "x" &amp; $A45,'RadiatorDatabase'!$A$1:$H$195,6,FALSE),"")</f>
        <v/>
      </c>
      <c r="O45" s="1" t="str">
        <f>IFERROR(VLOOKUP(O$1 &amp; "x" &amp; O$2 &amp; "x" &amp; $A45,'RadiatorDatabase'!$A$1:$H$195,6,FALSE),"")</f>
        <v/>
      </c>
    </row>
    <row r="47" spans="1:15" x14ac:dyDescent="0.45">
      <c r="B47" t="s">
        <v>0</v>
      </c>
      <c r="C47" t="s">
        <v>0</v>
      </c>
      <c r="D47" t="s">
        <v>0</v>
      </c>
      <c r="E47" t="s">
        <v>0</v>
      </c>
      <c r="F47" t="s">
        <v>1</v>
      </c>
      <c r="G47" t="s">
        <v>1</v>
      </c>
      <c r="H47" t="s">
        <v>2</v>
      </c>
      <c r="I47" t="s">
        <v>2</v>
      </c>
      <c r="J47" t="s">
        <v>2</v>
      </c>
      <c r="K47" t="s">
        <v>2</v>
      </c>
      <c r="L47" t="s">
        <v>8</v>
      </c>
      <c r="M47" t="s">
        <v>8</v>
      </c>
      <c r="N47" t="s">
        <v>8</v>
      </c>
      <c r="O47" t="s">
        <v>8</v>
      </c>
    </row>
    <row r="48" spans="1:15" x14ac:dyDescent="0.45">
      <c r="A48" t="s">
        <v>9</v>
      </c>
      <c r="B48">
        <v>300</v>
      </c>
      <c r="C48">
        <v>450</v>
      </c>
      <c r="D48">
        <v>600</v>
      </c>
      <c r="E48">
        <v>700</v>
      </c>
      <c r="F48">
        <v>300</v>
      </c>
      <c r="G48">
        <v>700</v>
      </c>
      <c r="H48">
        <v>300</v>
      </c>
      <c r="I48">
        <v>450</v>
      </c>
      <c r="J48">
        <v>600</v>
      </c>
      <c r="K48">
        <v>700</v>
      </c>
      <c r="L48">
        <v>300</v>
      </c>
      <c r="M48">
        <v>450</v>
      </c>
      <c r="N48">
        <v>600</v>
      </c>
      <c r="O48">
        <v>700</v>
      </c>
    </row>
    <row r="49" spans="1:15" x14ac:dyDescent="0.45">
      <c r="B49" t="str">
        <f>B47&amp;"x"&amp;B48</f>
        <v>K1x300</v>
      </c>
      <c r="C49" t="str">
        <f t="shared" ref="C49:O49" si="2">C47&amp;"x"&amp;C48</f>
        <v>K1x450</v>
      </c>
      <c r="D49" t="str">
        <f t="shared" si="2"/>
        <v>K1x600</v>
      </c>
      <c r="E49" t="str">
        <f t="shared" si="2"/>
        <v>K1x700</v>
      </c>
      <c r="F49" t="str">
        <f t="shared" si="2"/>
        <v>P+x300</v>
      </c>
      <c r="G49" t="str">
        <f t="shared" si="2"/>
        <v>P+x700</v>
      </c>
      <c r="H49" t="str">
        <f t="shared" si="2"/>
        <v>K2x300</v>
      </c>
      <c r="I49" t="str">
        <f t="shared" si="2"/>
        <v>K2x450</v>
      </c>
      <c r="J49" t="str">
        <f t="shared" si="2"/>
        <v>K2x600</v>
      </c>
      <c r="K49" t="str">
        <f t="shared" si="2"/>
        <v>K2x700</v>
      </c>
      <c r="L49" t="str">
        <f t="shared" si="2"/>
        <v>K3x300</v>
      </c>
      <c r="M49" t="str">
        <f t="shared" si="2"/>
        <v>K3x450</v>
      </c>
      <c r="N49" t="str">
        <f t="shared" si="2"/>
        <v>K3x600</v>
      </c>
      <c r="O49" t="str">
        <f t="shared" si="2"/>
        <v>K3x700</v>
      </c>
    </row>
    <row r="50" spans="1:15" x14ac:dyDescent="0.45">
      <c r="A50">
        <v>300</v>
      </c>
      <c r="B50" s="23" t="str">
        <f>IFERROR(B4/B27,"")</f>
        <v/>
      </c>
      <c r="C50" s="23" t="str">
        <f t="shared" ref="C50:O50" si="3">IFERROR(C4/C27,"")</f>
        <v/>
      </c>
      <c r="D50" s="23" t="str">
        <f t="shared" si="3"/>
        <v/>
      </c>
      <c r="E50" s="23" t="str">
        <f t="shared" si="3"/>
        <v/>
      </c>
      <c r="F50" s="23" t="str">
        <f t="shared" si="3"/>
        <v/>
      </c>
      <c r="G50" s="23" t="str">
        <f t="shared" si="3"/>
        <v/>
      </c>
      <c r="H50" s="23" t="str">
        <f t="shared" si="3"/>
        <v/>
      </c>
      <c r="I50" s="23" t="str">
        <f t="shared" si="3"/>
        <v/>
      </c>
      <c r="J50" s="23" t="str">
        <f t="shared" si="3"/>
        <v/>
      </c>
      <c r="K50" s="23" t="str">
        <f t="shared" si="3"/>
        <v/>
      </c>
      <c r="L50" s="23" t="str">
        <f t="shared" si="3"/>
        <v/>
      </c>
      <c r="M50" s="23" t="str">
        <f t="shared" si="3"/>
        <v/>
      </c>
      <c r="N50" s="23" t="str">
        <f t="shared" si="3"/>
        <v/>
      </c>
      <c r="O50" s="23" t="str">
        <f t="shared" si="3"/>
        <v/>
      </c>
    </row>
    <row r="51" spans="1:15" x14ac:dyDescent="0.45">
      <c r="A51">
        <v>400</v>
      </c>
      <c r="B51" s="23" t="str">
        <f t="shared" ref="B51:O51" si="4">IFERROR(B5/B28,"")</f>
        <v/>
      </c>
      <c r="C51" s="23" t="str">
        <f t="shared" si="4"/>
        <v/>
      </c>
      <c r="D51" s="23" t="str">
        <f t="shared" si="4"/>
        <v/>
      </c>
      <c r="E51" s="23" t="str">
        <f t="shared" si="4"/>
        <v/>
      </c>
      <c r="F51" s="23" t="str">
        <f t="shared" si="4"/>
        <v/>
      </c>
      <c r="G51" s="23" t="str">
        <f t="shared" si="4"/>
        <v/>
      </c>
      <c r="H51" s="23" t="str">
        <f t="shared" si="4"/>
        <v/>
      </c>
      <c r="I51" s="23" t="str">
        <f t="shared" si="4"/>
        <v/>
      </c>
      <c r="J51" s="23" t="str">
        <f t="shared" si="4"/>
        <v/>
      </c>
      <c r="K51" s="23" t="str">
        <f t="shared" si="4"/>
        <v/>
      </c>
      <c r="L51" s="23" t="str">
        <f t="shared" si="4"/>
        <v/>
      </c>
      <c r="M51" s="23" t="str">
        <f t="shared" si="4"/>
        <v/>
      </c>
      <c r="N51" s="23" t="str">
        <f t="shared" si="4"/>
        <v/>
      </c>
      <c r="O51" s="23" t="str">
        <f t="shared" si="4"/>
        <v/>
      </c>
    </row>
    <row r="52" spans="1:15" x14ac:dyDescent="0.45">
      <c r="A52">
        <v>500</v>
      </c>
      <c r="B52" s="23" t="str">
        <f t="shared" ref="B52:O52" si="5">IFERROR(B6/B29,"")</f>
        <v/>
      </c>
      <c r="C52" s="23" t="str">
        <f t="shared" si="5"/>
        <v/>
      </c>
      <c r="D52" s="23" t="str">
        <f t="shared" si="5"/>
        <v/>
      </c>
      <c r="E52" s="23" t="str">
        <f t="shared" si="5"/>
        <v/>
      </c>
      <c r="F52" s="23" t="str">
        <f t="shared" si="5"/>
        <v/>
      </c>
      <c r="G52" s="23" t="str">
        <f t="shared" si="5"/>
        <v/>
      </c>
      <c r="H52" s="23" t="str">
        <f t="shared" si="5"/>
        <v/>
      </c>
      <c r="I52" s="23" t="str">
        <f t="shared" si="5"/>
        <v/>
      </c>
      <c r="J52" s="23" t="str">
        <f t="shared" si="5"/>
        <v/>
      </c>
      <c r="K52" s="23" t="str">
        <f t="shared" si="5"/>
        <v/>
      </c>
      <c r="L52" s="23" t="str">
        <f t="shared" si="5"/>
        <v/>
      </c>
      <c r="M52" s="23" t="str">
        <f t="shared" si="5"/>
        <v/>
      </c>
      <c r="N52" s="23" t="str">
        <f t="shared" si="5"/>
        <v/>
      </c>
      <c r="O52" s="23" t="str">
        <f t="shared" si="5"/>
        <v/>
      </c>
    </row>
    <row r="53" spans="1:15" x14ac:dyDescent="0.45">
      <c r="A53">
        <v>600</v>
      </c>
      <c r="B53" s="23" t="str">
        <f t="shared" ref="B53:O53" si="6">IFERROR(B7/B30,"")</f>
        <v/>
      </c>
      <c r="C53" s="23" t="str">
        <f t="shared" si="6"/>
        <v/>
      </c>
      <c r="D53" s="23" t="str">
        <f t="shared" si="6"/>
        <v/>
      </c>
      <c r="E53" s="23" t="str">
        <f t="shared" si="6"/>
        <v/>
      </c>
      <c r="F53" s="23" t="str">
        <f t="shared" si="6"/>
        <v/>
      </c>
      <c r="G53" s="23" t="str">
        <f t="shared" si="6"/>
        <v/>
      </c>
      <c r="H53" s="23" t="str">
        <f t="shared" si="6"/>
        <v/>
      </c>
      <c r="I53" s="23" t="str">
        <f t="shared" si="6"/>
        <v/>
      </c>
      <c r="J53" s="23" t="str">
        <f t="shared" si="6"/>
        <v/>
      </c>
      <c r="K53" s="23" t="str">
        <f t="shared" si="6"/>
        <v/>
      </c>
      <c r="L53" s="23" t="str">
        <f t="shared" si="6"/>
        <v/>
      </c>
      <c r="M53" s="23" t="str">
        <f t="shared" si="6"/>
        <v/>
      </c>
      <c r="N53" s="23" t="str">
        <f t="shared" si="6"/>
        <v/>
      </c>
      <c r="O53" s="23" t="str">
        <f t="shared" si="6"/>
        <v/>
      </c>
    </row>
    <row r="54" spans="1:15" x14ac:dyDescent="0.45">
      <c r="A54">
        <v>700</v>
      </c>
      <c r="B54" s="23" t="str">
        <f t="shared" ref="B54:O54" si="7">IFERROR(B8/B31,"")</f>
        <v/>
      </c>
      <c r="C54" s="23" t="str">
        <f t="shared" si="7"/>
        <v/>
      </c>
      <c r="D54" s="23" t="str">
        <f t="shared" si="7"/>
        <v/>
      </c>
      <c r="E54" s="23" t="str">
        <f t="shared" si="7"/>
        <v/>
      </c>
      <c r="F54" s="23" t="str">
        <f t="shared" si="7"/>
        <v/>
      </c>
      <c r="G54" s="23" t="str">
        <f t="shared" si="7"/>
        <v/>
      </c>
      <c r="H54" s="23" t="str">
        <f t="shared" si="7"/>
        <v/>
      </c>
      <c r="I54" s="23" t="str">
        <f t="shared" si="7"/>
        <v/>
      </c>
      <c r="J54" s="23" t="str">
        <f t="shared" si="7"/>
        <v/>
      </c>
      <c r="K54" s="23" t="str">
        <f t="shared" si="7"/>
        <v/>
      </c>
      <c r="L54" s="23" t="str">
        <f t="shared" si="7"/>
        <v/>
      </c>
      <c r="M54" s="23" t="str">
        <f t="shared" si="7"/>
        <v/>
      </c>
      <c r="N54" s="23" t="str">
        <f t="shared" si="7"/>
        <v/>
      </c>
      <c r="O54" s="23" t="str">
        <f t="shared" si="7"/>
        <v/>
      </c>
    </row>
    <row r="55" spans="1:15" x14ac:dyDescent="0.45">
      <c r="A55">
        <v>800</v>
      </c>
      <c r="B55" s="23" t="str">
        <f t="shared" ref="B55:O55" si="8">IFERROR(B9/B32,"")</f>
        <v/>
      </c>
      <c r="C55" s="23" t="str">
        <f t="shared" si="8"/>
        <v/>
      </c>
      <c r="D55" s="23" t="str">
        <f t="shared" si="8"/>
        <v/>
      </c>
      <c r="E55" s="23" t="str">
        <f t="shared" si="8"/>
        <v/>
      </c>
      <c r="F55" s="23" t="str">
        <f t="shared" si="8"/>
        <v/>
      </c>
      <c r="G55" s="23" t="str">
        <f t="shared" si="8"/>
        <v/>
      </c>
      <c r="H55" s="23" t="str">
        <f t="shared" si="8"/>
        <v/>
      </c>
      <c r="I55" s="23" t="str">
        <f t="shared" si="8"/>
        <v/>
      </c>
      <c r="J55" s="23" t="str">
        <f t="shared" si="8"/>
        <v/>
      </c>
      <c r="K55" s="23" t="str">
        <f t="shared" si="8"/>
        <v/>
      </c>
      <c r="L55" s="23" t="str">
        <f t="shared" si="8"/>
        <v/>
      </c>
      <c r="M55" s="23" t="str">
        <f t="shared" si="8"/>
        <v/>
      </c>
      <c r="N55" s="23" t="str">
        <f t="shared" si="8"/>
        <v/>
      </c>
      <c r="O55" s="23" t="str">
        <f t="shared" si="8"/>
        <v/>
      </c>
    </row>
    <row r="56" spans="1:15" x14ac:dyDescent="0.45">
      <c r="A56">
        <v>900</v>
      </c>
      <c r="B56" s="23" t="str">
        <f t="shared" ref="B56:O56" si="9">IFERROR(B10/B33,"")</f>
        <v/>
      </c>
      <c r="C56" s="23" t="str">
        <f t="shared" si="9"/>
        <v/>
      </c>
      <c r="D56" s="23" t="str">
        <f t="shared" si="9"/>
        <v/>
      </c>
      <c r="E56" s="23" t="str">
        <f t="shared" si="9"/>
        <v/>
      </c>
      <c r="F56" s="23" t="str">
        <f t="shared" si="9"/>
        <v/>
      </c>
      <c r="G56" s="23" t="str">
        <f t="shared" si="9"/>
        <v/>
      </c>
      <c r="H56" s="23" t="str">
        <f t="shared" si="9"/>
        <v/>
      </c>
      <c r="I56" s="23" t="str">
        <f t="shared" si="9"/>
        <v/>
      </c>
      <c r="J56" s="23" t="str">
        <f t="shared" si="9"/>
        <v/>
      </c>
      <c r="K56" s="23" t="str">
        <f t="shared" si="9"/>
        <v/>
      </c>
      <c r="L56" s="23" t="str">
        <f t="shared" si="9"/>
        <v/>
      </c>
      <c r="M56" s="23" t="str">
        <f t="shared" si="9"/>
        <v/>
      </c>
      <c r="N56" s="23" t="str">
        <f t="shared" si="9"/>
        <v/>
      </c>
      <c r="O56" s="23" t="str">
        <f t="shared" si="9"/>
        <v/>
      </c>
    </row>
    <row r="57" spans="1:15" x14ac:dyDescent="0.45">
      <c r="A57">
        <v>1000</v>
      </c>
      <c r="B57" s="23" t="str">
        <f t="shared" ref="B57:O57" si="10">IFERROR(B11/B34,"")</f>
        <v/>
      </c>
      <c r="C57" s="23" t="str">
        <f t="shared" si="10"/>
        <v/>
      </c>
      <c r="D57" s="23" t="str">
        <f t="shared" si="10"/>
        <v/>
      </c>
      <c r="E57" s="23" t="str">
        <f t="shared" si="10"/>
        <v/>
      </c>
      <c r="F57" s="23" t="str">
        <f t="shared" si="10"/>
        <v/>
      </c>
      <c r="G57" s="23" t="str">
        <f t="shared" si="10"/>
        <v/>
      </c>
      <c r="H57" s="23" t="str">
        <f t="shared" si="10"/>
        <v/>
      </c>
      <c r="I57" s="23" t="str">
        <f t="shared" si="10"/>
        <v/>
      </c>
      <c r="J57" s="23" t="str">
        <f t="shared" si="10"/>
        <v/>
      </c>
      <c r="K57" s="23" t="str">
        <f t="shared" si="10"/>
        <v/>
      </c>
      <c r="L57" s="23" t="str">
        <f t="shared" si="10"/>
        <v/>
      </c>
      <c r="M57" s="23" t="str">
        <f t="shared" si="10"/>
        <v/>
      </c>
      <c r="N57" s="23" t="str">
        <f t="shared" si="10"/>
        <v/>
      </c>
      <c r="O57" s="23" t="str">
        <f t="shared" si="10"/>
        <v/>
      </c>
    </row>
    <row r="58" spans="1:15" x14ac:dyDescent="0.45">
      <c r="A58">
        <v>1100</v>
      </c>
      <c r="B58" s="23" t="str">
        <f t="shared" ref="B58:O58" si="11">IFERROR(B12/B35,"")</f>
        <v/>
      </c>
      <c r="C58" s="23" t="str">
        <f t="shared" si="11"/>
        <v/>
      </c>
      <c r="D58" s="23" t="str">
        <f t="shared" si="11"/>
        <v/>
      </c>
      <c r="E58" s="23" t="str">
        <f t="shared" si="11"/>
        <v/>
      </c>
      <c r="F58" s="23" t="str">
        <f t="shared" si="11"/>
        <v/>
      </c>
      <c r="G58" s="23" t="str">
        <f t="shared" si="11"/>
        <v/>
      </c>
      <c r="H58" s="23" t="str">
        <f t="shared" si="11"/>
        <v/>
      </c>
      <c r="I58" s="23" t="str">
        <f t="shared" si="11"/>
        <v/>
      </c>
      <c r="J58" s="23" t="str">
        <f t="shared" si="11"/>
        <v/>
      </c>
      <c r="K58" s="23" t="str">
        <f t="shared" si="11"/>
        <v/>
      </c>
      <c r="L58" s="23" t="str">
        <f t="shared" si="11"/>
        <v/>
      </c>
      <c r="M58" s="23" t="str">
        <f t="shared" si="11"/>
        <v/>
      </c>
      <c r="N58" s="23" t="str">
        <f t="shared" si="11"/>
        <v/>
      </c>
      <c r="O58" s="23" t="str">
        <f t="shared" si="11"/>
        <v/>
      </c>
    </row>
    <row r="59" spans="1:15" x14ac:dyDescent="0.45">
      <c r="A59">
        <v>1200</v>
      </c>
      <c r="B59" s="23" t="str">
        <f t="shared" ref="B59:O59" si="12">IFERROR(B13/B36,"")</f>
        <v/>
      </c>
      <c r="C59" s="23" t="str">
        <f t="shared" si="12"/>
        <v/>
      </c>
      <c r="D59" s="23" t="str">
        <f t="shared" si="12"/>
        <v/>
      </c>
      <c r="E59" s="23" t="str">
        <f t="shared" si="12"/>
        <v/>
      </c>
      <c r="F59" s="23" t="str">
        <f t="shared" si="12"/>
        <v/>
      </c>
      <c r="G59" s="23" t="str">
        <f t="shared" si="12"/>
        <v/>
      </c>
      <c r="H59" s="23" t="str">
        <f t="shared" si="12"/>
        <v/>
      </c>
      <c r="I59" s="23" t="str">
        <f t="shared" si="12"/>
        <v/>
      </c>
      <c r="J59" s="23" t="str">
        <f t="shared" si="12"/>
        <v/>
      </c>
      <c r="K59" s="23" t="str">
        <f t="shared" si="12"/>
        <v/>
      </c>
      <c r="L59" s="23" t="str">
        <f t="shared" si="12"/>
        <v/>
      </c>
      <c r="M59" s="23" t="str">
        <f t="shared" si="12"/>
        <v/>
      </c>
      <c r="N59" s="23" t="str">
        <f t="shared" si="12"/>
        <v/>
      </c>
      <c r="O59" s="23" t="str">
        <f t="shared" si="12"/>
        <v/>
      </c>
    </row>
    <row r="60" spans="1:15" x14ac:dyDescent="0.45">
      <c r="A60">
        <v>1400</v>
      </c>
      <c r="B60" s="23" t="str">
        <f t="shared" ref="B60:O60" si="13">IFERROR(B14/B37,"")</f>
        <v/>
      </c>
      <c r="C60" s="23" t="str">
        <f t="shared" si="13"/>
        <v/>
      </c>
      <c r="D60" s="23" t="str">
        <f t="shared" si="13"/>
        <v/>
      </c>
      <c r="E60" s="23" t="str">
        <f t="shared" si="13"/>
        <v/>
      </c>
      <c r="F60" s="23" t="str">
        <f t="shared" si="13"/>
        <v/>
      </c>
      <c r="G60" s="23" t="str">
        <f t="shared" si="13"/>
        <v/>
      </c>
      <c r="H60" s="23" t="str">
        <f t="shared" si="13"/>
        <v/>
      </c>
      <c r="I60" s="23" t="str">
        <f t="shared" si="13"/>
        <v/>
      </c>
      <c r="J60" s="23" t="str">
        <f t="shared" si="13"/>
        <v/>
      </c>
      <c r="K60" s="23" t="str">
        <f t="shared" si="13"/>
        <v/>
      </c>
      <c r="L60" s="23" t="str">
        <f t="shared" si="13"/>
        <v/>
      </c>
      <c r="M60" s="23" t="str">
        <f t="shared" si="13"/>
        <v/>
      </c>
      <c r="N60" s="23" t="str">
        <f t="shared" si="13"/>
        <v/>
      </c>
      <c r="O60" s="23" t="str">
        <f t="shared" si="13"/>
        <v/>
      </c>
    </row>
    <row r="61" spans="1:15" x14ac:dyDescent="0.45">
      <c r="A61">
        <v>1600</v>
      </c>
      <c r="B61" s="23" t="str">
        <f t="shared" ref="B61:O61" si="14">IFERROR(B15/B38,"")</f>
        <v/>
      </c>
      <c r="C61" s="23" t="str">
        <f t="shared" si="14"/>
        <v/>
      </c>
      <c r="D61" s="23" t="str">
        <f t="shared" si="14"/>
        <v/>
      </c>
      <c r="E61" s="23" t="str">
        <f t="shared" si="14"/>
        <v/>
      </c>
      <c r="F61" s="23" t="str">
        <f t="shared" si="14"/>
        <v/>
      </c>
      <c r="G61" s="23" t="str">
        <f t="shared" si="14"/>
        <v/>
      </c>
      <c r="H61" s="23" t="str">
        <f t="shared" si="14"/>
        <v/>
      </c>
      <c r="I61" s="23" t="str">
        <f t="shared" si="14"/>
        <v/>
      </c>
      <c r="J61" s="23" t="str">
        <f t="shared" si="14"/>
        <v/>
      </c>
      <c r="K61" s="23" t="str">
        <f t="shared" si="14"/>
        <v/>
      </c>
      <c r="L61" s="23" t="str">
        <f t="shared" si="14"/>
        <v/>
      </c>
      <c r="M61" s="23" t="str">
        <f t="shared" si="14"/>
        <v/>
      </c>
      <c r="N61" s="23" t="str">
        <f t="shared" si="14"/>
        <v/>
      </c>
      <c r="O61" s="23" t="str">
        <f t="shared" si="14"/>
        <v/>
      </c>
    </row>
    <row r="62" spans="1:15" x14ac:dyDescent="0.45">
      <c r="A62">
        <v>1800</v>
      </c>
      <c r="B62" s="23" t="str">
        <f t="shared" ref="B62:O62" si="15">IFERROR(B16/B39,"")</f>
        <v/>
      </c>
      <c r="C62" s="23" t="str">
        <f t="shared" si="15"/>
        <v/>
      </c>
      <c r="D62" s="23" t="str">
        <f t="shared" si="15"/>
        <v/>
      </c>
      <c r="E62" s="23" t="str">
        <f t="shared" si="15"/>
        <v/>
      </c>
      <c r="F62" s="23" t="str">
        <f t="shared" si="15"/>
        <v/>
      </c>
      <c r="G62" s="23" t="str">
        <f t="shared" si="15"/>
        <v/>
      </c>
      <c r="H62" s="23" t="str">
        <f t="shared" si="15"/>
        <v/>
      </c>
      <c r="I62" s="23" t="str">
        <f t="shared" si="15"/>
        <v/>
      </c>
      <c r="J62" s="23" t="str">
        <f t="shared" si="15"/>
        <v/>
      </c>
      <c r="K62" s="23" t="str">
        <f t="shared" si="15"/>
        <v/>
      </c>
      <c r="L62" s="23" t="str">
        <f t="shared" si="15"/>
        <v/>
      </c>
      <c r="M62" s="23" t="str">
        <f t="shared" si="15"/>
        <v/>
      </c>
      <c r="N62" s="23" t="str">
        <f t="shared" si="15"/>
        <v/>
      </c>
      <c r="O62" s="23" t="str">
        <f t="shared" si="15"/>
        <v/>
      </c>
    </row>
    <row r="63" spans="1:15" x14ac:dyDescent="0.45">
      <c r="A63">
        <v>2000</v>
      </c>
      <c r="B63" s="23" t="str">
        <f t="shared" ref="B63:O63" si="16">IFERROR(B17/B40,"")</f>
        <v/>
      </c>
      <c r="C63" s="23" t="str">
        <f t="shared" si="16"/>
        <v/>
      </c>
      <c r="D63" s="23" t="str">
        <f t="shared" si="16"/>
        <v/>
      </c>
      <c r="E63" s="23" t="str">
        <f t="shared" si="16"/>
        <v/>
      </c>
      <c r="F63" s="23" t="str">
        <f t="shared" si="16"/>
        <v/>
      </c>
      <c r="G63" s="23" t="str">
        <f t="shared" si="16"/>
        <v/>
      </c>
      <c r="H63" s="23" t="str">
        <f t="shared" si="16"/>
        <v/>
      </c>
      <c r="I63" s="23" t="str">
        <f t="shared" si="16"/>
        <v/>
      </c>
      <c r="J63" s="23" t="str">
        <f t="shared" si="16"/>
        <v/>
      </c>
      <c r="K63" s="23" t="str">
        <f t="shared" si="16"/>
        <v/>
      </c>
      <c r="L63" s="23" t="str">
        <f t="shared" si="16"/>
        <v/>
      </c>
      <c r="M63" s="23" t="str">
        <f t="shared" si="16"/>
        <v/>
      </c>
      <c r="N63" s="23" t="str">
        <f t="shared" si="16"/>
        <v/>
      </c>
      <c r="O63" s="23" t="str">
        <f t="shared" si="16"/>
        <v/>
      </c>
    </row>
    <row r="64" spans="1:15" x14ac:dyDescent="0.45">
      <c r="A64">
        <v>2200</v>
      </c>
      <c r="B64" s="23" t="str">
        <f t="shared" ref="B64:O64" si="17">IFERROR(B18/B41,"")</f>
        <v/>
      </c>
      <c r="C64" s="23" t="str">
        <f t="shared" si="17"/>
        <v/>
      </c>
      <c r="D64" s="23" t="str">
        <f t="shared" si="17"/>
        <v/>
      </c>
      <c r="E64" s="23" t="str">
        <f t="shared" si="17"/>
        <v/>
      </c>
      <c r="F64" s="23" t="str">
        <f t="shared" si="17"/>
        <v/>
      </c>
      <c r="G64" s="23" t="str">
        <f t="shared" si="17"/>
        <v/>
      </c>
      <c r="H64" s="23" t="str">
        <f t="shared" si="17"/>
        <v/>
      </c>
      <c r="I64" s="23" t="str">
        <f t="shared" si="17"/>
        <v/>
      </c>
      <c r="J64" s="23" t="str">
        <f t="shared" si="17"/>
        <v/>
      </c>
      <c r="K64" s="23" t="str">
        <f t="shared" si="17"/>
        <v/>
      </c>
      <c r="L64" s="23" t="str">
        <f t="shared" si="17"/>
        <v/>
      </c>
      <c r="M64" s="23" t="str">
        <f t="shared" si="17"/>
        <v/>
      </c>
      <c r="N64" s="23" t="str">
        <f t="shared" si="17"/>
        <v/>
      </c>
      <c r="O64" s="23" t="str">
        <f t="shared" si="17"/>
        <v/>
      </c>
    </row>
    <row r="65" spans="1:15" x14ac:dyDescent="0.45">
      <c r="A65">
        <v>2400</v>
      </c>
      <c r="B65" s="23" t="str">
        <f t="shared" ref="B65:O65" si="18">IFERROR(B19/B42,"")</f>
        <v/>
      </c>
      <c r="C65" s="23" t="str">
        <f t="shared" si="18"/>
        <v/>
      </c>
      <c r="D65" s="23" t="str">
        <f t="shared" si="18"/>
        <v/>
      </c>
      <c r="E65" s="23" t="str">
        <f t="shared" si="18"/>
        <v/>
      </c>
      <c r="F65" s="23" t="str">
        <f t="shared" si="18"/>
        <v/>
      </c>
      <c r="G65" s="23" t="str">
        <f t="shared" si="18"/>
        <v/>
      </c>
      <c r="H65" s="23" t="str">
        <f t="shared" si="18"/>
        <v/>
      </c>
      <c r="I65" s="23" t="str">
        <f t="shared" si="18"/>
        <v/>
      </c>
      <c r="J65" s="23" t="str">
        <f t="shared" si="18"/>
        <v/>
      </c>
      <c r="K65" s="23" t="str">
        <f t="shared" si="18"/>
        <v/>
      </c>
      <c r="L65" s="23" t="str">
        <f t="shared" si="18"/>
        <v/>
      </c>
      <c r="M65" s="23" t="str">
        <f t="shared" si="18"/>
        <v/>
      </c>
      <c r="N65" s="23" t="str">
        <f t="shared" si="18"/>
        <v/>
      </c>
      <c r="O65" s="23" t="str">
        <f t="shared" si="18"/>
        <v/>
      </c>
    </row>
    <row r="66" spans="1:15" x14ac:dyDescent="0.45">
      <c r="A66">
        <v>2600</v>
      </c>
      <c r="B66" s="23" t="str">
        <f t="shared" ref="B66:O66" si="19">IFERROR(B20/B43,"")</f>
        <v/>
      </c>
      <c r="C66" s="23" t="str">
        <f t="shared" si="19"/>
        <v/>
      </c>
      <c r="D66" s="23" t="str">
        <f t="shared" si="19"/>
        <v/>
      </c>
      <c r="E66" s="23" t="str">
        <f t="shared" si="19"/>
        <v/>
      </c>
      <c r="F66" s="23" t="str">
        <f t="shared" si="19"/>
        <v/>
      </c>
      <c r="G66" s="23" t="str">
        <f t="shared" si="19"/>
        <v/>
      </c>
      <c r="H66" s="23" t="str">
        <f t="shared" si="19"/>
        <v/>
      </c>
      <c r="I66" s="23" t="str">
        <f t="shared" si="19"/>
        <v/>
      </c>
      <c r="J66" s="23" t="str">
        <f t="shared" si="19"/>
        <v/>
      </c>
      <c r="K66" s="23" t="str">
        <f t="shared" si="19"/>
        <v/>
      </c>
      <c r="L66" s="23" t="str">
        <f t="shared" si="19"/>
        <v/>
      </c>
      <c r="M66" s="23" t="str">
        <f t="shared" si="19"/>
        <v/>
      </c>
      <c r="N66" s="23" t="str">
        <f t="shared" si="19"/>
        <v/>
      </c>
      <c r="O66" s="23" t="str">
        <f t="shared" si="19"/>
        <v/>
      </c>
    </row>
    <row r="67" spans="1:15" x14ac:dyDescent="0.45">
      <c r="A67">
        <v>2800</v>
      </c>
      <c r="B67" s="23" t="str">
        <f t="shared" ref="B67:O67" si="20">IFERROR(B21/B44,"")</f>
        <v/>
      </c>
      <c r="C67" s="23" t="str">
        <f t="shared" si="20"/>
        <v/>
      </c>
      <c r="D67" s="23" t="str">
        <f t="shared" si="20"/>
        <v/>
      </c>
      <c r="E67" s="23" t="str">
        <f t="shared" si="20"/>
        <v/>
      </c>
      <c r="F67" s="23" t="str">
        <f t="shared" si="20"/>
        <v/>
      </c>
      <c r="G67" s="23" t="str">
        <f t="shared" si="20"/>
        <v/>
      </c>
      <c r="H67" s="23" t="str">
        <f t="shared" si="20"/>
        <v/>
      </c>
      <c r="I67" s="23" t="str">
        <f t="shared" si="20"/>
        <v/>
      </c>
      <c r="J67" s="23" t="str">
        <f t="shared" si="20"/>
        <v/>
      </c>
      <c r="K67" s="23" t="str">
        <f t="shared" si="20"/>
        <v/>
      </c>
      <c r="L67" s="23" t="str">
        <f t="shared" si="20"/>
        <v/>
      </c>
      <c r="M67" s="23" t="str">
        <f t="shared" si="20"/>
        <v/>
      </c>
      <c r="N67" s="23" t="str">
        <f t="shared" si="20"/>
        <v/>
      </c>
      <c r="O67" s="23" t="str">
        <f t="shared" si="20"/>
        <v/>
      </c>
    </row>
    <row r="68" spans="1:15" x14ac:dyDescent="0.45">
      <c r="A68">
        <v>3000</v>
      </c>
      <c r="B68" s="23" t="str">
        <f t="shared" ref="B68:O68" si="21">IFERROR(B22/B45,"")</f>
        <v/>
      </c>
      <c r="C68" s="23" t="str">
        <f t="shared" si="21"/>
        <v/>
      </c>
      <c r="D68" s="23" t="str">
        <f t="shared" si="21"/>
        <v/>
      </c>
      <c r="E68" s="23" t="str">
        <f t="shared" si="21"/>
        <v/>
      </c>
      <c r="F68" s="23" t="str">
        <f t="shared" si="21"/>
        <v/>
      </c>
      <c r="G68" s="23" t="str">
        <f t="shared" si="21"/>
        <v/>
      </c>
      <c r="H68" s="23" t="str">
        <f t="shared" si="21"/>
        <v/>
      </c>
      <c r="I68" s="23" t="str">
        <f t="shared" si="21"/>
        <v/>
      </c>
      <c r="J68" s="23" t="str">
        <f t="shared" si="21"/>
        <v/>
      </c>
      <c r="K68" s="23" t="str">
        <f t="shared" si="21"/>
        <v/>
      </c>
      <c r="L68" s="23" t="str">
        <f t="shared" si="21"/>
        <v/>
      </c>
      <c r="M68" s="23" t="str">
        <f t="shared" si="21"/>
        <v/>
      </c>
      <c r="N68" s="23" t="str">
        <f t="shared" si="21"/>
        <v/>
      </c>
      <c r="O68" s="23" t="str">
        <f t="shared" si="21"/>
        <v/>
      </c>
    </row>
  </sheetData>
  <conditionalFormatting sqref="B50:O6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BA3E7-93B4-47E5-94E2-AD88B5C6CC4C}">
  <sheetPr codeName="Sheet13"/>
  <dimension ref="A1:CN12"/>
  <sheetViews>
    <sheetView workbookViewId="0">
      <selection activeCell="B7" sqref="B7"/>
    </sheetView>
  </sheetViews>
  <sheetFormatPr defaultRowHeight="14.25" x14ac:dyDescent="0.45"/>
  <cols>
    <col min="1" max="1" width="11.59765625" bestFit="1" customWidth="1"/>
    <col min="2" max="2" width="16.06640625" bestFit="1" customWidth="1"/>
    <col min="3" max="4" width="10.46484375" bestFit="1" customWidth="1"/>
    <col min="5" max="5" width="10.73046875" bestFit="1" customWidth="1"/>
    <col min="6" max="6" width="26.46484375" bestFit="1" customWidth="1"/>
    <col min="7" max="7" width="21.265625" bestFit="1" customWidth="1"/>
    <col min="8" max="8" width="23" bestFit="1" customWidth="1"/>
    <col min="9" max="9" width="24.73046875" bestFit="1" customWidth="1"/>
    <col min="10" max="10" width="26.46484375" bestFit="1" customWidth="1"/>
    <col min="11" max="11" width="14.86328125" bestFit="1" customWidth="1"/>
    <col min="12" max="12" width="13.6640625" bestFit="1" customWidth="1"/>
    <col min="13" max="13" width="16.33203125" bestFit="1" customWidth="1"/>
    <col min="14" max="14" width="15.3984375" bestFit="1" customWidth="1"/>
    <col min="15" max="15" width="13.6640625" bestFit="1" customWidth="1"/>
    <col min="16" max="16" width="8.73046875" bestFit="1" customWidth="1"/>
    <col min="17" max="17" width="16.73046875" bestFit="1" customWidth="1"/>
    <col min="18" max="18" width="22.86328125" bestFit="1" customWidth="1"/>
    <col min="19" max="19" width="27.3984375" bestFit="1" customWidth="1"/>
    <col min="20" max="20" width="29" bestFit="1" customWidth="1"/>
    <col min="21" max="21" width="27.53125" bestFit="1" customWidth="1"/>
    <col min="22" max="22" width="29.1328125" bestFit="1" customWidth="1"/>
    <col min="23" max="23" width="21.796875" bestFit="1" customWidth="1"/>
    <col min="24" max="24" width="28.19921875" bestFit="1" customWidth="1"/>
    <col min="25" max="25" width="23.53125" bestFit="1" customWidth="1"/>
    <col min="26" max="26" width="20.33203125" bestFit="1" customWidth="1"/>
    <col min="27" max="27" width="21.9296875" bestFit="1" customWidth="1"/>
    <col min="28" max="28" width="20.33203125" bestFit="1" customWidth="1"/>
    <col min="29" max="29" width="21.9296875" bestFit="1" customWidth="1"/>
    <col min="30" max="30" width="22.46484375" bestFit="1" customWidth="1"/>
    <col min="31" max="31" width="24.06640625" bestFit="1" customWidth="1"/>
    <col min="32" max="32" width="16.06640625" bestFit="1" customWidth="1"/>
    <col min="33" max="33" width="13.6640625" bestFit="1" customWidth="1"/>
    <col min="34" max="34" width="15.265625" bestFit="1" customWidth="1"/>
    <col min="35" max="35" width="11.9296875" bestFit="1" customWidth="1"/>
    <col min="36" max="36" width="15.3984375" bestFit="1" customWidth="1"/>
    <col min="37" max="37" width="17.265625" bestFit="1" customWidth="1"/>
    <col min="38" max="38" width="21.796875" bestFit="1" customWidth="1"/>
    <col min="39" max="39" width="22.46484375" bestFit="1" customWidth="1"/>
    <col min="40" max="40" width="37.796875" bestFit="1" customWidth="1"/>
    <col min="41" max="41" width="16.06640625" bestFit="1" customWidth="1"/>
    <col min="42" max="42" width="16.86328125" bestFit="1" customWidth="1"/>
    <col min="43" max="43" width="24.46484375" bestFit="1" customWidth="1"/>
    <col min="44" max="44" width="22.46484375" bestFit="1" customWidth="1"/>
    <col min="45" max="45" width="19.796875" bestFit="1" customWidth="1"/>
    <col min="46" max="46" width="23.796875" bestFit="1" customWidth="1"/>
    <col min="47" max="47" width="36.59765625" bestFit="1" customWidth="1"/>
    <col min="48" max="48" width="21.1328125" bestFit="1" customWidth="1"/>
    <col min="49" max="49" width="18.46484375" bestFit="1" customWidth="1"/>
    <col min="50" max="50" width="31.6640625" bestFit="1" customWidth="1"/>
    <col min="51" max="51" width="16.73046875" bestFit="1" customWidth="1"/>
    <col min="52" max="52" width="13.9296875" bestFit="1" customWidth="1"/>
    <col min="53" max="53" width="20.86328125" bestFit="1" customWidth="1"/>
    <col min="54" max="54" width="20.33203125" bestFit="1" customWidth="1"/>
    <col min="55" max="55" width="17.53125" bestFit="1" customWidth="1"/>
    <col min="56" max="56" width="48.06640625" bestFit="1" customWidth="1"/>
    <col min="57" max="57" width="17" bestFit="1" customWidth="1"/>
    <col min="58" max="58" width="14.19921875" bestFit="1" customWidth="1"/>
    <col min="59" max="59" width="38.19921875" bestFit="1" customWidth="1"/>
    <col min="60" max="60" width="19.9296875" bestFit="1" customWidth="1"/>
    <col min="61" max="61" width="17.1328125" bestFit="1" customWidth="1"/>
    <col min="62" max="62" width="37.265625" bestFit="1" customWidth="1"/>
    <col min="63" max="63" width="16.19921875" bestFit="1" customWidth="1"/>
    <col min="64" max="64" width="13.3984375" bestFit="1" customWidth="1"/>
    <col min="65" max="65" width="26.46484375" bestFit="1" customWidth="1"/>
    <col min="66" max="66" width="20.73046875" bestFit="1" customWidth="1"/>
    <col min="67" max="67" width="17.9296875" bestFit="1" customWidth="1"/>
    <col min="68" max="68" width="34.73046875" bestFit="1" customWidth="1"/>
    <col min="69" max="69" width="21.53125" bestFit="1" customWidth="1"/>
    <col min="70" max="70" width="18.86328125" bestFit="1" customWidth="1"/>
    <col min="71" max="71" width="36.73046875" bestFit="1" customWidth="1"/>
    <col min="72" max="72" width="19.1328125" bestFit="1" customWidth="1"/>
    <col min="73" max="73" width="16.33203125" bestFit="1" customWidth="1"/>
    <col min="74" max="74" width="48.06640625" bestFit="1" customWidth="1"/>
    <col min="75" max="75" width="19.6640625" bestFit="1" customWidth="1"/>
    <col min="76" max="76" width="18.06640625" bestFit="1" customWidth="1"/>
    <col min="77" max="77" width="24.73046875" bestFit="1" customWidth="1"/>
    <col min="78" max="78" width="13.1328125" bestFit="1" customWidth="1"/>
    <col min="79" max="79" width="14.19921875" bestFit="1" customWidth="1"/>
    <col min="80" max="80" width="23.6640625" bestFit="1" customWidth="1"/>
    <col min="81" max="81" width="22.59765625" bestFit="1" customWidth="1"/>
    <col min="82" max="82" width="35.796875" bestFit="1" customWidth="1"/>
    <col min="83" max="83" width="25.796875" bestFit="1" customWidth="1"/>
    <col min="84" max="84" width="18.73046875" bestFit="1" customWidth="1"/>
    <col min="85" max="85" width="11" bestFit="1" customWidth="1"/>
    <col min="86" max="86" width="27.6640625" bestFit="1" customWidth="1"/>
    <col min="87" max="87" width="20.73046875" bestFit="1" customWidth="1"/>
    <col min="88" max="88" width="14.46484375" bestFit="1" customWidth="1"/>
    <col min="89" max="89" width="26.73046875" bestFit="1" customWidth="1"/>
    <col min="90" max="90" width="27.796875" bestFit="1" customWidth="1"/>
    <col min="91" max="91" width="11.59765625" bestFit="1" customWidth="1"/>
    <col min="92" max="92" width="15.265625" bestFit="1" customWidth="1"/>
  </cols>
  <sheetData>
    <row r="1" spans="1:92" x14ac:dyDescent="0.45">
      <c r="A1" t="s">
        <v>113</v>
      </c>
      <c r="B1" t="s">
        <v>114</v>
      </c>
      <c r="C1" t="s">
        <v>115</v>
      </c>
      <c r="D1" t="s">
        <v>116</v>
      </c>
      <c r="E1" t="s">
        <v>117</v>
      </c>
      <c r="F1" t="s">
        <v>118</v>
      </c>
      <c r="G1" t="s">
        <v>119</v>
      </c>
      <c r="H1" t="s">
        <v>120</v>
      </c>
      <c r="I1" t="s">
        <v>121</v>
      </c>
      <c r="J1" t="s">
        <v>122</v>
      </c>
      <c r="K1" t="s">
        <v>123</v>
      </c>
      <c r="L1" t="s">
        <v>124</v>
      </c>
      <c r="M1" t="s">
        <v>125</v>
      </c>
      <c r="N1" t="s">
        <v>126</v>
      </c>
      <c r="O1" t="s">
        <v>127</v>
      </c>
      <c r="P1" t="s">
        <v>128</v>
      </c>
      <c r="Q1" t="s">
        <v>129</v>
      </c>
      <c r="R1" t="s">
        <v>130</v>
      </c>
      <c r="S1" t="s">
        <v>131</v>
      </c>
      <c r="T1" t="s">
        <v>132</v>
      </c>
      <c r="U1" t="s">
        <v>133</v>
      </c>
      <c r="V1" t="s">
        <v>134</v>
      </c>
      <c r="W1" t="s">
        <v>135</v>
      </c>
      <c r="X1" t="s">
        <v>136</v>
      </c>
      <c r="Y1" t="s">
        <v>137</v>
      </c>
      <c r="Z1" t="s">
        <v>138</v>
      </c>
      <c r="AA1" t="s">
        <v>139</v>
      </c>
      <c r="AB1" t="s">
        <v>140</v>
      </c>
      <c r="AC1" t="s">
        <v>141</v>
      </c>
      <c r="AD1" t="s">
        <v>142</v>
      </c>
      <c r="AE1" t="s">
        <v>143</v>
      </c>
      <c r="AF1" t="s">
        <v>144</v>
      </c>
      <c r="AG1" t="s">
        <v>145</v>
      </c>
      <c r="AH1" t="s">
        <v>146</v>
      </c>
      <c r="AI1" t="s">
        <v>147</v>
      </c>
      <c r="AJ1" t="s">
        <v>148</v>
      </c>
      <c r="AK1" t="s">
        <v>149</v>
      </c>
      <c r="AL1" t="s">
        <v>150</v>
      </c>
      <c r="AM1" t="s">
        <v>151</v>
      </c>
      <c r="AN1" t="s">
        <v>152</v>
      </c>
      <c r="AO1" t="s">
        <v>153</v>
      </c>
      <c r="AP1" t="s">
        <v>154</v>
      </c>
      <c r="AQ1" t="s">
        <v>155</v>
      </c>
      <c r="AR1" t="s">
        <v>156</v>
      </c>
      <c r="AS1" t="s">
        <v>157</v>
      </c>
      <c r="AT1" t="s">
        <v>158</v>
      </c>
      <c r="AU1" t="s">
        <v>159</v>
      </c>
      <c r="AV1" t="s">
        <v>160</v>
      </c>
      <c r="AW1" t="s">
        <v>161</v>
      </c>
      <c r="AX1" t="s">
        <v>162</v>
      </c>
      <c r="AY1" t="s">
        <v>163</v>
      </c>
      <c r="AZ1" t="s">
        <v>164</v>
      </c>
      <c r="BA1" t="s">
        <v>165</v>
      </c>
      <c r="BB1" t="s">
        <v>166</v>
      </c>
      <c r="BC1" t="s">
        <v>167</v>
      </c>
      <c r="BD1" t="s">
        <v>168</v>
      </c>
      <c r="BE1" t="s">
        <v>169</v>
      </c>
      <c r="BF1" t="s">
        <v>170</v>
      </c>
      <c r="BG1" t="s">
        <v>171</v>
      </c>
      <c r="BH1" t="s">
        <v>172</v>
      </c>
      <c r="BI1" t="s">
        <v>173</v>
      </c>
      <c r="BJ1" t="s">
        <v>174</v>
      </c>
      <c r="BK1" t="s">
        <v>175</v>
      </c>
      <c r="BL1" t="s">
        <v>176</v>
      </c>
      <c r="BM1" t="s">
        <v>177</v>
      </c>
      <c r="BN1" t="s">
        <v>178</v>
      </c>
      <c r="BO1" t="s">
        <v>179</v>
      </c>
      <c r="BP1" t="s">
        <v>180</v>
      </c>
      <c r="BQ1" t="s">
        <v>181</v>
      </c>
      <c r="BR1" t="s">
        <v>182</v>
      </c>
      <c r="BS1" t="s">
        <v>183</v>
      </c>
      <c r="BT1" t="s">
        <v>184</v>
      </c>
      <c r="BU1" t="s">
        <v>185</v>
      </c>
      <c r="BV1" t="s">
        <v>186</v>
      </c>
      <c r="BW1" t="s">
        <v>187</v>
      </c>
      <c r="BX1" t="s">
        <v>188</v>
      </c>
      <c r="BY1" t="s">
        <v>189</v>
      </c>
      <c r="BZ1" t="s">
        <v>190</v>
      </c>
      <c r="CA1" t="s">
        <v>191</v>
      </c>
      <c r="CB1" t="s">
        <v>192</v>
      </c>
      <c r="CC1" t="s">
        <v>193</v>
      </c>
      <c r="CD1" t="s">
        <v>194</v>
      </c>
      <c r="CE1" t="s">
        <v>195</v>
      </c>
      <c r="CF1" t="s">
        <v>196</v>
      </c>
      <c r="CG1" t="s">
        <v>197</v>
      </c>
      <c r="CH1" t="s">
        <v>198</v>
      </c>
      <c r="CI1" t="s">
        <v>199</v>
      </c>
      <c r="CJ1" t="s">
        <v>200</v>
      </c>
      <c r="CK1" t="s">
        <v>201</v>
      </c>
      <c r="CL1" t="s">
        <v>202</v>
      </c>
      <c r="CM1" t="s">
        <v>203</v>
      </c>
      <c r="CN1" t="s">
        <v>204</v>
      </c>
    </row>
    <row r="2" spans="1:92" x14ac:dyDescent="0.45">
      <c r="A2">
        <v>4.68069457632016E+32</v>
      </c>
      <c r="B2" t="s">
        <v>262</v>
      </c>
      <c r="C2" t="s">
        <v>206</v>
      </c>
      <c r="D2" t="s">
        <v>207</v>
      </c>
      <c r="E2" t="s">
        <v>208</v>
      </c>
      <c r="F2">
        <v>5251774768</v>
      </c>
      <c r="G2" t="s">
        <v>263</v>
      </c>
      <c r="H2" t="s">
        <v>264</v>
      </c>
      <c r="I2">
        <v>47</v>
      </c>
      <c r="J2">
        <v>98</v>
      </c>
      <c r="K2" t="s">
        <v>210</v>
      </c>
      <c r="L2" t="s">
        <v>244</v>
      </c>
      <c r="M2" s="32">
        <v>42430</v>
      </c>
      <c r="N2" t="s">
        <v>212</v>
      </c>
      <c r="O2" t="s">
        <v>213</v>
      </c>
      <c r="P2" t="s">
        <v>214</v>
      </c>
      <c r="Q2" s="32">
        <v>42431</v>
      </c>
      <c r="R2" t="s">
        <v>265</v>
      </c>
      <c r="S2">
        <v>40</v>
      </c>
      <c r="T2">
        <v>92</v>
      </c>
      <c r="U2">
        <v>350</v>
      </c>
      <c r="V2">
        <v>17</v>
      </c>
      <c r="W2">
        <v>7.2</v>
      </c>
      <c r="X2">
        <v>64</v>
      </c>
      <c r="Y2">
        <v>0.6</v>
      </c>
      <c r="Z2">
        <v>81</v>
      </c>
      <c r="AA2">
        <v>81</v>
      </c>
      <c r="AB2">
        <v>1363</v>
      </c>
      <c r="AC2">
        <v>653</v>
      </c>
      <c r="AD2">
        <v>130</v>
      </c>
      <c r="AE2">
        <v>77</v>
      </c>
      <c r="AF2">
        <v>113</v>
      </c>
      <c r="AG2" t="s">
        <v>216</v>
      </c>
      <c r="AH2" t="s">
        <v>217</v>
      </c>
      <c r="AI2" t="s">
        <v>218</v>
      </c>
      <c r="AJ2" t="s">
        <v>214</v>
      </c>
      <c r="AK2" t="s">
        <v>214</v>
      </c>
      <c r="AL2">
        <v>2107</v>
      </c>
      <c r="AM2">
        <v>45</v>
      </c>
      <c r="AN2" t="s">
        <v>266</v>
      </c>
      <c r="AO2" t="s">
        <v>220</v>
      </c>
      <c r="AP2">
        <v>2</v>
      </c>
      <c r="AQ2">
        <v>6</v>
      </c>
      <c r="AR2">
        <v>6</v>
      </c>
      <c r="AS2">
        <v>80</v>
      </c>
      <c r="AT2">
        <v>1</v>
      </c>
      <c r="AU2" t="s">
        <v>221</v>
      </c>
      <c r="AV2" t="s">
        <v>81</v>
      </c>
      <c r="AW2" t="s">
        <v>81</v>
      </c>
      <c r="AX2" t="s">
        <v>267</v>
      </c>
      <c r="AY2" t="s">
        <v>223</v>
      </c>
      <c r="AZ2" t="s">
        <v>224</v>
      </c>
      <c r="BA2" t="s">
        <v>268</v>
      </c>
      <c r="BB2" t="s">
        <v>249</v>
      </c>
      <c r="BC2" t="s">
        <v>249</v>
      </c>
      <c r="BD2" t="s">
        <v>251</v>
      </c>
      <c r="BE2" t="s">
        <v>252</v>
      </c>
      <c r="BF2" t="s">
        <v>252</v>
      </c>
      <c r="BG2" t="s">
        <v>253</v>
      </c>
      <c r="BH2" t="s">
        <v>224</v>
      </c>
      <c r="BI2" t="s">
        <v>224</v>
      </c>
      <c r="BJ2" t="s">
        <v>269</v>
      </c>
      <c r="BK2" t="s">
        <v>226</v>
      </c>
      <c r="BL2" t="s">
        <v>226</v>
      </c>
      <c r="BM2" t="s">
        <v>230</v>
      </c>
      <c r="BN2" t="s">
        <v>81</v>
      </c>
      <c r="BO2" t="s">
        <v>81</v>
      </c>
      <c r="BP2" t="s">
        <v>270</v>
      </c>
      <c r="BQ2" t="s">
        <v>226</v>
      </c>
      <c r="BR2" t="s">
        <v>226</v>
      </c>
      <c r="BS2" t="s">
        <v>271</v>
      </c>
      <c r="BT2" t="s">
        <v>233</v>
      </c>
      <c r="BU2" t="s">
        <v>233</v>
      </c>
      <c r="BV2" t="s">
        <v>234</v>
      </c>
      <c r="BW2">
        <v>0</v>
      </c>
      <c r="BX2" t="s">
        <v>223</v>
      </c>
      <c r="BY2" t="s">
        <v>214</v>
      </c>
      <c r="CB2" t="s">
        <v>79</v>
      </c>
      <c r="CC2" t="s">
        <v>235</v>
      </c>
      <c r="CD2" t="s">
        <v>272</v>
      </c>
      <c r="CE2" t="s">
        <v>237</v>
      </c>
      <c r="CF2" t="s">
        <v>238</v>
      </c>
      <c r="CG2" t="s">
        <v>239</v>
      </c>
      <c r="CH2" t="s">
        <v>260</v>
      </c>
      <c r="CI2" s="33">
        <v>42431.439189814817</v>
      </c>
      <c r="CJ2" t="s">
        <v>261</v>
      </c>
      <c r="CM2">
        <v>100121178106</v>
      </c>
      <c r="CN2" t="s">
        <v>241</v>
      </c>
    </row>
    <row r="3" spans="1:92" x14ac:dyDescent="0.45">
      <c r="A3">
        <v>4.6806949745201005E+32</v>
      </c>
      <c r="B3" t="s">
        <v>262</v>
      </c>
      <c r="C3" t="s">
        <v>206</v>
      </c>
      <c r="D3" t="s">
        <v>207</v>
      </c>
      <c r="E3" t="s">
        <v>208</v>
      </c>
      <c r="F3">
        <v>5251774768</v>
      </c>
      <c r="G3" t="s">
        <v>263</v>
      </c>
      <c r="H3" t="s">
        <v>274</v>
      </c>
      <c r="I3">
        <v>48</v>
      </c>
      <c r="J3">
        <v>57</v>
      </c>
      <c r="K3" t="s">
        <v>210</v>
      </c>
      <c r="L3" t="s">
        <v>244</v>
      </c>
      <c r="M3" s="32">
        <v>40281</v>
      </c>
      <c r="N3" t="s">
        <v>212</v>
      </c>
      <c r="O3" t="s">
        <v>213</v>
      </c>
      <c r="P3" t="s">
        <v>214</v>
      </c>
      <c r="Q3" s="32">
        <v>40282</v>
      </c>
      <c r="R3" t="s">
        <v>245</v>
      </c>
      <c r="S3">
        <v>41</v>
      </c>
      <c r="T3">
        <v>47</v>
      </c>
      <c r="U3">
        <v>359</v>
      </c>
      <c r="V3">
        <v>301</v>
      </c>
      <c r="W3">
        <v>7.8</v>
      </c>
      <c r="X3">
        <v>66</v>
      </c>
      <c r="Y3">
        <v>6.7</v>
      </c>
      <c r="Z3">
        <v>117</v>
      </c>
      <c r="AA3">
        <v>62</v>
      </c>
      <c r="AB3">
        <v>1052</v>
      </c>
      <c r="AC3">
        <v>928</v>
      </c>
      <c r="AD3">
        <v>140</v>
      </c>
      <c r="AE3">
        <v>115</v>
      </c>
      <c r="AF3">
        <v>152.19</v>
      </c>
      <c r="AG3" t="s">
        <v>216</v>
      </c>
      <c r="AH3" t="s">
        <v>217</v>
      </c>
      <c r="AI3" t="s">
        <v>223</v>
      </c>
      <c r="AJ3" t="s">
        <v>214</v>
      </c>
      <c r="AK3" t="s">
        <v>214</v>
      </c>
      <c r="AL3">
        <v>2107</v>
      </c>
      <c r="AM3">
        <v>85</v>
      </c>
      <c r="AN3" t="s">
        <v>266</v>
      </c>
      <c r="AO3" t="s">
        <v>220</v>
      </c>
      <c r="AP3">
        <v>1</v>
      </c>
      <c r="AQ3">
        <v>6</v>
      </c>
      <c r="AR3">
        <v>6</v>
      </c>
      <c r="AS3">
        <v>12</v>
      </c>
      <c r="AT3">
        <v>2</v>
      </c>
      <c r="AU3" t="s">
        <v>221</v>
      </c>
      <c r="AV3" t="s">
        <v>81</v>
      </c>
      <c r="AW3" t="s">
        <v>81</v>
      </c>
      <c r="AX3" t="s">
        <v>222</v>
      </c>
      <c r="AY3" t="s">
        <v>224</v>
      </c>
      <c r="AZ3" t="s">
        <v>224</v>
      </c>
      <c r="BA3" t="s">
        <v>250</v>
      </c>
      <c r="BB3" t="s">
        <v>249</v>
      </c>
      <c r="BC3" t="s">
        <v>249</v>
      </c>
      <c r="BD3" t="s">
        <v>307</v>
      </c>
      <c r="BE3" t="s">
        <v>81</v>
      </c>
      <c r="BF3" t="s">
        <v>81</v>
      </c>
      <c r="BG3" t="s">
        <v>308</v>
      </c>
      <c r="BH3" t="s">
        <v>224</v>
      </c>
      <c r="BI3" t="s">
        <v>224</v>
      </c>
      <c r="BJ3" t="s">
        <v>309</v>
      </c>
      <c r="BK3" t="s">
        <v>81</v>
      </c>
      <c r="BL3" t="s">
        <v>81</v>
      </c>
      <c r="BM3" t="s">
        <v>230</v>
      </c>
      <c r="BN3" t="s">
        <v>81</v>
      </c>
      <c r="BO3" t="s">
        <v>81</v>
      </c>
      <c r="BP3" t="s">
        <v>270</v>
      </c>
      <c r="BQ3" t="s">
        <v>226</v>
      </c>
      <c r="BR3" t="s">
        <v>226</v>
      </c>
      <c r="BS3" t="s">
        <v>310</v>
      </c>
      <c r="BT3" t="s">
        <v>249</v>
      </c>
      <c r="BU3" t="s">
        <v>249</v>
      </c>
      <c r="BV3" t="s">
        <v>311</v>
      </c>
      <c r="BW3">
        <v>0</v>
      </c>
      <c r="BX3" t="s">
        <v>223</v>
      </c>
      <c r="BY3" t="s">
        <v>214</v>
      </c>
      <c r="BZ3">
        <v>2.6</v>
      </c>
      <c r="CA3">
        <v>0</v>
      </c>
      <c r="CB3" t="s">
        <v>79</v>
      </c>
      <c r="CC3" t="s">
        <v>235</v>
      </c>
      <c r="CD3" t="s">
        <v>272</v>
      </c>
      <c r="CE3" t="s">
        <v>237</v>
      </c>
      <c r="CF3" t="s">
        <v>238</v>
      </c>
      <c r="CG3" t="s">
        <v>239</v>
      </c>
      <c r="CH3" t="s">
        <v>260</v>
      </c>
      <c r="CI3" s="33">
        <v>40282.497349537036</v>
      </c>
      <c r="CJ3" t="s">
        <v>261</v>
      </c>
      <c r="CM3">
        <v>100121178106</v>
      </c>
      <c r="CN3" t="s">
        <v>241</v>
      </c>
    </row>
    <row r="4" spans="1:92" x14ac:dyDescent="0.45">
      <c r="A4">
        <v>1.419684799942016E+33</v>
      </c>
      <c r="B4" t="s">
        <v>242</v>
      </c>
      <c r="C4" t="s">
        <v>206</v>
      </c>
      <c r="D4" t="s">
        <v>207</v>
      </c>
      <c r="E4" t="s">
        <v>208</v>
      </c>
      <c r="F4">
        <v>9936892478</v>
      </c>
      <c r="G4" t="s">
        <v>243</v>
      </c>
      <c r="H4" t="s">
        <v>209</v>
      </c>
      <c r="I4">
        <v>37</v>
      </c>
      <c r="J4">
        <v>82</v>
      </c>
      <c r="K4" t="s">
        <v>210</v>
      </c>
      <c r="L4" t="s">
        <v>244</v>
      </c>
      <c r="M4" s="32">
        <v>42431</v>
      </c>
      <c r="N4" t="s">
        <v>212</v>
      </c>
      <c r="O4" t="s">
        <v>213</v>
      </c>
      <c r="P4" t="s">
        <v>214</v>
      </c>
      <c r="Q4" s="32">
        <v>42431</v>
      </c>
      <c r="R4" t="s">
        <v>245</v>
      </c>
      <c r="S4">
        <v>17</v>
      </c>
      <c r="T4">
        <v>78</v>
      </c>
      <c r="U4">
        <v>654</v>
      </c>
      <c r="V4">
        <v>107</v>
      </c>
      <c r="W4">
        <v>11.4</v>
      </c>
      <c r="X4">
        <v>115</v>
      </c>
      <c r="Y4">
        <v>2</v>
      </c>
      <c r="Z4">
        <v>138</v>
      </c>
      <c r="AA4">
        <v>62</v>
      </c>
      <c r="AB4">
        <v>1435</v>
      </c>
      <c r="AC4">
        <v>574</v>
      </c>
      <c r="AD4">
        <v>185</v>
      </c>
      <c r="AE4">
        <v>79</v>
      </c>
      <c r="AF4">
        <v>99</v>
      </c>
      <c r="AG4" t="s">
        <v>246</v>
      </c>
      <c r="AH4" t="s">
        <v>217</v>
      </c>
      <c r="AI4" t="s">
        <v>218</v>
      </c>
      <c r="AJ4" t="s">
        <v>214</v>
      </c>
      <c r="AK4" t="s">
        <v>214</v>
      </c>
      <c r="AL4">
        <v>2401</v>
      </c>
      <c r="AM4">
        <v>91</v>
      </c>
      <c r="AN4" t="s">
        <v>247</v>
      </c>
      <c r="AO4" t="s">
        <v>220</v>
      </c>
      <c r="AP4">
        <v>2</v>
      </c>
      <c r="AQ4">
        <v>6</v>
      </c>
      <c r="AR4">
        <v>6</v>
      </c>
      <c r="AS4">
        <v>0</v>
      </c>
      <c r="AT4">
        <v>0</v>
      </c>
      <c r="AU4" t="s">
        <v>248</v>
      </c>
      <c r="AV4" t="s">
        <v>226</v>
      </c>
      <c r="AW4" t="s">
        <v>249</v>
      </c>
      <c r="AX4" t="s">
        <v>222</v>
      </c>
      <c r="AY4" t="s">
        <v>223</v>
      </c>
      <c r="AZ4" t="s">
        <v>224</v>
      </c>
      <c r="BA4" t="s">
        <v>250</v>
      </c>
      <c r="BB4" t="s">
        <v>81</v>
      </c>
      <c r="BC4" t="s">
        <v>81</v>
      </c>
      <c r="BD4" t="s">
        <v>251</v>
      </c>
      <c r="BE4" t="s">
        <v>252</v>
      </c>
      <c r="BF4" t="s">
        <v>252</v>
      </c>
      <c r="BG4" t="s">
        <v>253</v>
      </c>
      <c r="BH4" t="s">
        <v>224</v>
      </c>
      <c r="BI4" t="s">
        <v>224</v>
      </c>
      <c r="BJ4" t="s">
        <v>254</v>
      </c>
      <c r="BK4" t="s">
        <v>81</v>
      </c>
      <c r="BL4" t="s">
        <v>81</v>
      </c>
      <c r="BM4" t="s">
        <v>255</v>
      </c>
      <c r="BN4" t="s">
        <v>226</v>
      </c>
      <c r="BO4" t="s">
        <v>252</v>
      </c>
      <c r="BP4" t="s">
        <v>256</v>
      </c>
      <c r="BQ4" t="s">
        <v>249</v>
      </c>
      <c r="BR4" t="s">
        <v>249</v>
      </c>
      <c r="BS4" t="s">
        <v>257</v>
      </c>
      <c r="BT4" t="s">
        <v>252</v>
      </c>
      <c r="BU4" t="s">
        <v>252</v>
      </c>
      <c r="BV4" t="s">
        <v>258</v>
      </c>
      <c r="BW4">
        <v>0</v>
      </c>
      <c r="BX4" t="s">
        <v>223</v>
      </c>
      <c r="BY4" t="s">
        <v>214</v>
      </c>
      <c r="CB4" t="s">
        <v>79</v>
      </c>
      <c r="CC4" t="s">
        <v>235</v>
      </c>
      <c r="CD4" t="s">
        <v>259</v>
      </c>
      <c r="CE4" t="s">
        <v>237</v>
      </c>
      <c r="CF4" t="s">
        <v>238</v>
      </c>
      <c r="CG4" t="s">
        <v>239</v>
      </c>
      <c r="CH4" t="s">
        <v>260</v>
      </c>
      <c r="CI4" s="33">
        <v>42431.808518518519</v>
      </c>
      <c r="CJ4" t="s">
        <v>261</v>
      </c>
      <c r="CN4" t="s">
        <v>214</v>
      </c>
    </row>
    <row r="5" spans="1:92" x14ac:dyDescent="0.45">
      <c r="A5">
        <v>6.2436461441201102E+32</v>
      </c>
      <c r="B5" t="s">
        <v>300</v>
      </c>
      <c r="C5" t="s">
        <v>206</v>
      </c>
      <c r="D5" t="s">
        <v>207</v>
      </c>
      <c r="E5" t="s">
        <v>208</v>
      </c>
      <c r="F5">
        <v>2194436868</v>
      </c>
      <c r="G5" t="s">
        <v>274</v>
      </c>
      <c r="H5" t="s">
        <v>274</v>
      </c>
      <c r="I5">
        <v>58</v>
      </c>
      <c r="J5">
        <v>60</v>
      </c>
      <c r="K5" t="s">
        <v>210</v>
      </c>
      <c r="L5" t="s">
        <v>244</v>
      </c>
      <c r="M5" s="32">
        <v>40667</v>
      </c>
      <c r="N5" t="s">
        <v>212</v>
      </c>
      <c r="O5" t="s">
        <v>213</v>
      </c>
      <c r="P5" t="s">
        <v>214</v>
      </c>
      <c r="Q5" s="32">
        <v>40668</v>
      </c>
      <c r="R5" t="s">
        <v>215</v>
      </c>
      <c r="S5">
        <v>54</v>
      </c>
      <c r="T5">
        <v>55</v>
      </c>
      <c r="U5">
        <v>257</v>
      </c>
      <c r="V5">
        <v>248</v>
      </c>
      <c r="W5">
        <v>5.2</v>
      </c>
      <c r="X5">
        <v>49</v>
      </c>
      <c r="Y5">
        <v>5.0999999999999996</v>
      </c>
      <c r="Z5">
        <v>96</v>
      </c>
      <c r="AA5">
        <v>51</v>
      </c>
      <c r="AB5">
        <v>817</v>
      </c>
      <c r="AC5">
        <v>823</v>
      </c>
      <c r="AD5">
        <v>101</v>
      </c>
      <c r="AE5">
        <v>101</v>
      </c>
      <c r="AF5">
        <v>88.37</v>
      </c>
      <c r="AG5" t="s">
        <v>216</v>
      </c>
      <c r="AH5" t="s">
        <v>217</v>
      </c>
      <c r="AI5" t="s">
        <v>218</v>
      </c>
      <c r="AJ5" t="s">
        <v>214</v>
      </c>
      <c r="AK5" t="s">
        <v>214</v>
      </c>
      <c r="AL5">
        <v>2106</v>
      </c>
      <c r="AM5">
        <v>10</v>
      </c>
      <c r="AN5" t="s">
        <v>266</v>
      </c>
      <c r="AO5" t="s">
        <v>220</v>
      </c>
      <c r="AP5">
        <v>1</v>
      </c>
      <c r="AQ5">
        <v>6</v>
      </c>
      <c r="AR5">
        <v>6</v>
      </c>
      <c r="AS5">
        <v>11</v>
      </c>
      <c r="AT5">
        <v>0</v>
      </c>
      <c r="AU5" t="s">
        <v>221</v>
      </c>
      <c r="AV5" t="s">
        <v>81</v>
      </c>
      <c r="AW5" t="s">
        <v>81</v>
      </c>
      <c r="AX5" t="s">
        <v>222</v>
      </c>
      <c r="AY5" t="s">
        <v>224</v>
      </c>
      <c r="AZ5" t="s">
        <v>224</v>
      </c>
      <c r="BA5" t="s">
        <v>301</v>
      </c>
      <c r="BB5" t="s">
        <v>252</v>
      </c>
      <c r="BC5" t="s">
        <v>252</v>
      </c>
      <c r="BD5" t="s">
        <v>302</v>
      </c>
      <c r="BE5" t="s">
        <v>252</v>
      </c>
      <c r="BF5" t="s">
        <v>252</v>
      </c>
      <c r="BG5" t="s">
        <v>303</v>
      </c>
      <c r="BH5" t="s">
        <v>224</v>
      </c>
      <c r="BI5" t="s">
        <v>224</v>
      </c>
      <c r="BJ5" t="s">
        <v>298</v>
      </c>
      <c r="BK5" t="s">
        <v>252</v>
      </c>
      <c r="BL5" t="s">
        <v>252</v>
      </c>
      <c r="BM5" t="s">
        <v>230</v>
      </c>
      <c r="BN5" t="s">
        <v>81</v>
      </c>
      <c r="BO5" t="s">
        <v>81</v>
      </c>
      <c r="BP5" t="s">
        <v>231</v>
      </c>
      <c r="BQ5" t="s">
        <v>81</v>
      </c>
      <c r="BR5" t="s">
        <v>81</v>
      </c>
      <c r="BS5" t="s">
        <v>304</v>
      </c>
      <c r="BT5" t="s">
        <v>249</v>
      </c>
      <c r="BU5" t="s">
        <v>249</v>
      </c>
      <c r="BV5" t="s">
        <v>234</v>
      </c>
      <c r="BW5">
        <v>0</v>
      </c>
      <c r="BX5" t="s">
        <v>223</v>
      </c>
      <c r="BY5" t="s">
        <v>214</v>
      </c>
      <c r="BZ5">
        <v>2.4300000000000002</v>
      </c>
      <c r="CA5">
        <v>0</v>
      </c>
      <c r="CB5" t="s">
        <v>214</v>
      </c>
      <c r="CC5" t="s">
        <v>235</v>
      </c>
      <c r="CD5" t="s">
        <v>305</v>
      </c>
      <c r="CE5" t="s">
        <v>237</v>
      </c>
      <c r="CF5" t="s">
        <v>238</v>
      </c>
      <c r="CG5" t="s">
        <v>239</v>
      </c>
      <c r="CH5" t="s">
        <v>306</v>
      </c>
      <c r="CI5" s="33">
        <v>40668.309745370374</v>
      </c>
      <c r="CJ5" t="s">
        <v>215</v>
      </c>
      <c r="CK5">
        <v>9</v>
      </c>
      <c r="CL5">
        <v>1</v>
      </c>
      <c r="CN5" t="s">
        <v>214</v>
      </c>
    </row>
    <row r="6" spans="1:92" x14ac:dyDescent="0.45">
      <c r="A6">
        <v>6.66978311512019E+32</v>
      </c>
      <c r="B6" t="s">
        <v>205</v>
      </c>
      <c r="C6" t="s">
        <v>206</v>
      </c>
      <c r="D6" t="s">
        <v>207</v>
      </c>
      <c r="E6" t="s">
        <v>208</v>
      </c>
      <c r="F6">
        <v>9038139868</v>
      </c>
      <c r="G6" t="s">
        <v>102</v>
      </c>
      <c r="H6" t="s">
        <v>209</v>
      </c>
      <c r="I6">
        <v>74</v>
      </c>
      <c r="J6">
        <v>83</v>
      </c>
      <c r="K6" t="s">
        <v>210</v>
      </c>
      <c r="L6" t="s">
        <v>211</v>
      </c>
      <c r="M6" s="32">
        <v>43615</v>
      </c>
      <c r="N6" t="s">
        <v>212</v>
      </c>
      <c r="O6" t="s">
        <v>213</v>
      </c>
      <c r="P6" t="s">
        <v>214</v>
      </c>
      <c r="Q6" s="32">
        <v>43615</v>
      </c>
      <c r="R6" t="s">
        <v>215</v>
      </c>
      <c r="S6">
        <v>70</v>
      </c>
      <c r="T6">
        <v>82</v>
      </c>
      <c r="U6">
        <v>157</v>
      </c>
      <c r="V6">
        <v>93</v>
      </c>
      <c r="W6">
        <v>5</v>
      </c>
      <c r="X6">
        <v>25</v>
      </c>
      <c r="Y6">
        <v>2.8</v>
      </c>
      <c r="Z6">
        <v>112</v>
      </c>
      <c r="AA6">
        <v>112</v>
      </c>
      <c r="AB6">
        <v>1110</v>
      </c>
      <c r="AC6">
        <v>797</v>
      </c>
      <c r="AD6">
        <v>168</v>
      </c>
      <c r="AE6">
        <v>76</v>
      </c>
      <c r="AF6">
        <v>196</v>
      </c>
      <c r="AG6" t="s">
        <v>216</v>
      </c>
      <c r="AH6" t="s">
        <v>217</v>
      </c>
      <c r="AI6" t="s">
        <v>218</v>
      </c>
      <c r="AJ6" t="s">
        <v>214</v>
      </c>
      <c r="AK6" t="s">
        <v>214</v>
      </c>
      <c r="AL6">
        <v>2106</v>
      </c>
      <c r="AM6">
        <v>100</v>
      </c>
      <c r="AN6" t="s">
        <v>219</v>
      </c>
      <c r="AO6" t="s">
        <v>220</v>
      </c>
      <c r="AP6">
        <v>3</v>
      </c>
      <c r="AQ6">
        <v>7</v>
      </c>
      <c r="AR6">
        <v>7</v>
      </c>
      <c r="AS6">
        <v>90</v>
      </c>
      <c r="AT6">
        <v>0</v>
      </c>
      <c r="AU6" t="s">
        <v>221</v>
      </c>
      <c r="AV6" t="s">
        <v>81</v>
      </c>
      <c r="AW6" t="s">
        <v>81</v>
      </c>
      <c r="AX6" t="s">
        <v>222</v>
      </c>
      <c r="AY6" t="s">
        <v>223</v>
      </c>
      <c r="AZ6" t="s">
        <v>224</v>
      </c>
      <c r="BA6" t="s">
        <v>225</v>
      </c>
      <c r="BB6" t="s">
        <v>226</v>
      </c>
      <c r="BC6" t="s">
        <v>226</v>
      </c>
      <c r="BD6" t="s">
        <v>227</v>
      </c>
      <c r="BE6" t="s">
        <v>226</v>
      </c>
      <c r="BF6" t="s">
        <v>226</v>
      </c>
      <c r="BG6" t="s">
        <v>228</v>
      </c>
      <c r="BH6" t="s">
        <v>224</v>
      </c>
      <c r="BI6" t="s">
        <v>224</v>
      </c>
      <c r="BJ6" t="s">
        <v>229</v>
      </c>
      <c r="BK6" t="s">
        <v>81</v>
      </c>
      <c r="BL6" t="s">
        <v>81</v>
      </c>
      <c r="BM6" t="s">
        <v>230</v>
      </c>
      <c r="BN6" t="s">
        <v>81</v>
      </c>
      <c r="BO6" t="s">
        <v>81</v>
      </c>
      <c r="BP6" t="s">
        <v>231</v>
      </c>
      <c r="BQ6" t="s">
        <v>81</v>
      </c>
      <c r="BR6" t="s">
        <v>81</v>
      </c>
      <c r="BS6" t="s">
        <v>232</v>
      </c>
      <c r="BT6" t="s">
        <v>233</v>
      </c>
      <c r="BU6" t="s">
        <v>233</v>
      </c>
      <c r="BV6" t="s">
        <v>234</v>
      </c>
      <c r="BW6">
        <v>0</v>
      </c>
      <c r="BX6" t="s">
        <v>223</v>
      </c>
      <c r="BY6" t="s">
        <v>214</v>
      </c>
      <c r="CB6" t="s">
        <v>79</v>
      </c>
      <c r="CC6" t="s">
        <v>235</v>
      </c>
      <c r="CD6" t="s">
        <v>236</v>
      </c>
      <c r="CE6" t="s">
        <v>237</v>
      </c>
      <c r="CF6" t="s">
        <v>238</v>
      </c>
      <c r="CG6" t="s">
        <v>239</v>
      </c>
      <c r="CH6" t="s">
        <v>240</v>
      </c>
      <c r="CI6" s="33">
        <v>43615.61886574074</v>
      </c>
      <c r="CJ6" t="s">
        <v>215</v>
      </c>
      <c r="CM6">
        <v>100120042488</v>
      </c>
      <c r="CN6" t="s">
        <v>241</v>
      </c>
    </row>
    <row r="7" spans="1:92" x14ac:dyDescent="0.45">
      <c r="A7">
        <v>6.66978351412015E+32</v>
      </c>
      <c r="B7" t="s">
        <v>205</v>
      </c>
      <c r="C7" t="s">
        <v>206</v>
      </c>
      <c r="D7" t="s">
        <v>207</v>
      </c>
      <c r="E7" t="s">
        <v>208</v>
      </c>
      <c r="F7">
        <v>9038139868</v>
      </c>
      <c r="G7" t="s">
        <v>274</v>
      </c>
      <c r="H7" t="s">
        <v>102</v>
      </c>
      <c r="I7">
        <v>58</v>
      </c>
      <c r="J7">
        <v>71</v>
      </c>
      <c r="K7" t="s">
        <v>210</v>
      </c>
      <c r="L7" t="s">
        <v>211</v>
      </c>
      <c r="M7" s="32">
        <v>42179</v>
      </c>
      <c r="N7" t="s">
        <v>212</v>
      </c>
      <c r="O7" t="s">
        <v>213</v>
      </c>
      <c r="P7" t="s">
        <v>214</v>
      </c>
      <c r="Q7" s="32">
        <v>42180</v>
      </c>
      <c r="R7" t="s">
        <v>265</v>
      </c>
      <c r="S7">
        <v>54</v>
      </c>
      <c r="T7">
        <v>68</v>
      </c>
      <c r="U7">
        <v>257</v>
      </c>
      <c r="V7">
        <v>173</v>
      </c>
      <c r="W7">
        <v>6.9</v>
      </c>
      <c r="X7">
        <v>42</v>
      </c>
      <c r="Y7">
        <v>4.5999999999999996</v>
      </c>
      <c r="Z7">
        <v>79</v>
      </c>
      <c r="AA7">
        <v>79</v>
      </c>
      <c r="AB7">
        <v>1424</v>
      </c>
      <c r="AC7">
        <v>1211</v>
      </c>
      <c r="AD7">
        <v>151</v>
      </c>
      <c r="AE7">
        <v>79</v>
      </c>
      <c r="AF7">
        <v>167</v>
      </c>
      <c r="AG7" t="s">
        <v>216</v>
      </c>
      <c r="AH7" t="s">
        <v>217</v>
      </c>
      <c r="AI7" t="s">
        <v>218</v>
      </c>
      <c r="AJ7" t="s">
        <v>214</v>
      </c>
      <c r="AK7" t="s">
        <v>214</v>
      </c>
      <c r="AL7">
        <v>2106</v>
      </c>
      <c r="AM7">
        <v>100</v>
      </c>
      <c r="AN7" t="s">
        <v>266</v>
      </c>
      <c r="AO7" t="s">
        <v>281</v>
      </c>
      <c r="AP7">
        <v>3</v>
      </c>
      <c r="AQ7">
        <v>6</v>
      </c>
      <c r="AR7">
        <v>6</v>
      </c>
      <c r="AS7">
        <v>100</v>
      </c>
      <c r="AT7">
        <v>0</v>
      </c>
      <c r="AU7" t="s">
        <v>221</v>
      </c>
      <c r="AV7" t="s">
        <v>81</v>
      </c>
      <c r="AW7" t="s">
        <v>81</v>
      </c>
      <c r="AX7" t="s">
        <v>222</v>
      </c>
      <c r="AY7" t="s">
        <v>223</v>
      </c>
      <c r="AZ7" t="s">
        <v>224</v>
      </c>
      <c r="BA7" t="s">
        <v>225</v>
      </c>
      <c r="BB7" t="s">
        <v>226</v>
      </c>
      <c r="BC7" t="s">
        <v>226</v>
      </c>
      <c r="BD7" t="s">
        <v>227</v>
      </c>
      <c r="BE7" t="s">
        <v>81</v>
      </c>
      <c r="BF7" t="s">
        <v>81</v>
      </c>
      <c r="BG7" t="s">
        <v>228</v>
      </c>
      <c r="BH7" t="s">
        <v>224</v>
      </c>
      <c r="BI7" t="s">
        <v>224</v>
      </c>
      <c r="BJ7" t="s">
        <v>282</v>
      </c>
      <c r="BK7" t="s">
        <v>81</v>
      </c>
      <c r="BL7" t="s">
        <v>81</v>
      </c>
      <c r="BM7" t="s">
        <v>230</v>
      </c>
      <c r="BN7" t="s">
        <v>81</v>
      </c>
      <c r="BO7" t="s">
        <v>81</v>
      </c>
      <c r="BP7" t="s">
        <v>231</v>
      </c>
      <c r="BQ7" t="s">
        <v>81</v>
      </c>
      <c r="BR7" t="s">
        <v>81</v>
      </c>
      <c r="BS7" t="s">
        <v>283</v>
      </c>
      <c r="BT7" t="s">
        <v>233</v>
      </c>
      <c r="BU7" t="s">
        <v>233</v>
      </c>
      <c r="BV7" t="s">
        <v>234</v>
      </c>
      <c r="BW7">
        <v>0</v>
      </c>
      <c r="BX7" t="s">
        <v>223</v>
      </c>
      <c r="BY7" t="s">
        <v>214</v>
      </c>
      <c r="CB7" t="s">
        <v>79</v>
      </c>
      <c r="CC7" t="s">
        <v>235</v>
      </c>
      <c r="CD7" t="s">
        <v>236</v>
      </c>
      <c r="CE7" t="s">
        <v>237</v>
      </c>
      <c r="CF7" t="s">
        <v>238</v>
      </c>
      <c r="CG7" t="s">
        <v>239</v>
      </c>
      <c r="CH7" t="s">
        <v>240</v>
      </c>
      <c r="CI7" s="33">
        <v>42180.686863425923</v>
      </c>
      <c r="CJ7" t="s">
        <v>261</v>
      </c>
      <c r="CM7">
        <v>100120042488</v>
      </c>
      <c r="CN7" t="s">
        <v>241</v>
      </c>
    </row>
    <row r="8" spans="1:92" x14ac:dyDescent="0.45">
      <c r="A8">
        <v>6.6697831992201414E+32</v>
      </c>
      <c r="B8" t="s">
        <v>205</v>
      </c>
      <c r="C8" t="s">
        <v>206</v>
      </c>
      <c r="D8" t="s">
        <v>207</v>
      </c>
      <c r="E8" t="s">
        <v>208</v>
      </c>
      <c r="F8">
        <v>9038139868</v>
      </c>
      <c r="G8" t="s">
        <v>274</v>
      </c>
      <c r="H8" t="s">
        <v>102</v>
      </c>
      <c r="I8">
        <v>67</v>
      </c>
      <c r="J8">
        <v>80</v>
      </c>
      <c r="K8" t="s">
        <v>210</v>
      </c>
      <c r="L8" t="s">
        <v>211</v>
      </c>
      <c r="M8" s="32">
        <v>41962</v>
      </c>
      <c r="N8" t="s">
        <v>212</v>
      </c>
      <c r="O8" t="s">
        <v>213</v>
      </c>
      <c r="P8" t="s">
        <v>214</v>
      </c>
      <c r="Q8" s="32">
        <v>41963</v>
      </c>
      <c r="R8" t="s">
        <v>265</v>
      </c>
      <c r="S8">
        <v>66</v>
      </c>
      <c r="T8">
        <v>79</v>
      </c>
      <c r="U8">
        <v>169</v>
      </c>
      <c r="V8">
        <v>101</v>
      </c>
      <c r="W8">
        <v>5.0999999999999996</v>
      </c>
      <c r="X8">
        <v>29</v>
      </c>
      <c r="Y8">
        <v>3</v>
      </c>
      <c r="Z8">
        <v>107</v>
      </c>
      <c r="AA8">
        <v>82</v>
      </c>
      <c r="AB8">
        <v>1080</v>
      </c>
      <c r="AC8">
        <v>929</v>
      </c>
      <c r="AD8">
        <v>144</v>
      </c>
      <c r="AE8">
        <v>127</v>
      </c>
      <c r="AF8">
        <v>176</v>
      </c>
      <c r="AG8" t="s">
        <v>216</v>
      </c>
      <c r="AH8" t="s">
        <v>217</v>
      </c>
      <c r="AI8" t="s">
        <v>218</v>
      </c>
      <c r="AJ8" t="s">
        <v>214</v>
      </c>
      <c r="AK8" t="s">
        <v>214</v>
      </c>
      <c r="AL8">
        <v>2106</v>
      </c>
      <c r="AM8">
        <v>100</v>
      </c>
      <c r="AN8" t="s">
        <v>266</v>
      </c>
      <c r="AO8" t="s">
        <v>220</v>
      </c>
      <c r="AP8">
        <v>3</v>
      </c>
      <c r="AQ8">
        <v>7</v>
      </c>
      <c r="AR8">
        <v>7</v>
      </c>
      <c r="AS8">
        <v>70</v>
      </c>
      <c r="AT8">
        <v>0</v>
      </c>
      <c r="AU8" t="s">
        <v>221</v>
      </c>
      <c r="AV8" t="s">
        <v>81</v>
      </c>
      <c r="AW8" t="s">
        <v>81</v>
      </c>
      <c r="AX8" t="s">
        <v>267</v>
      </c>
      <c r="AY8" t="s">
        <v>224</v>
      </c>
      <c r="AZ8" t="s">
        <v>224</v>
      </c>
      <c r="BA8" t="s">
        <v>225</v>
      </c>
      <c r="BB8" t="s">
        <v>226</v>
      </c>
      <c r="BC8" t="s">
        <v>226</v>
      </c>
      <c r="BD8" t="s">
        <v>227</v>
      </c>
      <c r="BE8" t="s">
        <v>81</v>
      </c>
      <c r="BF8" t="s">
        <v>81</v>
      </c>
      <c r="BG8" t="s">
        <v>228</v>
      </c>
      <c r="BH8" t="s">
        <v>224</v>
      </c>
      <c r="BI8" t="s">
        <v>224</v>
      </c>
      <c r="BJ8" t="s">
        <v>284</v>
      </c>
      <c r="BK8" t="s">
        <v>226</v>
      </c>
      <c r="BL8" t="s">
        <v>226</v>
      </c>
      <c r="BM8" t="s">
        <v>230</v>
      </c>
      <c r="BN8" t="s">
        <v>81</v>
      </c>
      <c r="BO8" t="s">
        <v>81</v>
      </c>
      <c r="BP8" t="s">
        <v>231</v>
      </c>
      <c r="BQ8" t="s">
        <v>81</v>
      </c>
      <c r="BR8" t="s">
        <v>81</v>
      </c>
      <c r="BS8" t="s">
        <v>285</v>
      </c>
      <c r="BT8" t="s">
        <v>233</v>
      </c>
      <c r="BU8" t="s">
        <v>233</v>
      </c>
      <c r="BV8" t="s">
        <v>234</v>
      </c>
      <c r="BW8">
        <v>0</v>
      </c>
      <c r="BX8" t="s">
        <v>223</v>
      </c>
      <c r="BY8" t="s">
        <v>214</v>
      </c>
      <c r="CA8">
        <v>0</v>
      </c>
      <c r="CB8" t="s">
        <v>214</v>
      </c>
      <c r="CC8" t="s">
        <v>235</v>
      </c>
      <c r="CD8" t="s">
        <v>236</v>
      </c>
      <c r="CE8" t="s">
        <v>237</v>
      </c>
      <c r="CF8" t="s">
        <v>238</v>
      </c>
      <c r="CG8" t="s">
        <v>239</v>
      </c>
      <c r="CH8" t="s">
        <v>240</v>
      </c>
      <c r="CI8" s="33">
        <v>41963.654641203706</v>
      </c>
      <c r="CJ8" t="s">
        <v>261</v>
      </c>
      <c r="CK8">
        <v>20</v>
      </c>
      <c r="CL8">
        <v>14</v>
      </c>
      <c r="CM8">
        <v>100120042488</v>
      </c>
      <c r="CN8" t="s">
        <v>241</v>
      </c>
    </row>
    <row r="9" spans="1:92" x14ac:dyDescent="0.45">
      <c r="A9">
        <v>6.6697831992201299E+32</v>
      </c>
      <c r="B9" t="s">
        <v>205</v>
      </c>
      <c r="C9" t="s">
        <v>206</v>
      </c>
      <c r="D9" t="s">
        <v>207</v>
      </c>
      <c r="E9" t="s">
        <v>208</v>
      </c>
      <c r="F9">
        <v>9038139868</v>
      </c>
      <c r="G9" t="s">
        <v>274</v>
      </c>
      <c r="H9" t="s">
        <v>102</v>
      </c>
      <c r="I9">
        <v>68</v>
      </c>
      <c r="J9">
        <v>80</v>
      </c>
      <c r="K9" t="s">
        <v>210</v>
      </c>
      <c r="L9" t="s">
        <v>211</v>
      </c>
      <c r="M9" s="32">
        <v>41345</v>
      </c>
      <c r="N9" t="s">
        <v>212</v>
      </c>
      <c r="O9" t="s">
        <v>213</v>
      </c>
      <c r="P9" t="s">
        <v>214</v>
      </c>
      <c r="Q9" s="32">
        <v>41345</v>
      </c>
      <c r="R9" t="s">
        <v>265</v>
      </c>
      <c r="S9">
        <v>67</v>
      </c>
      <c r="T9">
        <v>80</v>
      </c>
      <c r="U9">
        <v>161</v>
      </c>
      <c r="V9">
        <v>97</v>
      </c>
      <c r="W9">
        <v>5.0999999999999996</v>
      </c>
      <c r="X9">
        <v>28</v>
      </c>
      <c r="Y9">
        <v>3</v>
      </c>
      <c r="Z9">
        <v>122</v>
      </c>
      <c r="AA9">
        <v>76</v>
      </c>
      <c r="AB9">
        <v>924</v>
      </c>
      <c r="AC9">
        <v>763</v>
      </c>
      <c r="AD9">
        <v>131</v>
      </c>
      <c r="AE9">
        <v>107</v>
      </c>
      <c r="AF9">
        <v>183</v>
      </c>
      <c r="AG9" t="s">
        <v>216</v>
      </c>
      <c r="AH9" t="s">
        <v>217</v>
      </c>
      <c r="AI9" t="s">
        <v>218</v>
      </c>
      <c r="AJ9" t="s">
        <v>214</v>
      </c>
      <c r="AK9" t="s">
        <v>214</v>
      </c>
      <c r="AL9">
        <v>2106</v>
      </c>
      <c r="AM9">
        <v>100</v>
      </c>
      <c r="AN9" t="s">
        <v>266</v>
      </c>
      <c r="AO9" t="s">
        <v>220</v>
      </c>
      <c r="AP9">
        <v>3</v>
      </c>
      <c r="AQ9">
        <v>7</v>
      </c>
      <c r="AR9">
        <v>7</v>
      </c>
      <c r="AS9">
        <v>41</v>
      </c>
      <c r="AT9">
        <v>0</v>
      </c>
      <c r="AU9" t="s">
        <v>221</v>
      </c>
      <c r="AV9" t="s">
        <v>81</v>
      </c>
      <c r="AW9" t="s">
        <v>81</v>
      </c>
      <c r="AX9" t="s">
        <v>222</v>
      </c>
      <c r="AY9" t="s">
        <v>224</v>
      </c>
      <c r="AZ9" t="s">
        <v>224</v>
      </c>
      <c r="BA9" t="s">
        <v>225</v>
      </c>
      <c r="BB9" t="s">
        <v>226</v>
      </c>
      <c r="BC9" t="s">
        <v>226</v>
      </c>
      <c r="BD9" t="s">
        <v>227</v>
      </c>
      <c r="BE9" t="s">
        <v>81</v>
      </c>
      <c r="BF9" t="s">
        <v>81</v>
      </c>
      <c r="BG9" t="s">
        <v>228</v>
      </c>
      <c r="BH9" t="s">
        <v>224</v>
      </c>
      <c r="BI9" t="s">
        <v>224</v>
      </c>
      <c r="BJ9" t="s">
        <v>294</v>
      </c>
      <c r="BK9" t="s">
        <v>81</v>
      </c>
      <c r="BL9" t="s">
        <v>81</v>
      </c>
      <c r="BM9" t="s">
        <v>230</v>
      </c>
      <c r="BN9" t="s">
        <v>81</v>
      </c>
      <c r="BO9" t="s">
        <v>81</v>
      </c>
      <c r="BP9" t="s">
        <v>231</v>
      </c>
      <c r="BQ9" t="s">
        <v>81</v>
      </c>
      <c r="BR9" t="s">
        <v>81</v>
      </c>
      <c r="BS9" t="s">
        <v>295</v>
      </c>
      <c r="BT9" t="s">
        <v>226</v>
      </c>
      <c r="BU9" t="s">
        <v>226</v>
      </c>
      <c r="BV9" t="s">
        <v>234</v>
      </c>
      <c r="BW9">
        <v>0</v>
      </c>
      <c r="BX9" t="s">
        <v>223</v>
      </c>
      <c r="BY9" t="s">
        <v>214</v>
      </c>
      <c r="CA9">
        <v>0</v>
      </c>
      <c r="CB9" t="s">
        <v>214</v>
      </c>
      <c r="CC9" t="s">
        <v>235</v>
      </c>
      <c r="CD9" t="s">
        <v>236</v>
      </c>
      <c r="CE9" t="s">
        <v>237</v>
      </c>
      <c r="CF9" t="s">
        <v>238</v>
      </c>
      <c r="CG9" t="s">
        <v>239</v>
      </c>
      <c r="CH9" t="s">
        <v>240</v>
      </c>
      <c r="CI9" s="33">
        <v>41345.878391203703</v>
      </c>
      <c r="CJ9" t="s">
        <v>261</v>
      </c>
      <c r="CK9">
        <v>17</v>
      </c>
      <c r="CL9">
        <v>7</v>
      </c>
      <c r="CM9">
        <v>100120042488</v>
      </c>
      <c r="CN9" t="s">
        <v>241</v>
      </c>
    </row>
    <row r="10" spans="1:92" x14ac:dyDescent="0.45">
      <c r="A10">
        <v>6.6697839893201106E+32</v>
      </c>
      <c r="B10" t="s">
        <v>205</v>
      </c>
      <c r="C10" t="s">
        <v>206</v>
      </c>
      <c r="D10" t="s">
        <v>207</v>
      </c>
      <c r="E10" t="s">
        <v>208</v>
      </c>
      <c r="F10">
        <v>9038139868</v>
      </c>
      <c r="G10" t="s">
        <v>263</v>
      </c>
      <c r="H10" t="s">
        <v>274</v>
      </c>
      <c r="I10">
        <v>50</v>
      </c>
      <c r="J10">
        <v>65</v>
      </c>
      <c r="K10" t="s">
        <v>210</v>
      </c>
      <c r="L10" t="s">
        <v>211</v>
      </c>
      <c r="M10" s="32">
        <v>40770</v>
      </c>
      <c r="N10" t="s">
        <v>212</v>
      </c>
      <c r="O10" t="s">
        <v>213</v>
      </c>
      <c r="P10" t="s">
        <v>214</v>
      </c>
      <c r="Q10" s="32">
        <v>40771</v>
      </c>
      <c r="R10" t="s">
        <v>245</v>
      </c>
      <c r="S10">
        <v>40</v>
      </c>
      <c r="T10">
        <v>56</v>
      </c>
      <c r="U10">
        <v>289</v>
      </c>
      <c r="V10">
        <v>195</v>
      </c>
      <c r="W10">
        <v>11</v>
      </c>
      <c r="X10">
        <v>59</v>
      </c>
      <c r="Y10">
        <v>7.8</v>
      </c>
      <c r="Z10">
        <v>121</v>
      </c>
      <c r="AA10">
        <v>72</v>
      </c>
      <c r="AB10">
        <v>1633</v>
      </c>
      <c r="AC10">
        <v>1160</v>
      </c>
      <c r="AD10">
        <v>182</v>
      </c>
      <c r="AE10">
        <v>110</v>
      </c>
      <c r="AF10">
        <v>192.34</v>
      </c>
      <c r="AG10" t="s">
        <v>216</v>
      </c>
      <c r="AH10" t="s">
        <v>217</v>
      </c>
      <c r="AI10" t="s">
        <v>218</v>
      </c>
      <c r="AJ10" t="s">
        <v>214</v>
      </c>
      <c r="AK10" t="s">
        <v>214</v>
      </c>
      <c r="AL10">
        <v>2106</v>
      </c>
      <c r="AM10">
        <v>100</v>
      </c>
      <c r="AN10" t="s">
        <v>266</v>
      </c>
      <c r="AO10" t="s">
        <v>220</v>
      </c>
      <c r="AP10">
        <v>2</v>
      </c>
      <c r="AQ10">
        <v>7</v>
      </c>
      <c r="AR10">
        <v>7</v>
      </c>
      <c r="AS10">
        <v>33</v>
      </c>
      <c r="AT10">
        <v>0</v>
      </c>
      <c r="AU10" t="s">
        <v>296</v>
      </c>
      <c r="AV10" t="s">
        <v>226</v>
      </c>
      <c r="AW10" t="s">
        <v>226</v>
      </c>
      <c r="AX10" t="s">
        <v>222</v>
      </c>
      <c r="AY10" t="s">
        <v>224</v>
      </c>
      <c r="AZ10" t="s">
        <v>224</v>
      </c>
      <c r="BA10" t="s">
        <v>225</v>
      </c>
      <c r="BB10" t="s">
        <v>226</v>
      </c>
      <c r="BC10" t="s">
        <v>226</v>
      </c>
      <c r="BD10" t="s">
        <v>275</v>
      </c>
      <c r="BE10" t="s">
        <v>249</v>
      </c>
      <c r="BF10" t="s">
        <v>249</v>
      </c>
      <c r="BG10" t="s">
        <v>297</v>
      </c>
      <c r="BH10" t="s">
        <v>224</v>
      </c>
      <c r="BI10" t="s">
        <v>224</v>
      </c>
      <c r="BJ10" t="s">
        <v>298</v>
      </c>
      <c r="BK10" t="s">
        <v>252</v>
      </c>
      <c r="BL10" t="s">
        <v>252</v>
      </c>
      <c r="BM10" t="s">
        <v>230</v>
      </c>
      <c r="BN10" t="s">
        <v>81</v>
      </c>
      <c r="BO10" t="s">
        <v>81</v>
      </c>
      <c r="BP10" t="s">
        <v>231</v>
      </c>
      <c r="BQ10" t="s">
        <v>81</v>
      </c>
      <c r="BR10" t="s">
        <v>81</v>
      </c>
      <c r="BS10" t="s">
        <v>299</v>
      </c>
      <c r="BT10" t="s">
        <v>226</v>
      </c>
      <c r="BU10" t="s">
        <v>226</v>
      </c>
      <c r="BV10" t="s">
        <v>234</v>
      </c>
      <c r="BW10">
        <v>0</v>
      </c>
      <c r="BX10" t="s">
        <v>223</v>
      </c>
      <c r="BY10" t="s">
        <v>214</v>
      </c>
      <c r="BZ10">
        <v>2.36</v>
      </c>
      <c r="CA10">
        <v>0</v>
      </c>
      <c r="CB10" t="s">
        <v>214</v>
      </c>
      <c r="CC10" t="s">
        <v>235</v>
      </c>
      <c r="CD10" t="s">
        <v>236</v>
      </c>
      <c r="CE10" t="s">
        <v>237</v>
      </c>
      <c r="CF10" t="s">
        <v>238</v>
      </c>
      <c r="CG10" t="s">
        <v>239</v>
      </c>
      <c r="CH10" t="s">
        <v>293</v>
      </c>
      <c r="CI10" s="33">
        <v>40771.47934027778</v>
      </c>
      <c r="CJ10" t="s">
        <v>261</v>
      </c>
      <c r="CK10">
        <v>12</v>
      </c>
      <c r="CL10">
        <v>4</v>
      </c>
      <c r="CM10">
        <v>100120042488</v>
      </c>
      <c r="CN10" t="s">
        <v>241</v>
      </c>
    </row>
    <row r="11" spans="1:92" x14ac:dyDescent="0.45">
      <c r="A11">
        <v>1.1739165299620141E+33</v>
      </c>
      <c r="B11" t="s">
        <v>286</v>
      </c>
      <c r="C11" t="s">
        <v>206</v>
      </c>
      <c r="D11" t="s">
        <v>207</v>
      </c>
      <c r="E11" t="s">
        <v>208</v>
      </c>
      <c r="F11">
        <v>7553265278</v>
      </c>
      <c r="G11" t="s">
        <v>209</v>
      </c>
      <c r="H11" t="s">
        <v>209</v>
      </c>
      <c r="I11">
        <v>83</v>
      </c>
      <c r="J11">
        <v>85</v>
      </c>
      <c r="K11" t="s">
        <v>210</v>
      </c>
      <c r="L11" t="s">
        <v>211</v>
      </c>
      <c r="M11" s="32">
        <v>41838</v>
      </c>
      <c r="N11" t="s">
        <v>212</v>
      </c>
      <c r="O11" t="s">
        <v>213</v>
      </c>
      <c r="P11" t="s">
        <v>214</v>
      </c>
      <c r="Q11" s="32">
        <v>41842</v>
      </c>
      <c r="R11" t="s">
        <v>287</v>
      </c>
      <c r="S11">
        <v>83</v>
      </c>
      <c r="T11">
        <v>85</v>
      </c>
      <c r="U11">
        <v>82</v>
      </c>
      <c r="V11">
        <v>72</v>
      </c>
      <c r="W11">
        <v>2.4</v>
      </c>
      <c r="X11">
        <v>14</v>
      </c>
      <c r="Y11">
        <v>2</v>
      </c>
      <c r="Z11">
        <v>96</v>
      </c>
      <c r="AA11">
        <v>96</v>
      </c>
      <c r="AB11">
        <v>834</v>
      </c>
      <c r="AC11">
        <v>834</v>
      </c>
      <c r="AD11">
        <v>88</v>
      </c>
      <c r="AE11">
        <v>88</v>
      </c>
      <c r="AF11">
        <v>175</v>
      </c>
      <c r="AG11" t="s">
        <v>216</v>
      </c>
      <c r="AH11" t="s">
        <v>217</v>
      </c>
      <c r="AI11" t="s">
        <v>218</v>
      </c>
      <c r="AJ11" t="s">
        <v>214</v>
      </c>
      <c r="AK11" t="s">
        <v>214</v>
      </c>
      <c r="AL11">
        <v>2106</v>
      </c>
      <c r="AM11">
        <v>100</v>
      </c>
      <c r="AN11" t="s">
        <v>247</v>
      </c>
      <c r="AO11" t="s">
        <v>220</v>
      </c>
      <c r="AP11">
        <v>0</v>
      </c>
      <c r="AQ11">
        <v>5</v>
      </c>
      <c r="AR11">
        <v>5</v>
      </c>
      <c r="AS11">
        <v>83</v>
      </c>
      <c r="AT11">
        <v>0</v>
      </c>
      <c r="AU11" t="s">
        <v>288</v>
      </c>
      <c r="AV11" t="s">
        <v>233</v>
      </c>
      <c r="AW11" t="s">
        <v>233</v>
      </c>
      <c r="AX11" t="s">
        <v>289</v>
      </c>
      <c r="AY11" t="s">
        <v>224</v>
      </c>
      <c r="AZ11" t="s">
        <v>224</v>
      </c>
      <c r="BA11" t="s">
        <v>225</v>
      </c>
      <c r="BB11" t="s">
        <v>81</v>
      </c>
      <c r="BC11" t="s">
        <v>81</v>
      </c>
      <c r="BD11" t="s">
        <v>227</v>
      </c>
      <c r="BE11" t="s">
        <v>81</v>
      </c>
      <c r="BF11" t="s">
        <v>81</v>
      </c>
      <c r="BG11" t="s">
        <v>228</v>
      </c>
      <c r="BH11" t="s">
        <v>224</v>
      </c>
      <c r="BI11" t="s">
        <v>224</v>
      </c>
      <c r="BJ11" t="s">
        <v>290</v>
      </c>
      <c r="BK11" t="s">
        <v>233</v>
      </c>
      <c r="BL11" t="s">
        <v>233</v>
      </c>
      <c r="BM11" t="s">
        <v>230</v>
      </c>
      <c r="BN11" t="s">
        <v>81</v>
      </c>
      <c r="BO11" t="s">
        <v>81</v>
      </c>
      <c r="BP11" t="s">
        <v>231</v>
      </c>
      <c r="BQ11" t="s">
        <v>81</v>
      </c>
      <c r="BR11" t="s">
        <v>81</v>
      </c>
      <c r="BS11" t="s">
        <v>291</v>
      </c>
      <c r="BT11" t="s">
        <v>233</v>
      </c>
      <c r="BU11" t="s">
        <v>233</v>
      </c>
      <c r="BV11" t="s">
        <v>234</v>
      </c>
      <c r="BW11">
        <v>0</v>
      </c>
      <c r="BX11" t="s">
        <v>223</v>
      </c>
      <c r="BY11" t="s">
        <v>214</v>
      </c>
      <c r="CB11" t="s">
        <v>214</v>
      </c>
      <c r="CC11" t="s">
        <v>235</v>
      </c>
      <c r="CD11" t="s">
        <v>292</v>
      </c>
      <c r="CE11" t="s">
        <v>237</v>
      </c>
      <c r="CF11" t="s">
        <v>238</v>
      </c>
      <c r="CG11" t="s">
        <v>239</v>
      </c>
      <c r="CH11" t="s">
        <v>293</v>
      </c>
      <c r="CI11" s="33">
        <v>41842.308634259258</v>
      </c>
      <c r="CJ11" t="s">
        <v>261</v>
      </c>
      <c r="CK11">
        <v>30</v>
      </c>
      <c r="CL11">
        <v>25</v>
      </c>
      <c r="CM11">
        <v>100121178075</v>
      </c>
      <c r="CN11" t="s">
        <v>241</v>
      </c>
    </row>
    <row r="12" spans="1:92" x14ac:dyDescent="0.45">
      <c r="A12">
        <v>1.4034488738520159E+33</v>
      </c>
      <c r="B12" t="s">
        <v>273</v>
      </c>
      <c r="C12" t="s">
        <v>206</v>
      </c>
      <c r="D12" t="s">
        <v>207</v>
      </c>
      <c r="E12" t="s">
        <v>208</v>
      </c>
      <c r="F12">
        <v>6537381478</v>
      </c>
      <c r="G12" t="s">
        <v>274</v>
      </c>
      <c r="H12" t="s">
        <v>102</v>
      </c>
      <c r="I12">
        <v>56</v>
      </c>
      <c r="J12">
        <v>73</v>
      </c>
      <c r="K12" t="s">
        <v>210</v>
      </c>
      <c r="L12" t="s">
        <v>211</v>
      </c>
      <c r="M12" s="32">
        <v>42361</v>
      </c>
      <c r="N12" t="s">
        <v>212</v>
      </c>
      <c r="O12" t="s">
        <v>213</v>
      </c>
      <c r="P12" t="s">
        <v>214</v>
      </c>
      <c r="Q12" s="32">
        <v>42408</v>
      </c>
      <c r="R12" t="s">
        <v>245</v>
      </c>
      <c r="S12">
        <v>44</v>
      </c>
      <c r="T12">
        <v>61</v>
      </c>
      <c r="U12">
        <v>256</v>
      </c>
      <c r="V12">
        <v>164</v>
      </c>
      <c r="W12">
        <v>22.6</v>
      </c>
      <c r="X12">
        <v>45</v>
      </c>
      <c r="Y12">
        <v>14.6</v>
      </c>
      <c r="Z12">
        <v>246</v>
      </c>
      <c r="AA12">
        <v>158</v>
      </c>
      <c r="AB12">
        <v>4294</v>
      </c>
      <c r="AC12">
        <v>3329</v>
      </c>
      <c r="AD12">
        <v>158</v>
      </c>
      <c r="AE12">
        <v>159</v>
      </c>
      <c r="AF12">
        <v>499</v>
      </c>
      <c r="AG12" t="s">
        <v>216</v>
      </c>
      <c r="AH12" t="s">
        <v>217</v>
      </c>
      <c r="AI12" t="s">
        <v>218</v>
      </c>
      <c r="AJ12" t="s">
        <v>214</v>
      </c>
      <c r="AK12" t="s">
        <v>214</v>
      </c>
      <c r="AL12">
        <v>2106</v>
      </c>
      <c r="AM12">
        <v>50</v>
      </c>
      <c r="AN12" t="s">
        <v>266</v>
      </c>
      <c r="AO12" t="s">
        <v>220</v>
      </c>
      <c r="AP12">
        <v>4</v>
      </c>
      <c r="AQ12">
        <v>12</v>
      </c>
      <c r="AR12">
        <v>12</v>
      </c>
      <c r="AS12">
        <v>42</v>
      </c>
      <c r="AT12">
        <v>0</v>
      </c>
      <c r="AU12" t="s">
        <v>221</v>
      </c>
      <c r="AV12" t="s">
        <v>81</v>
      </c>
      <c r="AW12" t="s">
        <v>81</v>
      </c>
      <c r="AX12" t="s">
        <v>222</v>
      </c>
      <c r="AY12" t="s">
        <v>223</v>
      </c>
      <c r="AZ12" t="s">
        <v>224</v>
      </c>
      <c r="BA12" t="s">
        <v>268</v>
      </c>
      <c r="BB12" t="s">
        <v>249</v>
      </c>
      <c r="BC12" t="s">
        <v>249</v>
      </c>
      <c r="BD12" t="s">
        <v>275</v>
      </c>
      <c r="BE12" t="s">
        <v>249</v>
      </c>
      <c r="BF12" t="s">
        <v>249</v>
      </c>
      <c r="BG12" t="s">
        <v>276</v>
      </c>
      <c r="BH12" t="s">
        <v>224</v>
      </c>
      <c r="BI12" t="s">
        <v>224</v>
      </c>
      <c r="BJ12" t="s">
        <v>277</v>
      </c>
      <c r="BK12" t="s">
        <v>81</v>
      </c>
      <c r="BL12" t="s">
        <v>81</v>
      </c>
      <c r="BM12" t="s">
        <v>230</v>
      </c>
      <c r="BN12" t="s">
        <v>81</v>
      </c>
      <c r="BO12" t="s">
        <v>81</v>
      </c>
      <c r="BP12" t="s">
        <v>231</v>
      </c>
      <c r="BQ12" t="s">
        <v>81</v>
      </c>
      <c r="BR12" t="s">
        <v>81</v>
      </c>
      <c r="BS12" t="s">
        <v>278</v>
      </c>
      <c r="BT12" t="s">
        <v>226</v>
      </c>
      <c r="BU12" t="s">
        <v>226</v>
      </c>
      <c r="BV12" t="s">
        <v>234</v>
      </c>
      <c r="BW12">
        <v>0</v>
      </c>
      <c r="BX12" t="s">
        <v>223</v>
      </c>
      <c r="BY12" t="s">
        <v>214</v>
      </c>
      <c r="CB12" t="s">
        <v>79</v>
      </c>
      <c r="CC12" t="s">
        <v>235</v>
      </c>
      <c r="CD12" t="s">
        <v>279</v>
      </c>
      <c r="CE12" t="s">
        <v>237</v>
      </c>
      <c r="CF12" t="s">
        <v>238</v>
      </c>
      <c r="CG12" t="s">
        <v>239</v>
      </c>
      <c r="CH12" t="s">
        <v>280</v>
      </c>
      <c r="CI12" s="33">
        <v>42408.431956018518</v>
      </c>
      <c r="CJ12" t="s">
        <v>261</v>
      </c>
      <c r="CM12">
        <v>100120042489</v>
      </c>
      <c r="CN12" t="s">
        <v>241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D19D1-6777-463A-B364-055B0F993F84}">
  <sheetPr codeName="Sheet14"/>
  <dimension ref="A1:R97"/>
  <sheetViews>
    <sheetView workbookViewId="0">
      <selection activeCell="C1" sqref="C1"/>
    </sheetView>
  </sheetViews>
  <sheetFormatPr defaultRowHeight="14.25" x14ac:dyDescent="0.45"/>
  <cols>
    <col min="1" max="1" width="26.6640625" customWidth="1"/>
    <col min="2" max="2" width="12.3984375" customWidth="1"/>
  </cols>
  <sheetData>
    <row r="1" spans="1:18" x14ac:dyDescent="0.45">
      <c r="A1" t="s">
        <v>312</v>
      </c>
      <c r="B1" s="29" t="s">
        <v>208</v>
      </c>
      <c r="C1" t="s">
        <v>335</v>
      </c>
      <c r="R1" t="s">
        <v>316</v>
      </c>
    </row>
    <row r="2" spans="1:18" x14ac:dyDescent="0.45">
      <c r="A2" t="s">
        <v>315</v>
      </c>
      <c r="B2" s="29" t="s">
        <v>205</v>
      </c>
      <c r="C2" t="s">
        <v>317</v>
      </c>
      <c r="R2" t="str" cm="1">
        <f t="array" ref="R2:R7">_xlfn.UNIQUE(EPCdata[address1])</f>
        <v>2 Jubilee Cottages</v>
      </c>
    </row>
    <row r="3" spans="1:18" x14ac:dyDescent="0.45">
      <c r="A3" t="s">
        <v>314</v>
      </c>
      <c r="B3" s="32" cm="1">
        <f t="array" ref="B3">MAX(_xlfn._xlws.SORT(_xlfn._xlws.FILTER(EPCdata[inspection-date],EPCdata[address1]=B2)))</f>
        <v>43615</v>
      </c>
      <c r="R3" t="str">
        <v>Beech Cottage</v>
      </c>
    </row>
    <row r="4" spans="1:18" x14ac:dyDescent="0.45">
      <c r="A4" t="s">
        <v>313</v>
      </c>
      <c r="B4" t="str">
        <f>"https://epc.opendatacommunities.org/api/v1/domestic/search?postcode="&amp;postcode</f>
        <v>https://epc.opendatacommunities.org/api/v1/domestic/search?postcode=BA2 7UW</v>
      </c>
      <c r="R4" t="str">
        <v>Clematis Cottage</v>
      </c>
    </row>
    <row r="5" spans="1:18" x14ac:dyDescent="0.45">
      <c r="R5" t="str">
        <v>Oleander</v>
      </c>
    </row>
    <row r="6" spans="1:18" x14ac:dyDescent="0.45">
      <c r="A6" t="str" cm="1">
        <f t="array" ref="A6:A97">TRANSPOSE(EPCdata[#Headers])</f>
        <v>lmk-key</v>
      </c>
      <c r="B6" cm="1">
        <f t="array" ref="B6:B97">TRANSPOSE(_xlfn._xlws.FILTER(EPCdata[#Data],(EPCdata[inspection-date]=B3)*(EPCdata[address1]=B2)))</f>
        <v>6.66978311512019E+32</v>
      </c>
      <c r="R6" t="str">
        <v>Switherland</v>
      </c>
    </row>
    <row r="7" spans="1:18" x14ac:dyDescent="0.45">
      <c r="A7" t="str">
        <v>address1</v>
      </c>
      <c r="B7" t="str">
        <v>Oleander</v>
      </c>
      <c r="R7" t="str">
        <v>Woodwyck House</v>
      </c>
    </row>
    <row r="8" spans="1:18" x14ac:dyDescent="0.45">
      <c r="A8" t="str">
        <v>address2</v>
      </c>
      <c r="B8" t="str">
        <v>Ashes Lane</v>
      </c>
    </row>
    <row r="9" spans="1:18" x14ac:dyDescent="0.45">
      <c r="A9" t="str">
        <v>address3</v>
      </c>
      <c r="B9" t="str">
        <v>Freshford</v>
      </c>
    </row>
    <row r="10" spans="1:18" x14ac:dyDescent="0.45">
      <c r="A10" t="str">
        <v>postcode</v>
      </c>
      <c r="B10" t="str">
        <v>BA2 7UW</v>
      </c>
    </row>
    <row r="11" spans="1:18" x14ac:dyDescent="0.45">
      <c r="A11" t="str">
        <v>building-reference-number</v>
      </c>
      <c r="B11">
        <v>9038139868</v>
      </c>
    </row>
    <row r="12" spans="1:18" x14ac:dyDescent="0.45">
      <c r="A12" t="str">
        <v>current-energy-rating</v>
      </c>
      <c r="B12" t="str">
        <v>C</v>
      </c>
    </row>
    <row r="13" spans="1:18" x14ac:dyDescent="0.45">
      <c r="A13" t="str">
        <v>potential-energy-rating</v>
      </c>
      <c r="B13" t="str">
        <v>B</v>
      </c>
    </row>
    <row r="14" spans="1:18" x14ac:dyDescent="0.45">
      <c r="A14" t="str">
        <v>current-energy-efficiency</v>
      </c>
      <c r="B14">
        <v>74</v>
      </c>
    </row>
    <row r="15" spans="1:18" x14ac:dyDescent="0.45">
      <c r="A15" t="str">
        <v>potential-energy-efficiency</v>
      </c>
      <c r="B15">
        <v>83</v>
      </c>
    </row>
    <row r="16" spans="1:18" x14ac:dyDescent="0.45">
      <c r="A16" t="str">
        <v>property-type</v>
      </c>
      <c r="B16" s="34" t="str">
        <v>House</v>
      </c>
    </row>
    <row r="17" spans="1:4" x14ac:dyDescent="0.45">
      <c r="A17" t="str">
        <v>built-form</v>
      </c>
      <c r="B17" s="34" t="str">
        <v>Detached</v>
      </c>
    </row>
    <row r="18" spans="1:4" x14ac:dyDescent="0.45">
      <c r="A18" t="str">
        <v>inspection-date</v>
      </c>
      <c r="B18">
        <v>43615</v>
      </c>
    </row>
    <row r="19" spans="1:4" x14ac:dyDescent="0.45">
      <c r="A19" t="str">
        <v>local-authority</v>
      </c>
      <c r="B19" t="str">
        <v>E06000022</v>
      </c>
    </row>
    <row r="20" spans="1:4" x14ac:dyDescent="0.45">
      <c r="A20" t="str">
        <v>constituency</v>
      </c>
      <c r="B20" t="str">
        <v>E14000846</v>
      </c>
    </row>
    <row r="21" spans="1:4" x14ac:dyDescent="0.45">
      <c r="A21" t="str">
        <v>county</v>
      </c>
      <c r="B21" t="str">
        <v/>
      </c>
    </row>
    <row r="22" spans="1:4" x14ac:dyDescent="0.45">
      <c r="A22" t="str">
        <v>lodgement-date</v>
      </c>
      <c r="B22">
        <v>43615</v>
      </c>
    </row>
    <row r="23" spans="1:4" x14ac:dyDescent="0.45">
      <c r="A23" t="str">
        <v>transaction-type</v>
      </c>
      <c r="B23" t="str">
        <v>rental (private)</v>
      </c>
    </row>
    <row r="24" spans="1:4" x14ac:dyDescent="0.45">
      <c r="A24" t="str">
        <v>environment-impact-current</v>
      </c>
      <c r="B24">
        <v>70</v>
      </c>
    </row>
    <row r="25" spans="1:4" x14ac:dyDescent="0.45">
      <c r="A25" t="str">
        <v>environment-impact-potential</v>
      </c>
      <c r="B25">
        <v>82</v>
      </c>
    </row>
    <row r="26" spans="1:4" x14ac:dyDescent="0.45">
      <c r="A26" t="str">
        <v>energy-consumption-current</v>
      </c>
      <c r="B26">
        <v>157</v>
      </c>
      <c r="D26">
        <f>B26*B37</f>
        <v>30772</v>
      </c>
    </row>
    <row r="27" spans="1:4" x14ac:dyDescent="0.45">
      <c r="A27" t="str">
        <v>energy-consumption-potential</v>
      </c>
      <c r="B27">
        <v>93</v>
      </c>
    </row>
    <row r="28" spans="1:4" x14ac:dyDescent="0.45">
      <c r="A28" t="str">
        <v>co2-emissions-current</v>
      </c>
      <c r="B28">
        <v>5</v>
      </c>
    </row>
    <row r="29" spans="1:4" x14ac:dyDescent="0.45">
      <c r="A29" t="str">
        <v>co2-emiss-curr-per-floor-area</v>
      </c>
      <c r="B29">
        <v>25</v>
      </c>
      <c r="D29">
        <f>B29*B37</f>
        <v>4900</v>
      </c>
    </row>
    <row r="30" spans="1:4" x14ac:dyDescent="0.45">
      <c r="A30" t="str">
        <v>co2-emissions-potential</v>
      </c>
      <c r="B30">
        <v>2.8</v>
      </c>
    </row>
    <row r="31" spans="1:4" x14ac:dyDescent="0.45">
      <c r="A31" t="str">
        <v>lighting-cost-current</v>
      </c>
      <c r="B31">
        <v>112</v>
      </c>
    </row>
    <row r="32" spans="1:4" x14ac:dyDescent="0.45">
      <c r="A32" t="str">
        <v>lighting-cost-potential</v>
      </c>
      <c r="B32">
        <v>112</v>
      </c>
    </row>
    <row r="33" spans="1:4" x14ac:dyDescent="0.45">
      <c r="A33" t="str">
        <v>heating-cost-current</v>
      </c>
      <c r="B33" s="34">
        <v>1110</v>
      </c>
      <c r="D33">
        <f>B33/84602</f>
        <v>1.312025720432141E-2</v>
      </c>
    </row>
    <row r="34" spans="1:4" x14ac:dyDescent="0.45">
      <c r="A34" t="str">
        <v>heating-cost-potential</v>
      </c>
      <c r="B34">
        <v>797</v>
      </c>
    </row>
    <row r="35" spans="1:4" x14ac:dyDescent="0.45">
      <c r="A35" t="str">
        <v>hot-water-cost-current</v>
      </c>
      <c r="B35" s="34">
        <v>168</v>
      </c>
      <c r="D35">
        <f>B35/3156</f>
        <v>5.3231939163498096E-2</v>
      </c>
    </row>
    <row r="36" spans="1:4" x14ac:dyDescent="0.45">
      <c r="A36" t="str">
        <v>hot-water-cost-potential</v>
      </c>
      <c r="B36">
        <v>76</v>
      </c>
    </row>
    <row r="37" spans="1:4" x14ac:dyDescent="0.45">
      <c r="A37" t="str">
        <v>total-floor-area</v>
      </c>
      <c r="B37" s="34">
        <v>196</v>
      </c>
    </row>
    <row r="38" spans="1:4" x14ac:dyDescent="0.45">
      <c r="A38" t="str">
        <v>energy-tariff</v>
      </c>
      <c r="B38" t="str">
        <v>Single</v>
      </c>
    </row>
    <row r="39" spans="1:4" x14ac:dyDescent="0.45">
      <c r="A39" t="str">
        <v>mains-gas-flag</v>
      </c>
      <c r="B39" t="str">
        <v>Y</v>
      </c>
    </row>
    <row r="40" spans="1:4" x14ac:dyDescent="0.45">
      <c r="A40" t="str">
        <v>floor-level</v>
      </c>
      <c r="B40" t="str">
        <v>NODATA!</v>
      </c>
    </row>
    <row r="41" spans="1:4" x14ac:dyDescent="0.45">
      <c r="A41" t="str">
        <v>flat-top-storey</v>
      </c>
      <c r="B41" t="str">
        <v/>
      </c>
    </row>
    <row r="42" spans="1:4" x14ac:dyDescent="0.45">
      <c r="A42" t="str">
        <v>flat-storey-count</v>
      </c>
      <c r="B42" t="str">
        <v/>
      </c>
    </row>
    <row r="43" spans="1:4" x14ac:dyDescent="0.45">
      <c r="A43" t="str">
        <v>main-heating-controls</v>
      </c>
      <c r="B43">
        <v>2106</v>
      </c>
    </row>
    <row r="44" spans="1:4" x14ac:dyDescent="0.45">
      <c r="A44" t="str">
        <v>multi-glaze-proportion</v>
      </c>
      <c r="B44">
        <v>100</v>
      </c>
    </row>
    <row r="45" spans="1:4" x14ac:dyDescent="0.45">
      <c r="A45" t="str">
        <v>glazed-type</v>
      </c>
      <c r="B45" t="str">
        <v>double glazing, unknown install date</v>
      </c>
    </row>
    <row r="46" spans="1:4" x14ac:dyDescent="0.45">
      <c r="A46" t="str">
        <v>glazed-area</v>
      </c>
      <c r="B46" t="str">
        <v>Normal</v>
      </c>
    </row>
    <row r="47" spans="1:4" x14ac:dyDescent="0.45">
      <c r="A47" t="str">
        <v>extension-count</v>
      </c>
      <c r="B47">
        <v>3</v>
      </c>
    </row>
    <row r="48" spans="1:4" x14ac:dyDescent="0.45">
      <c r="A48" t="str">
        <v>number-habitable-rooms</v>
      </c>
      <c r="B48">
        <v>7</v>
      </c>
    </row>
    <row r="49" spans="1:2" x14ac:dyDescent="0.45">
      <c r="A49" t="str">
        <v>number-heated-rooms</v>
      </c>
      <c r="B49">
        <v>7</v>
      </c>
    </row>
    <row r="50" spans="1:2" x14ac:dyDescent="0.45">
      <c r="A50" t="str">
        <v>low-energy-lighting</v>
      </c>
      <c r="B50">
        <v>90</v>
      </c>
    </row>
    <row r="51" spans="1:2" x14ac:dyDescent="0.45">
      <c r="A51" t="str">
        <v>number-open-fireplaces</v>
      </c>
      <c r="B51">
        <v>0</v>
      </c>
    </row>
    <row r="52" spans="1:2" x14ac:dyDescent="0.45">
      <c r="A52" t="str">
        <v>hotwater-description</v>
      </c>
      <c r="B52" t="str">
        <v>From main system</v>
      </c>
    </row>
    <row r="53" spans="1:2" x14ac:dyDescent="0.45">
      <c r="A53" t="str">
        <v>hot-water-energy-eff</v>
      </c>
      <c r="B53" t="str">
        <v>Good</v>
      </c>
    </row>
    <row r="54" spans="1:2" x14ac:dyDescent="0.45">
      <c r="A54" t="str">
        <v>hot-water-env-eff</v>
      </c>
      <c r="B54" t="str">
        <v>Good</v>
      </c>
    </row>
    <row r="55" spans="1:2" x14ac:dyDescent="0.45">
      <c r="A55" t="str">
        <v>floor-description</v>
      </c>
      <c r="B55" t="str">
        <v>Suspended, no insulation (assumed)</v>
      </c>
    </row>
    <row r="56" spans="1:2" x14ac:dyDescent="0.45">
      <c r="A56" t="str">
        <v>floor-energy-eff</v>
      </c>
      <c r="B56" t="str">
        <v>NO DATA!</v>
      </c>
    </row>
    <row r="57" spans="1:2" x14ac:dyDescent="0.45">
      <c r="A57" t="str">
        <v>floor-env-eff</v>
      </c>
      <c r="B57" t="str">
        <v>N/A</v>
      </c>
    </row>
    <row r="58" spans="1:2" x14ac:dyDescent="0.45">
      <c r="A58" t="str">
        <v>windows-description</v>
      </c>
      <c r="B58" s="34" t="str">
        <v>Fully double glazed</v>
      </c>
    </row>
    <row r="59" spans="1:2" x14ac:dyDescent="0.45">
      <c r="A59" t="str">
        <v>windows-energy-eff</v>
      </c>
      <c r="B59" t="str">
        <v>Average</v>
      </c>
    </row>
    <row r="60" spans="1:2" x14ac:dyDescent="0.45">
      <c r="A60" t="str">
        <v>windows-env-eff</v>
      </c>
      <c r="B60" t="str">
        <v>Average</v>
      </c>
    </row>
    <row r="61" spans="1:2" x14ac:dyDescent="0.45">
      <c r="A61" t="str">
        <v>walls-description</v>
      </c>
      <c r="B61" s="34" t="str">
        <v>Cavity wall, filled cavity</v>
      </c>
    </row>
    <row r="62" spans="1:2" x14ac:dyDescent="0.45">
      <c r="A62" t="str">
        <v>walls-energy-eff</v>
      </c>
      <c r="B62" t="str">
        <v>Average</v>
      </c>
    </row>
    <row r="63" spans="1:2" x14ac:dyDescent="0.45">
      <c r="A63" t="str">
        <v>walls-env-eff</v>
      </c>
      <c r="B63" t="str">
        <v>Average</v>
      </c>
    </row>
    <row r="64" spans="1:2" x14ac:dyDescent="0.45">
      <c r="A64" t="str">
        <v>secondheat-description</v>
      </c>
      <c r="B64" s="34" t="str">
        <v>Room heaters, wood logs</v>
      </c>
    </row>
    <row r="65" spans="1:2" x14ac:dyDescent="0.45">
      <c r="A65" t="str">
        <v>sheating-energy-eff</v>
      </c>
      <c r="B65" t="str">
        <v>N/A</v>
      </c>
    </row>
    <row r="66" spans="1:2" x14ac:dyDescent="0.45">
      <c r="A66" t="str">
        <v>sheating-env-eff</v>
      </c>
      <c r="B66" t="str">
        <v>N/A</v>
      </c>
    </row>
    <row r="67" spans="1:2" x14ac:dyDescent="0.45">
      <c r="A67" t="str">
        <v>roof-description</v>
      </c>
      <c r="B67" t="str">
        <v>Roof room(s), ceiling insulated</v>
      </c>
    </row>
    <row r="68" spans="1:2" x14ac:dyDescent="0.45">
      <c r="A68" t="str">
        <v>roof-energy-eff</v>
      </c>
      <c r="B68" t="str">
        <v>Good</v>
      </c>
    </row>
    <row r="69" spans="1:2" x14ac:dyDescent="0.45">
      <c r="A69" t="str">
        <v>roof-env-eff</v>
      </c>
      <c r="B69" t="str">
        <v>Good</v>
      </c>
    </row>
    <row r="70" spans="1:2" x14ac:dyDescent="0.45">
      <c r="A70" t="str">
        <v>mainheat-description</v>
      </c>
      <c r="B70" t="str">
        <v>Boiler and radiators, mains gas</v>
      </c>
    </row>
    <row r="71" spans="1:2" x14ac:dyDescent="0.45">
      <c r="A71" t="str">
        <v>mainheat-energy-eff</v>
      </c>
      <c r="B71" t="str">
        <v>Good</v>
      </c>
    </row>
    <row r="72" spans="1:2" x14ac:dyDescent="0.45">
      <c r="A72" t="str">
        <v>mainheat-env-eff</v>
      </c>
      <c r="B72" t="str">
        <v>Good</v>
      </c>
    </row>
    <row r="73" spans="1:2" x14ac:dyDescent="0.45">
      <c r="A73" t="str">
        <v>mainheatcont-description</v>
      </c>
      <c r="B73" t="str">
        <v>Programmer, room thermostat and TRVs</v>
      </c>
    </row>
    <row r="74" spans="1:2" x14ac:dyDescent="0.45">
      <c r="A74" t="str">
        <v>mainheatc-energy-eff</v>
      </c>
      <c r="B74" t="str">
        <v>Good</v>
      </c>
    </row>
    <row r="75" spans="1:2" x14ac:dyDescent="0.45">
      <c r="A75" t="str">
        <v>mainheatc-env-eff</v>
      </c>
      <c r="B75" t="str">
        <v>Good</v>
      </c>
    </row>
    <row r="76" spans="1:2" x14ac:dyDescent="0.45">
      <c r="A76" t="str">
        <v>lighting-description</v>
      </c>
      <c r="B76" t="str">
        <v>Low energy lighting in 90% of fixed outlets</v>
      </c>
    </row>
    <row r="77" spans="1:2" x14ac:dyDescent="0.45">
      <c r="A77" t="str">
        <v>lighting-energy-eff</v>
      </c>
      <c r="B77" t="str">
        <v>Very Good</v>
      </c>
    </row>
    <row r="78" spans="1:2" x14ac:dyDescent="0.45">
      <c r="A78" t="str">
        <v>lighting-env-eff</v>
      </c>
      <c r="B78" t="str">
        <v>Very Good</v>
      </c>
    </row>
    <row r="79" spans="1:2" x14ac:dyDescent="0.45">
      <c r="A79" t="str">
        <v>main-fuel</v>
      </c>
      <c r="B79" t="str">
        <v>mains gas (not community)</v>
      </c>
    </row>
    <row r="80" spans="1:2" x14ac:dyDescent="0.45">
      <c r="A80" t="str">
        <v>wind-turbine-count</v>
      </c>
      <c r="B80">
        <v>0</v>
      </c>
    </row>
    <row r="81" spans="1:2" x14ac:dyDescent="0.45">
      <c r="A81" t="str">
        <v>heat-loss-corridor</v>
      </c>
      <c r="B81" t="str">
        <v>NO DATA!</v>
      </c>
    </row>
    <row r="82" spans="1:2" x14ac:dyDescent="0.45">
      <c r="A82" t="str">
        <v>unheated-corridor-length</v>
      </c>
      <c r="B82" t="str">
        <v/>
      </c>
    </row>
    <row r="83" spans="1:2" x14ac:dyDescent="0.45">
      <c r="A83" t="str">
        <v>floor-height</v>
      </c>
      <c r="B83">
        <v>0</v>
      </c>
    </row>
    <row r="84" spans="1:2" x14ac:dyDescent="0.45">
      <c r="A84" t="str">
        <v>photo-supply</v>
      </c>
      <c r="B84">
        <v>0</v>
      </c>
    </row>
    <row r="85" spans="1:2" x14ac:dyDescent="0.45">
      <c r="A85" t="str">
        <v>solar-water-heating-flag</v>
      </c>
      <c r="B85" t="str">
        <v>N</v>
      </c>
    </row>
    <row r="86" spans="1:2" x14ac:dyDescent="0.45">
      <c r="A86" t="str">
        <v>mechanical-ventilation</v>
      </c>
      <c r="B86" t="str">
        <v>natural</v>
      </c>
    </row>
    <row r="87" spans="1:2" x14ac:dyDescent="0.45">
      <c r="A87" t="str">
        <v>address</v>
      </c>
      <c r="B87" t="str">
        <v>Oleander, Ashes Lane, Freshford</v>
      </c>
    </row>
    <row r="88" spans="1:2" x14ac:dyDescent="0.45">
      <c r="A88" t="str">
        <v>local-authority-label</v>
      </c>
      <c r="B88" t="str">
        <v>Bath and North East Somerset</v>
      </c>
    </row>
    <row r="89" spans="1:2" x14ac:dyDescent="0.45">
      <c r="A89" t="str">
        <v>constituency-label</v>
      </c>
      <c r="B89" t="str">
        <v>North East Somerset</v>
      </c>
    </row>
    <row r="90" spans="1:2" x14ac:dyDescent="0.45">
      <c r="A90" t="str">
        <v>posttown</v>
      </c>
      <c r="B90" t="str">
        <v>BATH</v>
      </c>
    </row>
    <row r="91" spans="1:2" x14ac:dyDescent="0.45">
      <c r="A91" t="str">
        <v>construction-age-band</v>
      </c>
      <c r="B91" t="str">
        <v>England and Wales: 1967-1975</v>
      </c>
    </row>
    <row r="92" spans="1:2" x14ac:dyDescent="0.45">
      <c r="A92" t="str">
        <v>lodgement-datetime</v>
      </c>
      <c r="B92">
        <v>43615.61886574074</v>
      </c>
    </row>
    <row r="93" spans="1:2" x14ac:dyDescent="0.45">
      <c r="A93" t="str">
        <v>tenure</v>
      </c>
      <c r="B93" t="str">
        <v>rental (private)</v>
      </c>
    </row>
    <row r="94" spans="1:2" x14ac:dyDescent="0.45">
      <c r="A94" t="str">
        <v>fixed-lighting-outlets-count</v>
      </c>
      <c r="B94">
        <v>0</v>
      </c>
    </row>
    <row r="95" spans="1:2" x14ac:dyDescent="0.45">
      <c r="A95" t="str">
        <v>low-energy-fixed-light-count</v>
      </c>
      <c r="B95">
        <v>0</v>
      </c>
    </row>
    <row r="96" spans="1:2" x14ac:dyDescent="0.45">
      <c r="A96" t="str">
        <v>uprn</v>
      </c>
      <c r="B96">
        <v>100120042488</v>
      </c>
    </row>
    <row r="97" spans="1:2" x14ac:dyDescent="0.45">
      <c r="A97" t="str">
        <v>uprn-source</v>
      </c>
      <c r="B97" t="str">
        <v>Address Matched</v>
      </c>
    </row>
  </sheetData>
  <dataValidations count="1">
    <dataValidation type="list" allowBlank="1" showInputMessage="1" showErrorMessage="1" sqref="B2" xr:uid="{5EF1B818-2DEF-476F-A82C-B67DD4FA76E7}">
      <formula1>_xlfn.ANCHORARRAY($R$2)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639DF-BCD6-4EA8-BA31-52DE7D0B16F1}">
  <sheetPr codeName="Sheet15"/>
  <dimension ref="A1:E7"/>
  <sheetViews>
    <sheetView workbookViewId="0"/>
  </sheetViews>
  <sheetFormatPr defaultRowHeight="14.25" x14ac:dyDescent="0.45"/>
  <cols>
    <col min="1" max="1" width="40.73046875" bestFit="1" customWidth="1"/>
    <col min="2" max="2" width="10.46484375" bestFit="1" customWidth="1"/>
    <col min="3" max="3" width="30.9296875" bestFit="1" customWidth="1"/>
    <col min="4" max="5" width="10.46484375" bestFit="1" customWidth="1"/>
  </cols>
  <sheetData>
    <row r="1" spans="1:5" x14ac:dyDescent="0.45">
      <c r="A1" t="s">
        <v>318</v>
      </c>
      <c r="B1" t="s">
        <v>319</v>
      </c>
      <c r="C1" t="s">
        <v>320</v>
      </c>
      <c r="D1" t="s">
        <v>321</v>
      </c>
      <c r="E1" t="s">
        <v>322</v>
      </c>
    </row>
    <row r="2" spans="1:5" x14ac:dyDescent="0.45">
      <c r="A2" t="s">
        <v>323</v>
      </c>
      <c r="B2" t="s">
        <v>243</v>
      </c>
      <c r="C2" t="s">
        <v>324</v>
      </c>
      <c r="D2" s="32">
        <v>46082</v>
      </c>
    </row>
    <row r="3" spans="1:5" x14ac:dyDescent="0.45">
      <c r="A3" t="s">
        <v>325</v>
      </c>
      <c r="B3" t="s">
        <v>274</v>
      </c>
      <c r="C3" t="s">
        <v>326</v>
      </c>
      <c r="D3" s="32">
        <v>44320</v>
      </c>
      <c r="E3" t="s">
        <v>327</v>
      </c>
    </row>
    <row r="4" spans="1:5" x14ac:dyDescent="0.45">
      <c r="A4" t="s">
        <v>328</v>
      </c>
      <c r="B4" t="s">
        <v>102</v>
      </c>
      <c r="C4" t="s">
        <v>329</v>
      </c>
      <c r="D4" s="32">
        <v>47267</v>
      </c>
    </row>
    <row r="5" spans="1:5" x14ac:dyDescent="0.45">
      <c r="A5" t="s">
        <v>330</v>
      </c>
      <c r="B5" t="s">
        <v>209</v>
      </c>
      <c r="C5" t="s">
        <v>331</v>
      </c>
      <c r="D5" s="32">
        <v>45494</v>
      </c>
      <c r="E5" t="s">
        <v>327</v>
      </c>
    </row>
    <row r="6" spans="1:5" x14ac:dyDescent="0.45">
      <c r="A6" t="s">
        <v>332</v>
      </c>
      <c r="B6" t="s">
        <v>274</v>
      </c>
      <c r="C6" t="s">
        <v>333</v>
      </c>
      <c r="D6" s="32">
        <v>46060</v>
      </c>
    </row>
    <row r="7" spans="1:5" x14ac:dyDescent="0.45">
      <c r="A7" t="s">
        <v>334</v>
      </c>
      <c r="B7" t="s">
        <v>263</v>
      </c>
      <c r="C7" t="s">
        <v>324</v>
      </c>
      <c r="D7" s="32">
        <v>46082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4B4CD-8DDF-40B2-A157-38E8306B97DE}">
  <sheetPr codeName="Sheet16">
    <pageSetUpPr fitToPage="1"/>
  </sheetPr>
  <dimension ref="A1:G44"/>
  <sheetViews>
    <sheetView workbookViewId="0">
      <selection activeCell="H7" sqref="H7"/>
    </sheetView>
  </sheetViews>
  <sheetFormatPr defaultRowHeight="14.25" x14ac:dyDescent="0.45"/>
  <cols>
    <col min="1" max="1" width="12.53125" customWidth="1"/>
    <col min="2" max="2" width="8.53125" customWidth="1"/>
    <col min="3" max="3" width="7.59765625" customWidth="1"/>
    <col min="4" max="4" width="9.59765625" customWidth="1"/>
    <col min="5" max="5" width="9.19921875" customWidth="1"/>
    <col min="6" max="6" width="30.3984375" customWidth="1"/>
    <col min="7" max="7" width="11.33203125" customWidth="1"/>
  </cols>
  <sheetData>
    <row r="1" spans="1:7" x14ac:dyDescent="0.45">
      <c r="A1" s="24" t="s">
        <v>70</v>
      </c>
      <c r="B1" s="24" t="s">
        <v>391</v>
      </c>
      <c r="C1" s="24" t="s">
        <v>392</v>
      </c>
      <c r="D1" s="24" t="s">
        <v>3</v>
      </c>
      <c r="E1" s="24" t="s">
        <v>393</v>
      </c>
      <c r="F1" s="24" t="s">
        <v>72</v>
      </c>
      <c r="G1" s="24" t="s">
        <v>80</v>
      </c>
    </row>
    <row r="2" spans="1:7" x14ac:dyDescent="0.45">
      <c r="A2" s="25" t="s">
        <v>12</v>
      </c>
      <c r="B2" s="25">
        <v>1500</v>
      </c>
      <c r="C2" s="25">
        <v>600</v>
      </c>
      <c r="D2" s="25" t="s">
        <v>71</v>
      </c>
      <c r="E2" s="25" t="s">
        <v>2</v>
      </c>
      <c r="F2" s="25" t="s">
        <v>77</v>
      </c>
      <c r="G2" s="25" t="s">
        <v>81</v>
      </c>
    </row>
    <row r="3" spans="1:7" x14ac:dyDescent="0.45">
      <c r="A3" s="25" t="s">
        <v>12</v>
      </c>
      <c r="B3" s="25"/>
      <c r="C3" s="25"/>
      <c r="D3" s="25"/>
      <c r="E3" s="25"/>
      <c r="F3" s="25"/>
      <c r="G3" s="25"/>
    </row>
    <row r="4" spans="1:7" x14ac:dyDescent="0.45">
      <c r="A4" s="25" t="s">
        <v>12</v>
      </c>
      <c r="B4" s="25"/>
      <c r="C4" s="25"/>
      <c r="D4" s="25"/>
      <c r="E4" s="25"/>
      <c r="F4" s="25"/>
      <c r="G4" s="25"/>
    </row>
    <row r="5" spans="1:7" x14ac:dyDescent="0.45">
      <c r="A5" s="25" t="s">
        <v>18</v>
      </c>
      <c r="B5" s="25"/>
      <c r="C5" s="25"/>
      <c r="D5" s="25"/>
      <c r="E5" s="25"/>
      <c r="F5" s="25"/>
      <c r="G5" s="25"/>
    </row>
    <row r="6" spans="1:7" x14ac:dyDescent="0.45">
      <c r="A6" s="25"/>
      <c r="B6" s="25"/>
      <c r="C6" s="25"/>
      <c r="D6" s="25"/>
      <c r="E6" s="25"/>
      <c r="F6" s="25"/>
      <c r="G6" s="25"/>
    </row>
    <row r="7" spans="1:7" x14ac:dyDescent="0.45">
      <c r="A7" s="25"/>
      <c r="B7" s="25"/>
      <c r="C7" s="25"/>
      <c r="D7" s="25"/>
      <c r="E7" s="25"/>
      <c r="F7" s="25"/>
      <c r="G7" s="25"/>
    </row>
    <row r="8" spans="1:7" x14ac:dyDescent="0.45">
      <c r="A8" s="25"/>
      <c r="B8" s="25"/>
      <c r="C8" s="25"/>
      <c r="D8" s="25"/>
      <c r="E8" s="25"/>
      <c r="F8" s="25"/>
      <c r="G8" s="25"/>
    </row>
    <row r="9" spans="1:7" x14ac:dyDescent="0.45">
      <c r="A9" s="25"/>
      <c r="B9" s="25"/>
      <c r="C9" s="25"/>
      <c r="D9" s="25"/>
      <c r="E9" s="25"/>
      <c r="F9" s="25"/>
      <c r="G9" s="25"/>
    </row>
    <row r="10" spans="1:7" x14ac:dyDescent="0.45">
      <c r="A10" s="25"/>
      <c r="B10" s="25"/>
      <c r="C10" s="25"/>
      <c r="D10" s="25"/>
      <c r="E10" s="25"/>
      <c r="F10" s="25"/>
      <c r="G10" s="25"/>
    </row>
    <row r="11" spans="1:7" x14ac:dyDescent="0.45">
      <c r="A11" s="25"/>
      <c r="B11" s="25"/>
      <c r="C11" s="25"/>
      <c r="D11" s="25"/>
      <c r="E11" s="25"/>
      <c r="F11" s="25"/>
      <c r="G11" s="25"/>
    </row>
    <row r="12" spans="1:7" x14ac:dyDescent="0.45">
      <c r="A12" s="25"/>
      <c r="B12" s="25"/>
      <c r="C12" s="25"/>
      <c r="D12" s="25"/>
      <c r="E12" s="25"/>
      <c r="F12" s="25"/>
      <c r="G12" s="25"/>
    </row>
    <row r="13" spans="1:7" x14ac:dyDescent="0.45">
      <c r="A13" s="25"/>
      <c r="B13" s="25"/>
      <c r="C13" s="25"/>
      <c r="D13" s="25"/>
      <c r="E13" s="25"/>
      <c r="F13" s="25"/>
      <c r="G13" s="25"/>
    </row>
    <row r="14" spans="1:7" x14ac:dyDescent="0.45">
      <c r="A14" s="25"/>
      <c r="B14" s="25"/>
      <c r="C14" s="25"/>
      <c r="D14" s="25"/>
      <c r="E14" s="25"/>
      <c r="F14" s="25"/>
      <c r="G14" s="25"/>
    </row>
    <row r="15" spans="1:7" x14ac:dyDescent="0.45">
      <c r="A15" s="25"/>
      <c r="B15" s="25"/>
      <c r="C15" s="25"/>
      <c r="D15" s="25"/>
      <c r="E15" s="25"/>
      <c r="F15" s="25"/>
      <c r="G15" s="25"/>
    </row>
    <row r="16" spans="1:7" x14ac:dyDescent="0.45">
      <c r="A16" s="25"/>
      <c r="B16" s="25"/>
      <c r="C16" s="25"/>
      <c r="D16" s="25"/>
      <c r="E16" s="25"/>
      <c r="F16" s="25"/>
      <c r="G16" s="25"/>
    </row>
    <row r="17" spans="1:7" x14ac:dyDescent="0.45">
      <c r="A17" s="25"/>
      <c r="B17" s="25"/>
      <c r="C17" s="25"/>
      <c r="D17" s="25"/>
      <c r="E17" s="25"/>
      <c r="F17" s="25"/>
      <c r="G17" s="25"/>
    </row>
    <row r="18" spans="1:7" x14ac:dyDescent="0.45">
      <c r="A18" s="25"/>
      <c r="B18" s="25"/>
      <c r="C18" s="25"/>
      <c r="D18" s="25"/>
      <c r="E18" s="25"/>
      <c r="F18" s="25"/>
      <c r="G18" s="25"/>
    </row>
    <row r="19" spans="1:7" x14ac:dyDescent="0.45">
      <c r="A19" s="25"/>
      <c r="B19" s="25"/>
      <c r="C19" s="25"/>
      <c r="D19" s="25"/>
      <c r="E19" s="25"/>
      <c r="F19" s="25"/>
      <c r="G19" s="25"/>
    </row>
    <row r="20" spans="1:7" x14ac:dyDescent="0.45">
      <c r="A20" s="25"/>
      <c r="B20" s="25"/>
      <c r="C20" s="25"/>
      <c r="D20" s="25"/>
      <c r="E20" s="25"/>
      <c r="F20" s="25"/>
      <c r="G20" s="25"/>
    </row>
    <row r="21" spans="1:7" x14ac:dyDescent="0.45">
      <c r="A21" s="25"/>
      <c r="B21" s="25"/>
      <c r="C21" s="25"/>
      <c r="D21" s="25"/>
      <c r="E21" s="25"/>
      <c r="F21" s="25"/>
      <c r="G21" s="25"/>
    </row>
    <row r="22" spans="1:7" x14ac:dyDescent="0.45">
      <c r="A22" s="25"/>
      <c r="B22" s="25"/>
      <c r="C22" s="25"/>
      <c r="D22" s="25"/>
      <c r="E22" s="25"/>
      <c r="F22" s="25"/>
      <c r="G22" s="25"/>
    </row>
    <row r="23" spans="1:7" x14ac:dyDescent="0.45">
      <c r="A23" s="25"/>
      <c r="B23" s="25"/>
      <c r="C23" s="25"/>
      <c r="D23" s="25"/>
      <c r="E23" s="25"/>
      <c r="F23" s="25"/>
      <c r="G23" s="25"/>
    </row>
    <row r="24" spans="1:7" x14ac:dyDescent="0.45">
      <c r="A24" s="25"/>
      <c r="B24" s="25"/>
      <c r="C24" s="25"/>
      <c r="D24" s="25"/>
      <c r="E24" s="25"/>
      <c r="F24" s="25"/>
      <c r="G24" s="25"/>
    </row>
    <row r="25" spans="1:7" x14ac:dyDescent="0.45">
      <c r="A25" s="25"/>
      <c r="B25" s="25"/>
      <c r="C25" s="25"/>
      <c r="D25" s="25"/>
      <c r="E25" s="25"/>
      <c r="F25" s="25"/>
      <c r="G25" s="25"/>
    </row>
    <row r="26" spans="1:7" x14ac:dyDescent="0.45">
      <c r="A26" s="25"/>
      <c r="B26" s="25"/>
      <c r="C26" s="25"/>
      <c r="D26" s="25"/>
      <c r="E26" s="25"/>
      <c r="F26" s="25"/>
      <c r="G26" s="25"/>
    </row>
    <row r="27" spans="1:7" x14ac:dyDescent="0.45">
      <c r="A27" s="25"/>
      <c r="B27" s="25"/>
      <c r="C27" s="25"/>
      <c r="D27" s="25"/>
      <c r="E27" s="25"/>
      <c r="F27" s="25"/>
      <c r="G27" s="25"/>
    </row>
    <row r="28" spans="1:7" x14ac:dyDescent="0.45">
      <c r="A28" s="25"/>
      <c r="B28" s="25"/>
      <c r="C28" s="25"/>
      <c r="D28" s="25"/>
      <c r="E28" s="25"/>
      <c r="F28" s="25"/>
      <c r="G28" s="25"/>
    </row>
    <row r="29" spans="1:7" x14ac:dyDescent="0.45">
      <c r="A29" s="25"/>
      <c r="B29" s="25"/>
      <c r="C29" s="25"/>
      <c r="D29" s="25"/>
      <c r="E29" s="25"/>
      <c r="F29" s="25"/>
      <c r="G29" s="25"/>
    </row>
    <row r="30" spans="1:7" x14ac:dyDescent="0.45">
      <c r="A30" s="25"/>
      <c r="B30" s="25"/>
      <c r="C30" s="25"/>
      <c r="D30" s="25"/>
      <c r="E30" s="25"/>
      <c r="F30" s="25"/>
      <c r="G30" s="25"/>
    </row>
    <row r="31" spans="1:7" x14ac:dyDescent="0.45">
      <c r="A31" s="25"/>
      <c r="B31" s="25"/>
      <c r="C31" s="25"/>
      <c r="D31" s="25"/>
      <c r="E31" s="25"/>
      <c r="F31" s="25"/>
      <c r="G31" s="25"/>
    </row>
    <row r="32" spans="1:7" x14ac:dyDescent="0.45">
      <c r="A32" s="25"/>
      <c r="B32" s="25"/>
      <c r="C32" s="25"/>
      <c r="D32" s="25"/>
      <c r="E32" s="25"/>
      <c r="F32" s="25"/>
      <c r="G32" s="25"/>
    </row>
    <row r="33" spans="1:7" x14ac:dyDescent="0.45">
      <c r="A33" s="25"/>
      <c r="B33" s="25"/>
      <c r="C33" s="25"/>
      <c r="D33" s="25"/>
      <c r="E33" s="25"/>
      <c r="F33" s="25"/>
      <c r="G33" s="25"/>
    </row>
    <row r="34" spans="1:7" x14ac:dyDescent="0.45">
      <c r="A34" s="25"/>
      <c r="B34" s="25"/>
      <c r="C34" s="25"/>
      <c r="D34" s="25"/>
      <c r="E34" s="25"/>
      <c r="F34" s="25"/>
      <c r="G34" s="25"/>
    </row>
    <row r="35" spans="1:7" x14ac:dyDescent="0.45">
      <c r="A35" s="25"/>
      <c r="B35" s="25"/>
      <c r="C35" s="25"/>
      <c r="D35" s="25"/>
      <c r="E35" s="25"/>
      <c r="F35" s="25"/>
      <c r="G35" s="25"/>
    </row>
    <row r="36" spans="1:7" x14ac:dyDescent="0.45">
      <c r="A36" s="25"/>
      <c r="B36" s="25"/>
      <c r="C36" s="25"/>
      <c r="D36" s="25"/>
      <c r="E36" s="25"/>
      <c r="F36" s="25"/>
      <c r="G36" s="25"/>
    </row>
    <row r="37" spans="1:7" x14ac:dyDescent="0.45">
      <c r="A37" s="25"/>
      <c r="B37" s="25"/>
      <c r="C37" s="25"/>
      <c r="D37" s="25"/>
      <c r="E37" s="25"/>
      <c r="F37" s="25"/>
      <c r="G37" s="25"/>
    </row>
    <row r="38" spans="1:7" x14ac:dyDescent="0.45">
      <c r="A38" s="25"/>
      <c r="B38" s="25"/>
      <c r="C38" s="25"/>
      <c r="D38" s="25"/>
      <c r="E38" s="25"/>
      <c r="F38" s="25"/>
      <c r="G38" s="25"/>
    </row>
    <row r="39" spans="1:7" x14ac:dyDescent="0.45">
      <c r="A39" s="25"/>
      <c r="B39" s="25"/>
      <c r="C39" s="25"/>
      <c r="D39" s="25"/>
      <c r="E39" s="25"/>
      <c r="F39" s="25"/>
      <c r="G39" s="25"/>
    </row>
    <row r="40" spans="1:7" x14ac:dyDescent="0.45">
      <c r="A40" s="25"/>
      <c r="B40" s="25"/>
      <c r="C40" s="25"/>
      <c r="D40" s="25"/>
      <c r="E40" s="25"/>
      <c r="F40" s="25"/>
      <c r="G40" s="25"/>
    </row>
    <row r="41" spans="1:7" x14ac:dyDescent="0.45">
      <c r="A41" s="25"/>
      <c r="B41" s="25"/>
      <c r="C41" s="25"/>
      <c r="D41" s="25"/>
      <c r="E41" s="25"/>
      <c r="F41" s="25"/>
      <c r="G41" s="25"/>
    </row>
    <row r="42" spans="1:7" x14ac:dyDescent="0.45">
      <c r="A42" s="25"/>
      <c r="B42" s="25"/>
      <c r="C42" s="25"/>
      <c r="D42" s="25"/>
      <c r="E42" s="25"/>
      <c r="F42" s="25"/>
      <c r="G42" s="25"/>
    </row>
    <row r="43" spans="1:7" x14ac:dyDescent="0.45">
      <c r="A43" s="25"/>
      <c r="B43" s="25"/>
      <c r="C43" s="25"/>
      <c r="D43" s="25"/>
      <c r="E43" s="25"/>
      <c r="F43" s="25"/>
      <c r="G43" s="25"/>
    </row>
    <row r="44" spans="1:7" x14ac:dyDescent="0.45">
      <c r="A44" s="25"/>
      <c r="B44" s="25"/>
      <c r="C44" s="25"/>
      <c r="D44" s="25"/>
      <c r="E44" s="25"/>
      <c r="F44" s="25"/>
      <c r="G44" s="25"/>
    </row>
  </sheetData>
  <pageMargins left="0.7" right="0.7" top="0.75" bottom="0.75" header="0.3" footer="0.3"/>
  <pageSetup paperSize="9" scale="98" orientation="portrait" horizontalDpi="4294967293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C1593-FBFD-44B2-991E-FC9285FF2352}">
  <sheetPr codeName="Sheet17"/>
  <dimension ref="A1:G14160"/>
  <sheetViews>
    <sheetView workbookViewId="0">
      <selection activeCell="E3" sqref="E3:E13210"/>
    </sheetView>
  </sheetViews>
  <sheetFormatPr defaultRowHeight="14.25" x14ac:dyDescent="0.45"/>
  <cols>
    <col min="4" max="4" width="24" bestFit="1" customWidth="1"/>
    <col min="5" max="5" width="10.19921875" bestFit="1" customWidth="1"/>
    <col min="7" max="7" width="15.265625" bestFit="1" customWidth="1"/>
  </cols>
  <sheetData>
    <row r="1" spans="1:7" x14ac:dyDescent="0.45">
      <c r="A1">
        <f>SUM(A3:A13210)</f>
        <v>3918.5569999999861</v>
      </c>
      <c r="B1">
        <f>SUM(B3:B13907)</f>
        <v>23313.509999999944</v>
      </c>
    </row>
    <row r="2" spans="1:7" x14ac:dyDescent="0.45">
      <c r="A2" t="s">
        <v>394</v>
      </c>
      <c r="B2" t="s">
        <v>395</v>
      </c>
      <c r="C2" t="s">
        <v>396</v>
      </c>
      <c r="D2" t="s">
        <v>397</v>
      </c>
      <c r="E2" t="s">
        <v>398</v>
      </c>
      <c r="F2" t="s">
        <v>399</v>
      </c>
      <c r="G2" t="s">
        <v>400</v>
      </c>
    </row>
    <row r="3" spans="1:7" x14ac:dyDescent="0.45">
      <c r="A3">
        <v>0</v>
      </c>
      <c r="B3">
        <v>0</v>
      </c>
      <c r="C3" t="s">
        <v>401</v>
      </c>
      <c r="D3" t="s">
        <v>402</v>
      </c>
      <c r="E3" s="32">
        <f>DATE(MID(C3,2,4),MID(C3,7,2),MID(C3,10,2))</f>
        <v>45428</v>
      </c>
      <c r="F3" s="51">
        <f>TIME(MID(C3,13,2),MID(C3,16,2),0)</f>
        <v>0.5625</v>
      </c>
      <c r="G3" s="33">
        <f>E3+F3</f>
        <v>45428.5625</v>
      </c>
    </row>
    <row r="4" spans="1:7" x14ac:dyDescent="0.45">
      <c r="A4">
        <v>0</v>
      </c>
      <c r="B4">
        <v>0</v>
      </c>
      <c r="C4" t="s">
        <v>402</v>
      </c>
      <c r="D4" t="s">
        <v>403</v>
      </c>
      <c r="E4" s="32">
        <f t="shared" ref="E4:E67" si="0">DATE(MID(C4,2,4),MID(C4,7,2),MID(C4,10,2))</f>
        <v>45428</v>
      </c>
      <c r="F4" s="51">
        <f t="shared" ref="F4:F67" si="1">TIME(MID(C4,13,2),MID(C4,16,2),0)</f>
        <v>0.58333333333333337</v>
      </c>
      <c r="G4" s="33">
        <f t="shared" ref="G4:G67" si="2">E4+F4</f>
        <v>45428.583333333336</v>
      </c>
    </row>
    <row r="5" spans="1:7" x14ac:dyDescent="0.45">
      <c r="A5">
        <v>0</v>
      </c>
      <c r="B5">
        <v>0</v>
      </c>
      <c r="C5" t="s">
        <v>403</v>
      </c>
      <c r="D5" t="s">
        <v>404</v>
      </c>
      <c r="E5" s="32">
        <f t="shared" si="0"/>
        <v>45428</v>
      </c>
      <c r="F5" s="51">
        <f t="shared" si="1"/>
        <v>0.60416666666666663</v>
      </c>
      <c r="G5" s="33">
        <f t="shared" si="2"/>
        <v>45428.604166666664</v>
      </c>
    </row>
    <row r="6" spans="1:7" x14ac:dyDescent="0.45">
      <c r="A6">
        <v>0</v>
      </c>
      <c r="B6">
        <v>0</v>
      </c>
      <c r="C6" t="s">
        <v>404</v>
      </c>
      <c r="D6" t="s">
        <v>405</v>
      </c>
      <c r="E6" s="32">
        <f t="shared" si="0"/>
        <v>45428</v>
      </c>
      <c r="F6" s="51">
        <f t="shared" si="1"/>
        <v>0.625</v>
      </c>
      <c r="G6" s="33">
        <f t="shared" si="2"/>
        <v>45428.625</v>
      </c>
    </row>
    <row r="7" spans="1:7" x14ac:dyDescent="0.45">
      <c r="A7">
        <v>0</v>
      </c>
      <c r="B7">
        <v>0</v>
      </c>
      <c r="C7" t="s">
        <v>405</v>
      </c>
      <c r="D7" t="s">
        <v>406</v>
      </c>
      <c r="E7" s="32">
        <f t="shared" si="0"/>
        <v>45428</v>
      </c>
      <c r="F7" s="51">
        <f t="shared" si="1"/>
        <v>0.64583333333333337</v>
      </c>
      <c r="G7" s="33">
        <f t="shared" si="2"/>
        <v>45428.645833333336</v>
      </c>
    </row>
    <row r="8" spans="1:7" x14ac:dyDescent="0.45">
      <c r="A8">
        <v>0</v>
      </c>
      <c r="B8">
        <v>0</v>
      </c>
      <c r="C8" t="s">
        <v>406</v>
      </c>
      <c r="D8" t="s">
        <v>407</v>
      </c>
      <c r="E8" s="32">
        <f t="shared" si="0"/>
        <v>45428</v>
      </c>
      <c r="F8" s="51">
        <f t="shared" si="1"/>
        <v>0.66666666666666663</v>
      </c>
      <c r="G8" s="33">
        <f t="shared" si="2"/>
        <v>45428.666666666664</v>
      </c>
    </row>
    <row r="9" spans="1:7" x14ac:dyDescent="0.45">
      <c r="A9">
        <v>0</v>
      </c>
      <c r="B9">
        <v>0</v>
      </c>
      <c r="C9" t="s">
        <v>407</v>
      </c>
      <c r="D9" t="s">
        <v>408</v>
      </c>
      <c r="E9" s="32">
        <f t="shared" si="0"/>
        <v>45428</v>
      </c>
      <c r="F9" s="51">
        <f t="shared" si="1"/>
        <v>0.6875</v>
      </c>
      <c r="G9" s="33">
        <f t="shared" si="2"/>
        <v>45428.6875</v>
      </c>
    </row>
    <row r="10" spans="1:7" x14ac:dyDescent="0.45">
      <c r="A10">
        <v>0</v>
      </c>
      <c r="B10">
        <v>0</v>
      </c>
      <c r="C10" t="s">
        <v>408</v>
      </c>
      <c r="D10" t="s">
        <v>409</v>
      </c>
      <c r="E10" s="32">
        <f t="shared" si="0"/>
        <v>45428</v>
      </c>
      <c r="F10" s="51">
        <f t="shared" si="1"/>
        <v>0.70833333333333337</v>
      </c>
      <c r="G10" s="33">
        <f t="shared" si="2"/>
        <v>45428.708333333336</v>
      </c>
    </row>
    <row r="11" spans="1:7" x14ac:dyDescent="0.45">
      <c r="A11">
        <v>0.1459</v>
      </c>
      <c r="B11">
        <v>0.88</v>
      </c>
      <c r="C11" t="s">
        <v>409</v>
      </c>
      <c r="D11" t="s">
        <v>410</v>
      </c>
      <c r="E11" s="32">
        <f t="shared" si="0"/>
        <v>45428</v>
      </c>
      <c r="F11" s="51">
        <f t="shared" si="1"/>
        <v>0.72916666666666663</v>
      </c>
      <c r="G11" s="33">
        <f t="shared" si="2"/>
        <v>45428.729166666664</v>
      </c>
    </row>
    <row r="12" spans="1:7" x14ac:dyDescent="0.45">
      <c r="A12">
        <v>0</v>
      </c>
      <c r="B12">
        <v>0</v>
      </c>
      <c r="C12" t="s">
        <v>410</v>
      </c>
      <c r="D12" t="s">
        <v>411</v>
      </c>
      <c r="E12" s="32">
        <f t="shared" si="0"/>
        <v>45428</v>
      </c>
      <c r="F12" s="51">
        <f t="shared" si="1"/>
        <v>0.75</v>
      </c>
      <c r="G12" s="33">
        <f t="shared" si="2"/>
        <v>45428.75</v>
      </c>
    </row>
    <row r="13" spans="1:7" x14ac:dyDescent="0.45">
      <c r="A13">
        <v>0</v>
      </c>
      <c r="B13">
        <v>0</v>
      </c>
      <c r="C13" t="s">
        <v>411</v>
      </c>
      <c r="D13" t="s">
        <v>412</v>
      </c>
      <c r="E13" s="32">
        <f t="shared" si="0"/>
        <v>45428</v>
      </c>
      <c r="F13" s="51">
        <f t="shared" si="1"/>
        <v>0.77083333333333337</v>
      </c>
      <c r="G13" s="33">
        <f t="shared" si="2"/>
        <v>45428.770833333336</v>
      </c>
    </row>
    <row r="14" spans="1:7" x14ac:dyDescent="0.45">
      <c r="A14">
        <v>0</v>
      </c>
      <c r="B14">
        <v>0</v>
      </c>
      <c r="C14" t="s">
        <v>412</v>
      </c>
      <c r="D14" t="s">
        <v>413</v>
      </c>
      <c r="E14" s="32">
        <f t="shared" si="0"/>
        <v>45428</v>
      </c>
      <c r="F14" s="51">
        <f t="shared" si="1"/>
        <v>0.79166666666666663</v>
      </c>
      <c r="G14" s="33">
        <f t="shared" si="2"/>
        <v>45428.791666666664</v>
      </c>
    </row>
    <row r="15" spans="1:7" x14ac:dyDescent="0.45">
      <c r="A15">
        <v>0</v>
      </c>
      <c r="B15">
        <v>0</v>
      </c>
      <c r="C15" t="s">
        <v>413</v>
      </c>
      <c r="D15" t="s">
        <v>414</v>
      </c>
      <c r="E15" s="32">
        <f t="shared" si="0"/>
        <v>45428</v>
      </c>
      <c r="F15" s="51">
        <f t="shared" si="1"/>
        <v>0.8125</v>
      </c>
      <c r="G15" s="33">
        <f t="shared" si="2"/>
        <v>45428.8125</v>
      </c>
    </row>
    <row r="16" spans="1:7" x14ac:dyDescent="0.45">
      <c r="A16">
        <v>0</v>
      </c>
      <c r="B16">
        <v>0</v>
      </c>
      <c r="C16" t="s">
        <v>414</v>
      </c>
      <c r="D16" t="s">
        <v>415</v>
      </c>
      <c r="E16" s="32">
        <f t="shared" si="0"/>
        <v>45428</v>
      </c>
      <c r="F16" s="51">
        <f t="shared" si="1"/>
        <v>0.83333333333333337</v>
      </c>
      <c r="G16" s="33">
        <f t="shared" si="2"/>
        <v>45428.833333333336</v>
      </c>
    </row>
    <row r="17" spans="1:7" x14ac:dyDescent="0.45">
      <c r="A17">
        <v>0</v>
      </c>
      <c r="B17">
        <v>0</v>
      </c>
      <c r="C17" t="s">
        <v>415</v>
      </c>
      <c r="D17" t="s">
        <v>416</v>
      </c>
      <c r="E17" s="32">
        <f t="shared" si="0"/>
        <v>45428</v>
      </c>
      <c r="F17" s="51">
        <f t="shared" si="1"/>
        <v>0.85416666666666663</v>
      </c>
      <c r="G17" s="33">
        <f t="shared" si="2"/>
        <v>45428.854166666664</v>
      </c>
    </row>
    <row r="18" spans="1:7" x14ac:dyDescent="0.45">
      <c r="A18">
        <v>0</v>
      </c>
      <c r="B18">
        <v>0</v>
      </c>
      <c r="C18" t="s">
        <v>416</v>
      </c>
      <c r="D18" t="s">
        <v>417</v>
      </c>
      <c r="E18" s="32">
        <f t="shared" si="0"/>
        <v>45428</v>
      </c>
      <c r="F18" s="51">
        <f t="shared" si="1"/>
        <v>0.875</v>
      </c>
      <c r="G18" s="33">
        <f t="shared" si="2"/>
        <v>45428.875</v>
      </c>
    </row>
    <row r="19" spans="1:7" x14ac:dyDescent="0.45">
      <c r="A19">
        <v>0</v>
      </c>
      <c r="B19">
        <v>0</v>
      </c>
      <c r="C19" t="s">
        <v>417</v>
      </c>
      <c r="D19" t="s">
        <v>418</v>
      </c>
      <c r="E19" s="32">
        <f t="shared" si="0"/>
        <v>45428</v>
      </c>
      <c r="F19" s="51">
        <f t="shared" si="1"/>
        <v>0.89583333333333337</v>
      </c>
      <c r="G19" s="33">
        <f t="shared" si="2"/>
        <v>45428.895833333336</v>
      </c>
    </row>
    <row r="20" spans="1:7" x14ac:dyDescent="0.45">
      <c r="A20">
        <v>0</v>
      </c>
      <c r="B20">
        <v>0</v>
      </c>
      <c r="C20" t="s">
        <v>418</v>
      </c>
      <c r="D20" t="s">
        <v>419</v>
      </c>
      <c r="E20" s="32">
        <f t="shared" si="0"/>
        <v>45428</v>
      </c>
      <c r="F20" s="51">
        <f t="shared" si="1"/>
        <v>0.91666666666666663</v>
      </c>
      <c r="G20" s="33">
        <f t="shared" si="2"/>
        <v>45428.916666666664</v>
      </c>
    </row>
    <row r="21" spans="1:7" x14ac:dyDescent="0.45">
      <c r="A21">
        <v>0</v>
      </c>
      <c r="B21">
        <v>0</v>
      </c>
      <c r="C21" t="s">
        <v>419</v>
      </c>
      <c r="D21" t="s">
        <v>420</v>
      </c>
      <c r="E21" s="32">
        <f t="shared" si="0"/>
        <v>45428</v>
      </c>
      <c r="F21" s="51">
        <f t="shared" si="1"/>
        <v>0.9375</v>
      </c>
      <c r="G21" s="33">
        <f t="shared" si="2"/>
        <v>45428.9375</v>
      </c>
    </row>
    <row r="22" spans="1:7" x14ac:dyDescent="0.45">
      <c r="A22">
        <v>0</v>
      </c>
      <c r="B22">
        <v>0</v>
      </c>
      <c r="C22" t="s">
        <v>420</v>
      </c>
      <c r="D22" t="s">
        <v>421</v>
      </c>
      <c r="E22" s="32">
        <f t="shared" si="0"/>
        <v>45428</v>
      </c>
      <c r="F22" s="51">
        <f t="shared" si="1"/>
        <v>0.95833333333333337</v>
      </c>
      <c r="G22" s="33">
        <f t="shared" si="2"/>
        <v>45428.958333333336</v>
      </c>
    </row>
    <row r="23" spans="1:7" x14ac:dyDescent="0.45">
      <c r="A23">
        <v>0</v>
      </c>
      <c r="B23">
        <v>0</v>
      </c>
      <c r="C23" t="s">
        <v>421</v>
      </c>
      <c r="D23" t="s">
        <v>422</v>
      </c>
      <c r="E23" s="32">
        <f t="shared" si="0"/>
        <v>45428</v>
      </c>
      <c r="F23" s="51">
        <f t="shared" si="1"/>
        <v>0.97916666666666663</v>
      </c>
      <c r="G23" s="33">
        <f t="shared" si="2"/>
        <v>45428.979166666664</v>
      </c>
    </row>
    <row r="24" spans="1:7" x14ac:dyDescent="0.45">
      <c r="A24">
        <v>0</v>
      </c>
      <c r="B24">
        <v>0</v>
      </c>
      <c r="C24" t="s">
        <v>422</v>
      </c>
      <c r="D24" t="s">
        <v>423</v>
      </c>
      <c r="E24" s="32">
        <f t="shared" si="0"/>
        <v>45429</v>
      </c>
      <c r="F24" s="51">
        <f t="shared" si="1"/>
        <v>0</v>
      </c>
      <c r="G24" s="33">
        <f t="shared" si="2"/>
        <v>45429</v>
      </c>
    </row>
    <row r="25" spans="1:7" x14ac:dyDescent="0.45">
      <c r="A25">
        <v>0</v>
      </c>
      <c r="B25">
        <v>0</v>
      </c>
      <c r="C25" t="s">
        <v>423</v>
      </c>
      <c r="D25" t="s">
        <v>424</v>
      </c>
      <c r="E25" s="32">
        <f t="shared" si="0"/>
        <v>45429</v>
      </c>
      <c r="F25" s="51">
        <f t="shared" si="1"/>
        <v>2.0833333333333332E-2</v>
      </c>
      <c r="G25" s="33">
        <f t="shared" si="2"/>
        <v>45429.020833333336</v>
      </c>
    </row>
    <row r="26" spans="1:7" x14ac:dyDescent="0.45">
      <c r="A26">
        <v>0</v>
      </c>
      <c r="B26">
        <v>0</v>
      </c>
      <c r="C26" t="s">
        <v>424</v>
      </c>
      <c r="D26" t="s">
        <v>425</v>
      </c>
      <c r="E26" s="32">
        <f t="shared" si="0"/>
        <v>45429</v>
      </c>
      <c r="F26" s="51">
        <f t="shared" si="1"/>
        <v>4.1666666666666664E-2</v>
      </c>
      <c r="G26" s="33">
        <f t="shared" si="2"/>
        <v>45429.041666666664</v>
      </c>
    </row>
    <row r="27" spans="1:7" x14ac:dyDescent="0.45">
      <c r="A27">
        <v>0</v>
      </c>
      <c r="B27">
        <v>0</v>
      </c>
      <c r="C27" t="s">
        <v>425</v>
      </c>
      <c r="D27" t="s">
        <v>426</v>
      </c>
      <c r="E27" s="32">
        <f t="shared" si="0"/>
        <v>45429</v>
      </c>
      <c r="F27" s="51">
        <f t="shared" si="1"/>
        <v>6.25E-2</v>
      </c>
      <c r="G27" s="33">
        <f t="shared" si="2"/>
        <v>45429.0625</v>
      </c>
    </row>
    <row r="28" spans="1:7" x14ac:dyDescent="0.45">
      <c r="A28">
        <v>0</v>
      </c>
      <c r="B28">
        <v>0</v>
      </c>
      <c r="C28" t="s">
        <v>426</v>
      </c>
      <c r="D28" t="s">
        <v>427</v>
      </c>
      <c r="E28" s="32">
        <f t="shared" si="0"/>
        <v>45429</v>
      </c>
      <c r="F28" s="51">
        <f t="shared" si="1"/>
        <v>8.3333333333333329E-2</v>
      </c>
      <c r="G28" s="33">
        <f t="shared" si="2"/>
        <v>45429.083333333336</v>
      </c>
    </row>
    <row r="29" spans="1:7" x14ac:dyDescent="0.45">
      <c r="A29">
        <v>0</v>
      </c>
      <c r="B29">
        <v>0</v>
      </c>
      <c r="C29" t="s">
        <v>427</v>
      </c>
      <c r="D29" t="s">
        <v>428</v>
      </c>
      <c r="E29" s="32">
        <f t="shared" si="0"/>
        <v>45429</v>
      </c>
      <c r="F29" s="51">
        <f t="shared" si="1"/>
        <v>0.10416666666666667</v>
      </c>
      <c r="G29" s="33">
        <f t="shared" si="2"/>
        <v>45429.104166666664</v>
      </c>
    </row>
    <row r="30" spans="1:7" x14ac:dyDescent="0.45">
      <c r="A30">
        <v>0</v>
      </c>
      <c r="B30">
        <v>0</v>
      </c>
      <c r="C30" t="s">
        <v>428</v>
      </c>
      <c r="D30" t="s">
        <v>429</v>
      </c>
      <c r="E30" s="32">
        <f t="shared" si="0"/>
        <v>45429</v>
      </c>
      <c r="F30" s="51">
        <f t="shared" si="1"/>
        <v>0.125</v>
      </c>
      <c r="G30" s="33">
        <f t="shared" si="2"/>
        <v>45429.125</v>
      </c>
    </row>
    <row r="31" spans="1:7" x14ac:dyDescent="0.45">
      <c r="A31">
        <v>0</v>
      </c>
      <c r="B31">
        <v>0</v>
      </c>
      <c r="C31" t="s">
        <v>429</v>
      </c>
      <c r="D31" t="s">
        <v>430</v>
      </c>
      <c r="E31" s="32">
        <f t="shared" si="0"/>
        <v>45429</v>
      </c>
      <c r="F31" s="51">
        <f t="shared" si="1"/>
        <v>0.14583333333333334</v>
      </c>
      <c r="G31" s="33">
        <f t="shared" si="2"/>
        <v>45429.145833333336</v>
      </c>
    </row>
    <row r="32" spans="1:7" x14ac:dyDescent="0.45">
      <c r="A32">
        <v>0</v>
      </c>
      <c r="B32">
        <v>0</v>
      </c>
      <c r="C32" t="s">
        <v>430</v>
      </c>
      <c r="D32" t="s">
        <v>431</v>
      </c>
      <c r="E32" s="32">
        <f t="shared" si="0"/>
        <v>45429</v>
      </c>
      <c r="F32" s="51">
        <f t="shared" si="1"/>
        <v>0.16666666666666666</v>
      </c>
      <c r="G32" s="33">
        <f t="shared" si="2"/>
        <v>45429.166666666664</v>
      </c>
    </row>
    <row r="33" spans="1:7" x14ac:dyDescent="0.45">
      <c r="A33">
        <v>0</v>
      </c>
      <c r="B33">
        <v>0</v>
      </c>
      <c r="C33" t="s">
        <v>431</v>
      </c>
      <c r="D33" t="s">
        <v>432</v>
      </c>
      <c r="E33" s="32">
        <f t="shared" si="0"/>
        <v>45429</v>
      </c>
      <c r="F33" s="51">
        <f t="shared" si="1"/>
        <v>0.1875</v>
      </c>
      <c r="G33" s="33">
        <f t="shared" si="2"/>
        <v>45429.1875</v>
      </c>
    </row>
    <row r="34" spans="1:7" x14ac:dyDescent="0.45">
      <c r="A34">
        <v>0</v>
      </c>
      <c r="B34">
        <v>0</v>
      </c>
      <c r="C34" t="s">
        <v>432</v>
      </c>
      <c r="D34" t="s">
        <v>433</v>
      </c>
      <c r="E34" s="32">
        <f t="shared" si="0"/>
        <v>45429</v>
      </c>
      <c r="F34" s="51">
        <f t="shared" si="1"/>
        <v>0.20833333333333334</v>
      </c>
      <c r="G34" s="33">
        <f t="shared" si="2"/>
        <v>45429.208333333336</v>
      </c>
    </row>
    <row r="35" spans="1:7" x14ac:dyDescent="0.45">
      <c r="A35">
        <v>0</v>
      </c>
      <c r="B35">
        <v>0</v>
      </c>
      <c r="C35" t="s">
        <v>433</v>
      </c>
      <c r="D35" t="s">
        <v>434</v>
      </c>
      <c r="E35" s="32">
        <f t="shared" si="0"/>
        <v>45429</v>
      </c>
      <c r="F35" s="51">
        <f t="shared" si="1"/>
        <v>0.22916666666666666</v>
      </c>
      <c r="G35" s="33">
        <f t="shared" si="2"/>
        <v>45429.229166666664</v>
      </c>
    </row>
    <row r="36" spans="1:7" x14ac:dyDescent="0.45">
      <c r="A36">
        <v>0</v>
      </c>
      <c r="B36">
        <v>0</v>
      </c>
      <c r="C36" t="s">
        <v>434</v>
      </c>
      <c r="D36" t="s">
        <v>435</v>
      </c>
      <c r="E36" s="32">
        <f t="shared" si="0"/>
        <v>45429</v>
      </c>
      <c r="F36" s="51">
        <f t="shared" si="1"/>
        <v>0.25</v>
      </c>
      <c r="G36" s="33">
        <f t="shared" si="2"/>
        <v>45429.25</v>
      </c>
    </row>
    <row r="37" spans="1:7" x14ac:dyDescent="0.45">
      <c r="A37">
        <v>0</v>
      </c>
      <c r="B37">
        <v>0</v>
      </c>
      <c r="C37" t="s">
        <v>435</v>
      </c>
      <c r="D37" t="s">
        <v>436</v>
      </c>
      <c r="E37" s="32">
        <f t="shared" si="0"/>
        <v>45429</v>
      </c>
      <c r="F37" s="51">
        <f t="shared" si="1"/>
        <v>0.27083333333333331</v>
      </c>
      <c r="G37" s="33">
        <f t="shared" si="2"/>
        <v>45429.270833333336</v>
      </c>
    </row>
    <row r="38" spans="1:7" x14ac:dyDescent="0.45">
      <c r="A38">
        <v>0</v>
      </c>
      <c r="B38">
        <v>0</v>
      </c>
      <c r="C38" t="s">
        <v>436</v>
      </c>
      <c r="D38" t="s">
        <v>437</v>
      </c>
      <c r="E38" s="32">
        <f t="shared" si="0"/>
        <v>45429</v>
      </c>
      <c r="F38" s="51">
        <f t="shared" si="1"/>
        <v>0.29166666666666669</v>
      </c>
      <c r="G38" s="33">
        <f t="shared" si="2"/>
        <v>45429.291666666664</v>
      </c>
    </row>
    <row r="39" spans="1:7" x14ac:dyDescent="0.45">
      <c r="A39">
        <v>1.12E-2</v>
      </c>
      <c r="B39">
        <v>7.0000000000000007E-2</v>
      </c>
      <c r="C39" t="s">
        <v>437</v>
      </c>
      <c r="D39" t="s">
        <v>438</v>
      </c>
      <c r="E39" s="32">
        <f t="shared" si="0"/>
        <v>45429</v>
      </c>
      <c r="F39" s="51">
        <f t="shared" si="1"/>
        <v>0.3125</v>
      </c>
      <c r="G39" s="33">
        <f t="shared" si="2"/>
        <v>45429.3125</v>
      </c>
    </row>
    <row r="40" spans="1:7" x14ac:dyDescent="0.45">
      <c r="A40">
        <v>0</v>
      </c>
      <c r="B40">
        <v>0</v>
      </c>
      <c r="C40" t="s">
        <v>438</v>
      </c>
      <c r="D40" t="s">
        <v>439</v>
      </c>
      <c r="E40" s="32">
        <f t="shared" si="0"/>
        <v>45429</v>
      </c>
      <c r="F40" s="51">
        <f t="shared" si="1"/>
        <v>0.33333333333333331</v>
      </c>
      <c r="G40" s="33">
        <f t="shared" si="2"/>
        <v>45429.333333333336</v>
      </c>
    </row>
    <row r="41" spans="1:7" x14ac:dyDescent="0.45">
      <c r="A41">
        <v>0</v>
      </c>
      <c r="B41">
        <v>0</v>
      </c>
      <c r="C41" t="s">
        <v>439</v>
      </c>
      <c r="D41" t="s">
        <v>440</v>
      </c>
      <c r="E41" s="32">
        <f t="shared" si="0"/>
        <v>45429</v>
      </c>
      <c r="F41" s="51">
        <f t="shared" si="1"/>
        <v>0.35416666666666669</v>
      </c>
      <c r="G41" s="33">
        <f t="shared" si="2"/>
        <v>45429.354166666664</v>
      </c>
    </row>
    <row r="42" spans="1:7" x14ac:dyDescent="0.45">
      <c r="A42">
        <v>0</v>
      </c>
      <c r="B42">
        <v>0</v>
      </c>
      <c r="C42" t="s">
        <v>440</v>
      </c>
      <c r="D42" t="s">
        <v>441</v>
      </c>
      <c r="E42" s="32">
        <f t="shared" si="0"/>
        <v>45429</v>
      </c>
      <c r="F42" s="51">
        <f t="shared" si="1"/>
        <v>0.375</v>
      </c>
      <c r="G42" s="33">
        <f t="shared" si="2"/>
        <v>45429.375</v>
      </c>
    </row>
    <row r="43" spans="1:7" x14ac:dyDescent="0.45">
      <c r="A43">
        <v>0</v>
      </c>
      <c r="B43">
        <v>0</v>
      </c>
      <c r="C43" t="s">
        <v>441</v>
      </c>
      <c r="D43" t="s">
        <v>442</v>
      </c>
      <c r="E43" s="32">
        <f t="shared" si="0"/>
        <v>45429</v>
      </c>
      <c r="F43" s="51">
        <f t="shared" si="1"/>
        <v>0.39583333333333331</v>
      </c>
      <c r="G43" s="33">
        <f t="shared" si="2"/>
        <v>45429.395833333336</v>
      </c>
    </row>
    <row r="44" spans="1:7" x14ac:dyDescent="0.45">
      <c r="A44">
        <v>0</v>
      </c>
      <c r="B44">
        <v>0</v>
      </c>
      <c r="C44" t="s">
        <v>442</v>
      </c>
      <c r="D44" t="s">
        <v>443</v>
      </c>
      <c r="E44" s="32">
        <f t="shared" si="0"/>
        <v>45429</v>
      </c>
      <c r="F44" s="51">
        <f t="shared" si="1"/>
        <v>0.41666666666666669</v>
      </c>
      <c r="G44" s="33">
        <f t="shared" si="2"/>
        <v>45429.416666666664</v>
      </c>
    </row>
    <row r="45" spans="1:7" x14ac:dyDescent="0.45">
      <c r="A45">
        <v>2.24E-2</v>
      </c>
      <c r="B45">
        <v>0.13</v>
      </c>
      <c r="C45" t="s">
        <v>443</v>
      </c>
      <c r="D45" t="s">
        <v>444</v>
      </c>
      <c r="E45" s="32">
        <f t="shared" si="0"/>
        <v>45429</v>
      </c>
      <c r="F45" s="51">
        <f t="shared" si="1"/>
        <v>0.4375</v>
      </c>
      <c r="G45" s="33">
        <f t="shared" si="2"/>
        <v>45429.4375</v>
      </c>
    </row>
    <row r="46" spans="1:7" x14ac:dyDescent="0.45">
      <c r="A46">
        <v>0</v>
      </c>
      <c r="B46">
        <v>0</v>
      </c>
      <c r="C46" t="s">
        <v>444</v>
      </c>
      <c r="D46" t="s">
        <v>445</v>
      </c>
      <c r="E46" s="32">
        <f t="shared" si="0"/>
        <v>45429</v>
      </c>
      <c r="F46" s="51">
        <f t="shared" si="1"/>
        <v>0.45833333333333331</v>
      </c>
      <c r="G46" s="33">
        <f t="shared" si="2"/>
        <v>45429.458333333336</v>
      </c>
    </row>
    <row r="47" spans="1:7" x14ac:dyDescent="0.45">
      <c r="A47">
        <v>0</v>
      </c>
      <c r="B47">
        <v>0</v>
      </c>
      <c r="C47" t="s">
        <v>445</v>
      </c>
      <c r="D47" t="s">
        <v>446</v>
      </c>
      <c r="E47" s="32">
        <f t="shared" si="0"/>
        <v>45429</v>
      </c>
      <c r="F47" s="51">
        <f t="shared" si="1"/>
        <v>0.47916666666666669</v>
      </c>
      <c r="G47" s="33">
        <f t="shared" si="2"/>
        <v>45429.479166666664</v>
      </c>
    </row>
    <row r="48" spans="1:7" x14ac:dyDescent="0.45">
      <c r="A48">
        <v>0</v>
      </c>
      <c r="B48">
        <v>0</v>
      </c>
      <c r="C48" t="s">
        <v>446</v>
      </c>
      <c r="D48" t="s">
        <v>447</v>
      </c>
      <c r="E48" s="32">
        <f t="shared" si="0"/>
        <v>45429</v>
      </c>
      <c r="F48" s="51">
        <f t="shared" si="1"/>
        <v>0.5</v>
      </c>
      <c r="G48" s="33">
        <f t="shared" si="2"/>
        <v>45429.5</v>
      </c>
    </row>
    <row r="49" spans="1:7" x14ac:dyDescent="0.45">
      <c r="A49">
        <v>0</v>
      </c>
      <c r="B49">
        <v>0</v>
      </c>
      <c r="C49" t="s">
        <v>447</v>
      </c>
      <c r="D49" t="s">
        <v>448</v>
      </c>
      <c r="E49" s="32">
        <f t="shared" si="0"/>
        <v>45429</v>
      </c>
      <c r="F49" s="51">
        <f t="shared" si="1"/>
        <v>0.52083333333333337</v>
      </c>
      <c r="G49" s="33">
        <f t="shared" si="2"/>
        <v>45429.520833333336</v>
      </c>
    </row>
    <row r="50" spans="1:7" x14ac:dyDescent="0.45">
      <c r="A50">
        <v>0</v>
      </c>
      <c r="B50">
        <v>0</v>
      </c>
      <c r="C50" t="s">
        <v>448</v>
      </c>
      <c r="D50" t="s">
        <v>449</v>
      </c>
      <c r="E50" s="32">
        <f t="shared" si="0"/>
        <v>45429</v>
      </c>
      <c r="F50" s="51">
        <f t="shared" si="1"/>
        <v>0.54166666666666663</v>
      </c>
      <c r="G50" s="33">
        <f t="shared" si="2"/>
        <v>45429.541666666664</v>
      </c>
    </row>
    <row r="51" spans="1:7" x14ac:dyDescent="0.45">
      <c r="A51">
        <v>0</v>
      </c>
      <c r="B51">
        <v>0</v>
      </c>
      <c r="C51" t="s">
        <v>449</v>
      </c>
      <c r="D51" t="s">
        <v>450</v>
      </c>
      <c r="E51" s="32">
        <f t="shared" si="0"/>
        <v>45429</v>
      </c>
      <c r="F51" s="51">
        <f t="shared" si="1"/>
        <v>0.5625</v>
      </c>
      <c r="G51" s="33">
        <f t="shared" si="2"/>
        <v>45429.5625</v>
      </c>
    </row>
    <row r="52" spans="1:7" x14ac:dyDescent="0.45">
      <c r="A52">
        <v>0</v>
      </c>
      <c r="B52">
        <v>0</v>
      </c>
      <c r="C52" t="s">
        <v>450</v>
      </c>
      <c r="D52" t="s">
        <v>451</v>
      </c>
      <c r="E52" s="32">
        <f t="shared" si="0"/>
        <v>45429</v>
      </c>
      <c r="F52" s="51">
        <f t="shared" si="1"/>
        <v>0.58333333333333337</v>
      </c>
      <c r="G52" s="33">
        <f t="shared" si="2"/>
        <v>45429.583333333336</v>
      </c>
    </row>
    <row r="53" spans="1:7" x14ac:dyDescent="0.45">
      <c r="A53">
        <v>0</v>
      </c>
      <c r="B53">
        <v>0</v>
      </c>
      <c r="C53" t="s">
        <v>451</v>
      </c>
      <c r="D53" t="s">
        <v>452</v>
      </c>
      <c r="E53" s="32">
        <f t="shared" si="0"/>
        <v>45429</v>
      </c>
      <c r="F53" s="51">
        <f t="shared" si="1"/>
        <v>0.60416666666666663</v>
      </c>
      <c r="G53" s="33">
        <f t="shared" si="2"/>
        <v>45429.604166666664</v>
      </c>
    </row>
    <row r="54" spans="1:7" x14ac:dyDescent="0.45">
      <c r="A54">
        <v>0</v>
      </c>
      <c r="B54">
        <v>0</v>
      </c>
      <c r="C54" t="s">
        <v>452</v>
      </c>
      <c r="D54" t="s">
        <v>453</v>
      </c>
      <c r="E54" s="32">
        <f t="shared" si="0"/>
        <v>45429</v>
      </c>
      <c r="F54" s="51">
        <f t="shared" si="1"/>
        <v>0.625</v>
      </c>
      <c r="G54" s="33">
        <f t="shared" si="2"/>
        <v>45429.625</v>
      </c>
    </row>
    <row r="55" spans="1:7" x14ac:dyDescent="0.45">
      <c r="A55">
        <v>0</v>
      </c>
      <c r="B55">
        <v>0</v>
      </c>
      <c r="C55" t="s">
        <v>453</v>
      </c>
      <c r="D55" t="s">
        <v>454</v>
      </c>
      <c r="E55" s="32">
        <f t="shared" si="0"/>
        <v>45429</v>
      </c>
      <c r="F55" s="51">
        <f t="shared" si="1"/>
        <v>0.64583333333333337</v>
      </c>
      <c r="G55" s="33">
        <f t="shared" si="2"/>
        <v>45429.645833333336</v>
      </c>
    </row>
    <row r="56" spans="1:7" x14ac:dyDescent="0.45">
      <c r="A56">
        <v>0</v>
      </c>
      <c r="B56">
        <v>0</v>
      </c>
      <c r="C56" t="s">
        <v>454</v>
      </c>
      <c r="D56" t="s">
        <v>455</v>
      </c>
      <c r="E56" s="32">
        <f t="shared" si="0"/>
        <v>45429</v>
      </c>
      <c r="F56" s="51">
        <f t="shared" si="1"/>
        <v>0.66666666666666663</v>
      </c>
      <c r="G56" s="33">
        <f t="shared" si="2"/>
        <v>45429.666666666664</v>
      </c>
    </row>
    <row r="57" spans="1:7" x14ac:dyDescent="0.45">
      <c r="A57">
        <v>0</v>
      </c>
      <c r="B57">
        <v>0</v>
      </c>
      <c r="C57" t="s">
        <v>455</v>
      </c>
      <c r="D57" t="s">
        <v>456</v>
      </c>
      <c r="E57" s="32">
        <f t="shared" si="0"/>
        <v>45429</v>
      </c>
      <c r="F57" s="51">
        <f t="shared" si="1"/>
        <v>0.6875</v>
      </c>
      <c r="G57" s="33">
        <f t="shared" si="2"/>
        <v>45429.6875</v>
      </c>
    </row>
    <row r="58" spans="1:7" x14ac:dyDescent="0.45">
      <c r="A58">
        <v>0</v>
      </c>
      <c r="B58">
        <v>0</v>
      </c>
      <c r="C58" t="s">
        <v>456</v>
      </c>
      <c r="D58" t="s">
        <v>457</v>
      </c>
      <c r="E58" s="32">
        <f t="shared" si="0"/>
        <v>45429</v>
      </c>
      <c r="F58" s="51">
        <f t="shared" si="1"/>
        <v>0.70833333333333337</v>
      </c>
      <c r="G58" s="33">
        <f t="shared" si="2"/>
        <v>45429.708333333336</v>
      </c>
    </row>
    <row r="59" spans="1:7" x14ac:dyDescent="0.45">
      <c r="A59">
        <v>0</v>
      </c>
      <c r="B59">
        <v>0</v>
      </c>
      <c r="C59" t="s">
        <v>457</v>
      </c>
      <c r="D59" t="s">
        <v>458</v>
      </c>
      <c r="E59" s="32">
        <f t="shared" si="0"/>
        <v>45429</v>
      </c>
      <c r="F59" s="51">
        <f t="shared" si="1"/>
        <v>0.72916666666666663</v>
      </c>
      <c r="G59" s="33">
        <f t="shared" si="2"/>
        <v>45429.729166666664</v>
      </c>
    </row>
    <row r="60" spans="1:7" x14ac:dyDescent="0.45">
      <c r="A60">
        <v>0</v>
      </c>
      <c r="B60">
        <v>0</v>
      </c>
      <c r="C60" t="s">
        <v>458</v>
      </c>
      <c r="D60" t="s">
        <v>459</v>
      </c>
      <c r="E60" s="32">
        <f t="shared" si="0"/>
        <v>45429</v>
      </c>
      <c r="F60" s="51">
        <f t="shared" si="1"/>
        <v>0.75</v>
      </c>
      <c r="G60" s="33">
        <f t="shared" si="2"/>
        <v>45429.75</v>
      </c>
    </row>
    <row r="61" spans="1:7" x14ac:dyDescent="0.45">
      <c r="A61">
        <v>0</v>
      </c>
      <c r="B61">
        <v>0</v>
      </c>
      <c r="C61" t="s">
        <v>459</v>
      </c>
      <c r="D61" t="s">
        <v>460</v>
      </c>
      <c r="E61" s="32">
        <f t="shared" si="0"/>
        <v>45429</v>
      </c>
      <c r="F61" s="51">
        <f t="shared" si="1"/>
        <v>0.77083333333333337</v>
      </c>
      <c r="G61" s="33">
        <f t="shared" si="2"/>
        <v>45429.770833333336</v>
      </c>
    </row>
    <row r="62" spans="1:7" x14ac:dyDescent="0.45">
      <c r="A62">
        <v>0</v>
      </c>
      <c r="B62">
        <v>0</v>
      </c>
      <c r="C62" t="s">
        <v>460</v>
      </c>
      <c r="D62" t="s">
        <v>461</v>
      </c>
      <c r="E62" s="32">
        <f t="shared" si="0"/>
        <v>45429</v>
      </c>
      <c r="F62" s="51">
        <f t="shared" si="1"/>
        <v>0.79166666666666663</v>
      </c>
      <c r="G62" s="33">
        <f t="shared" si="2"/>
        <v>45429.791666666664</v>
      </c>
    </row>
    <row r="63" spans="1:7" x14ac:dyDescent="0.45">
      <c r="A63">
        <v>0</v>
      </c>
      <c r="B63">
        <v>0</v>
      </c>
      <c r="C63" t="s">
        <v>461</v>
      </c>
      <c r="D63" t="s">
        <v>462</v>
      </c>
      <c r="E63" s="32">
        <f t="shared" si="0"/>
        <v>45429</v>
      </c>
      <c r="F63" s="51">
        <f t="shared" si="1"/>
        <v>0.8125</v>
      </c>
      <c r="G63" s="33">
        <f t="shared" si="2"/>
        <v>45429.8125</v>
      </c>
    </row>
    <row r="64" spans="1:7" x14ac:dyDescent="0.45">
      <c r="A64">
        <v>0</v>
      </c>
      <c r="B64">
        <v>0</v>
      </c>
      <c r="C64" t="s">
        <v>462</v>
      </c>
      <c r="D64" t="s">
        <v>463</v>
      </c>
      <c r="E64" s="32">
        <f t="shared" si="0"/>
        <v>45429</v>
      </c>
      <c r="F64" s="51">
        <f t="shared" si="1"/>
        <v>0.83333333333333337</v>
      </c>
      <c r="G64" s="33">
        <f t="shared" si="2"/>
        <v>45429.833333333336</v>
      </c>
    </row>
    <row r="65" spans="1:7" x14ac:dyDescent="0.45">
      <c r="A65">
        <v>0</v>
      </c>
      <c r="B65">
        <v>0</v>
      </c>
      <c r="C65" t="s">
        <v>463</v>
      </c>
      <c r="D65" t="s">
        <v>464</v>
      </c>
      <c r="E65" s="32">
        <f t="shared" si="0"/>
        <v>45429</v>
      </c>
      <c r="F65" s="51">
        <f t="shared" si="1"/>
        <v>0.85416666666666663</v>
      </c>
      <c r="G65" s="33">
        <f t="shared" si="2"/>
        <v>45429.854166666664</v>
      </c>
    </row>
    <row r="66" spans="1:7" x14ac:dyDescent="0.45">
      <c r="A66">
        <v>0</v>
      </c>
      <c r="B66">
        <v>0</v>
      </c>
      <c r="C66" t="s">
        <v>464</v>
      </c>
      <c r="D66" t="s">
        <v>465</v>
      </c>
      <c r="E66" s="32">
        <f t="shared" si="0"/>
        <v>45429</v>
      </c>
      <c r="F66" s="51">
        <f t="shared" si="1"/>
        <v>0.875</v>
      </c>
      <c r="G66" s="33">
        <f t="shared" si="2"/>
        <v>45429.875</v>
      </c>
    </row>
    <row r="67" spans="1:7" x14ac:dyDescent="0.45">
      <c r="A67">
        <v>0</v>
      </c>
      <c r="B67">
        <v>0</v>
      </c>
      <c r="C67" t="s">
        <v>465</v>
      </c>
      <c r="D67" t="s">
        <v>466</v>
      </c>
      <c r="E67" s="32">
        <f t="shared" si="0"/>
        <v>45429</v>
      </c>
      <c r="F67" s="51">
        <f t="shared" si="1"/>
        <v>0.89583333333333337</v>
      </c>
      <c r="G67" s="33">
        <f t="shared" si="2"/>
        <v>45429.895833333336</v>
      </c>
    </row>
    <row r="68" spans="1:7" x14ac:dyDescent="0.45">
      <c r="A68">
        <v>0</v>
      </c>
      <c r="B68">
        <v>0</v>
      </c>
      <c r="C68" t="s">
        <v>466</v>
      </c>
      <c r="D68" t="s">
        <v>467</v>
      </c>
      <c r="E68" s="32">
        <f t="shared" ref="E68:E131" si="3">DATE(MID(C68,2,4),MID(C68,7,2),MID(C68,10,2))</f>
        <v>45429</v>
      </c>
      <c r="F68" s="51">
        <f t="shared" ref="F68:F131" si="4">TIME(MID(C68,13,2),MID(C68,16,2),0)</f>
        <v>0.91666666666666663</v>
      </c>
      <c r="G68" s="33">
        <f t="shared" ref="G68:G131" si="5">E68+F68</f>
        <v>45429.916666666664</v>
      </c>
    </row>
    <row r="69" spans="1:7" x14ac:dyDescent="0.45">
      <c r="A69">
        <v>0</v>
      </c>
      <c r="B69">
        <v>0</v>
      </c>
      <c r="C69" t="s">
        <v>467</v>
      </c>
      <c r="D69" t="s">
        <v>468</v>
      </c>
      <c r="E69" s="32">
        <f t="shared" si="3"/>
        <v>45429</v>
      </c>
      <c r="F69" s="51">
        <f t="shared" si="4"/>
        <v>0.9375</v>
      </c>
      <c r="G69" s="33">
        <f t="shared" si="5"/>
        <v>45429.9375</v>
      </c>
    </row>
    <row r="70" spans="1:7" x14ac:dyDescent="0.45">
      <c r="A70">
        <v>0</v>
      </c>
      <c r="B70">
        <v>0</v>
      </c>
      <c r="C70" t="s">
        <v>468</v>
      </c>
      <c r="D70" t="s">
        <v>469</v>
      </c>
      <c r="E70" s="32">
        <f t="shared" si="3"/>
        <v>45429</v>
      </c>
      <c r="F70" s="51">
        <f t="shared" si="4"/>
        <v>0.95833333333333337</v>
      </c>
      <c r="G70" s="33">
        <f t="shared" si="5"/>
        <v>45429.958333333336</v>
      </c>
    </row>
    <row r="71" spans="1:7" x14ac:dyDescent="0.45">
      <c r="A71">
        <v>0</v>
      </c>
      <c r="B71">
        <v>0</v>
      </c>
      <c r="C71" t="s">
        <v>469</v>
      </c>
      <c r="D71" t="s">
        <v>470</v>
      </c>
      <c r="E71" s="32">
        <f t="shared" si="3"/>
        <v>45429</v>
      </c>
      <c r="F71" s="51">
        <f t="shared" si="4"/>
        <v>0.97916666666666663</v>
      </c>
      <c r="G71" s="33">
        <f t="shared" si="5"/>
        <v>45429.979166666664</v>
      </c>
    </row>
    <row r="72" spans="1:7" x14ac:dyDescent="0.45">
      <c r="A72">
        <v>0</v>
      </c>
      <c r="B72">
        <v>0</v>
      </c>
      <c r="C72" t="s">
        <v>470</v>
      </c>
      <c r="D72" t="s">
        <v>471</v>
      </c>
      <c r="E72" s="32">
        <f t="shared" si="3"/>
        <v>45430</v>
      </c>
      <c r="F72" s="51">
        <f t="shared" si="4"/>
        <v>0</v>
      </c>
      <c r="G72" s="33">
        <f t="shared" si="5"/>
        <v>45430</v>
      </c>
    </row>
    <row r="73" spans="1:7" x14ac:dyDescent="0.45">
      <c r="A73">
        <v>0</v>
      </c>
      <c r="B73">
        <v>0</v>
      </c>
      <c r="C73" t="s">
        <v>471</v>
      </c>
      <c r="D73" t="s">
        <v>472</v>
      </c>
      <c r="E73" s="32">
        <f t="shared" si="3"/>
        <v>45430</v>
      </c>
      <c r="F73" s="51">
        <f t="shared" si="4"/>
        <v>2.0833333333333332E-2</v>
      </c>
      <c r="G73" s="33">
        <f t="shared" si="5"/>
        <v>45430.020833333336</v>
      </c>
    </row>
    <row r="74" spans="1:7" x14ac:dyDescent="0.45">
      <c r="A74">
        <v>0</v>
      </c>
      <c r="B74">
        <v>0</v>
      </c>
      <c r="C74" t="s">
        <v>472</v>
      </c>
      <c r="D74" t="s">
        <v>473</v>
      </c>
      <c r="E74" s="32">
        <f t="shared" si="3"/>
        <v>45430</v>
      </c>
      <c r="F74" s="51">
        <f t="shared" si="4"/>
        <v>4.1666666666666664E-2</v>
      </c>
      <c r="G74" s="33">
        <f t="shared" si="5"/>
        <v>45430.041666666664</v>
      </c>
    </row>
    <row r="75" spans="1:7" x14ac:dyDescent="0.45">
      <c r="A75">
        <v>0</v>
      </c>
      <c r="B75">
        <v>0</v>
      </c>
      <c r="C75" t="s">
        <v>473</v>
      </c>
      <c r="D75" t="s">
        <v>474</v>
      </c>
      <c r="E75" s="32">
        <f t="shared" si="3"/>
        <v>45430</v>
      </c>
      <c r="F75" s="51">
        <f t="shared" si="4"/>
        <v>6.25E-2</v>
      </c>
      <c r="G75" s="33">
        <f t="shared" si="5"/>
        <v>45430.0625</v>
      </c>
    </row>
    <row r="76" spans="1:7" x14ac:dyDescent="0.45">
      <c r="A76">
        <v>0</v>
      </c>
      <c r="B76">
        <v>0</v>
      </c>
      <c r="C76" t="s">
        <v>474</v>
      </c>
      <c r="D76" t="s">
        <v>475</v>
      </c>
      <c r="E76" s="32">
        <f t="shared" si="3"/>
        <v>45430</v>
      </c>
      <c r="F76" s="51">
        <f t="shared" si="4"/>
        <v>8.3333333333333329E-2</v>
      </c>
      <c r="G76" s="33">
        <f t="shared" si="5"/>
        <v>45430.083333333336</v>
      </c>
    </row>
    <row r="77" spans="1:7" x14ac:dyDescent="0.45">
      <c r="A77">
        <v>0</v>
      </c>
      <c r="B77">
        <v>0</v>
      </c>
      <c r="C77" t="s">
        <v>475</v>
      </c>
      <c r="D77" t="s">
        <v>476</v>
      </c>
      <c r="E77" s="32">
        <f t="shared" si="3"/>
        <v>45430</v>
      </c>
      <c r="F77" s="51">
        <f t="shared" si="4"/>
        <v>0.10416666666666667</v>
      </c>
      <c r="G77" s="33">
        <f t="shared" si="5"/>
        <v>45430.104166666664</v>
      </c>
    </row>
    <row r="78" spans="1:7" x14ac:dyDescent="0.45">
      <c r="A78">
        <v>0</v>
      </c>
      <c r="B78">
        <v>0</v>
      </c>
      <c r="C78" t="s">
        <v>476</v>
      </c>
      <c r="D78" t="s">
        <v>477</v>
      </c>
      <c r="E78" s="32">
        <f t="shared" si="3"/>
        <v>45430</v>
      </c>
      <c r="F78" s="51">
        <f t="shared" si="4"/>
        <v>0.125</v>
      </c>
      <c r="G78" s="33">
        <f t="shared" si="5"/>
        <v>45430.125</v>
      </c>
    </row>
    <row r="79" spans="1:7" x14ac:dyDescent="0.45">
      <c r="A79">
        <v>0</v>
      </c>
      <c r="B79">
        <v>0</v>
      </c>
      <c r="C79" t="s">
        <v>477</v>
      </c>
      <c r="D79" t="s">
        <v>478</v>
      </c>
      <c r="E79" s="32">
        <f t="shared" si="3"/>
        <v>45430</v>
      </c>
      <c r="F79" s="51">
        <f t="shared" si="4"/>
        <v>0.14583333333333334</v>
      </c>
      <c r="G79" s="33">
        <f t="shared" si="5"/>
        <v>45430.145833333336</v>
      </c>
    </row>
    <row r="80" spans="1:7" x14ac:dyDescent="0.45">
      <c r="A80">
        <v>0</v>
      </c>
      <c r="B80">
        <v>0</v>
      </c>
      <c r="C80" t="s">
        <v>478</v>
      </c>
      <c r="D80" t="s">
        <v>479</v>
      </c>
      <c r="E80" s="32">
        <f t="shared" si="3"/>
        <v>45430</v>
      </c>
      <c r="F80" s="51">
        <f t="shared" si="4"/>
        <v>0.16666666666666666</v>
      </c>
      <c r="G80" s="33">
        <f t="shared" si="5"/>
        <v>45430.166666666664</v>
      </c>
    </row>
    <row r="81" spans="1:7" x14ac:dyDescent="0.45">
      <c r="A81">
        <v>0</v>
      </c>
      <c r="B81">
        <v>0</v>
      </c>
      <c r="C81" t="s">
        <v>479</v>
      </c>
      <c r="D81" t="s">
        <v>480</v>
      </c>
      <c r="E81" s="32">
        <f t="shared" si="3"/>
        <v>45430</v>
      </c>
      <c r="F81" s="51">
        <f t="shared" si="4"/>
        <v>0.1875</v>
      </c>
      <c r="G81" s="33">
        <f t="shared" si="5"/>
        <v>45430.1875</v>
      </c>
    </row>
    <row r="82" spans="1:7" x14ac:dyDescent="0.45">
      <c r="A82">
        <v>0</v>
      </c>
      <c r="B82">
        <v>0</v>
      </c>
      <c r="C82" t="s">
        <v>480</v>
      </c>
      <c r="D82" t="s">
        <v>481</v>
      </c>
      <c r="E82" s="32">
        <f t="shared" si="3"/>
        <v>45430</v>
      </c>
      <c r="F82" s="51">
        <f t="shared" si="4"/>
        <v>0.20833333333333334</v>
      </c>
      <c r="G82" s="33">
        <f t="shared" si="5"/>
        <v>45430.208333333336</v>
      </c>
    </row>
    <row r="83" spans="1:7" x14ac:dyDescent="0.45">
      <c r="A83">
        <v>0</v>
      </c>
      <c r="B83">
        <v>0</v>
      </c>
      <c r="C83" t="s">
        <v>481</v>
      </c>
      <c r="D83" t="s">
        <v>482</v>
      </c>
      <c r="E83" s="32">
        <f t="shared" si="3"/>
        <v>45430</v>
      </c>
      <c r="F83" s="51">
        <f t="shared" si="4"/>
        <v>0.22916666666666666</v>
      </c>
      <c r="G83" s="33">
        <f t="shared" si="5"/>
        <v>45430.229166666664</v>
      </c>
    </row>
    <row r="84" spans="1:7" x14ac:dyDescent="0.45">
      <c r="A84">
        <v>0</v>
      </c>
      <c r="B84">
        <v>0</v>
      </c>
      <c r="C84" t="s">
        <v>482</v>
      </c>
      <c r="D84" t="s">
        <v>483</v>
      </c>
      <c r="E84" s="32">
        <f t="shared" si="3"/>
        <v>45430</v>
      </c>
      <c r="F84" s="51">
        <f t="shared" si="4"/>
        <v>0.25</v>
      </c>
      <c r="G84" s="33">
        <f t="shared" si="5"/>
        <v>45430.25</v>
      </c>
    </row>
    <row r="85" spans="1:7" x14ac:dyDescent="0.45">
      <c r="A85">
        <v>0</v>
      </c>
      <c r="B85">
        <v>0</v>
      </c>
      <c r="C85" t="s">
        <v>483</v>
      </c>
      <c r="D85" t="s">
        <v>484</v>
      </c>
      <c r="E85" s="32">
        <f t="shared" si="3"/>
        <v>45430</v>
      </c>
      <c r="F85" s="51">
        <f t="shared" si="4"/>
        <v>0.27083333333333331</v>
      </c>
      <c r="G85" s="33">
        <f t="shared" si="5"/>
        <v>45430.270833333336</v>
      </c>
    </row>
    <row r="86" spans="1:7" x14ac:dyDescent="0.45">
      <c r="A86">
        <v>0</v>
      </c>
      <c r="B86">
        <v>0</v>
      </c>
      <c r="C86" t="s">
        <v>484</v>
      </c>
      <c r="D86" t="s">
        <v>485</v>
      </c>
      <c r="E86" s="32">
        <f t="shared" si="3"/>
        <v>45430</v>
      </c>
      <c r="F86" s="51">
        <f t="shared" si="4"/>
        <v>0.29166666666666669</v>
      </c>
      <c r="G86" s="33">
        <f t="shared" si="5"/>
        <v>45430.291666666664</v>
      </c>
    </row>
    <row r="87" spans="1:7" x14ac:dyDescent="0.45">
      <c r="A87">
        <v>0</v>
      </c>
      <c r="B87">
        <v>0</v>
      </c>
      <c r="C87" t="s">
        <v>485</v>
      </c>
      <c r="D87" t="s">
        <v>486</v>
      </c>
      <c r="E87" s="32">
        <f t="shared" si="3"/>
        <v>45430</v>
      </c>
      <c r="F87" s="51">
        <f t="shared" si="4"/>
        <v>0.3125</v>
      </c>
      <c r="G87" s="33">
        <f t="shared" si="5"/>
        <v>45430.3125</v>
      </c>
    </row>
    <row r="88" spans="1:7" x14ac:dyDescent="0.45">
      <c r="A88">
        <v>0</v>
      </c>
      <c r="B88">
        <v>0</v>
      </c>
      <c r="C88" t="s">
        <v>486</v>
      </c>
      <c r="D88" t="s">
        <v>487</v>
      </c>
      <c r="E88" s="32">
        <f t="shared" si="3"/>
        <v>45430</v>
      </c>
      <c r="F88" s="51">
        <f t="shared" si="4"/>
        <v>0.33333333333333331</v>
      </c>
      <c r="G88" s="33">
        <f t="shared" si="5"/>
        <v>45430.333333333336</v>
      </c>
    </row>
    <row r="89" spans="1:7" x14ac:dyDescent="0.45">
      <c r="A89">
        <v>0</v>
      </c>
      <c r="B89">
        <v>0</v>
      </c>
      <c r="C89" t="s">
        <v>487</v>
      </c>
      <c r="D89" t="s">
        <v>488</v>
      </c>
      <c r="E89" s="32">
        <f t="shared" si="3"/>
        <v>45430</v>
      </c>
      <c r="F89" s="51">
        <f t="shared" si="4"/>
        <v>0.35416666666666669</v>
      </c>
      <c r="G89" s="33">
        <f t="shared" si="5"/>
        <v>45430.354166666664</v>
      </c>
    </row>
    <row r="90" spans="1:7" x14ac:dyDescent="0.45">
      <c r="A90">
        <v>0</v>
      </c>
      <c r="B90">
        <v>0</v>
      </c>
      <c r="C90" t="s">
        <v>488</v>
      </c>
      <c r="D90" t="s">
        <v>489</v>
      </c>
      <c r="E90" s="32">
        <f t="shared" si="3"/>
        <v>45430</v>
      </c>
      <c r="F90" s="51">
        <f t="shared" si="4"/>
        <v>0.375</v>
      </c>
      <c r="G90" s="33">
        <f t="shared" si="5"/>
        <v>45430.375</v>
      </c>
    </row>
    <row r="91" spans="1:7" x14ac:dyDescent="0.45">
      <c r="A91">
        <v>0</v>
      </c>
      <c r="B91">
        <v>0</v>
      </c>
      <c r="C91" t="s">
        <v>489</v>
      </c>
      <c r="D91" t="s">
        <v>490</v>
      </c>
      <c r="E91" s="32">
        <f t="shared" si="3"/>
        <v>45430</v>
      </c>
      <c r="F91" s="51">
        <f t="shared" si="4"/>
        <v>0.39583333333333331</v>
      </c>
      <c r="G91" s="33">
        <f t="shared" si="5"/>
        <v>45430.395833333336</v>
      </c>
    </row>
    <row r="92" spans="1:7" x14ac:dyDescent="0.45">
      <c r="A92">
        <v>0</v>
      </c>
      <c r="B92">
        <v>0</v>
      </c>
      <c r="C92" t="s">
        <v>490</v>
      </c>
      <c r="D92" t="s">
        <v>491</v>
      </c>
      <c r="E92" s="32">
        <f t="shared" si="3"/>
        <v>45430</v>
      </c>
      <c r="F92" s="51">
        <f t="shared" si="4"/>
        <v>0.41666666666666669</v>
      </c>
      <c r="G92" s="33">
        <f t="shared" si="5"/>
        <v>45430.416666666664</v>
      </c>
    </row>
    <row r="93" spans="1:7" x14ac:dyDescent="0.45">
      <c r="A93">
        <v>3.3700000000000001E-2</v>
      </c>
      <c r="B93">
        <v>0.2</v>
      </c>
      <c r="C93" t="s">
        <v>491</v>
      </c>
      <c r="D93" t="s">
        <v>492</v>
      </c>
      <c r="E93" s="32">
        <f t="shared" si="3"/>
        <v>45430</v>
      </c>
      <c r="F93" s="51">
        <f t="shared" si="4"/>
        <v>0.4375</v>
      </c>
      <c r="G93" s="33">
        <f t="shared" si="5"/>
        <v>45430.4375</v>
      </c>
    </row>
    <row r="94" spans="1:7" x14ac:dyDescent="0.45">
      <c r="A94">
        <v>0.80789999999999995</v>
      </c>
      <c r="B94">
        <v>4.87</v>
      </c>
      <c r="C94" t="s">
        <v>492</v>
      </c>
      <c r="D94" t="s">
        <v>493</v>
      </c>
      <c r="E94" s="32">
        <f t="shared" si="3"/>
        <v>45430</v>
      </c>
      <c r="F94" s="51">
        <f t="shared" si="4"/>
        <v>0.45833333333333331</v>
      </c>
      <c r="G94" s="33">
        <f t="shared" si="5"/>
        <v>45430.458333333336</v>
      </c>
    </row>
    <row r="95" spans="1:7" x14ac:dyDescent="0.45">
      <c r="A95">
        <v>1.3914</v>
      </c>
      <c r="B95">
        <v>8.3800000000000008</v>
      </c>
      <c r="C95" t="s">
        <v>493</v>
      </c>
      <c r="D95" t="s">
        <v>494</v>
      </c>
      <c r="E95" s="32">
        <f t="shared" si="3"/>
        <v>45430</v>
      </c>
      <c r="F95" s="51">
        <f t="shared" si="4"/>
        <v>0.47916666666666669</v>
      </c>
      <c r="G95" s="33">
        <f t="shared" si="5"/>
        <v>45430.479166666664</v>
      </c>
    </row>
    <row r="96" spans="1:7" x14ac:dyDescent="0.45">
      <c r="A96">
        <v>0</v>
      </c>
      <c r="B96">
        <v>0</v>
      </c>
      <c r="C96" t="s">
        <v>494</v>
      </c>
      <c r="D96" t="s">
        <v>495</v>
      </c>
      <c r="E96" s="32">
        <f t="shared" si="3"/>
        <v>45430</v>
      </c>
      <c r="F96" s="51">
        <f t="shared" si="4"/>
        <v>0.5</v>
      </c>
      <c r="G96" s="33">
        <f t="shared" si="5"/>
        <v>45430.5</v>
      </c>
    </row>
    <row r="97" spans="1:7" x14ac:dyDescent="0.45">
      <c r="A97">
        <v>0.29170000000000001</v>
      </c>
      <c r="B97">
        <v>1.76</v>
      </c>
      <c r="C97" t="s">
        <v>495</v>
      </c>
      <c r="D97" t="s">
        <v>496</v>
      </c>
      <c r="E97" s="32">
        <f t="shared" si="3"/>
        <v>45430</v>
      </c>
      <c r="F97" s="51">
        <f t="shared" si="4"/>
        <v>0.52083333333333337</v>
      </c>
      <c r="G97" s="33">
        <f t="shared" si="5"/>
        <v>45430.520833333336</v>
      </c>
    </row>
    <row r="98" spans="1:7" x14ac:dyDescent="0.45">
      <c r="A98">
        <v>0</v>
      </c>
      <c r="B98">
        <v>0</v>
      </c>
      <c r="C98" t="s">
        <v>496</v>
      </c>
      <c r="D98" t="s">
        <v>497</v>
      </c>
      <c r="E98" s="32">
        <f t="shared" si="3"/>
        <v>45430</v>
      </c>
      <c r="F98" s="51">
        <f t="shared" si="4"/>
        <v>0.54166666666666663</v>
      </c>
      <c r="G98" s="33">
        <f t="shared" si="5"/>
        <v>45430.541666666664</v>
      </c>
    </row>
    <row r="99" spans="1:7" x14ac:dyDescent="0.45">
      <c r="A99">
        <v>0</v>
      </c>
      <c r="B99">
        <v>0</v>
      </c>
      <c r="C99" t="s">
        <v>498</v>
      </c>
      <c r="D99" t="s">
        <v>499</v>
      </c>
      <c r="E99" s="32">
        <f t="shared" si="3"/>
        <v>45430</v>
      </c>
      <c r="F99" s="51">
        <f t="shared" si="4"/>
        <v>0.625</v>
      </c>
      <c r="G99" s="33">
        <f t="shared" si="5"/>
        <v>45430.625</v>
      </c>
    </row>
    <row r="100" spans="1:7" x14ac:dyDescent="0.45">
      <c r="A100">
        <v>0</v>
      </c>
      <c r="B100">
        <v>0</v>
      </c>
      <c r="C100" t="s">
        <v>499</v>
      </c>
      <c r="D100" t="s">
        <v>500</v>
      </c>
      <c r="E100" s="32">
        <f t="shared" si="3"/>
        <v>45430</v>
      </c>
      <c r="F100" s="51">
        <f t="shared" si="4"/>
        <v>0.64583333333333337</v>
      </c>
      <c r="G100" s="33">
        <f t="shared" si="5"/>
        <v>45430.645833333336</v>
      </c>
    </row>
    <row r="101" spans="1:7" x14ac:dyDescent="0.45">
      <c r="A101">
        <v>0</v>
      </c>
      <c r="B101">
        <v>0</v>
      </c>
      <c r="C101" t="s">
        <v>500</v>
      </c>
      <c r="D101" t="s">
        <v>501</v>
      </c>
      <c r="E101" s="32">
        <f t="shared" si="3"/>
        <v>45430</v>
      </c>
      <c r="F101" s="51">
        <f t="shared" si="4"/>
        <v>0.66666666666666663</v>
      </c>
      <c r="G101" s="33">
        <f t="shared" si="5"/>
        <v>45430.666666666664</v>
      </c>
    </row>
    <row r="102" spans="1:7" x14ac:dyDescent="0.45">
      <c r="A102">
        <v>0</v>
      </c>
      <c r="B102">
        <v>0</v>
      </c>
      <c r="C102" t="s">
        <v>501</v>
      </c>
      <c r="D102" t="s">
        <v>502</v>
      </c>
      <c r="E102" s="32">
        <f t="shared" si="3"/>
        <v>45430</v>
      </c>
      <c r="F102" s="51">
        <f t="shared" si="4"/>
        <v>0.6875</v>
      </c>
      <c r="G102" s="33">
        <f t="shared" si="5"/>
        <v>45430.6875</v>
      </c>
    </row>
    <row r="103" spans="1:7" x14ac:dyDescent="0.45">
      <c r="A103">
        <v>0.43759999999999999</v>
      </c>
      <c r="B103">
        <v>2.64</v>
      </c>
      <c r="C103" t="s">
        <v>502</v>
      </c>
      <c r="D103" t="s">
        <v>503</v>
      </c>
      <c r="E103" s="32">
        <f t="shared" si="3"/>
        <v>45430</v>
      </c>
      <c r="F103" s="51">
        <f t="shared" si="4"/>
        <v>0.70833333333333337</v>
      </c>
      <c r="G103" s="33">
        <f t="shared" si="5"/>
        <v>45430.708333333336</v>
      </c>
    </row>
    <row r="104" spans="1:7" x14ac:dyDescent="0.45">
      <c r="A104">
        <v>0</v>
      </c>
      <c r="B104">
        <v>0</v>
      </c>
      <c r="C104" t="s">
        <v>503</v>
      </c>
      <c r="D104" t="s">
        <v>10368</v>
      </c>
      <c r="E104" s="32">
        <f t="shared" si="3"/>
        <v>45430</v>
      </c>
      <c r="F104" s="51">
        <f t="shared" si="4"/>
        <v>0.72916666666666663</v>
      </c>
      <c r="G104" s="33">
        <f t="shared" si="5"/>
        <v>45430.729166666664</v>
      </c>
    </row>
    <row r="105" spans="1:7" x14ac:dyDescent="0.45">
      <c r="A105">
        <v>0</v>
      </c>
      <c r="B105">
        <v>0</v>
      </c>
      <c r="C105" t="s">
        <v>10368</v>
      </c>
      <c r="D105" t="s">
        <v>10369</v>
      </c>
      <c r="E105" s="32">
        <f t="shared" si="3"/>
        <v>45430</v>
      </c>
      <c r="F105" s="51">
        <f t="shared" si="4"/>
        <v>0.75</v>
      </c>
      <c r="G105" s="33">
        <f t="shared" si="5"/>
        <v>45430.75</v>
      </c>
    </row>
    <row r="106" spans="1:7" x14ac:dyDescent="0.45">
      <c r="A106">
        <v>0</v>
      </c>
      <c r="B106">
        <v>0</v>
      </c>
      <c r="C106" t="s">
        <v>10369</v>
      </c>
      <c r="D106" t="s">
        <v>10370</v>
      </c>
      <c r="E106" s="32">
        <f t="shared" si="3"/>
        <v>45430</v>
      </c>
      <c r="F106" s="51">
        <f t="shared" si="4"/>
        <v>0.77083333333333337</v>
      </c>
      <c r="G106" s="33">
        <f t="shared" si="5"/>
        <v>45430.770833333336</v>
      </c>
    </row>
    <row r="107" spans="1:7" x14ac:dyDescent="0.45">
      <c r="A107">
        <v>0</v>
      </c>
      <c r="B107">
        <v>0</v>
      </c>
      <c r="C107" t="s">
        <v>10370</v>
      </c>
      <c r="D107" t="s">
        <v>10371</v>
      </c>
      <c r="E107" s="32">
        <f t="shared" si="3"/>
        <v>45430</v>
      </c>
      <c r="F107" s="51">
        <f t="shared" si="4"/>
        <v>0.79166666666666663</v>
      </c>
      <c r="G107" s="33">
        <f t="shared" si="5"/>
        <v>45430.791666666664</v>
      </c>
    </row>
    <row r="108" spans="1:7" x14ac:dyDescent="0.45">
      <c r="A108">
        <v>0.17949999999999999</v>
      </c>
      <c r="B108">
        <v>1.08</v>
      </c>
      <c r="C108" t="s">
        <v>10372</v>
      </c>
      <c r="D108" t="s">
        <v>10373</v>
      </c>
      <c r="E108" s="32">
        <f t="shared" si="3"/>
        <v>45430</v>
      </c>
      <c r="F108" s="51">
        <f t="shared" si="4"/>
        <v>0.875</v>
      </c>
      <c r="G108" s="33">
        <f t="shared" si="5"/>
        <v>45430.875</v>
      </c>
    </row>
    <row r="109" spans="1:7" x14ac:dyDescent="0.45">
      <c r="A109">
        <v>0</v>
      </c>
      <c r="B109">
        <v>0</v>
      </c>
      <c r="C109" t="s">
        <v>10373</v>
      </c>
      <c r="D109" t="s">
        <v>10374</v>
      </c>
      <c r="E109" s="32">
        <f t="shared" si="3"/>
        <v>45430</v>
      </c>
      <c r="F109" s="51">
        <f t="shared" si="4"/>
        <v>0.89583333333333337</v>
      </c>
      <c r="G109" s="33">
        <f t="shared" si="5"/>
        <v>45430.895833333336</v>
      </c>
    </row>
    <row r="110" spans="1:7" x14ac:dyDescent="0.45">
      <c r="A110">
        <v>0</v>
      </c>
      <c r="B110">
        <v>0</v>
      </c>
      <c r="C110" t="s">
        <v>10374</v>
      </c>
      <c r="D110" t="s">
        <v>10375</v>
      </c>
      <c r="E110" s="32">
        <f t="shared" si="3"/>
        <v>45430</v>
      </c>
      <c r="F110" s="51">
        <f t="shared" si="4"/>
        <v>0.91666666666666663</v>
      </c>
      <c r="G110" s="33">
        <f t="shared" si="5"/>
        <v>45430.916666666664</v>
      </c>
    </row>
    <row r="111" spans="1:7" x14ac:dyDescent="0.45">
      <c r="A111">
        <v>0</v>
      </c>
      <c r="B111">
        <v>0</v>
      </c>
      <c r="C111" t="s">
        <v>10375</v>
      </c>
      <c r="D111" t="s">
        <v>10376</v>
      </c>
      <c r="E111" s="32">
        <f t="shared" si="3"/>
        <v>45430</v>
      </c>
      <c r="F111" s="51">
        <f t="shared" si="4"/>
        <v>0.9375</v>
      </c>
      <c r="G111" s="33">
        <f t="shared" si="5"/>
        <v>45430.9375</v>
      </c>
    </row>
    <row r="112" spans="1:7" x14ac:dyDescent="0.45">
      <c r="A112">
        <v>0.1908</v>
      </c>
      <c r="B112">
        <v>1.1499999999999999</v>
      </c>
      <c r="C112" t="s">
        <v>10376</v>
      </c>
      <c r="D112" t="s">
        <v>10377</v>
      </c>
      <c r="E112" s="32">
        <f t="shared" si="3"/>
        <v>45430</v>
      </c>
      <c r="F112" s="51">
        <f t="shared" si="4"/>
        <v>0.95833333333333337</v>
      </c>
      <c r="G112" s="33">
        <f t="shared" si="5"/>
        <v>45430.958333333336</v>
      </c>
    </row>
    <row r="113" spans="1:7" x14ac:dyDescent="0.45">
      <c r="A113">
        <v>1.12E-2</v>
      </c>
      <c r="B113">
        <v>7.0000000000000007E-2</v>
      </c>
      <c r="C113" t="s">
        <v>10377</v>
      </c>
      <c r="D113" t="s">
        <v>10378</v>
      </c>
      <c r="E113" s="32">
        <f t="shared" si="3"/>
        <v>45430</v>
      </c>
      <c r="F113" s="51">
        <f t="shared" si="4"/>
        <v>0.97916666666666663</v>
      </c>
      <c r="G113" s="33">
        <f t="shared" si="5"/>
        <v>45430.979166666664</v>
      </c>
    </row>
    <row r="114" spans="1:7" x14ac:dyDescent="0.45">
      <c r="A114">
        <v>0</v>
      </c>
      <c r="B114">
        <v>0</v>
      </c>
      <c r="C114" t="s">
        <v>10378</v>
      </c>
      <c r="D114" t="s">
        <v>10379</v>
      </c>
      <c r="E114" s="32">
        <f t="shared" si="3"/>
        <v>45431</v>
      </c>
      <c r="F114" s="51">
        <f t="shared" si="4"/>
        <v>0</v>
      </c>
      <c r="G114" s="33">
        <f t="shared" si="5"/>
        <v>45431</v>
      </c>
    </row>
    <row r="115" spans="1:7" x14ac:dyDescent="0.45">
      <c r="A115">
        <v>0</v>
      </c>
      <c r="B115">
        <v>0</v>
      </c>
      <c r="C115" t="s">
        <v>10379</v>
      </c>
      <c r="D115" t="s">
        <v>10380</v>
      </c>
      <c r="E115" s="32">
        <f t="shared" si="3"/>
        <v>45431</v>
      </c>
      <c r="F115" s="51">
        <f t="shared" si="4"/>
        <v>2.0833333333333332E-2</v>
      </c>
      <c r="G115" s="33">
        <f t="shared" si="5"/>
        <v>45431.020833333336</v>
      </c>
    </row>
    <row r="116" spans="1:7" x14ac:dyDescent="0.45">
      <c r="A116">
        <v>0</v>
      </c>
      <c r="B116">
        <v>0</v>
      </c>
      <c r="C116" t="s">
        <v>10380</v>
      </c>
      <c r="D116" t="s">
        <v>10381</v>
      </c>
      <c r="E116" s="32">
        <f t="shared" si="3"/>
        <v>45431</v>
      </c>
      <c r="F116" s="51">
        <f t="shared" si="4"/>
        <v>4.1666666666666664E-2</v>
      </c>
      <c r="G116" s="33">
        <f t="shared" si="5"/>
        <v>45431.041666666664</v>
      </c>
    </row>
    <row r="117" spans="1:7" x14ac:dyDescent="0.45">
      <c r="A117">
        <v>0</v>
      </c>
      <c r="B117">
        <v>0</v>
      </c>
      <c r="C117" t="s">
        <v>10381</v>
      </c>
      <c r="D117" t="s">
        <v>10382</v>
      </c>
      <c r="E117" s="32">
        <f t="shared" si="3"/>
        <v>45431</v>
      </c>
      <c r="F117" s="51">
        <f t="shared" si="4"/>
        <v>6.25E-2</v>
      </c>
      <c r="G117" s="33">
        <f t="shared" si="5"/>
        <v>45431.0625</v>
      </c>
    </row>
    <row r="118" spans="1:7" x14ac:dyDescent="0.45">
      <c r="A118">
        <v>0</v>
      </c>
      <c r="B118">
        <v>0</v>
      </c>
      <c r="C118" t="s">
        <v>10382</v>
      </c>
      <c r="D118" t="s">
        <v>10383</v>
      </c>
      <c r="E118" s="32">
        <f t="shared" si="3"/>
        <v>45431</v>
      </c>
      <c r="F118" s="51">
        <f t="shared" si="4"/>
        <v>8.3333333333333329E-2</v>
      </c>
      <c r="G118" s="33">
        <f t="shared" si="5"/>
        <v>45431.083333333336</v>
      </c>
    </row>
    <row r="119" spans="1:7" x14ac:dyDescent="0.45">
      <c r="A119">
        <v>0</v>
      </c>
      <c r="B119">
        <v>0</v>
      </c>
      <c r="C119" t="s">
        <v>10383</v>
      </c>
      <c r="D119" t="s">
        <v>10384</v>
      </c>
      <c r="E119" s="32">
        <f t="shared" si="3"/>
        <v>45431</v>
      </c>
      <c r="F119" s="51">
        <f t="shared" si="4"/>
        <v>0.10416666666666667</v>
      </c>
      <c r="G119" s="33">
        <f t="shared" si="5"/>
        <v>45431.104166666664</v>
      </c>
    </row>
    <row r="120" spans="1:7" x14ac:dyDescent="0.45">
      <c r="A120">
        <v>0</v>
      </c>
      <c r="B120">
        <v>0</v>
      </c>
      <c r="C120" t="s">
        <v>10384</v>
      </c>
      <c r="D120" t="s">
        <v>10385</v>
      </c>
      <c r="E120" s="32">
        <f t="shared" si="3"/>
        <v>45431</v>
      </c>
      <c r="F120" s="51">
        <f t="shared" si="4"/>
        <v>0.125</v>
      </c>
      <c r="G120" s="33">
        <f t="shared" si="5"/>
        <v>45431.125</v>
      </c>
    </row>
    <row r="121" spans="1:7" x14ac:dyDescent="0.45">
      <c r="A121">
        <v>0</v>
      </c>
      <c r="B121">
        <v>0</v>
      </c>
      <c r="C121" t="s">
        <v>10385</v>
      </c>
      <c r="D121" t="s">
        <v>10386</v>
      </c>
      <c r="E121" s="32">
        <f t="shared" si="3"/>
        <v>45431</v>
      </c>
      <c r="F121" s="51">
        <f t="shared" si="4"/>
        <v>0.14583333333333334</v>
      </c>
      <c r="G121" s="33">
        <f t="shared" si="5"/>
        <v>45431.145833333336</v>
      </c>
    </row>
    <row r="122" spans="1:7" x14ac:dyDescent="0.45">
      <c r="A122">
        <v>0</v>
      </c>
      <c r="B122">
        <v>0</v>
      </c>
      <c r="C122" t="s">
        <v>10386</v>
      </c>
      <c r="D122" t="s">
        <v>10387</v>
      </c>
      <c r="E122" s="32">
        <f t="shared" si="3"/>
        <v>45431</v>
      </c>
      <c r="F122" s="51">
        <f t="shared" si="4"/>
        <v>0.16666666666666666</v>
      </c>
      <c r="G122" s="33">
        <f t="shared" si="5"/>
        <v>45431.166666666664</v>
      </c>
    </row>
    <row r="123" spans="1:7" x14ac:dyDescent="0.45">
      <c r="A123">
        <v>0</v>
      </c>
      <c r="B123">
        <v>0</v>
      </c>
      <c r="C123" t="s">
        <v>10387</v>
      </c>
      <c r="D123" t="s">
        <v>10388</v>
      </c>
      <c r="E123" s="32">
        <f t="shared" si="3"/>
        <v>45431</v>
      </c>
      <c r="F123" s="51">
        <f t="shared" si="4"/>
        <v>0.1875</v>
      </c>
      <c r="G123" s="33">
        <f t="shared" si="5"/>
        <v>45431.1875</v>
      </c>
    </row>
    <row r="124" spans="1:7" x14ac:dyDescent="0.45">
      <c r="A124">
        <v>0</v>
      </c>
      <c r="B124">
        <v>0</v>
      </c>
      <c r="C124" t="s">
        <v>10388</v>
      </c>
      <c r="D124" t="s">
        <v>10389</v>
      </c>
      <c r="E124" s="32">
        <f t="shared" si="3"/>
        <v>45431</v>
      </c>
      <c r="F124" s="51">
        <f t="shared" si="4"/>
        <v>0.20833333333333334</v>
      </c>
      <c r="G124" s="33">
        <f t="shared" si="5"/>
        <v>45431.208333333336</v>
      </c>
    </row>
    <row r="125" spans="1:7" x14ac:dyDescent="0.45">
      <c r="A125">
        <v>0</v>
      </c>
      <c r="B125">
        <v>0</v>
      </c>
      <c r="C125" t="s">
        <v>10389</v>
      </c>
      <c r="D125" t="s">
        <v>10390</v>
      </c>
      <c r="E125" s="32">
        <f t="shared" si="3"/>
        <v>45431</v>
      </c>
      <c r="F125" s="51">
        <f t="shared" si="4"/>
        <v>0.22916666666666666</v>
      </c>
      <c r="G125" s="33">
        <f t="shared" si="5"/>
        <v>45431.229166666664</v>
      </c>
    </row>
    <row r="126" spans="1:7" x14ac:dyDescent="0.45">
      <c r="A126">
        <v>0</v>
      </c>
      <c r="B126">
        <v>0</v>
      </c>
      <c r="C126" t="s">
        <v>10390</v>
      </c>
      <c r="D126" t="s">
        <v>10391</v>
      </c>
      <c r="E126" s="32">
        <f t="shared" si="3"/>
        <v>45431</v>
      </c>
      <c r="F126" s="51">
        <f t="shared" si="4"/>
        <v>0.25</v>
      </c>
      <c r="G126" s="33">
        <f t="shared" si="5"/>
        <v>45431.25</v>
      </c>
    </row>
    <row r="127" spans="1:7" x14ac:dyDescent="0.45">
      <c r="A127">
        <v>0</v>
      </c>
      <c r="B127">
        <v>0</v>
      </c>
      <c r="C127" t="s">
        <v>10391</v>
      </c>
      <c r="D127" t="s">
        <v>10392</v>
      </c>
      <c r="E127" s="32">
        <f t="shared" si="3"/>
        <v>45431</v>
      </c>
      <c r="F127" s="51">
        <f t="shared" si="4"/>
        <v>0.27083333333333331</v>
      </c>
      <c r="G127" s="33">
        <f t="shared" si="5"/>
        <v>45431.270833333336</v>
      </c>
    </row>
    <row r="128" spans="1:7" x14ac:dyDescent="0.45">
      <c r="A128">
        <v>0</v>
      </c>
      <c r="B128">
        <v>0</v>
      </c>
      <c r="C128" t="s">
        <v>10392</v>
      </c>
      <c r="D128" t="s">
        <v>10393</v>
      </c>
      <c r="E128" s="32">
        <f t="shared" si="3"/>
        <v>45431</v>
      </c>
      <c r="F128" s="51">
        <f t="shared" si="4"/>
        <v>0.29166666666666669</v>
      </c>
      <c r="G128" s="33">
        <f t="shared" si="5"/>
        <v>45431.291666666664</v>
      </c>
    </row>
    <row r="129" spans="1:7" x14ac:dyDescent="0.45">
      <c r="A129">
        <v>1.12E-2</v>
      </c>
      <c r="B129">
        <v>7.0000000000000007E-2</v>
      </c>
      <c r="C129" t="s">
        <v>10393</v>
      </c>
      <c r="D129" t="s">
        <v>10394</v>
      </c>
      <c r="E129" s="32">
        <f t="shared" si="3"/>
        <v>45431</v>
      </c>
      <c r="F129" s="51">
        <f t="shared" si="4"/>
        <v>0.3125</v>
      </c>
      <c r="G129" s="33">
        <f t="shared" si="5"/>
        <v>45431.3125</v>
      </c>
    </row>
    <row r="130" spans="1:7" x14ac:dyDescent="0.45">
      <c r="A130">
        <v>0.37030000000000002</v>
      </c>
      <c r="B130">
        <v>2.23</v>
      </c>
      <c r="C130" t="s">
        <v>10394</v>
      </c>
      <c r="D130" t="s">
        <v>10395</v>
      </c>
      <c r="E130" s="32">
        <f t="shared" si="3"/>
        <v>45431</v>
      </c>
      <c r="F130" s="51">
        <f t="shared" si="4"/>
        <v>0.33333333333333331</v>
      </c>
      <c r="G130" s="33">
        <f t="shared" si="5"/>
        <v>45431.333333333336</v>
      </c>
    </row>
    <row r="131" spans="1:7" x14ac:dyDescent="0.45">
      <c r="A131">
        <v>0</v>
      </c>
      <c r="B131">
        <v>0</v>
      </c>
      <c r="C131" t="s">
        <v>10395</v>
      </c>
      <c r="D131" t="s">
        <v>10396</v>
      </c>
      <c r="E131" s="32">
        <f t="shared" si="3"/>
        <v>45431</v>
      </c>
      <c r="F131" s="51">
        <f t="shared" si="4"/>
        <v>0.35416666666666669</v>
      </c>
      <c r="G131" s="33">
        <f t="shared" si="5"/>
        <v>45431.354166666664</v>
      </c>
    </row>
    <row r="132" spans="1:7" x14ac:dyDescent="0.45">
      <c r="A132">
        <v>0</v>
      </c>
      <c r="B132">
        <v>0</v>
      </c>
      <c r="C132" t="s">
        <v>10396</v>
      </c>
      <c r="D132" t="s">
        <v>10397</v>
      </c>
      <c r="E132" s="32">
        <f t="shared" ref="E132:E195" si="6">DATE(MID(C132,2,4),MID(C132,7,2),MID(C132,10,2))</f>
        <v>45431</v>
      </c>
      <c r="F132" s="51">
        <f t="shared" ref="F132:F195" si="7">TIME(MID(C132,13,2),MID(C132,16,2),0)</f>
        <v>0.375</v>
      </c>
      <c r="G132" s="33">
        <f t="shared" ref="G132:G195" si="8">E132+F132</f>
        <v>45431.375</v>
      </c>
    </row>
    <row r="133" spans="1:7" x14ac:dyDescent="0.45">
      <c r="A133">
        <v>0</v>
      </c>
      <c r="B133">
        <v>0</v>
      </c>
      <c r="C133" t="s">
        <v>10397</v>
      </c>
      <c r="D133" t="s">
        <v>10398</v>
      </c>
      <c r="E133" s="32">
        <f t="shared" si="6"/>
        <v>45431</v>
      </c>
      <c r="F133" s="51">
        <f t="shared" si="7"/>
        <v>0.39583333333333331</v>
      </c>
      <c r="G133" s="33">
        <f t="shared" si="8"/>
        <v>45431.395833333336</v>
      </c>
    </row>
    <row r="134" spans="1:7" x14ac:dyDescent="0.45">
      <c r="A134">
        <v>0</v>
      </c>
      <c r="B134">
        <v>0</v>
      </c>
      <c r="C134" t="s">
        <v>10398</v>
      </c>
      <c r="D134" t="s">
        <v>10399</v>
      </c>
      <c r="E134" s="32">
        <f t="shared" si="6"/>
        <v>45431</v>
      </c>
      <c r="F134" s="51">
        <f t="shared" si="7"/>
        <v>0.41666666666666669</v>
      </c>
      <c r="G134" s="33">
        <f t="shared" si="8"/>
        <v>45431.416666666664</v>
      </c>
    </row>
    <row r="135" spans="1:7" x14ac:dyDescent="0.45">
      <c r="A135">
        <v>0</v>
      </c>
      <c r="B135">
        <v>0</v>
      </c>
      <c r="C135" t="s">
        <v>10399</v>
      </c>
      <c r="D135" t="s">
        <v>10400</v>
      </c>
      <c r="E135" s="32">
        <f t="shared" si="6"/>
        <v>45431</v>
      </c>
      <c r="F135" s="51">
        <f t="shared" si="7"/>
        <v>0.4375</v>
      </c>
      <c r="G135" s="33">
        <f t="shared" si="8"/>
        <v>45431.4375</v>
      </c>
    </row>
    <row r="136" spans="1:7" x14ac:dyDescent="0.45">
      <c r="A136">
        <v>0</v>
      </c>
      <c r="B136">
        <v>0</v>
      </c>
      <c r="C136" t="s">
        <v>10400</v>
      </c>
      <c r="D136" t="s">
        <v>10401</v>
      </c>
      <c r="E136" s="32">
        <f t="shared" si="6"/>
        <v>45431</v>
      </c>
      <c r="F136" s="51">
        <f t="shared" si="7"/>
        <v>0.45833333333333331</v>
      </c>
      <c r="G136" s="33">
        <f t="shared" si="8"/>
        <v>45431.458333333336</v>
      </c>
    </row>
    <row r="137" spans="1:7" x14ac:dyDescent="0.45">
      <c r="A137">
        <v>0</v>
      </c>
      <c r="B137">
        <v>0</v>
      </c>
      <c r="C137" t="s">
        <v>10401</v>
      </c>
      <c r="D137" t="s">
        <v>10402</v>
      </c>
      <c r="E137" s="32">
        <f t="shared" si="6"/>
        <v>45431</v>
      </c>
      <c r="F137" s="51">
        <f t="shared" si="7"/>
        <v>0.47916666666666669</v>
      </c>
      <c r="G137" s="33">
        <f t="shared" si="8"/>
        <v>45431.479166666664</v>
      </c>
    </row>
    <row r="138" spans="1:7" x14ac:dyDescent="0.45">
      <c r="A138">
        <v>0</v>
      </c>
      <c r="B138">
        <v>0</v>
      </c>
      <c r="C138" t="s">
        <v>10402</v>
      </c>
      <c r="D138" t="s">
        <v>10403</v>
      </c>
      <c r="E138" s="32">
        <f t="shared" si="6"/>
        <v>45431</v>
      </c>
      <c r="F138" s="51">
        <f t="shared" si="7"/>
        <v>0.5</v>
      </c>
      <c r="G138" s="33">
        <f t="shared" si="8"/>
        <v>45431.5</v>
      </c>
    </row>
    <row r="139" spans="1:7" x14ac:dyDescent="0.45">
      <c r="A139">
        <v>0</v>
      </c>
      <c r="B139">
        <v>0</v>
      </c>
      <c r="C139" t="s">
        <v>10403</v>
      </c>
      <c r="D139" t="s">
        <v>10404</v>
      </c>
      <c r="E139" s="32">
        <f t="shared" si="6"/>
        <v>45431</v>
      </c>
      <c r="F139" s="51">
        <f t="shared" si="7"/>
        <v>0.52083333333333337</v>
      </c>
      <c r="G139" s="33">
        <f t="shared" si="8"/>
        <v>45431.520833333336</v>
      </c>
    </row>
    <row r="140" spans="1:7" x14ac:dyDescent="0.45">
      <c r="A140">
        <v>0</v>
      </c>
      <c r="B140">
        <v>0</v>
      </c>
      <c r="C140" t="s">
        <v>10404</v>
      </c>
      <c r="D140" t="s">
        <v>10405</v>
      </c>
      <c r="E140" s="32">
        <f t="shared" si="6"/>
        <v>45431</v>
      </c>
      <c r="F140" s="51">
        <f t="shared" si="7"/>
        <v>0.54166666666666663</v>
      </c>
      <c r="G140" s="33">
        <f t="shared" si="8"/>
        <v>45431.541666666664</v>
      </c>
    </row>
    <row r="141" spans="1:7" x14ac:dyDescent="0.45">
      <c r="A141">
        <v>0</v>
      </c>
      <c r="B141">
        <v>0</v>
      </c>
      <c r="C141" t="s">
        <v>10405</v>
      </c>
      <c r="D141" t="s">
        <v>10406</v>
      </c>
      <c r="E141" s="32">
        <f t="shared" si="6"/>
        <v>45431</v>
      </c>
      <c r="F141" s="51">
        <f t="shared" si="7"/>
        <v>0.5625</v>
      </c>
      <c r="G141" s="33">
        <f t="shared" si="8"/>
        <v>45431.5625</v>
      </c>
    </row>
    <row r="142" spans="1:7" x14ac:dyDescent="0.45">
      <c r="A142">
        <v>0</v>
      </c>
      <c r="B142">
        <v>0</v>
      </c>
      <c r="C142" t="s">
        <v>10406</v>
      </c>
      <c r="D142" t="s">
        <v>10407</v>
      </c>
      <c r="E142" s="32">
        <f t="shared" si="6"/>
        <v>45431</v>
      </c>
      <c r="F142" s="51">
        <f t="shared" si="7"/>
        <v>0.58333333333333337</v>
      </c>
      <c r="G142" s="33">
        <f t="shared" si="8"/>
        <v>45431.583333333336</v>
      </c>
    </row>
    <row r="143" spans="1:7" x14ac:dyDescent="0.45">
      <c r="A143">
        <v>0</v>
      </c>
      <c r="B143">
        <v>0</v>
      </c>
      <c r="C143" t="s">
        <v>10407</v>
      </c>
      <c r="D143" t="s">
        <v>10408</v>
      </c>
      <c r="E143" s="32">
        <f t="shared" si="6"/>
        <v>45431</v>
      </c>
      <c r="F143" s="51">
        <f t="shared" si="7"/>
        <v>0.60416666666666663</v>
      </c>
      <c r="G143" s="33">
        <f t="shared" si="8"/>
        <v>45431.604166666664</v>
      </c>
    </row>
    <row r="144" spans="1:7" x14ac:dyDescent="0.45">
      <c r="A144">
        <v>0</v>
      </c>
      <c r="B144">
        <v>0</v>
      </c>
      <c r="C144" t="s">
        <v>10408</v>
      </c>
      <c r="D144" t="s">
        <v>10409</v>
      </c>
      <c r="E144" s="32">
        <f t="shared" si="6"/>
        <v>45431</v>
      </c>
      <c r="F144" s="51">
        <f t="shared" si="7"/>
        <v>0.625</v>
      </c>
      <c r="G144" s="33">
        <f t="shared" si="8"/>
        <v>45431.625</v>
      </c>
    </row>
    <row r="145" spans="1:7" x14ac:dyDescent="0.45">
      <c r="A145">
        <v>0</v>
      </c>
      <c r="B145">
        <v>0</v>
      </c>
      <c r="C145" t="s">
        <v>10409</v>
      </c>
      <c r="D145" t="s">
        <v>10410</v>
      </c>
      <c r="E145" s="32">
        <f t="shared" si="6"/>
        <v>45431</v>
      </c>
      <c r="F145" s="51">
        <f t="shared" si="7"/>
        <v>0.64583333333333337</v>
      </c>
      <c r="G145" s="33">
        <f t="shared" si="8"/>
        <v>45431.645833333336</v>
      </c>
    </row>
    <row r="146" spans="1:7" x14ac:dyDescent="0.45">
      <c r="A146">
        <v>0</v>
      </c>
      <c r="B146">
        <v>0</v>
      </c>
      <c r="C146" t="s">
        <v>10410</v>
      </c>
      <c r="D146" t="s">
        <v>10411</v>
      </c>
      <c r="E146" s="32">
        <f t="shared" si="6"/>
        <v>45431</v>
      </c>
      <c r="F146" s="51">
        <f t="shared" si="7"/>
        <v>0.66666666666666663</v>
      </c>
      <c r="G146" s="33">
        <f t="shared" si="8"/>
        <v>45431.666666666664</v>
      </c>
    </row>
    <row r="147" spans="1:7" x14ac:dyDescent="0.45">
      <c r="A147">
        <v>0</v>
      </c>
      <c r="B147">
        <v>0</v>
      </c>
      <c r="C147" t="s">
        <v>10411</v>
      </c>
      <c r="D147" t="s">
        <v>10412</v>
      </c>
      <c r="E147" s="32">
        <f t="shared" si="6"/>
        <v>45431</v>
      </c>
      <c r="F147" s="51">
        <f t="shared" si="7"/>
        <v>0.6875</v>
      </c>
      <c r="G147" s="33">
        <f t="shared" si="8"/>
        <v>45431.6875</v>
      </c>
    </row>
    <row r="148" spans="1:7" x14ac:dyDescent="0.45">
      <c r="A148">
        <v>0</v>
      </c>
      <c r="B148">
        <v>0</v>
      </c>
      <c r="C148" t="s">
        <v>10412</v>
      </c>
      <c r="D148" t="s">
        <v>10413</v>
      </c>
      <c r="E148" s="32">
        <f t="shared" si="6"/>
        <v>45431</v>
      </c>
      <c r="F148" s="51">
        <f t="shared" si="7"/>
        <v>0.70833333333333337</v>
      </c>
      <c r="G148" s="33">
        <f t="shared" si="8"/>
        <v>45431.708333333336</v>
      </c>
    </row>
    <row r="149" spans="1:7" x14ac:dyDescent="0.45">
      <c r="A149">
        <v>0</v>
      </c>
      <c r="B149">
        <v>0</v>
      </c>
      <c r="C149" t="s">
        <v>10413</v>
      </c>
      <c r="D149" t="s">
        <v>10414</v>
      </c>
      <c r="E149" s="32">
        <f t="shared" si="6"/>
        <v>45431</v>
      </c>
      <c r="F149" s="51">
        <f t="shared" si="7"/>
        <v>0.72916666666666663</v>
      </c>
      <c r="G149" s="33">
        <f t="shared" si="8"/>
        <v>45431.729166666664</v>
      </c>
    </row>
    <row r="150" spans="1:7" x14ac:dyDescent="0.45">
      <c r="A150">
        <v>0</v>
      </c>
      <c r="B150">
        <v>0</v>
      </c>
      <c r="C150" t="s">
        <v>10414</v>
      </c>
      <c r="D150" t="s">
        <v>10415</v>
      </c>
      <c r="E150" s="32">
        <f t="shared" si="6"/>
        <v>45431</v>
      </c>
      <c r="F150" s="51">
        <f t="shared" si="7"/>
        <v>0.75</v>
      </c>
      <c r="G150" s="33">
        <f t="shared" si="8"/>
        <v>45431.75</v>
      </c>
    </row>
    <row r="151" spans="1:7" x14ac:dyDescent="0.45">
      <c r="A151">
        <v>0</v>
      </c>
      <c r="B151">
        <v>0</v>
      </c>
      <c r="C151" t="s">
        <v>10415</v>
      </c>
      <c r="D151" t="s">
        <v>10416</v>
      </c>
      <c r="E151" s="32">
        <f t="shared" si="6"/>
        <v>45431</v>
      </c>
      <c r="F151" s="51">
        <f t="shared" si="7"/>
        <v>0.77083333333333337</v>
      </c>
      <c r="G151" s="33">
        <f t="shared" si="8"/>
        <v>45431.770833333336</v>
      </c>
    </row>
    <row r="152" spans="1:7" x14ac:dyDescent="0.45">
      <c r="A152">
        <v>0</v>
      </c>
      <c r="B152">
        <v>0</v>
      </c>
      <c r="C152" t="s">
        <v>10416</v>
      </c>
      <c r="D152" t="s">
        <v>10417</v>
      </c>
      <c r="E152" s="32">
        <f t="shared" si="6"/>
        <v>45431</v>
      </c>
      <c r="F152" s="51">
        <f t="shared" si="7"/>
        <v>0.79166666666666663</v>
      </c>
      <c r="G152" s="33">
        <f t="shared" si="8"/>
        <v>45431.791666666664</v>
      </c>
    </row>
    <row r="153" spans="1:7" x14ac:dyDescent="0.45">
      <c r="A153">
        <v>0</v>
      </c>
      <c r="B153">
        <v>0</v>
      </c>
      <c r="C153" t="s">
        <v>10417</v>
      </c>
      <c r="D153" t="s">
        <v>10418</v>
      </c>
      <c r="E153" s="32">
        <f t="shared" si="6"/>
        <v>45431</v>
      </c>
      <c r="F153" s="51">
        <f t="shared" si="7"/>
        <v>0.8125</v>
      </c>
      <c r="G153" s="33">
        <f t="shared" si="8"/>
        <v>45431.8125</v>
      </c>
    </row>
    <row r="154" spans="1:7" x14ac:dyDescent="0.45">
      <c r="A154">
        <v>0</v>
      </c>
      <c r="B154">
        <v>0</v>
      </c>
      <c r="C154" t="s">
        <v>10418</v>
      </c>
      <c r="D154" t="s">
        <v>10419</v>
      </c>
      <c r="E154" s="32">
        <f t="shared" si="6"/>
        <v>45431</v>
      </c>
      <c r="F154" s="51">
        <f t="shared" si="7"/>
        <v>0.83333333333333337</v>
      </c>
      <c r="G154" s="33">
        <f t="shared" si="8"/>
        <v>45431.833333333336</v>
      </c>
    </row>
    <row r="155" spans="1:7" x14ac:dyDescent="0.45">
      <c r="A155">
        <v>2.1880000000000002</v>
      </c>
      <c r="B155">
        <v>13.18</v>
      </c>
      <c r="C155" t="s">
        <v>10419</v>
      </c>
      <c r="D155" t="s">
        <v>10420</v>
      </c>
      <c r="E155" s="32">
        <f t="shared" si="6"/>
        <v>45431</v>
      </c>
      <c r="F155" s="51">
        <f t="shared" si="7"/>
        <v>0.85416666666666663</v>
      </c>
      <c r="G155" s="33">
        <f t="shared" si="8"/>
        <v>45431.854166666664</v>
      </c>
    </row>
    <row r="156" spans="1:7" x14ac:dyDescent="0.45">
      <c r="A156">
        <v>3.5569000000000002</v>
      </c>
      <c r="B156">
        <v>21.43</v>
      </c>
      <c r="C156" t="s">
        <v>10420</v>
      </c>
      <c r="D156" t="s">
        <v>10421</v>
      </c>
      <c r="E156" s="32">
        <f t="shared" si="6"/>
        <v>45431</v>
      </c>
      <c r="F156" s="51">
        <f t="shared" si="7"/>
        <v>0.875</v>
      </c>
      <c r="G156" s="33">
        <f t="shared" si="8"/>
        <v>45431.875</v>
      </c>
    </row>
    <row r="157" spans="1:7" x14ac:dyDescent="0.45">
      <c r="A157">
        <v>0</v>
      </c>
      <c r="B157">
        <v>0</v>
      </c>
      <c r="C157" t="s">
        <v>10421</v>
      </c>
      <c r="D157" t="s">
        <v>10422</v>
      </c>
      <c r="E157" s="32">
        <f t="shared" si="6"/>
        <v>45431</v>
      </c>
      <c r="F157" s="51">
        <f t="shared" si="7"/>
        <v>0.89583333333333337</v>
      </c>
      <c r="G157" s="33">
        <f t="shared" si="8"/>
        <v>45431.895833333336</v>
      </c>
    </row>
    <row r="158" spans="1:7" x14ac:dyDescent="0.45">
      <c r="A158">
        <v>0</v>
      </c>
      <c r="B158">
        <v>0</v>
      </c>
      <c r="C158" t="s">
        <v>10422</v>
      </c>
      <c r="D158" t="s">
        <v>10423</v>
      </c>
      <c r="E158" s="32">
        <f t="shared" si="6"/>
        <v>45431</v>
      </c>
      <c r="F158" s="51">
        <f t="shared" si="7"/>
        <v>0.91666666666666663</v>
      </c>
      <c r="G158" s="33">
        <f t="shared" si="8"/>
        <v>45431.916666666664</v>
      </c>
    </row>
    <row r="159" spans="1:7" x14ac:dyDescent="0.45">
      <c r="A159">
        <v>2.24E-2</v>
      </c>
      <c r="B159">
        <v>0.13</v>
      </c>
      <c r="C159" t="s">
        <v>10423</v>
      </c>
      <c r="D159" t="s">
        <v>10424</v>
      </c>
      <c r="E159" s="32">
        <f t="shared" si="6"/>
        <v>45431</v>
      </c>
      <c r="F159" s="51">
        <f t="shared" si="7"/>
        <v>0.9375</v>
      </c>
      <c r="G159" s="33">
        <f t="shared" si="8"/>
        <v>45431.9375</v>
      </c>
    </row>
    <row r="160" spans="1:7" x14ac:dyDescent="0.45">
      <c r="A160">
        <v>0</v>
      </c>
      <c r="B160">
        <v>0</v>
      </c>
      <c r="C160" t="s">
        <v>10424</v>
      </c>
      <c r="D160" t="s">
        <v>10425</v>
      </c>
      <c r="E160" s="32">
        <f t="shared" si="6"/>
        <v>45431</v>
      </c>
      <c r="F160" s="51">
        <f t="shared" si="7"/>
        <v>0.95833333333333337</v>
      </c>
      <c r="G160" s="33">
        <f t="shared" si="8"/>
        <v>45431.958333333336</v>
      </c>
    </row>
    <row r="161" spans="1:7" x14ac:dyDescent="0.45">
      <c r="A161">
        <v>0</v>
      </c>
      <c r="B161">
        <v>0</v>
      </c>
      <c r="C161" t="s">
        <v>10425</v>
      </c>
      <c r="D161" t="s">
        <v>10426</v>
      </c>
      <c r="E161" s="32">
        <f t="shared" si="6"/>
        <v>45431</v>
      </c>
      <c r="F161" s="51">
        <f t="shared" si="7"/>
        <v>0.97916666666666663</v>
      </c>
      <c r="G161" s="33">
        <f t="shared" si="8"/>
        <v>45431.979166666664</v>
      </c>
    </row>
    <row r="162" spans="1:7" x14ac:dyDescent="0.45">
      <c r="A162">
        <v>0</v>
      </c>
      <c r="B162">
        <v>0</v>
      </c>
      <c r="C162" t="s">
        <v>10426</v>
      </c>
      <c r="D162" t="s">
        <v>10427</v>
      </c>
      <c r="E162" s="32">
        <f t="shared" si="6"/>
        <v>45432</v>
      </c>
      <c r="F162" s="51">
        <f t="shared" si="7"/>
        <v>0</v>
      </c>
      <c r="G162" s="33">
        <f t="shared" si="8"/>
        <v>45432</v>
      </c>
    </row>
    <row r="163" spans="1:7" x14ac:dyDescent="0.45">
      <c r="A163">
        <v>0</v>
      </c>
      <c r="B163">
        <v>0</v>
      </c>
      <c r="C163" t="s">
        <v>10427</v>
      </c>
      <c r="D163" t="s">
        <v>10428</v>
      </c>
      <c r="E163" s="32">
        <f t="shared" si="6"/>
        <v>45432</v>
      </c>
      <c r="F163" s="51">
        <f t="shared" si="7"/>
        <v>2.0833333333333332E-2</v>
      </c>
      <c r="G163" s="33">
        <f t="shared" si="8"/>
        <v>45432.020833333336</v>
      </c>
    </row>
    <row r="164" spans="1:7" x14ac:dyDescent="0.45">
      <c r="A164">
        <v>0</v>
      </c>
      <c r="B164">
        <v>0</v>
      </c>
      <c r="C164" t="s">
        <v>10428</v>
      </c>
      <c r="D164" t="s">
        <v>10429</v>
      </c>
      <c r="E164" s="32">
        <f t="shared" si="6"/>
        <v>45432</v>
      </c>
      <c r="F164" s="51">
        <f t="shared" si="7"/>
        <v>4.1666666666666664E-2</v>
      </c>
      <c r="G164" s="33">
        <f t="shared" si="8"/>
        <v>45432.041666666664</v>
      </c>
    </row>
    <row r="165" spans="1:7" x14ac:dyDescent="0.45">
      <c r="A165">
        <v>0</v>
      </c>
      <c r="B165">
        <v>0</v>
      </c>
      <c r="C165" t="s">
        <v>10429</v>
      </c>
      <c r="D165" t="s">
        <v>10430</v>
      </c>
      <c r="E165" s="32">
        <f t="shared" si="6"/>
        <v>45432</v>
      </c>
      <c r="F165" s="51">
        <f t="shared" si="7"/>
        <v>6.25E-2</v>
      </c>
      <c r="G165" s="33">
        <f t="shared" si="8"/>
        <v>45432.0625</v>
      </c>
    </row>
    <row r="166" spans="1:7" x14ac:dyDescent="0.45">
      <c r="A166">
        <v>0</v>
      </c>
      <c r="B166">
        <v>0</v>
      </c>
      <c r="C166" t="s">
        <v>10430</v>
      </c>
      <c r="D166" t="s">
        <v>10431</v>
      </c>
      <c r="E166" s="32">
        <f t="shared" si="6"/>
        <v>45432</v>
      </c>
      <c r="F166" s="51">
        <f t="shared" si="7"/>
        <v>8.3333333333333329E-2</v>
      </c>
      <c r="G166" s="33">
        <f t="shared" si="8"/>
        <v>45432.083333333336</v>
      </c>
    </row>
    <row r="167" spans="1:7" x14ac:dyDescent="0.45">
      <c r="A167">
        <v>0</v>
      </c>
      <c r="B167">
        <v>0</v>
      </c>
      <c r="C167" t="s">
        <v>10431</v>
      </c>
      <c r="D167" t="s">
        <v>10432</v>
      </c>
      <c r="E167" s="32">
        <f t="shared" si="6"/>
        <v>45432</v>
      </c>
      <c r="F167" s="51">
        <f t="shared" si="7"/>
        <v>0.10416666666666667</v>
      </c>
      <c r="G167" s="33">
        <f t="shared" si="8"/>
        <v>45432.104166666664</v>
      </c>
    </row>
    <row r="168" spans="1:7" x14ac:dyDescent="0.45">
      <c r="A168">
        <v>0</v>
      </c>
      <c r="B168">
        <v>0</v>
      </c>
      <c r="C168" t="s">
        <v>10432</v>
      </c>
      <c r="D168" t="s">
        <v>10433</v>
      </c>
      <c r="E168" s="32">
        <f t="shared" si="6"/>
        <v>45432</v>
      </c>
      <c r="F168" s="51">
        <f t="shared" si="7"/>
        <v>0.125</v>
      </c>
      <c r="G168" s="33">
        <f t="shared" si="8"/>
        <v>45432.125</v>
      </c>
    </row>
    <row r="169" spans="1:7" x14ac:dyDescent="0.45">
      <c r="A169">
        <v>0</v>
      </c>
      <c r="B169">
        <v>0</v>
      </c>
      <c r="C169" t="s">
        <v>10433</v>
      </c>
      <c r="D169" t="s">
        <v>10434</v>
      </c>
      <c r="E169" s="32">
        <f t="shared" si="6"/>
        <v>45432</v>
      </c>
      <c r="F169" s="51">
        <f t="shared" si="7"/>
        <v>0.14583333333333334</v>
      </c>
      <c r="G169" s="33">
        <f t="shared" si="8"/>
        <v>45432.145833333336</v>
      </c>
    </row>
    <row r="170" spans="1:7" x14ac:dyDescent="0.45">
      <c r="A170">
        <v>0</v>
      </c>
      <c r="B170">
        <v>0</v>
      </c>
      <c r="C170" t="s">
        <v>10434</v>
      </c>
      <c r="D170" t="s">
        <v>10435</v>
      </c>
      <c r="E170" s="32">
        <f t="shared" si="6"/>
        <v>45432</v>
      </c>
      <c r="F170" s="51">
        <f t="shared" si="7"/>
        <v>0.16666666666666666</v>
      </c>
      <c r="G170" s="33">
        <f t="shared" si="8"/>
        <v>45432.166666666664</v>
      </c>
    </row>
    <row r="171" spans="1:7" x14ac:dyDescent="0.45">
      <c r="A171">
        <v>0</v>
      </c>
      <c r="B171">
        <v>0</v>
      </c>
      <c r="C171" t="s">
        <v>10435</v>
      </c>
      <c r="D171" t="s">
        <v>10436</v>
      </c>
      <c r="E171" s="32">
        <f t="shared" si="6"/>
        <v>45432</v>
      </c>
      <c r="F171" s="51">
        <f t="shared" si="7"/>
        <v>0.1875</v>
      </c>
      <c r="G171" s="33">
        <f t="shared" si="8"/>
        <v>45432.1875</v>
      </c>
    </row>
    <row r="172" spans="1:7" x14ac:dyDescent="0.45">
      <c r="A172">
        <v>0</v>
      </c>
      <c r="B172">
        <v>0</v>
      </c>
      <c r="C172" t="s">
        <v>10436</v>
      </c>
      <c r="D172" t="s">
        <v>10437</v>
      </c>
      <c r="E172" s="32">
        <f t="shared" si="6"/>
        <v>45432</v>
      </c>
      <c r="F172" s="51">
        <f t="shared" si="7"/>
        <v>0.20833333333333334</v>
      </c>
      <c r="G172" s="33">
        <f t="shared" si="8"/>
        <v>45432.208333333336</v>
      </c>
    </row>
    <row r="173" spans="1:7" x14ac:dyDescent="0.45">
      <c r="A173">
        <v>0</v>
      </c>
      <c r="B173">
        <v>0</v>
      </c>
      <c r="C173" t="s">
        <v>10437</v>
      </c>
      <c r="D173" t="s">
        <v>10438</v>
      </c>
      <c r="E173" s="32">
        <f t="shared" si="6"/>
        <v>45432</v>
      </c>
      <c r="F173" s="51">
        <f t="shared" si="7"/>
        <v>0.22916666666666666</v>
      </c>
      <c r="G173" s="33">
        <f t="shared" si="8"/>
        <v>45432.229166666664</v>
      </c>
    </row>
    <row r="174" spans="1:7" x14ac:dyDescent="0.45">
      <c r="A174">
        <v>0</v>
      </c>
      <c r="B174">
        <v>0</v>
      </c>
      <c r="C174" t="s">
        <v>10438</v>
      </c>
      <c r="D174" t="s">
        <v>10439</v>
      </c>
      <c r="E174" s="32">
        <f t="shared" si="6"/>
        <v>45432</v>
      </c>
      <c r="F174" s="51">
        <f t="shared" si="7"/>
        <v>0.25</v>
      </c>
      <c r="G174" s="33">
        <f t="shared" si="8"/>
        <v>45432.25</v>
      </c>
    </row>
    <row r="175" spans="1:7" x14ac:dyDescent="0.45">
      <c r="A175">
        <v>0</v>
      </c>
      <c r="B175">
        <v>0</v>
      </c>
      <c r="C175" t="s">
        <v>10439</v>
      </c>
      <c r="D175" t="s">
        <v>10440</v>
      </c>
      <c r="E175" s="32">
        <f t="shared" si="6"/>
        <v>45432</v>
      </c>
      <c r="F175" s="51">
        <f t="shared" si="7"/>
        <v>0.27083333333333331</v>
      </c>
      <c r="G175" s="33">
        <f t="shared" si="8"/>
        <v>45432.270833333336</v>
      </c>
    </row>
    <row r="176" spans="1:7" x14ac:dyDescent="0.45">
      <c r="A176">
        <v>0.1346</v>
      </c>
      <c r="B176">
        <v>0.81</v>
      </c>
      <c r="C176" t="s">
        <v>10440</v>
      </c>
      <c r="D176" t="s">
        <v>10441</v>
      </c>
      <c r="E176" s="32">
        <f t="shared" si="6"/>
        <v>45432</v>
      </c>
      <c r="F176" s="51">
        <f t="shared" si="7"/>
        <v>0.29166666666666669</v>
      </c>
      <c r="G176" s="33">
        <f t="shared" si="8"/>
        <v>45432.291666666664</v>
      </c>
    </row>
    <row r="177" spans="1:7" x14ac:dyDescent="0.45">
      <c r="A177">
        <v>0</v>
      </c>
      <c r="B177">
        <v>0</v>
      </c>
      <c r="C177" t="s">
        <v>10441</v>
      </c>
      <c r="D177" t="s">
        <v>10442</v>
      </c>
      <c r="E177" s="32">
        <f t="shared" si="6"/>
        <v>45432</v>
      </c>
      <c r="F177" s="51">
        <f t="shared" si="7"/>
        <v>0.3125</v>
      </c>
      <c r="G177" s="33">
        <f t="shared" si="8"/>
        <v>45432.3125</v>
      </c>
    </row>
    <row r="178" spans="1:7" x14ac:dyDescent="0.45">
      <c r="A178">
        <v>0</v>
      </c>
      <c r="B178">
        <v>0</v>
      </c>
      <c r="C178" t="s">
        <v>10442</v>
      </c>
      <c r="D178" t="s">
        <v>10443</v>
      </c>
      <c r="E178" s="32">
        <f t="shared" si="6"/>
        <v>45432</v>
      </c>
      <c r="F178" s="51">
        <f t="shared" si="7"/>
        <v>0.33333333333333331</v>
      </c>
      <c r="G178" s="33">
        <f t="shared" si="8"/>
        <v>45432.333333333336</v>
      </c>
    </row>
    <row r="179" spans="1:7" x14ac:dyDescent="0.45">
      <c r="A179">
        <v>0</v>
      </c>
      <c r="B179">
        <v>0</v>
      </c>
      <c r="C179" t="s">
        <v>10443</v>
      </c>
      <c r="D179" t="s">
        <v>10444</v>
      </c>
      <c r="E179" s="32">
        <f t="shared" si="6"/>
        <v>45432</v>
      </c>
      <c r="F179" s="51">
        <f t="shared" si="7"/>
        <v>0.35416666666666669</v>
      </c>
      <c r="G179" s="33">
        <f t="shared" si="8"/>
        <v>45432.354166666664</v>
      </c>
    </row>
    <row r="180" spans="1:7" x14ac:dyDescent="0.45">
      <c r="A180">
        <v>0</v>
      </c>
      <c r="B180">
        <v>0</v>
      </c>
      <c r="C180" t="s">
        <v>10444</v>
      </c>
      <c r="D180" t="s">
        <v>10445</v>
      </c>
      <c r="E180" s="32">
        <f t="shared" si="6"/>
        <v>45432</v>
      </c>
      <c r="F180" s="51">
        <f t="shared" si="7"/>
        <v>0.375</v>
      </c>
      <c r="G180" s="33">
        <f t="shared" si="8"/>
        <v>45432.375</v>
      </c>
    </row>
    <row r="181" spans="1:7" x14ac:dyDescent="0.45">
      <c r="A181">
        <v>0</v>
      </c>
      <c r="B181">
        <v>0</v>
      </c>
      <c r="C181" t="s">
        <v>10445</v>
      </c>
      <c r="D181" t="s">
        <v>10446</v>
      </c>
      <c r="E181" s="32">
        <f t="shared" si="6"/>
        <v>45432</v>
      </c>
      <c r="F181" s="51">
        <f t="shared" si="7"/>
        <v>0.39583333333333331</v>
      </c>
      <c r="G181" s="33">
        <f t="shared" si="8"/>
        <v>45432.395833333336</v>
      </c>
    </row>
    <row r="182" spans="1:7" x14ac:dyDescent="0.45">
      <c r="A182">
        <v>0</v>
      </c>
      <c r="B182">
        <v>0</v>
      </c>
      <c r="C182" t="s">
        <v>10446</v>
      </c>
      <c r="D182" t="s">
        <v>10447</v>
      </c>
      <c r="E182" s="32">
        <f t="shared" si="6"/>
        <v>45432</v>
      </c>
      <c r="F182" s="51">
        <f t="shared" si="7"/>
        <v>0.41666666666666669</v>
      </c>
      <c r="G182" s="33">
        <f t="shared" si="8"/>
        <v>45432.416666666664</v>
      </c>
    </row>
    <row r="183" spans="1:7" x14ac:dyDescent="0.45">
      <c r="A183">
        <v>0</v>
      </c>
      <c r="B183">
        <v>0</v>
      </c>
      <c r="C183" t="s">
        <v>10447</v>
      </c>
      <c r="D183" t="s">
        <v>10448</v>
      </c>
      <c r="E183" s="32">
        <f t="shared" si="6"/>
        <v>45432</v>
      </c>
      <c r="F183" s="51">
        <f t="shared" si="7"/>
        <v>0.4375</v>
      </c>
      <c r="G183" s="33">
        <f t="shared" si="8"/>
        <v>45432.4375</v>
      </c>
    </row>
    <row r="184" spans="1:7" x14ac:dyDescent="0.45">
      <c r="A184">
        <v>0</v>
      </c>
      <c r="B184">
        <v>0</v>
      </c>
      <c r="C184" t="s">
        <v>10448</v>
      </c>
      <c r="D184" t="s">
        <v>10449</v>
      </c>
      <c r="E184" s="32">
        <f t="shared" si="6"/>
        <v>45432</v>
      </c>
      <c r="F184" s="51">
        <f t="shared" si="7"/>
        <v>0.45833333333333331</v>
      </c>
      <c r="G184" s="33">
        <f t="shared" si="8"/>
        <v>45432.458333333336</v>
      </c>
    </row>
    <row r="185" spans="1:7" x14ac:dyDescent="0.45">
      <c r="A185">
        <v>0</v>
      </c>
      <c r="B185">
        <v>0</v>
      </c>
      <c r="C185" t="s">
        <v>10449</v>
      </c>
      <c r="D185" t="s">
        <v>10450</v>
      </c>
      <c r="E185" s="32">
        <f t="shared" si="6"/>
        <v>45432</v>
      </c>
      <c r="F185" s="51">
        <f t="shared" si="7"/>
        <v>0.47916666666666669</v>
      </c>
      <c r="G185" s="33">
        <f t="shared" si="8"/>
        <v>45432.479166666664</v>
      </c>
    </row>
    <row r="186" spans="1:7" x14ac:dyDescent="0.45">
      <c r="A186">
        <v>0</v>
      </c>
      <c r="B186">
        <v>0</v>
      </c>
      <c r="C186" t="s">
        <v>10450</v>
      </c>
      <c r="D186" t="s">
        <v>10451</v>
      </c>
      <c r="E186" s="32">
        <f t="shared" si="6"/>
        <v>45432</v>
      </c>
      <c r="F186" s="51">
        <f t="shared" si="7"/>
        <v>0.5</v>
      </c>
      <c r="G186" s="33">
        <f t="shared" si="8"/>
        <v>45432.5</v>
      </c>
    </row>
    <row r="187" spans="1:7" x14ac:dyDescent="0.45">
      <c r="A187">
        <v>0</v>
      </c>
      <c r="B187">
        <v>0</v>
      </c>
      <c r="C187" t="s">
        <v>10451</v>
      </c>
      <c r="D187" t="s">
        <v>10452</v>
      </c>
      <c r="E187" s="32">
        <f t="shared" si="6"/>
        <v>45432</v>
      </c>
      <c r="F187" s="51">
        <f t="shared" si="7"/>
        <v>0.52083333333333337</v>
      </c>
      <c r="G187" s="33">
        <f t="shared" si="8"/>
        <v>45432.520833333336</v>
      </c>
    </row>
    <row r="188" spans="1:7" x14ac:dyDescent="0.45">
      <c r="A188">
        <v>0.6845</v>
      </c>
      <c r="B188">
        <v>4.12</v>
      </c>
      <c r="C188" t="s">
        <v>10452</v>
      </c>
      <c r="D188" t="s">
        <v>10453</v>
      </c>
      <c r="E188" s="32">
        <f t="shared" si="6"/>
        <v>45432</v>
      </c>
      <c r="F188" s="51">
        <f t="shared" si="7"/>
        <v>0.54166666666666663</v>
      </c>
      <c r="G188" s="33">
        <f t="shared" si="8"/>
        <v>45432.541666666664</v>
      </c>
    </row>
    <row r="189" spans="1:7" x14ac:dyDescent="0.45">
      <c r="A189">
        <v>0.38150000000000001</v>
      </c>
      <c r="B189">
        <v>2.2999999999999998</v>
      </c>
      <c r="C189" t="s">
        <v>10453</v>
      </c>
      <c r="D189" t="s">
        <v>10454</v>
      </c>
      <c r="E189" s="32">
        <f t="shared" si="6"/>
        <v>45432</v>
      </c>
      <c r="F189" s="51">
        <f t="shared" si="7"/>
        <v>0.5625</v>
      </c>
      <c r="G189" s="33">
        <f t="shared" si="8"/>
        <v>45432.5625</v>
      </c>
    </row>
    <row r="190" spans="1:7" x14ac:dyDescent="0.45">
      <c r="A190">
        <v>0</v>
      </c>
      <c r="B190">
        <v>0</v>
      </c>
      <c r="C190" t="s">
        <v>10454</v>
      </c>
      <c r="D190" t="s">
        <v>10455</v>
      </c>
      <c r="E190" s="32">
        <f t="shared" si="6"/>
        <v>45432</v>
      </c>
      <c r="F190" s="51">
        <f t="shared" si="7"/>
        <v>0.58333333333333337</v>
      </c>
      <c r="G190" s="33">
        <f t="shared" si="8"/>
        <v>45432.583333333336</v>
      </c>
    </row>
    <row r="191" spans="1:7" x14ac:dyDescent="0.45">
      <c r="A191">
        <v>0</v>
      </c>
      <c r="B191">
        <v>0</v>
      </c>
      <c r="C191" t="s">
        <v>10455</v>
      </c>
      <c r="D191" t="s">
        <v>10456</v>
      </c>
      <c r="E191" s="32">
        <f t="shared" si="6"/>
        <v>45432</v>
      </c>
      <c r="F191" s="51">
        <f t="shared" si="7"/>
        <v>0.60416666666666663</v>
      </c>
      <c r="G191" s="33">
        <f t="shared" si="8"/>
        <v>45432.604166666664</v>
      </c>
    </row>
    <row r="192" spans="1:7" x14ac:dyDescent="0.45">
      <c r="A192">
        <v>0</v>
      </c>
      <c r="B192">
        <v>0</v>
      </c>
      <c r="C192" t="s">
        <v>10456</v>
      </c>
      <c r="D192" t="s">
        <v>10457</v>
      </c>
      <c r="E192" s="32">
        <f t="shared" si="6"/>
        <v>45432</v>
      </c>
      <c r="F192" s="51">
        <f t="shared" si="7"/>
        <v>0.625</v>
      </c>
      <c r="G192" s="33">
        <f t="shared" si="8"/>
        <v>45432.625</v>
      </c>
    </row>
    <row r="193" spans="1:7" x14ac:dyDescent="0.45">
      <c r="A193">
        <v>0</v>
      </c>
      <c r="B193">
        <v>0</v>
      </c>
      <c r="C193" t="s">
        <v>10457</v>
      </c>
      <c r="D193" t="s">
        <v>10458</v>
      </c>
      <c r="E193" s="32">
        <f t="shared" si="6"/>
        <v>45432</v>
      </c>
      <c r="F193" s="51">
        <f t="shared" si="7"/>
        <v>0.64583333333333337</v>
      </c>
      <c r="G193" s="33">
        <f t="shared" si="8"/>
        <v>45432.645833333336</v>
      </c>
    </row>
    <row r="194" spans="1:7" x14ac:dyDescent="0.45">
      <c r="A194">
        <v>0</v>
      </c>
      <c r="B194">
        <v>0</v>
      </c>
      <c r="C194" t="s">
        <v>10458</v>
      </c>
      <c r="D194" t="s">
        <v>10459</v>
      </c>
      <c r="E194" s="32">
        <f t="shared" si="6"/>
        <v>45432</v>
      </c>
      <c r="F194" s="51">
        <f t="shared" si="7"/>
        <v>0.66666666666666663</v>
      </c>
      <c r="G194" s="33">
        <f t="shared" si="8"/>
        <v>45432.666666666664</v>
      </c>
    </row>
    <row r="195" spans="1:7" x14ac:dyDescent="0.45">
      <c r="A195">
        <v>0</v>
      </c>
      <c r="B195">
        <v>0</v>
      </c>
      <c r="C195" t="s">
        <v>10459</v>
      </c>
      <c r="D195" t="s">
        <v>10460</v>
      </c>
      <c r="E195" s="32">
        <f t="shared" si="6"/>
        <v>45432</v>
      </c>
      <c r="F195" s="51">
        <f t="shared" si="7"/>
        <v>0.6875</v>
      </c>
      <c r="G195" s="33">
        <f t="shared" si="8"/>
        <v>45432.6875</v>
      </c>
    </row>
    <row r="196" spans="1:7" x14ac:dyDescent="0.45">
      <c r="A196">
        <v>0</v>
      </c>
      <c r="B196">
        <v>0</v>
      </c>
      <c r="C196" t="s">
        <v>10460</v>
      </c>
      <c r="D196" t="s">
        <v>10461</v>
      </c>
      <c r="E196" s="32">
        <f t="shared" ref="E196:E259" si="9">DATE(MID(C196,2,4),MID(C196,7,2),MID(C196,10,2))</f>
        <v>45432</v>
      </c>
      <c r="F196" s="51">
        <f t="shared" ref="F196:F259" si="10">TIME(MID(C196,13,2),MID(C196,16,2),0)</f>
        <v>0.70833333333333337</v>
      </c>
      <c r="G196" s="33">
        <f t="shared" ref="G196:G259" si="11">E196+F196</f>
        <v>45432.708333333336</v>
      </c>
    </row>
    <row r="197" spans="1:7" x14ac:dyDescent="0.45">
      <c r="A197">
        <v>0</v>
      </c>
      <c r="B197">
        <v>0</v>
      </c>
      <c r="C197" t="s">
        <v>10461</v>
      </c>
      <c r="D197" t="s">
        <v>10462</v>
      </c>
      <c r="E197" s="32">
        <f t="shared" si="9"/>
        <v>45432</v>
      </c>
      <c r="F197" s="51">
        <f t="shared" si="10"/>
        <v>0.72916666666666663</v>
      </c>
      <c r="G197" s="33">
        <f t="shared" si="11"/>
        <v>45432.729166666664</v>
      </c>
    </row>
    <row r="198" spans="1:7" x14ac:dyDescent="0.45">
      <c r="A198">
        <v>0.20200000000000001</v>
      </c>
      <c r="B198">
        <v>1.22</v>
      </c>
      <c r="C198" t="s">
        <v>10462</v>
      </c>
      <c r="D198" t="s">
        <v>10463</v>
      </c>
      <c r="E198" s="32">
        <f t="shared" si="9"/>
        <v>45432</v>
      </c>
      <c r="F198" s="51">
        <f t="shared" si="10"/>
        <v>0.75</v>
      </c>
      <c r="G198" s="33">
        <f t="shared" si="11"/>
        <v>45432.75</v>
      </c>
    </row>
    <row r="199" spans="1:7" x14ac:dyDescent="0.45">
      <c r="A199">
        <v>8.9800000000000005E-2</v>
      </c>
      <c r="B199">
        <v>0.54</v>
      </c>
      <c r="C199" t="s">
        <v>10463</v>
      </c>
      <c r="D199" t="s">
        <v>10464</v>
      </c>
      <c r="E199" s="32">
        <f t="shared" si="9"/>
        <v>45432</v>
      </c>
      <c r="F199" s="51">
        <f t="shared" si="10"/>
        <v>0.77083333333333337</v>
      </c>
      <c r="G199" s="33">
        <f t="shared" si="11"/>
        <v>45432.770833333336</v>
      </c>
    </row>
    <row r="200" spans="1:7" x14ac:dyDescent="0.45">
      <c r="A200">
        <v>1.0884</v>
      </c>
      <c r="B200">
        <v>6.56</v>
      </c>
      <c r="C200" t="s">
        <v>10464</v>
      </c>
      <c r="D200" t="s">
        <v>10465</v>
      </c>
      <c r="E200" s="32">
        <f t="shared" si="9"/>
        <v>45432</v>
      </c>
      <c r="F200" s="51">
        <f t="shared" si="10"/>
        <v>0.79166666666666663</v>
      </c>
      <c r="G200" s="33">
        <f t="shared" si="11"/>
        <v>45432.791666666664</v>
      </c>
    </row>
    <row r="201" spans="1:7" x14ac:dyDescent="0.45">
      <c r="A201">
        <v>0</v>
      </c>
      <c r="B201">
        <v>0</v>
      </c>
      <c r="C201" t="s">
        <v>10465</v>
      </c>
      <c r="D201" t="s">
        <v>10466</v>
      </c>
      <c r="E201" s="32">
        <f t="shared" si="9"/>
        <v>45432</v>
      </c>
      <c r="F201" s="51">
        <f t="shared" si="10"/>
        <v>0.8125</v>
      </c>
      <c r="G201" s="33">
        <f t="shared" si="11"/>
        <v>45432.8125</v>
      </c>
    </row>
    <row r="202" spans="1:7" x14ac:dyDescent="0.45">
      <c r="A202">
        <v>0</v>
      </c>
      <c r="B202">
        <v>0</v>
      </c>
      <c r="C202" t="s">
        <v>10466</v>
      </c>
      <c r="D202" t="s">
        <v>10467</v>
      </c>
      <c r="E202" s="32">
        <f t="shared" si="9"/>
        <v>45432</v>
      </c>
      <c r="F202" s="51">
        <f t="shared" si="10"/>
        <v>0.83333333333333337</v>
      </c>
      <c r="G202" s="33">
        <f t="shared" si="11"/>
        <v>45432.833333333336</v>
      </c>
    </row>
    <row r="203" spans="1:7" x14ac:dyDescent="0.45">
      <c r="A203">
        <v>0</v>
      </c>
      <c r="B203">
        <v>0</v>
      </c>
      <c r="C203" t="s">
        <v>10467</v>
      </c>
      <c r="D203" t="s">
        <v>10468</v>
      </c>
      <c r="E203" s="32">
        <f t="shared" si="9"/>
        <v>45432</v>
      </c>
      <c r="F203" s="51">
        <f t="shared" si="10"/>
        <v>0.85416666666666663</v>
      </c>
      <c r="G203" s="33">
        <f t="shared" si="11"/>
        <v>45432.854166666664</v>
      </c>
    </row>
    <row r="204" spans="1:7" x14ac:dyDescent="0.45">
      <c r="A204">
        <v>0</v>
      </c>
      <c r="B204">
        <v>0</v>
      </c>
      <c r="C204" t="s">
        <v>10468</v>
      </c>
      <c r="D204" t="s">
        <v>10469</v>
      </c>
      <c r="E204" s="32">
        <f t="shared" si="9"/>
        <v>45432</v>
      </c>
      <c r="F204" s="51">
        <f t="shared" si="10"/>
        <v>0.875</v>
      </c>
      <c r="G204" s="33">
        <f t="shared" si="11"/>
        <v>45432.875</v>
      </c>
    </row>
    <row r="205" spans="1:7" x14ac:dyDescent="0.45">
      <c r="A205">
        <v>0.41520000000000001</v>
      </c>
      <c r="B205">
        <v>2.5</v>
      </c>
      <c r="C205" t="s">
        <v>10469</v>
      </c>
      <c r="D205" t="s">
        <v>10470</v>
      </c>
      <c r="E205" s="32">
        <f t="shared" si="9"/>
        <v>45432</v>
      </c>
      <c r="F205" s="51">
        <f t="shared" si="10"/>
        <v>0.89583333333333337</v>
      </c>
      <c r="G205" s="33">
        <f t="shared" si="11"/>
        <v>45432.895833333336</v>
      </c>
    </row>
    <row r="206" spans="1:7" x14ac:dyDescent="0.45">
      <c r="A206">
        <v>5.6099999999999997E-2</v>
      </c>
      <c r="B206">
        <v>0.34</v>
      </c>
      <c r="C206" t="s">
        <v>10470</v>
      </c>
      <c r="D206" t="s">
        <v>10471</v>
      </c>
      <c r="E206" s="32">
        <f t="shared" si="9"/>
        <v>45432</v>
      </c>
      <c r="F206" s="51">
        <f t="shared" si="10"/>
        <v>0.91666666666666663</v>
      </c>
      <c r="G206" s="33">
        <f t="shared" si="11"/>
        <v>45432.916666666664</v>
      </c>
    </row>
    <row r="207" spans="1:7" x14ac:dyDescent="0.45">
      <c r="A207">
        <v>0.2356</v>
      </c>
      <c r="B207">
        <v>1.42</v>
      </c>
      <c r="C207" t="s">
        <v>10471</v>
      </c>
      <c r="D207" t="s">
        <v>10472</v>
      </c>
      <c r="E207" s="32">
        <f t="shared" si="9"/>
        <v>45432</v>
      </c>
      <c r="F207" s="51">
        <f t="shared" si="10"/>
        <v>0.9375</v>
      </c>
      <c r="G207" s="33">
        <f t="shared" si="11"/>
        <v>45432.9375</v>
      </c>
    </row>
    <row r="208" spans="1:7" x14ac:dyDescent="0.45">
      <c r="A208">
        <v>0.22439999999999999</v>
      </c>
      <c r="B208">
        <v>1.35</v>
      </c>
      <c r="C208" t="s">
        <v>10472</v>
      </c>
      <c r="D208" t="s">
        <v>10473</v>
      </c>
      <c r="E208" s="32">
        <f t="shared" si="9"/>
        <v>45432</v>
      </c>
      <c r="F208" s="51">
        <f t="shared" si="10"/>
        <v>0.95833333333333337</v>
      </c>
      <c r="G208" s="33">
        <f t="shared" si="11"/>
        <v>45432.958333333336</v>
      </c>
    </row>
    <row r="209" spans="1:7" x14ac:dyDescent="0.45">
      <c r="A209">
        <v>0</v>
      </c>
      <c r="B209">
        <v>0</v>
      </c>
      <c r="C209" t="s">
        <v>10473</v>
      </c>
      <c r="D209" t="s">
        <v>10474</v>
      </c>
      <c r="E209" s="32">
        <f t="shared" si="9"/>
        <v>45432</v>
      </c>
      <c r="F209" s="51">
        <f t="shared" si="10"/>
        <v>0.97916666666666663</v>
      </c>
      <c r="G209" s="33">
        <f t="shared" si="11"/>
        <v>45432.979166666664</v>
      </c>
    </row>
    <row r="210" spans="1:7" x14ac:dyDescent="0.45">
      <c r="A210">
        <v>0</v>
      </c>
      <c r="B210">
        <v>0</v>
      </c>
      <c r="C210" t="s">
        <v>10474</v>
      </c>
      <c r="D210" t="s">
        <v>10475</v>
      </c>
      <c r="E210" s="32">
        <f t="shared" si="9"/>
        <v>45433</v>
      </c>
      <c r="F210" s="51">
        <f t="shared" si="10"/>
        <v>0</v>
      </c>
      <c r="G210" s="33">
        <f t="shared" si="11"/>
        <v>45433</v>
      </c>
    </row>
    <row r="211" spans="1:7" x14ac:dyDescent="0.45">
      <c r="A211">
        <v>0</v>
      </c>
      <c r="B211">
        <v>0</v>
      </c>
      <c r="C211" t="s">
        <v>10475</v>
      </c>
      <c r="D211" t="s">
        <v>504</v>
      </c>
      <c r="E211" s="32">
        <f t="shared" si="9"/>
        <v>45433</v>
      </c>
      <c r="F211" s="51">
        <f t="shared" si="10"/>
        <v>2.0833333333333332E-2</v>
      </c>
      <c r="G211" s="33">
        <f t="shared" si="11"/>
        <v>45433.020833333336</v>
      </c>
    </row>
    <row r="212" spans="1:7" x14ac:dyDescent="0.45">
      <c r="A212">
        <v>0</v>
      </c>
      <c r="B212">
        <v>0</v>
      </c>
      <c r="C212" t="s">
        <v>504</v>
      </c>
      <c r="D212" t="s">
        <v>505</v>
      </c>
      <c r="E212" s="32">
        <f t="shared" si="9"/>
        <v>45433</v>
      </c>
      <c r="F212" s="51">
        <f t="shared" si="10"/>
        <v>4.1666666666666664E-2</v>
      </c>
      <c r="G212" s="33">
        <f t="shared" si="11"/>
        <v>45433.041666666664</v>
      </c>
    </row>
    <row r="213" spans="1:7" x14ac:dyDescent="0.45">
      <c r="A213">
        <v>0</v>
      </c>
      <c r="B213">
        <v>0</v>
      </c>
      <c r="C213" t="s">
        <v>505</v>
      </c>
      <c r="D213" t="s">
        <v>506</v>
      </c>
      <c r="E213" s="32">
        <f t="shared" si="9"/>
        <v>45433</v>
      </c>
      <c r="F213" s="51">
        <f t="shared" si="10"/>
        <v>6.25E-2</v>
      </c>
      <c r="G213" s="33">
        <f t="shared" si="11"/>
        <v>45433.0625</v>
      </c>
    </row>
    <row r="214" spans="1:7" x14ac:dyDescent="0.45">
      <c r="A214">
        <v>0</v>
      </c>
      <c r="B214">
        <v>0</v>
      </c>
      <c r="C214" t="s">
        <v>506</v>
      </c>
      <c r="D214" t="s">
        <v>507</v>
      </c>
      <c r="E214" s="32">
        <f t="shared" si="9"/>
        <v>45433</v>
      </c>
      <c r="F214" s="51">
        <f t="shared" si="10"/>
        <v>8.3333333333333329E-2</v>
      </c>
      <c r="G214" s="33">
        <f t="shared" si="11"/>
        <v>45433.083333333336</v>
      </c>
    </row>
    <row r="215" spans="1:7" x14ac:dyDescent="0.45">
      <c r="A215">
        <v>0</v>
      </c>
      <c r="B215">
        <v>0</v>
      </c>
      <c r="C215" t="s">
        <v>507</v>
      </c>
      <c r="D215" t="s">
        <v>508</v>
      </c>
      <c r="E215" s="32">
        <f t="shared" si="9"/>
        <v>45433</v>
      </c>
      <c r="F215" s="51">
        <f t="shared" si="10"/>
        <v>0.10416666666666667</v>
      </c>
      <c r="G215" s="33">
        <f t="shared" si="11"/>
        <v>45433.104166666664</v>
      </c>
    </row>
    <row r="216" spans="1:7" x14ac:dyDescent="0.45">
      <c r="A216">
        <v>0</v>
      </c>
      <c r="B216">
        <v>0</v>
      </c>
      <c r="C216" t="s">
        <v>508</v>
      </c>
      <c r="D216" t="s">
        <v>509</v>
      </c>
      <c r="E216" s="32">
        <f t="shared" si="9"/>
        <v>45433</v>
      </c>
      <c r="F216" s="51">
        <f t="shared" si="10"/>
        <v>0.125</v>
      </c>
      <c r="G216" s="33">
        <f t="shared" si="11"/>
        <v>45433.125</v>
      </c>
    </row>
    <row r="217" spans="1:7" x14ac:dyDescent="0.45">
      <c r="A217">
        <v>0</v>
      </c>
      <c r="B217">
        <v>0</v>
      </c>
      <c r="C217" t="s">
        <v>509</v>
      </c>
      <c r="D217" t="s">
        <v>510</v>
      </c>
      <c r="E217" s="32">
        <f t="shared" si="9"/>
        <v>45433</v>
      </c>
      <c r="F217" s="51">
        <f t="shared" si="10"/>
        <v>0.14583333333333334</v>
      </c>
      <c r="G217" s="33">
        <f t="shared" si="11"/>
        <v>45433.145833333336</v>
      </c>
    </row>
    <row r="218" spans="1:7" x14ac:dyDescent="0.45">
      <c r="A218">
        <v>0</v>
      </c>
      <c r="B218">
        <v>0</v>
      </c>
      <c r="C218" t="s">
        <v>510</v>
      </c>
      <c r="D218" t="s">
        <v>511</v>
      </c>
      <c r="E218" s="32">
        <f t="shared" si="9"/>
        <v>45433</v>
      </c>
      <c r="F218" s="51">
        <f t="shared" si="10"/>
        <v>0.16666666666666666</v>
      </c>
      <c r="G218" s="33">
        <f t="shared" si="11"/>
        <v>45433.166666666664</v>
      </c>
    </row>
    <row r="219" spans="1:7" x14ac:dyDescent="0.45">
      <c r="A219">
        <v>0</v>
      </c>
      <c r="B219">
        <v>0</v>
      </c>
      <c r="C219" t="s">
        <v>511</v>
      </c>
      <c r="D219" t="s">
        <v>512</v>
      </c>
      <c r="E219" s="32">
        <f t="shared" si="9"/>
        <v>45433</v>
      </c>
      <c r="F219" s="51">
        <f t="shared" si="10"/>
        <v>0.1875</v>
      </c>
      <c r="G219" s="33">
        <f t="shared" si="11"/>
        <v>45433.1875</v>
      </c>
    </row>
    <row r="220" spans="1:7" x14ac:dyDescent="0.45">
      <c r="A220">
        <v>0</v>
      </c>
      <c r="B220">
        <v>0</v>
      </c>
      <c r="C220" t="s">
        <v>512</v>
      </c>
      <c r="D220" t="s">
        <v>513</v>
      </c>
      <c r="E220" s="32">
        <f t="shared" si="9"/>
        <v>45433</v>
      </c>
      <c r="F220" s="51">
        <f t="shared" si="10"/>
        <v>0.20833333333333334</v>
      </c>
      <c r="G220" s="33">
        <f t="shared" si="11"/>
        <v>45433.208333333336</v>
      </c>
    </row>
    <row r="221" spans="1:7" x14ac:dyDescent="0.45">
      <c r="A221">
        <v>0</v>
      </c>
      <c r="B221">
        <v>0</v>
      </c>
      <c r="C221" t="s">
        <v>513</v>
      </c>
      <c r="D221" t="s">
        <v>514</v>
      </c>
      <c r="E221" s="32">
        <f t="shared" si="9"/>
        <v>45433</v>
      </c>
      <c r="F221" s="51">
        <f t="shared" si="10"/>
        <v>0.22916666666666666</v>
      </c>
      <c r="G221" s="33">
        <f t="shared" si="11"/>
        <v>45433.229166666664</v>
      </c>
    </row>
    <row r="222" spans="1:7" x14ac:dyDescent="0.45">
      <c r="A222">
        <v>0</v>
      </c>
      <c r="B222">
        <v>0</v>
      </c>
      <c r="C222" t="s">
        <v>514</v>
      </c>
      <c r="D222" t="s">
        <v>515</v>
      </c>
      <c r="E222" s="32">
        <f t="shared" si="9"/>
        <v>45433</v>
      </c>
      <c r="F222" s="51">
        <f t="shared" si="10"/>
        <v>0.25</v>
      </c>
      <c r="G222" s="33">
        <f t="shared" si="11"/>
        <v>45433.25</v>
      </c>
    </row>
    <row r="223" spans="1:7" x14ac:dyDescent="0.45">
      <c r="A223">
        <v>0</v>
      </c>
      <c r="B223">
        <v>0</v>
      </c>
      <c r="C223" t="s">
        <v>515</v>
      </c>
      <c r="D223" t="s">
        <v>516</v>
      </c>
      <c r="E223" s="32">
        <f t="shared" si="9"/>
        <v>45433</v>
      </c>
      <c r="F223" s="51">
        <f t="shared" si="10"/>
        <v>0.27083333333333331</v>
      </c>
      <c r="G223" s="33">
        <f t="shared" si="11"/>
        <v>45433.270833333336</v>
      </c>
    </row>
    <row r="224" spans="1:7" x14ac:dyDescent="0.45">
      <c r="A224">
        <v>0</v>
      </c>
      <c r="B224">
        <v>0</v>
      </c>
      <c r="C224" t="s">
        <v>516</v>
      </c>
      <c r="D224" t="s">
        <v>517</v>
      </c>
      <c r="E224" s="32">
        <f t="shared" si="9"/>
        <v>45433</v>
      </c>
      <c r="F224" s="51">
        <f t="shared" si="10"/>
        <v>0.29166666666666669</v>
      </c>
      <c r="G224" s="33">
        <f t="shared" si="11"/>
        <v>45433.291666666664</v>
      </c>
    </row>
    <row r="225" spans="1:7" x14ac:dyDescent="0.45">
      <c r="A225">
        <v>2.24E-2</v>
      </c>
      <c r="B225">
        <v>0.13</v>
      </c>
      <c r="C225" t="s">
        <v>517</v>
      </c>
      <c r="D225" t="s">
        <v>518</v>
      </c>
      <c r="E225" s="32">
        <f t="shared" si="9"/>
        <v>45433</v>
      </c>
      <c r="F225" s="51">
        <f t="shared" si="10"/>
        <v>0.3125</v>
      </c>
      <c r="G225" s="33">
        <f t="shared" si="11"/>
        <v>45433.3125</v>
      </c>
    </row>
    <row r="226" spans="1:7" x14ac:dyDescent="0.45">
      <c r="A226">
        <v>0</v>
      </c>
      <c r="B226">
        <v>0</v>
      </c>
      <c r="C226" t="s">
        <v>518</v>
      </c>
      <c r="D226" t="s">
        <v>519</v>
      </c>
      <c r="E226" s="32">
        <f t="shared" si="9"/>
        <v>45433</v>
      </c>
      <c r="F226" s="51">
        <f t="shared" si="10"/>
        <v>0.33333333333333331</v>
      </c>
      <c r="G226" s="33">
        <f t="shared" si="11"/>
        <v>45433.333333333336</v>
      </c>
    </row>
    <row r="227" spans="1:7" x14ac:dyDescent="0.45">
      <c r="A227">
        <v>0</v>
      </c>
      <c r="B227">
        <v>0</v>
      </c>
      <c r="C227" t="s">
        <v>519</v>
      </c>
      <c r="D227" t="s">
        <v>520</v>
      </c>
      <c r="E227" s="32">
        <f t="shared" si="9"/>
        <v>45433</v>
      </c>
      <c r="F227" s="51">
        <f t="shared" si="10"/>
        <v>0.35416666666666669</v>
      </c>
      <c r="G227" s="33">
        <f t="shared" si="11"/>
        <v>45433.354166666664</v>
      </c>
    </row>
    <row r="228" spans="1:7" x14ac:dyDescent="0.45">
      <c r="A228">
        <v>0</v>
      </c>
      <c r="B228">
        <v>0</v>
      </c>
      <c r="C228" t="s">
        <v>520</v>
      </c>
      <c r="D228" t="s">
        <v>521</v>
      </c>
      <c r="E228" s="32">
        <f t="shared" si="9"/>
        <v>45433</v>
      </c>
      <c r="F228" s="51">
        <f t="shared" si="10"/>
        <v>0.375</v>
      </c>
      <c r="G228" s="33">
        <f t="shared" si="11"/>
        <v>45433.375</v>
      </c>
    </row>
    <row r="229" spans="1:7" x14ac:dyDescent="0.45">
      <c r="A229">
        <v>0</v>
      </c>
      <c r="B229">
        <v>0</v>
      </c>
      <c r="C229" t="s">
        <v>521</v>
      </c>
      <c r="D229" t="s">
        <v>522</v>
      </c>
      <c r="E229" s="32">
        <f t="shared" si="9"/>
        <v>45433</v>
      </c>
      <c r="F229" s="51">
        <f t="shared" si="10"/>
        <v>0.39583333333333331</v>
      </c>
      <c r="G229" s="33">
        <f t="shared" si="11"/>
        <v>45433.395833333336</v>
      </c>
    </row>
    <row r="230" spans="1:7" x14ac:dyDescent="0.45">
      <c r="A230">
        <v>0</v>
      </c>
      <c r="B230">
        <v>0</v>
      </c>
      <c r="C230" t="s">
        <v>522</v>
      </c>
      <c r="D230" t="s">
        <v>523</v>
      </c>
      <c r="E230" s="32">
        <f t="shared" si="9"/>
        <v>45433</v>
      </c>
      <c r="F230" s="51">
        <f t="shared" si="10"/>
        <v>0.41666666666666669</v>
      </c>
      <c r="G230" s="33">
        <f t="shared" si="11"/>
        <v>45433.416666666664</v>
      </c>
    </row>
    <row r="231" spans="1:7" x14ac:dyDescent="0.45">
      <c r="A231">
        <v>0</v>
      </c>
      <c r="B231">
        <v>0</v>
      </c>
      <c r="C231" t="s">
        <v>523</v>
      </c>
      <c r="D231" t="s">
        <v>524</v>
      </c>
      <c r="E231" s="32">
        <f t="shared" si="9"/>
        <v>45433</v>
      </c>
      <c r="F231" s="51">
        <f t="shared" si="10"/>
        <v>0.4375</v>
      </c>
      <c r="G231" s="33">
        <f t="shared" si="11"/>
        <v>45433.4375</v>
      </c>
    </row>
    <row r="232" spans="1:7" x14ac:dyDescent="0.45">
      <c r="A232">
        <v>0.10100000000000001</v>
      </c>
      <c r="B232">
        <v>0.61</v>
      </c>
      <c r="C232" t="s">
        <v>524</v>
      </c>
      <c r="D232" t="s">
        <v>525</v>
      </c>
      <c r="E232" s="32">
        <f t="shared" si="9"/>
        <v>45433</v>
      </c>
      <c r="F232" s="51">
        <f t="shared" si="10"/>
        <v>0.45833333333333331</v>
      </c>
      <c r="G232" s="33">
        <f t="shared" si="11"/>
        <v>45433.458333333336</v>
      </c>
    </row>
    <row r="233" spans="1:7" x14ac:dyDescent="0.45">
      <c r="A233">
        <v>0.7742</v>
      </c>
      <c r="B233">
        <v>4.66</v>
      </c>
      <c r="C233" t="s">
        <v>525</v>
      </c>
      <c r="D233" t="s">
        <v>526</v>
      </c>
      <c r="E233" s="32">
        <f t="shared" si="9"/>
        <v>45433</v>
      </c>
      <c r="F233" s="51">
        <f t="shared" si="10"/>
        <v>0.47916666666666669</v>
      </c>
      <c r="G233" s="33">
        <f t="shared" si="11"/>
        <v>45433.479166666664</v>
      </c>
    </row>
    <row r="234" spans="1:7" x14ac:dyDescent="0.45">
      <c r="A234">
        <v>0</v>
      </c>
      <c r="B234">
        <v>0</v>
      </c>
      <c r="C234" t="s">
        <v>526</v>
      </c>
      <c r="D234" t="s">
        <v>527</v>
      </c>
      <c r="E234" s="32">
        <f t="shared" si="9"/>
        <v>45433</v>
      </c>
      <c r="F234" s="51">
        <f t="shared" si="10"/>
        <v>0.5</v>
      </c>
      <c r="G234" s="33">
        <f t="shared" si="11"/>
        <v>45433.5</v>
      </c>
    </row>
    <row r="235" spans="1:7" x14ac:dyDescent="0.45">
      <c r="A235">
        <v>0</v>
      </c>
      <c r="B235">
        <v>0</v>
      </c>
      <c r="C235" t="s">
        <v>527</v>
      </c>
      <c r="D235" t="s">
        <v>528</v>
      </c>
      <c r="E235" s="32">
        <f t="shared" si="9"/>
        <v>45433</v>
      </c>
      <c r="F235" s="51">
        <f t="shared" si="10"/>
        <v>0.52083333333333337</v>
      </c>
      <c r="G235" s="33">
        <f t="shared" si="11"/>
        <v>45433.520833333336</v>
      </c>
    </row>
    <row r="236" spans="1:7" x14ac:dyDescent="0.45">
      <c r="A236">
        <v>0</v>
      </c>
      <c r="B236">
        <v>0</v>
      </c>
      <c r="C236" t="s">
        <v>528</v>
      </c>
      <c r="D236" t="s">
        <v>529</v>
      </c>
      <c r="E236" s="32">
        <f t="shared" si="9"/>
        <v>45433</v>
      </c>
      <c r="F236" s="51">
        <f t="shared" si="10"/>
        <v>0.54166666666666663</v>
      </c>
      <c r="G236" s="33">
        <f t="shared" si="11"/>
        <v>45433.541666666664</v>
      </c>
    </row>
    <row r="237" spans="1:7" x14ac:dyDescent="0.45">
      <c r="A237">
        <v>0</v>
      </c>
      <c r="B237">
        <v>0</v>
      </c>
      <c r="C237" t="s">
        <v>529</v>
      </c>
      <c r="D237" t="s">
        <v>530</v>
      </c>
      <c r="E237" s="32">
        <f t="shared" si="9"/>
        <v>45433</v>
      </c>
      <c r="F237" s="51">
        <f t="shared" si="10"/>
        <v>0.5625</v>
      </c>
      <c r="G237" s="33">
        <f t="shared" si="11"/>
        <v>45433.5625</v>
      </c>
    </row>
    <row r="238" spans="1:7" x14ac:dyDescent="0.45">
      <c r="A238">
        <v>0</v>
      </c>
      <c r="B238">
        <v>0</v>
      </c>
      <c r="C238" t="s">
        <v>530</v>
      </c>
      <c r="D238" t="s">
        <v>531</v>
      </c>
      <c r="E238" s="32">
        <f t="shared" si="9"/>
        <v>45433</v>
      </c>
      <c r="F238" s="51">
        <f t="shared" si="10"/>
        <v>0.58333333333333337</v>
      </c>
      <c r="G238" s="33">
        <f t="shared" si="11"/>
        <v>45433.583333333336</v>
      </c>
    </row>
    <row r="239" spans="1:7" x14ac:dyDescent="0.45">
      <c r="A239">
        <v>4.3198999999999996</v>
      </c>
      <c r="B239">
        <v>26.02</v>
      </c>
      <c r="C239" t="s">
        <v>531</v>
      </c>
      <c r="D239" t="s">
        <v>532</v>
      </c>
      <c r="E239" s="32">
        <f t="shared" si="9"/>
        <v>45433</v>
      </c>
      <c r="F239" s="51">
        <f t="shared" si="10"/>
        <v>0.60416666666666663</v>
      </c>
      <c r="G239" s="33">
        <f t="shared" si="11"/>
        <v>45433.604166666664</v>
      </c>
    </row>
    <row r="240" spans="1:7" x14ac:dyDescent="0.45">
      <c r="A240">
        <v>0</v>
      </c>
      <c r="B240">
        <v>0</v>
      </c>
      <c r="C240" t="s">
        <v>532</v>
      </c>
      <c r="D240" t="s">
        <v>533</v>
      </c>
      <c r="E240" s="32">
        <f t="shared" si="9"/>
        <v>45433</v>
      </c>
      <c r="F240" s="51">
        <f t="shared" si="10"/>
        <v>0.625</v>
      </c>
      <c r="G240" s="33">
        <f t="shared" si="11"/>
        <v>45433.625</v>
      </c>
    </row>
    <row r="241" spans="1:7" x14ac:dyDescent="0.45">
      <c r="A241">
        <v>0</v>
      </c>
      <c r="B241">
        <v>0</v>
      </c>
      <c r="C241" t="s">
        <v>533</v>
      </c>
      <c r="D241" t="s">
        <v>534</v>
      </c>
      <c r="E241" s="32">
        <f t="shared" si="9"/>
        <v>45433</v>
      </c>
      <c r="F241" s="51">
        <f t="shared" si="10"/>
        <v>0.64583333333333337</v>
      </c>
      <c r="G241" s="33">
        <f t="shared" si="11"/>
        <v>45433.645833333336</v>
      </c>
    </row>
    <row r="242" spans="1:7" x14ac:dyDescent="0.45">
      <c r="A242">
        <v>0</v>
      </c>
      <c r="B242">
        <v>0</v>
      </c>
      <c r="C242" t="s">
        <v>534</v>
      </c>
      <c r="D242" t="s">
        <v>535</v>
      </c>
      <c r="E242" s="32">
        <f t="shared" si="9"/>
        <v>45433</v>
      </c>
      <c r="F242" s="51">
        <f t="shared" si="10"/>
        <v>0.66666666666666663</v>
      </c>
      <c r="G242" s="33">
        <f t="shared" si="11"/>
        <v>45433.666666666664</v>
      </c>
    </row>
    <row r="243" spans="1:7" x14ac:dyDescent="0.45">
      <c r="A243">
        <v>0</v>
      </c>
      <c r="B243">
        <v>0</v>
      </c>
      <c r="C243" t="s">
        <v>535</v>
      </c>
      <c r="D243" t="s">
        <v>536</v>
      </c>
      <c r="E243" s="32">
        <f t="shared" si="9"/>
        <v>45433</v>
      </c>
      <c r="F243" s="51">
        <f t="shared" si="10"/>
        <v>0.6875</v>
      </c>
      <c r="G243" s="33">
        <f t="shared" si="11"/>
        <v>45433.6875</v>
      </c>
    </row>
    <row r="244" spans="1:7" x14ac:dyDescent="0.45">
      <c r="A244">
        <v>0</v>
      </c>
      <c r="B244">
        <v>0</v>
      </c>
      <c r="C244" t="s">
        <v>536</v>
      </c>
      <c r="D244" t="s">
        <v>537</v>
      </c>
      <c r="E244" s="32">
        <f t="shared" si="9"/>
        <v>45433</v>
      </c>
      <c r="F244" s="51">
        <f t="shared" si="10"/>
        <v>0.70833333333333337</v>
      </c>
      <c r="G244" s="33">
        <f t="shared" si="11"/>
        <v>45433.708333333336</v>
      </c>
    </row>
    <row r="245" spans="1:7" x14ac:dyDescent="0.45">
      <c r="A245">
        <v>0</v>
      </c>
      <c r="B245">
        <v>0</v>
      </c>
      <c r="C245" t="s">
        <v>537</v>
      </c>
      <c r="D245" t="s">
        <v>538</v>
      </c>
      <c r="E245" s="32">
        <f t="shared" si="9"/>
        <v>45433</v>
      </c>
      <c r="F245" s="51">
        <f t="shared" si="10"/>
        <v>0.72916666666666663</v>
      </c>
      <c r="G245" s="33">
        <f t="shared" si="11"/>
        <v>45433.729166666664</v>
      </c>
    </row>
    <row r="246" spans="1:7" x14ac:dyDescent="0.45">
      <c r="A246">
        <v>0</v>
      </c>
      <c r="B246">
        <v>0</v>
      </c>
      <c r="C246" t="s">
        <v>538</v>
      </c>
      <c r="D246" t="s">
        <v>539</v>
      </c>
      <c r="E246" s="32">
        <f t="shared" si="9"/>
        <v>45433</v>
      </c>
      <c r="F246" s="51">
        <f t="shared" si="10"/>
        <v>0.75</v>
      </c>
      <c r="G246" s="33">
        <f t="shared" si="11"/>
        <v>45433.75</v>
      </c>
    </row>
    <row r="247" spans="1:7" x14ac:dyDescent="0.45">
      <c r="A247">
        <v>0</v>
      </c>
      <c r="B247">
        <v>0</v>
      </c>
      <c r="C247" t="s">
        <v>539</v>
      </c>
      <c r="D247" t="s">
        <v>540</v>
      </c>
      <c r="E247" s="32">
        <f t="shared" si="9"/>
        <v>45433</v>
      </c>
      <c r="F247" s="51">
        <f t="shared" si="10"/>
        <v>0.77083333333333337</v>
      </c>
      <c r="G247" s="33">
        <f t="shared" si="11"/>
        <v>45433.770833333336</v>
      </c>
    </row>
    <row r="248" spans="1:7" x14ac:dyDescent="0.45">
      <c r="A248">
        <v>0</v>
      </c>
      <c r="B248">
        <v>0</v>
      </c>
      <c r="C248" t="s">
        <v>540</v>
      </c>
      <c r="D248" t="s">
        <v>541</v>
      </c>
      <c r="E248" s="32">
        <f t="shared" si="9"/>
        <v>45433</v>
      </c>
      <c r="F248" s="51">
        <f t="shared" si="10"/>
        <v>0.79166666666666663</v>
      </c>
      <c r="G248" s="33">
        <f t="shared" si="11"/>
        <v>45433.791666666664</v>
      </c>
    </row>
    <row r="249" spans="1:7" x14ac:dyDescent="0.45">
      <c r="A249">
        <v>0</v>
      </c>
      <c r="B249">
        <v>0</v>
      </c>
      <c r="C249" t="s">
        <v>541</v>
      </c>
      <c r="D249" t="s">
        <v>542</v>
      </c>
      <c r="E249" s="32">
        <f t="shared" si="9"/>
        <v>45433</v>
      </c>
      <c r="F249" s="51">
        <f t="shared" si="10"/>
        <v>0.8125</v>
      </c>
      <c r="G249" s="33">
        <f t="shared" si="11"/>
        <v>45433.8125</v>
      </c>
    </row>
    <row r="250" spans="1:7" x14ac:dyDescent="0.45">
      <c r="A250">
        <v>1.4475</v>
      </c>
      <c r="B250">
        <v>8.7200000000000006</v>
      </c>
      <c r="C250" t="s">
        <v>542</v>
      </c>
      <c r="D250" t="s">
        <v>543</v>
      </c>
      <c r="E250" s="32">
        <f t="shared" si="9"/>
        <v>45433</v>
      </c>
      <c r="F250" s="51">
        <f t="shared" si="10"/>
        <v>0.83333333333333337</v>
      </c>
      <c r="G250" s="33">
        <f t="shared" si="11"/>
        <v>45433.833333333336</v>
      </c>
    </row>
    <row r="251" spans="1:7" x14ac:dyDescent="0.45">
      <c r="A251">
        <v>4.4900000000000002E-2</v>
      </c>
      <c r="B251">
        <v>0.27</v>
      </c>
      <c r="C251" t="s">
        <v>543</v>
      </c>
      <c r="D251" t="s">
        <v>544</v>
      </c>
      <c r="E251" s="32">
        <f t="shared" si="9"/>
        <v>45433</v>
      </c>
      <c r="F251" s="51">
        <f t="shared" si="10"/>
        <v>0.85416666666666663</v>
      </c>
      <c r="G251" s="33">
        <f t="shared" si="11"/>
        <v>45433.854166666664</v>
      </c>
    </row>
    <row r="252" spans="1:7" x14ac:dyDescent="0.45">
      <c r="A252">
        <v>0</v>
      </c>
      <c r="B252">
        <v>0</v>
      </c>
      <c r="C252" t="s">
        <v>544</v>
      </c>
      <c r="D252" t="s">
        <v>545</v>
      </c>
      <c r="E252" s="32">
        <f t="shared" si="9"/>
        <v>45433</v>
      </c>
      <c r="F252" s="51">
        <f t="shared" si="10"/>
        <v>0.875</v>
      </c>
      <c r="G252" s="33">
        <f t="shared" si="11"/>
        <v>45433.875</v>
      </c>
    </row>
    <row r="253" spans="1:7" x14ac:dyDescent="0.45">
      <c r="A253">
        <v>0</v>
      </c>
      <c r="B253">
        <v>0</v>
      </c>
      <c r="C253" t="s">
        <v>545</v>
      </c>
      <c r="D253" t="s">
        <v>546</v>
      </c>
      <c r="E253" s="32">
        <f t="shared" si="9"/>
        <v>45433</v>
      </c>
      <c r="F253" s="51">
        <f t="shared" si="10"/>
        <v>0.89583333333333337</v>
      </c>
      <c r="G253" s="33">
        <f t="shared" si="11"/>
        <v>45433.895833333336</v>
      </c>
    </row>
    <row r="254" spans="1:7" x14ac:dyDescent="0.45">
      <c r="A254">
        <v>0</v>
      </c>
      <c r="B254">
        <v>0</v>
      </c>
      <c r="C254" t="s">
        <v>546</v>
      </c>
      <c r="D254" t="s">
        <v>547</v>
      </c>
      <c r="E254" s="32">
        <f t="shared" si="9"/>
        <v>45433</v>
      </c>
      <c r="F254" s="51">
        <f t="shared" si="10"/>
        <v>0.91666666666666663</v>
      </c>
      <c r="G254" s="33">
        <f t="shared" si="11"/>
        <v>45433.916666666664</v>
      </c>
    </row>
    <row r="255" spans="1:7" x14ac:dyDescent="0.45">
      <c r="A255">
        <v>0</v>
      </c>
      <c r="B255">
        <v>0</v>
      </c>
      <c r="C255" t="s">
        <v>547</v>
      </c>
      <c r="D255" t="s">
        <v>548</v>
      </c>
      <c r="E255" s="32">
        <f t="shared" si="9"/>
        <v>45433</v>
      </c>
      <c r="F255" s="51">
        <f t="shared" si="10"/>
        <v>0.9375</v>
      </c>
      <c r="G255" s="33">
        <f t="shared" si="11"/>
        <v>45433.9375</v>
      </c>
    </row>
    <row r="256" spans="1:7" x14ac:dyDescent="0.45">
      <c r="A256">
        <v>0</v>
      </c>
      <c r="B256">
        <v>0</v>
      </c>
      <c r="C256" t="s">
        <v>548</v>
      </c>
      <c r="D256" t="s">
        <v>549</v>
      </c>
      <c r="E256" s="32">
        <f t="shared" si="9"/>
        <v>45433</v>
      </c>
      <c r="F256" s="51">
        <f t="shared" si="10"/>
        <v>0.95833333333333337</v>
      </c>
      <c r="G256" s="33">
        <f t="shared" si="11"/>
        <v>45433.958333333336</v>
      </c>
    </row>
    <row r="257" spans="1:7" x14ac:dyDescent="0.45">
      <c r="A257">
        <v>0</v>
      </c>
      <c r="B257">
        <v>0</v>
      </c>
      <c r="C257" t="s">
        <v>549</v>
      </c>
      <c r="D257" t="s">
        <v>550</v>
      </c>
      <c r="E257" s="32">
        <f t="shared" si="9"/>
        <v>45433</v>
      </c>
      <c r="F257" s="51">
        <f t="shared" si="10"/>
        <v>0.97916666666666663</v>
      </c>
      <c r="G257" s="33">
        <f t="shared" si="11"/>
        <v>45433.979166666664</v>
      </c>
    </row>
    <row r="258" spans="1:7" x14ac:dyDescent="0.45">
      <c r="A258">
        <v>0</v>
      </c>
      <c r="B258">
        <v>0</v>
      </c>
      <c r="C258" t="s">
        <v>550</v>
      </c>
      <c r="D258" t="s">
        <v>551</v>
      </c>
      <c r="E258" s="32">
        <f t="shared" si="9"/>
        <v>45434</v>
      </c>
      <c r="F258" s="51">
        <f t="shared" si="10"/>
        <v>0</v>
      </c>
      <c r="G258" s="33">
        <f t="shared" si="11"/>
        <v>45434</v>
      </c>
    </row>
    <row r="259" spans="1:7" x14ac:dyDescent="0.45">
      <c r="A259">
        <v>0</v>
      </c>
      <c r="B259">
        <v>0</v>
      </c>
      <c r="C259" t="s">
        <v>551</v>
      </c>
      <c r="D259" t="s">
        <v>552</v>
      </c>
      <c r="E259" s="32">
        <f t="shared" si="9"/>
        <v>45434</v>
      </c>
      <c r="F259" s="51">
        <f t="shared" si="10"/>
        <v>2.0833333333333332E-2</v>
      </c>
      <c r="G259" s="33">
        <f t="shared" si="11"/>
        <v>45434.020833333336</v>
      </c>
    </row>
    <row r="260" spans="1:7" x14ac:dyDescent="0.45">
      <c r="A260">
        <v>0</v>
      </c>
      <c r="B260">
        <v>0</v>
      </c>
      <c r="C260" t="s">
        <v>552</v>
      </c>
      <c r="D260" t="s">
        <v>553</v>
      </c>
      <c r="E260" s="32">
        <f t="shared" ref="E260:E323" si="12">DATE(MID(C260,2,4),MID(C260,7,2),MID(C260,10,2))</f>
        <v>45434</v>
      </c>
      <c r="F260" s="51">
        <f t="shared" ref="F260:F323" si="13">TIME(MID(C260,13,2),MID(C260,16,2),0)</f>
        <v>4.1666666666666664E-2</v>
      </c>
      <c r="G260" s="33">
        <f t="shared" ref="G260:G323" si="14">E260+F260</f>
        <v>45434.041666666664</v>
      </c>
    </row>
    <row r="261" spans="1:7" x14ac:dyDescent="0.45">
      <c r="A261">
        <v>0</v>
      </c>
      <c r="B261">
        <v>0</v>
      </c>
      <c r="C261" t="s">
        <v>553</v>
      </c>
      <c r="D261" t="s">
        <v>554</v>
      </c>
      <c r="E261" s="32">
        <f t="shared" si="12"/>
        <v>45434</v>
      </c>
      <c r="F261" s="51">
        <f t="shared" si="13"/>
        <v>6.25E-2</v>
      </c>
      <c r="G261" s="33">
        <f t="shared" si="14"/>
        <v>45434.0625</v>
      </c>
    </row>
    <row r="262" spans="1:7" x14ac:dyDescent="0.45">
      <c r="A262">
        <v>0</v>
      </c>
      <c r="B262">
        <v>0</v>
      </c>
      <c r="C262" t="s">
        <v>554</v>
      </c>
      <c r="D262" t="s">
        <v>555</v>
      </c>
      <c r="E262" s="32">
        <f t="shared" si="12"/>
        <v>45434</v>
      </c>
      <c r="F262" s="51">
        <f t="shared" si="13"/>
        <v>8.3333333333333329E-2</v>
      </c>
      <c r="G262" s="33">
        <f t="shared" si="14"/>
        <v>45434.083333333336</v>
      </c>
    </row>
    <row r="263" spans="1:7" x14ac:dyDescent="0.45">
      <c r="A263">
        <v>0</v>
      </c>
      <c r="B263">
        <v>0</v>
      </c>
      <c r="C263" t="s">
        <v>555</v>
      </c>
      <c r="D263" t="s">
        <v>556</v>
      </c>
      <c r="E263" s="32">
        <f t="shared" si="12"/>
        <v>45434</v>
      </c>
      <c r="F263" s="51">
        <f t="shared" si="13"/>
        <v>0.10416666666666667</v>
      </c>
      <c r="G263" s="33">
        <f t="shared" si="14"/>
        <v>45434.104166666664</v>
      </c>
    </row>
    <row r="264" spans="1:7" x14ac:dyDescent="0.45">
      <c r="A264">
        <v>0</v>
      </c>
      <c r="B264">
        <v>0</v>
      </c>
      <c r="C264" t="s">
        <v>556</v>
      </c>
      <c r="D264" t="s">
        <v>557</v>
      </c>
      <c r="E264" s="32">
        <f t="shared" si="12"/>
        <v>45434</v>
      </c>
      <c r="F264" s="51">
        <f t="shared" si="13"/>
        <v>0.125</v>
      </c>
      <c r="G264" s="33">
        <f t="shared" si="14"/>
        <v>45434.125</v>
      </c>
    </row>
    <row r="265" spans="1:7" x14ac:dyDescent="0.45">
      <c r="A265">
        <v>0</v>
      </c>
      <c r="B265">
        <v>0</v>
      </c>
      <c r="C265" t="s">
        <v>557</v>
      </c>
      <c r="D265" t="s">
        <v>558</v>
      </c>
      <c r="E265" s="32">
        <f t="shared" si="12"/>
        <v>45434</v>
      </c>
      <c r="F265" s="51">
        <f t="shared" si="13"/>
        <v>0.14583333333333334</v>
      </c>
      <c r="G265" s="33">
        <f t="shared" si="14"/>
        <v>45434.145833333336</v>
      </c>
    </row>
    <row r="266" spans="1:7" x14ac:dyDescent="0.45">
      <c r="A266">
        <v>0</v>
      </c>
      <c r="B266">
        <v>0</v>
      </c>
      <c r="C266" t="s">
        <v>558</v>
      </c>
      <c r="D266" t="s">
        <v>559</v>
      </c>
      <c r="E266" s="32">
        <f t="shared" si="12"/>
        <v>45434</v>
      </c>
      <c r="F266" s="51">
        <f t="shared" si="13"/>
        <v>0.16666666666666666</v>
      </c>
      <c r="G266" s="33">
        <f t="shared" si="14"/>
        <v>45434.166666666664</v>
      </c>
    </row>
    <row r="267" spans="1:7" x14ac:dyDescent="0.45">
      <c r="A267">
        <v>0</v>
      </c>
      <c r="B267">
        <v>0</v>
      </c>
      <c r="C267" t="s">
        <v>559</v>
      </c>
      <c r="D267" t="s">
        <v>560</v>
      </c>
      <c r="E267" s="32">
        <f t="shared" si="12"/>
        <v>45434</v>
      </c>
      <c r="F267" s="51">
        <f t="shared" si="13"/>
        <v>0.1875</v>
      </c>
      <c r="G267" s="33">
        <f t="shared" si="14"/>
        <v>45434.1875</v>
      </c>
    </row>
    <row r="268" spans="1:7" x14ac:dyDescent="0.45">
      <c r="A268">
        <v>0</v>
      </c>
      <c r="B268">
        <v>0</v>
      </c>
      <c r="C268" t="s">
        <v>560</v>
      </c>
      <c r="D268" t="s">
        <v>561</v>
      </c>
      <c r="E268" s="32">
        <f t="shared" si="12"/>
        <v>45434</v>
      </c>
      <c r="F268" s="51">
        <f t="shared" si="13"/>
        <v>0.20833333333333334</v>
      </c>
      <c r="G268" s="33">
        <f t="shared" si="14"/>
        <v>45434.208333333336</v>
      </c>
    </row>
    <row r="269" spans="1:7" x14ac:dyDescent="0.45">
      <c r="A269">
        <v>0</v>
      </c>
      <c r="B269">
        <v>0</v>
      </c>
      <c r="C269" t="s">
        <v>561</v>
      </c>
      <c r="D269" t="s">
        <v>562</v>
      </c>
      <c r="E269" s="32">
        <f t="shared" si="12"/>
        <v>45434</v>
      </c>
      <c r="F269" s="51">
        <f t="shared" si="13"/>
        <v>0.22916666666666666</v>
      </c>
      <c r="G269" s="33">
        <f t="shared" si="14"/>
        <v>45434.229166666664</v>
      </c>
    </row>
    <row r="270" spans="1:7" x14ac:dyDescent="0.45">
      <c r="A270">
        <v>0</v>
      </c>
      <c r="B270">
        <v>0</v>
      </c>
      <c r="C270" t="s">
        <v>562</v>
      </c>
      <c r="D270" t="s">
        <v>563</v>
      </c>
      <c r="E270" s="32">
        <f t="shared" si="12"/>
        <v>45434</v>
      </c>
      <c r="F270" s="51">
        <f t="shared" si="13"/>
        <v>0.25</v>
      </c>
      <c r="G270" s="33">
        <f t="shared" si="14"/>
        <v>45434.25</v>
      </c>
    </row>
    <row r="271" spans="1:7" x14ac:dyDescent="0.45">
      <c r="A271">
        <v>0</v>
      </c>
      <c r="B271">
        <v>0</v>
      </c>
      <c r="C271" t="s">
        <v>563</v>
      </c>
      <c r="D271" t="s">
        <v>564</v>
      </c>
      <c r="E271" s="32">
        <f t="shared" si="12"/>
        <v>45434</v>
      </c>
      <c r="F271" s="51">
        <f t="shared" si="13"/>
        <v>0.27083333333333331</v>
      </c>
      <c r="G271" s="33">
        <f t="shared" si="14"/>
        <v>45434.270833333336</v>
      </c>
    </row>
    <row r="272" spans="1:7" x14ac:dyDescent="0.45">
      <c r="A272">
        <v>0.1346</v>
      </c>
      <c r="B272">
        <v>0.81</v>
      </c>
      <c r="C272" t="s">
        <v>564</v>
      </c>
      <c r="D272" t="s">
        <v>565</v>
      </c>
      <c r="E272" s="32">
        <f t="shared" si="12"/>
        <v>45434</v>
      </c>
      <c r="F272" s="51">
        <f t="shared" si="13"/>
        <v>0.29166666666666669</v>
      </c>
      <c r="G272" s="33">
        <f t="shared" si="14"/>
        <v>45434.291666666664</v>
      </c>
    </row>
    <row r="273" spans="1:7" x14ac:dyDescent="0.45">
      <c r="A273">
        <v>0.39269999999999999</v>
      </c>
      <c r="B273">
        <v>2.37</v>
      </c>
      <c r="C273" t="s">
        <v>565</v>
      </c>
      <c r="D273" t="s">
        <v>566</v>
      </c>
      <c r="E273" s="32">
        <f t="shared" si="12"/>
        <v>45434</v>
      </c>
      <c r="F273" s="51">
        <f t="shared" si="13"/>
        <v>0.3125</v>
      </c>
      <c r="G273" s="33">
        <f t="shared" si="14"/>
        <v>45434.3125</v>
      </c>
    </row>
    <row r="274" spans="1:7" x14ac:dyDescent="0.45">
      <c r="A274">
        <v>0.39269999999999999</v>
      </c>
      <c r="B274">
        <v>2.37</v>
      </c>
      <c r="C274" t="s">
        <v>566</v>
      </c>
      <c r="D274" t="s">
        <v>567</v>
      </c>
      <c r="E274" s="32">
        <f t="shared" si="12"/>
        <v>45434</v>
      </c>
      <c r="F274" s="51">
        <f t="shared" si="13"/>
        <v>0.33333333333333331</v>
      </c>
      <c r="G274" s="33">
        <f t="shared" si="14"/>
        <v>45434.333333333336</v>
      </c>
    </row>
    <row r="275" spans="1:7" x14ac:dyDescent="0.45">
      <c r="A275">
        <v>0.61709999999999998</v>
      </c>
      <c r="B275">
        <v>3.72</v>
      </c>
      <c r="C275" t="s">
        <v>567</v>
      </c>
      <c r="D275" t="s">
        <v>568</v>
      </c>
      <c r="E275" s="32">
        <f t="shared" si="12"/>
        <v>45434</v>
      </c>
      <c r="F275" s="51">
        <f t="shared" si="13"/>
        <v>0.35416666666666669</v>
      </c>
      <c r="G275" s="33">
        <f t="shared" si="14"/>
        <v>45434.354166666664</v>
      </c>
    </row>
    <row r="276" spans="1:7" x14ac:dyDescent="0.45">
      <c r="A276">
        <v>0.52739999999999998</v>
      </c>
      <c r="B276">
        <v>3.18</v>
      </c>
      <c r="C276" t="s">
        <v>568</v>
      </c>
      <c r="D276" t="s">
        <v>569</v>
      </c>
      <c r="E276" s="32">
        <f t="shared" si="12"/>
        <v>45434</v>
      </c>
      <c r="F276" s="51">
        <f t="shared" si="13"/>
        <v>0.375</v>
      </c>
      <c r="G276" s="33">
        <f t="shared" si="14"/>
        <v>45434.375</v>
      </c>
    </row>
    <row r="277" spans="1:7" x14ac:dyDescent="0.45">
      <c r="A277">
        <v>0.30299999999999999</v>
      </c>
      <c r="B277">
        <v>1.83</v>
      </c>
      <c r="C277" t="s">
        <v>569</v>
      </c>
      <c r="D277" t="s">
        <v>570</v>
      </c>
      <c r="E277" s="32">
        <f t="shared" si="12"/>
        <v>45434</v>
      </c>
      <c r="F277" s="51">
        <f t="shared" si="13"/>
        <v>0.39583333333333331</v>
      </c>
      <c r="G277" s="33">
        <f t="shared" si="14"/>
        <v>45434.395833333336</v>
      </c>
    </row>
    <row r="278" spans="1:7" x14ac:dyDescent="0.45">
      <c r="A278">
        <v>0.29170000000000001</v>
      </c>
      <c r="B278">
        <v>1.76</v>
      </c>
      <c r="C278" t="s">
        <v>570</v>
      </c>
      <c r="D278" t="s">
        <v>571</v>
      </c>
      <c r="E278" s="32">
        <f t="shared" si="12"/>
        <v>45434</v>
      </c>
      <c r="F278" s="51">
        <f t="shared" si="13"/>
        <v>0.41666666666666669</v>
      </c>
      <c r="G278" s="33">
        <f t="shared" si="14"/>
        <v>45434.416666666664</v>
      </c>
    </row>
    <row r="279" spans="1:7" x14ac:dyDescent="0.45">
      <c r="A279">
        <v>1.12E-2</v>
      </c>
      <c r="B279">
        <v>7.0000000000000007E-2</v>
      </c>
      <c r="C279" t="s">
        <v>571</v>
      </c>
      <c r="D279" t="s">
        <v>572</v>
      </c>
      <c r="E279" s="32">
        <f t="shared" si="12"/>
        <v>45434</v>
      </c>
      <c r="F279" s="51">
        <f t="shared" si="13"/>
        <v>0.4375</v>
      </c>
      <c r="G279" s="33">
        <f t="shared" si="14"/>
        <v>45434.4375</v>
      </c>
    </row>
    <row r="280" spans="1:7" x14ac:dyDescent="0.45">
      <c r="A280">
        <v>0</v>
      </c>
      <c r="B280">
        <v>0</v>
      </c>
      <c r="C280" t="s">
        <v>572</v>
      </c>
      <c r="D280" t="s">
        <v>573</v>
      </c>
      <c r="E280" s="32">
        <f t="shared" si="12"/>
        <v>45434</v>
      </c>
      <c r="F280" s="51">
        <f t="shared" si="13"/>
        <v>0.45833333333333331</v>
      </c>
      <c r="G280" s="33">
        <f t="shared" si="14"/>
        <v>45434.458333333336</v>
      </c>
    </row>
    <row r="281" spans="1:7" x14ac:dyDescent="0.45">
      <c r="A281">
        <v>0</v>
      </c>
      <c r="B281">
        <v>0</v>
      </c>
      <c r="C281" t="s">
        <v>573</v>
      </c>
      <c r="D281" t="s">
        <v>574</v>
      </c>
      <c r="E281" s="32">
        <f t="shared" si="12"/>
        <v>45434</v>
      </c>
      <c r="F281" s="51">
        <f t="shared" si="13"/>
        <v>0.47916666666666669</v>
      </c>
      <c r="G281" s="33">
        <f t="shared" si="14"/>
        <v>45434.479166666664</v>
      </c>
    </row>
    <row r="282" spans="1:7" x14ac:dyDescent="0.45">
      <c r="A282">
        <v>0</v>
      </c>
      <c r="B282">
        <v>0</v>
      </c>
      <c r="C282" t="s">
        <v>574</v>
      </c>
      <c r="D282" t="s">
        <v>575</v>
      </c>
      <c r="E282" s="32">
        <f t="shared" si="12"/>
        <v>45434</v>
      </c>
      <c r="F282" s="51">
        <f t="shared" si="13"/>
        <v>0.5</v>
      </c>
      <c r="G282" s="33">
        <f t="shared" si="14"/>
        <v>45434.5</v>
      </c>
    </row>
    <row r="283" spans="1:7" x14ac:dyDescent="0.45">
      <c r="A283">
        <v>0</v>
      </c>
      <c r="B283">
        <v>0</v>
      </c>
      <c r="C283" t="s">
        <v>575</v>
      </c>
      <c r="D283" t="s">
        <v>576</v>
      </c>
      <c r="E283" s="32">
        <f t="shared" si="12"/>
        <v>45434</v>
      </c>
      <c r="F283" s="51">
        <f t="shared" si="13"/>
        <v>0.52083333333333337</v>
      </c>
      <c r="G283" s="33">
        <f t="shared" si="14"/>
        <v>45434.520833333336</v>
      </c>
    </row>
    <row r="284" spans="1:7" x14ac:dyDescent="0.45">
      <c r="A284">
        <v>0</v>
      </c>
      <c r="B284">
        <v>0</v>
      </c>
      <c r="C284" t="s">
        <v>576</v>
      </c>
      <c r="D284" t="s">
        <v>577</v>
      </c>
      <c r="E284" s="32">
        <f t="shared" si="12"/>
        <v>45434</v>
      </c>
      <c r="F284" s="51">
        <f t="shared" si="13"/>
        <v>0.54166666666666663</v>
      </c>
      <c r="G284" s="33">
        <f t="shared" si="14"/>
        <v>45434.541666666664</v>
      </c>
    </row>
    <row r="285" spans="1:7" x14ac:dyDescent="0.45">
      <c r="A285">
        <v>0</v>
      </c>
      <c r="B285">
        <v>0</v>
      </c>
      <c r="C285" t="s">
        <v>577</v>
      </c>
      <c r="D285" t="s">
        <v>578</v>
      </c>
      <c r="E285" s="32">
        <f t="shared" si="12"/>
        <v>45434</v>
      </c>
      <c r="F285" s="51">
        <f t="shared" si="13"/>
        <v>0.5625</v>
      </c>
      <c r="G285" s="33">
        <f t="shared" si="14"/>
        <v>45434.5625</v>
      </c>
    </row>
    <row r="286" spans="1:7" x14ac:dyDescent="0.45">
      <c r="A286">
        <v>0</v>
      </c>
      <c r="B286">
        <v>0</v>
      </c>
      <c r="C286" t="s">
        <v>578</v>
      </c>
      <c r="D286" t="s">
        <v>579</v>
      </c>
      <c r="E286" s="32">
        <f t="shared" si="12"/>
        <v>45434</v>
      </c>
      <c r="F286" s="51">
        <f t="shared" si="13"/>
        <v>0.58333333333333337</v>
      </c>
      <c r="G286" s="33">
        <f t="shared" si="14"/>
        <v>45434.583333333336</v>
      </c>
    </row>
    <row r="287" spans="1:7" x14ac:dyDescent="0.45">
      <c r="A287">
        <v>0</v>
      </c>
      <c r="B287">
        <v>0</v>
      </c>
      <c r="C287" t="s">
        <v>579</v>
      </c>
      <c r="D287" t="s">
        <v>580</v>
      </c>
      <c r="E287" s="32">
        <f t="shared" si="12"/>
        <v>45434</v>
      </c>
      <c r="F287" s="51">
        <f t="shared" si="13"/>
        <v>0.60416666666666663</v>
      </c>
      <c r="G287" s="33">
        <f t="shared" si="14"/>
        <v>45434.604166666664</v>
      </c>
    </row>
    <row r="288" spans="1:7" x14ac:dyDescent="0.45">
      <c r="A288">
        <v>1.12E-2</v>
      </c>
      <c r="B288">
        <v>7.0000000000000007E-2</v>
      </c>
      <c r="C288" t="s">
        <v>580</v>
      </c>
      <c r="D288" t="s">
        <v>581</v>
      </c>
      <c r="E288" s="32">
        <f t="shared" si="12"/>
        <v>45434</v>
      </c>
      <c r="F288" s="51">
        <f t="shared" si="13"/>
        <v>0.625</v>
      </c>
      <c r="G288" s="33">
        <f t="shared" si="14"/>
        <v>45434.625</v>
      </c>
    </row>
    <row r="289" spans="1:7" x14ac:dyDescent="0.45">
      <c r="A289">
        <v>0</v>
      </c>
      <c r="B289">
        <v>0</v>
      </c>
      <c r="C289" t="s">
        <v>581</v>
      </c>
      <c r="D289" t="s">
        <v>582</v>
      </c>
      <c r="E289" s="32">
        <f t="shared" si="12"/>
        <v>45434</v>
      </c>
      <c r="F289" s="51">
        <f t="shared" si="13"/>
        <v>0.64583333333333337</v>
      </c>
      <c r="G289" s="33">
        <f t="shared" si="14"/>
        <v>45434.645833333336</v>
      </c>
    </row>
    <row r="290" spans="1:7" x14ac:dyDescent="0.45">
      <c r="A290">
        <v>0.74060000000000004</v>
      </c>
      <c r="B290">
        <v>4.46</v>
      </c>
      <c r="C290" t="s">
        <v>582</v>
      </c>
      <c r="D290" t="s">
        <v>583</v>
      </c>
      <c r="E290" s="32">
        <f t="shared" si="12"/>
        <v>45434</v>
      </c>
      <c r="F290" s="51">
        <f t="shared" si="13"/>
        <v>0.66666666666666663</v>
      </c>
      <c r="G290" s="33">
        <f t="shared" si="14"/>
        <v>45434.666666666664</v>
      </c>
    </row>
    <row r="291" spans="1:7" x14ac:dyDescent="0.45">
      <c r="A291">
        <v>0.39269999999999999</v>
      </c>
      <c r="B291">
        <v>2.37</v>
      </c>
      <c r="C291" t="s">
        <v>583</v>
      </c>
      <c r="D291" t="s">
        <v>584</v>
      </c>
      <c r="E291" s="32">
        <f t="shared" si="12"/>
        <v>45434</v>
      </c>
      <c r="F291" s="51">
        <f t="shared" si="13"/>
        <v>0.6875</v>
      </c>
      <c r="G291" s="33">
        <f t="shared" si="14"/>
        <v>45434.6875</v>
      </c>
    </row>
    <row r="292" spans="1:7" x14ac:dyDescent="0.45">
      <c r="A292">
        <v>0.9425</v>
      </c>
      <c r="B292">
        <v>5.68</v>
      </c>
      <c r="C292" t="s">
        <v>584</v>
      </c>
      <c r="D292" t="s">
        <v>585</v>
      </c>
      <c r="E292" s="32">
        <f t="shared" si="12"/>
        <v>45434</v>
      </c>
      <c r="F292" s="51">
        <f t="shared" si="13"/>
        <v>0.70833333333333337</v>
      </c>
      <c r="G292" s="33">
        <f t="shared" si="14"/>
        <v>45434.708333333336</v>
      </c>
    </row>
    <row r="293" spans="1:7" x14ac:dyDescent="0.45">
      <c r="A293">
        <v>0.26929999999999998</v>
      </c>
      <c r="B293">
        <v>1.62</v>
      </c>
      <c r="C293" t="s">
        <v>585</v>
      </c>
      <c r="D293" t="s">
        <v>586</v>
      </c>
      <c r="E293" s="32">
        <f t="shared" si="12"/>
        <v>45434</v>
      </c>
      <c r="F293" s="51">
        <f t="shared" si="13"/>
        <v>0.72916666666666663</v>
      </c>
      <c r="G293" s="33">
        <f t="shared" si="14"/>
        <v>45434.729166666664</v>
      </c>
    </row>
    <row r="294" spans="1:7" x14ac:dyDescent="0.45">
      <c r="A294">
        <v>7.85E-2</v>
      </c>
      <c r="B294">
        <v>0.47</v>
      </c>
      <c r="C294" t="s">
        <v>586</v>
      </c>
      <c r="D294" t="s">
        <v>587</v>
      </c>
      <c r="E294" s="32">
        <f t="shared" si="12"/>
        <v>45434</v>
      </c>
      <c r="F294" s="51">
        <f t="shared" si="13"/>
        <v>0.75</v>
      </c>
      <c r="G294" s="33">
        <f t="shared" si="14"/>
        <v>45434.75</v>
      </c>
    </row>
    <row r="295" spans="1:7" x14ac:dyDescent="0.45">
      <c r="A295">
        <v>0</v>
      </c>
      <c r="B295">
        <v>0</v>
      </c>
      <c r="C295" t="s">
        <v>587</v>
      </c>
      <c r="D295" t="s">
        <v>588</v>
      </c>
      <c r="E295" s="32">
        <f t="shared" si="12"/>
        <v>45434</v>
      </c>
      <c r="F295" s="51">
        <f t="shared" si="13"/>
        <v>0.77083333333333337</v>
      </c>
      <c r="G295" s="33">
        <f t="shared" si="14"/>
        <v>45434.770833333336</v>
      </c>
    </row>
    <row r="296" spans="1:7" x14ac:dyDescent="0.45">
      <c r="A296">
        <v>0</v>
      </c>
      <c r="B296">
        <v>0</v>
      </c>
      <c r="C296" t="s">
        <v>588</v>
      </c>
      <c r="D296" t="s">
        <v>589</v>
      </c>
      <c r="E296" s="32">
        <f t="shared" si="12"/>
        <v>45434</v>
      </c>
      <c r="F296" s="51">
        <f t="shared" si="13"/>
        <v>0.79166666666666663</v>
      </c>
      <c r="G296" s="33">
        <f t="shared" si="14"/>
        <v>45434.791666666664</v>
      </c>
    </row>
    <row r="297" spans="1:7" x14ac:dyDescent="0.45">
      <c r="A297">
        <v>0</v>
      </c>
      <c r="B297">
        <v>0</v>
      </c>
      <c r="C297" t="s">
        <v>589</v>
      </c>
      <c r="D297" t="s">
        <v>590</v>
      </c>
      <c r="E297" s="32">
        <f t="shared" si="12"/>
        <v>45434</v>
      </c>
      <c r="F297" s="51">
        <f t="shared" si="13"/>
        <v>0.8125</v>
      </c>
      <c r="G297" s="33">
        <f t="shared" si="14"/>
        <v>45434.8125</v>
      </c>
    </row>
    <row r="298" spans="1:7" x14ac:dyDescent="0.45">
      <c r="A298">
        <v>0</v>
      </c>
      <c r="B298">
        <v>0</v>
      </c>
      <c r="C298" t="s">
        <v>590</v>
      </c>
      <c r="D298" t="s">
        <v>591</v>
      </c>
      <c r="E298" s="32">
        <f t="shared" si="12"/>
        <v>45434</v>
      </c>
      <c r="F298" s="51">
        <f t="shared" si="13"/>
        <v>0.83333333333333337</v>
      </c>
      <c r="G298" s="33">
        <f t="shared" si="14"/>
        <v>45434.833333333336</v>
      </c>
    </row>
    <row r="299" spans="1:7" x14ac:dyDescent="0.45">
      <c r="A299">
        <v>0</v>
      </c>
      <c r="B299">
        <v>0</v>
      </c>
      <c r="C299" t="s">
        <v>591</v>
      </c>
      <c r="D299" t="s">
        <v>592</v>
      </c>
      <c r="E299" s="32">
        <f t="shared" si="12"/>
        <v>45434</v>
      </c>
      <c r="F299" s="51">
        <f t="shared" si="13"/>
        <v>0.85416666666666663</v>
      </c>
      <c r="G299" s="33">
        <f t="shared" si="14"/>
        <v>45434.854166666664</v>
      </c>
    </row>
    <row r="300" spans="1:7" x14ac:dyDescent="0.45">
      <c r="A300">
        <v>0.2132</v>
      </c>
      <c r="B300">
        <v>1.28</v>
      </c>
      <c r="C300" t="s">
        <v>592</v>
      </c>
      <c r="D300" t="s">
        <v>593</v>
      </c>
      <c r="E300" s="32">
        <f t="shared" si="12"/>
        <v>45434</v>
      </c>
      <c r="F300" s="51">
        <f t="shared" si="13"/>
        <v>0.875</v>
      </c>
      <c r="G300" s="33">
        <f t="shared" si="14"/>
        <v>45434.875</v>
      </c>
    </row>
    <row r="301" spans="1:7" x14ac:dyDescent="0.45">
      <c r="A301">
        <v>2.24E-2</v>
      </c>
      <c r="B301">
        <v>0.13</v>
      </c>
      <c r="C301" t="s">
        <v>593</v>
      </c>
      <c r="D301" t="s">
        <v>594</v>
      </c>
      <c r="E301" s="32">
        <f t="shared" si="12"/>
        <v>45434</v>
      </c>
      <c r="F301" s="51">
        <f t="shared" si="13"/>
        <v>0.89583333333333337</v>
      </c>
      <c r="G301" s="33">
        <f t="shared" si="14"/>
        <v>45434.895833333336</v>
      </c>
    </row>
    <row r="302" spans="1:7" x14ac:dyDescent="0.45">
      <c r="A302">
        <v>0</v>
      </c>
      <c r="B302">
        <v>0</v>
      </c>
      <c r="C302" t="s">
        <v>594</v>
      </c>
      <c r="D302" t="s">
        <v>595</v>
      </c>
      <c r="E302" s="32">
        <f t="shared" si="12"/>
        <v>45434</v>
      </c>
      <c r="F302" s="51">
        <f t="shared" si="13"/>
        <v>0.91666666666666663</v>
      </c>
      <c r="G302" s="33">
        <f t="shared" si="14"/>
        <v>45434.916666666664</v>
      </c>
    </row>
    <row r="303" spans="1:7" x14ac:dyDescent="0.45">
      <c r="A303">
        <v>0.3478</v>
      </c>
      <c r="B303">
        <v>2.1</v>
      </c>
      <c r="C303" t="s">
        <v>595</v>
      </c>
      <c r="D303" t="s">
        <v>596</v>
      </c>
      <c r="E303" s="32">
        <f t="shared" si="12"/>
        <v>45434</v>
      </c>
      <c r="F303" s="51">
        <f t="shared" si="13"/>
        <v>0.9375</v>
      </c>
      <c r="G303" s="33">
        <f t="shared" si="14"/>
        <v>45434.9375</v>
      </c>
    </row>
    <row r="304" spans="1:7" x14ac:dyDescent="0.45">
      <c r="A304">
        <v>0</v>
      </c>
      <c r="B304">
        <v>0</v>
      </c>
      <c r="C304" t="s">
        <v>596</v>
      </c>
      <c r="D304" t="s">
        <v>597</v>
      </c>
      <c r="E304" s="32">
        <f t="shared" si="12"/>
        <v>45434</v>
      </c>
      <c r="F304" s="51">
        <f t="shared" si="13"/>
        <v>0.95833333333333337</v>
      </c>
      <c r="G304" s="33">
        <f t="shared" si="14"/>
        <v>45434.958333333336</v>
      </c>
    </row>
    <row r="305" spans="1:7" x14ac:dyDescent="0.45">
      <c r="A305">
        <v>0</v>
      </c>
      <c r="B305">
        <v>0</v>
      </c>
      <c r="C305" t="s">
        <v>597</v>
      </c>
      <c r="D305" t="s">
        <v>598</v>
      </c>
      <c r="E305" s="32">
        <f t="shared" si="12"/>
        <v>45434</v>
      </c>
      <c r="F305" s="51">
        <f t="shared" si="13"/>
        <v>0.97916666666666663</v>
      </c>
      <c r="G305" s="33">
        <f t="shared" si="14"/>
        <v>45434.979166666664</v>
      </c>
    </row>
    <row r="306" spans="1:7" x14ac:dyDescent="0.45">
      <c r="A306">
        <v>0</v>
      </c>
      <c r="B306">
        <v>0</v>
      </c>
      <c r="C306" t="s">
        <v>598</v>
      </c>
      <c r="D306" t="s">
        <v>599</v>
      </c>
      <c r="E306" s="32">
        <f t="shared" si="12"/>
        <v>45435</v>
      </c>
      <c r="F306" s="51">
        <f t="shared" si="13"/>
        <v>0</v>
      </c>
      <c r="G306" s="33">
        <f t="shared" si="14"/>
        <v>45435</v>
      </c>
    </row>
    <row r="307" spans="1:7" x14ac:dyDescent="0.45">
      <c r="A307">
        <v>0.49370000000000003</v>
      </c>
      <c r="B307">
        <v>2.97</v>
      </c>
      <c r="C307" t="s">
        <v>599</v>
      </c>
      <c r="D307" t="s">
        <v>600</v>
      </c>
      <c r="E307" s="32">
        <f t="shared" si="12"/>
        <v>45435</v>
      </c>
      <c r="F307" s="51">
        <f t="shared" si="13"/>
        <v>2.0833333333333332E-2</v>
      </c>
      <c r="G307" s="33">
        <f t="shared" si="14"/>
        <v>45435.020833333336</v>
      </c>
    </row>
    <row r="308" spans="1:7" x14ac:dyDescent="0.45">
      <c r="A308">
        <v>0</v>
      </c>
      <c r="B308">
        <v>0</v>
      </c>
      <c r="C308" t="s">
        <v>600</v>
      </c>
      <c r="D308" t="s">
        <v>601</v>
      </c>
      <c r="E308" s="32">
        <f t="shared" si="12"/>
        <v>45435</v>
      </c>
      <c r="F308" s="51">
        <f t="shared" si="13"/>
        <v>4.1666666666666664E-2</v>
      </c>
      <c r="G308" s="33">
        <f t="shared" si="14"/>
        <v>45435.041666666664</v>
      </c>
    </row>
    <row r="309" spans="1:7" x14ac:dyDescent="0.45">
      <c r="A309">
        <v>0</v>
      </c>
      <c r="B309">
        <v>0</v>
      </c>
      <c r="C309" t="s">
        <v>601</v>
      </c>
      <c r="D309" t="s">
        <v>602</v>
      </c>
      <c r="E309" s="32">
        <f t="shared" si="12"/>
        <v>45435</v>
      </c>
      <c r="F309" s="51">
        <f t="shared" si="13"/>
        <v>6.25E-2</v>
      </c>
      <c r="G309" s="33">
        <f t="shared" si="14"/>
        <v>45435.0625</v>
      </c>
    </row>
    <row r="310" spans="1:7" x14ac:dyDescent="0.45">
      <c r="A310">
        <v>0</v>
      </c>
      <c r="B310">
        <v>0</v>
      </c>
      <c r="C310" t="s">
        <v>602</v>
      </c>
      <c r="D310" t="s">
        <v>603</v>
      </c>
      <c r="E310" s="32">
        <f t="shared" si="12"/>
        <v>45435</v>
      </c>
      <c r="F310" s="51">
        <f t="shared" si="13"/>
        <v>8.3333333333333329E-2</v>
      </c>
      <c r="G310" s="33">
        <f t="shared" si="14"/>
        <v>45435.083333333336</v>
      </c>
    </row>
    <row r="311" spans="1:7" x14ac:dyDescent="0.45">
      <c r="A311">
        <v>0</v>
      </c>
      <c r="B311">
        <v>0</v>
      </c>
      <c r="C311" t="s">
        <v>603</v>
      </c>
      <c r="D311" t="s">
        <v>604</v>
      </c>
      <c r="E311" s="32">
        <f t="shared" si="12"/>
        <v>45435</v>
      </c>
      <c r="F311" s="51">
        <f t="shared" si="13"/>
        <v>0.10416666666666667</v>
      </c>
      <c r="G311" s="33">
        <f t="shared" si="14"/>
        <v>45435.104166666664</v>
      </c>
    </row>
    <row r="312" spans="1:7" x14ac:dyDescent="0.45">
      <c r="A312">
        <v>0</v>
      </c>
      <c r="B312">
        <v>0</v>
      </c>
      <c r="C312" t="s">
        <v>604</v>
      </c>
      <c r="D312" t="s">
        <v>605</v>
      </c>
      <c r="E312" s="32">
        <f t="shared" si="12"/>
        <v>45435</v>
      </c>
      <c r="F312" s="51">
        <f t="shared" si="13"/>
        <v>0.125</v>
      </c>
      <c r="G312" s="33">
        <f t="shared" si="14"/>
        <v>45435.125</v>
      </c>
    </row>
    <row r="313" spans="1:7" x14ac:dyDescent="0.45">
      <c r="A313">
        <v>0</v>
      </c>
      <c r="B313">
        <v>0</v>
      </c>
      <c r="C313" t="s">
        <v>605</v>
      </c>
      <c r="D313" t="s">
        <v>606</v>
      </c>
      <c r="E313" s="32">
        <f t="shared" si="12"/>
        <v>45435</v>
      </c>
      <c r="F313" s="51">
        <f t="shared" si="13"/>
        <v>0.14583333333333334</v>
      </c>
      <c r="G313" s="33">
        <f t="shared" si="14"/>
        <v>45435.145833333336</v>
      </c>
    </row>
    <row r="314" spans="1:7" x14ac:dyDescent="0.45">
      <c r="A314">
        <v>0</v>
      </c>
      <c r="B314">
        <v>0</v>
      </c>
      <c r="C314" t="s">
        <v>606</v>
      </c>
      <c r="D314" t="s">
        <v>607</v>
      </c>
      <c r="E314" s="32">
        <f t="shared" si="12"/>
        <v>45435</v>
      </c>
      <c r="F314" s="51">
        <f t="shared" si="13"/>
        <v>0.16666666666666666</v>
      </c>
      <c r="G314" s="33">
        <f t="shared" si="14"/>
        <v>45435.166666666664</v>
      </c>
    </row>
    <row r="315" spans="1:7" x14ac:dyDescent="0.45">
      <c r="A315">
        <v>0</v>
      </c>
      <c r="B315">
        <v>0</v>
      </c>
      <c r="C315" t="s">
        <v>607</v>
      </c>
      <c r="D315" t="s">
        <v>608</v>
      </c>
      <c r="E315" s="32">
        <f t="shared" si="12"/>
        <v>45435</v>
      </c>
      <c r="F315" s="51">
        <f t="shared" si="13"/>
        <v>0.1875</v>
      </c>
      <c r="G315" s="33">
        <f t="shared" si="14"/>
        <v>45435.1875</v>
      </c>
    </row>
    <row r="316" spans="1:7" x14ac:dyDescent="0.45">
      <c r="A316">
        <v>0</v>
      </c>
      <c r="B316">
        <v>0</v>
      </c>
      <c r="C316" t="s">
        <v>608</v>
      </c>
      <c r="D316" t="s">
        <v>609</v>
      </c>
      <c r="E316" s="32">
        <f t="shared" si="12"/>
        <v>45435</v>
      </c>
      <c r="F316" s="51">
        <f t="shared" si="13"/>
        <v>0.20833333333333334</v>
      </c>
      <c r="G316" s="33">
        <f t="shared" si="14"/>
        <v>45435.208333333336</v>
      </c>
    </row>
    <row r="317" spans="1:7" x14ac:dyDescent="0.45">
      <c r="A317">
        <v>0</v>
      </c>
      <c r="B317">
        <v>0</v>
      </c>
      <c r="C317" t="s">
        <v>609</v>
      </c>
      <c r="D317" t="s">
        <v>610</v>
      </c>
      <c r="E317" s="32">
        <f t="shared" si="12"/>
        <v>45435</v>
      </c>
      <c r="F317" s="51">
        <f t="shared" si="13"/>
        <v>0.22916666666666666</v>
      </c>
      <c r="G317" s="33">
        <f t="shared" si="14"/>
        <v>45435.229166666664</v>
      </c>
    </row>
    <row r="318" spans="1:7" x14ac:dyDescent="0.45">
      <c r="A318">
        <v>0</v>
      </c>
      <c r="B318">
        <v>0</v>
      </c>
      <c r="C318" t="s">
        <v>610</v>
      </c>
      <c r="D318" t="s">
        <v>611</v>
      </c>
      <c r="E318" s="32">
        <f t="shared" si="12"/>
        <v>45435</v>
      </c>
      <c r="F318" s="51">
        <f t="shared" si="13"/>
        <v>0.25</v>
      </c>
      <c r="G318" s="33">
        <f t="shared" si="14"/>
        <v>45435.25</v>
      </c>
    </row>
    <row r="319" spans="1:7" x14ac:dyDescent="0.45">
      <c r="A319">
        <v>0</v>
      </c>
      <c r="B319">
        <v>0</v>
      </c>
      <c r="C319" t="s">
        <v>611</v>
      </c>
      <c r="D319" t="s">
        <v>612</v>
      </c>
      <c r="E319" s="32">
        <f t="shared" si="12"/>
        <v>45435</v>
      </c>
      <c r="F319" s="51">
        <f t="shared" si="13"/>
        <v>0.27083333333333331</v>
      </c>
      <c r="G319" s="33">
        <f t="shared" si="14"/>
        <v>45435.270833333336</v>
      </c>
    </row>
    <row r="320" spans="1:7" x14ac:dyDescent="0.45">
      <c r="A320">
        <v>0</v>
      </c>
      <c r="B320">
        <v>0</v>
      </c>
      <c r="C320" t="s">
        <v>612</v>
      </c>
      <c r="D320" t="s">
        <v>613</v>
      </c>
      <c r="E320" s="32">
        <f t="shared" si="12"/>
        <v>45435</v>
      </c>
      <c r="F320" s="51">
        <f t="shared" si="13"/>
        <v>0.29166666666666669</v>
      </c>
      <c r="G320" s="33">
        <f t="shared" si="14"/>
        <v>45435.291666666664</v>
      </c>
    </row>
    <row r="321" spans="1:7" x14ac:dyDescent="0.45">
      <c r="A321">
        <v>0</v>
      </c>
      <c r="B321">
        <v>0</v>
      </c>
      <c r="C321" t="s">
        <v>613</v>
      </c>
      <c r="D321" t="s">
        <v>614</v>
      </c>
      <c r="E321" s="32">
        <f t="shared" si="12"/>
        <v>45435</v>
      </c>
      <c r="F321" s="51">
        <f t="shared" si="13"/>
        <v>0.3125</v>
      </c>
      <c r="G321" s="33">
        <f t="shared" si="14"/>
        <v>45435.3125</v>
      </c>
    </row>
    <row r="322" spans="1:7" x14ac:dyDescent="0.45">
      <c r="A322">
        <v>0</v>
      </c>
      <c r="B322">
        <v>0</v>
      </c>
      <c r="C322" t="s">
        <v>614</v>
      </c>
      <c r="D322" t="s">
        <v>615</v>
      </c>
      <c r="E322" s="32">
        <f t="shared" si="12"/>
        <v>45435</v>
      </c>
      <c r="F322" s="51">
        <f t="shared" si="13"/>
        <v>0.33333333333333331</v>
      </c>
      <c r="G322" s="33">
        <f t="shared" si="14"/>
        <v>45435.333333333336</v>
      </c>
    </row>
    <row r="323" spans="1:7" x14ac:dyDescent="0.45">
      <c r="A323">
        <v>0.1346</v>
      </c>
      <c r="B323">
        <v>0.81</v>
      </c>
      <c r="C323" t="s">
        <v>615</v>
      </c>
      <c r="D323" t="s">
        <v>616</v>
      </c>
      <c r="E323" s="32">
        <f t="shared" si="12"/>
        <v>45435</v>
      </c>
      <c r="F323" s="51">
        <f t="shared" si="13"/>
        <v>0.35416666666666669</v>
      </c>
      <c r="G323" s="33">
        <f t="shared" si="14"/>
        <v>45435.354166666664</v>
      </c>
    </row>
    <row r="324" spans="1:7" x14ac:dyDescent="0.45">
      <c r="A324">
        <v>0</v>
      </c>
      <c r="B324">
        <v>0</v>
      </c>
      <c r="C324" t="s">
        <v>616</v>
      </c>
      <c r="D324" t="s">
        <v>617</v>
      </c>
      <c r="E324" s="32">
        <f t="shared" ref="E324:E387" si="15">DATE(MID(C324,2,4),MID(C324,7,2),MID(C324,10,2))</f>
        <v>45435</v>
      </c>
      <c r="F324" s="51">
        <f t="shared" ref="F324:F387" si="16">TIME(MID(C324,13,2),MID(C324,16,2),0)</f>
        <v>0.375</v>
      </c>
      <c r="G324" s="33">
        <f t="shared" ref="G324:G387" si="17">E324+F324</f>
        <v>45435.375</v>
      </c>
    </row>
    <row r="325" spans="1:7" x14ac:dyDescent="0.45">
      <c r="A325">
        <v>0</v>
      </c>
      <c r="B325">
        <v>0</v>
      </c>
      <c r="C325" t="s">
        <v>617</v>
      </c>
      <c r="D325" t="s">
        <v>618</v>
      </c>
      <c r="E325" s="32">
        <f t="shared" si="15"/>
        <v>45435</v>
      </c>
      <c r="F325" s="51">
        <f t="shared" si="16"/>
        <v>0.39583333333333331</v>
      </c>
      <c r="G325" s="33">
        <f t="shared" si="17"/>
        <v>45435.395833333336</v>
      </c>
    </row>
    <row r="326" spans="1:7" x14ac:dyDescent="0.45">
      <c r="A326">
        <v>0</v>
      </c>
      <c r="B326">
        <v>0</v>
      </c>
      <c r="C326" t="s">
        <v>618</v>
      </c>
      <c r="D326" t="s">
        <v>619</v>
      </c>
      <c r="E326" s="32">
        <f t="shared" si="15"/>
        <v>45435</v>
      </c>
      <c r="F326" s="51">
        <f t="shared" si="16"/>
        <v>0.41666666666666669</v>
      </c>
      <c r="G326" s="33">
        <f t="shared" si="17"/>
        <v>45435.416666666664</v>
      </c>
    </row>
    <row r="327" spans="1:7" x14ac:dyDescent="0.45">
      <c r="A327">
        <v>0</v>
      </c>
      <c r="B327">
        <v>0</v>
      </c>
      <c r="C327" t="s">
        <v>619</v>
      </c>
      <c r="D327" t="s">
        <v>620</v>
      </c>
      <c r="E327" s="32">
        <f t="shared" si="15"/>
        <v>45435</v>
      </c>
      <c r="F327" s="51">
        <f t="shared" si="16"/>
        <v>0.4375</v>
      </c>
      <c r="G327" s="33">
        <f t="shared" si="17"/>
        <v>45435.4375</v>
      </c>
    </row>
    <row r="328" spans="1:7" x14ac:dyDescent="0.45">
      <c r="A328">
        <v>2.85</v>
      </c>
      <c r="B328">
        <v>17.170000000000002</v>
      </c>
      <c r="C328" t="s">
        <v>620</v>
      </c>
      <c r="D328" t="s">
        <v>621</v>
      </c>
      <c r="E328" s="32">
        <f t="shared" si="15"/>
        <v>45435</v>
      </c>
      <c r="F328" s="51">
        <f t="shared" si="16"/>
        <v>0.45833333333333331</v>
      </c>
      <c r="G328" s="33">
        <f t="shared" si="17"/>
        <v>45435.458333333336</v>
      </c>
    </row>
    <row r="329" spans="1:7" x14ac:dyDescent="0.45">
      <c r="A329">
        <v>3.5794000000000001</v>
      </c>
      <c r="B329">
        <v>21.56</v>
      </c>
      <c r="C329" t="s">
        <v>621</v>
      </c>
      <c r="D329" t="s">
        <v>622</v>
      </c>
      <c r="E329" s="32">
        <f t="shared" si="15"/>
        <v>45435</v>
      </c>
      <c r="F329" s="51">
        <f t="shared" si="16"/>
        <v>0.47916666666666669</v>
      </c>
      <c r="G329" s="33">
        <f t="shared" si="17"/>
        <v>45435.479166666664</v>
      </c>
    </row>
    <row r="330" spans="1:7" x14ac:dyDescent="0.45">
      <c r="A330">
        <v>1.12E-2</v>
      </c>
      <c r="B330">
        <v>7.0000000000000007E-2</v>
      </c>
      <c r="C330" t="s">
        <v>622</v>
      </c>
      <c r="D330" t="s">
        <v>623</v>
      </c>
      <c r="E330" s="32">
        <f t="shared" si="15"/>
        <v>45435</v>
      </c>
      <c r="F330" s="51">
        <f t="shared" si="16"/>
        <v>0.5</v>
      </c>
      <c r="G330" s="33">
        <f t="shared" si="17"/>
        <v>45435.5</v>
      </c>
    </row>
    <row r="331" spans="1:7" x14ac:dyDescent="0.45">
      <c r="A331">
        <v>0</v>
      </c>
      <c r="B331">
        <v>0</v>
      </c>
      <c r="C331" t="s">
        <v>623</v>
      </c>
      <c r="D331" t="s">
        <v>624</v>
      </c>
      <c r="E331" s="32">
        <f t="shared" si="15"/>
        <v>45435</v>
      </c>
      <c r="F331" s="51">
        <f t="shared" si="16"/>
        <v>0.52083333333333337</v>
      </c>
      <c r="G331" s="33">
        <f t="shared" si="17"/>
        <v>45435.520833333336</v>
      </c>
    </row>
    <row r="332" spans="1:7" x14ac:dyDescent="0.45">
      <c r="A332">
        <v>0</v>
      </c>
      <c r="B332">
        <v>0</v>
      </c>
      <c r="C332" t="s">
        <v>624</v>
      </c>
      <c r="D332" t="s">
        <v>625</v>
      </c>
      <c r="E332" s="32">
        <f t="shared" si="15"/>
        <v>45435</v>
      </c>
      <c r="F332" s="51">
        <f t="shared" si="16"/>
        <v>0.54166666666666663</v>
      </c>
      <c r="G332" s="33">
        <f t="shared" si="17"/>
        <v>45435.541666666664</v>
      </c>
    </row>
    <row r="333" spans="1:7" x14ac:dyDescent="0.45">
      <c r="A333">
        <v>0</v>
      </c>
      <c r="B333">
        <v>0</v>
      </c>
      <c r="C333" t="s">
        <v>625</v>
      </c>
      <c r="D333" t="s">
        <v>626</v>
      </c>
      <c r="E333" s="32">
        <f t="shared" si="15"/>
        <v>45435</v>
      </c>
      <c r="F333" s="51">
        <f t="shared" si="16"/>
        <v>0.5625</v>
      </c>
      <c r="G333" s="33">
        <f t="shared" si="17"/>
        <v>45435.5625</v>
      </c>
    </row>
    <row r="334" spans="1:7" x14ac:dyDescent="0.45">
      <c r="A334">
        <v>0</v>
      </c>
      <c r="B334">
        <v>0</v>
      </c>
      <c r="C334" t="s">
        <v>626</v>
      </c>
      <c r="D334" t="s">
        <v>627</v>
      </c>
      <c r="E334" s="32">
        <f t="shared" si="15"/>
        <v>45435</v>
      </c>
      <c r="F334" s="51">
        <f t="shared" si="16"/>
        <v>0.58333333333333337</v>
      </c>
      <c r="G334" s="33">
        <f t="shared" si="17"/>
        <v>45435.583333333336</v>
      </c>
    </row>
    <row r="335" spans="1:7" x14ac:dyDescent="0.45">
      <c r="A335">
        <v>0</v>
      </c>
      <c r="B335">
        <v>0</v>
      </c>
      <c r="C335" t="s">
        <v>627</v>
      </c>
      <c r="D335" t="s">
        <v>628</v>
      </c>
      <c r="E335" s="32">
        <f t="shared" si="15"/>
        <v>45435</v>
      </c>
      <c r="F335" s="51">
        <f t="shared" si="16"/>
        <v>0.60416666666666663</v>
      </c>
      <c r="G335" s="33">
        <f t="shared" si="17"/>
        <v>45435.604166666664</v>
      </c>
    </row>
    <row r="336" spans="1:7" x14ac:dyDescent="0.45">
      <c r="A336">
        <v>0</v>
      </c>
      <c r="B336">
        <v>0</v>
      </c>
      <c r="C336" t="s">
        <v>628</v>
      </c>
      <c r="D336" t="s">
        <v>629</v>
      </c>
      <c r="E336" s="32">
        <f t="shared" si="15"/>
        <v>45435</v>
      </c>
      <c r="F336" s="51">
        <f t="shared" si="16"/>
        <v>0.625</v>
      </c>
      <c r="G336" s="33">
        <f t="shared" si="17"/>
        <v>45435.625</v>
      </c>
    </row>
    <row r="337" spans="1:7" x14ac:dyDescent="0.45">
      <c r="A337">
        <v>0</v>
      </c>
      <c r="B337">
        <v>0</v>
      </c>
      <c r="C337" t="s">
        <v>629</v>
      </c>
      <c r="D337" t="s">
        <v>630</v>
      </c>
      <c r="E337" s="32">
        <f t="shared" si="15"/>
        <v>45435</v>
      </c>
      <c r="F337" s="51">
        <f t="shared" si="16"/>
        <v>0.64583333333333337</v>
      </c>
      <c r="G337" s="33">
        <f t="shared" si="17"/>
        <v>45435.645833333336</v>
      </c>
    </row>
    <row r="338" spans="1:7" x14ac:dyDescent="0.45">
      <c r="A338">
        <v>0</v>
      </c>
      <c r="B338">
        <v>0</v>
      </c>
      <c r="C338" t="s">
        <v>630</v>
      </c>
      <c r="D338" t="s">
        <v>631</v>
      </c>
      <c r="E338" s="32">
        <f t="shared" si="15"/>
        <v>45435</v>
      </c>
      <c r="F338" s="51">
        <f t="shared" si="16"/>
        <v>0.66666666666666663</v>
      </c>
      <c r="G338" s="33">
        <f t="shared" si="17"/>
        <v>45435.666666666664</v>
      </c>
    </row>
    <row r="339" spans="1:7" x14ac:dyDescent="0.45">
      <c r="A339">
        <v>0</v>
      </c>
      <c r="B339">
        <v>0</v>
      </c>
      <c r="C339" t="s">
        <v>631</v>
      </c>
      <c r="D339" t="s">
        <v>632</v>
      </c>
      <c r="E339" s="32">
        <f t="shared" si="15"/>
        <v>45435</v>
      </c>
      <c r="F339" s="51">
        <f t="shared" si="16"/>
        <v>0.6875</v>
      </c>
      <c r="G339" s="33">
        <f t="shared" si="17"/>
        <v>45435.6875</v>
      </c>
    </row>
    <row r="340" spans="1:7" x14ac:dyDescent="0.45">
      <c r="A340">
        <v>0</v>
      </c>
      <c r="B340">
        <v>0</v>
      </c>
      <c r="C340" t="s">
        <v>632</v>
      </c>
      <c r="D340" t="s">
        <v>633</v>
      </c>
      <c r="E340" s="32">
        <f t="shared" si="15"/>
        <v>45435</v>
      </c>
      <c r="F340" s="51">
        <f t="shared" si="16"/>
        <v>0.70833333333333337</v>
      </c>
      <c r="G340" s="33">
        <f t="shared" si="17"/>
        <v>45435.708333333336</v>
      </c>
    </row>
    <row r="341" spans="1:7" x14ac:dyDescent="0.45">
      <c r="A341">
        <v>0</v>
      </c>
      <c r="B341">
        <v>0</v>
      </c>
      <c r="C341" t="s">
        <v>633</v>
      </c>
      <c r="D341" t="s">
        <v>634</v>
      </c>
      <c r="E341" s="32">
        <f t="shared" si="15"/>
        <v>45435</v>
      </c>
      <c r="F341" s="51">
        <f t="shared" si="16"/>
        <v>0.72916666666666663</v>
      </c>
      <c r="G341" s="33">
        <f t="shared" si="17"/>
        <v>45435.729166666664</v>
      </c>
    </row>
    <row r="342" spans="1:7" x14ac:dyDescent="0.45">
      <c r="A342">
        <v>0</v>
      </c>
      <c r="B342">
        <v>0</v>
      </c>
      <c r="C342" t="s">
        <v>634</v>
      </c>
      <c r="D342" t="s">
        <v>635</v>
      </c>
      <c r="E342" s="32">
        <f t="shared" si="15"/>
        <v>45435</v>
      </c>
      <c r="F342" s="51">
        <f t="shared" si="16"/>
        <v>0.75</v>
      </c>
      <c r="G342" s="33">
        <f t="shared" si="17"/>
        <v>45435.75</v>
      </c>
    </row>
    <row r="343" spans="1:7" x14ac:dyDescent="0.45">
      <c r="A343">
        <v>0.11219999999999999</v>
      </c>
      <c r="B343">
        <v>0.68</v>
      </c>
      <c r="C343" t="s">
        <v>635</v>
      </c>
      <c r="D343" t="s">
        <v>636</v>
      </c>
      <c r="E343" s="32">
        <f t="shared" si="15"/>
        <v>45435</v>
      </c>
      <c r="F343" s="51">
        <f t="shared" si="16"/>
        <v>0.77083333333333337</v>
      </c>
      <c r="G343" s="33">
        <f t="shared" si="17"/>
        <v>45435.770833333336</v>
      </c>
    </row>
    <row r="344" spans="1:7" x14ac:dyDescent="0.45">
      <c r="A344">
        <v>0</v>
      </c>
      <c r="B344">
        <v>0</v>
      </c>
      <c r="C344" t="s">
        <v>636</v>
      </c>
      <c r="D344" t="s">
        <v>637</v>
      </c>
      <c r="E344" s="32">
        <f t="shared" si="15"/>
        <v>45435</v>
      </c>
      <c r="F344" s="51">
        <f t="shared" si="16"/>
        <v>0.79166666666666663</v>
      </c>
      <c r="G344" s="33">
        <f t="shared" si="17"/>
        <v>45435.791666666664</v>
      </c>
    </row>
    <row r="345" spans="1:7" x14ac:dyDescent="0.45">
      <c r="A345">
        <v>0</v>
      </c>
      <c r="B345">
        <v>0</v>
      </c>
      <c r="C345" t="s">
        <v>637</v>
      </c>
      <c r="D345" t="s">
        <v>638</v>
      </c>
      <c r="E345" s="32">
        <f t="shared" si="15"/>
        <v>45435</v>
      </c>
      <c r="F345" s="51">
        <f t="shared" si="16"/>
        <v>0.8125</v>
      </c>
      <c r="G345" s="33">
        <f t="shared" si="17"/>
        <v>45435.8125</v>
      </c>
    </row>
    <row r="346" spans="1:7" x14ac:dyDescent="0.45">
      <c r="A346">
        <v>0</v>
      </c>
      <c r="B346">
        <v>0</v>
      </c>
      <c r="C346" t="s">
        <v>638</v>
      </c>
      <c r="D346" t="s">
        <v>639</v>
      </c>
      <c r="E346" s="32">
        <f t="shared" si="15"/>
        <v>45435</v>
      </c>
      <c r="F346" s="51">
        <f t="shared" si="16"/>
        <v>0.83333333333333337</v>
      </c>
      <c r="G346" s="33">
        <f t="shared" si="17"/>
        <v>45435.833333333336</v>
      </c>
    </row>
    <row r="347" spans="1:7" x14ac:dyDescent="0.45">
      <c r="A347">
        <v>1.1781999999999999</v>
      </c>
      <c r="B347">
        <v>7.1</v>
      </c>
      <c r="C347" t="s">
        <v>639</v>
      </c>
      <c r="D347" t="s">
        <v>640</v>
      </c>
      <c r="E347" s="32">
        <f t="shared" si="15"/>
        <v>45435</v>
      </c>
      <c r="F347" s="51">
        <f t="shared" si="16"/>
        <v>0.85416666666666663</v>
      </c>
      <c r="G347" s="33">
        <f t="shared" si="17"/>
        <v>45435.854166666664</v>
      </c>
    </row>
    <row r="348" spans="1:7" x14ac:dyDescent="0.45">
      <c r="A348">
        <v>0.2132</v>
      </c>
      <c r="B348">
        <v>1.28</v>
      </c>
      <c r="C348" t="s">
        <v>640</v>
      </c>
      <c r="D348" t="s">
        <v>641</v>
      </c>
      <c r="E348" s="32">
        <f t="shared" si="15"/>
        <v>45435</v>
      </c>
      <c r="F348" s="51">
        <f t="shared" si="16"/>
        <v>0.875</v>
      </c>
      <c r="G348" s="33">
        <f t="shared" si="17"/>
        <v>45435.875</v>
      </c>
    </row>
    <row r="349" spans="1:7" x14ac:dyDescent="0.45">
      <c r="A349">
        <v>0</v>
      </c>
      <c r="B349">
        <v>0</v>
      </c>
      <c r="C349" t="s">
        <v>641</v>
      </c>
      <c r="D349" t="s">
        <v>642</v>
      </c>
      <c r="E349" s="32">
        <f t="shared" si="15"/>
        <v>45435</v>
      </c>
      <c r="F349" s="51">
        <f t="shared" si="16"/>
        <v>0.89583333333333337</v>
      </c>
      <c r="G349" s="33">
        <f t="shared" si="17"/>
        <v>45435.895833333336</v>
      </c>
    </row>
    <row r="350" spans="1:7" x14ac:dyDescent="0.45">
      <c r="A350">
        <v>0</v>
      </c>
      <c r="B350">
        <v>0</v>
      </c>
      <c r="C350" t="s">
        <v>642</v>
      </c>
      <c r="D350" t="s">
        <v>643</v>
      </c>
      <c r="E350" s="32">
        <f t="shared" si="15"/>
        <v>45435</v>
      </c>
      <c r="F350" s="51">
        <f t="shared" si="16"/>
        <v>0.91666666666666663</v>
      </c>
      <c r="G350" s="33">
        <f t="shared" si="17"/>
        <v>45435.916666666664</v>
      </c>
    </row>
    <row r="351" spans="1:7" x14ac:dyDescent="0.45">
      <c r="A351">
        <v>0</v>
      </c>
      <c r="B351">
        <v>0</v>
      </c>
      <c r="C351" t="s">
        <v>643</v>
      </c>
      <c r="D351" t="s">
        <v>644</v>
      </c>
      <c r="E351" s="32">
        <f t="shared" si="15"/>
        <v>45435</v>
      </c>
      <c r="F351" s="51">
        <f t="shared" si="16"/>
        <v>0.9375</v>
      </c>
      <c r="G351" s="33">
        <f t="shared" si="17"/>
        <v>45435.9375</v>
      </c>
    </row>
    <row r="352" spans="1:7" x14ac:dyDescent="0.45">
      <c r="A352">
        <v>0</v>
      </c>
      <c r="B352">
        <v>0</v>
      </c>
      <c r="C352" t="s">
        <v>644</v>
      </c>
      <c r="D352" t="s">
        <v>645</v>
      </c>
      <c r="E352" s="32">
        <f t="shared" si="15"/>
        <v>45435</v>
      </c>
      <c r="F352" s="51">
        <f t="shared" si="16"/>
        <v>0.95833333333333337</v>
      </c>
      <c r="G352" s="33">
        <f t="shared" si="17"/>
        <v>45435.958333333336</v>
      </c>
    </row>
    <row r="353" spans="1:7" x14ac:dyDescent="0.45">
      <c r="A353">
        <v>0</v>
      </c>
      <c r="B353">
        <v>0</v>
      </c>
      <c r="C353" t="s">
        <v>645</v>
      </c>
      <c r="D353" t="s">
        <v>646</v>
      </c>
      <c r="E353" s="32">
        <f t="shared" si="15"/>
        <v>45435</v>
      </c>
      <c r="F353" s="51">
        <f t="shared" si="16"/>
        <v>0.97916666666666663</v>
      </c>
      <c r="G353" s="33">
        <f t="shared" si="17"/>
        <v>45435.979166666664</v>
      </c>
    </row>
    <row r="354" spans="1:7" x14ac:dyDescent="0.45">
      <c r="A354">
        <v>0</v>
      </c>
      <c r="B354">
        <v>0</v>
      </c>
      <c r="C354" t="s">
        <v>646</v>
      </c>
      <c r="D354" t="s">
        <v>647</v>
      </c>
      <c r="E354" s="32">
        <f t="shared" si="15"/>
        <v>45436</v>
      </c>
      <c r="F354" s="51">
        <f t="shared" si="16"/>
        <v>0</v>
      </c>
      <c r="G354" s="33">
        <f t="shared" si="17"/>
        <v>45436</v>
      </c>
    </row>
    <row r="355" spans="1:7" x14ac:dyDescent="0.45">
      <c r="A355">
        <v>0</v>
      </c>
      <c r="B355">
        <v>0</v>
      </c>
      <c r="C355" t="s">
        <v>647</v>
      </c>
      <c r="D355" t="s">
        <v>648</v>
      </c>
      <c r="E355" s="32">
        <f t="shared" si="15"/>
        <v>45436</v>
      </c>
      <c r="F355" s="51">
        <f t="shared" si="16"/>
        <v>2.0833333333333332E-2</v>
      </c>
      <c r="G355" s="33">
        <f t="shared" si="17"/>
        <v>45436.020833333336</v>
      </c>
    </row>
    <row r="356" spans="1:7" x14ac:dyDescent="0.45">
      <c r="A356">
        <v>0</v>
      </c>
      <c r="B356">
        <v>0</v>
      </c>
      <c r="C356" t="s">
        <v>648</v>
      </c>
      <c r="D356" t="s">
        <v>649</v>
      </c>
      <c r="E356" s="32">
        <f t="shared" si="15"/>
        <v>45436</v>
      </c>
      <c r="F356" s="51">
        <f t="shared" si="16"/>
        <v>4.1666666666666664E-2</v>
      </c>
      <c r="G356" s="33">
        <f t="shared" si="17"/>
        <v>45436.041666666664</v>
      </c>
    </row>
    <row r="357" spans="1:7" x14ac:dyDescent="0.45">
      <c r="A357">
        <v>0</v>
      </c>
      <c r="B357">
        <v>0</v>
      </c>
      <c r="C357" t="s">
        <v>649</v>
      </c>
      <c r="D357" t="s">
        <v>650</v>
      </c>
      <c r="E357" s="32">
        <f t="shared" si="15"/>
        <v>45436</v>
      </c>
      <c r="F357" s="51">
        <f t="shared" si="16"/>
        <v>6.25E-2</v>
      </c>
      <c r="G357" s="33">
        <f t="shared" si="17"/>
        <v>45436.0625</v>
      </c>
    </row>
    <row r="358" spans="1:7" x14ac:dyDescent="0.45">
      <c r="A358">
        <v>0</v>
      </c>
      <c r="B358">
        <v>0</v>
      </c>
      <c r="C358" t="s">
        <v>650</v>
      </c>
      <c r="D358" t="s">
        <v>651</v>
      </c>
      <c r="E358" s="32">
        <f t="shared" si="15"/>
        <v>45436</v>
      </c>
      <c r="F358" s="51">
        <f t="shared" si="16"/>
        <v>8.3333333333333329E-2</v>
      </c>
      <c r="G358" s="33">
        <f t="shared" si="17"/>
        <v>45436.083333333336</v>
      </c>
    </row>
    <row r="359" spans="1:7" x14ac:dyDescent="0.45">
      <c r="A359">
        <v>0</v>
      </c>
      <c r="B359">
        <v>0</v>
      </c>
      <c r="C359" t="s">
        <v>651</v>
      </c>
      <c r="D359" t="s">
        <v>652</v>
      </c>
      <c r="E359" s="32">
        <f t="shared" si="15"/>
        <v>45436</v>
      </c>
      <c r="F359" s="51">
        <f t="shared" si="16"/>
        <v>0.10416666666666667</v>
      </c>
      <c r="G359" s="33">
        <f t="shared" si="17"/>
        <v>45436.104166666664</v>
      </c>
    </row>
    <row r="360" spans="1:7" x14ac:dyDescent="0.45">
      <c r="A360">
        <v>0</v>
      </c>
      <c r="B360">
        <v>0</v>
      </c>
      <c r="C360" t="s">
        <v>652</v>
      </c>
      <c r="D360" t="s">
        <v>653</v>
      </c>
      <c r="E360" s="32">
        <f t="shared" si="15"/>
        <v>45436</v>
      </c>
      <c r="F360" s="51">
        <f t="shared" si="16"/>
        <v>0.125</v>
      </c>
      <c r="G360" s="33">
        <f t="shared" si="17"/>
        <v>45436.125</v>
      </c>
    </row>
    <row r="361" spans="1:7" x14ac:dyDescent="0.45">
      <c r="A361">
        <v>0</v>
      </c>
      <c r="B361">
        <v>0</v>
      </c>
      <c r="C361" t="s">
        <v>653</v>
      </c>
      <c r="D361" t="s">
        <v>654</v>
      </c>
      <c r="E361" s="32">
        <f t="shared" si="15"/>
        <v>45436</v>
      </c>
      <c r="F361" s="51">
        <f t="shared" si="16"/>
        <v>0.14583333333333334</v>
      </c>
      <c r="G361" s="33">
        <f t="shared" si="17"/>
        <v>45436.145833333336</v>
      </c>
    </row>
    <row r="362" spans="1:7" x14ac:dyDescent="0.45">
      <c r="A362">
        <v>0</v>
      </c>
      <c r="B362">
        <v>0</v>
      </c>
      <c r="C362" t="s">
        <v>654</v>
      </c>
      <c r="D362" t="s">
        <v>655</v>
      </c>
      <c r="E362" s="32">
        <f t="shared" si="15"/>
        <v>45436</v>
      </c>
      <c r="F362" s="51">
        <f t="shared" si="16"/>
        <v>0.16666666666666666</v>
      </c>
      <c r="G362" s="33">
        <f t="shared" si="17"/>
        <v>45436.166666666664</v>
      </c>
    </row>
    <row r="363" spans="1:7" x14ac:dyDescent="0.45">
      <c r="A363">
        <v>0</v>
      </c>
      <c r="B363">
        <v>0</v>
      </c>
      <c r="C363" t="s">
        <v>655</v>
      </c>
      <c r="D363" t="s">
        <v>656</v>
      </c>
      <c r="E363" s="32">
        <f t="shared" si="15"/>
        <v>45436</v>
      </c>
      <c r="F363" s="51">
        <f t="shared" si="16"/>
        <v>0.1875</v>
      </c>
      <c r="G363" s="33">
        <f t="shared" si="17"/>
        <v>45436.1875</v>
      </c>
    </row>
    <row r="364" spans="1:7" x14ac:dyDescent="0.45">
      <c r="A364">
        <v>0</v>
      </c>
      <c r="B364">
        <v>0</v>
      </c>
      <c r="C364" t="s">
        <v>656</v>
      </c>
      <c r="D364" t="s">
        <v>657</v>
      </c>
      <c r="E364" s="32">
        <f t="shared" si="15"/>
        <v>45436</v>
      </c>
      <c r="F364" s="51">
        <f t="shared" si="16"/>
        <v>0.20833333333333334</v>
      </c>
      <c r="G364" s="33">
        <f t="shared" si="17"/>
        <v>45436.208333333336</v>
      </c>
    </row>
    <row r="365" spans="1:7" x14ac:dyDescent="0.45">
      <c r="A365">
        <v>0</v>
      </c>
      <c r="B365">
        <v>0</v>
      </c>
      <c r="C365" t="s">
        <v>657</v>
      </c>
      <c r="D365" t="s">
        <v>658</v>
      </c>
      <c r="E365" s="32">
        <f t="shared" si="15"/>
        <v>45436</v>
      </c>
      <c r="F365" s="51">
        <f t="shared" si="16"/>
        <v>0.22916666666666666</v>
      </c>
      <c r="G365" s="33">
        <f t="shared" si="17"/>
        <v>45436.229166666664</v>
      </c>
    </row>
    <row r="366" spans="1:7" x14ac:dyDescent="0.45">
      <c r="A366">
        <v>0</v>
      </c>
      <c r="B366">
        <v>0</v>
      </c>
      <c r="C366" t="s">
        <v>658</v>
      </c>
      <c r="D366" t="s">
        <v>659</v>
      </c>
      <c r="E366" s="32">
        <f t="shared" si="15"/>
        <v>45436</v>
      </c>
      <c r="F366" s="51">
        <f t="shared" si="16"/>
        <v>0.25</v>
      </c>
      <c r="G366" s="33">
        <f t="shared" si="17"/>
        <v>45436.25</v>
      </c>
    </row>
    <row r="367" spans="1:7" x14ac:dyDescent="0.45">
      <c r="A367">
        <v>0</v>
      </c>
      <c r="B367">
        <v>0</v>
      </c>
      <c r="C367" t="s">
        <v>659</v>
      </c>
      <c r="D367" t="s">
        <v>660</v>
      </c>
      <c r="E367" s="32">
        <f t="shared" si="15"/>
        <v>45436</v>
      </c>
      <c r="F367" s="51">
        <f t="shared" si="16"/>
        <v>0.27083333333333331</v>
      </c>
      <c r="G367" s="33">
        <f t="shared" si="17"/>
        <v>45436.270833333336</v>
      </c>
    </row>
    <row r="368" spans="1:7" x14ac:dyDescent="0.45">
      <c r="A368">
        <v>0</v>
      </c>
      <c r="B368">
        <v>0</v>
      </c>
      <c r="C368" t="s">
        <v>660</v>
      </c>
      <c r="D368" t="s">
        <v>661</v>
      </c>
      <c r="E368" s="32">
        <f t="shared" si="15"/>
        <v>45436</v>
      </c>
      <c r="F368" s="51">
        <f t="shared" si="16"/>
        <v>0.29166666666666669</v>
      </c>
      <c r="G368" s="33">
        <f t="shared" si="17"/>
        <v>45436.291666666664</v>
      </c>
    </row>
    <row r="369" spans="1:7" x14ac:dyDescent="0.45">
      <c r="A369">
        <v>0.16830000000000001</v>
      </c>
      <c r="B369">
        <v>1.01</v>
      </c>
      <c r="C369" t="s">
        <v>661</v>
      </c>
      <c r="D369" t="s">
        <v>662</v>
      </c>
      <c r="E369" s="32">
        <f t="shared" si="15"/>
        <v>45436</v>
      </c>
      <c r="F369" s="51">
        <f t="shared" si="16"/>
        <v>0.3125</v>
      </c>
      <c r="G369" s="33">
        <f t="shared" si="17"/>
        <v>45436.3125</v>
      </c>
    </row>
    <row r="370" spans="1:7" x14ac:dyDescent="0.45">
      <c r="A370">
        <v>0</v>
      </c>
      <c r="B370">
        <v>0</v>
      </c>
      <c r="C370" t="s">
        <v>662</v>
      </c>
      <c r="D370" t="s">
        <v>663</v>
      </c>
      <c r="E370" s="32">
        <f t="shared" si="15"/>
        <v>45436</v>
      </c>
      <c r="F370" s="51">
        <f t="shared" si="16"/>
        <v>0.33333333333333331</v>
      </c>
      <c r="G370" s="33">
        <f t="shared" si="17"/>
        <v>45436.333333333336</v>
      </c>
    </row>
    <row r="371" spans="1:7" x14ac:dyDescent="0.45">
      <c r="A371">
        <v>0</v>
      </c>
      <c r="B371">
        <v>0</v>
      </c>
      <c r="C371" t="s">
        <v>663</v>
      </c>
      <c r="D371" t="s">
        <v>664</v>
      </c>
      <c r="E371" s="32">
        <f t="shared" si="15"/>
        <v>45436</v>
      </c>
      <c r="F371" s="51">
        <f t="shared" si="16"/>
        <v>0.35416666666666669</v>
      </c>
      <c r="G371" s="33">
        <f t="shared" si="17"/>
        <v>45436.354166666664</v>
      </c>
    </row>
    <row r="372" spans="1:7" x14ac:dyDescent="0.45">
      <c r="A372">
        <v>0</v>
      </c>
      <c r="B372">
        <v>0</v>
      </c>
      <c r="C372" t="s">
        <v>664</v>
      </c>
      <c r="D372" t="s">
        <v>665</v>
      </c>
      <c r="E372" s="32">
        <f t="shared" si="15"/>
        <v>45436</v>
      </c>
      <c r="F372" s="51">
        <f t="shared" si="16"/>
        <v>0.375</v>
      </c>
      <c r="G372" s="33">
        <f t="shared" si="17"/>
        <v>45436.375</v>
      </c>
    </row>
    <row r="373" spans="1:7" x14ac:dyDescent="0.45">
      <c r="A373">
        <v>0</v>
      </c>
      <c r="B373">
        <v>0</v>
      </c>
      <c r="C373" t="s">
        <v>665</v>
      </c>
      <c r="D373" t="s">
        <v>666</v>
      </c>
      <c r="E373" s="32">
        <f t="shared" si="15"/>
        <v>45436</v>
      </c>
      <c r="F373" s="51">
        <f t="shared" si="16"/>
        <v>0.39583333333333331</v>
      </c>
      <c r="G373" s="33">
        <f t="shared" si="17"/>
        <v>45436.395833333336</v>
      </c>
    </row>
    <row r="374" spans="1:7" x14ac:dyDescent="0.45">
      <c r="A374">
        <v>0</v>
      </c>
      <c r="B374">
        <v>0</v>
      </c>
      <c r="C374" t="s">
        <v>666</v>
      </c>
      <c r="D374" t="s">
        <v>667</v>
      </c>
      <c r="E374" s="32">
        <f t="shared" si="15"/>
        <v>45436</v>
      </c>
      <c r="F374" s="51">
        <f t="shared" si="16"/>
        <v>0.41666666666666669</v>
      </c>
      <c r="G374" s="33">
        <f t="shared" si="17"/>
        <v>45436.416666666664</v>
      </c>
    </row>
    <row r="375" spans="1:7" x14ac:dyDescent="0.45">
      <c r="A375">
        <v>0</v>
      </c>
      <c r="B375">
        <v>0</v>
      </c>
      <c r="C375" t="s">
        <v>667</v>
      </c>
      <c r="D375" t="s">
        <v>668</v>
      </c>
      <c r="E375" s="32">
        <f t="shared" si="15"/>
        <v>45436</v>
      </c>
      <c r="F375" s="51">
        <f t="shared" si="16"/>
        <v>0.4375</v>
      </c>
      <c r="G375" s="33">
        <f t="shared" si="17"/>
        <v>45436.4375</v>
      </c>
    </row>
    <row r="376" spans="1:7" x14ac:dyDescent="0.45">
      <c r="A376">
        <v>0</v>
      </c>
      <c r="B376">
        <v>0</v>
      </c>
      <c r="C376" t="s">
        <v>668</v>
      </c>
      <c r="D376" t="s">
        <v>669</v>
      </c>
      <c r="E376" s="32">
        <f t="shared" si="15"/>
        <v>45436</v>
      </c>
      <c r="F376" s="51">
        <f t="shared" si="16"/>
        <v>0.45833333333333331</v>
      </c>
      <c r="G376" s="33">
        <f t="shared" si="17"/>
        <v>45436.458333333336</v>
      </c>
    </row>
    <row r="377" spans="1:7" x14ac:dyDescent="0.45">
      <c r="A377">
        <v>0</v>
      </c>
      <c r="B377">
        <v>0</v>
      </c>
      <c r="C377" t="s">
        <v>669</v>
      </c>
      <c r="D377" t="s">
        <v>670</v>
      </c>
      <c r="E377" s="32">
        <f t="shared" si="15"/>
        <v>45436</v>
      </c>
      <c r="F377" s="51">
        <f t="shared" si="16"/>
        <v>0.47916666666666669</v>
      </c>
      <c r="G377" s="33">
        <f t="shared" si="17"/>
        <v>45436.479166666664</v>
      </c>
    </row>
    <row r="378" spans="1:7" x14ac:dyDescent="0.45">
      <c r="A378">
        <v>0</v>
      </c>
      <c r="B378">
        <v>0</v>
      </c>
      <c r="C378" t="s">
        <v>670</v>
      </c>
      <c r="D378" t="s">
        <v>671</v>
      </c>
      <c r="E378" s="32">
        <f t="shared" si="15"/>
        <v>45436</v>
      </c>
      <c r="F378" s="51">
        <f t="shared" si="16"/>
        <v>0.5</v>
      </c>
      <c r="G378" s="33">
        <f t="shared" si="17"/>
        <v>45436.5</v>
      </c>
    </row>
    <row r="379" spans="1:7" x14ac:dyDescent="0.45">
      <c r="A379">
        <v>0</v>
      </c>
      <c r="B379">
        <v>0</v>
      </c>
      <c r="C379" t="s">
        <v>671</v>
      </c>
      <c r="D379" t="s">
        <v>672</v>
      </c>
      <c r="E379" s="32">
        <f t="shared" si="15"/>
        <v>45436</v>
      </c>
      <c r="F379" s="51">
        <f t="shared" si="16"/>
        <v>0.52083333333333337</v>
      </c>
      <c r="G379" s="33">
        <f t="shared" si="17"/>
        <v>45436.520833333336</v>
      </c>
    </row>
    <row r="380" spans="1:7" x14ac:dyDescent="0.45">
      <c r="A380">
        <v>0</v>
      </c>
      <c r="B380">
        <v>0</v>
      </c>
      <c r="C380" t="s">
        <v>672</v>
      </c>
      <c r="D380" t="s">
        <v>673</v>
      </c>
      <c r="E380" s="32">
        <f t="shared" si="15"/>
        <v>45436</v>
      </c>
      <c r="F380" s="51">
        <f t="shared" si="16"/>
        <v>0.54166666666666663</v>
      </c>
      <c r="G380" s="33">
        <f t="shared" si="17"/>
        <v>45436.541666666664</v>
      </c>
    </row>
    <row r="381" spans="1:7" x14ac:dyDescent="0.45">
      <c r="A381">
        <v>0</v>
      </c>
      <c r="B381">
        <v>0</v>
      </c>
      <c r="C381" t="s">
        <v>673</v>
      </c>
      <c r="D381" t="s">
        <v>674</v>
      </c>
      <c r="E381" s="32">
        <f t="shared" si="15"/>
        <v>45436</v>
      </c>
      <c r="F381" s="51">
        <f t="shared" si="16"/>
        <v>0.5625</v>
      </c>
      <c r="G381" s="33">
        <f t="shared" si="17"/>
        <v>45436.5625</v>
      </c>
    </row>
    <row r="382" spans="1:7" x14ac:dyDescent="0.45">
      <c r="A382">
        <v>0</v>
      </c>
      <c r="B382">
        <v>0</v>
      </c>
      <c r="C382" t="s">
        <v>674</v>
      </c>
      <c r="D382" t="s">
        <v>675</v>
      </c>
      <c r="E382" s="32">
        <f t="shared" si="15"/>
        <v>45436</v>
      </c>
      <c r="F382" s="51">
        <f t="shared" si="16"/>
        <v>0.58333333333333337</v>
      </c>
      <c r="G382" s="33">
        <f t="shared" si="17"/>
        <v>45436.583333333336</v>
      </c>
    </row>
    <row r="383" spans="1:7" x14ac:dyDescent="0.45">
      <c r="A383">
        <v>0</v>
      </c>
      <c r="B383">
        <v>0</v>
      </c>
      <c r="C383" t="s">
        <v>675</v>
      </c>
      <c r="D383" t="s">
        <v>676</v>
      </c>
      <c r="E383" s="32">
        <f t="shared" si="15"/>
        <v>45436</v>
      </c>
      <c r="F383" s="51">
        <f t="shared" si="16"/>
        <v>0.60416666666666663</v>
      </c>
      <c r="G383" s="33">
        <f t="shared" si="17"/>
        <v>45436.604166666664</v>
      </c>
    </row>
    <row r="384" spans="1:7" x14ac:dyDescent="0.45">
      <c r="A384">
        <v>0</v>
      </c>
      <c r="B384">
        <v>0</v>
      </c>
      <c r="C384" t="s">
        <v>676</v>
      </c>
      <c r="D384" t="s">
        <v>677</v>
      </c>
      <c r="E384" s="32">
        <f t="shared" si="15"/>
        <v>45436</v>
      </c>
      <c r="F384" s="51">
        <f t="shared" si="16"/>
        <v>0.625</v>
      </c>
      <c r="G384" s="33">
        <f t="shared" si="17"/>
        <v>45436.625</v>
      </c>
    </row>
    <row r="385" spans="1:7" x14ac:dyDescent="0.45">
      <c r="A385">
        <v>0</v>
      </c>
      <c r="B385">
        <v>0</v>
      </c>
      <c r="C385" t="s">
        <v>677</v>
      </c>
      <c r="D385" t="s">
        <v>678</v>
      </c>
      <c r="E385" s="32">
        <f t="shared" si="15"/>
        <v>45436</v>
      </c>
      <c r="F385" s="51">
        <f t="shared" si="16"/>
        <v>0.64583333333333337</v>
      </c>
      <c r="G385" s="33">
        <f t="shared" si="17"/>
        <v>45436.645833333336</v>
      </c>
    </row>
    <row r="386" spans="1:7" x14ac:dyDescent="0.45">
      <c r="A386">
        <v>0</v>
      </c>
      <c r="B386">
        <v>0</v>
      </c>
      <c r="C386" t="s">
        <v>678</v>
      </c>
      <c r="D386" t="s">
        <v>679</v>
      </c>
      <c r="E386" s="32">
        <f t="shared" si="15"/>
        <v>45436</v>
      </c>
      <c r="F386" s="51">
        <f t="shared" si="16"/>
        <v>0.66666666666666663</v>
      </c>
      <c r="G386" s="33">
        <f t="shared" si="17"/>
        <v>45436.666666666664</v>
      </c>
    </row>
    <row r="387" spans="1:7" x14ac:dyDescent="0.45">
      <c r="A387">
        <v>2.24E-2</v>
      </c>
      <c r="B387">
        <v>0.13</v>
      </c>
      <c r="C387" t="s">
        <v>679</v>
      </c>
      <c r="D387" t="s">
        <v>680</v>
      </c>
      <c r="E387" s="32">
        <f t="shared" si="15"/>
        <v>45436</v>
      </c>
      <c r="F387" s="51">
        <f t="shared" si="16"/>
        <v>0.6875</v>
      </c>
      <c r="G387" s="33">
        <f t="shared" si="17"/>
        <v>45436.6875</v>
      </c>
    </row>
    <row r="388" spans="1:7" x14ac:dyDescent="0.45">
      <c r="A388">
        <v>0</v>
      </c>
      <c r="B388">
        <v>0</v>
      </c>
      <c r="C388" t="s">
        <v>680</v>
      </c>
      <c r="D388" t="s">
        <v>681</v>
      </c>
      <c r="E388" s="32">
        <f t="shared" ref="E388:E451" si="18">DATE(MID(C388,2,4),MID(C388,7,2),MID(C388,10,2))</f>
        <v>45436</v>
      </c>
      <c r="F388" s="51">
        <f t="shared" ref="F388:F451" si="19">TIME(MID(C388,13,2),MID(C388,16,2),0)</f>
        <v>0.70833333333333337</v>
      </c>
      <c r="G388" s="33">
        <f t="shared" ref="G388:G451" si="20">E388+F388</f>
        <v>45436.708333333336</v>
      </c>
    </row>
    <row r="389" spans="1:7" x14ac:dyDescent="0.45">
      <c r="A389">
        <v>0</v>
      </c>
      <c r="B389">
        <v>0</v>
      </c>
      <c r="C389" t="s">
        <v>681</v>
      </c>
      <c r="D389" t="s">
        <v>682</v>
      </c>
      <c r="E389" s="32">
        <f t="shared" si="18"/>
        <v>45436</v>
      </c>
      <c r="F389" s="51">
        <f t="shared" si="19"/>
        <v>0.72916666666666663</v>
      </c>
      <c r="G389" s="33">
        <f t="shared" si="20"/>
        <v>45436.729166666664</v>
      </c>
    </row>
    <row r="390" spans="1:7" x14ac:dyDescent="0.45">
      <c r="A390">
        <v>6.7299999999999999E-2</v>
      </c>
      <c r="B390">
        <v>0.41</v>
      </c>
      <c r="C390" t="s">
        <v>682</v>
      </c>
      <c r="D390" t="s">
        <v>683</v>
      </c>
      <c r="E390" s="32">
        <f t="shared" si="18"/>
        <v>45436</v>
      </c>
      <c r="F390" s="51">
        <f t="shared" si="19"/>
        <v>0.75</v>
      </c>
      <c r="G390" s="33">
        <f t="shared" si="20"/>
        <v>45436.75</v>
      </c>
    </row>
    <row r="391" spans="1:7" x14ac:dyDescent="0.45">
      <c r="A391">
        <v>0</v>
      </c>
      <c r="B391">
        <v>0</v>
      </c>
      <c r="C391" t="s">
        <v>683</v>
      </c>
      <c r="D391" t="s">
        <v>684</v>
      </c>
      <c r="E391" s="32">
        <f t="shared" si="18"/>
        <v>45436</v>
      </c>
      <c r="F391" s="51">
        <f t="shared" si="19"/>
        <v>0.77083333333333337</v>
      </c>
      <c r="G391" s="33">
        <f t="shared" si="20"/>
        <v>45436.770833333336</v>
      </c>
    </row>
    <row r="392" spans="1:7" x14ac:dyDescent="0.45">
      <c r="A392">
        <v>0</v>
      </c>
      <c r="B392">
        <v>0</v>
      </c>
      <c r="C392" t="s">
        <v>684</v>
      </c>
      <c r="D392" t="s">
        <v>685</v>
      </c>
      <c r="E392" s="32">
        <f t="shared" si="18"/>
        <v>45436</v>
      </c>
      <c r="F392" s="51">
        <f t="shared" si="19"/>
        <v>0.79166666666666663</v>
      </c>
      <c r="G392" s="33">
        <f t="shared" si="20"/>
        <v>45436.791666666664</v>
      </c>
    </row>
    <row r="393" spans="1:7" x14ac:dyDescent="0.45">
      <c r="A393">
        <v>0</v>
      </c>
      <c r="B393">
        <v>0</v>
      </c>
      <c r="C393" t="s">
        <v>685</v>
      </c>
      <c r="D393" t="s">
        <v>686</v>
      </c>
      <c r="E393" s="32">
        <f t="shared" si="18"/>
        <v>45436</v>
      </c>
      <c r="F393" s="51">
        <f t="shared" si="19"/>
        <v>0.8125</v>
      </c>
      <c r="G393" s="33">
        <f t="shared" si="20"/>
        <v>45436.8125</v>
      </c>
    </row>
    <row r="394" spans="1:7" x14ac:dyDescent="0.45">
      <c r="A394">
        <v>0</v>
      </c>
      <c r="B394">
        <v>0</v>
      </c>
      <c r="C394" t="s">
        <v>686</v>
      </c>
      <c r="D394" t="s">
        <v>687</v>
      </c>
      <c r="E394" s="32">
        <f t="shared" si="18"/>
        <v>45436</v>
      </c>
      <c r="F394" s="51">
        <f t="shared" si="19"/>
        <v>0.83333333333333337</v>
      </c>
      <c r="G394" s="33">
        <f t="shared" si="20"/>
        <v>45436.833333333336</v>
      </c>
    </row>
    <row r="395" spans="1:7" x14ac:dyDescent="0.45">
      <c r="A395">
        <v>0</v>
      </c>
      <c r="B395">
        <v>0</v>
      </c>
      <c r="C395" t="s">
        <v>687</v>
      </c>
      <c r="D395" t="s">
        <v>688</v>
      </c>
      <c r="E395" s="32">
        <f t="shared" si="18"/>
        <v>45436</v>
      </c>
      <c r="F395" s="51">
        <f t="shared" si="19"/>
        <v>0.85416666666666663</v>
      </c>
      <c r="G395" s="33">
        <f t="shared" si="20"/>
        <v>45436.854166666664</v>
      </c>
    </row>
    <row r="396" spans="1:7" x14ac:dyDescent="0.45">
      <c r="A396">
        <v>0</v>
      </c>
      <c r="B396">
        <v>0</v>
      </c>
      <c r="C396" t="s">
        <v>688</v>
      </c>
      <c r="D396" t="s">
        <v>689</v>
      </c>
      <c r="E396" s="32">
        <f t="shared" si="18"/>
        <v>45436</v>
      </c>
      <c r="F396" s="51">
        <f t="shared" si="19"/>
        <v>0.875</v>
      </c>
      <c r="G396" s="33">
        <f t="shared" si="20"/>
        <v>45436.875</v>
      </c>
    </row>
    <row r="397" spans="1:7" x14ac:dyDescent="0.45">
      <c r="A397">
        <v>0.1234</v>
      </c>
      <c r="B397">
        <v>0.74</v>
      </c>
      <c r="C397" t="s">
        <v>689</v>
      </c>
      <c r="D397" t="s">
        <v>690</v>
      </c>
      <c r="E397" s="32">
        <f t="shared" si="18"/>
        <v>45436</v>
      </c>
      <c r="F397" s="51">
        <f t="shared" si="19"/>
        <v>0.89583333333333337</v>
      </c>
      <c r="G397" s="33">
        <f t="shared" si="20"/>
        <v>45436.895833333336</v>
      </c>
    </row>
    <row r="398" spans="1:7" x14ac:dyDescent="0.45">
      <c r="A398">
        <v>7.85E-2</v>
      </c>
      <c r="B398">
        <v>0.47</v>
      </c>
      <c r="C398" t="s">
        <v>690</v>
      </c>
      <c r="D398" t="s">
        <v>691</v>
      </c>
      <c r="E398" s="32">
        <f t="shared" si="18"/>
        <v>45436</v>
      </c>
      <c r="F398" s="51">
        <f t="shared" si="19"/>
        <v>0.91666666666666663</v>
      </c>
      <c r="G398" s="33">
        <f t="shared" si="20"/>
        <v>45436.916666666664</v>
      </c>
    </row>
    <row r="399" spans="1:7" x14ac:dyDescent="0.45">
      <c r="A399">
        <v>0</v>
      </c>
      <c r="B399">
        <v>0</v>
      </c>
      <c r="C399" t="s">
        <v>691</v>
      </c>
      <c r="D399" t="s">
        <v>692</v>
      </c>
      <c r="E399" s="32">
        <f t="shared" si="18"/>
        <v>45436</v>
      </c>
      <c r="F399" s="51">
        <f t="shared" si="19"/>
        <v>0.9375</v>
      </c>
      <c r="G399" s="33">
        <f t="shared" si="20"/>
        <v>45436.9375</v>
      </c>
    </row>
    <row r="400" spans="1:7" x14ac:dyDescent="0.45">
      <c r="A400">
        <v>0</v>
      </c>
      <c r="B400">
        <v>0</v>
      </c>
      <c r="C400" t="s">
        <v>692</v>
      </c>
      <c r="D400" t="s">
        <v>693</v>
      </c>
      <c r="E400" s="32">
        <f t="shared" si="18"/>
        <v>45436</v>
      </c>
      <c r="F400" s="51">
        <f t="shared" si="19"/>
        <v>0.95833333333333337</v>
      </c>
      <c r="G400" s="33">
        <f t="shared" si="20"/>
        <v>45436.958333333336</v>
      </c>
    </row>
    <row r="401" spans="1:7" x14ac:dyDescent="0.45">
      <c r="A401">
        <v>8.9800000000000005E-2</v>
      </c>
      <c r="B401">
        <v>0.54</v>
      </c>
      <c r="C401" t="s">
        <v>693</v>
      </c>
      <c r="D401" t="s">
        <v>694</v>
      </c>
      <c r="E401" s="32">
        <f t="shared" si="18"/>
        <v>45436</v>
      </c>
      <c r="F401" s="51">
        <f t="shared" si="19"/>
        <v>0.97916666666666663</v>
      </c>
      <c r="G401" s="33">
        <f t="shared" si="20"/>
        <v>45436.979166666664</v>
      </c>
    </row>
    <row r="402" spans="1:7" x14ac:dyDescent="0.45">
      <c r="A402">
        <v>0</v>
      </c>
      <c r="B402">
        <v>0</v>
      </c>
      <c r="C402" t="s">
        <v>694</v>
      </c>
      <c r="D402" t="s">
        <v>695</v>
      </c>
      <c r="E402" s="32">
        <f t="shared" si="18"/>
        <v>45437</v>
      </c>
      <c r="F402" s="51">
        <f t="shared" si="19"/>
        <v>0</v>
      </c>
      <c r="G402" s="33">
        <f t="shared" si="20"/>
        <v>45437</v>
      </c>
    </row>
    <row r="403" spans="1:7" x14ac:dyDescent="0.45">
      <c r="A403">
        <v>0</v>
      </c>
      <c r="B403">
        <v>0</v>
      </c>
      <c r="C403" t="s">
        <v>695</v>
      </c>
      <c r="D403" t="s">
        <v>696</v>
      </c>
      <c r="E403" s="32">
        <f t="shared" si="18"/>
        <v>45437</v>
      </c>
      <c r="F403" s="51">
        <f t="shared" si="19"/>
        <v>2.0833333333333332E-2</v>
      </c>
      <c r="G403" s="33">
        <f t="shared" si="20"/>
        <v>45437.020833333336</v>
      </c>
    </row>
    <row r="404" spans="1:7" x14ac:dyDescent="0.45">
      <c r="A404">
        <v>0</v>
      </c>
      <c r="B404">
        <v>0</v>
      </c>
      <c r="C404" t="s">
        <v>696</v>
      </c>
      <c r="D404" t="s">
        <v>697</v>
      </c>
      <c r="E404" s="32">
        <f t="shared" si="18"/>
        <v>45437</v>
      </c>
      <c r="F404" s="51">
        <f t="shared" si="19"/>
        <v>4.1666666666666664E-2</v>
      </c>
      <c r="G404" s="33">
        <f t="shared" si="20"/>
        <v>45437.041666666664</v>
      </c>
    </row>
    <row r="405" spans="1:7" x14ac:dyDescent="0.45">
      <c r="A405">
        <v>0</v>
      </c>
      <c r="B405">
        <v>0</v>
      </c>
      <c r="C405" t="s">
        <v>697</v>
      </c>
      <c r="D405" t="s">
        <v>698</v>
      </c>
      <c r="E405" s="32">
        <f t="shared" si="18"/>
        <v>45437</v>
      </c>
      <c r="F405" s="51">
        <f t="shared" si="19"/>
        <v>6.25E-2</v>
      </c>
      <c r="G405" s="33">
        <f t="shared" si="20"/>
        <v>45437.0625</v>
      </c>
    </row>
    <row r="406" spans="1:7" x14ac:dyDescent="0.45">
      <c r="A406">
        <v>0</v>
      </c>
      <c r="B406">
        <v>0</v>
      </c>
      <c r="C406" t="s">
        <v>698</v>
      </c>
      <c r="D406" t="s">
        <v>699</v>
      </c>
      <c r="E406" s="32">
        <f t="shared" si="18"/>
        <v>45437</v>
      </c>
      <c r="F406" s="51">
        <f t="shared" si="19"/>
        <v>8.3333333333333329E-2</v>
      </c>
      <c r="G406" s="33">
        <f t="shared" si="20"/>
        <v>45437.083333333336</v>
      </c>
    </row>
    <row r="407" spans="1:7" x14ac:dyDescent="0.45">
      <c r="A407">
        <v>0</v>
      </c>
      <c r="B407">
        <v>0</v>
      </c>
      <c r="C407" t="s">
        <v>699</v>
      </c>
      <c r="D407" t="s">
        <v>700</v>
      </c>
      <c r="E407" s="32">
        <f t="shared" si="18"/>
        <v>45437</v>
      </c>
      <c r="F407" s="51">
        <f t="shared" si="19"/>
        <v>0.10416666666666667</v>
      </c>
      <c r="G407" s="33">
        <f t="shared" si="20"/>
        <v>45437.104166666664</v>
      </c>
    </row>
    <row r="408" spans="1:7" x14ac:dyDescent="0.45">
      <c r="A408">
        <v>0</v>
      </c>
      <c r="B408">
        <v>0</v>
      </c>
      <c r="C408" t="s">
        <v>700</v>
      </c>
      <c r="D408" t="s">
        <v>701</v>
      </c>
      <c r="E408" s="32">
        <f t="shared" si="18"/>
        <v>45437</v>
      </c>
      <c r="F408" s="51">
        <f t="shared" si="19"/>
        <v>0.125</v>
      </c>
      <c r="G408" s="33">
        <f t="shared" si="20"/>
        <v>45437.125</v>
      </c>
    </row>
    <row r="409" spans="1:7" x14ac:dyDescent="0.45">
      <c r="A409">
        <v>0</v>
      </c>
      <c r="B409">
        <v>0</v>
      </c>
      <c r="C409" t="s">
        <v>701</v>
      </c>
      <c r="D409" t="s">
        <v>702</v>
      </c>
      <c r="E409" s="32">
        <f t="shared" si="18"/>
        <v>45437</v>
      </c>
      <c r="F409" s="51">
        <f t="shared" si="19"/>
        <v>0.14583333333333334</v>
      </c>
      <c r="G409" s="33">
        <f t="shared" si="20"/>
        <v>45437.145833333336</v>
      </c>
    </row>
    <row r="410" spans="1:7" x14ac:dyDescent="0.45">
      <c r="A410">
        <v>0</v>
      </c>
      <c r="B410">
        <v>0</v>
      </c>
      <c r="C410" t="s">
        <v>702</v>
      </c>
      <c r="D410" t="s">
        <v>703</v>
      </c>
      <c r="E410" s="32">
        <f t="shared" si="18"/>
        <v>45437</v>
      </c>
      <c r="F410" s="51">
        <f t="shared" si="19"/>
        <v>0.16666666666666666</v>
      </c>
      <c r="G410" s="33">
        <f t="shared" si="20"/>
        <v>45437.166666666664</v>
      </c>
    </row>
    <row r="411" spans="1:7" x14ac:dyDescent="0.45">
      <c r="A411">
        <v>0</v>
      </c>
      <c r="B411">
        <v>0</v>
      </c>
      <c r="C411" t="s">
        <v>703</v>
      </c>
      <c r="D411" t="s">
        <v>704</v>
      </c>
      <c r="E411" s="32">
        <f t="shared" si="18"/>
        <v>45437</v>
      </c>
      <c r="F411" s="51">
        <f t="shared" si="19"/>
        <v>0.1875</v>
      </c>
      <c r="G411" s="33">
        <f t="shared" si="20"/>
        <v>45437.1875</v>
      </c>
    </row>
    <row r="412" spans="1:7" x14ac:dyDescent="0.45">
      <c r="A412">
        <v>0</v>
      </c>
      <c r="B412">
        <v>0</v>
      </c>
      <c r="C412" t="s">
        <v>704</v>
      </c>
      <c r="D412" t="s">
        <v>705</v>
      </c>
      <c r="E412" s="32">
        <f t="shared" si="18"/>
        <v>45437</v>
      </c>
      <c r="F412" s="51">
        <f t="shared" si="19"/>
        <v>0.20833333333333334</v>
      </c>
      <c r="G412" s="33">
        <f t="shared" si="20"/>
        <v>45437.208333333336</v>
      </c>
    </row>
    <row r="413" spans="1:7" x14ac:dyDescent="0.45">
      <c r="A413">
        <v>0</v>
      </c>
      <c r="B413">
        <v>0</v>
      </c>
      <c r="C413" t="s">
        <v>705</v>
      </c>
      <c r="D413" t="s">
        <v>706</v>
      </c>
      <c r="E413" s="32">
        <f t="shared" si="18"/>
        <v>45437</v>
      </c>
      <c r="F413" s="51">
        <f t="shared" si="19"/>
        <v>0.22916666666666666</v>
      </c>
      <c r="G413" s="33">
        <f t="shared" si="20"/>
        <v>45437.229166666664</v>
      </c>
    </row>
    <row r="414" spans="1:7" x14ac:dyDescent="0.45">
      <c r="A414">
        <v>0</v>
      </c>
      <c r="B414">
        <v>0</v>
      </c>
      <c r="C414" t="s">
        <v>706</v>
      </c>
      <c r="D414" t="s">
        <v>707</v>
      </c>
      <c r="E414" s="32">
        <f t="shared" si="18"/>
        <v>45437</v>
      </c>
      <c r="F414" s="51">
        <f t="shared" si="19"/>
        <v>0.25</v>
      </c>
      <c r="G414" s="33">
        <f t="shared" si="20"/>
        <v>45437.25</v>
      </c>
    </row>
    <row r="415" spans="1:7" x14ac:dyDescent="0.45">
      <c r="A415">
        <v>0</v>
      </c>
      <c r="B415">
        <v>0</v>
      </c>
      <c r="C415" t="s">
        <v>707</v>
      </c>
      <c r="D415" t="s">
        <v>708</v>
      </c>
      <c r="E415" s="32">
        <f t="shared" si="18"/>
        <v>45437</v>
      </c>
      <c r="F415" s="51">
        <f t="shared" si="19"/>
        <v>0.27083333333333331</v>
      </c>
      <c r="G415" s="33">
        <f t="shared" si="20"/>
        <v>45437.270833333336</v>
      </c>
    </row>
    <row r="416" spans="1:7" x14ac:dyDescent="0.45">
      <c r="A416">
        <v>0</v>
      </c>
      <c r="B416">
        <v>0</v>
      </c>
      <c r="C416" t="s">
        <v>708</v>
      </c>
      <c r="D416" t="s">
        <v>709</v>
      </c>
      <c r="E416" s="32">
        <f t="shared" si="18"/>
        <v>45437</v>
      </c>
      <c r="F416" s="51">
        <f t="shared" si="19"/>
        <v>0.29166666666666669</v>
      </c>
      <c r="G416" s="33">
        <f t="shared" si="20"/>
        <v>45437.291666666664</v>
      </c>
    </row>
    <row r="417" spans="1:7" x14ac:dyDescent="0.45">
      <c r="A417">
        <v>0.39269999999999999</v>
      </c>
      <c r="B417">
        <v>2.37</v>
      </c>
      <c r="C417" t="s">
        <v>709</v>
      </c>
      <c r="D417" t="s">
        <v>710</v>
      </c>
      <c r="E417" s="32">
        <f t="shared" si="18"/>
        <v>45437</v>
      </c>
      <c r="F417" s="51">
        <f t="shared" si="19"/>
        <v>0.3125</v>
      </c>
      <c r="G417" s="33">
        <f t="shared" si="20"/>
        <v>45437.3125</v>
      </c>
    </row>
    <row r="418" spans="1:7" x14ac:dyDescent="0.45">
      <c r="A418">
        <v>0</v>
      </c>
      <c r="B418">
        <v>0</v>
      </c>
      <c r="C418" t="s">
        <v>710</v>
      </c>
      <c r="D418" t="s">
        <v>711</v>
      </c>
      <c r="E418" s="32">
        <f t="shared" si="18"/>
        <v>45437</v>
      </c>
      <c r="F418" s="51">
        <f t="shared" si="19"/>
        <v>0.33333333333333331</v>
      </c>
      <c r="G418" s="33">
        <f t="shared" si="20"/>
        <v>45437.333333333336</v>
      </c>
    </row>
    <row r="419" spans="1:7" x14ac:dyDescent="0.45">
      <c r="A419">
        <v>0</v>
      </c>
      <c r="B419">
        <v>0</v>
      </c>
      <c r="C419" t="s">
        <v>711</v>
      </c>
      <c r="D419" t="s">
        <v>712</v>
      </c>
      <c r="E419" s="32">
        <f t="shared" si="18"/>
        <v>45437</v>
      </c>
      <c r="F419" s="51">
        <f t="shared" si="19"/>
        <v>0.35416666666666669</v>
      </c>
      <c r="G419" s="33">
        <f t="shared" si="20"/>
        <v>45437.354166666664</v>
      </c>
    </row>
    <row r="420" spans="1:7" x14ac:dyDescent="0.45">
      <c r="A420">
        <v>0</v>
      </c>
      <c r="B420">
        <v>0</v>
      </c>
      <c r="C420" t="s">
        <v>712</v>
      </c>
      <c r="D420" t="s">
        <v>713</v>
      </c>
      <c r="E420" s="32">
        <f t="shared" si="18"/>
        <v>45437</v>
      </c>
      <c r="F420" s="51">
        <f t="shared" si="19"/>
        <v>0.375</v>
      </c>
      <c r="G420" s="33">
        <f t="shared" si="20"/>
        <v>45437.375</v>
      </c>
    </row>
    <row r="421" spans="1:7" x14ac:dyDescent="0.45">
      <c r="A421">
        <v>0</v>
      </c>
      <c r="B421">
        <v>0</v>
      </c>
      <c r="C421" t="s">
        <v>713</v>
      </c>
      <c r="D421" t="s">
        <v>714</v>
      </c>
      <c r="E421" s="32">
        <f t="shared" si="18"/>
        <v>45437</v>
      </c>
      <c r="F421" s="51">
        <f t="shared" si="19"/>
        <v>0.39583333333333331</v>
      </c>
      <c r="G421" s="33">
        <f t="shared" si="20"/>
        <v>45437.395833333336</v>
      </c>
    </row>
    <row r="422" spans="1:7" x14ac:dyDescent="0.45">
      <c r="A422">
        <v>0.2581</v>
      </c>
      <c r="B422">
        <v>1.55</v>
      </c>
      <c r="C422" t="s">
        <v>714</v>
      </c>
      <c r="D422" t="s">
        <v>715</v>
      </c>
      <c r="E422" s="32">
        <f t="shared" si="18"/>
        <v>45437</v>
      </c>
      <c r="F422" s="51">
        <f t="shared" si="19"/>
        <v>0.41666666666666669</v>
      </c>
      <c r="G422" s="33">
        <f t="shared" si="20"/>
        <v>45437.416666666664</v>
      </c>
    </row>
    <row r="423" spans="1:7" x14ac:dyDescent="0.45">
      <c r="A423">
        <v>0</v>
      </c>
      <c r="B423">
        <v>0</v>
      </c>
      <c r="C423" t="s">
        <v>715</v>
      </c>
      <c r="D423" t="s">
        <v>716</v>
      </c>
      <c r="E423" s="32">
        <f t="shared" si="18"/>
        <v>45437</v>
      </c>
      <c r="F423" s="51">
        <f t="shared" si="19"/>
        <v>0.4375</v>
      </c>
      <c r="G423" s="33">
        <f t="shared" si="20"/>
        <v>45437.4375</v>
      </c>
    </row>
    <row r="424" spans="1:7" x14ac:dyDescent="0.45">
      <c r="A424">
        <v>0</v>
      </c>
      <c r="B424">
        <v>0</v>
      </c>
      <c r="C424" t="s">
        <v>716</v>
      </c>
      <c r="D424" t="s">
        <v>717</v>
      </c>
      <c r="E424" s="32">
        <f t="shared" si="18"/>
        <v>45437</v>
      </c>
      <c r="F424" s="51">
        <f t="shared" si="19"/>
        <v>0.45833333333333331</v>
      </c>
      <c r="G424" s="33">
        <f t="shared" si="20"/>
        <v>45437.458333333336</v>
      </c>
    </row>
    <row r="425" spans="1:7" x14ac:dyDescent="0.45">
      <c r="A425">
        <v>0</v>
      </c>
      <c r="B425">
        <v>0</v>
      </c>
      <c r="C425" t="s">
        <v>717</v>
      </c>
      <c r="D425" t="s">
        <v>718</v>
      </c>
      <c r="E425" s="32">
        <f t="shared" si="18"/>
        <v>45437</v>
      </c>
      <c r="F425" s="51">
        <f t="shared" si="19"/>
        <v>0.47916666666666669</v>
      </c>
      <c r="G425" s="33">
        <f t="shared" si="20"/>
        <v>45437.479166666664</v>
      </c>
    </row>
    <row r="426" spans="1:7" x14ac:dyDescent="0.45">
      <c r="A426">
        <v>0</v>
      </c>
      <c r="B426">
        <v>0</v>
      </c>
      <c r="C426" t="s">
        <v>718</v>
      </c>
      <c r="D426" t="s">
        <v>719</v>
      </c>
      <c r="E426" s="32">
        <f t="shared" si="18"/>
        <v>45437</v>
      </c>
      <c r="F426" s="51">
        <f t="shared" si="19"/>
        <v>0.5</v>
      </c>
      <c r="G426" s="33">
        <f t="shared" si="20"/>
        <v>45437.5</v>
      </c>
    </row>
    <row r="427" spans="1:7" x14ac:dyDescent="0.45">
      <c r="A427">
        <v>0</v>
      </c>
      <c r="B427">
        <v>0</v>
      </c>
      <c r="C427" t="s">
        <v>719</v>
      </c>
      <c r="D427" t="s">
        <v>720</v>
      </c>
      <c r="E427" s="32">
        <f t="shared" si="18"/>
        <v>45437</v>
      </c>
      <c r="F427" s="51">
        <f t="shared" si="19"/>
        <v>0.52083333333333337</v>
      </c>
      <c r="G427" s="33">
        <f t="shared" si="20"/>
        <v>45437.520833333336</v>
      </c>
    </row>
    <row r="428" spans="1:7" x14ac:dyDescent="0.45">
      <c r="A428">
        <v>0</v>
      </c>
      <c r="B428">
        <v>0</v>
      </c>
      <c r="C428" t="s">
        <v>720</v>
      </c>
      <c r="D428" t="s">
        <v>721</v>
      </c>
      <c r="E428" s="32">
        <f t="shared" si="18"/>
        <v>45437</v>
      </c>
      <c r="F428" s="51">
        <f t="shared" si="19"/>
        <v>0.54166666666666663</v>
      </c>
      <c r="G428" s="33">
        <f t="shared" si="20"/>
        <v>45437.541666666664</v>
      </c>
    </row>
    <row r="429" spans="1:7" x14ac:dyDescent="0.45">
      <c r="A429">
        <v>0</v>
      </c>
      <c r="B429">
        <v>0</v>
      </c>
      <c r="C429" t="s">
        <v>721</v>
      </c>
      <c r="D429" t="s">
        <v>722</v>
      </c>
      <c r="E429" s="32">
        <f t="shared" si="18"/>
        <v>45437</v>
      </c>
      <c r="F429" s="51">
        <f t="shared" si="19"/>
        <v>0.5625</v>
      </c>
      <c r="G429" s="33">
        <f t="shared" si="20"/>
        <v>45437.5625</v>
      </c>
    </row>
    <row r="430" spans="1:7" x14ac:dyDescent="0.45">
      <c r="A430">
        <v>0</v>
      </c>
      <c r="B430">
        <v>0</v>
      </c>
      <c r="C430" t="s">
        <v>722</v>
      </c>
      <c r="D430" t="s">
        <v>723</v>
      </c>
      <c r="E430" s="32">
        <f t="shared" si="18"/>
        <v>45437</v>
      </c>
      <c r="F430" s="51">
        <f t="shared" si="19"/>
        <v>0.58333333333333337</v>
      </c>
      <c r="G430" s="33">
        <f t="shared" si="20"/>
        <v>45437.583333333336</v>
      </c>
    </row>
    <row r="431" spans="1:7" x14ac:dyDescent="0.45">
      <c r="A431">
        <v>0</v>
      </c>
      <c r="B431">
        <v>0</v>
      </c>
      <c r="C431" t="s">
        <v>723</v>
      </c>
      <c r="D431" t="s">
        <v>724</v>
      </c>
      <c r="E431" s="32">
        <f t="shared" si="18"/>
        <v>45437</v>
      </c>
      <c r="F431" s="51">
        <f t="shared" si="19"/>
        <v>0.60416666666666663</v>
      </c>
      <c r="G431" s="33">
        <f t="shared" si="20"/>
        <v>45437.604166666664</v>
      </c>
    </row>
    <row r="432" spans="1:7" x14ac:dyDescent="0.45">
      <c r="A432">
        <v>0</v>
      </c>
      <c r="B432">
        <v>0</v>
      </c>
      <c r="C432" t="s">
        <v>724</v>
      </c>
      <c r="D432" t="s">
        <v>725</v>
      </c>
      <c r="E432" s="32">
        <f t="shared" si="18"/>
        <v>45437</v>
      </c>
      <c r="F432" s="51">
        <f t="shared" si="19"/>
        <v>0.625</v>
      </c>
      <c r="G432" s="33">
        <f t="shared" si="20"/>
        <v>45437.625</v>
      </c>
    </row>
    <row r="433" spans="1:7" x14ac:dyDescent="0.45">
      <c r="A433">
        <v>0</v>
      </c>
      <c r="B433">
        <v>0</v>
      </c>
      <c r="C433" t="s">
        <v>725</v>
      </c>
      <c r="D433" t="s">
        <v>726</v>
      </c>
      <c r="E433" s="32">
        <f t="shared" si="18"/>
        <v>45437</v>
      </c>
      <c r="F433" s="51">
        <f t="shared" si="19"/>
        <v>0.64583333333333337</v>
      </c>
      <c r="G433" s="33">
        <f t="shared" si="20"/>
        <v>45437.645833333336</v>
      </c>
    </row>
    <row r="434" spans="1:7" x14ac:dyDescent="0.45">
      <c r="A434">
        <v>0</v>
      </c>
      <c r="B434">
        <v>0</v>
      </c>
      <c r="C434" t="s">
        <v>726</v>
      </c>
      <c r="D434" t="s">
        <v>727</v>
      </c>
      <c r="E434" s="32">
        <f t="shared" si="18"/>
        <v>45437</v>
      </c>
      <c r="F434" s="51">
        <f t="shared" si="19"/>
        <v>0.66666666666666663</v>
      </c>
      <c r="G434" s="33">
        <f t="shared" si="20"/>
        <v>45437.666666666664</v>
      </c>
    </row>
    <row r="435" spans="1:7" x14ac:dyDescent="0.45">
      <c r="A435">
        <v>5.8122999999999996</v>
      </c>
      <c r="B435">
        <v>35.01</v>
      </c>
      <c r="C435" t="s">
        <v>727</v>
      </c>
      <c r="D435" t="s">
        <v>728</v>
      </c>
      <c r="E435" s="32">
        <f t="shared" si="18"/>
        <v>45437</v>
      </c>
      <c r="F435" s="51">
        <f t="shared" si="19"/>
        <v>0.6875</v>
      </c>
      <c r="G435" s="33">
        <f t="shared" si="20"/>
        <v>45437.6875</v>
      </c>
    </row>
    <row r="436" spans="1:7" x14ac:dyDescent="0.45">
      <c r="A436">
        <v>0</v>
      </c>
      <c r="B436">
        <v>0</v>
      </c>
      <c r="C436" t="s">
        <v>728</v>
      </c>
      <c r="D436" t="s">
        <v>729</v>
      </c>
      <c r="E436" s="32">
        <f t="shared" si="18"/>
        <v>45437</v>
      </c>
      <c r="F436" s="51">
        <f t="shared" si="19"/>
        <v>0.70833333333333337</v>
      </c>
      <c r="G436" s="33">
        <f t="shared" si="20"/>
        <v>45437.708333333336</v>
      </c>
    </row>
    <row r="437" spans="1:7" x14ac:dyDescent="0.45">
      <c r="A437">
        <v>0</v>
      </c>
      <c r="B437">
        <v>0</v>
      </c>
      <c r="C437" t="s">
        <v>729</v>
      </c>
      <c r="D437" t="s">
        <v>730</v>
      </c>
      <c r="E437" s="32">
        <f t="shared" si="18"/>
        <v>45437</v>
      </c>
      <c r="F437" s="51">
        <f t="shared" si="19"/>
        <v>0.72916666666666663</v>
      </c>
      <c r="G437" s="33">
        <f t="shared" si="20"/>
        <v>45437.729166666664</v>
      </c>
    </row>
    <row r="438" spans="1:7" x14ac:dyDescent="0.45">
      <c r="A438">
        <v>0</v>
      </c>
      <c r="B438">
        <v>0</v>
      </c>
      <c r="C438" t="s">
        <v>730</v>
      </c>
      <c r="D438" t="s">
        <v>731</v>
      </c>
      <c r="E438" s="32">
        <f t="shared" si="18"/>
        <v>45437</v>
      </c>
      <c r="F438" s="51">
        <f t="shared" si="19"/>
        <v>0.75</v>
      </c>
      <c r="G438" s="33">
        <f t="shared" si="20"/>
        <v>45437.75</v>
      </c>
    </row>
    <row r="439" spans="1:7" x14ac:dyDescent="0.45">
      <c r="A439">
        <v>0</v>
      </c>
      <c r="B439">
        <v>0</v>
      </c>
      <c r="C439" t="s">
        <v>731</v>
      </c>
      <c r="D439" t="s">
        <v>732</v>
      </c>
      <c r="E439" s="32">
        <f t="shared" si="18"/>
        <v>45437</v>
      </c>
      <c r="F439" s="51">
        <f t="shared" si="19"/>
        <v>0.77083333333333337</v>
      </c>
      <c r="G439" s="33">
        <f t="shared" si="20"/>
        <v>45437.770833333336</v>
      </c>
    </row>
    <row r="440" spans="1:7" x14ac:dyDescent="0.45">
      <c r="A440">
        <v>0</v>
      </c>
      <c r="B440">
        <v>0</v>
      </c>
      <c r="C440" t="s">
        <v>732</v>
      </c>
      <c r="D440" t="s">
        <v>733</v>
      </c>
      <c r="E440" s="32">
        <f t="shared" si="18"/>
        <v>45437</v>
      </c>
      <c r="F440" s="51">
        <f t="shared" si="19"/>
        <v>0.79166666666666663</v>
      </c>
      <c r="G440" s="33">
        <f t="shared" si="20"/>
        <v>45437.791666666664</v>
      </c>
    </row>
    <row r="441" spans="1:7" x14ac:dyDescent="0.45">
      <c r="A441">
        <v>0</v>
      </c>
      <c r="B441">
        <v>0</v>
      </c>
      <c r="C441" t="s">
        <v>733</v>
      </c>
      <c r="D441" t="s">
        <v>734</v>
      </c>
      <c r="E441" s="32">
        <f t="shared" si="18"/>
        <v>45437</v>
      </c>
      <c r="F441" s="51">
        <f t="shared" si="19"/>
        <v>0.8125</v>
      </c>
      <c r="G441" s="33">
        <f t="shared" si="20"/>
        <v>45437.8125</v>
      </c>
    </row>
    <row r="442" spans="1:7" x14ac:dyDescent="0.45">
      <c r="A442">
        <v>0</v>
      </c>
      <c r="B442">
        <v>0</v>
      </c>
      <c r="C442" t="s">
        <v>734</v>
      </c>
      <c r="D442" t="s">
        <v>735</v>
      </c>
      <c r="E442" s="32">
        <f t="shared" si="18"/>
        <v>45437</v>
      </c>
      <c r="F442" s="51">
        <f t="shared" si="19"/>
        <v>0.83333333333333337</v>
      </c>
      <c r="G442" s="33">
        <f t="shared" si="20"/>
        <v>45437.833333333336</v>
      </c>
    </row>
    <row r="443" spans="1:7" x14ac:dyDescent="0.45">
      <c r="A443">
        <v>0</v>
      </c>
      <c r="B443">
        <v>0</v>
      </c>
      <c r="C443" t="s">
        <v>735</v>
      </c>
      <c r="D443" t="s">
        <v>736</v>
      </c>
      <c r="E443" s="32">
        <f t="shared" si="18"/>
        <v>45437</v>
      </c>
      <c r="F443" s="51">
        <f t="shared" si="19"/>
        <v>0.85416666666666663</v>
      </c>
      <c r="G443" s="33">
        <f t="shared" si="20"/>
        <v>45437.854166666664</v>
      </c>
    </row>
    <row r="444" spans="1:7" x14ac:dyDescent="0.45">
      <c r="A444">
        <v>0</v>
      </c>
      <c r="B444">
        <v>0</v>
      </c>
      <c r="C444" t="s">
        <v>736</v>
      </c>
      <c r="D444" t="s">
        <v>737</v>
      </c>
      <c r="E444" s="32">
        <f t="shared" si="18"/>
        <v>45437</v>
      </c>
      <c r="F444" s="51">
        <f t="shared" si="19"/>
        <v>0.875</v>
      </c>
      <c r="G444" s="33">
        <f t="shared" si="20"/>
        <v>45437.875</v>
      </c>
    </row>
    <row r="445" spans="1:7" x14ac:dyDescent="0.45">
      <c r="A445">
        <v>0</v>
      </c>
      <c r="B445">
        <v>0</v>
      </c>
      <c r="C445" t="s">
        <v>737</v>
      </c>
      <c r="D445" t="s">
        <v>738</v>
      </c>
      <c r="E445" s="32">
        <f t="shared" si="18"/>
        <v>45437</v>
      </c>
      <c r="F445" s="51">
        <f t="shared" si="19"/>
        <v>0.89583333333333337</v>
      </c>
      <c r="G445" s="33">
        <f t="shared" si="20"/>
        <v>45437.895833333336</v>
      </c>
    </row>
    <row r="446" spans="1:7" x14ac:dyDescent="0.45">
      <c r="A446">
        <v>0</v>
      </c>
      <c r="B446">
        <v>0</v>
      </c>
      <c r="C446" t="s">
        <v>738</v>
      </c>
      <c r="D446" t="s">
        <v>739</v>
      </c>
      <c r="E446" s="32">
        <f t="shared" si="18"/>
        <v>45437</v>
      </c>
      <c r="F446" s="51">
        <f t="shared" si="19"/>
        <v>0.91666666666666663</v>
      </c>
      <c r="G446" s="33">
        <f t="shared" si="20"/>
        <v>45437.916666666664</v>
      </c>
    </row>
    <row r="447" spans="1:7" x14ac:dyDescent="0.45">
      <c r="A447">
        <v>0</v>
      </c>
      <c r="B447">
        <v>0</v>
      </c>
      <c r="C447" t="s">
        <v>739</v>
      </c>
      <c r="D447" t="s">
        <v>740</v>
      </c>
      <c r="E447" s="32">
        <f t="shared" si="18"/>
        <v>45437</v>
      </c>
      <c r="F447" s="51">
        <f t="shared" si="19"/>
        <v>0.9375</v>
      </c>
      <c r="G447" s="33">
        <f t="shared" si="20"/>
        <v>45437.9375</v>
      </c>
    </row>
    <row r="448" spans="1:7" x14ac:dyDescent="0.45">
      <c r="A448">
        <v>0</v>
      </c>
      <c r="B448">
        <v>0</v>
      </c>
      <c r="C448" t="s">
        <v>740</v>
      </c>
      <c r="D448" t="s">
        <v>741</v>
      </c>
      <c r="E448" s="32">
        <f t="shared" si="18"/>
        <v>45437</v>
      </c>
      <c r="F448" s="51">
        <f t="shared" si="19"/>
        <v>0.95833333333333337</v>
      </c>
      <c r="G448" s="33">
        <f t="shared" si="20"/>
        <v>45437.958333333336</v>
      </c>
    </row>
    <row r="449" spans="1:7" x14ac:dyDescent="0.45">
      <c r="A449">
        <v>0</v>
      </c>
      <c r="B449">
        <v>0</v>
      </c>
      <c r="C449" t="s">
        <v>741</v>
      </c>
      <c r="D449" t="s">
        <v>742</v>
      </c>
      <c r="E449" s="32">
        <f t="shared" si="18"/>
        <v>45437</v>
      </c>
      <c r="F449" s="51">
        <f t="shared" si="19"/>
        <v>0.97916666666666663</v>
      </c>
      <c r="G449" s="33">
        <f t="shared" si="20"/>
        <v>45437.979166666664</v>
      </c>
    </row>
    <row r="450" spans="1:7" x14ac:dyDescent="0.45">
      <c r="A450">
        <v>0</v>
      </c>
      <c r="B450">
        <v>0</v>
      </c>
      <c r="C450" t="s">
        <v>742</v>
      </c>
      <c r="D450" t="s">
        <v>743</v>
      </c>
      <c r="E450" s="32">
        <f t="shared" si="18"/>
        <v>45438</v>
      </c>
      <c r="F450" s="51">
        <f t="shared" si="19"/>
        <v>0</v>
      </c>
      <c r="G450" s="33">
        <f t="shared" si="20"/>
        <v>45438</v>
      </c>
    </row>
    <row r="451" spans="1:7" x14ac:dyDescent="0.45">
      <c r="A451">
        <v>0</v>
      </c>
      <c r="B451">
        <v>0</v>
      </c>
      <c r="C451" t="s">
        <v>743</v>
      </c>
      <c r="D451" t="s">
        <v>744</v>
      </c>
      <c r="E451" s="32">
        <f t="shared" si="18"/>
        <v>45438</v>
      </c>
      <c r="F451" s="51">
        <f t="shared" si="19"/>
        <v>2.0833333333333332E-2</v>
      </c>
      <c r="G451" s="33">
        <f t="shared" si="20"/>
        <v>45438.020833333336</v>
      </c>
    </row>
    <row r="452" spans="1:7" x14ac:dyDescent="0.45">
      <c r="A452">
        <v>0</v>
      </c>
      <c r="B452">
        <v>0</v>
      </c>
      <c r="C452" t="s">
        <v>744</v>
      </c>
      <c r="D452" t="s">
        <v>745</v>
      </c>
      <c r="E452" s="32">
        <f t="shared" ref="E452:E515" si="21">DATE(MID(C452,2,4),MID(C452,7,2),MID(C452,10,2))</f>
        <v>45438</v>
      </c>
      <c r="F452" s="51">
        <f t="shared" ref="F452:F515" si="22">TIME(MID(C452,13,2),MID(C452,16,2),0)</f>
        <v>4.1666666666666664E-2</v>
      </c>
      <c r="G452" s="33">
        <f t="shared" ref="G452:G515" si="23">E452+F452</f>
        <v>45438.041666666664</v>
      </c>
    </row>
    <row r="453" spans="1:7" x14ac:dyDescent="0.45">
      <c r="A453">
        <v>0</v>
      </c>
      <c r="B453">
        <v>0</v>
      </c>
      <c r="C453" t="s">
        <v>745</v>
      </c>
      <c r="D453" t="s">
        <v>746</v>
      </c>
      <c r="E453" s="32">
        <f t="shared" si="21"/>
        <v>45438</v>
      </c>
      <c r="F453" s="51">
        <f t="shared" si="22"/>
        <v>6.25E-2</v>
      </c>
      <c r="G453" s="33">
        <f t="shared" si="23"/>
        <v>45438.0625</v>
      </c>
    </row>
    <row r="454" spans="1:7" x14ac:dyDescent="0.45">
      <c r="A454">
        <v>0</v>
      </c>
      <c r="B454">
        <v>0</v>
      </c>
      <c r="C454" t="s">
        <v>746</v>
      </c>
      <c r="D454" t="s">
        <v>747</v>
      </c>
      <c r="E454" s="32">
        <f t="shared" si="21"/>
        <v>45438</v>
      </c>
      <c r="F454" s="51">
        <f t="shared" si="22"/>
        <v>8.3333333333333329E-2</v>
      </c>
      <c r="G454" s="33">
        <f t="shared" si="23"/>
        <v>45438.083333333336</v>
      </c>
    </row>
    <row r="455" spans="1:7" x14ac:dyDescent="0.45">
      <c r="A455">
        <v>0</v>
      </c>
      <c r="B455">
        <v>0</v>
      </c>
      <c r="C455" t="s">
        <v>747</v>
      </c>
      <c r="D455" t="s">
        <v>748</v>
      </c>
      <c r="E455" s="32">
        <f t="shared" si="21"/>
        <v>45438</v>
      </c>
      <c r="F455" s="51">
        <f t="shared" si="22"/>
        <v>0.10416666666666667</v>
      </c>
      <c r="G455" s="33">
        <f t="shared" si="23"/>
        <v>45438.104166666664</v>
      </c>
    </row>
    <row r="456" spans="1:7" x14ac:dyDescent="0.45">
      <c r="A456">
        <v>0</v>
      </c>
      <c r="B456">
        <v>0</v>
      </c>
      <c r="C456" t="s">
        <v>748</v>
      </c>
      <c r="D456" t="s">
        <v>749</v>
      </c>
      <c r="E456" s="32">
        <f t="shared" si="21"/>
        <v>45438</v>
      </c>
      <c r="F456" s="51">
        <f t="shared" si="22"/>
        <v>0.125</v>
      </c>
      <c r="G456" s="33">
        <f t="shared" si="23"/>
        <v>45438.125</v>
      </c>
    </row>
    <row r="457" spans="1:7" x14ac:dyDescent="0.45">
      <c r="A457">
        <v>0</v>
      </c>
      <c r="B457">
        <v>0</v>
      </c>
      <c r="C457" t="s">
        <v>749</v>
      </c>
      <c r="D457" t="s">
        <v>750</v>
      </c>
      <c r="E457" s="32">
        <f t="shared" si="21"/>
        <v>45438</v>
      </c>
      <c r="F457" s="51">
        <f t="shared" si="22"/>
        <v>0.14583333333333334</v>
      </c>
      <c r="G457" s="33">
        <f t="shared" si="23"/>
        <v>45438.145833333336</v>
      </c>
    </row>
    <row r="458" spans="1:7" x14ac:dyDescent="0.45">
      <c r="A458">
        <v>0</v>
      </c>
      <c r="B458">
        <v>0</v>
      </c>
      <c r="C458" t="s">
        <v>750</v>
      </c>
      <c r="D458" t="s">
        <v>751</v>
      </c>
      <c r="E458" s="32">
        <f t="shared" si="21"/>
        <v>45438</v>
      </c>
      <c r="F458" s="51">
        <f t="shared" si="22"/>
        <v>0.16666666666666666</v>
      </c>
      <c r="G458" s="33">
        <f t="shared" si="23"/>
        <v>45438.166666666664</v>
      </c>
    </row>
    <row r="459" spans="1:7" x14ac:dyDescent="0.45">
      <c r="A459">
        <v>0</v>
      </c>
      <c r="B459">
        <v>0</v>
      </c>
      <c r="C459" t="s">
        <v>751</v>
      </c>
      <c r="D459" t="s">
        <v>752</v>
      </c>
      <c r="E459" s="32">
        <f t="shared" si="21"/>
        <v>45438</v>
      </c>
      <c r="F459" s="51">
        <f t="shared" si="22"/>
        <v>0.1875</v>
      </c>
      <c r="G459" s="33">
        <f t="shared" si="23"/>
        <v>45438.1875</v>
      </c>
    </row>
    <row r="460" spans="1:7" x14ac:dyDescent="0.45">
      <c r="A460">
        <v>0</v>
      </c>
      <c r="B460">
        <v>0</v>
      </c>
      <c r="C460" t="s">
        <v>752</v>
      </c>
      <c r="D460" t="s">
        <v>753</v>
      </c>
      <c r="E460" s="32">
        <f t="shared" si="21"/>
        <v>45438</v>
      </c>
      <c r="F460" s="51">
        <f t="shared" si="22"/>
        <v>0.20833333333333334</v>
      </c>
      <c r="G460" s="33">
        <f t="shared" si="23"/>
        <v>45438.208333333336</v>
      </c>
    </row>
    <row r="461" spans="1:7" x14ac:dyDescent="0.45">
      <c r="A461">
        <v>0</v>
      </c>
      <c r="B461">
        <v>0</v>
      </c>
      <c r="C461" t="s">
        <v>753</v>
      </c>
      <c r="D461" t="s">
        <v>754</v>
      </c>
      <c r="E461" s="32">
        <f t="shared" si="21"/>
        <v>45438</v>
      </c>
      <c r="F461" s="51">
        <f t="shared" si="22"/>
        <v>0.22916666666666666</v>
      </c>
      <c r="G461" s="33">
        <f t="shared" si="23"/>
        <v>45438.229166666664</v>
      </c>
    </row>
    <row r="462" spans="1:7" x14ac:dyDescent="0.45">
      <c r="A462">
        <v>0</v>
      </c>
      <c r="B462">
        <v>0</v>
      </c>
      <c r="C462" t="s">
        <v>754</v>
      </c>
      <c r="D462" t="s">
        <v>755</v>
      </c>
      <c r="E462" s="32">
        <f t="shared" si="21"/>
        <v>45438</v>
      </c>
      <c r="F462" s="51">
        <f t="shared" si="22"/>
        <v>0.25</v>
      </c>
      <c r="G462" s="33">
        <f t="shared" si="23"/>
        <v>45438.25</v>
      </c>
    </row>
    <row r="463" spans="1:7" x14ac:dyDescent="0.45">
      <c r="A463">
        <v>0</v>
      </c>
      <c r="B463">
        <v>0</v>
      </c>
      <c r="C463" t="s">
        <v>755</v>
      </c>
      <c r="D463" t="s">
        <v>756</v>
      </c>
      <c r="E463" s="32">
        <f t="shared" si="21"/>
        <v>45438</v>
      </c>
      <c r="F463" s="51">
        <f t="shared" si="22"/>
        <v>0.27083333333333331</v>
      </c>
      <c r="G463" s="33">
        <f t="shared" si="23"/>
        <v>45438.270833333336</v>
      </c>
    </row>
    <row r="464" spans="1:7" x14ac:dyDescent="0.45">
      <c r="A464">
        <v>0.11219999999999999</v>
      </c>
      <c r="B464">
        <v>0.68</v>
      </c>
      <c r="C464" t="s">
        <v>756</v>
      </c>
      <c r="D464" t="s">
        <v>757</v>
      </c>
      <c r="E464" s="32">
        <f t="shared" si="21"/>
        <v>45438</v>
      </c>
      <c r="F464" s="51">
        <f t="shared" si="22"/>
        <v>0.29166666666666669</v>
      </c>
      <c r="G464" s="33">
        <f t="shared" si="23"/>
        <v>45438.291666666664</v>
      </c>
    </row>
    <row r="465" spans="1:7" x14ac:dyDescent="0.45">
      <c r="A465">
        <v>0</v>
      </c>
      <c r="B465">
        <v>0</v>
      </c>
      <c r="C465" t="s">
        <v>757</v>
      </c>
      <c r="D465" t="s">
        <v>758</v>
      </c>
      <c r="E465" s="32">
        <f t="shared" si="21"/>
        <v>45438</v>
      </c>
      <c r="F465" s="51">
        <f t="shared" si="22"/>
        <v>0.3125</v>
      </c>
      <c r="G465" s="33">
        <f t="shared" si="23"/>
        <v>45438.3125</v>
      </c>
    </row>
    <row r="466" spans="1:7" x14ac:dyDescent="0.45">
      <c r="A466">
        <v>0</v>
      </c>
      <c r="B466">
        <v>0</v>
      </c>
      <c r="C466" t="s">
        <v>758</v>
      </c>
      <c r="D466" t="s">
        <v>759</v>
      </c>
      <c r="E466" s="32">
        <f t="shared" si="21"/>
        <v>45438</v>
      </c>
      <c r="F466" s="51">
        <f t="shared" si="22"/>
        <v>0.33333333333333331</v>
      </c>
      <c r="G466" s="33">
        <f t="shared" si="23"/>
        <v>45438.333333333336</v>
      </c>
    </row>
    <row r="467" spans="1:7" x14ac:dyDescent="0.45">
      <c r="A467">
        <v>6.7299999999999999E-2</v>
      </c>
      <c r="B467">
        <v>0.41</v>
      </c>
      <c r="C467" t="s">
        <v>759</v>
      </c>
      <c r="D467" t="s">
        <v>760</v>
      </c>
      <c r="E467" s="32">
        <f t="shared" si="21"/>
        <v>45438</v>
      </c>
      <c r="F467" s="51">
        <f t="shared" si="22"/>
        <v>0.35416666666666669</v>
      </c>
      <c r="G467" s="33">
        <f t="shared" si="23"/>
        <v>45438.354166666664</v>
      </c>
    </row>
    <row r="468" spans="1:7" x14ac:dyDescent="0.45">
      <c r="A468">
        <v>0</v>
      </c>
      <c r="B468">
        <v>0</v>
      </c>
      <c r="C468" t="s">
        <v>760</v>
      </c>
      <c r="D468" t="s">
        <v>761</v>
      </c>
      <c r="E468" s="32">
        <f t="shared" si="21"/>
        <v>45438</v>
      </c>
      <c r="F468" s="51">
        <f t="shared" si="22"/>
        <v>0.375</v>
      </c>
      <c r="G468" s="33">
        <f t="shared" si="23"/>
        <v>45438.375</v>
      </c>
    </row>
    <row r="469" spans="1:7" x14ac:dyDescent="0.45">
      <c r="A469">
        <v>0.39269999999999999</v>
      </c>
      <c r="B469">
        <v>2.37</v>
      </c>
      <c r="C469" t="s">
        <v>761</v>
      </c>
      <c r="D469" t="s">
        <v>762</v>
      </c>
      <c r="E469" s="32">
        <f t="shared" si="21"/>
        <v>45438</v>
      </c>
      <c r="F469" s="51">
        <f t="shared" si="22"/>
        <v>0.39583333333333331</v>
      </c>
      <c r="G469" s="33">
        <f t="shared" si="23"/>
        <v>45438.395833333336</v>
      </c>
    </row>
    <row r="470" spans="1:7" x14ac:dyDescent="0.45">
      <c r="A470">
        <v>1.12E-2</v>
      </c>
      <c r="B470">
        <v>7.0000000000000007E-2</v>
      </c>
      <c r="C470" t="s">
        <v>762</v>
      </c>
      <c r="D470" t="s">
        <v>763</v>
      </c>
      <c r="E470" s="32">
        <f t="shared" si="21"/>
        <v>45438</v>
      </c>
      <c r="F470" s="51">
        <f t="shared" si="22"/>
        <v>0.41666666666666669</v>
      </c>
      <c r="G470" s="33">
        <f t="shared" si="23"/>
        <v>45438.416666666664</v>
      </c>
    </row>
    <row r="471" spans="1:7" x14ac:dyDescent="0.45">
      <c r="A471">
        <v>0.30299999999999999</v>
      </c>
      <c r="B471">
        <v>1.83</v>
      </c>
      <c r="C471" t="s">
        <v>763</v>
      </c>
      <c r="D471" t="s">
        <v>764</v>
      </c>
      <c r="E471" s="32">
        <f t="shared" si="21"/>
        <v>45438</v>
      </c>
      <c r="F471" s="51">
        <f t="shared" si="22"/>
        <v>0.4375</v>
      </c>
      <c r="G471" s="33">
        <f t="shared" si="23"/>
        <v>45438.4375</v>
      </c>
    </row>
    <row r="472" spans="1:7" x14ac:dyDescent="0.45">
      <c r="A472">
        <v>0.2356</v>
      </c>
      <c r="B472">
        <v>1.42</v>
      </c>
      <c r="C472" t="s">
        <v>764</v>
      </c>
      <c r="D472" t="s">
        <v>765</v>
      </c>
      <c r="E472" s="32">
        <f t="shared" si="21"/>
        <v>45438</v>
      </c>
      <c r="F472" s="51">
        <f t="shared" si="22"/>
        <v>0.45833333333333331</v>
      </c>
      <c r="G472" s="33">
        <f t="shared" si="23"/>
        <v>45438.458333333336</v>
      </c>
    </row>
    <row r="473" spans="1:7" x14ac:dyDescent="0.45">
      <c r="A473">
        <v>0</v>
      </c>
      <c r="B473">
        <v>0</v>
      </c>
      <c r="C473" t="s">
        <v>765</v>
      </c>
      <c r="D473" t="s">
        <v>766</v>
      </c>
      <c r="E473" s="32">
        <f t="shared" si="21"/>
        <v>45438</v>
      </c>
      <c r="F473" s="51">
        <f t="shared" si="22"/>
        <v>0.47916666666666669</v>
      </c>
      <c r="G473" s="33">
        <f t="shared" si="23"/>
        <v>45438.479166666664</v>
      </c>
    </row>
    <row r="474" spans="1:7" x14ac:dyDescent="0.45">
      <c r="A474">
        <v>0</v>
      </c>
      <c r="B474">
        <v>0</v>
      </c>
      <c r="C474" t="s">
        <v>766</v>
      </c>
      <c r="D474" t="s">
        <v>767</v>
      </c>
      <c r="E474" s="32">
        <f t="shared" si="21"/>
        <v>45438</v>
      </c>
      <c r="F474" s="51">
        <f t="shared" si="22"/>
        <v>0.5</v>
      </c>
      <c r="G474" s="33">
        <f t="shared" si="23"/>
        <v>45438.5</v>
      </c>
    </row>
    <row r="475" spans="1:7" x14ac:dyDescent="0.45">
      <c r="A475">
        <v>0</v>
      </c>
      <c r="B475">
        <v>0</v>
      </c>
      <c r="C475" t="s">
        <v>767</v>
      </c>
      <c r="D475" t="s">
        <v>768</v>
      </c>
      <c r="E475" s="32">
        <f t="shared" si="21"/>
        <v>45438</v>
      </c>
      <c r="F475" s="51">
        <f t="shared" si="22"/>
        <v>0.52083333333333337</v>
      </c>
      <c r="G475" s="33">
        <f t="shared" si="23"/>
        <v>45438.520833333336</v>
      </c>
    </row>
    <row r="476" spans="1:7" x14ac:dyDescent="0.45">
      <c r="A476">
        <v>0</v>
      </c>
      <c r="B476">
        <v>0</v>
      </c>
      <c r="C476" t="s">
        <v>768</v>
      </c>
      <c r="D476" t="s">
        <v>769</v>
      </c>
      <c r="E476" s="32">
        <f t="shared" si="21"/>
        <v>45438</v>
      </c>
      <c r="F476" s="51">
        <f t="shared" si="22"/>
        <v>0.54166666666666663</v>
      </c>
      <c r="G476" s="33">
        <f t="shared" si="23"/>
        <v>45438.541666666664</v>
      </c>
    </row>
    <row r="477" spans="1:7" x14ac:dyDescent="0.45">
      <c r="A477">
        <v>1.12E-2</v>
      </c>
      <c r="B477">
        <v>7.0000000000000007E-2</v>
      </c>
      <c r="C477" t="s">
        <v>769</v>
      </c>
      <c r="D477" t="s">
        <v>770</v>
      </c>
      <c r="E477" s="32">
        <f t="shared" si="21"/>
        <v>45438</v>
      </c>
      <c r="F477" s="51">
        <f t="shared" si="22"/>
        <v>0.5625</v>
      </c>
      <c r="G477" s="33">
        <f t="shared" si="23"/>
        <v>45438.5625</v>
      </c>
    </row>
    <row r="478" spans="1:7" x14ac:dyDescent="0.45">
      <c r="A478">
        <v>9.0550999999999995</v>
      </c>
      <c r="B478">
        <v>54.55</v>
      </c>
      <c r="C478" t="s">
        <v>770</v>
      </c>
      <c r="D478" t="s">
        <v>771</v>
      </c>
      <c r="E478" s="32">
        <f t="shared" si="21"/>
        <v>45438</v>
      </c>
      <c r="F478" s="51">
        <f t="shared" si="22"/>
        <v>0.58333333333333337</v>
      </c>
      <c r="G478" s="33">
        <f t="shared" si="23"/>
        <v>45438.583333333336</v>
      </c>
    </row>
    <row r="479" spans="1:7" x14ac:dyDescent="0.45">
      <c r="A479">
        <v>0</v>
      </c>
      <c r="B479">
        <v>0</v>
      </c>
      <c r="C479" t="s">
        <v>771</v>
      </c>
      <c r="D479" t="s">
        <v>772</v>
      </c>
      <c r="E479" s="32">
        <f t="shared" si="21"/>
        <v>45438</v>
      </c>
      <c r="F479" s="51">
        <f t="shared" si="22"/>
        <v>0.60416666666666663</v>
      </c>
      <c r="G479" s="33">
        <f t="shared" si="23"/>
        <v>45438.604166666664</v>
      </c>
    </row>
    <row r="480" spans="1:7" x14ac:dyDescent="0.45">
      <c r="A480">
        <v>0.24690000000000001</v>
      </c>
      <c r="B480">
        <v>1.49</v>
      </c>
      <c r="C480" t="s">
        <v>772</v>
      </c>
      <c r="D480" t="s">
        <v>773</v>
      </c>
      <c r="E480" s="32">
        <f t="shared" si="21"/>
        <v>45438</v>
      </c>
      <c r="F480" s="51">
        <f t="shared" si="22"/>
        <v>0.625</v>
      </c>
      <c r="G480" s="33">
        <f t="shared" si="23"/>
        <v>45438.625</v>
      </c>
    </row>
    <row r="481" spans="1:7" x14ac:dyDescent="0.45">
      <c r="A481">
        <v>0.16830000000000001</v>
      </c>
      <c r="B481">
        <v>1.01</v>
      </c>
      <c r="C481" t="s">
        <v>773</v>
      </c>
      <c r="D481" t="s">
        <v>774</v>
      </c>
      <c r="E481" s="32">
        <f t="shared" si="21"/>
        <v>45438</v>
      </c>
      <c r="F481" s="51">
        <f t="shared" si="22"/>
        <v>0.64583333333333337</v>
      </c>
      <c r="G481" s="33">
        <f t="shared" si="23"/>
        <v>45438.645833333336</v>
      </c>
    </row>
    <row r="482" spans="1:7" x14ac:dyDescent="0.45">
      <c r="A482">
        <v>0.10100000000000001</v>
      </c>
      <c r="B482">
        <v>0.61</v>
      </c>
      <c r="C482" t="s">
        <v>774</v>
      </c>
      <c r="D482" t="s">
        <v>775</v>
      </c>
      <c r="E482" s="32">
        <f t="shared" si="21"/>
        <v>45438</v>
      </c>
      <c r="F482" s="51">
        <f t="shared" si="22"/>
        <v>0.66666666666666663</v>
      </c>
      <c r="G482" s="33">
        <f t="shared" si="23"/>
        <v>45438.666666666664</v>
      </c>
    </row>
    <row r="483" spans="1:7" x14ac:dyDescent="0.45">
      <c r="A483">
        <v>0</v>
      </c>
      <c r="B483">
        <v>0</v>
      </c>
      <c r="C483" t="s">
        <v>775</v>
      </c>
      <c r="D483" t="s">
        <v>776</v>
      </c>
      <c r="E483" s="32">
        <f t="shared" si="21"/>
        <v>45438</v>
      </c>
      <c r="F483" s="51">
        <f t="shared" si="22"/>
        <v>0.6875</v>
      </c>
      <c r="G483" s="33">
        <f t="shared" si="23"/>
        <v>45438.6875</v>
      </c>
    </row>
    <row r="484" spans="1:7" x14ac:dyDescent="0.45">
      <c r="A484">
        <v>0</v>
      </c>
      <c r="B484">
        <v>0</v>
      </c>
      <c r="C484" t="s">
        <v>776</v>
      </c>
      <c r="D484" t="s">
        <v>777</v>
      </c>
      <c r="E484" s="32">
        <f t="shared" si="21"/>
        <v>45438</v>
      </c>
      <c r="F484" s="51">
        <f t="shared" si="22"/>
        <v>0.70833333333333337</v>
      </c>
      <c r="G484" s="33">
        <f t="shared" si="23"/>
        <v>45438.708333333336</v>
      </c>
    </row>
    <row r="485" spans="1:7" x14ac:dyDescent="0.45">
      <c r="A485">
        <v>0</v>
      </c>
      <c r="B485">
        <v>0</v>
      </c>
      <c r="C485" t="s">
        <v>777</v>
      </c>
      <c r="D485" t="s">
        <v>778</v>
      </c>
      <c r="E485" s="32">
        <f t="shared" si="21"/>
        <v>45438</v>
      </c>
      <c r="F485" s="51">
        <f t="shared" si="22"/>
        <v>0.72916666666666663</v>
      </c>
      <c r="G485" s="33">
        <f t="shared" si="23"/>
        <v>45438.729166666664</v>
      </c>
    </row>
    <row r="486" spans="1:7" x14ac:dyDescent="0.45">
      <c r="A486">
        <v>0</v>
      </c>
      <c r="B486">
        <v>0</v>
      </c>
      <c r="C486" t="s">
        <v>778</v>
      </c>
      <c r="D486" t="s">
        <v>779</v>
      </c>
      <c r="E486" s="32">
        <f t="shared" si="21"/>
        <v>45438</v>
      </c>
      <c r="F486" s="51">
        <f t="shared" si="22"/>
        <v>0.75</v>
      </c>
      <c r="G486" s="33">
        <f t="shared" si="23"/>
        <v>45438.75</v>
      </c>
    </row>
    <row r="487" spans="1:7" x14ac:dyDescent="0.45">
      <c r="A487">
        <v>0</v>
      </c>
      <c r="B487">
        <v>0</v>
      </c>
      <c r="C487" t="s">
        <v>779</v>
      </c>
      <c r="D487" t="s">
        <v>780</v>
      </c>
      <c r="E487" s="32">
        <f t="shared" si="21"/>
        <v>45438</v>
      </c>
      <c r="F487" s="51">
        <f t="shared" si="22"/>
        <v>0.77083333333333337</v>
      </c>
      <c r="G487" s="33">
        <f t="shared" si="23"/>
        <v>45438.770833333336</v>
      </c>
    </row>
    <row r="488" spans="1:7" x14ac:dyDescent="0.45">
      <c r="A488">
        <v>0</v>
      </c>
      <c r="B488">
        <v>0</v>
      </c>
      <c r="C488" t="s">
        <v>780</v>
      </c>
      <c r="D488" t="s">
        <v>781</v>
      </c>
      <c r="E488" s="32">
        <f t="shared" si="21"/>
        <v>45438</v>
      </c>
      <c r="F488" s="51">
        <f t="shared" si="22"/>
        <v>0.79166666666666663</v>
      </c>
      <c r="G488" s="33">
        <f t="shared" si="23"/>
        <v>45438.791666666664</v>
      </c>
    </row>
    <row r="489" spans="1:7" x14ac:dyDescent="0.45">
      <c r="A489">
        <v>0</v>
      </c>
      <c r="B489">
        <v>0</v>
      </c>
      <c r="C489" t="s">
        <v>781</v>
      </c>
      <c r="D489" t="s">
        <v>782</v>
      </c>
      <c r="E489" s="32">
        <f t="shared" si="21"/>
        <v>45438</v>
      </c>
      <c r="F489" s="51">
        <f t="shared" si="22"/>
        <v>0.8125</v>
      </c>
      <c r="G489" s="33">
        <f t="shared" si="23"/>
        <v>45438.8125</v>
      </c>
    </row>
    <row r="490" spans="1:7" x14ac:dyDescent="0.45">
      <c r="A490">
        <v>0</v>
      </c>
      <c r="B490">
        <v>0</v>
      </c>
      <c r="C490" t="s">
        <v>782</v>
      </c>
      <c r="D490" t="s">
        <v>783</v>
      </c>
      <c r="E490" s="32">
        <f t="shared" si="21"/>
        <v>45438</v>
      </c>
      <c r="F490" s="51">
        <f t="shared" si="22"/>
        <v>0.83333333333333337</v>
      </c>
      <c r="G490" s="33">
        <f t="shared" si="23"/>
        <v>45438.833333333336</v>
      </c>
    </row>
    <row r="491" spans="1:7" x14ac:dyDescent="0.45">
      <c r="A491">
        <v>0</v>
      </c>
      <c r="B491">
        <v>0</v>
      </c>
      <c r="C491" t="s">
        <v>783</v>
      </c>
      <c r="D491" t="s">
        <v>784</v>
      </c>
      <c r="E491" s="32">
        <f t="shared" si="21"/>
        <v>45438</v>
      </c>
      <c r="F491" s="51">
        <f t="shared" si="22"/>
        <v>0.85416666666666663</v>
      </c>
      <c r="G491" s="33">
        <f t="shared" si="23"/>
        <v>45438.854166666664</v>
      </c>
    </row>
    <row r="492" spans="1:7" x14ac:dyDescent="0.45">
      <c r="A492">
        <v>0</v>
      </c>
      <c r="B492">
        <v>0</v>
      </c>
      <c r="C492" t="s">
        <v>784</v>
      </c>
      <c r="D492" t="s">
        <v>785</v>
      </c>
      <c r="E492" s="32">
        <f t="shared" si="21"/>
        <v>45438</v>
      </c>
      <c r="F492" s="51">
        <f t="shared" si="22"/>
        <v>0.875</v>
      </c>
      <c r="G492" s="33">
        <f t="shared" si="23"/>
        <v>45438.875</v>
      </c>
    </row>
    <row r="493" spans="1:7" x14ac:dyDescent="0.45">
      <c r="A493">
        <v>0</v>
      </c>
      <c r="B493">
        <v>0</v>
      </c>
      <c r="C493" t="s">
        <v>785</v>
      </c>
      <c r="D493" t="s">
        <v>786</v>
      </c>
      <c r="E493" s="32">
        <f t="shared" si="21"/>
        <v>45438</v>
      </c>
      <c r="F493" s="51">
        <f t="shared" si="22"/>
        <v>0.89583333333333337</v>
      </c>
      <c r="G493" s="33">
        <f t="shared" si="23"/>
        <v>45438.895833333336</v>
      </c>
    </row>
    <row r="494" spans="1:7" x14ac:dyDescent="0.45">
      <c r="A494">
        <v>0</v>
      </c>
      <c r="B494">
        <v>0</v>
      </c>
      <c r="C494" t="s">
        <v>786</v>
      </c>
      <c r="D494" t="s">
        <v>787</v>
      </c>
      <c r="E494" s="32">
        <f t="shared" si="21"/>
        <v>45438</v>
      </c>
      <c r="F494" s="51">
        <f t="shared" si="22"/>
        <v>0.91666666666666663</v>
      </c>
      <c r="G494" s="33">
        <f t="shared" si="23"/>
        <v>45438.916666666664</v>
      </c>
    </row>
    <row r="495" spans="1:7" x14ac:dyDescent="0.45">
      <c r="A495">
        <v>0</v>
      </c>
      <c r="B495">
        <v>0</v>
      </c>
      <c r="C495" t="s">
        <v>787</v>
      </c>
      <c r="D495" t="s">
        <v>788</v>
      </c>
      <c r="E495" s="32">
        <f t="shared" si="21"/>
        <v>45438</v>
      </c>
      <c r="F495" s="51">
        <f t="shared" si="22"/>
        <v>0.9375</v>
      </c>
      <c r="G495" s="33">
        <f t="shared" si="23"/>
        <v>45438.9375</v>
      </c>
    </row>
    <row r="496" spans="1:7" x14ac:dyDescent="0.45">
      <c r="A496">
        <v>0</v>
      </c>
      <c r="B496">
        <v>0</v>
      </c>
      <c r="C496" t="s">
        <v>788</v>
      </c>
      <c r="D496" t="s">
        <v>789</v>
      </c>
      <c r="E496" s="32">
        <f t="shared" si="21"/>
        <v>45438</v>
      </c>
      <c r="F496" s="51">
        <f t="shared" si="22"/>
        <v>0.95833333333333337</v>
      </c>
      <c r="G496" s="33">
        <f t="shared" si="23"/>
        <v>45438.958333333336</v>
      </c>
    </row>
    <row r="497" spans="1:7" x14ac:dyDescent="0.45">
      <c r="A497">
        <v>0.1234</v>
      </c>
      <c r="B497">
        <v>0.74</v>
      </c>
      <c r="C497" t="s">
        <v>789</v>
      </c>
      <c r="D497" t="s">
        <v>790</v>
      </c>
      <c r="E497" s="32">
        <f t="shared" si="21"/>
        <v>45438</v>
      </c>
      <c r="F497" s="51">
        <f t="shared" si="22"/>
        <v>0.97916666666666663</v>
      </c>
      <c r="G497" s="33">
        <f t="shared" si="23"/>
        <v>45438.979166666664</v>
      </c>
    </row>
    <row r="498" spans="1:7" x14ac:dyDescent="0.45">
      <c r="A498">
        <v>0</v>
      </c>
      <c r="B498">
        <v>0</v>
      </c>
      <c r="C498" t="s">
        <v>790</v>
      </c>
      <c r="D498" t="s">
        <v>791</v>
      </c>
      <c r="E498" s="32">
        <f t="shared" si="21"/>
        <v>45439</v>
      </c>
      <c r="F498" s="51">
        <f t="shared" si="22"/>
        <v>0</v>
      </c>
      <c r="G498" s="33">
        <f t="shared" si="23"/>
        <v>45439</v>
      </c>
    </row>
    <row r="499" spans="1:7" x14ac:dyDescent="0.45">
      <c r="A499">
        <v>0</v>
      </c>
      <c r="B499">
        <v>0</v>
      </c>
      <c r="C499" t="s">
        <v>791</v>
      </c>
      <c r="D499" t="s">
        <v>792</v>
      </c>
      <c r="E499" s="32">
        <f t="shared" si="21"/>
        <v>45439</v>
      </c>
      <c r="F499" s="51">
        <f t="shared" si="22"/>
        <v>2.0833333333333332E-2</v>
      </c>
      <c r="G499" s="33">
        <f t="shared" si="23"/>
        <v>45439.020833333336</v>
      </c>
    </row>
    <row r="500" spans="1:7" x14ac:dyDescent="0.45">
      <c r="A500">
        <v>0</v>
      </c>
      <c r="B500">
        <v>0</v>
      </c>
      <c r="C500" t="s">
        <v>792</v>
      </c>
      <c r="D500" t="s">
        <v>793</v>
      </c>
      <c r="E500" s="32">
        <f t="shared" si="21"/>
        <v>45439</v>
      </c>
      <c r="F500" s="51">
        <f t="shared" si="22"/>
        <v>4.1666666666666664E-2</v>
      </c>
      <c r="G500" s="33">
        <f t="shared" si="23"/>
        <v>45439.041666666664</v>
      </c>
    </row>
    <row r="501" spans="1:7" x14ac:dyDescent="0.45">
      <c r="A501">
        <v>0</v>
      </c>
      <c r="B501">
        <v>0</v>
      </c>
      <c r="C501" t="s">
        <v>793</v>
      </c>
      <c r="D501" t="s">
        <v>794</v>
      </c>
      <c r="E501" s="32">
        <f t="shared" si="21"/>
        <v>45439</v>
      </c>
      <c r="F501" s="51">
        <f t="shared" si="22"/>
        <v>6.25E-2</v>
      </c>
      <c r="G501" s="33">
        <f t="shared" si="23"/>
        <v>45439.0625</v>
      </c>
    </row>
    <row r="502" spans="1:7" x14ac:dyDescent="0.45">
      <c r="A502">
        <v>0</v>
      </c>
      <c r="B502">
        <v>0</v>
      </c>
      <c r="C502" t="s">
        <v>794</v>
      </c>
      <c r="D502" t="s">
        <v>795</v>
      </c>
      <c r="E502" s="32">
        <f t="shared" si="21"/>
        <v>45439</v>
      </c>
      <c r="F502" s="51">
        <f t="shared" si="22"/>
        <v>8.3333333333333329E-2</v>
      </c>
      <c r="G502" s="33">
        <f t="shared" si="23"/>
        <v>45439.083333333336</v>
      </c>
    </row>
    <row r="503" spans="1:7" x14ac:dyDescent="0.45">
      <c r="A503">
        <v>0</v>
      </c>
      <c r="B503">
        <v>0</v>
      </c>
      <c r="C503" t="s">
        <v>795</v>
      </c>
      <c r="D503" t="s">
        <v>796</v>
      </c>
      <c r="E503" s="32">
        <f t="shared" si="21"/>
        <v>45439</v>
      </c>
      <c r="F503" s="51">
        <f t="shared" si="22"/>
        <v>0.10416666666666667</v>
      </c>
      <c r="G503" s="33">
        <f t="shared" si="23"/>
        <v>45439.104166666664</v>
      </c>
    </row>
    <row r="504" spans="1:7" x14ac:dyDescent="0.45">
      <c r="A504">
        <v>0</v>
      </c>
      <c r="B504">
        <v>0</v>
      </c>
      <c r="C504" t="s">
        <v>796</v>
      </c>
      <c r="D504" t="s">
        <v>797</v>
      </c>
      <c r="E504" s="32">
        <f t="shared" si="21"/>
        <v>45439</v>
      </c>
      <c r="F504" s="51">
        <f t="shared" si="22"/>
        <v>0.125</v>
      </c>
      <c r="G504" s="33">
        <f t="shared" si="23"/>
        <v>45439.125</v>
      </c>
    </row>
    <row r="505" spans="1:7" x14ac:dyDescent="0.45">
      <c r="A505">
        <v>0</v>
      </c>
      <c r="B505">
        <v>0</v>
      </c>
      <c r="C505" t="s">
        <v>797</v>
      </c>
      <c r="D505" t="s">
        <v>798</v>
      </c>
      <c r="E505" s="32">
        <f t="shared" si="21"/>
        <v>45439</v>
      </c>
      <c r="F505" s="51">
        <f t="shared" si="22"/>
        <v>0.14583333333333334</v>
      </c>
      <c r="G505" s="33">
        <f t="shared" si="23"/>
        <v>45439.145833333336</v>
      </c>
    </row>
    <row r="506" spans="1:7" x14ac:dyDescent="0.45">
      <c r="A506">
        <v>0</v>
      </c>
      <c r="B506">
        <v>0</v>
      </c>
      <c r="C506" t="s">
        <v>798</v>
      </c>
      <c r="D506" t="s">
        <v>799</v>
      </c>
      <c r="E506" s="32">
        <f t="shared" si="21"/>
        <v>45439</v>
      </c>
      <c r="F506" s="51">
        <f t="shared" si="22"/>
        <v>0.16666666666666666</v>
      </c>
      <c r="G506" s="33">
        <f t="shared" si="23"/>
        <v>45439.166666666664</v>
      </c>
    </row>
    <row r="507" spans="1:7" x14ac:dyDescent="0.45">
      <c r="A507">
        <v>0</v>
      </c>
      <c r="B507">
        <v>0</v>
      </c>
      <c r="C507" t="s">
        <v>799</v>
      </c>
      <c r="D507" t="s">
        <v>800</v>
      </c>
      <c r="E507" s="32">
        <f t="shared" si="21"/>
        <v>45439</v>
      </c>
      <c r="F507" s="51">
        <f t="shared" si="22"/>
        <v>0.1875</v>
      </c>
      <c r="G507" s="33">
        <f t="shared" si="23"/>
        <v>45439.1875</v>
      </c>
    </row>
    <row r="508" spans="1:7" x14ac:dyDescent="0.45">
      <c r="A508">
        <v>0</v>
      </c>
      <c r="B508">
        <v>0</v>
      </c>
      <c r="C508" t="s">
        <v>800</v>
      </c>
      <c r="D508" t="s">
        <v>801</v>
      </c>
      <c r="E508" s="32">
        <f t="shared" si="21"/>
        <v>45439</v>
      </c>
      <c r="F508" s="51">
        <f t="shared" si="22"/>
        <v>0.20833333333333334</v>
      </c>
      <c r="G508" s="33">
        <f t="shared" si="23"/>
        <v>45439.208333333336</v>
      </c>
    </row>
    <row r="509" spans="1:7" x14ac:dyDescent="0.45">
      <c r="A509">
        <v>0</v>
      </c>
      <c r="B509">
        <v>0</v>
      </c>
      <c r="C509" t="s">
        <v>801</v>
      </c>
      <c r="D509" t="s">
        <v>802</v>
      </c>
      <c r="E509" s="32">
        <f t="shared" si="21"/>
        <v>45439</v>
      </c>
      <c r="F509" s="51">
        <f t="shared" si="22"/>
        <v>0.22916666666666666</v>
      </c>
      <c r="G509" s="33">
        <f t="shared" si="23"/>
        <v>45439.229166666664</v>
      </c>
    </row>
    <row r="510" spans="1:7" x14ac:dyDescent="0.45">
      <c r="A510">
        <v>0</v>
      </c>
      <c r="B510">
        <v>0</v>
      </c>
      <c r="C510" t="s">
        <v>802</v>
      </c>
      <c r="D510" t="s">
        <v>803</v>
      </c>
      <c r="E510" s="32">
        <f t="shared" si="21"/>
        <v>45439</v>
      </c>
      <c r="F510" s="51">
        <f t="shared" si="22"/>
        <v>0.25</v>
      </c>
      <c r="G510" s="33">
        <f t="shared" si="23"/>
        <v>45439.25</v>
      </c>
    </row>
    <row r="511" spans="1:7" x14ac:dyDescent="0.45">
      <c r="A511">
        <v>0</v>
      </c>
      <c r="B511">
        <v>0</v>
      </c>
      <c r="C511" t="s">
        <v>803</v>
      </c>
      <c r="D511" t="s">
        <v>804</v>
      </c>
      <c r="E511" s="32">
        <f t="shared" si="21"/>
        <v>45439</v>
      </c>
      <c r="F511" s="51">
        <f t="shared" si="22"/>
        <v>0.27083333333333331</v>
      </c>
      <c r="G511" s="33">
        <f t="shared" si="23"/>
        <v>45439.270833333336</v>
      </c>
    </row>
    <row r="512" spans="1:7" x14ac:dyDescent="0.45">
      <c r="A512">
        <v>0</v>
      </c>
      <c r="B512">
        <v>0</v>
      </c>
      <c r="C512" t="s">
        <v>804</v>
      </c>
      <c r="D512" t="s">
        <v>805</v>
      </c>
      <c r="E512" s="32">
        <f t="shared" si="21"/>
        <v>45439</v>
      </c>
      <c r="F512" s="51">
        <f t="shared" si="22"/>
        <v>0.29166666666666669</v>
      </c>
      <c r="G512" s="33">
        <f t="shared" si="23"/>
        <v>45439.291666666664</v>
      </c>
    </row>
    <row r="513" spans="1:7" x14ac:dyDescent="0.45">
      <c r="A513">
        <v>0</v>
      </c>
      <c r="B513">
        <v>0</v>
      </c>
      <c r="C513" t="s">
        <v>805</v>
      </c>
      <c r="D513" t="s">
        <v>806</v>
      </c>
      <c r="E513" s="32">
        <f t="shared" si="21"/>
        <v>45439</v>
      </c>
      <c r="F513" s="51">
        <f t="shared" si="22"/>
        <v>0.3125</v>
      </c>
      <c r="G513" s="33">
        <f t="shared" si="23"/>
        <v>45439.3125</v>
      </c>
    </row>
    <row r="514" spans="1:7" x14ac:dyDescent="0.45">
      <c r="A514">
        <v>0</v>
      </c>
      <c r="B514">
        <v>0</v>
      </c>
      <c r="C514" t="s">
        <v>806</v>
      </c>
      <c r="D514" t="s">
        <v>807</v>
      </c>
      <c r="E514" s="32">
        <f t="shared" si="21"/>
        <v>45439</v>
      </c>
      <c r="F514" s="51">
        <f t="shared" si="22"/>
        <v>0.33333333333333331</v>
      </c>
      <c r="G514" s="33">
        <f t="shared" si="23"/>
        <v>45439.333333333336</v>
      </c>
    </row>
    <row r="515" spans="1:7" x14ac:dyDescent="0.45">
      <c r="A515">
        <v>0</v>
      </c>
      <c r="B515">
        <v>0</v>
      </c>
      <c r="C515" t="s">
        <v>807</v>
      </c>
      <c r="D515" t="s">
        <v>808</v>
      </c>
      <c r="E515" s="32">
        <f t="shared" si="21"/>
        <v>45439</v>
      </c>
      <c r="F515" s="51">
        <f t="shared" si="22"/>
        <v>0.35416666666666669</v>
      </c>
      <c r="G515" s="33">
        <f t="shared" si="23"/>
        <v>45439.354166666664</v>
      </c>
    </row>
    <row r="516" spans="1:7" x14ac:dyDescent="0.45">
      <c r="A516">
        <v>0</v>
      </c>
      <c r="B516">
        <v>0</v>
      </c>
      <c r="C516" t="s">
        <v>808</v>
      </c>
      <c r="D516" t="s">
        <v>809</v>
      </c>
      <c r="E516" s="32">
        <f t="shared" ref="E516:E579" si="24">DATE(MID(C516,2,4),MID(C516,7,2),MID(C516,10,2))</f>
        <v>45439</v>
      </c>
      <c r="F516" s="51">
        <f t="shared" ref="F516:F579" si="25">TIME(MID(C516,13,2),MID(C516,16,2),0)</f>
        <v>0.375</v>
      </c>
      <c r="G516" s="33">
        <f t="shared" ref="G516:G579" si="26">E516+F516</f>
        <v>45439.375</v>
      </c>
    </row>
    <row r="517" spans="1:7" x14ac:dyDescent="0.45">
      <c r="A517">
        <v>0</v>
      </c>
      <c r="B517">
        <v>0</v>
      </c>
      <c r="C517" t="s">
        <v>809</v>
      </c>
      <c r="D517" t="s">
        <v>810</v>
      </c>
      <c r="E517" s="32">
        <f t="shared" si="24"/>
        <v>45439</v>
      </c>
      <c r="F517" s="51">
        <f t="shared" si="25"/>
        <v>0.39583333333333331</v>
      </c>
      <c r="G517" s="33">
        <f t="shared" si="26"/>
        <v>45439.395833333336</v>
      </c>
    </row>
    <row r="518" spans="1:7" x14ac:dyDescent="0.45">
      <c r="A518">
        <v>0</v>
      </c>
      <c r="B518">
        <v>0</v>
      </c>
      <c r="C518" t="s">
        <v>810</v>
      </c>
      <c r="D518" t="s">
        <v>811</v>
      </c>
      <c r="E518" s="32">
        <f t="shared" si="24"/>
        <v>45439</v>
      </c>
      <c r="F518" s="51">
        <f t="shared" si="25"/>
        <v>0.41666666666666669</v>
      </c>
      <c r="G518" s="33">
        <f t="shared" si="26"/>
        <v>45439.416666666664</v>
      </c>
    </row>
    <row r="519" spans="1:7" x14ac:dyDescent="0.45">
      <c r="A519">
        <v>0</v>
      </c>
      <c r="B519">
        <v>0</v>
      </c>
      <c r="C519" t="s">
        <v>811</v>
      </c>
      <c r="D519" t="s">
        <v>812</v>
      </c>
      <c r="E519" s="32">
        <f t="shared" si="24"/>
        <v>45439</v>
      </c>
      <c r="F519" s="51">
        <f t="shared" si="25"/>
        <v>0.4375</v>
      </c>
      <c r="G519" s="33">
        <f t="shared" si="26"/>
        <v>45439.4375</v>
      </c>
    </row>
    <row r="520" spans="1:7" x14ac:dyDescent="0.45">
      <c r="A520">
        <v>0.10100000000000001</v>
      </c>
      <c r="B520">
        <v>0.61</v>
      </c>
      <c r="C520" t="s">
        <v>812</v>
      </c>
      <c r="D520" t="s">
        <v>813</v>
      </c>
      <c r="E520" s="32">
        <f t="shared" si="24"/>
        <v>45439</v>
      </c>
      <c r="F520" s="51">
        <f t="shared" si="25"/>
        <v>0.45833333333333331</v>
      </c>
      <c r="G520" s="33">
        <f t="shared" si="26"/>
        <v>45439.458333333336</v>
      </c>
    </row>
    <row r="521" spans="1:7" x14ac:dyDescent="0.45">
      <c r="A521">
        <v>2.24E-2</v>
      </c>
      <c r="B521">
        <v>0.13</v>
      </c>
      <c r="C521" t="s">
        <v>813</v>
      </c>
      <c r="D521" t="s">
        <v>814</v>
      </c>
      <c r="E521" s="32">
        <f t="shared" si="24"/>
        <v>45439</v>
      </c>
      <c r="F521" s="51">
        <f t="shared" si="25"/>
        <v>0.47916666666666669</v>
      </c>
      <c r="G521" s="33">
        <f t="shared" si="26"/>
        <v>45439.479166666664</v>
      </c>
    </row>
    <row r="522" spans="1:7" x14ac:dyDescent="0.45">
      <c r="A522">
        <v>0.88639999999999997</v>
      </c>
      <c r="B522">
        <v>5.34</v>
      </c>
      <c r="C522" t="s">
        <v>814</v>
      </c>
      <c r="D522" t="s">
        <v>815</v>
      </c>
      <c r="E522" s="32">
        <f t="shared" si="24"/>
        <v>45439</v>
      </c>
      <c r="F522" s="51">
        <f t="shared" si="25"/>
        <v>0.5</v>
      </c>
      <c r="G522" s="33">
        <f t="shared" si="26"/>
        <v>45439.5</v>
      </c>
    </row>
    <row r="523" spans="1:7" x14ac:dyDescent="0.45">
      <c r="A523">
        <v>0</v>
      </c>
      <c r="B523">
        <v>0</v>
      </c>
      <c r="C523" t="s">
        <v>815</v>
      </c>
      <c r="D523" t="s">
        <v>816</v>
      </c>
      <c r="E523" s="32">
        <f t="shared" si="24"/>
        <v>45439</v>
      </c>
      <c r="F523" s="51">
        <f t="shared" si="25"/>
        <v>0.52083333333333337</v>
      </c>
      <c r="G523" s="33">
        <f t="shared" si="26"/>
        <v>45439.520833333336</v>
      </c>
    </row>
    <row r="524" spans="1:7" x14ac:dyDescent="0.45">
      <c r="A524">
        <v>0</v>
      </c>
      <c r="B524">
        <v>0</v>
      </c>
      <c r="C524" t="s">
        <v>816</v>
      </c>
      <c r="D524" t="s">
        <v>817</v>
      </c>
      <c r="E524" s="32">
        <f t="shared" si="24"/>
        <v>45439</v>
      </c>
      <c r="F524" s="51">
        <f t="shared" si="25"/>
        <v>0.54166666666666663</v>
      </c>
      <c r="G524" s="33">
        <f t="shared" si="26"/>
        <v>45439.541666666664</v>
      </c>
    </row>
    <row r="525" spans="1:7" x14ac:dyDescent="0.45">
      <c r="A525">
        <v>0</v>
      </c>
      <c r="B525">
        <v>0</v>
      </c>
      <c r="C525" t="s">
        <v>817</v>
      </c>
      <c r="D525" t="s">
        <v>818</v>
      </c>
      <c r="E525" s="32">
        <f t="shared" si="24"/>
        <v>45439</v>
      </c>
      <c r="F525" s="51">
        <f t="shared" si="25"/>
        <v>0.5625</v>
      </c>
      <c r="G525" s="33">
        <f t="shared" si="26"/>
        <v>45439.5625</v>
      </c>
    </row>
    <row r="526" spans="1:7" x14ac:dyDescent="0.45">
      <c r="A526">
        <v>0</v>
      </c>
      <c r="B526">
        <v>0</v>
      </c>
      <c r="C526" t="s">
        <v>818</v>
      </c>
      <c r="D526" t="s">
        <v>819</v>
      </c>
      <c r="E526" s="32">
        <f t="shared" si="24"/>
        <v>45439</v>
      </c>
      <c r="F526" s="51">
        <f t="shared" si="25"/>
        <v>0.58333333333333337</v>
      </c>
      <c r="G526" s="33">
        <f t="shared" si="26"/>
        <v>45439.583333333336</v>
      </c>
    </row>
    <row r="527" spans="1:7" x14ac:dyDescent="0.45">
      <c r="A527">
        <v>0</v>
      </c>
      <c r="B527">
        <v>0</v>
      </c>
      <c r="C527" t="s">
        <v>819</v>
      </c>
      <c r="D527" t="s">
        <v>820</v>
      </c>
      <c r="E527" s="32">
        <f t="shared" si="24"/>
        <v>45439</v>
      </c>
      <c r="F527" s="51">
        <f t="shared" si="25"/>
        <v>0.60416666666666663</v>
      </c>
      <c r="G527" s="33">
        <f t="shared" si="26"/>
        <v>45439.604166666664</v>
      </c>
    </row>
    <row r="528" spans="1:7" x14ac:dyDescent="0.45">
      <c r="A528">
        <v>0</v>
      </c>
      <c r="B528">
        <v>0</v>
      </c>
      <c r="C528" t="s">
        <v>820</v>
      </c>
      <c r="D528" t="s">
        <v>821</v>
      </c>
      <c r="E528" s="32">
        <f t="shared" si="24"/>
        <v>45439</v>
      </c>
      <c r="F528" s="51">
        <f t="shared" si="25"/>
        <v>0.625</v>
      </c>
      <c r="G528" s="33">
        <f t="shared" si="26"/>
        <v>45439.625</v>
      </c>
    </row>
    <row r="529" spans="1:7" x14ac:dyDescent="0.45">
      <c r="A529">
        <v>0</v>
      </c>
      <c r="B529">
        <v>0</v>
      </c>
      <c r="C529" t="s">
        <v>821</v>
      </c>
      <c r="D529" t="s">
        <v>822</v>
      </c>
      <c r="E529" s="32">
        <f t="shared" si="24"/>
        <v>45439</v>
      </c>
      <c r="F529" s="51">
        <f t="shared" si="25"/>
        <v>0.64583333333333337</v>
      </c>
      <c r="G529" s="33">
        <f t="shared" si="26"/>
        <v>45439.645833333336</v>
      </c>
    </row>
    <row r="530" spans="1:7" x14ac:dyDescent="0.45">
      <c r="A530">
        <v>0</v>
      </c>
      <c r="B530">
        <v>0</v>
      </c>
      <c r="C530" t="s">
        <v>822</v>
      </c>
      <c r="D530" t="s">
        <v>823</v>
      </c>
      <c r="E530" s="32">
        <f t="shared" si="24"/>
        <v>45439</v>
      </c>
      <c r="F530" s="51">
        <f t="shared" si="25"/>
        <v>0.66666666666666663</v>
      </c>
      <c r="G530" s="33">
        <f t="shared" si="26"/>
        <v>45439.666666666664</v>
      </c>
    </row>
    <row r="531" spans="1:7" x14ac:dyDescent="0.45">
      <c r="A531">
        <v>0</v>
      </c>
      <c r="B531">
        <v>0</v>
      </c>
      <c r="C531" t="s">
        <v>823</v>
      </c>
      <c r="D531" t="s">
        <v>824</v>
      </c>
      <c r="E531" s="32">
        <f t="shared" si="24"/>
        <v>45439</v>
      </c>
      <c r="F531" s="51">
        <f t="shared" si="25"/>
        <v>0.6875</v>
      </c>
      <c r="G531" s="33">
        <f t="shared" si="26"/>
        <v>45439.6875</v>
      </c>
    </row>
    <row r="532" spans="1:7" x14ac:dyDescent="0.45">
      <c r="A532">
        <v>0</v>
      </c>
      <c r="B532">
        <v>0</v>
      </c>
      <c r="C532" t="s">
        <v>824</v>
      </c>
      <c r="D532" t="s">
        <v>825</v>
      </c>
      <c r="E532" s="32">
        <f t="shared" si="24"/>
        <v>45439</v>
      </c>
      <c r="F532" s="51">
        <f t="shared" si="25"/>
        <v>0.70833333333333337</v>
      </c>
      <c r="G532" s="33">
        <f t="shared" si="26"/>
        <v>45439.708333333336</v>
      </c>
    </row>
    <row r="533" spans="1:7" x14ac:dyDescent="0.45">
      <c r="A533">
        <v>0</v>
      </c>
      <c r="B533">
        <v>0</v>
      </c>
      <c r="C533" t="s">
        <v>825</v>
      </c>
      <c r="D533" t="s">
        <v>826</v>
      </c>
      <c r="E533" s="32">
        <f t="shared" si="24"/>
        <v>45439</v>
      </c>
      <c r="F533" s="51">
        <f t="shared" si="25"/>
        <v>0.72916666666666663</v>
      </c>
      <c r="G533" s="33">
        <f t="shared" si="26"/>
        <v>45439.729166666664</v>
      </c>
    </row>
    <row r="534" spans="1:7" x14ac:dyDescent="0.45">
      <c r="A534">
        <v>0</v>
      </c>
      <c r="B534">
        <v>0</v>
      </c>
      <c r="C534" t="s">
        <v>826</v>
      </c>
      <c r="D534" t="s">
        <v>827</v>
      </c>
      <c r="E534" s="32">
        <f t="shared" si="24"/>
        <v>45439</v>
      </c>
      <c r="F534" s="51">
        <f t="shared" si="25"/>
        <v>0.75</v>
      </c>
      <c r="G534" s="33">
        <f t="shared" si="26"/>
        <v>45439.75</v>
      </c>
    </row>
    <row r="535" spans="1:7" x14ac:dyDescent="0.45">
      <c r="A535">
        <v>0</v>
      </c>
      <c r="B535">
        <v>0</v>
      </c>
      <c r="C535" t="s">
        <v>827</v>
      </c>
      <c r="D535" t="s">
        <v>828</v>
      </c>
      <c r="E535" s="32">
        <f t="shared" si="24"/>
        <v>45439</v>
      </c>
      <c r="F535" s="51">
        <f t="shared" si="25"/>
        <v>0.77083333333333337</v>
      </c>
      <c r="G535" s="33">
        <f t="shared" si="26"/>
        <v>45439.770833333336</v>
      </c>
    </row>
    <row r="536" spans="1:7" x14ac:dyDescent="0.45">
      <c r="A536">
        <v>0.28050000000000003</v>
      </c>
      <c r="B536">
        <v>1.69</v>
      </c>
      <c r="C536" t="s">
        <v>828</v>
      </c>
      <c r="D536" t="s">
        <v>829</v>
      </c>
      <c r="E536" s="32">
        <f t="shared" si="24"/>
        <v>45439</v>
      </c>
      <c r="F536" s="51">
        <f t="shared" si="25"/>
        <v>0.79166666666666663</v>
      </c>
      <c r="G536" s="33">
        <f t="shared" si="26"/>
        <v>45439.791666666664</v>
      </c>
    </row>
    <row r="537" spans="1:7" x14ac:dyDescent="0.45">
      <c r="A537">
        <v>0</v>
      </c>
      <c r="B537">
        <v>0</v>
      </c>
      <c r="C537" t="s">
        <v>829</v>
      </c>
      <c r="D537" t="s">
        <v>830</v>
      </c>
      <c r="E537" s="32">
        <f t="shared" si="24"/>
        <v>45439</v>
      </c>
      <c r="F537" s="51">
        <f t="shared" si="25"/>
        <v>0.8125</v>
      </c>
      <c r="G537" s="33">
        <f t="shared" si="26"/>
        <v>45439.8125</v>
      </c>
    </row>
    <row r="538" spans="1:7" x14ac:dyDescent="0.45">
      <c r="A538">
        <v>0</v>
      </c>
      <c r="B538">
        <v>0</v>
      </c>
      <c r="C538" t="s">
        <v>830</v>
      </c>
      <c r="D538" t="s">
        <v>831</v>
      </c>
      <c r="E538" s="32">
        <f t="shared" si="24"/>
        <v>45439</v>
      </c>
      <c r="F538" s="51">
        <f t="shared" si="25"/>
        <v>0.83333333333333337</v>
      </c>
      <c r="G538" s="33">
        <f t="shared" si="26"/>
        <v>45439.833333333336</v>
      </c>
    </row>
    <row r="539" spans="1:7" x14ac:dyDescent="0.45">
      <c r="A539">
        <v>0</v>
      </c>
      <c r="B539">
        <v>0</v>
      </c>
      <c r="C539" t="s">
        <v>831</v>
      </c>
      <c r="D539" t="s">
        <v>832</v>
      </c>
      <c r="E539" s="32">
        <f t="shared" si="24"/>
        <v>45439</v>
      </c>
      <c r="F539" s="51">
        <f t="shared" si="25"/>
        <v>0.85416666666666663</v>
      </c>
      <c r="G539" s="33">
        <f t="shared" si="26"/>
        <v>45439.854166666664</v>
      </c>
    </row>
    <row r="540" spans="1:7" x14ac:dyDescent="0.45">
      <c r="A540">
        <v>0</v>
      </c>
      <c r="B540">
        <v>0</v>
      </c>
      <c r="C540" t="s">
        <v>832</v>
      </c>
      <c r="D540" t="s">
        <v>833</v>
      </c>
      <c r="E540" s="32">
        <f t="shared" si="24"/>
        <v>45439</v>
      </c>
      <c r="F540" s="51">
        <f t="shared" si="25"/>
        <v>0.875</v>
      </c>
      <c r="G540" s="33">
        <f t="shared" si="26"/>
        <v>45439.875</v>
      </c>
    </row>
    <row r="541" spans="1:7" x14ac:dyDescent="0.45">
      <c r="A541">
        <v>0</v>
      </c>
      <c r="B541">
        <v>0</v>
      </c>
      <c r="C541" t="s">
        <v>833</v>
      </c>
      <c r="D541" t="s">
        <v>834</v>
      </c>
      <c r="E541" s="32">
        <f t="shared" si="24"/>
        <v>45439</v>
      </c>
      <c r="F541" s="51">
        <f t="shared" si="25"/>
        <v>0.89583333333333337</v>
      </c>
      <c r="G541" s="33">
        <f t="shared" si="26"/>
        <v>45439.895833333336</v>
      </c>
    </row>
    <row r="542" spans="1:7" x14ac:dyDescent="0.45">
      <c r="A542">
        <v>0</v>
      </c>
      <c r="B542">
        <v>0</v>
      </c>
      <c r="C542" t="s">
        <v>834</v>
      </c>
      <c r="D542" t="s">
        <v>835</v>
      </c>
      <c r="E542" s="32">
        <f t="shared" si="24"/>
        <v>45439</v>
      </c>
      <c r="F542" s="51">
        <f t="shared" si="25"/>
        <v>0.91666666666666663</v>
      </c>
      <c r="G542" s="33">
        <f t="shared" si="26"/>
        <v>45439.916666666664</v>
      </c>
    </row>
    <row r="543" spans="1:7" x14ac:dyDescent="0.45">
      <c r="A543">
        <v>0</v>
      </c>
      <c r="B543">
        <v>0</v>
      </c>
      <c r="C543" t="s">
        <v>835</v>
      </c>
      <c r="D543" t="s">
        <v>836</v>
      </c>
      <c r="E543" s="32">
        <f t="shared" si="24"/>
        <v>45439</v>
      </c>
      <c r="F543" s="51">
        <f t="shared" si="25"/>
        <v>0.9375</v>
      </c>
      <c r="G543" s="33">
        <f t="shared" si="26"/>
        <v>45439.9375</v>
      </c>
    </row>
    <row r="544" spans="1:7" x14ac:dyDescent="0.45">
      <c r="A544">
        <v>0</v>
      </c>
      <c r="B544">
        <v>0</v>
      </c>
      <c r="C544" t="s">
        <v>836</v>
      </c>
      <c r="D544" t="s">
        <v>837</v>
      </c>
      <c r="E544" s="32">
        <f t="shared" si="24"/>
        <v>45439</v>
      </c>
      <c r="F544" s="51">
        <f t="shared" si="25"/>
        <v>0.95833333333333337</v>
      </c>
      <c r="G544" s="33">
        <f t="shared" si="26"/>
        <v>45439.958333333336</v>
      </c>
    </row>
    <row r="545" spans="1:7" x14ac:dyDescent="0.45">
      <c r="A545">
        <v>0</v>
      </c>
      <c r="B545">
        <v>0</v>
      </c>
      <c r="C545" t="s">
        <v>837</v>
      </c>
      <c r="D545" t="s">
        <v>838</v>
      </c>
      <c r="E545" s="32">
        <f t="shared" si="24"/>
        <v>45439</v>
      </c>
      <c r="F545" s="51">
        <f t="shared" si="25"/>
        <v>0.97916666666666663</v>
      </c>
      <c r="G545" s="33">
        <f t="shared" si="26"/>
        <v>45439.979166666664</v>
      </c>
    </row>
    <row r="546" spans="1:7" x14ac:dyDescent="0.45">
      <c r="A546">
        <v>0</v>
      </c>
      <c r="B546">
        <v>0</v>
      </c>
      <c r="C546" t="s">
        <v>838</v>
      </c>
      <c r="D546" t="s">
        <v>839</v>
      </c>
      <c r="E546" s="32">
        <f t="shared" si="24"/>
        <v>45440</v>
      </c>
      <c r="F546" s="51">
        <f t="shared" si="25"/>
        <v>0</v>
      </c>
      <c r="G546" s="33">
        <f t="shared" si="26"/>
        <v>45440</v>
      </c>
    </row>
    <row r="547" spans="1:7" x14ac:dyDescent="0.45">
      <c r="A547">
        <v>0</v>
      </c>
      <c r="B547">
        <v>0</v>
      </c>
      <c r="C547" t="s">
        <v>839</v>
      </c>
      <c r="D547" t="s">
        <v>840</v>
      </c>
      <c r="E547" s="32">
        <f t="shared" si="24"/>
        <v>45440</v>
      </c>
      <c r="F547" s="51">
        <f t="shared" si="25"/>
        <v>2.0833333333333332E-2</v>
      </c>
      <c r="G547" s="33">
        <f t="shared" si="26"/>
        <v>45440.020833333336</v>
      </c>
    </row>
    <row r="548" spans="1:7" x14ac:dyDescent="0.45">
      <c r="A548">
        <v>0</v>
      </c>
      <c r="B548">
        <v>0</v>
      </c>
      <c r="C548" t="s">
        <v>840</v>
      </c>
      <c r="D548" t="s">
        <v>841</v>
      </c>
      <c r="E548" s="32">
        <f t="shared" si="24"/>
        <v>45440</v>
      </c>
      <c r="F548" s="51">
        <f t="shared" si="25"/>
        <v>4.1666666666666664E-2</v>
      </c>
      <c r="G548" s="33">
        <f t="shared" si="26"/>
        <v>45440.041666666664</v>
      </c>
    </row>
    <row r="549" spans="1:7" x14ac:dyDescent="0.45">
      <c r="A549">
        <v>0</v>
      </c>
      <c r="B549">
        <v>0</v>
      </c>
      <c r="C549" t="s">
        <v>841</v>
      </c>
      <c r="D549" t="s">
        <v>842</v>
      </c>
      <c r="E549" s="32">
        <f t="shared" si="24"/>
        <v>45440</v>
      </c>
      <c r="F549" s="51">
        <f t="shared" si="25"/>
        <v>6.25E-2</v>
      </c>
      <c r="G549" s="33">
        <f t="shared" si="26"/>
        <v>45440.0625</v>
      </c>
    </row>
    <row r="550" spans="1:7" x14ac:dyDescent="0.45">
      <c r="A550">
        <v>0</v>
      </c>
      <c r="B550">
        <v>0</v>
      </c>
      <c r="C550" t="s">
        <v>842</v>
      </c>
      <c r="D550" t="s">
        <v>843</v>
      </c>
      <c r="E550" s="32">
        <f t="shared" si="24"/>
        <v>45440</v>
      </c>
      <c r="F550" s="51">
        <f t="shared" si="25"/>
        <v>8.3333333333333329E-2</v>
      </c>
      <c r="G550" s="33">
        <f t="shared" si="26"/>
        <v>45440.083333333336</v>
      </c>
    </row>
    <row r="551" spans="1:7" x14ac:dyDescent="0.45">
      <c r="A551">
        <v>0</v>
      </c>
      <c r="B551">
        <v>0</v>
      </c>
      <c r="C551" t="s">
        <v>843</v>
      </c>
      <c r="D551" t="s">
        <v>844</v>
      </c>
      <c r="E551" s="32">
        <f t="shared" si="24"/>
        <v>45440</v>
      </c>
      <c r="F551" s="51">
        <f t="shared" si="25"/>
        <v>0.10416666666666667</v>
      </c>
      <c r="G551" s="33">
        <f t="shared" si="26"/>
        <v>45440.104166666664</v>
      </c>
    </row>
    <row r="552" spans="1:7" x14ac:dyDescent="0.45">
      <c r="A552">
        <v>0</v>
      </c>
      <c r="B552">
        <v>0</v>
      </c>
      <c r="C552" t="s">
        <v>844</v>
      </c>
      <c r="D552" t="s">
        <v>845</v>
      </c>
      <c r="E552" s="32">
        <f t="shared" si="24"/>
        <v>45440</v>
      </c>
      <c r="F552" s="51">
        <f t="shared" si="25"/>
        <v>0.125</v>
      </c>
      <c r="G552" s="33">
        <f t="shared" si="26"/>
        <v>45440.125</v>
      </c>
    </row>
    <row r="553" spans="1:7" x14ac:dyDescent="0.45">
      <c r="A553">
        <v>0</v>
      </c>
      <c r="B553">
        <v>0</v>
      </c>
      <c r="C553" t="s">
        <v>845</v>
      </c>
      <c r="D553" t="s">
        <v>846</v>
      </c>
      <c r="E553" s="32">
        <f t="shared" si="24"/>
        <v>45440</v>
      </c>
      <c r="F553" s="51">
        <f t="shared" si="25"/>
        <v>0.14583333333333334</v>
      </c>
      <c r="G553" s="33">
        <f t="shared" si="26"/>
        <v>45440.145833333336</v>
      </c>
    </row>
    <row r="554" spans="1:7" x14ac:dyDescent="0.45">
      <c r="A554">
        <v>0</v>
      </c>
      <c r="B554">
        <v>0</v>
      </c>
      <c r="C554" t="s">
        <v>846</v>
      </c>
      <c r="D554" t="s">
        <v>847</v>
      </c>
      <c r="E554" s="32">
        <f t="shared" si="24"/>
        <v>45440</v>
      </c>
      <c r="F554" s="51">
        <f t="shared" si="25"/>
        <v>0.16666666666666666</v>
      </c>
      <c r="G554" s="33">
        <f t="shared" si="26"/>
        <v>45440.166666666664</v>
      </c>
    </row>
    <row r="555" spans="1:7" x14ac:dyDescent="0.45">
      <c r="A555">
        <v>0</v>
      </c>
      <c r="B555">
        <v>0</v>
      </c>
      <c r="C555" t="s">
        <v>847</v>
      </c>
      <c r="D555" t="s">
        <v>848</v>
      </c>
      <c r="E555" s="32">
        <f t="shared" si="24"/>
        <v>45440</v>
      </c>
      <c r="F555" s="51">
        <f t="shared" si="25"/>
        <v>0.1875</v>
      </c>
      <c r="G555" s="33">
        <f t="shared" si="26"/>
        <v>45440.1875</v>
      </c>
    </row>
    <row r="556" spans="1:7" x14ac:dyDescent="0.45">
      <c r="A556">
        <v>0</v>
      </c>
      <c r="B556">
        <v>0</v>
      </c>
      <c r="C556" t="s">
        <v>848</v>
      </c>
      <c r="D556" t="s">
        <v>849</v>
      </c>
      <c r="E556" s="32">
        <f t="shared" si="24"/>
        <v>45440</v>
      </c>
      <c r="F556" s="51">
        <f t="shared" si="25"/>
        <v>0.20833333333333334</v>
      </c>
      <c r="G556" s="33">
        <f t="shared" si="26"/>
        <v>45440.208333333336</v>
      </c>
    </row>
    <row r="557" spans="1:7" x14ac:dyDescent="0.45">
      <c r="A557">
        <v>0</v>
      </c>
      <c r="B557">
        <v>0</v>
      </c>
      <c r="C557" t="s">
        <v>849</v>
      </c>
      <c r="D557" t="s">
        <v>850</v>
      </c>
      <c r="E557" s="32">
        <f t="shared" si="24"/>
        <v>45440</v>
      </c>
      <c r="F557" s="51">
        <f t="shared" si="25"/>
        <v>0.22916666666666666</v>
      </c>
      <c r="G557" s="33">
        <f t="shared" si="26"/>
        <v>45440.229166666664</v>
      </c>
    </row>
    <row r="558" spans="1:7" x14ac:dyDescent="0.45">
      <c r="A558">
        <v>0</v>
      </c>
      <c r="B558">
        <v>0</v>
      </c>
      <c r="C558" t="s">
        <v>850</v>
      </c>
      <c r="D558" t="s">
        <v>851</v>
      </c>
      <c r="E558" s="32">
        <f t="shared" si="24"/>
        <v>45440</v>
      </c>
      <c r="F558" s="51">
        <f t="shared" si="25"/>
        <v>0.25</v>
      </c>
      <c r="G558" s="33">
        <f t="shared" si="26"/>
        <v>45440.25</v>
      </c>
    </row>
    <row r="559" spans="1:7" x14ac:dyDescent="0.45">
      <c r="A559">
        <v>0</v>
      </c>
      <c r="B559">
        <v>0</v>
      </c>
      <c r="C559" t="s">
        <v>851</v>
      </c>
      <c r="D559" t="s">
        <v>852</v>
      </c>
      <c r="E559" s="32">
        <f t="shared" si="24"/>
        <v>45440</v>
      </c>
      <c r="F559" s="51">
        <f t="shared" si="25"/>
        <v>0.27083333333333331</v>
      </c>
      <c r="G559" s="33">
        <f t="shared" si="26"/>
        <v>45440.270833333336</v>
      </c>
    </row>
    <row r="560" spans="1:7" x14ac:dyDescent="0.45">
      <c r="A560">
        <v>0</v>
      </c>
      <c r="B560">
        <v>0</v>
      </c>
      <c r="C560" t="s">
        <v>852</v>
      </c>
      <c r="D560" t="s">
        <v>853</v>
      </c>
      <c r="E560" s="32">
        <f t="shared" si="24"/>
        <v>45440</v>
      </c>
      <c r="F560" s="51">
        <f t="shared" si="25"/>
        <v>0.29166666666666669</v>
      </c>
      <c r="G560" s="33">
        <f t="shared" si="26"/>
        <v>45440.291666666664</v>
      </c>
    </row>
    <row r="561" spans="1:7" x14ac:dyDescent="0.45">
      <c r="A561">
        <v>0</v>
      </c>
      <c r="B561">
        <v>0</v>
      </c>
      <c r="C561" t="s">
        <v>853</v>
      </c>
      <c r="D561" t="s">
        <v>854</v>
      </c>
      <c r="E561" s="32">
        <f t="shared" si="24"/>
        <v>45440</v>
      </c>
      <c r="F561" s="51">
        <f t="shared" si="25"/>
        <v>0.3125</v>
      </c>
      <c r="G561" s="33">
        <f t="shared" si="26"/>
        <v>45440.3125</v>
      </c>
    </row>
    <row r="562" spans="1:7" x14ac:dyDescent="0.45">
      <c r="A562">
        <v>0</v>
      </c>
      <c r="B562">
        <v>0</v>
      </c>
      <c r="C562" t="s">
        <v>854</v>
      </c>
      <c r="D562" t="s">
        <v>855</v>
      </c>
      <c r="E562" s="32">
        <f t="shared" si="24"/>
        <v>45440</v>
      </c>
      <c r="F562" s="51">
        <f t="shared" si="25"/>
        <v>0.33333333333333331</v>
      </c>
      <c r="G562" s="33">
        <f t="shared" si="26"/>
        <v>45440.333333333336</v>
      </c>
    </row>
    <row r="563" spans="1:7" x14ac:dyDescent="0.45">
      <c r="A563">
        <v>0</v>
      </c>
      <c r="B563">
        <v>0</v>
      </c>
      <c r="C563" t="s">
        <v>855</v>
      </c>
      <c r="D563" t="s">
        <v>856</v>
      </c>
      <c r="E563" s="32">
        <f t="shared" si="24"/>
        <v>45440</v>
      </c>
      <c r="F563" s="51">
        <f t="shared" si="25"/>
        <v>0.35416666666666669</v>
      </c>
      <c r="G563" s="33">
        <f t="shared" si="26"/>
        <v>45440.354166666664</v>
      </c>
    </row>
    <row r="564" spans="1:7" x14ac:dyDescent="0.45">
      <c r="A564">
        <v>0</v>
      </c>
      <c r="B564">
        <v>0</v>
      </c>
      <c r="C564" t="s">
        <v>856</v>
      </c>
      <c r="D564" t="s">
        <v>857</v>
      </c>
      <c r="E564" s="32">
        <f t="shared" si="24"/>
        <v>45440</v>
      </c>
      <c r="F564" s="51">
        <f t="shared" si="25"/>
        <v>0.375</v>
      </c>
      <c r="G564" s="33">
        <f t="shared" si="26"/>
        <v>45440.375</v>
      </c>
    </row>
    <row r="565" spans="1:7" x14ac:dyDescent="0.45">
      <c r="A565">
        <v>0</v>
      </c>
      <c r="B565">
        <v>0</v>
      </c>
      <c r="C565" t="s">
        <v>857</v>
      </c>
      <c r="D565" t="s">
        <v>858</v>
      </c>
      <c r="E565" s="32">
        <f t="shared" si="24"/>
        <v>45440</v>
      </c>
      <c r="F565" s="51">
        <f t="shared" si="25"/>
        <v>0.39583333333333331</v>
      </c>
      <c r="G565" s="33">
        <f t="shared" si="26"/>
        <v>45440.395833333336</v>
      </c>
    </row>
    <row r="566" spans="1:7" x14ac:dyDescent="0.45">
      <c r="A566">
        <v>0</v>
      </c>
      <c r="B566">
        <v>0</v>
      </c>
      <c r="C566" t="s">
        <v>858</v>
      </c>
      <c r="D566" t="s">
        <v>859</v>
      </c>
      <c r="E566" s="32">
        <f t="shared" si="24"/>
        <v>45440</v>
      </c>
      <c r="F566" s="51">
        <f t="shared" si="25"/>
        <v>0.41666666666666669</v>
      </c>
      <c r="G566" s="33">
        <f t="shared" si="26"/>
        <v>45440.416666666664</v>
      </c>
    </row>
    <row r="567" spans="1:7" x14ac:dyDescent="0.45">
      <c r="A567">
        <v>0</v>
      </c>
      <c r="B567">
        <v>0</v>
      </c>
      <c r="C567" t="s">
        <v>859</v>
      </c>
      <c r="D567" t="s">
        <v>860</v>
      </c>
      <c r="E567" s="32">
        <f t="shared" si="24"/>
        <v>45440</v>
      </c>
      <c r="F567" s="51">
        <f t="shared" si="25"/>
        <v>0.4375</v>
      </c>
      <c r="G567" s="33">
        <f t="shared" si="26"/>
        <v>45440.4375</v>
      </c>
    </row>
    <row r="568" spans="1:7" x14ac:dyDescent="0.45">
      <c r="A568">
        <v>0</v>
      </c>
      <c r="B568">
        <v>0</v>
      </c>
      <c r="C568" t="s">
        <v>860</v>
      </c>
      <c r="D568" t="s">
        <v>861</v>
      </c>
      <c r="E568" s="32">
        <f t="shared" si="24"/>
        <v>45440</v>
      </c>
      <c r="F568" s="51">
        <f t="shared" si="25"/>
        <v>0.45833333333333331</v>
      </c>
      <c r="G568" s="33">
        <f t="shared" si="26"/>
        <v>45440.458333333336</v>
      </c>
    </row>
    <row r="569" spans="1:7" x14ac:dyDescent="0.45">
      <c r="A569">
        <v>0</v>
      </c>
      <c r="B569">
        <v>0</v>
      </c>
      <c r="C569" t="s">
        <v>861</v>
      </c>
      <c r="D569" t="s">
        <v>862</v>
      </c>
      <c r="E569" s="32">
        <f t="shared" si="24"/>
        <v>45440</v>
      </c>
      <c r="F569" s="51">
        <f t="shared" si="25"/>
        <v>0.47916666666666669</v>
      </c>
      <c r="G569" s="33">
        <f t="shared" si="26"/>
        <v>45440.479166666664</v>
      </c>
    </row>
    <row r="570" spans="1:7" x14ac:dyDescent="0.45">
      <c r="A570">
        <v>0</v>
      </c>
      <c r="B570">
        <v>0</v>
      </c>
      <c r="C570" t="s">
        <v>862</v>
      </c>
      <c r="D570" t="s">
        <v>863</v>
      </c>
      <c r="E570" s="32">
        <f t="shared" si="24"/>
        <v>45440</v>
      </c>
      <c r="F570" s="51">
        <f t="shared" si="25"/>
        <v>0.5</v>
      </c>
      <c r="G570" s="33">
        <f t="shared" si="26"/>
        <v>45440.5</v>
      </c>
    </row>
    <row r="571" spans="1:7" x14ac:dyDescent="0.45">
      <c r="A571">
        <v>0</v>
      </c>
      <c r="B571">
        <v>0</v>
      </c>
      <c r="C571" t="s">
        <v>863</v>
      </c>
      <c r="D571" t="s">
        <v>864</v>
      </c>
      <c r="E571" s="32">
        <f t="shared" si="24"/>
        <v>45440</v>
      </c>
      <c r="F571" s="51">
        <f t="shared" si="25"/>
        <v>0.52083333333333337</v>
      </c>
      <c r="G571" s="33">
        <f t="shared" si="26"/>
        <v>45440.520833333336</v>
      </c>
    </row>
    <row r="572" spans="1:7" x14ac:dyDescent="0.45">
      <c r="A572">
        <v>0</v>
      </c>
      <c r="B572">
        <v>0</v>
      </c>
      <c r="C572" t="s">
        <v>864</v>
      </c>
      <c r="D572" t="s">
        <v>865</v>
      </c>
      <c r="E572" s="32">
        <f t="shared" si="24"/>
        <v>45440</v>
      </c>
      <c r="F572" s="51">
        <f t="shared" si="25"/>
        <v>0.54166666666666663</v>
      </c>
      <c r="G572" s="33">
        <f t="shared" si="26"/>
        <v>45440.541666666664</v>
      </c>
    </row>
    <row r="573" spans="1:7" x14ac:dyDescent="0.45">
      <c r="A573">
        <v>0</v>
      </c>
      <c r="B573">
        <v>0</v>
      </c>
      <c r="C573" t="s">
        <v>865</v>
      </c>
      <c r="D573" t="s">
        <v>866</v>
      </c>
      <c r="E573" s="32">
        <f t="shared" si="24"/>
        <v>45440</v>
      </c>
      <c r="F573" s="51">
        <f t="shared" si="25"/>
        <v>0.5625</v>
      </c>
      <c r="G573" s="33">
        <f t="shared" si="26"/>
        <v>45440.5625</v>
      </c>
    </row>
    <row r="574" spans="1:7" x14ac:dyDescent="0.45">
      <c r="A574">
        <v>0.40389999999999998</v>
      </c>
      <c r="B574">
        <v>2.4300000000000002</v>
      </c>
      <c r="C574" t="s">
        <v>866</v>
      </c>
      <c r="D574" t="s">
        <v>867</v>
      </c>
      <c r="E574" s="32">
        <f t="shared" si="24"/>
        <v>45440</v>
      </c>
      <c r="F574" s="51">
        <f t="shared" si="25"/>
        <v>0.58333333333333337</v>
      </c>
      <c r="G574" s="33">
        <f t="shared" si="26"/>
        <v>45440.583333333336</v>
      </c>
    </row>
    <row r="575" spans="1:7" x14ac:dyDescent="0.45">
      <c r="A575">
        <v>1.2343</v>
      </c>
      <c r="B575">
        <v>7.44</v>
      </c>
      <c r="C575" t="s">
        <v>867</v>
      </c>
      <c r="D575" t="s">
        <v>868</v>
      </c>
      <c r="E575" s="32">
        <f t="shared" si="24"/>
        <v>45440</v>
      </c>
      <c r="F575" s="51">
        <f t="shared" si="25"/>
        <v>0.60416666666666663</v>
      </c>
      <c r="G575" s="33">
        <f t="shared" si="26"/>
        <v>45440.604166666664</v>
      </c>
    </row>
    <row r="576" spans="1:7" x14ac:dyDescent="0.45">
      <c r="A576">
        <v>0.16830000000000001</v>
      </c>
      <c r="B576">
        <v>1.01</v>
      </c>
      <c r="C576" t="s">
        <v>868</v>
      </c>
      <c r="D576" t="s">
        <v>869</v>
      </c>
      <c r="E576" s="32">
        <f t="shared" si="24"/>
        <v>45440</v>
      </c>
      <c r="F576" s="51">
        <f t="shared" si="25"/>
        <v>0.625</v>
      </c>
      <c r="G576" s="33">
        <f t="shared" si="26"/>
        <v>45440.625</v>
      </c>
    </row>
    <row r="577" spans="1:7" x14ac:dyDescent="0.45">
      <c r="A577">
        <v>0.1234</v>
      </c>
      <c r="B577">
        <v>0.74</v>
      </c>
      <c r="C577" t="s">
        <v>869</v>
      </c>
      <c r="D577" t="s">
        <v>870</v>
      </c>
      <c r="E577" s="32">
        <f t="shared" si="24"/>
        <v>45440</v>
      </c>
      <c r="F577" s="51">
        <f t="shared" si="25"/>
        <v>0.64583333333333337</v>
      </c>
      <c r="G577" s="33">
        <f t="shared" si="26"/>
        <v>45440.645833333336</v>
      </c>
    </row>
    <row r="578" spans="1:7" x14ac:dyDescent="0.45">
      <c r="A578">
        <v>0</v>
      </c>
      <c r="B578">
        <v>0</v>
      </c>
      <c r="C578" t="s">
        <v>870</v>
      </c>
      <c r="D578" t="s">
        <v>871</v>
      </c>
      <c r="E578" s="32">
        <f t="shared" si="24"/>
        <v>45440</v>
      </c>
      <c r="F578" s="51">
        <f t="shared" si="25"/>
        <v>0.66666666666666663</v>
      </c>
      <c r="G578" s="33">
        <f t="shared" si="26"/>
        <v>45440.666666666664</v>
      </c>
    </row>
    <row r="579" spans="1:7" x14ac:dyDescent="0.45">
      <c r="A579">
        <v>0</v>
      </c>
      <c r="B579">
        <v>0</v>
      </c>
      <c r="C579" t="s">
        <v>871</v>
      </c>
      <c r="D579" t="s">
        <v>872</v>
      </c>
      <c r="E579" s="32">
        <f t="shared" si="24"/>
        <v>45440</v>
      </c>
      <c r="F579" s="51">
        <f t="shared" si="25"/>
        <v>0.6875</v>
      </c>
      <c r="G579" s="33">
        <f t="shared" si="26"/>
        <v>45440.6875</v>
      </c>
    </row>
    <row r="580" spans="1:7" x14ac:dyDescent="0.45">
      <c r="A580">
        <v>0</v>
      </c>
      <c r="B580">
        <v>0</v>
      </c>
      <c r="C580" t="s">
        <v>872</v>
      </c>
      <c r="D580" t="s">
        <v>873</v>
      </c>
      <c r="E580" s="32">
        <f t="shared" ref="E580:E643" si="27">DATE(MID(C580,2,4),MID(C580,7,2),MID(C580,10,2))</f>
        <v>45440</v>
      </c>
      <c r="F580" s="51">
        <f t="shared" ref="F580:F643" si="28">TIME(MID(C580,13,2),MID(C580,16,2),0)</f>
        <v>0.70833333333333337</v>
      </c>
      <c r="G580" s="33">
        <f t="shared" ref="G580:G643" si="29">E580+F580</f>
        <v>45440.708333333336</v>
      </c>
    </row>
    <row r="581" spans="1:7" x14ac:dyDescent="0.45">
      <c r="A581">
        <v>0</v>
      </c>
      <c r="B581">
        <v>0</v>
      </c>
      <c r="C581" t="s">
        <v>873</v>
      </c>
      <c r="D581" t="s">
        <v>874</v>
      </c>
      <c r="E581" s="32">
        <f t="shared" si="27"/>
        <v>45440</v>
      </c>
      <c r="F581" s="51">
        <f t="shared" si="28"/>
        <v>0.72916666666666663</v>
      </c>
      <c r="G581" s="33">
        <f t="shared" si="29"/>
        <v>45440.729166666664</v>
      </c>
    </row>
    <row r="582" spans="1:7" x14ac:dyDescent="0.45">
      <c r="A582">
        <v>0</v>
      </c>
      <c r="B582">
        <v>0</v>
      </c>
      <c r="C582" t="s">
        <v>874</v>
      </c>
      <c r="D582" t="s">
        <v>875</v>
      </c>
      <c r="E582" s="32">
        <f t="shared" si="27"/>
        <v>45440</v>
      </c>
      <c r="F582" s="51">
        <f t="shared" si="28"/>
        <v>0.75</v>
      </c>
      <c r="G582" s="33">
        <f t="shared" si="29"/>
        <v>45440.75</v>
      </c>
    </row>
    <row r="583" spans="1:7" x14ac:dyDescent="0.45">
      <c r="A583">
        <v>0</v>
      </c>
      <c r="B583">
        <v>0</v>
      </c>
      <c r="C583" t="s">
        <v>875</v>
      </c>
      <c r="D583" t="s">
        <v>876</v>
      </c>
      <c r="E583" s="32">
        <f t="shared" si="27"/>
        <v>45440</v>
      </c>
      <c r="F583" s="51">
        <f t="shared" si="28"/>
        <v>0.77083333333333337</v>
      </c>
      <c r="G583" s="33">
        <f t="shared" si="29"/>
        <v>45440.770833333336</v>
      </c>
    </row>
    <row r="584" spans="1:7" x14ac:dyDescent="0.45">
      <c r="A584">
        <v>0</v>
      </c>
      <c r="B584">
        <v>0</v>
      </c>
      <c r="C584" t="s">
        <v>876</v>
      </c>
      <c r="D584" t="s">
        <v>877</v>
      </c>
      <c r="E584" s="32">
        <f t="shared" si="27"/>
        <v>45440</v>
      </c>
      <c r="F584" s="51">
        <f t="shared" si="28"/>
        <v>0.79166666666666663</v>
      </c>
      <c r="G584" s="33">
        <f t="shared" si="29"/>
        <v>45440.791666666664</v>
      </c>
    </row>
    <row r="585" spans="1:7" x14ac:dyDescent="0.45">
      <c r="A585">
        <v>0</v>
      </c>
      <c r="B585">
        <v>0</v>
      </c>
      <c r="C585" t="s">
        <v>877</v>
      </c>
      <c r="D585" t="s">
        <v>878</v>
      </c>
      <c r="E585" s="32">
        <f t="shared" si="27"/>
        <v>45440</v>
      </c>
      <c r="F585" s="51">
        <f t="shared" si="28"/>
        <v>0.8125</v>
      </c>
      <c r="G585" s="33">
        <f t="shared" si="29"/>
        <v>45440.8125</v>
      </c>
    </row>
    <row r="586" spans="1:7" x14ac:dyDescent="0.45">
      <c r="A586">
        <v>0</v>
      </c>
      <c r="B586">
        <v>0</v>
      </c>
      <c r="C586" t="s">
        <v>878</v>
      </c>
      <c r="D586" t="s">
        <v>879</v>
      </c>
      <c r="E586" s="32">
        <f t="shared" si="27"/>
        <v>45440</v>
      </c>
      <c r="F586" s="51">
        <f t="shared" si="28"/>
        <v>0.83333333333333337</v>
      </c>
      <c r="G586" s="33">
        <f t="shared" si="29"/>
        <v>45440.833333333336</v>
      </c>
    </row>
    <row r="587" spans="1:7" x14ac:dyDescent="0.45">
      <c r="A587">
        <v>0</v>
      </c>
      <c r="B587">
        <v>0</v>
      </c>
      <c r="C587" t="s">
        <v>879</v>
      </c>
      <c r="D587" t="s">
        <v>880</v>
      </c>
      <c r="E587" s="32">
        <f t="shared" si="27"/>
        <v>45440</v>
      </c>
      <c r="F587" s="51">
        <f t="shared" si="28"/>
        <v>0.85416666666666663</v>
      </c>
      <c r="G587" s="33">
        <f t="shared" si="29"/>
        <v>45440.854166666664</v>
      </c>
    </row>
    <row r="588" spans="1:7" x14ac:dyDescent="0.45">
      <c r="A588">
        <v>0.4264</v>
      </c>
      <c r="B588">
        <v>2.57</v>
      </c>
      <c r="C588" t="s">
        <v>880</v>
      </c>
      <c r="D588" t="s">
        <v>881</v>
      </c>
      <c r="E588" s="32">
        <f t="shared" si="27"/>
        <v>45440</v>
      </c>
      <c r="F588" s="51">
        <f t="shared" si="28"/>
        <v>0.875</v>
      </c>
      <c r="G588" s="33">
        <f t="shared" si="29"/>
        <v>45440.875</v>
      </c>
    </row>
    <row r="589" spans="1:7" x14ac:dyDescent="0.45">
      <c r="A589">
        <v>1.12E-2</v>
      </c>
      <c r="B589">
        <v>7.0000000000000007E-2</v>
      </c>
      <c r="C589" t="s">
        <v>881</v>
      </c>
      <c r="D589" t="s">
        <v>882</v>
      </c>
      <c r="E589" s="32">
        <f t="shared" si="27"/>
        <v>45440</v>
      </c>
      <c r="F589" s="51">
        <f t="shared" si="28"/>
        <v>0.89583333333333337</v>
      </c>
      <c r="G589" s="33">
        <f t="shared" si="29"/>
        <v>45440.895833333336</v>
      </c>
    </row>
    <row r="590" spans="1:7" x14ac:dyDescent="0.45">
      <c r="A590">
        <v>0</v>
      </c>
      <c r="B590">
        <v>0</v>
      </c>
      <c r="C590" t="s">
        <v>882</v>
      </c>
      <c r="D590" t="s">
        <v>883</v>
      </c>
      <c r="E590" s="32">
        <f t="shared" si="27"/>
        <v>45440</v>
      </c>
      <c r="F590" s="51">
        <f t="shared" si="28"/>
        <v>0.91666666666666663</v>
      </c>
      <c r="G590" s="33">
        <f t="shared" si="29"/>
        <v>45440.916666666664</v>
      </c>
    </row>
    <row r="591" spans="1:7" x14ac:dyDescent="0.45">
      <c r="A591">
        <v>0.5161</v>
      </c>
      <c r="B591">
        <v>3.11</v>
      </c>
      <c r="C591" t="s">
        <v>883</v>
      </c>
      <c r="D591" t="s">
        <v>884</v>
      </c>
      <c r="E591" s="32">
        <f t="shared" si="27"/>
        <v>45440</v>
      </c>
      <c r="F591" s="51">
        <f t="shared" si="28"/>
        <v>0.9375</v>
      </c>
      <c r="G591" s="33">
        <f t="shared" si="29"/>
        <v>45440.9375</v>
      </c>
    </row>
    <row r="592" spans="1:7" x14ac:dyDescent="0.45">
      <c r="A592">
        <v>0</v>
      </c>
      <c r="B592">
        <v>0</v>
      </c>
      <c r="C592" t="s">
        <v>884</v>
      </c>
      <c r="D592" t="s">
        <v>885</v>
      </c>
      <c r="E592" s="32">
        <f t="shared" si="27"/>
        <v>45440</v>
      </c>
      <c r="F592" s="51">
        <f t="shared" si="28"/>
        <v>0.95833333333333337</v>
      </c>
      <c r="G592" s="33">
        <f t="shared" si="29"/>
        <v>45440.958333333336</v>
      </c>
    </row>
    <row r="593" spans="1:7" x14ac:dyDescent="0.45">
      <c r="A593">
        <v>0</v>
      </c>
      <c r="B593">
        <v>0</v>
      </c>
      <c r="C593" t="s">
        <v>885</v>
      </c>
      <c r="D593" t="s">
        <v>886</v>
      </c>
      <c r="E593" s="32">
        <f t="shared" si="27"/>
        <v>45440</v>
      </c>
      <c r="F593" s="51">
        <f t="shared" si="28"/>
        <v>0.97916666666666663</v>
      </c>
      <c r="G593" s="33">
        <f t="shared" si="29"/>
        <v>45440.979166666664</v>
      </c>
    </row>
    <row r="594" spans="1:7" x14ac:dyDescent="0.45">
      <c r="A594">
        <v>0</v>
      </c>
      <c r="B594">
        <v>0</v>
      </c>
      <c r="C594" t="s">
        <v>886</v>
      </c>
      <c r="D594" t="s">
        <v>887</v>
      </c>
      <c r="E594" s="32">
        <f t="shared" si="27"/>
        <v>45441</v>
      </c>
      <c r="F594" s="51">
        <f t="shared" si="28"/>
        <v>0</v>
      </c>
      <c r="G594" s="33">
        <f t="shared" si="29"/>
        <v>45441</v>
      </c>
    </row>
    <row r="595" spans="1:7" x14ac:dyDescent="0.45">
      <c r="A595">
        <v>0</v>
      </c>
      <c r="B595">
        <v>0</v>
      </c>
      <c r="C595" t="s">
        <v>887</v>
      </c>
      <c r="D595" t="s">
        <v>888</v>
      </c>
      <c r="E595" s="32">
        <f t="shared" si="27"/>
        <v>45441</v>
      </c>
      <c r="F595" s="51">
        <f t="shared" si="28"/>
        <v>2.0833333333333332E-2</v>
      </c>
      <c r="G595" s="33">
        <f t="shared" si="29"/>
        <v>45441.020833333336</v>
      </c>
    </row>
    <row r="596" spans="1:7" x14ac:dyDescent="0.45">
      <c r="A596">
        <v>0</v>
      </c>
      <c r="B596">
        <v>0</v>
      </c>
      <c r="C596" t="s">
        <v>888</v>
      </c>
      <c r="D596" t="s">
        <v>889</v>
      </c>
      <c r="E596" s="32">
        <f t="shared" si="27"/>
        <v>45441</v>
      </c>
      <c r="F596" s="51">
        <f t="shared" si="28"/>
        <v>4.1666666666666664E-2</v>
      </c>
      <c r="G596" s="33">
        <f t="shared" si="29"/>
        <v>45441.041666666664</v>
      </c>
    </row>
    <row r="597" spans="1:7" x14ac:dyDescent="0.45">
      <c r="A597">
        <v>0</v>
      </c>
      <c r="B597">
        <v>0</v>
      </c>
      <c r="C597" t="s">
        <v>889</v>
      </c>
      <c r="D597" t="s">
        <v>890</v>
      </c>
      <c r="E597" s="32">
        <f t="shared" si="27"/>
        <v>45441</v>
      </c>
      <c r="F597" s="51">
        <f t="shared" si="28"/>
        <v>6.25E-2</v>
      </c>
      <c r="G597" s="33">
        <f t="shared" si="29"/>
        <v>45441.0625</v>
      </c>
    </row>
    <row r="598" spans="1:7" x14ac:dyDescent="0.45">
      <c r="A598">
        <v>0</v>
      </c>
      <c r="B598">
        <v>0</v>
      </c>
      <c r="C598" t="s">
        <v>890</v>
      </c>
      <c r="D598" t="s">
        <v>891</v>
      </c>
      <c r="E598" s="32">
        <f t="shared" si="27"/>
        <v>45441</v>
      </c>
      <c r="F598" s="51">
        <f t="shared" si="28"/>
        <v>8.3333333333333329E-2</v>
      </c>
      <c r="G598" s="33">
        <f t="shared" si="29"/>
        <v>45441.083333333336</v>
      </c>
    </row>
    <row r="599" spans="1:7" x14ac:dyDescent="0.45">
      <c r="A599">
        <v>0</v>
      </c>
      <c r="B599">
        <v>0</v>
      </c>
      <c r="C599" t="s">
        <v>891</v>
      </c>
      <c r="D599" t="s">
        <v>892</v>
      </c>
      <c r="E599" s="32">
        <f t="shared" si="27"/>
        <v>45441</v>
      </c>
      <c r="F599" s="51">
        <f t="shared" si="28"/>
        <v>0.10416666666666667</v>
      </c>
      <c r="G599" s="33">
        <f t="shared" si="29"/>
        <v>45441.104166666664</v>
      </c>
    </row>
    <row r="600" spans="1:7" x14ac:dyDescent="0.45">
      <c r="A600">
        <v>0</v>
      </c>
      <c r="B600">
        <v>0</v>
      </c>
      <c r="C600" t="s">
        <v>892</v>
      </c>
      <c r="D600" t="s">
        <v>893</v>
      </c>
      <c r="E600" s="32">
        <f t="shared" si="27"/>
        <v>45441</v>
      </c>
      <c r="F600" s="51">
        <f t="shared" si="28"/>
        <v>0.125</v>
      </c>
      <c r="G600" s="33">
        <f t="shared" si="29"/>
        <v>45441.125</v>
      </c>
    </row>
    <row r="601" spans="1:7" x14ac:dyDescent="0.45">
      <c r="A601">
        <v>0</v>
      </c>
      <c r="B601">
        <v>0</v>
      </c>
      <c r="C601" t="s">
        <v>893</v>
      </c>
      <c r="D601" t="s">
        <v>894</v>
      </c>
      <c r="E601" s="32">
        <f t="shared" si="27"/>
        <v>45441</v>
      </c>
      <c r="F601" s="51">
        <f t="shared" si="28"/>
        <v>0.14583333333333334</v>
      </c>
      <c r="G601" s="33">
        <f t="shared" si="29"/>
        <v>45441.145833333336</v>
      </c>
    </row>
    <row r="602" spans="1:7" x14ac:dyDescent="0.45">
      <c r="A602">
        <v>0</v>
      </c>
      <c r="B602">
        <v>0</v>
      </c>
      <c r="C602" t="s">
        <v>894</v>
      </c>
      <c r="D602" t="s">
        <v>895</v>
      </c>
      <c r="E602" s="32">
        <f t="shared" si="27"/>
        <v>45441</v>
      </c>
      <c r="F602" s="51">
        <f t="shared" si="28"/>
        <v>0.16666666666666666</v>
      </c>
      <c r="G602" s="33">
        <f t="shared" si="29"/>
        <v>45441.166666666664</v>
      </c>
    </row>
    <row r="603" spans="1:7" x14ac:dyDescent="0.45">
      <c r="A603">
        <v>0</v>
      </c>
      <c r="B603">
        <v>0</v>
      </c>
      <c r="C603" t="s">
        <v>895</v>
      </c>
      <c r="D603" t="s">
        <v>896</v>
      </c>
      <c r="E603" s="32">
        <f t="shared" si="27"/>
        <v>45441</v>
      </c>
      <c r="F603" s="51">
        <f t="shared" si="28"/>
        <v>0.1875</v>
      </c>
      <c r="G603" s="33">
        <f t="shared" si="29"/>
        <v>45441.1875</v>
      </c>
    </row>
    <row r="604" spans="1:7" x14ac:dyDescent="0.45">
      <c r="A604">
        <v>0</v>
      </c>
      <c r="B604">
        <v>0</v>
      </c>
      <c r="C604" t="s">
        <v>896</v>
      </c>
      <c r="D604" t="s">
        <v>897</v>
      </c>
      <c r="E604" s="32">
        <f t="shared" si="27"/>
        <v>45441</v>
      </c>
      <c r="F604" s="51">
        <f t="shared" si="28"/>
        <v>0.20833333333333334</v>
      </c>
      <c r="G604" s="33">
        <f t="shared" si="29"/>
        <v>45441.208333333336</v>
      </c>
    </row>
    <row r="605" spans="1:7" x14ac:dyDescent="0.45">
      <c r="A605">
        <v>0</v>
      </c>
      <c r="B605">
        <v>0</v>
      </c>
      <c r="C605" t="s">
        <v>897</v>
      </c>
      <c r="D605" t="s">
        <v>898</v>
      </c>
      <c r="E605" s="32">
        <f t="shared" si="27"/>
        <v>45441</v>
      </c>
      <c r="F605" s="51">
        <f t="shared" si="28"/>
        <v>0.22916666666666666</v>
      </c>
      <c r="G605" s="33">
        <f t="shared" si="29"/>
        <v>45441.229166666664</v>
      </c>
    </row>
    <row r="606" spans="1:7" x14ac:dyDescent="0.45">
      <c r="A606">
        <v>0</v>
      </c>
      <c r="B606">
        <v>0</v>
      </c>
      <c r="C606" t="s">
        <v>898</v>
      </c>
      <c r="D606" t="s">
        <v>899</v>
      </c>
      <c r="E606" s="32">
        <f t="shared" si="27"/>
        <v>45441</v>
      </c>
      <c r="F606" s="51">
        <f t="shared" si="28"/>
        <v>0.25</v>
      </c>
      <c r="G606" s="33">
        <f t="shared" si="29"/>
        <v>45441.25</v>
      </c>
    </row>
    <row r="607" spans="1:7" x14ac:dyDescent="0.45">
      <c r="A607">
        <v>0</v>
      </c>
      <c r="B607">
        <v>0</v>
      </c>
      <c r="C607" t="s">
        <v>899</v>
      </c>
      <c r="D607" t="s">
        <v>900</v>
      </c>
      <c r="E607" s="32">
        <f t="shared" si="27"/>
        <v>45441</v>
      </c>
      <c r="F607" s="51">
        <f t="shared" si="28"/>
        <v>0.27083333333333331</v>
      </c>
      <c r="G607" s="33">
        <f t="shared" si="29"/>
        <v>45441.270833333336</v>
      </c>
    </row>
    <row r="608" spans="1:7" x14ac:dyDescent="0.45">
      <c r="A608">
        <v>0</v>
      </c>
      <c r="B608">
        <v>0</v>
      </c>
      <c r="C608" t="s">
        <v>900</v>
      </c>
      <c r="D608" t="s">
        <v>901</v>
      </c>
      <c r="E608" s="32">
        <f t="shared" si="27"/>
        <v>45441</v>
      </c>
      <c r="F608" s="51">
        <f t="shared" si="28"/>
        <v>0.29166666666666669</v>
      </c>
      <c r="G608" s="33">
        <f t="shared" si="29"/>
        <v>45441.291666666664</v>
      </c>
    </row>
    <row r="609" spans="1:7" x14ac:dyDescent="0.45">
      <c r="A609">
        <v>0</v>
      </c>
      <c r="B609">
        <v>0</v>
      </c>
      <c r="C609" t="s">
        <v>901</v>
      </c>
      <c r="D609" t="s">
        <v>902</v>
      </c>
      <c r="E609" s="32">
        <f t="shared" si="27"/>
        <v>45441</v>
      </c>
      <c r="F609" s="51">
        <f t="shared" si="28"/>
        <v>0.3125</v>
      </c>
      <c r="G609" s="33">
        <f t="shared" si="29"/>
        <v>45441.3125</v>
      </c>
    </row>
    <row r="610" spans="1:7" x14ac:dyDescent="0.45">
      <c r="A610">
        <v>0</v>
      </c>
      <c r="B610">
        <v>0</v>
      </c>
      <c r="C610" t="s">
        <v>902</v>
      </c>
      <c r="D610" t="s">
        <v>903</v>
      </c>
      <c r="E610" s="32">
        <f t="shared" si="27"/>
        <v>45441</v>
      </c>
      <c r="F610" s="51">
        <f t="shared" si="28"/>
        <v>0.33333333333333331</v>
      </c>
      <c r="G610" s="33">
        <f t="shared" si="29"/>
        <v>45441.333333333336</v>
      </c>
    </row>
    <row r="611" spans="1:7" x14ac:dyDescent="0.45">
      <c r="A611">
        <v>0</v>
      </c>
      <c r="B611">
        <v>0</v>
      </c>
      <c r="C611" t="s">
        <v>903</v>
      </c>
      <c r="D611" t="s">
        <v>904</v>
      </c>
      <c r="E611" s="32">
        <f t="shared" si="27"/>
        <v>45441</v>
      </c>
      <c r="F611" s="51">
        <f t="shared" si="28"/>
        <v>0.35416666666666669</v>
      </c>
      <c r="G611" s="33">
        <f t="shared" si="29"/>
        <v>45441.354166666664</v>
      </c>
    </row>
    <row r="612" spans="1:7" x14ac:dyDescent="0.45">
      <c r="A612">
        <v>0</v>
      </c>
      <c r="B612">
        <v>0</v>
      </c>
      <c r="C612" t="s">
        <v>904</v>
      </c>
      <c r="D612" t="s">
        <v>905</v>
      </c>
      <c r="E612" s="32">
        <f t="shared" si="27"/>
        <v>45441</v>
      </c>
      <c r="F612" s="51">
        <f t="shared" si="28"/>
        <v>0.375</v>
      </c>
      <c r="G612" s="33">
        <f t="shared" si="29"/>
        <v>45441.375</v>
      </c>
    </row>
    <row r="613" spans="1:7" x14ac:dyDescent="0.45">
      <c r="A613">
        <v>0.10100000000000001</v>
      </c>
      <c r="B613">
        <v>0.61</v>
      </c>
      <c r="C613" t="s">
        <v>905</v>
      </c>
      <c r="D613" t="s">
        <v>906</v>
      </c>
      <c r="E613" s="32">
        <f t="shared" si="27"/>
        <v>45441</v>
      </c>
      <c r="F613" s="51">
        <f t="shared" si="28"/>
        <v>0.39583333333333331</v>
      </c>
      <c r="G613" s="33">
        <f t="shared" si="29"/>
        <v>45441.395833333336</v>
      </c>
    </row>
    <row r="614" spans="1:7" x14ac:dyDescent="0.45">
      <c r="A614">
        <v>0</v>
      </c>
      <c r="B614">
        <v>0</v>
      </c>
      <c r="C614" t="s">
        <v>906</v>
      </c>
      <c r="D614" t="s">
        <v>907</v>
      </c>
      <c r="E614" s="32">
        <f t="shared" si="27"/>
        <v>45441</v>
      </c>
      <c r="F614" s="51">
        <f t="shared" si="28"/>
        <v>0.41666666666666669</v>
      </c>
      <c r="G614" s="33">
        <f t="shared" si="29"/>
        <v>45441.416666666664</v>
      </c>
    </row>
    <row r="615" spans="1:7" x14ac:dyDescent="0.45">
      <c r="A615">
        <v>0</v>
      </c>
      <c r="B615">
        <v>0</v>
      </c>
      <c r="C615" t="s">
        <v>907</v>
      </c>
      <c r="D615" t="s">
        <v>908</v>
      </c>
      <c r="E615" s="32">
        <f t="shared" si="27"/>
        <v>45441</v>
      </c>
      <c r="F615" s="51">
        <f t="shared" si="28"/>
        <v>0.4375</v>
      </c>
      <c r="G615" s="33">
        <f t="shared" si="29"/>
        <v>45441.4375</v>
      </c>
    </row>
    <row r="616" spans="1:7" x14ac:dyDescent="0.45">
      <c r="A616">
        <v>0</v>
      </c>
      <c r="B616">
        <v>0</v>
      </c>
      <c r="C616" t="s">
        <v>908</v>
      </c>
      <c r="D616" t="s">
        <v>909</v>
      </c>
      <c r="E616" s="32">
        <f t="shared" si="27"/>
        <v>45441</v>
      </c>
      <c r="F616" s="51">
        <f t="shared" si="28"/>
        <v>0.45833333333333331</v>
      </c>
      <c r="G616" s="33">
        <f t="shared" si="29"/>
        <v>45441.458333333336</v>
      </c>
    </row>
    <row r="617" spans="1:7" x14ac:dyDescent="0.45">
      <c r="A617">
        <v>0</v>
      </c>
      <c r="B617">
        <v>0</v>
      </c>
      <c r="C617" t="s">
        <v>909</v>
      </c>
      <c r="D617" t="s">
        <v>910</v>
      </c>
      <c r="E617" s="32">
        <f t="shared" si="27"/>
        <v>45441</v>
      </c>
      <c r="F617" s="51">
        <f t="shared" si="28"/>
        <v>0.47916666666666669</v>
      </c>
      <c r="G617" s="33">
        <f t="shared" si="29"/>
        <v>45441.479166666664</v>
      </c>
    </row>
    <row r="618" spans="1:7" x14ac:dyDescent="0.45">
      <c r="A618">
        <v>0</v>
      </c>
      <c r="B618">
        <v>0</v>
      </c>
      <c r="C618" t="s">
        <v>910</v>
      </c>
      <c r="D618" t="s">
        <v>911</v>
      </c>
      <c r="E618" s="32">
        <f t="shared" si="27"/>
        <v>45441</v>
      </c>
      <c r="F618" s="51">
        <f t="shared" si="28"/>
        <v>0.5</v>
      </c>
      <c r="G618" s="33">
        <f t="shared" si="29"/>
        <v>45441.5</v>
      </c>
    </row>
    <row r="619" spans="1:7" x14ac:dyDescent="0.45">
      <c r="A619">
        <v>0</v>
      </c>
      <c r="B619">
        <v>0</v>
      </c>
      <c r="C619" t="s">
        <v>911</v>
      </c>
      <c r="D619" t="s">
        <v>912</v>
      </c>
      <c r="E619" s="32">
        <f t="shared" si="27"/>
        <v>45441</v>
      </c>
      <c r="F619" s="51">
        <f t="shared" si="28"/>
        <v>0.52083333333333337</v>
      </c>
      <c r="G619" s="33">
        <f t="shared" si="29"/>
        <v>45441.520833333336</v>
      </c>
    </row>
    <row r="620" spans="1:7" x14ac:dyDescent="0.45">
      <c r="A620">
        <v>0</v>
      </c>
      <c r="B620">
        <v>0</v>
      </c>
      <c r="C620" t="s">
        <v>912</v>
      </c>
      <c r="D620" t="s">
        <v>913</v>
      </c>
      <c r="E620" s="32">
        <f t="shared" si="27"/>
        <v>45441</v>
      </c>
      <c r="F620" s="51">
        <f t="shared" si="28"/>
        <v>0.54166666666666663</v>
      </c>
      <c r="G620" s="33">
        <f t="shared" si="29"/>
        <v>45441.541666666664</v>
      </c>
    </row>
    <row r="621" spans="1:7" x14ac:dyDescent="0.45">
      <c r="A621">
        <v>0</v>
      </c>
      <c r="B621">
        <v>0</v>
      </c>
      <c r="C621" t="s">
        <v>913</v>
      </c>
      <c r="D621" t="s">
        <v>914</v>
      </c>
      <c r="E621" s="32">
        <f t="shared" si="27"/>
        <v>45441</v>
      </c>
      <c r="F621" s="51">
        <f t="shared" si="28"/>
        <v>0.5625</v>
      </c>
      <c r="G621" s="33">
        <f t="shared" si="29"/>
        <v>45441.5625</v>
      </c>
    </row>
    <row r="622" spans="1:7" x14ac:dyDescent="0.45">
      <c r="A622">
        <v>0</v>
      </c>
      <c r="B622">
        <v>0</v>
      </c>
      <c r="C622" t="s">
        <v>914</v>
      </c>
      <c r="D622" t="s">
        <v>915</v>
      </c>
      <c r="E622" s="32">
        <f t="shared" si="27"/>
        <v>45441</v>
      </c>
      <c r="F622" s="51">
        <f t="shared" si="28"/>
        <v>0.58333333333333337</v>
      </c>
      <c r="G622" s="33">
        <f t="shared" si="29"/>
        <v>45441.583333333336</v>
      </c>
    </row>
    <row r="623" spans="1:7" x14ac:dyDescent="0.45">
      <c r="A623">
        <v>0</v>
      </c>
      <c r="B623">
        <v>0</v>
      </c>
      <c r="C623" t="s">
        <v>915</v>
      </c>
      <c r="D623" t="s">
        <v>916</v>
      </c>
      <c r="E623" s="32">
        <f t="shared" si="27"/>
        <v>45441</v>
      </c>
      <c r="F623" s="51">
        <f t="shared" si="28"/>
        <v>0.60416666666666663</v>
      </c>
      <c r="G623" s="33">
        <f t="shared" si="29"/>
        <v>45441.604166666664</v>
      </c>
    </row>
    <row r="624" spans="1:7" x14ac:dyDescent="0.45">
      <c r="A624">
        <v>0.1908</v>
      </c>
      <c r="B624">
        <v>1.1499999999999999</v>
      </c>
      <c r="C624" t="s">
        <v>916</v>
      </c>
      <c r="D624" t="s">
        <v>917</v>
      </c>
      <c r="E624" s="32">
        <f t="shared" si="27"/>
        <v>45441</v>
      </c>
      <c r="F624" s="51">
        <f t="shared" si="28"/>
        <v>0.625</v>
      </c>
      <c r="G624" s="33">
        <f t="shared" si="29"/>
        <v>45441.625</v>
      </c>
    </row>
    <row r="625" spans="1:7" x14ac:dyDescent="0.45">
      <c r="A625">
        <v>0</v>
      </c>
      <c r="B625">
        <v>0</v>
      </c>
      <c r="C625" t="s">
        <v>917</v>
      </c>
      <c r="D625" t="s">
        <v>918</v>
      </c>
      <c r="E625" s="32">
        <f t="shared" si="27"/>
        <v>45441</v>
      </c>
      <c r="F625" s="51">
        <f t="shared" si="28"/>
        <v>0.64583333333333337</v>
      </c>
      <c r="G625" s="33">
        <f t="shared" si="29"/>
        <v>45441.645833333336</v>
      </c>
    </row>
    <row r="626" spans="1:7" x14ac:dyDescent="0.45">
      <c r="A626">
        <v>0</v>
      </c>
      <c r="B626">
        <v>0</v>
      </c>
      <c r="C626" t="s">
        <v>918</v>
      </c>
      <c r="D626" t="s">
        <v>919</v>
      </c>
      <c r="E626" s="32">
        <f t="shared" si="27"/>
        <v>45441</v>
      </c>
      <c r="F626" s="51">
        <f t="shared" si="28"/>
        <v>0.66666666666666663</v>
      </c>
      <c r="G626" s="33">
        <f t="shared" si="29"/>
        <v>45441.666666666664</v>
      </c>
    </row>
    <row r="627" spans="1:7" x14ac:dyDescent="0.45">
      <c r="A627">
        <v>0</v>
      </c>
      <c r="B627">
        <v>0</v>
      </c>
      <c r="C627" t="s">
        <v>919</v>
      </c>
      <c r="D627" t="s">
        <v>920</v>
      </c>
      <c r="E627" s="32">
        <f t="shared" si="27"/>
        <v>45441</v>
      </c>
      <c r="F627" s="51">
        <f t="shared" si="28"/>
        <v>0.6875</v>
      </c>
      <c r="G627" s="33">
        <f t="shared" si="29"/>
        <v>45441.6875</v>
      </c>
    </row>
    <row r="628" spans="1:7" x14ac:dyDescent="0.45">
      <c r="A628">
        <v>0</v>
      </c>
      <c r="B628">
        <v>0</v>
      </c>
      <c r="C628" t="s">
        <v>920</v>
      </c>
      <c r="D628" t="s">
        <v>921</v>
      </c>
      <c r="E628" s="32">
        <f t="shared" si="27"/>
        <v>45441</v>
      </c>
      <c r="F628" s="51">
        <f t="shared" si="28"/>
        <v>0.70833333333333337</v>
      </c>
      <c r="G628" s="33">
        <f t="shared" si="29"/>
        <v>45441.708333333336</v>
      </c>
    </row>
    <row r="629" spans="1:7" x14ac:dyDescent="0.45">
      <c r="A629">
        <v>5.4869000000000003</v>
      </c>
      <c r="B629">
        <v>33.049999999999997</v>
      </c>
      <c r="C629" t="s">
        <v>921</v>
      </c>
      <c r="D629" t="s">
        <v>922</v>
      </c>
      <c r="E629" s="32">
        <f t="shared" si="27"/>
        <v>45441</v>
      </c>
      <c r="F629" s="51">
        <f t="shared" si="28"/>
        <v>0.72916666666666663</v>
      </c>
      <c r="G629" s="33">
        <f t="shared" si="29"/>
        <v>45441.729166666664</v>
      </c>
    </row>
    <row r="630" spans="1:7" x14ac:dyDescent="0.45">
      <c r="A630">
        <v>0</v>
      </c>
      <c r="B630">
        <v>0</v>
      </c>
      <c r="C630" t="s">
        <v>922</v>
      </c>
      <c r="D630" t="s">
        <v>923</v>
      </c>
      <c r="E630" s="32">
        <f t="shared" si="27"/>
        <v>45441</v>
      </c>
      <c r="F630" s="51">
        <f t="shared" si="28"/>
        <v>0.75</v>
      </c>
      <c r="G630" s="33">
        <f t="shared" si="29"/>
        <v>45441.75</v>
      </c>
    </row>
    <row r="631" spans="1:7" x14ac:dyDescent="0.45">
      <c r="A631">
        <v>0.11219999999999999</v>
      </c>
      <c r="B631">
        <v>0.68</v>
      </c>
      <c r="C631" t="s">
        <v>923</v>
      </c>
      <c r="D631" t="s">
        <v>924</v>
      </c>
      <c r="E631" s="32">
        <f t="shared" si="27"/>
        <v>45441</v>
      </c>
      <c r="F631" s="51">
        <f t="shared" si="28"/>
        <v>0.77083333333333337</v>
      </c>
      <c r="G631" s="33">
        <f t="shared" si="29"/>
        <v>45441.770833333336</v>
      </c>
    </row>
    <row r="632" spans="1:7" x14ac:dyDescent="0.45">
      <c r="A632">
        <v>0</v>
      </c>
      <c r="B632">
        <v>0</v>
      </c>
      <c r="C632" t="s">
        <v>924</v>
      </c>
      <c r="D632" t="s">
        <v>925</v>
      </c>
      <c r="E632" s="32">
        <f t="shared" si="27"/>
        <v>45441</v>
      </c>
      <c r="F632" s="51">
        <f t="shared" si="28"/>
        <v>0.79166666666666663</v>
      </c>
      <c r="G632" s="33">
        <f t="shared" si="29"/>
        <v>45441.791666666664</v>
      </c>
    </row>
    <row r="633" spans="1:7" x14ac:dyDescent="0.45">
      <c r="A633">
        <v>0</v>
      </c>
      <c r="B633">
        <v>0</v>
      </c>
      <c r="C633" t="s">
        <v>925</v>
      </c>
      <c r="D633" t="s">
        <v>926</v>
      </c>
      <c r="E633" s="32">
        <f t="shared" si="27"/>
        <v>45441</v>
      </c>
      <c r="F633" s="51">
        <f t="shared" si="28"/>
        <v>0.8125</v>
      </c>
      <c r="G633" s="33">
        <f t="shared" si="29"/>
        <v>45441.8125</v>
      </c>
    </row>
    <row r="634" spans="1:7" x14ac:dyDescent="0.45">
      <c r="A634">
        <v>0</v>
      </c>
      <c r="B634">
        <v>0</v>
      </c>
      <c r="C634" t="s">
        <v>926</v>
      </c>
      <c r="D634" t="s">
        <v>927</v>
      </c>
      <c r="E634" s="32">
        <f t="shared" si="27"/>
        <v>45441</v>
      </c>
      <c r="F634" s="51">
        <f t="shared" si="28"/>
        <v>0.83333333333333337</v>
      </c>
      <c r="G634" s="33">
        <f t="shared" si="29"/>
        <v>45441.833333333336</v>
      </c>
    </row>
    <row r="635" spans="1:7" x14ac:dyDescent="0.45">
      <c r="A635">
        <v>0.1459</v>
      </c>
      <c r="B635">
        <v>0.88</v>
      </c>
      <c r="C635" t="s">
        <v>927</v>
      </c>
      <c r="D635" t="s">
        <v>928</v>
      </c>
      <c r="E635" s="32">
        <f t="shared" si="27"/>
        <v>45441</v>
      </c>
      <c r="F635" s="51">
        <f t="shared" si="28"/>
        <v>0.85416666666666663</v>
      </c>
      <c r="G635" s="33">
        <f t="shared" si="29"/>
        <v>45441.854166666664</v>
      </c>
    </row>
    <row r="636" spans="1:7" x14ac:dyDescent="0.45">
      <c r="A636">
        <v>0</v>
      </c>
      <c r="B636">
        <v>0</v>
      </c>
      <c r="C636" t="s">
        <v>928</v>
      </c>
      <c r="D636" t="s">
        <v>929</v>
      </c>
      <c r="E636" s="32">
        <f t="shared" si="27"/>
        <v>45441</v>
      </c>
      <c r="F636" s="51">
        <f t="shared" si="28"/>
        <v>0.875</v>
      </c>
      <c r="G636" s="33">
        <f t="shared" si="29"/>
        <v>45441.875</v>
      </c>
    </row>
    <row r="637" spans="1:7" x14ac:dyDescent="0.45">
      <c r="A637">
        <v>0</v>
      </c>
      <c r="B637">
        <v>0</v>
      </c>
      <c r="C637" t="s">
        <v>929</v>
      </c>
      <c r="D637" t="s">
        <v>930</v>
      </c>
      <c r="E637" s="32">
        <f t="shared" si="27"/>
        <v>45441</v>
      </c>
      <c r="F637" s="51">
        <f t="shared" si="28"/>
        <v>0.89583333333333337</v>
      </c>
      <c r="G637" s="33">
        <f t="shared" si="29"/>
        <v>45441.895833333336</v>
      </c>
    </row>
    <row r="638" spans="1:7" x14ac:dyDescent="0.45">
      <c r="A638">
        <v>0</v>
      </c>
      <c r="B638">
        <v>0</v>
      </c>
      <c r="C638" t="s">
        <v>930</v>
      </c>
      <c r="D638" t="s">
        <v>931</v>
      </c>
      <c r="E638" s="32">
        <f t="shared" si="27"/>
        <v>45441</v>
      </c>
      <c r="F638" s="51">
        <f t="shared" si="28"/>
        <v>0.91666666666666663</v>
      </c>
      <c r="G638" s="33">
        <f t="shared" si="29"/>
        <v>45441.916666666664</v>
      </c>
    </row>
    <row r="639" spans="1:7" x14ac:dyDescent="0.45">
      <c r="A639">
        <v>0</v>
      </c>
      <c r="B639">
        <v>0</v>
      </c>
      <c r="C639" t="s">
        <v>931</v>
      </c>
      <c r="D639" t="s">
        <v>932</v>
      </c>
      <c r="E639" s="32">
        <f t="shared" si="27"/>
        <v>45441</v>
      </c>
      <c r="F639" s="51">
        <f t="shared" si="28"/>
        <v>0.9375</v>
      </c>
      <c r="G639" s="33">
        <f t="shared" si="29"/>
        <v>45441.9375</v>
      </c>
    </row>
    <row r="640" spans="1:7" x14ac:dyDescent="0.45">
      <c r="A640">
        <v>0</v>
      </c>
      <c r="B640">
        <v>0</v>
      </c>
      <c r="C640" t="s">
        <v>932</v>
      </c>
      <c r="D640" t="s">
        <v>933</v>
      </c>
      <c r="E640" s="32">
        <f t="shared" si="27"/>
        <v>45441</v>
      </c>
      <c r="F640" s="51">
        <f t="shared" si="28"/>
        <v>0.95833333333333337</v>
      </c>
      <c r="G640" s="33">
        <f t="shared" si="29"/>
        <v>45441.958333333336</v>
      </c>
    </row>
    <row r="641" spans="1:7" x14ac:dyDescent="0.45">
      <c r="A641">
        <v>0</v>
      </c>
      <c r="B641">
        <v>0</v>
      </c>
      <c r="C641" t="s">
        <v>933</v>
      </c>
      <c r="D641" t="s">
        <v>934</v>
      </c>
      <c r="E641" s="32">
        <f t="shared" si="27"/>
        <v>45441</v>
      </c>
      <c r="F641" s="51">
        <f t="shared" si="28"/>
        <v>0.97916666666666663</v>
      </c>
      <c r="G641" s="33">
        <f t="shared" si="29"/>
        <v>45441.979166666664</v>
      </c>
    </row>
    <row r="642" spans="1:7" x14ac:dyDescent="0.45">
      <c r="A642">
        <v>0</v>
      </c>
      <c r="B642">
        <v>0</v>
      </c>
      <c r="C642" t="s">
        <v>934</v>
      </c>
      <c r="D642" t="s">
        <v>935</v>
      </c>
      <c r="E642" s="32">
        <f t="shared" si="27"/>
        <v>45442</v>
      </c>
      <c r="F642" s="51">
        <f t="shared" si="28"/>
        <v>0</v>
      </c>
      <c r="G642" s="33">
        <f t="shared" si="29"/>
        <v>45442</v>
      </c>
    </row>
    <row r="643" spans="1:7" x14ac:dyDescent="0.45">
      <c r="A643">
        <v>0</v>
      </c>
      <c r="B643">
        <v>0</v>
      </c>
      <c r="C643" t="s">
        <v>935</v>
      </c>
      <c r="D643" t="s">
        <v>936</v>
      </c>
      <c r="E643" s="32">
        <f t="shared" si="27"/>
        <v>45442</v>
      </c>
      <c r="F643" s="51">
        <f t="shared" si="28"/>
        <v>2.0833333333333332E-2</v>
      </c>
      <c r="G643" s="33">
        <f t="shared" si="29"/>
        <v>45442.020833333336</v>
      </c>
    </row>
    <row r="644" spans="1:7" x14ac:dyDescent="0.45">
      <c r="A644">
        <v>0</v>
      </c>
      <c r="B644">
        <v>0</v>
      </c>
      <c r="C644" t="s">
        <v>936</v>
      </c>
      <c r="D644" t="s">
        <v>937</v>
      </c>
      <c r="E644" s="32">
        <f t="shared" ref="E644:E707" si="30">DATE(MID(C644,2,4),MID(C644,7,2),MID(C644,10,2))</f>
        <v>45442</v>
      </c>
      <c r="F644" s="51">
        <f t="shared" ref="F644:F707" si="31">TIME(MID(C644,13,2),MID(C644,16,2),0)</f>
        <v>4.1666666666666664E-2</v>
      </c>
      <c r="G644" s="33">
        <f t="shared" ref="G644:G707" si="32">E644+F644</f>
        <v>45442.041666666664</v>
      </c>
    </row>
    <row r="645" spans="1:7" x14ac:dyDescent="0.45">
      <c r="A645">
        <v>0</v>
      </c>
      <c r="B645">
        <v>0</v>
      </c>
      <c r="C645" t="s">
        <v>937</v>
      </c>
      <c r="D645" t="s">
        <v>938</v>
      </c>
      <c r="E645" s="32">
        <f t="shared" si="30"/>
        <v>45442</v>
      </c>
      <c r="F645" s="51">
        <f t="shared" si="31"/>
        <v>6.25E-2</v>
      </c>
      <c r="G645" s="33">
        <f t="shared" si="32"/>
        <v>45442.0625</v>
      </c>
    </row>
    <row r="646" spans="1:7" x14ac:dyDescent="0.45">
      <c r="A646">
        <v>0</v>
      </c>
      <c r="B646">
        <v>0</v>
      </c>
      <c r="C646" t="s">
        <v>938</v>
      </c>
      <c r="D646" t="s">
        <v>939</v>
      </c>
      <c r="E646" s="32">
        <f t="shared" si="30"/>
        <v>45442</v>
      </c>
      <c r="F646" s="51">
        <f t="shared" si="31"/>
        <v>8.3333333333333329E-2</v>
      </c>
      <c r="G646" s="33">
        <f t="shared" si="32"/>
        <v>45442.083333333336</v>
      </c>
    </row>
    <row r="647" spans="1:7" x14ac:dyDescent="0.45">
      <c r="A647">
        <v>0</v>
      </c>
      <c r="B647">
        <v>0</v>
      </c>
      <c r="C647" t="s">
        <v>939</v>
      </c>
      <c r="D647" t="s">
        <v>940</v>
      </c>
      <c r="E647" s="32">
        <f t="shared" si="30"/>
        <v>45442</v>
      </c>
      <c r="F647" s="51">
        <f t="shared" si="31"/>
        <v>0.10416666666666667</v>
      </c>
      <c r="G647" s="33">
        <f t="shared" si="32"/>
        <v>45442.104166666664</v>
      </c>
    </row>
    <row r="648" spans="1:7" x14ac:dyDescent="0.45">
      <c r="A648">
        <v>0</v>
      </c>
      <c r="B648">
        <v>0</v>
      </c>
      <c r="C648" t="s">
        <v>940</v>
      </c>
      <c r="D648" t="s">
        <v>941</v>
      </c>
      <c r="E648" s="32">
        <f t="shared" si="30"/>
        <v>45442</v>
      </c>
      <c r="F648" s="51">
        <f t="shared" si="31"/>
        <v>0.125</v>
      </c>
      <c r="G648" s="33">
        <f t="shared" si="32"/>
        <v>45442.125</v>
      </c>
    </row>
    <row r="649" spans="1:7" x14ac:dyDescent="0.45">
      <c r="A649">
        <v>0</v>
      </c>
      <c r="B649">
        <v>0</v>
      </c>
      <c r="C649" t="s">
        <v>941</v>
      </c>
      <c r="D649" t="s">
        <v>942</v>
      </c>
      <c r="E649" s="32">
        <f t="shared" si="30"/>
        <v>45442</v>
      </c>
      <c r="F649" s="51">
        <f t="shared" si="31"/>
        <v>0.14583333333333334</v>
      </c>
      <c r="G649" s="33">
        <f t="shared" si="32"/>
        <v>45442.145833333336</v>
      </c>
    </row>
    <row r="650" spans="1:7" x14ac:dyDescent="0.45">
      <c r="A650">
        <v>0</v>
      </c>
      <c r="B650">
        <v>0</v>
      </c>
      <c r="C650" t="s">
        <v>942</v>
      </c>
      <c r="D650" t="s">
        <v>943</v>
      </c>
      <c r="E650" s="32">
        <f t="shared" si="30"/>
        <v>45442</v>
      </c>
      <c r="F650" s="51">
        <f t="shared" si="31"/>
        <v>0.16666666666666666</v>
      </c>
      <c r="G650" s="33">
        <f t="shared" si="32"/>
        <v>45442.166666666664</v>
      </c>
    </row>
    <row r="651" spans="1:7" x14ac:dyDescent="0.45">
      <c r="A651">
        <v>0</v>
      </c>
      <c r="B651">
        <v>0</v>
      </c>
      <c r="C651" t="s">
        <v>943</v>
      </c>
      <c r="D651" t="s">
        <v>944</v>
      </c>
      <c r="E651" s="32">
        <f t="shared" si="30"/>
        <v>45442</v>
      </c>
      <c r="F651" s="51">
        <f t="shared" si="31"/>
        <v>0.1875</v>
      </c>
      <c r="G651" s="33">
        <f t="shared" si="32"/>
        <v>45442.1875</v>
      </c>
    </row>
    <row r="652" spans="1:7" x14ac:dyDescent="0.45">
      <c r="A652">
        <v>0</v>
      </c>
      <c r="B652">
        <v>0</v>
      </c>
      <c r="C652" t="s">
        <v>944</v>
      </c>
      <c r="D652" t="s">
        <v>945</v>
      </c>
      <c r="E652" s="32">
        <f t="shared" si="30"/>
        <v>45442</v>
      </c>
      <c r="F652" s="51">
        <f t="shared" si="31"/>
        <v>0.20833333333333334</v>
      </c>
      <c r="G652" s="33">
        <f t="shared" si="32"/>
        <v>45442.208333333336</v>
      </c>
    </row>
    <row r="653" spans="1:7" x14ac:dyDescent="0.45">
      <c r="A653">
        <v>0</v>
      </c>
      <c r="B653">
        <v>0</v>
      </c>
      <c r="C653" t="s">
        <v>945</v>
      </c>
      <c r="D653" t="s">
        <v>946</v>
      </c>
      <c r="E653" s="32">
        <f t="shared" si="30"/>
        <v>45442</v>
      </c>
      <c r="F653" s="51">
        <f t="shared" si="31"/>
        <v>0.22916666666666666</v>
      </c>
      <c r="G653" s="33">
        <f t="shared" si="32"/>
        <v>45442.229166666664</v>
      </c>
    </row>
    <row r="654" spans="1:7" x14ac:dyDescent="0.45">
      <c r="A654">
        <v>0</v>
      </c>
      <c r="B654">
        <v>0</v>
      </c>
      <c r="C654" t="s">
        <v>946</v>
      </c>
      <c r="D654" t="s">
        <v>947</v>
      </c>
      <c r="E654" s="32">
        <f t="shared" si="30"/>
        <v>45442</v>
      </c>
      <c r="F654" s="51">
        <f t="shared" si="31"/>
        <v>0.25</v>
      </c>
      <c r="G654" s="33">
        <f t="shared" si="32"/>
        <v>45442.25</v>
      </c>
    </row>
    <row r="655" spans="1:7" x14ac:dyDescent="0.45">
      <c r="A655">
        <v>0</v>
      </c>
      <c r="B655">
        <v>0</v>
      </c>
      <c r="C655" t="s">
        <v>947</v>
      </c>
      <c r="D655" t="s">
        <v>948</v>
      </c>
      <c r="E655" s="32">
        <f t="shared" si="30"/>
        <v>45442</v>
      </c>
      <c r="F655" s="51">
        <f t="shared" si="31"/>
        <v>0.27083333333333331</v>
      </c>
      <c r="G655" s="33">
        <f t="shared" si="32"/>
        <v>45442.270833333336</v>
      </c>
    </row>
    <row r="656" spans="1:7" x14ac:dyDescent="0.45">
      <c r="A656">
        <v>0</v>
      </c>
      <c r="B656">
        <v>0</v>
      </c>
      <c r="C656" t="s">
        <v>948</v>
      </c>
      <c r="D656" t="s">
        <v>949</v>
      </c>
      <c r="E656" s="32">
        <f t="shared" si="30"/>
        <v>45442</v>
      </c>
      <c r="F656" s="51">
        <f t="shared" si="31"/>
        <v>0.29166666666666669</v>
      </c>
      <c r="G656" s="33">
        <f t="shared" si="32"/>
        <v>45442.291666666664</v>
      </c>
    </row>
    <row r="657" spans="1:7" x14ac:dyDescent="0.45">
      <c r="A657">
        <v>0</v>
      </c>
      <c r="B657">
        <v>0</v>
      </c>
      <c r="C657" t="s">
        <v>949</v>
      </c>
      <c r="D657" t="s">
        <v>950</v>
      </c>
      <c r="E657" s="32">
        <f t="shared" si="30"/>
        <v>45442</v>
      </c>
      <c r="F657" s="51">
        <f t="shared" si="31"/>
        <v>0.3125</v>
      </c>
      <c r="G657" s="33">
        <f t="shared" si="32"/>
        <v>45442.3125</v>
      </c>
    </row>
    <row r="658" spans="1:7" x14ac:dyDescent="0.45">
      <c r="A658">
        <v>1.12E-2</v>
      </c>
      <c r="B658">
        <v>7.0000000000000007E-2</v>
      </c>
      <c r="C658" t="s">
        <v>950</v>
      </c>
      <c r="D658" t="s">
        <v>951</v>
      </c>
      <c r="E658" s="32">
        <f t="shared" si="30"/>
        <v>45442</v>
      </c>
      <c r="F658" s="51">
        <f t="shared" si="31"/>
        <v>0.33333333333333331</v>
      </c>
      <c r="G658" s="33">
        <f t="shared" si="32"/>
        <v>45442.333333333336</v>
      </c>
    </row>
    <row r="659" spans="1:7" x14ac:dyDescent="0.45">
      <c r="A659">
        <v>0.71809999999999996</v>
      </c>
      <c r="B659">
        <v>4.33</v>
      </c>
      <c r="C659" t="s">
        <v>951</v>
      </c>
      <c r="D659" t="s">
        <v>952</v>
      </c>
      <c r="E659" s="32">
        <f t="shared" si="30"/>
        <v>45442</v>
      </c>
      <c r="F659" s="51">
        <f t="shared" si="31"/>
        <v>0.35416666666666669</v>
      </c>
      <c r="G659" s="33">
        <f t="shared" si="32"/>
        <v>45442.354166666664</v>
      </c>
    </row>
    <row r="660" spans="1:7" x14ac:dyDescent="0.45">
      <c r="A660">
        <v>1.2455000000000001</v>
      </c>
      <c r="B660">
        <v>7.5</v>
      </c>
      <c r="C660" t="s">
        <v>952</v>
      </c>
      <c r="D660" t="s">
        <v>953</v>
      </c>
      <c r="E660" s="32">
        <f t="shared" si="30"/>
        <v>45442</v>
      </c>
      <c r="F660" s="51">
        <f t="shared" si="31"/>
        <v>0.375</v>
      </c>
      <c r="G660" s="33">
        <f t="shared" si="32"/>
        <v>45442.375</v>
      </c>
    </row>
    <row r="661" spans="1:7" x14ac:dyDescent="0.45">
      <c r="A661">
        <v>0</v>
      </c>
      <c r="B661">
        <v>0</v>
      </c>
      <c r="C661" t="s">
        <v>953</v>
      </c>
      <c r="D661" t="s">
        <v>954</v>
      </c>
      <c r="E661" s="32">
        <f t="shared" si="30"/>
        <v>45442</v>
      </c>
      <c r="F661" s="51">
        <f t="shared" si="31"/>
        <v>0.39583333333333331</v>
      </c>
      <c r="G661" s="33">
        <f t="shared" si="32"/>
        <v>45442.395833333336</v>
      </c>
    </row>
    <row r="662" spans="1:7" x14ac:dyDescent="0.45">
      <c r="A662">
        <v>0</v>
      </c>
      <c r="B662">
        <v>0</v>
      </c>
      <c r="C662" t="s">
        <v>954</v>
      </c>
      <c r="D662" t="s">
        <v>955</v>
      </c>
      <c r="E662" s="32">
        <f t="shared" si="30"/>
        <v>45442</v>
      </c>
      <c r="F662" s="51">
        <f t="shared" si="31"/>
        <v>0.41666666666666669</v>
      </c>
      <c r="G662" s="33">
        <f t="shared" si="32"/>
        <v>45442.416666666664</v>
      </c>
    </row>
    <row r="663" spans="1:7" x14ac:dyDescent="0.45">
      <c r="A663">
        <v>0</v>
      </c>
      <c r="B663">
        <v>0</v>
      </c>
      <c r="C663" t="s">
        <v>955</v>
      </c>
      <c r="D663" t="s">
        <v>956</v>
      </c>
      <c r="E663" s="32">
        <f t="shared" si="30"/>
        <v>45442</v>
      </c>
      <c r="F663" s="51">
        <f t="shared" si="31"/>
        <v>0.4375</v>
      </c>
      <c r="G663" s="33">
        <f t="shared" si="32"/>
        <v>45442.4375</v>
      </c>
    </row>
    <row r="664" spans="1:7" x14ac:dyDescent="0.45">
      <c r="A664">
        <v>0</v>
      </c>
      <c r="B664">
        <v>0</v>
      </c>
      <c r="C664" t="s">
        <v>956</v>
      </c>
      <c r="D664" t="s">
        <v>957</v>
      </c>
      <c r="E664" s="32">
        <f t="shared" si="30"/>
        <v>45442</v>
      </c>
      <c r="F664" s="51">
        <f t="shared" si="31"/>
        <v>0.45833333333333331</v>
      </c>
      <c r="G664" s="33">
        <f t="shared" si="32"/>
        <v>45442.458333333336</v>
      </c>
    </row>
    <row r="665" spans="1:7" x14ac:dyDescent="0.45">
      <c r="A665">
        <v>0</v>
      </c>
      <c r="B665">
        <v>0</v>
      </c>
      <c r="C665" t="s">
        <v>957</v>
      </c>
      <c r="D665" t="s">
        <v>958</v>
      </c>
      <c r="E665" s="32">
        <f t="shared" si="30"/>
        <v>45442</v>
      </c>
      <c r="F665" s="51">
        <f t="shared" si="31"/>
        <v>0.47916666666666669</v>
      </c>
      <c r="G665" s="33">
        <f t="shared" si="32"/>
        <v>45442.479166666664</v>
      </c>
    </row>
    <row r="666" spans="1:7" x14ac:dyDescent="0.45">
      <c r="A666">
        <v>0</v>
      </c>
      <c r="B666">
        <v>0</v>
      </c>
      <c r="C666" t="s">
        <v>958</v>
      </c>
      <c r="D666" t="s">
        <v>959</v>
      </c>
      <c r="E666" s="32">
        <f t="shared" si="30"/>
        <v>45442</v>
      </c>
      <c r="F666" s="51">
        <f t="shared" si="31"/>
        <v>0.5</v>
      </c>
      <c r="G666" s="33">
        <f t="shared" si="32"/>
        <v>45442.5</v>
      </c>
    </row>
    <row r="667" spans="1:7" x14ac:dyDescent="0.45">
      <c r="A667">
        <v>0</v>
      </c>
      <c r="B667">
        <v>0</v>
      </c>
      <c r="C667" t="s">
        <v>959</v>
      </c>
      <c r="D667" t="s">
        <v>960</v>
      </c>
      <c r="E667" s="32">
        <f t="shared" si="30"/>
        <v>45442</v>
      </c>
      <c r="F667" s="51">
        <f t="shared" si="31"/>
        <v>0.52083333333333337</v>
      </c>
      <c r="G667" s="33">
        <f t="shared" si="32"/>
        <v>45442.520833333336</v>
      </c>
    </row>
    <row r="668" spans="1:7" x14ac:dyDescent="0.45">
      <c r="A668">
        <v>0</v>
      </c>
      <c r="B668">
        <v>0</v>
      </c>
      <c r="C668" t="s">
        <v>960</v>
      </c>
      <c r="D668" t="s">
        <v>961</v>
      </c>
      <c r="E668" s="32">
        <f t="shared" si="30"/>
        <v>45442</v>
      </c>
      <c r="F668" s="51">
        <f t="shared" si="31"/>
        <v>0.54166666666666663</v>
      </c>
      <c r="G668" s="33">
        <f t="shared" si="32"/>
        <v>45442.541666666664</v>
      </c>
    </row>
    <row r="669" spans="1:7" x14ac:dyDescent="0.45">
      <c r="A669">
        <v>0</v>
      </c>
      <c r="B669">
        <v>0</v>
      </c>
      <c r="C669" t="s">
        <v>961</v>
      </c>
      <c r="D669" t="s">
        <v>962</v>
      </c>
      <c r="E669" s="32">
        <f t="shared" si="30"/>
        <v>45442</v>
      </c>
      <c r="F669" s="51">
        <f t="shared" si="31"/>
        <v>0.5625</v>
      </c>
      <c r="G669" s="33">
        <f t="shared" si="32"/>
        <v>45442.5625</v>
      </c>
    </row>
    <row r="670" spans="1:7" x14ac:dyDescent="0.45">
      <c r="A670">
        <v>0</v>
      </c>
      <c r="B670">
        <v>0</v>
      </c>
      <c r="C670" t="s">
        <v>962</v>
      </c>
      <c r="D670" t="s">
        <v>963</v>
      </c>
      <c r="E670" s="32">
        <f t="shared" si="30"/>
        <v>45442</v>
      </c>
      <c r="F670" s="51">
        <f t="shared" si="31"/>
        <v>0.58333333333333337</v>
      </c>
      <c r="G670" s="33">
        <f t="shared" si="32"/>
        <v>45442.583333333336</v>
      </c>
    </row>
    <row r="671" spans="1:7" x14ac:dyDescent="0.45">
      <c r="A671">
        <v>0</v>
      </c>
      <c r="B671">
        <v>0</v>
      </c>
      <c r="C671" t="s">
        <v>963</v>
      </c>
      <c r="D671" t="s">
        <v>964</v>
      </c>
      <c r="E671" s="32">
        <f t="shared" si="30"/>
        <v>45442</v>
      </c>
      <c r="F671" s="51">
        <f t="shared" si="31"/>
        <v>0.60416666666666663</v>
      </c>
      <c r="G671" s="33">
        <f t="shared" si="32"/>
        <v>45442.604166666664</v>
      </c>
    </row>
    <row r="672" spans="1:7" x14ac:dyDescent="0.45">
      <c r="A672">
        <v>0</v>
      </c>
      <c r="B672">
        <v>0</v>
      </c>
      <c r="C672" t="s">
        <v>964</v>
      </c>
      <c r="D672" t="s">
        <v>965</v>
      </c>
      <c r="E672" s="32">
        <f t="shared" si="30"/>
        <v>45442</v>
      </c>
      <c r="F672" s="51">
        <f t="shared" si="31"/>
        <v>0.625</v>
      </c>
      <c r="G672" s="33">
        <f t="shared" si="32"/>
        <v>45442.625</v>
      </c>
    </row>
    <row r="673" spans="1:7" x14ac:dyDescent="0.45">
      <c r="A673">
        <v>0</v>
      </c>
      <c r="B673">
        <v>0</v>
      </c>
      <c r="C673" t="s">
        <v>965</v>
      </c>
      <c r="D673" t="s">
        <v>966</v>
      </c>
      <c r="E673" s="32">
        <f t="shared" si="30"/>
        <v>45442</v>
      </c>
      <c r="F673" s="51">
        <f t="shared" si="31"/>
        <v>0.64583333333333337</v>
      </c>
      <c r="G673" s="33">
        <f t="shared" si="32"/>
        <v>45442.645833333336</v>
      </c>
    </row>
    <row r="674" spans="1:7" x14ac:dyDescent="0.45">
      <c r="A674">
        <v>0</v>
      </c>
      <c r="B674">
        <v>0</v>
      </c>
      <c r="C674" t="s">
        <v>966</v>
      </c>
      <c r="D674" t="s">
        <v>967</v>
      </c>
      <c r="E674" s="32">
        <f t="shared" si="30"/>
        <v>45442</v>
      </c>
      <c r="F674" s="51">
        <f t="shared" si="31"/>
        <v>0.66666666666666663</v>
      </c>
      <c r="G674" s="33">
        <f t="shared" si="32"/>
        <v>45442.666666666664</v>
      </c>
    </row>
    <row r="675" spans="1:7" x14ac:dyDescent="0.45">
      <c r="A675">
        <v>0</v>
      </c>
      <c r="B675">
        <v>0</v>
      </c>
      <c r="C675" t="s">
        <v>967</v>
      </c>
      <c r="D675" t="s">
        <v>968</v>
      </c>
      <c r="E675" s="32">
        <f t="shared" si="30"/>
        <v>45442</v>
      </c>
      <c r="F675" s="51">
        <f t="shared" si="31"/>
        <v>0.6875</v>
      </c>
      <c r="G675" s="33">
        <f t="shared" si="32"/>
        <v>45442.6875</v>
      </c>
    </row>
    <row r="676" spans="1:7" x14ac:dyDescent="0.45">
      <c r="A676">
        <v>0</v>
      </c>
      <c r="B676">
        <v>0</v>
      </c>
      <c r="C676" t="s">
        <v>968</v>
      </c>
      <c r="D676" t="s">
        <v>969</v>
      </c>
      <c r="E676" s="32">
        <f t="shared" si="30"/>
        <v>45442</v>
      </c>
      <c r="F676" s="51">
        <f t="shared" si="31"/>
        <v>0.70833333333333337</v>
      </c>
      <c r="G676" s="33">
        <f t="shared" si="32"/>
        <v>45442.708333333336</v>
      </c>
    </row>
    <row r="677" spans="1:7" x14ac:dyDescent="0.45">
      <c r="A677">
        <v>0</v>
      </c>
      <c r="B677">
        <v>0</v>
      </c>
      <c r="C677" t="s">
        <v>969</v>
      </c>
      <c r="D677" t="s">
        <v>970</v>
      </c>
      <c r="E677" s="32">
        <f t="shared" si="30"/>
        <v>45442</v>
      </c>
      <c r="F677" s="51">
        <f t="shared" si="31"/>
        <v>0.72916666666666663</v>
      </c>
      <c r="G677" s="33">
        <f t="shared" si="32"/>
        <v>45442.729166666664</v>
      </c>
    </row>
    <row r="678" spans="1:7" x14ac:dyDescent="0.45">
      <c r="A678">
        <v>0</v>
      </c>
      <c r="B678">
        <v>0</v>
      </c>
      <c r="C678" t="s">
        <v>970</v>
      </c>
      <c r="D678" t="s">
        <v>971</v>
      </c>
      <c r="E678" s="32">
        <f t="shared" si="30"/>
        <v>45442</v>
      </c>
      <c r="F678" s="51">
        <f t="shared" si="31"/>
        <v>0.75</v>
      </c>
      <c r="G678" s="33">
        <f t="shared" si="32"/>
        <v>45442.75</v>
      </c>
    </row>
    <row r="679" spans="1:7" x14ac:dyDescent="0.45">
      <c r="A679">
        <v>0</v>
      </c>
      <c r="B679">
        <v>0</v>
      </c>
      <c r="C679" t="s">
        <v>971</v>
      </c>
      <c r="D679" t="s">
        <v>972</v>
      </c>
      <c r="E679" s="32">
        <f t="shared" si="30"/>
        <v>45442</v>
      </c>
      <c r="F679" s="51">
        <f t="shared" si="31"/>
        <v>0.77083333333333337</v>
      </c>
      <c r="G679" s="33">
        <f t="shared" si="32"/>
        <v>45442.770833333336</v>
      </c>
    </row>
    <row r="680" spans="1:7" x14ac:dyDescent="0.45">
      <c r="A680">
        <v>0</v>
      </c>
      <c r="B680">
        <v>0</v>
      </c>
      <c r="C680" t="s">
        <v>972</v>
      </c>
      <c r="D680" t="s">
        <v>973</v>
      </c>
      <c r="E680" s="32">
        <f t="shared" si="30"/>
        <v>45442</v>
      </c>
      <c r="F680" s="51">
        <f t="shared" si="31"/>
        <v>0.79166666666666663</v>
      </c>
      <c r="G680" s="33">
        <f t="shared" si="32"/>
        <v>45442.791666666664</v>
      </c>
    </row>
    <row r="681" spans="1:7" x14ac:dyDescent="0.45">
      <c r="A681">
        <v>0</v>
      </c>
      <c r="B681">
        <v>0</v>
      </c>
      <c r="C681" t="s">
        <v>973</v>
      </c>
      <c r="D681" t="s">
        <v>974</v>
      </c>
      <c r="E681" s="32">
        <f t="shared" si="30"/>
        <v>45442</v>
      </c>
      <c r="F681" s="51">
        <f t="shared" si="31"/>
        <v>0.8125</v>
      </c>
      <c r="G681" s="33">
        <f t="shared" si="32"/>
        <v>45442.8125</v>
      </c>
    </row>
    <row r="682" spans="1:7" x14ac:dyDescent="0.45">
      <c r="A682">
        <v>0.2132</v>
      </c>
      <c r="B682">
        <v>1.28</v>
      </c>
      <c r="C682" t="s">
        <v>974</v>
      </c>
      <c r="D682" t="s">
        <v>975</v>
      </c>
      <c r="E682" s="32">
        <f t="shared" si="30"/>
        <v>45442</v>
      </c>
      <c r="F682" s="51">
        <f t="shared" si="31"/>
        <v>0.83333333333333337</v>
      </c>
      <c r="G682" s="33">
        <f t="shared" si="32"/>
        <v>45442.833333333336</v>
      </c>
    </row>
    <row r="683" spans="1:7" x14ac:dyDescent="0.45">
      <c r="A683">
        <v>0</v>
      </c>
      <c r="B683">
        <v>0</v>
      </c>
      <c r="C683" t="s">
        <v>975</v>
      </c>
      <c r="D683" t="s">
        <v>976</v>
      </c>
      <c r="E683" s="32">
        <f t="shared" si="30"/>
        <v>45442</v>
      </c>
      <c r="F683" s="51">
        <f t="shared" si="31"/>
        <v>0.85416666666666663</v>
      </c>
      <c r="G683" s="33">
        <f t="shared" si="32"/>
        <v>45442.854166666664</v>
      </c>
    </row>
    <row r="684" spans="1:7" x14ac:dyDescent="0.45">
      <c r="A684">
        <v>0</v>
      </c>
      <c r="B684">
        <v>0</v>
      </c>
      <c r="C684" t="s">
        <v>976</v>
      </c>
      <c r="D684" t="s">
        <v>977</v>
      </c>
      <c r="E684" s="32">
        <f t="shared" si="30"/>
        <v>45442</v>
      </c>
      <c r="F684" s="51">
        <f t="shared" si="31"/>
        <v>0.875</v>
      </c>
      <c r="G684" s="33">
        <f t="shared" si="32"/>
        <v>45442.875</v>
      </c>
    </row>
    <row r="685" spans="1:7" x14ac:dyDescent="0.45">
      <c r="A685">
        <v>0</v>
      </c>
      <c r="B685">
        <v>0</v>
      </c>
      <c r="C685" t="s">
        <v>977</v>
      </c>
      <c r="D685" t="s">
        <v>978</v>
      </c>
      <c r="E685" s="32">
        <f t="shared" si="30"/>
        <v>45442</v>
      </c>
      <c r="F685" s="51">
        <f t="shared" si="31"/>
        <v>0.89583333333333337</v>
      </c>
      <c r="G685" s="33">
        <f t="shared" si="32"/>
        <v>45442.895833333336</v>
      </c>
    </row>
    <row r="686" spans="1:7" x14ac:dyDescent="0.45">
      <c r="A686">
        <v>0</v>
      </c>
      <c r="B686">
        <v>0</v>
      </c>
      <c r="C686" t="s">
        <v>978</v>
      </c>
      <c r="D686" t="s">
        <v>979</v>
      </c>
      <c r="E686" s="32">
        <f t="shared" si="30"/>
        <v>45442</v>
      </c>
      <c r="F686" s="51">
        <f t="shared" si="31"/>
        <v>0.91666666666666663</v>
      </c>
      <c r="G686" s="33">
        <f t="shared" si="32"/>
        <v>45442.916666666664</v>
      </c>
    </row>
    <row r="687" spans="1:7" x14ac:dyDescent="0.45">
      <c r="A687">
        <v>0</v>
      </c>
      <c r="B687">
        <v>0</v>
      </c>
      <c r="C687" t="s">
        <v>979</v>
      </c>
      <c r="D687" t="s">
        <v>980</v>
      </c>
      <c r="E687" s="32">
        <f t="shared" si="30"/>
        <v>45442</v>
      </c>
      <c r="F687" s="51">
        <f t="shared" si="31"/>
        <v>0.9375</v>
      </c>
      <c r="G687" s="33">
        <f t="shared" si="32"/>
        <v>45442.9375</v>
      </c>
    </row>
    <row r="688" spans="1:7" x14ac:dyDescent="0.45">
      <c r="A688">
        <v>0</v>
      </c>
      <c r="B688">
        <v>0</v>
      </c>
      <c r="C688" t="s">
        <v>980</v>
      </c>
      <c r="D688" t="s">
        <v>981</v>
      </c>
      <c r="E688" s="32">
        <f t="shared" si="30"/>
        <v>45442</v>
      </c>
      <c r="F688" s="51">
        <f t="shared" si="31"/>
        <v>0.95833333333333337</v>
      </c>
      <c r="G688" s="33">
        <f t="shared" si="32"/>
        <v>45442.958333333336</v>
      </c>
    </row>
    <row r="689" spans="1:7" x14ac:dyDescent="0.45">
      <c r="A689">
        <v>0</v>
      </c>
      <c r="B689">
        <v>0</v>
      </c>
      <c r="C689" t="s">
        <v>981</v>
      </c>
      <c r="D689" t="s">
        <v>982</v>
      </c>
      <c r="E689" s="32">
        <f t="shared" si="30"/>
        <v>45442</v>
      </c>
      <c r="F689" s="51">
        <f t="shared" si="31"/>
        <v>0.97916666666666663</v>
      </c>
      <c r="G689" s="33">
        <f t="shared" si="32"/>
        <v>45442.979166666664</v>
      </c>
    </row>
    <row r="690" spans="1:7" x14ac:dyDescent="0.45">
      <c r="A690">
        <v>0</v>
      </c>
      <c r="B690">
        <v>0</v>
      </c>
      <c r="C690" t="s">
        <v>982</v>
      </c>
      <c r="D690" t="s">
        <v>983</v>
      </c>
      <c r="E690" s="32">
        <f t="shared" si="30"/>
        <v>45443</v>
      </c>
      <c r="F690" s="51">
        <f t="shared" si="31"/>
        <v>0</v>
      </c>
      <c r="G690" s="33">
        <f t="shared" si="32"/>
        <v>45443</v>
      </c>
    </row>
    <row r="691" spans="1:7" x14ac:dyDescent="0.45">
      <c r="A691">
        <v>0</v>
      </c>
      <c r="B691">
        <v>0</v>
      </c>
      <c r="C691" t="s">
        <v>983</v>
      </c>
      <c r="D691" t="s">
        <v>984</v>
      </c>
      <c r="E691" s="32">
        <f t="shared" si="30"/>
        <v>45443</v>
      </c>
      <c r="F691" s="51">
        <f t="shared" si="31"/>
        <v>2.0833333333333332E-2</v>
      </c>
      <c r="G691" s="33">
        <f t="shared" si="32"/>
        <v>45443.020833333336</v>
      </c>
    </row>
    <row r="692" spans="1:7" x14ac:dyDescent="0.45">
      <c r="A692">
        <v>0</v>
      </c>
      <c r="B692">
        <v>0</v>
      </c>
      <c r="C692" t="s">
        <v>984</v>
      </c>
      <c r="D692" t="s">
        <v>985</v>
      </c>
      <c r="E692" s="32">
        <f t="shared" si="30"/>
        <v>45443</v>
      </c>
      <c r="F692" s="51">
        <f t="shared" si="31"/>
        <v>4.1666666666666664E-2</v>
      </c>
      <c r="G692" s="33">
        <f t="shared" si="32"/>
        <v>45443.041666666664</v>
      </c>
    </row>
    <row r="693" spans="1:7" x14ac:dyDescent="0.45">
      <c r="A693">
        <v>0</v>
      </c>
      <c r="B693">
        <v>0</v>
      </c>
      <c r="C693" t="s">
        <v>985</v>
      </c>
      <c r="D693" t="s">
        <v>986</v>
      </c>
      <c r="E693" s="32">
        <f t="shared" si="30"/>
        <v>45443</v>
      </c>
      <c r="F693" s="51">
        <f t="shared" si="31"/>
        <v>6.25E-2</v>
      </c>
      <c r="G693" s="33">
        <f t="shared" si="32"/>
        <v>45443.0625</v>
      </c>
    </row>
    <row r="694" spans="1:7" x14ac:dyDescent="0.45">
      <c r="A694">
        <v>0</v>
      </c>
      <c r="B694">
        <v>0</v>
      </c>
      <c r="C694" t="s">
        <v>986</v>
      </c>
      <c r="D694" t="s">
        <v>987</v>
      </c>
      <c r="E694" s="32">
        <f t="shared" si="30"/>
        <v>45443</v>
      </c>
      <c r="F694" s="51">
        <f t="shared" si="31"/>
        <v>8.3333333333333329E-2</v>
      </c>
      <c r="G694" s="33">
        <f t="shared" si="32"/>
        <v>45443.083333333336</v>
      </c>
    </row>
    <row r="695" spans="1:7" x14ac:dyDescent="0.45">
      <c r="A695">
        <v>0</v>
      </c>
      <c r="B695">
        <v>0</v>
      </c>
      <c r="C695" t="s">
        <v>987</v>
      </c>
      <c r="D695" t="s">
        <v>988</v>
      </c>
      <c r="E695" s="32">
        <f t="shared" si="30"/>
        <v>45443</v>
      </c>
      <c r="F695" s="51">
        <f t="shared" si="31"/>
        <v>0.10416666666666667</v>
      </c>
      <c r="G695" s="33">
        <f t="shared" si="32"/>
        <v>45443.104166666664</v>
      </c>
    </row>
    <row r="696" spans="1:7" x14ac:dyDescent="0.45">
      <c r="A696">
        <v>0</v>
      </c>
      <c r="B696">
        <v>0</v>
      </c>
      <c r="C696" t="s">
        <v>988</v>
      </c>
      <c r="D696" t="s">
        <v>989</v>
      </c>
      <c r="E696" s="32">
        <f t="shared" si="30"/>
        <v>45443</v>
      </c>
      <c r="F696" s="51">
        <f t="shared" si="31"/>
        <v>0.125</v>
      </c>
      <c r="G696" s="33">
        <f t="shared" si="32"/>
        <v>45443.125</v>
      </c>
    </row>
    <row r="697" spans="1:7" x14ac:dyDescent="0.45">
      <c r="A697">
        <v>0</v>
      </c>
      <c r="B697">
        <v>0</v>
      </c>
      <c r="C697" t="s">
        <v>989</v>
      </c>
      <c r="D697" t="s">
        <v>990</v>
      </c>
      <c r="E697" s="32">
        <f t="shared" si="30"/>
        <v>45443</v>
      </c>
      <c r="F697" s="51">
        <f t="shared" si="31"/>
        <v>0.14583333333333334</v>
      </c>
      <c r="G697" s="33">
        <f t="shared" si="32"/>
        <v>45443.145833333336</v>
      </c>
    </row>
    <row r="698" spans="1:7" x14ac:dyDescent="0.45">
      <c r="A698">
        <v>0</v>
      </c>
      <c r="B698">
        <v>0</v>
      </c>
      <c r="C698" t="s">
        <v>990</v>
      </c>
      <c r="D698" t="s">
        <v>991</v>
      </c>
      <c r="E698" s="32">
        <f t="shared" si="30"/>
        <v>45443</v>
      </c>
      <c r="F698" s="51">
        <f t="shared" si="31"/>
        <v>0.16666666666666666</v>
      </c>
      <c r="G698" s="33">
        <f t="shared" si="32"/>
        <v>45443.166666666664</v>
      </c>
    </row>
    <row r="699" spans="1:7" x14ac:dyDescent="0.45">
      <c r="A699">
        <v>0</v>
      </c>
      <c r="B699">
        <v>0</v>
      </c>
      <c r="C699" t="s">
        <v>991</v>
      </c>
      <c r="D699" t="s">
        <v>992</v>
      </c>
      <c r="E699" s="32">
        <f t="shared" si="30"/>
        <v>45443</v>
      </c>
      <c r="F699" s="51">
        <f t="shared" si="31"/>
        <v>0.1875</v>
      </c>
      <c r="G699" s="33">
        <f t="shared" si="32"/>
        <v>45443.1875</v>
      </c>
    </row>
    <row r="700" spans="1:7" x14ac:dyDescent="0.45">
      <c r="A700">
        <v>0</v>
      </c>
      <c r="B700">
        <v>0</v>
      </c>
      <c r="C700" t="s">
        <v>992</v>
      </c>
      <c r="D700" t="s">
        <v>993</v>
      </c>
      <c r="E700" s="32">
        <f t="shared" si="30"/>
        <v>45443</v>
      </c>
      <c r="F700" s="51">
        <f t="shared" si="31"/>
        <v>0.20833333333333334</v>
      </c>
      <c r="G700" s="33">
        <f t="shared" si="32"/>
        <v>45443.208333333336</v>
      </c>
    </row>
    <row r="701" spans="1:7" x14ac:dyDescent="0.45">
      <c r="A701">
        <v>0</v>
      </c>
      <c r="B701">
        <v>0</v>
      </c>
      <c r="C701" t="s">
        <v>993</v>
      </c>
      <c r="D701" t="s">
        <v>994</v>
      </c>
      <c r="E701" s="32">
        <f t="shared" si="30"/>
        <v>45443</v>
      </c>
      <c r="F701" s="51">
        <f t="shared" si="31"/>
        <v>0.22916666666666666</v>
      </c>
      <c r="G701" s="33">
        <f t="shared" si="32"/>
        <v>45443.229166666664</v>
      </c>
    </row>
    <row r="702" spans="1:7" x14ac:dyDescent="0.45">
      <c r="A702">
        <v>0</v>
      </c>
      <c r="B702">
        <v>0</v>
      </c>
      <c r="C702" t="s">
        <v>994</v>
      </c>
      <c r="D702" t="s">
        <v>995</v>
      </c>
      <c r="E702" s="32">
        <f t="shared" si="30"/>
        <v>45443</v>
      </c>
      <c r="F702" s="51">
        <f t="shared" si="31"/>
        <v>0.25</v>
      </c>
      <c r="G702" s="33">
        <f t="shared" si="32"/>
        <v>45443.25</v>
      </c>
    </row>
    <row r="703" spans="1:7" x14ac:dyDescent="0.45">
      <c r="A703">
        <v>0</v>
      </c>
      <c r="B703">
        <v>0</v>
      </c>
      <c r="C703" t="s">
        <v>995</v>
      </c>
      <c r="D703" t="s">
        <v>996</v>
      </c>
      <c r="E703" s="32">
        <f t="shared" si="30"/>
        <v>45443</v>
      </c>
      <c r="F703" s="51">
        <f t="shared" si="31"/>
        <v>0.27083333333333331</v>
      </c>
      <c r="G703" s="33">
        <f t="shared" si="32"/>
        <v>45443.270833333336</v>
      </c>
    </row>
    <row r="704" spans="1:7" x14ac:dyDescent="0.45">
      <c r="A704">
        <v>0</v>
      </c>
      <c r="B704">
        <v>0</v>
      </c>
      <c r="C704" t="s">
        <v>996</v>
      </c>
      <c r="D704" t="s">
        <v>997</v>
      </c>
      <c r="E704" s="32">
        <f t="shared" si="30"/>
        <v>45443</v>
      </c>
      <c r="F704" s="51">
        <f t="shared" si="31"/>
        <v>0.29166666666666669</v>
      </c>
      <c r="G704" s="33">
        <f t="shared" si="32"/>
        <v>45443.291666666664</v>
      </c>
    </row>
    <row r="705" spans="1:7" x14ac:dyDescent="0.45">
      <c r="A705">
        <v>1.627</v>
      </c>
      <c r="B705">
        <v>9.8000000000000007</v>
      </c>
      <c r="C705" t="s">
        <v>997</v>
      </c>
      <c r="D705" t="s">
        <v>998</v>
      </c>
      <c r="E705" s="32">
        <f t="shared" si="30"/>
        <v>45443</v>
      </c>
      <c r="F705" s="51">
        <f t="shared" si="31"/>
        <v>0.3125</v>
      </c>
      <c r="G705" s="33">
        <f t="shared" si="32"/>
        <v>45443.3125</v>
      </c>
    </row>
    <row r="706" spans="1:7" x14ac:dyDescent="0.45">
      <c r="A706">
        <v>0.5161</v>
      </c>
      <c r="B706">
        <v>3.11</v>
      </c>
      <c r="C706" t="s">
        <v>998</v>
      </c>
      <c r="D706" t="s">
        <v>999</v>
      </c>
      <c r="E706" s="32">
        <f t="shared" si="30"/>
        <v>45443</v>
      </c>
      <c r="F706" s="51">
        <f t="shared" si="31"/>
        <v>0.33333333333333331</v>
      </c>
      <c r="G706" s="33">
        <f t="shared" si="32"/>
        <v>45443.333333333336</v>
      </c>
    </row>
    <row r="707" spans="1:7" x14ac:dyDescent="0.45">
      <c r="A707">
        <v>2.24E-2</v>
      </c>
      <c r="B707">
        <v>0.13</v>
      </c>
      <c r="C707" t="s">
        <v>999</v>
      </c>
      <c r="D707" t="s">
        <v>1000</v>
      </c>
      <c r="E707" s="32">
        <f t="shared" si="30"/>
        <v>45443</v>
      </c>
      <c r="F707" s="51">
        <f t="shared" si="31"/>
        <v>0.35416666666666669</v>
      </c>
      <c r="G707" s="33">
        <f t="shared" si="32"/>
        <v>45443.354166666664</v>
      </c>
    </row>
    <row r="708" spans="1:7" x14ac:dyDescent="0.45">
      <c r="A708">
        <v>0</v>
      </c>
      <c r="B708">
        <v>0</v>
      </c>
      <c r="C708" t="s">
        <v>1000</v>
      </c>
      <c r="D708" t="s">
        <v>1001</v>
      </c>
      <c r="E708" s="32">
        <f t="shared" ref="E708:E771" si="33">DATE(MID(C708,2,4),MID(C708,7,2),MID(C708,10,2))</f>
        <v>45443</v>
      </c>
      <c r="F708" s="51">
        <f t="shared" ref="F708:F771" si="34">TIME(MID(C708,13,2),MID(C708,16,2),0)</f>
        <v>0.375</v>
      </c>
      <c r="G708" s="33">
        <f t="shared" ref="G708:G771" si="35">E708+F708</f>
        <v>45443.375</v>
      </c>
    </row>
    <row r="709" spans="1:7" x14ac:dyDescent="0.45">
      <c r="A709">
        <v>0</v>
      </c>
      <c r="B709">
        <v>0</v>
      </c>
      <c r="C709" t="s">
        <v>1001</v>
      </c>
      <c r="D709" t="s">
        <v>1002</v>
      </c>
      <c r="E709" s="32">
        <f t="shared" si="33"/>
        <v>45443</v>
      </c>
      <c r="F709" s="51">
        <f t="shared" si="34"/>
        <v>0.39583333333333331</v>
      </c>
      <c r="G709" s="33">
        <f t="shared" si="35"/>
        <v>45443.395833333336</v>
      </c>
    </row>
    <row r="710" spans="1:7" x14ac:dyDescent="0.45">
      <c r="A710">
        <v>0.37030000000000002</v>
      </c>
      <c r="B710">
        <v>2.23</v>
      </c>
      <c r="C710" t="s">
        <v>1002</v>
      </c>
      <c r="D710" t="s">
        <v>1003</v>
      </c>
      <c r="E710" s="32">
        <f t="shared" si="33"/>
        <v>45443</v>
      </c>
      <c r="F710" s="51">
        <f t="shared" si="34"/>
        <v>0.41666666666666669</v>
      </c>
      <c r="G710" s="33">
        <f t="shared" si="35"/>
        <v>45443.416666666664</v>
      </c>
    </row>
    <row r="711" spans="1:7" x14ac:dyDescent="0.45">
      <c r="A711">
        <v>0</v>
      </c>
      <c r="B711">
        <v>0</v>
      </c>
      <c r="C711" t="s">
        <v>1003</v>
      </c>
      <c r="D711" t="s">
        <v>1004</v>
      </c>
      <c r="E711" s="32">
        <f t="shared" si="33"/>
        <v>45443</v>
      </c>
      <c r="F711" s="51">
        <f t="shared" si="34"/>
        <v>0.4375</v>
      </c>
      <c r="G711" s="33">
        <f t="shared" si="35"/>
        <v>45443.4375</v>
      </c>
    </row>
    <row r="712" spans="1:7" x14ac:dyDescent="0.45">
      <c r="A712">
        <v>0</v>
      </c>
      <c r="B712">
        <v>0</v>
      </c>
      <c r="C712" t="s">
        <v>1004</v>
      </c>
      <c r="D712" t="s">
        <v>1005</v>
      </c>
      <c r="E712" s="32">
        <f t="shared" si="33"/>
        <v>45443</v>
      </c>
      <c r="F712" s="51">
        <f t="shared" si="34"/>
        <v>0.45833333333333331</v>
      </c>
      <c r="G712" s="33">
        <f t="shared" si="35"/>
        <v>45443.458333333336</v>
      </c>
    </row>
    <row r="713" spans="1:7" x14ac:dyDescent="0.45">
      <c r="A713">
        <v>0.48249999999999998</v>
      </c>
      <c r="B713">
        <v>2.91</v>
      </c>
      <c r="C713" t="s">
        <v>1005</v>
      </c>
      <c r="D713" t="s">
        <v>1006</v>
      </c>
      <c r="E713" s="32">
        <f t="shared" si="33"/>
        <v>45443</v>
      </c>
      <c r="F713" s="51">
        <f t="shared" si="34"/>
        <v>0.47916666666666669</v>
      </c>
      <c r="G713" s="33">
        <f t="shared" si="35"/>
        <v>45443.479166666664</v>
      </c>
    </row>
    <row r="714" spans="1:7" x14ac:dyDescent="0.45">
      <c r="A714">
        <v>3.3700000000000001E-2</v>
      </c>
      <c r="B714">
        <v>0.2</v>
      </c>
      <c r="C714" t="s">
        <v>1006</v>
      </c>
      <c r="D714" t="s">
        <v>1007</v>
      </c>
      <c r="E714" s="32">
        <f t="shared" si="33"/>
        <v>45443</v>
      </c>
      <c r="F714" s="51">
        <f t="shared" si="34"/>
        <v>0.5</v>
      </c>
      <c r="G714" s="33">
        <f t="shared" si="35"/>
        <v>45443.5</v>
      </c>
    </row>
    <row r="715" spans="1:7" x14ac:dyDescent="0.45">
      <c r="A715">
        <v>0</v>
      </c>
      <c r="B715">
        <v>0</v>
      </c>
      <c r="C715" t="s">
        <v>1007</v>
      </c>
      <c r="D715" t="s">
        <v>1008</v>
      </c>
      <c r="E715" s="32">
        <f t="shared" si="33"/>
        <v>45443</v>
      </c>
      <c r="F715" s="51">
        <f t="shared" si="34"/>
        <v>0.52083333333333337</v>
      </c>
      <c r="G715" s="33">
        <f t="shared" si="35"/>
        <v>45443.520833333336</v>
      </c>
    </row>
    <row r="716" spans="1:7" x14ac:dyDescent="0.45">
      <c r="A716">
        <v>0.17949999999999999</v>
      </c>
      <c r="B716">
        <v>1.08</v>
      </c>
      <c r="C716" t="s">
        <v>1008</v>
      </c>
      <c r="D716" t="s">
        <v>1009</v>
      </c>
      <c r="E716" s="32">
        <f t="shared" si="33"/>
        <v>45443</v>
      </c>
      <c r="F716" s="51">
        <f t="shared" si="34"/>
        <v>0.54166666666666663</v>
      </c>
      <c r="G716" s="33">
        <f t="shared" si="35"/>
        <v>45443.541666666664</v>
      </c>
    </row>
    <row r="717" spans="1:7" x14ac:dyDescent="0.45">
      <c r="A717">
        <v>0</v>
      </c>
      <c r="B717">
        <v>0</v>
      </c>
      <c r="C717" t="s">
        <v>1009</v>
      </c>
      <c r="D717" t="s">
        <v>1010</v>
      </c>
      <c r="E717" s="32">
        <f t="shared" si="33"/>
        <v>45443</v>
      </c>
      <c r="F717" s="51">
        <f t="shared" si="34"/>
        <v>0.5625</v>
      </c>
      <c r="G717" s="33">
        <f t="shared" si="35"/>
        <v>45443.5625</v>
      </c>
    </row>
    <row r="718" spans="1:7" x14ac:dyDescent="0.45">
      <c r="A718">
        <v>0</v>
      </c>
      <c r="B718">
        <v>0</v>
      </c>
      <c r="C718" t="s">
        <v>1010</v>
      </c>
      <c r="D718" t="s">
        <v>1011</v>
      </c>
      <c r="E718" s="32">
        <f t="shared" si="33"/>
        <v>45443</v>
      </c>
      <c r="F718" s="51">
        <f t="shared" si="34"/>
        <v>0.58333333333333337</v>
      </c>
      <c r="G718" s="33">
        <f t="shared" si="35"/>
        <v>45443.583333333336</v>
      </c>
    </row>
    <row r="719" spans="1:7" x14ac:dyDescent="0.45">
      <c r="A719">
        <v>0</v>
      </c>
      <c r="B719">
        <v>0</v>
      </c>
      <c r="C719" t="s">
        <v>1011</v>
      </c>
      <c r="D719" t="s">
        <v>1012</v>
      </c>
      <c r="E719" s="32">
        <f t="shared" si="33"/>
        <v>45443</v>
      </c>
      <c r="F719" s="51">
        <f t="shared" si="34"/>
        <v>0.60416666666666663</v>
      </c>
      <c r="G719" s="33">
        <f t="shared" si="35"/>
        <v>45443.604166666664</v>
      </c>
    </row>
    <row r="720" spans="1:7" x14ac:dyDescent="0.45">
      <c r="A720">
        <v>0</v>
      </c>
      <c r="B720">
        <v>0</v>
      </c>
      <c r="C720" t="s">
        <v>1012</v>
      </c>
      <c r="D720" t="s">
        <v>1013</v>
      </c>
      <c r="E720" s="32">
        <f t="shared" si="33"/>
        <v>45443</v>
      </c>
      <c r="F720" s="51">
        <f t="shared" si="34"/>
        <v>0.625</v>
      </c>
      <c r="G720" s="33">
        <f t="shared" si="35"/>
        <v>45443.625</v>
      </c>
    </row>
    <row r="721" spans="1:7" x14ac:dyDescent="0.45">
      <c r="A721">
        <v>0</v>
      </c>
      <c r="B721">
        <v>0</v>
      </c>
      <c r="C721" t="s">
        <v>1013</v>
      </c>
      <c r="D721" t="s">
        <v>1014</v>
      </c>
      <c r="E721" s="32">
        <f t="shared" si="33"/>
        <v>45443</v>
      </c>
      <c r="F721" s="51">
        <f t="shared" si="34"/>
        <v>0.64583333333333337</v>
      </c>
      <c r="G721" s="33">
        <f t="shared" si="35"/>
        <v>45443.645833333336</v>
      </c>
    </row>
    <row r="722" spans="1:7" x14ac:dyDescent="0.45">
      <c r="A722">
        <v>0</v>
      </c>
      <c r="B722">
        <v>0</v>
      </c>
      <c r="C722" t="s">
        <v>1014</v>
      </c>
      <c r="D722" t="s">
        <v>1015</v>
      </c>
      <c r="E722" s="32">
        <f t="shared" si="33"/>
        <v>45443</v>
      </c>
      <c r="F722" s="51">
        <f t="shared" si="34"/>
        <v>0.66666666666666663</v>
      </c>
      <c r="G722" s="33">
        <f t="shared" si="35"/>
        <v>45443.666666666664</v>
      </c>
    </row>
    <row r="723" spans="1:7" x14ac:dyDescent="0.45">
      <c r="A723">
        <v>0</v>
      </c>
      <c r="B723">
        <v>0</v>
      </c>
      <c r="C723" t="s">
        <v>1015</v>
      </c>
      <c r="D723" t="s">
        <v>1016</v>
      </c>
      <c r="E723" s="32">
        <f t="shared" si="33"/>
        <v>45443</v>
      </c>
      <c r="F723" s="51">
        <f t="shared" si="34"/>
        <v>0.6875</v>
      </c>
      <c r="G723" s="33">
        <f t="shared" si="35"/>
        <v>45443.6875</v>
      </c>
    </row>
    <row r="724" spans="1:7" x14ac:dyDescent="0.45">
      <c r="A724">
        <v>0</v>
      </c>
      <c r="B724">
        <v>0</v>
      </c>
      <c r="C724" t="s">
        <v>1016</v>
      </c>
      <c r="D724" t="s">
        <v>1017</v>
      </c>
      <c r="E724" s="32">
        <f t="shared" si="33"/>
        <v>45443</v>
      </c>
      <c r="F724" s="51">
        <f t="shared" si="34"/>
        <v>0.70833333333333337</v>
      </c>
      <c r="G724" s="33">
        <f t="shared" si="35"/>
        <v>45443.708333333336</v>
      </c>
    </row>
    <row r="725" spans="1:7" x14ac:dyDescent="0.45">
      <c r="A725">
        <v>0</v>
      </c>
      <c r="B725">
        <v>0</v>
      </c>
      <c r="C725" t="s">
        <v>1017</v>
      </c>
      <c r="D725" t="s">
        <v>1018</v>
      </c>
      <c r="E725" s="32">
        <f t="shared" si="33"/>
        <v>45443</v>
      </c>
      <c r="F725" s="51">
        <f t="shared" si="34"/>
        <v>0.72916666666666663</v>
      </c>
      <c r="G725" s="33">
        <f t="shared" si="35"/>
        <v>45443.729166666664</v>
      </c>
    </row>
    <row r="726" spans="1:7" x14ac:dyDescent="0.45">
      <c r="A726">
        <v>0</v>
      </c>
      <c r="B726">
        <v>0</v>
      </c>
      <c r="C726" t="s">
        <v>1018</v>
      </c>
      <c r="D726" t="s">
        <v>1019</v>
      </c>
      <c r="E726" s="32">
        <f t="shared" si="33"/>
        <v>45443</v>
      </c>
      <c r="F726" s="51">
        <f t="shared" si="34"/>
        <v>0.75</v>
      </c>
      <c r="G726" s="33">
        <f t="shared" si="35"/>
        <v>45443.75</v>
      </c>
    </row>
    <row r="727" spans="1:7" x14ac:dyDescent="0.45">
      <c r="A727">
        <v>0</v>
      </c>
      <c r="B727">
        <v>0</v>
      </c>
      <c r="C727" t="s">
        <v>1019</v>
      </c>
      <c r="D727" t="s">
        <v>1020</v>
      </c>
      <c r="E727" s="32">
        <f t="shared" si="33"/>
        <v>45443</v>
      </c>
      <c r="F727" s="51">
        <f t="shared" si="34"/>
        <v>0.77083333333333337</v>
      </c>
      <c r="G727" s="33">
        <f t="shared" si="35"/>
        <v>45443.770833333336</v>
      </c>
    </row>
    <row r="728" spans="1:7" x14ac:dyDescent="0.45">
      <c r="A728">
        <v>0</v>
      </c>
      <c r="B728">
        <v>0</v>
      </c>
      <c r="C728" t="s">
        <v>1020</v>
      </c>
      <c r="D728" t="s">
        <v>1021</v>
      </c>
      <c r="E728" s="32">
        <f t="shared" si="33"/>
        <v>45443</v>
      </c>
      <c r="F728" s="51">
        <f t="shared" si="34"/>
        <v>0.79166666666666663</v>
      </c>
      <c r="G728" s="33">
        <f t="shared" si="35"/>
        <v>45443.791666666664</v>
      </c>
    </row>
    <row r="729" spans="1:7" x14ac:dyDescent="0.45">
      <c r="A729">
        <v>0</v>
      </c>
      <c r="B729">
        <v>0</v>
      </c>
      <c r="C729" t="s">
        <v>1021</v>
      </c>
      <c r="D729" t="s">
        <v>1022</v>
      </c>
      <c r="E729" s="32">
        <f t="shared" si="33"/>
        <v>45443</v>
      </c>
      <c r="F729" s="51">
        <f t="shared" si="34"/>
        <v>0.8125</v>
      </c>
      <c r="G729" s="33">
        <f t="shared" si="35"/>
        <v>45443.8125</v>
      </c>
    </row>
    <row r="730" spans="1:7" x14ac:dyDescent="0.45">
      <c r="A730">
        <v>0</v>
      </c>
      <c r="B730">
        <v>0</v>
      </c>
      <c r="C730" t="s">
        <v>1022</v>
      </c>
      <c r="D730" t="s">
        <v>1023</v>
      </c>
      <c r="E730" s="32">
        <f t="shared" si="33"/>
        <v>45443</v>
      </c>
      <c r="F730" s="51">
        <f t="shared" si="34"/>
        <v>0.83333333333333337</v>
      </c>
      <c r="G730" s="33">
        <f t="shared" si="35"/>
        <v>45443.833333333336</v>
      </c>
    </row>
    <row r="731" spans="1:7" x14ac:dyDescent="0.45">
      <c r="A731">
        <v>0</v>
      </c>
      <c r="B731">
        <v>0</v>
      </c>
      <c r="C731" t="s">
        <v>1023</v>
      </c>
      <c r="D731" t="s">
        <v>1024</v>
      </c>
      <c r="E731" s="32">
        <f t="shared" si="33"/>
        <v>45443</v>
      </c>
      <c r="F731" s="51">
        <f t="shared" si="34"/>
        <v>0.85416666666666663</v>
      </c>
      <c r="G731" s="33">
        <f t="shared" si="35"/>
        <v>45443.854166666664</v>
      </c>
    </row>
    <row r="732" spans="1:7" x14ac:dyDescent="0.45">
      <c r="A732">
        <v>0</v>
      </c>
      <c r="B732">
        <v>0</v>
      </c>
      <c r="C732" t="s">
        <v>1024</v>
      </c>
      <c r="D732" t="s">
        <v>1025</v>
      </c>
      <c r="E732" s="32">
        <f t="shared" si="33"/>
        <v>45443</v>
      </c>
      <c r="F732" s="51">
        <f t="shared" si="34"/>
        <v>0.875</v>
      </c>
      <c r="G732" s="33">
        <f t="shared" si="35"/>
        <v>45443.875</v>
      </c>
    </row>
    <row r="733" spans="1:7" x14ac:dyDescent="0.45">
      <c r="A733">
        <v>0</v>
      </c>
      <c r="B733">
        <v>0</v>
      </c>
      <c r="C733" t="s">
        <v>1025</v>
      </c>
      <c r="D733" t="s">
        <v>1026</v>
      </c>
      <c r="E733" s="32">
        <f t="shared" si="33"/>
        <v>45443</v>
      </c>
      <c r="F733" s="51">
        <f t="shared" si="34"/>
        <v>0.89583333333333337</v>
      </c>
      <c r="G733" s="33">
        <f t="shared" si="35"/>
        <v>45443.895833333336</v>
      </c>
    </row>
    <row r="734" spans="1:7" x14ac:dyDescent="0.45">
      <c r="A734">
        <v>0</v>
      </c>
      <c r="B734">
        <v>0</v>
      </c>
      <c r="C734" t="s">
        <v>1026</v>
      </c>
      <c r="D734" t="s">
        <v>1027</v>
      </c>
      <c r="E734" s="32">
        <f t="shared" si="33"/>
        <v>45443</v>
      </c>
      <c r="F734" s="51">
        <f t="shared" si="34"/>
        <v>0.91666666666666663</v>
      </c>
      <c r="G734" s="33">
        <f t="shared" si="35"/>
        <v>45443.916666666664</v>
      </c>
    </row>
    <row r="735" spans="1:7" x14ac:dyDescent="0.45">
      <c r="A735">
        <v>0</v>
      </c>
      <c r="B735">
        <v>0</v>
      </c>
      <c r="C735" t="s">
        <v>1027</v>
      </c>
      <c r="D735" t="s">
        <v>1028</v>
      </c>
      <c r="E735" s="32">
        <f t="shared" si="33"/>
        <v>45443</v>
      </c>
      <c r="F735" s="51">
        <f t="shared" si="34"/>
        <v>0.9375</v>
      </c>
      <c r="G735" s="33">
        <f t="shared" si="35"/>
        <v>45443.9375</v>
      </c>
    </row>
    <row r="736" spans="1:7" x14ac:dyDescent="0.45">
      <c r="A736">
        <v>0</v>
      </c>
      <c r="B736">
        <v>0</v>
      </c>
      <c r="C736" t="s">
        <v>1028</v>
      </c>
      <c r="D736" t="s">
        <v>1029</v>
      </c>
      <c r="E736" s="32">
        <f t="shared" si="33"/>
        <v>45443</v>
      </c>
      <c r="F736" s="51">
        <f t="shared" si="34"/>
        <v>0.95833333333333337</v>
      </c>
      <c r="G736" s="33">
        <f t="shared" si="35"/>
        <v>45443.958333333336</v>
      </c>
    </row>
    <row r="737" spans="1:7" x14ac:dyDescent="0.45">
      <c r="A737">
        <v>0</v>
      </c>
      <c r="B737">
        <v>0</v>
      </c>
      <c r="C737" t="s">
        <v>1029</v>
      </c>
      <c r="D737" t="s">
        <v>1030</v>
      </c>
      <c r="E737" s="32">
        <f t="shared" si="33"/>
        <v>45443</v>
      </c>
      <c r="F737" s="51">
        <f t="shared" si="34"/>
        <v>0.97916666666666663</v>
      </c>
      <c r="G737" s="33">
        <f t="shared" si="35"/>
        <v>45443.979166666664</v>
      </c>
    </row>
    <row r="738" spans="1:7" x14ac:dyDescent="0.45">
      <c r="A738">
        <v>0</v>
      </c>
      <c r="B738">
        <v>0</v>
      </c>
      <c r="C738" t="s">
        <v>1030</v>
      </c>
      <c r="D738" t="s">
        <v>1031</v>
      </c>
      <c r="E738" s="32">
        <f t="shared" si="33"/>
        <v>45444</v>
      </c>
      <c r="F738" s="51">
        <f t="shared" si="34"/>
        <v>0</v>
      </c>
      <c r="G738" s="33">
        <f t="shared" si="35"/>
        <v>45444</v>
      </c>
    </row>
    <row r="739" spans="1:7" x14ac:dyDescent="0.45">
      <c r="A739">
        <v>0</v>
      </c>
      <c r="B739">
        <v>0</v>
      </c>
      <c r="C739" t="s">
        <v>1031</v>
      </c>
      <c r="D739" t="s">
        <v>1032</v>
      </c>
      <c r="E739" s="32">
        <f t="shared" si="33"/>
        <v>45444</v>
      </c>
      <c r="F739" s="51">
        <f t="shared" si="34"/>
        <v>2.0833333333333332E-2</v>
      </c>
      <c r="G739" s="33">
        <f t="shared" si="35"/>
        <v>45444.020833333336</v>
      </c>
    </row>
    <row r="740" spans="1:7" x14ac:dyDescent="0.45">
      <c r="A740">
        <v>0</v>
      </c>
      <c r="B740">
        <v>0</v>
      </c>
      <c r="C740" t="s">
        <v>1032</v>
      </c>
      <c r="D740" t="s">
        <v>1033</v>
      </c>
      <c r="E740" s="32">
        <f t="shared" si="33"/>
        <v>45444</v>
      </c>
      <c r="F740" s="51">
        <f t="shared" si="34"/>
        <v>4.1666666666666664E-2</v>
      </c>
      <c r="G740" s="33">
        <f t="shared" si="35"/>
        <v>45444.041666666664</v>
      </c>
    </row>
    <row r="741" spans="1:7" x14ac:dyDescent="0.45">
      <c r="A741">
        <v>0</v>
      </c>
      <c r="B741">
        <v>0</v>
      </c>
      <c r="C741" t="s">
        <v>1033</v>
      </c>
      <c r="D741" t="s">
        <v>1034</v>
      </c>
      <c r="E741" s="32">
        <f t="shared" si="33"/>
        <v>45444</v>
      </c>
      <c r="F741" s="51">
        <f t="shared" si="34"/>
        <v>6.25E-2</v>
      </c>
      <c r="G741" s="33">
        <f t="shared" si="35"/>
        <v>45444.0625</v>
      </c>
    </row>
    <row r="742" spans="1:7" x14ac:dyDescent="0.45">
      <c r="A742">
        <v>0</v>
      </c>
      <c r="B742">
        <v>0</v>
      </c>
      <c r="C742" t="s">
        <v>1034</v>
      </c>
      <c r="D742" t="s">
        <v>1035</v>
      </c>
      <c r="E742" s="32">
        <f t="shared" si="33"/>
        <v>45444</v>
      </c>
      <c r="F742" s="51">
        <f t="shared" si="34"/>
        <v>8.3333333333333329E-2</v>
      </c>
      <c r="G742" s="33">
        <f t="shared" si="35"/>
        <v>45444.083333333336</v>
      </c>
    </row>
    <row r="743" spans="1:7" x14ac:dyDescent="0.45">
      <c r="A743">
        <v>0</v>
      </c>
      <c r="B743">
        <v>0</v>
      </c>
      <c r="C743" t="s">
        <v>1035</v>
      </c>
      <c r="D743" t="s">
        <v>1036</v>
      </c>
      <c r="E743" s="32">
        <f t="shared" si="33"/>
        <v>45444</v>
      </c>
      <c r="F743" s="51">
        <f t="shared" si="34"/>
        <v>0.10416666666666667</v>
      </c>
      <c r="G743" s="33">
        <f t="shared" si="35"/>
        <v>45444.104166666664</v>
      </c>
    </row>
    <row r="744" spans="1:7" x14ac:dyDescent="0.45">
      <c r="A744">
        <v>0</v>
      </c>
      <c r="B744">
        <v>0</v>
      </c>
      <c r="C744" t="s">
        <v>1036</v>
      </c>
      <c r="D744" t="s">
        <v>1037</v>
      </c>
      <c r="E744" s="32">
        <f t="shared" si="33"/>
        <v>45444</v>
      </c>
      <c r="F744" s="51">
        <f t="shared" si="34"/>
        <v>0.125</v>
      </c>
      <c r="G744" s="33">
        <f t="shared" si="35"/>
        <v>45444.125</v>
      </c>
    </row>
    <row r="745" spans="1:7" x14ac:dyDescent="0.45">
      <c r="A745">
        <v>0</v>
      </c>
      <c r="B745">
        <v>0</v>
      </c>
      <c r="C745" t="s">
        <v>1037</v>
      </c>
      <c r="D745" t="s">
        <v>1038</v>
      </c>
      <c r="E745" s="32">
        <f t="shared" si="33"/>
        <v>45444</v>
      </c>
      <c r="F745" s="51">
        <f t="shared" si="34"/>
        <v>0.14583333333333334</v>
      </c>
      <c r="G745" s="33">
        <f t="shared" si="35"/>
        <v>45444.145833333336</v>
      </c>
    </row>
    <row r="746" spans="1:7" x14ac:dyDescent="0.45">
      <c r="A746">
        <v>0</v>
      </c>
      <c r="B746">
        <v>0</v>
      </c>
      <c r="C746" t="s">
        <v>1038</v>
      </c>
      <c r="D746" t="s">
        <v>1039</v>
      </c>
      <c r="E746" s="32">
        <f t="shared" si="33"/>
        <v>45444</v>
      </c>
      <c r="F746" s="51">
        <f t="shared" si="34"/>
        <v>0.16666666666666666</v>
      </c>
      <c r="G746" s="33">
        <f t="shared" si="35"/>
        <v>45444.166666666664</v>
      </c>
    </row>
    <row r="747" spans="1:7" x14ac:dyDescent="0.45">
      <c r="A747">
        <v>0</v>
      </c>
      <c r="B747">
        <v>0</v>
      </c>
      <c r="C747" t="s">
        <v>1039</v>
      </c>
      <c r="D747" t="s">
        <v>1040</v>
      </c>
      <c r="E747" s="32">
        <f t="shared" si="33"/>
        <v>45444</v>
      </c>
      <c r="F747" s="51">
        <f t="shared" si="34"/>
        <v>0.1875</v>
      </c>
      <c r="G747" s="33">
        <f t="shared" si="35"/>
        <v>45444.1875</v>
      </c>
    </row>
    <row r="748" spans="1:7" x14ac:dyDescent="0.45">
      <c r="A748">
        <v>0</v>
      </c>
      <c r="B748">
        <v>0</v>
      </c>
      <c r="C748" t="s">
        <v>1040</v>
      </c>
      <c r="D748" t="s">
        <v>1041</v>
      </c>
      <c r="E748" s="32">
        <f t="shared" si="33"/>
        <v>45444</v>
      </c>
      <c r="F748" s="51">
        <f t="shared" si="34"/>
        <v>0.20833333333333334</v>
      </c>
      <c r="G748" s="33">
        <f t="shared" si="35"/>
        <v>45444.208333333336</v>
      </c>
    </row>
    <row r="749" spans="1:7" x14ac:dyDescent="0.45">
      <c r="A749">
        <v>0</v>
      </c>
      <c r="B749">
        <v>0</v>
      </c>
      <c r="C749" t="s">
        <v>1041</v>
      </c>
      <c r="D749" t="s">
        <v>1042</v>
      </c>
      <c r="E749" s="32">
        <f t="shared" si="33"/>
        <v>45444</v>
      </c>
      <c r="F749" s="51">
        <f t="shared" si="34"/>
        <v>0.22916666666666666</v>
      </c>
      <c r="G749" s="33">
        <f t="shared" si="35"/>
        <v>45444.229166666664</v>
      </c>
    </row>
    <row r="750" spans="1:7" x14ac:dyDescent="0.45">
      <c r="A750">
        <v>0</v>
      </c>
      <c r="B750">
        <v>0</v>
      </c>
      <c r="C750" t="s">
        <v>1042</v>
      </c>
      <c r="D750" t="s">
        <v>1043</v>
      </c>
      <c r="E750" s="32">
        <f t="shared" si="33"/>
        <v>45444</v>
      </c>
      <c r="F750" s="51">
        <f t="shared" si="34"/>
        <v>0.25</v>
      </c>
      <c r="G750" s="33">
        <f t="shared" si="35"/>
        <v>45444.25</v>
      </c>
    </row>
    <row r="751" spans="1:7" x14ac:dyDescent="0.45">
      <c r="A751">
        <v>0</v>
      </c>
      <c r="B751">
        <v>0</v>
      </c>
      <c r="C751" t="s">
        <v>1043</v>
      </c>
      <c r="D751" t="s">
        <v>1044</v>
      </c>
      <c r="E751" s="32">
        <f t="shared" si="33"/>
        <v>45444</v>
      </c>
      <c r="F751" s="51">
        <f t="shared" si="34"/>
        <v>0.27083333333333331</v>
      </c>
      <c r="G751" s="33">
        <f t="shared" si="35"/>
        <v>45444.270833333336</v>
      </c>
    </row>
    <row r="752" spans="1:7" x14ac:dyDescent="0.45">
      <c r="A752">
        <v>0</v>
      </c>
      <c r="B752">
        <v>0</v>
      </c>
      <c r="C752" t="s">
        <v>1044</v>
      </c>
      <c r="D752" t="s">
        <v>1045</v>
      </c>
      <c r="E752" s="32">
        <f t="shared" si="33"/>
        <v>45444</v>
      </c>
      <c r="F752" s="51">
        <f t="shared" si="34"/>
        <v>0.29166666666666669</v>
      </c>
      <c r="G752" s="33">
        <f t="shared" si="35"/>
        <v>45444.291666666664</v>
      </c>
    </row>
    <row r="753" spans="1:7" x14ac:dyDescent="0.45">
      <c r="A753">
        <v>0</v>
      </c>
      <c r="B753">
        <v>0</v>
      </c>
      <c r="C753" t="s">
        <v>1045</v>
      </c>
      <c r="D753" t="s">
        <v>1046</v>
      </c>
      <c r="E753" s="32">
        <f t="shared" si="33"/>
        <v>45444</v>
      </c>
      <c r="F753" s="51">
        <f t="shared" si="34"/>
        <v>0.3125</v>
      </c>
      <c r="G753" s="33">
        <f t="shared" si="35"/>
        <v>45444.3125</v>
      </c>
    </row>
    <row r="754" spans="1:7" x14ac:dyDescent="0.45">
      <c r="A754">
        <v>0</v>
      </c>
      <c r="B754">
        <v>0</v>
      </c>
      <c r="C754" t="s">
        <v>1046</v>
      </c>
      <c r="D754" t="s">
        <v>1047</v>
      </c>
      <c r="E754" s="32">
        <f t="shared" si="33"/>
        <v>45444</v>
      </c>
      <c r="F754" s="51">
        <f t="shared" si="34"/>
        <v>0.33333333333333331</v>
      </c>
      <c r="G754" s="33">
        <f t="shared" si="35"/>
        <v>45444.333333333336</v>
      </c>
    </row>
    <row r="755" spans="1:7" x14ac:dyDescent="0.45">
      <c r="A755">
        <v>0</v>
      </c>
      <c r="B755">
        <v>0</v>
      </c>
      <c r="C755" t="s">
        <v>1047</v>
      </c>
      <c r="D755" t="s">
        <v>1048</v>
      </c>
      <c r="E755" s="32">
        <f t="shared" si="33"/>
        <v>45444</v>
      </c>
      <c r="F755" s="51">
        <f t="shared" si="34"/>
        <v>0.35416666666666669</v>
      </c>
      <c r="G755" s="33">
        <f t="shared" si="35"/>
        <v>45444.354166666664</v>
      </c>
    </row>
    <row r="756" spans="1:7" x14ac:dyDescent="0.45">
      <c r="A756">
        <v>0</v>
      </c>
      <c r="B756">
        <v>0</v>
      </c>
      <c r="C756" t="s">
        <v>1048</v>
      </c>
      <c r="D756" t="s">
        <v>1049</v>
      </c>
      <c r="E756" s="32">
        <f t="shared" si="33"/>
        <v>45444</v>
      </c>
      <c r="F756" s="51">
        <f t="shared" si="34"/>
        <v>0.375</v>
      </c>
      <c r="G756" s="33">
        <f t="shared" si="35"/>
        <v>45444.375</v>
      </c>
    </row>
    <row r="757" spans="1:7" x14ac:dyDescent="0.45">
      <c r="A757">
        <v>0</v>
      </c>
      <c r="B757">
        <v>0</v>
      </c>
      <c r="C757" t="s">
        <v>1049</v>
      </c>
      <c r="D757" t="s">
        <v>1050</v>
      </c>
      <c r="E757" s="32">
        <f t="shared" si="33"/>
        <v>45444</v>
      </c>
      <c r="F757" s="51">
        <f t="shared" si="34"/>
        <v>0.39583333333333331</v>
      </c>
      <c r="G757" s="33">
        <f t="shared" si="35"/>
        <v>45444.395833333336</v>
      </c>
    </row>
    <row r="758" spans="1:7" x14ac:dyDescent="0.45">
      <c r="A758">
        <v>0</v>
      </c>
      <c r="B758">
        <v>0</v>
      </c>
      <c r="C758" t="s">
        <v>1050</v>
      </c>
      <c r="D758" t="s">
        <v>1051</v>
      </c>
      <c r="E758" s="32">
        <f t="shared" si="33"/>
        <v>45444</v>
      </c>
      <c r="F758" s="51">
        <f t="shared" si="34"/>
        <v>0.41666666666666669</v>
      </c>
      <c r="G758" s="33">
        <f t="shared" si="35"/>
        <v>45444.416666666664</v>
      </c>
    </row>
    <row r="759" spans="1:7" x14ac:dyDescent="0.45">
      <c r="A759">
        <v>0</v>
      </c>
      <c r="B759">
        <v>0</v>
      </c>
      <c r="C759" t="s">
        <v>1051</v>
      </c>
      <c r="D759" t="s">
        <v>1052</v>
      </c>
      <c r="E759" s="32">
        <f t="shared" si="33"/>
        <v>45444</v>
      </c>
      <c r="F759" s="51">
        <f t="shared" si="34"/>
        <v>0.4375</v>
      </c>
      <c r="G759" s="33">
        <f t="shared" si="35"/>
        <v>45444.4375</v>
      </c>
    </row>
    <row r="760" spans="1:7" x14ac:dyDescent="0.45">
      <c r="A760">
        <v>0</v>
      </c>
      <c r="B760">
        <v>0</v>
      </c>
      <c r="C760" t="s">
        <v>1052</v>
      </c>
      <c r="D760" t="s">
        <v>1053</v>
      </c>
      <c r="E760" s="32">
        <f t="shared" si="33"/>
        <v>45444</v>
      </c>
      <c r="F760" s="51">
        <f t="shared" si="34"/>
        <v>0.45833333333333331</v>
      </c>
      <c r="G760" s="33">
        <f t="shared" si="35"/>
        <v>45444.458333333336</v>
      </c>
    </row>
    <row r="761" spans="1:7" x14ac:dyDescent="0.45">
      <c r="A761">
        <v>0</v>
      </c>
      <c r="B761">
        <v>0</v>
      </c>
      <c r="C761" t="s">
        <v>1053</v>
      </c>
      <c r="D761" t="s">
        <v>1054</v>
      </c>
      <c r="E761" s="32">
        <f t="shared" si="33"/>
        <v>45444</v>
      </c>
      <c r="F761" s="51">
        <f t="shared" si="34"/>
        <v>0.47916666666666669</v>
      </c>
      <c r="G761" s="33">
        <f t="shared" si="35"/>
        <v>45444.479166666664</v>
      </c>
    </row>
    <row r="762" spans="1:7" x14ac:dyDescent="0.45">
      <c r="A762">
        <v>0</v>
      </c>
      <c r="B762">
        <v>0</v>
      </c>
      <c r="C762" t="s">
        <v>1054</v>
      </c>
      <c r="D762" t="s">
        <v>1055</v>
      </c>
      <c r="E762" s="32">
        <f t="shared" si="33"/>
        <v>45444</v>
      </c>
      <c r="F762" s="51">
        <f t="shared" si="34"/>
        <v>0.5</v>
      </c>
      <c r="G762" s="33">
        <f t="shared" si="35"/>
        <v>45444.5</v>
      </c>
    </row>
    <row r="763" spans="1:7" x14ac:dyDescent="0.45">
      <c r="A763">
        <v>0</v>
      </c>
      <c r="B763">
        <v>0</v>
      </c>
      <c r="C763" t="s">
        <v>1055</v>
      </c>
      <c r="D763" t="s">
        <v>1056</v>
      </c>
      <c r="E763" s="32">
        <f t="shared" si="33"/>
        <v>45444</v>
      </c>
      <c r="F763" s="51">
        <f t="shared" si="34"/>
        <v>0.52083333333333337</v>
      </c>
      <c r="G763" s="33">
        <f t="shared" si="35"/>
        <v>45444.520833333336</v>
      </c>
    </row>
    <row r="764" spans="1:7" x14ac:dyDescent="0.45">
      <c r="A764">
        <v>0</v>
      </c>
      <c r="B764">
        <v>0</v>
      </c>
      <c r="C764" t="s">
        <v>1056</v>
      </c>
      <c r="D764" t="s">
        <v>1057</v>
      </c>
      <c r="E764" s="32">
        <f t="shared" si="33"/>
        <v>45444</v>
      </c>
      <c r="F764" s="51">
        <f t="shared" si="34"/>
        <v>0.54166666666666663</v>
      </c>
      <c r="G764" s="33">
        <f t="shared" si="35"/>
        <v>45444.541666666664</v>
      </c>
    </row>
    <row r="765" spans="1:7" x14ac:dyDescent="0.45">
      <c r="A765">
        <v>0</v>
      </c>
      <c r="B765">
        <v>0</v>
      </c>
      <c r="C765" t="s">
        <v>1057</v>
      </c>
      <c r="D765" t="s">
        <v>1058</v>
      </c>
      <c r="E765" s="32">
        <f t="shared" si="33"/>
        <v>45444</v>
      </c>
      <c r="F765" s="51">
        <f t="shared" si="34"/>
        <v>0.5625</v>
      </c>
      <c r="G765" s="33">
        <f t="shared" si="35"/>
        <v>45444.5625</v>
      </c>
    </row>
    <row r="766" spans="1:7" x14ac:dyDescent="0.45">
      <c r="A766">
        <v>0</v>
      </c>
      <c r="B766">
        <v>0</v>
      </c>
      <c r="C766" t="s">
        <v>1058</v>
      </c>
      <c r="D766" t="s">
        <v>1059</v>
      </c>
      <c r="E766" s="32">
        <f t="shared" si="33"/>
        <v>45444</v>
      </c>
      <c r="F766" s="51">
        <f t="shared" si="34"/>
        <v>0.58333333333333337</v>
      </c>
      <c r="G766" s="33">
        <f t="shared" si="35"/>
        <v>45444.583333333336</v>
      </c>
    </row>
    <row r="767" spans="1:7" x14ac:dyDescent="0.45">
      <c r="A767">
        <v>0</v>
      </c>
      <c r="B767">
        <v>0</v>
      </c>
      <c r="C767" t="s">
        <v>1059</v>
      </c>
      <c r="D767" t="s">
        <v>1060</v>
      </c>
      <c r="E767" s="32">
        <f t="shared" si="33"/>
        <v>45444</v>
      </c>
      <c r="F767" s="51">
        <f t="shared" si="34"/>
        <v>0.60416666666666663</v>
      </c>
      <c r="G767" s="33">
        <f t="shared" si="35"/>
        <v>45444.604166666664</v>
      </c>
    </row>
    <row r="768" spans="1:7" x14ac:dyDescent="0.45">
      <c r="A768">
        <v>0</v>
      </c>
      <c r="B768">
        <v>0</v>
      </c>
      <c r="C768" t="s">
        <v>1060</v>
      </c>
      <c r="D768" t="s">
        <v>1061</v>
      </c>
      <c r="E768" s="32">
        <f t="shared" si="33"/>
        <v>45444</v>
      </c>
      <c r="F768" s="51">
        <f t="shared" si="34"/>
        <v>0.625</v>
      </c>
      <c r="G768" s="33">
        <f t="shared" si="35"/>
        <v>45444.625</v>
      </c>
    </row>
    <row r="769" spans="1:7" x14ac:dyDescent="0.45">
      <c r="A769">
        <v>0</v>
      </c>
      <c r="B769">
        <v>0</v>
      </c>
      <c r="C769" t="s">
        <v>1061</v>
      </c>
      <c r="D769" t="s">
        <v>1062</v>
      </c>
      <c r="E769" s="32">
        <f t="shared" si="33"/>
        <v>45444</v>
      </c>
      <c r="F769" s="51">
        <f t="shared" si="34"/>
        <v>0.64583333333333337</v>
      </c>
      <c r="G769" s="33">
        <f t="shared" si="35"/>
        <v>45444.645833333336</v>
      </c>
    </row>
    <row r="770" spans="1:7" x14ac:dyDescent="0.45">
      <c r="A770">
        <v>0</v>
      </c>
      <c r="B770">
        <v>0</v>
      </c>
      <c r="C770" t="s">
        <v>1062</v>
      </c>
      <c r="D770" t="s">
        <v>1063</v>
      </c>
      <c r="E770" s="32">
        <f t="shared" si="33"/>
        <v>45444</v>
      </c>
      <c r="F770" s="51">
        <f t="shared" si="34"/>
        <v>0.66666666666666663</v>
      </c>
      <c r="G770" s="33">
        <f t="shared" si="35"/>
        <v>45444.666666666664</v>
      </c>
    </row>
    <row r="771" spans="1:7" x14ac:dyDescent="0.45">
      <c r="A771">
        <v>0</v>
      </c>
      <c r="B771">
        <v>0</v>
      </c>
      <c r="C771" t="s">
        <v>1063</v>
      </c>
      <c r="D771" t="s">
        <v>1064</v>
      </c>
      <c r="E771" s="32">
        <f t="shared" si="33"/>
        <v>45444</v>
      </c>
      <c r="F771" s="51">
        <f t="shared" si="34"/>
        <v>0.6875</v>
      </c>
      <c r="G771" s="33">
        <f t="shared" si="35"/>
        <v>45444.6875</v>
      </c>
    </row>
    <row r="772" spans="1:7" x14ac:dyDescent="0.45">
      <c r="A772">
        <v>0</v>
      </c>
      <c r="B772">
        <v>0</v>
      </c>
      <c r="C772" t="s">
        <v>1064</v>
      </c>
      <c r="D772" t="s">
        <v>1065</v>
      </c>
      <c r="E772" s="32">
        <f t="shared" ref="E772:E835" si="36">DATE(MID(C772,2,4),MID(C772,7,2),MID(C772,10,2))</f>
        <v>45444</v>
      </c>
      <c r="F772" s="51">
        <f t="shared" ref="F772:F835" si="37">TIME(MID(C772,13,2),MID(C772,16,2),0)</f>
        <v>0.70833333333333337</v>
      </c>
      <c r="G772" s="33">
        <f t="shared" ref="G772:G835" si="38">E772+F772</f>
        <v>45444.708333333336</v>
      </c>
    </row>
    <row r="773" spans="1:7" x14ac:dyDescent="0.45">
      <c r="A773">
        <v>0</v>
      </c>
      <c r="B773">
        <v>0</v>
      </c>
      <c r="C773" t="s">
        <v>1065</v>
      </c>
      <c r="D773" t="s">
        <v>1066</v>
      </c>
      <c r="E773" s="32">
        <f t="shared" si="36"/>
        <v>45444</v>
      </c>
      <c r="F773" s="51">
        <f t="shared" si="37"/>
        <v>0.72916666666666663</v>
      </c>
      <c r="G773" s="33">
        <f t="shared" si="38"/>
        <v>45444.729166666664</v>
      </c>
    </row>
    <row r="774" spans="1:7" x14ac:dyDescent="0.45">
      <c r="A774">
        <v>0</v>
      </c>
      <c r="B774">
        <v>0</v>
      </c>
      <c r="C774" t="s">
        <v>1066</v>
      </c>
      <c r="D774" t="s">
        <v>1067</v>
      </c>
      <c r="E774" s="32">
        <f t="shared" si="36"/>
        <v>45444</v>
      </c>
      <c r="F774" s="51">
        <f t="shared" si="37"/>
        <v>0.75</v>
      </c>
      <c r="G774" s="33">
        <f t="shared" si="38"/>
        <v>45444.75</v>
      </c>
    </row>
    <row r="775" spans="1:7" x14ac:dyDescent="0.45">
      <c r="A775">
        <v>0</v>
      </c>
      <c r="B775">
        <v>0</v>
      </c>
      <c r="C775" t="s">
        <v>1067</v>
      </c>
      <c r="D775" t="s">
        <v>1068</v>
      </c>
      <c r="E775" s="32">
        <f t="shared" si="36"/>
        <v>45444</v>
      </c>
      <c r="F775" s="51">
        <f t="shared" si="37"/>
        <v>0.77083333333333337</v>
      </c>
      <c r="G775" s="33">
        <f t="shared" si="38"/>
        <v>45444.770833333336</v>
      </c>
    </row>
    <row r="776" spans="1:7" x14ac:dyDescent="0.45">
      <c r="A776">
        <v>0</v>
      </c>
      <c r="B776">
        <v>0</v>
      </c>
      <c r="C776" t="s">
        <v>1068</v>
      </c>
      <c r="D776" t="s">
        <v>1069</v>
      </c>
      <c r="E776" s="32">
        <f t="shared" si="36"/>
        <v>45444</v>
      </c>
      <c r="F776" s="51">
        <f t="shared" si="37"/>
        <v>0.79166666666666663</v>
      </c>
      <c r="G776" s="33">
        <f t="shared" si="38"/>
        <v>45444.791666666664</v>
      </c>
    </row>
    <row r="777" spans="1:7" x14ac:dyDescent="0.45">
      <c r="A777">
        <v>0</v>
      </c>
      <c r="B777">
        <v>0</v>
      </c>
      <c r="C777" t="s">
        <v>1069</v>
      </c>
      <c r="D777" t="s">
        <v>1070</v>
      </c>
      <c r="E777" s="32">
        <f t="shared" si="36"/>
        <v>45444</v>
      </c>
      <c r="F777" s="51">
        <f t="shared" si="37"/>
        <v>0.8125</v>
      </c>
      <c r="G777" s="33">
        <f t="shared" si="38"/>
        <v>45444.8125</v>
      </c>
    </row>
    <row r="778" spans="1:7" x14ac:dyDescent="0.45">
      <c r="A778">
        <v>0</v>
      </c>
      <c r="B778">
        <v>0</v>
      </c>
      <c r="C778" t="s">
        <v>1070</v>
      </c>
      <c r="D778" t="s">
        <v>1071</v>
      </c>
      <c r="E778" s="32">
        <f t="shared" si="36"/>
        <v>45444</v>
      </c>
      <c r="F778" s="51">
        <f t="shared" si="37"/>
        <v>0.83333333333333337</v>
      </c>
      <c r="G778" s="33">
        <f t="shared" si="38"/>
        <v>45444.833333333336</v>
      </c>
    </row>
    <row r="779" spans="1:7" x14ac:dyDescent="0.45">
      <c r="A779">
        <v>0</v>
      </c>
      <c r="B779">
        <v>0</v>
      </c>
      <c r="C779" t="s">
        <v>1071</v>
      </c>
      <c r="D779" t="s">
        <v>1072</v>
      </c>
      <c r="E779" s="32">
        <f t="shared" si="36"/>
        <v>45444</v>
      </c>
      <c r="F779" s="51">
        <f t="shared" si="37"/>
        <v>0.85416666666666663</v>
      </c>
      <c r="G779" s="33">
        <f t="shared" si="38"/>
        <v>45444.854166666664</v>
      </c>
    </row>
    <row r="780" spans="1:7" x14ac:dyDescent="0.45">
      <c r="A780">
        <v>0</v>
      </c>
      <c r="B780">
        <v>0</v>
      </c>
      <c r="C780" t="s">
        <v>1072</v>
      </c>
      <c r="D780" t="s">
        <v>1073</v>
      </c>
      <c r="E780" s="32">
        <f t="shared" si="36"/>
        <v>45444</v>
      </c>
      <c r="F780" s="51">
        <f t="shared" si="37"/>
        <v>0.875</v>
      </c>
      <c r="G780" s="33">
        <f t="shared" si="38"/>
        <v>45444.875</v>
      </c>
    </row>
    <row r="781" spans="1:7" x14ac:dyDescent="0.45">
      <c r="A781">
        <v>0</v>
      </c>
      <c r="B781">
        <v>0</v>
      </c>
      <c r="C781" t="s">
        <v>1073</v>
      </c>
      <c r="D781" t="s">
        <v>1074</v>
      </c>
      <c r="E781" s="32">
        <f t="shared" si="36"/>
        <v>45444</v>
      </c>
      <c r="F781" s="51">
        <f t="shared" si="37"/>
        <v>0.89583333333333337</v>
      </c>
      <c r="G781" s="33">
        <f t="shared" si="38"/>
        <v>45444.895833333336</v>
      </c>
    </row>
    <row r="782" spans="1:7" x14ac:dyDescent="0.45">
      <c r="A782">
        <v>0</v>
      </c>
      <c r="B782">
        <v>0</v>
      </c>
      <c r="C782" t="s">
        <v>1074</v>
      </c>
      <c r="D782" t="s">
        <v>1075</v>
      </c>
      <c r="E782" s="32">
        <f t="shared" si="36"/>
        <v>45444</v>
      </c>
      <c r="F782" s="51">
        <f t="shared" si="37"/>
        <v>0.91666666666666663</v>
      </c>
      <c r="G782" s="33">
        <f t="shared" si="38"/>
        <v>45444.916666666664</v>
      </c>
    </row>
    <row r="783" spans="1:7" x14ac:dyDescent="0.45">
      <c r="A783">
        <v>0</v>
      </c>
      <c r="B783">
        <v>0</v>
      </c>
      <c r="C783" t="s">
        <v>1075</v>
      </c>
      <c r="D783" t="s">
        <v>1076</v>
      </c>
      <c r="E783" s="32">
        <f t="shared" si="36"/>
        <v>45444</v>
      </c>
      <c r="F783" s="51">
        <f t="shared" si="37"/>
        <v>0.9375</v>
      </c>
      <c r="G783" s="33">
        <f t="shared" si="38"/>
        <v>45444.9375</v>
      </c>
    </row>
    <row r="784" spans="1:7" x14ac:dyDescent="0.45">
      <c r="A784">
        <v>0</v>
      </c>
      <c r="B784">
        <v>0</v>
      </c>
      <c r="C784" t="s">
        <v>1076</v>
      </c>
      <c r="D784" t="s">
        <v>1077</v>
      </c>
      <c r="E784" s="32">
        <f t="shared" si="36"/>
        <v>45444</v>
      </c>
      <c r="F784" s="51">
        <f t="shared" si="37"/>
        <v>0.95833333333333337</v>
      </c>
      <c r="G784" s="33">
        <f t="shared" si="38"/>
        <v>45444.958333333336</v>
      </c>
    </row>
    <row r="785" spans="1:7" x14ac:dyDescent="0.45">
      <c r="A785">
        <v>0</v>
      </c>
      <c r="B785">
        <v>0</v>
      </c>
      <c r="C785" t="s">
        <v>1077</v>
      </c>
      <c r="D785" t="s">
        <v>1078</v>
      </c>
      <c r="E785" s="32">
        <f t="shared" si="36"/>
        <v>45444</v>
      </c>
      <c r="F785" s="51">
        <f t="shared" si="37"/>
        <v>0.97916666666666663</v>
      </c>
      <c r="G785" s="33">
        <f t="shared" si="38"/>
        <v>45444.979166666664</v>
      </c>
    </row>
    <row r="786" spans="1:7" x14ac:dyDescent="0.45">
      <c r="A786">
        <v>0</v>
      </c>
      <c r="B786">
        <v>0</v>
      </c>
      <c r="C786" t="s">
        <v>1078</v>
      </c>
      <c r="D786" t="s">
        <v>1079</v>
      </c>
      <c r="E786" s="32">
        <f t="shared" si="36"/>
        <v>45445</v>
      </c>
      <c r="F786" s="51">
        <f t="shared" si="37"/>
        <v>0</v>
      </c>
      <c r="G786" s="33">
        <f t="shared" si="38"/>
        <v>45445</v>
      </c>
    </row>
    <row r="787" spans="1:7" x14ac:dyDescent="0.45">
      <c r="A787">
        <v>0</v>
      </c>
      <c r="B787">
        <v>0</v>
      </c>
      <c r="C787" t="s">
        <v>1079</v>
      </c>
      <c r="D787" t="s">
        <v>1080</v>
      </c>
      <c r="E787" s="32">
        <f t="shared" si="36"/>
        <v>45445</v>
      </c>
      <c r="F787" s="51">
        <f t="shared" si="37"/>
        <v>2.0833333333333332E-2</v>
      </c>
      <c r="G787" s="33">
        <f t="shared" si="38"/>
        <v>45445.020833333336</v>
      </c>
    </row>
    <row r="788" spans="1:7" x14ac:dyDescent="0.45">
      <c r="A788">
        <v>0</v>
      </c>
      <c r="B788">
        <v>0</v>
      </c>
      <c r="C788" t="s">
        <v>1080</v>
      </c>
      <c r="D788" t="s">
        <v>1081</v>
      </c>
      <c r="E788" s="32">
        <f t="shared" si="36"/>
        <v>45445</v>
      </c>
      <c r="F788" s="51">
        <f t="shared" si="37"/>
        <v>4.1666666666666664E-2</v>
      </c>
      <c r="G788" s="33">
        <f t="shared" si="38"/>
        <v>45445.041666666664</v>
      </c>
    </row>
    <row r="789" spans="1:7" x14ac:dyDescent="0.45">
      <c r="A789">
        <v>0</v>
      </c>
      <c r="B789">
        <v>0</v>
      </c>
      <c r="C789" t="s">
        <v>1081</v>
      </c>
      <c r="D789" t="s">
        <v>1082</v>
      </c>
      <c r="E789" s="32">
        <f t="shared" si="36"/>
        <v>45445</v>
      </c>
      <c r="F789" s="51">
        <f t="shared" si="37"/>
        <v>6.25E-2</v>
      </c>
      <c r="G789" s="33">
        <f t="shared" si="38"/>
        <v>45445.0625</v>
      </c>
    </row>
    <row r="790" spans="1:7" x14ac:dyDescent="0.45">
      <c r="A790">
        <v>0</v>
      </c>
      <c r="B790">
        <v>0</v>
      </c>
      <c r="C790" t="s">
        <v>1082</v>
      </c>
      <c r="D790" t="s">
        <v>1083</v>
      </c>
      <c r="E790" s="32">
        <f t="shared" si="36"/>
        <v>45445</v>
      </c>
      <c r="F790" s="51">
        <f t="shared" si="37"/>
        <v>8.3333333333333329E-2</v>
      </c>
      <c r="G790" s="33">
        <f t="shared" si="38"/>
        <v>45445.083333333336</v>
      </c>
    </row>
    <row r="791" spans="1:7" x14ac:dyDescent="0.45">
      <c r="A791">
        <v>0</v>
      </c>
      <c r="B791">
        <v>0</v>
      </c>
      <c r="C791" t="s">
        <v>1083</v>
      </c>
      <c r="D791" t="s">
        <v>1084</v>
      </c>
      <c r="E791" s="32">
        <f t="shared" si="36"/>
        <v>45445</v>
      </c>
      <c r="F791" s="51">
        <f t="shared" si="37"/>
        <v>0.10416666666666667</v>
      </c>
      <c r="G791" s="33">
        <f t="shared" si="38"/>
        <v>45445.104166666664</v>
      </c>
    </row>
    <row r="792" spans="1:7" x14ac:dyDescent="0.45">
      <c r="A792">
        <v>0</v>
      </c>
      <c r="B792">
        <v>0</v>
      </c>
      <c r="C792" t="s">
        <v>1084</v>
      </c>
      <c r="D792" t="s">
        <v>1085</v>
      </c>
      <c r="E792" s="32">
        <f t="shared" si="36"/>
        <v>45445</v>
      </c>
      <c r="F792" s="51">
        <f t="shared" si="37"/>
        <v>0.125</v>
      </c>
      <c r="G792" s="33">
        <f t="shared" si="38"/>
        <v>45445.125</v>
      </c>
    </row>
    <row r="793" spans="1:7" x14ac:dyDescent="0.45">
      <c r="A793">
        <v>0</v>
      </c>
      <c r="B793">
        <v>0</v>
      </c>
      <c r="C793" t="s">
        <v>1085</v>
      </c>
      <c r="D793" t="s">
        <v>1086</v>
      </c>
      <c r="E793" s="32">
        <f t="shared" si="36"/>
        <v>45445</v>
      </c>
      <c r="F793" s="51">
        <f t="shared" si="37"/>
        <v>0.14583333333333334</v>
      </c>
      <c r="G793" s="33">
        <f t="shared" si="38"/>
        <v>45445.145833333336</v>
      </c>
    </row>
    <row r="794" spans="1:7" x14ac:dyDescent="0.45">
      <c r="A794">
        <v>0</v>
      </c>
      <c r="B794">
        <v>0</v>
      </c>
      <c r="C794" t="s">
        <v>1086</v>
      </c>
      <c r="D794" t="s">
        <v>1087</v>
      </c>
      <c r="E794" s="32">
        <f t="shared" si="36"/>
        <v>45445</v>
      </c>
      <c r="F794" s="51">
        <f t="shared" si="37"/>
        <v>0.16666666666666666</v>
      </c>
      <c r="G794" s="33">
        <f t="shared" si="38"/>
        <v>45445.166666666664</v>
      </c>
    </row>
    <row r="795" spans="1:7" x14ac:dyDescent="0.45">
      <c r="A795">
        <v>0</v>
      </c>
      <c r="B795">
        <v>0</v>
      </c>
      <c r="C795" t="s">
        <v>1087</v>
      </c>
      <c r="D795" t="s">
        <v>1088</v>
      </c>
      <c r="E795" s="32">
        <f t="shared" si="36"/>
        <v>45445</v>
      </c>
      <c r="F795" s="51">
        <f t="shared" si="37"/>
        <v>0.1875</v>
      </c>
      <c r="G795" s="33">
        <f t="shared" si="38"/>
        <v>45445.1875</v>
      </c>
    </row>
    <row r="796" spans="1:7" x14ac:dyDescent="0.45">
      <c r="A796">
        <v>0</v>
      </c>
      <c r="B796">
        <v>0</v>
      </c>
      <c r="C796" t="s">
        <v>1088</v>
      </c>
      <c r="D796" t="s">
        <v>1089</v>
      </c>
      <c r="E796" s="32">
        <f t="shared" si="36"/>
        <v>45445</v>
      </c>
      <c r="F796" s="51">
        <f t="shared" si="37"/>
        <v>0.20833333333333334</v>
      </c>
      <c r="G796" s="33">
        <f t="shared" si="38"/>
        <v>45445.208333333336</v>
      </c>
    </row>
    <row r="797" spans="1:7" x14ac:dyDescent="0.45">
      <c r="A797">
        <v>0</v>
      </c>
      <c r="B797">
        <v>0</v>
      </c>
      <c r="C797" t="s">
        <v>1089</v>
      </c>
      <c r="D797" t="s">
        <v>1090</v>
      </c>
      <c r="E797" s="32">
        <f t="shared" si="36"/>
        <v>45445</v>
      </c>
      <c r="F797" s="51">
        <f t="shared" si="37"/>
        <v>0.22916666666666666</v>
      </c>
      <c r="G797" s="33">
        <f t="shared" si="38"/>
        <v>45445.229166666664</v>
      </c>
    </row>
    <row r="798" spans="1:7" x14ac:dyDescent="0.45">
      <c r="A798">
        <v>0</v>
      </c>
      <c r="B798">
        <v>0</v>
      </c>
      <c r="C798" t="s">
        <v>1090</v>
      </c>
      <c r="D798" t="s">
        <v>1091</v>
      </c>
      <c r="E798" s="32">
        <f t="shared" si="36"/>
        <v>45445</v>
      </c>
      <c r="F798" s="51">
        <f t="shared" si="37"/>
        <v>0.25</v>
      </c>
      <c r="G798" s="33">
        <f t="shared" si="38"/>
        <v>45445.25</v>
      </c>
    </row>
    <row r="799" spans="1:7" x14ac:dyDescent="0.45">
      <c r="A799">
        <v>0</v>
      </c>
      <c r="B799">
        <v>0</v>
      </c>
      <c r="C799" t="s">
        <v>1091</v>
      </c>
      <c r="D799" t="s">
        <v>1092</v>
      </c>
      <c r="E799" s="32">
        <f t="shared" si="36"/>
        <v>45445</v>
      </c>
      <c r="F799" s="51">
        <f t="shared" si="37"/>
        <v>0.27083333333333331</v>
      </c>
      <c r="G799" s="33">
        <f t="shared" si="38"/>
        <v>45445.270833333336</v>
      </c>
    </row>
    <row r="800" spans="1:7" x14ac:dyDescent="0.45">
      <c r="A800">
        <v>0</v>
      </c>
      <c r="B800">
        <v>0</v>
      </c>
      <c r="C800" t="s">
        <v>1092</v>
      </c>
      <c r="D800" t="s">
        <v>1093</v>
      </c>
      <c r="E800" s="32">
        <f t="shared" si="36"/>
        <v>45445</v>
      </c>
      <c r="F800" s="51">
        <f t="shared" si="37"/>
        <v>0.29166666666666669</v>
      </c>
      <c r="G800" s="33">
        <f t="shared" si="38"/>
        <v>45445.291666666664</v>
      </c>
    </row>
    <row r="801" spans="1:7" x14ac:dyDescent="0.45">
      <c r="A801">
        <v>0</v>
      </c>
      <c r="B801">
        <v>0</v>
      </c>
      <c r="C801" t="s">
        <v>1093</v>
      </c>
      <c r="D801" t="s">
        <v>1094</v>
      </c>
      <c r="E801" s="32">
        <f t="shared" si="36"/>
        <v>45445</v>
      </c>
      <c r="F801" s="51">
        <f t="shared" si="37"/>
        <v>0.3125</v>
      </c>
      <c r="G801" s="33">
        <f t="shared" si="38"/>
        <v>45445.3125</v>
      </c>
    </row>
    <row r="802" spans="1:7" x14ac:dyDescent="0.45">
      <c r="A802">
        <v>0</v>
      </c>
      <c r="B802">
        <v>0</v>
      </c>
      <c r="C802" t="s">
        <v>1094</v>
      </c>
      <c r="D802" t="s">
        <v>1095</v>
      </c>
      <c r="E802" s="32">
        <f t="shared" si="36"/>
        <v>45445</v>
      </c>
      <c r="F802" s="51">
        <f t="shared" si="37"/>
        <v>0.33333333333333331</v>
      </c>
      <c r="G802" s="33">
        <f t="shared" si="38"/>
        <v>45445.333333333336</v>
      </c>
    </row>
    <row r="803" spans="1:7" x14ac:dyDescent="0.45">
      <c r="A803">
        <v>0</v>
      </c>
      <c r="B803">
        <v>0</v>
      </c>
      <c r="C803" t="s">
        <v>1095</v>
      </c>
      <c r="D803" t="s">
        <v>1096</v>
      </c>
      <c r="E803" s="32">
        <f t="shared" si="36"/>
        <v>45445</v>
      </c>
      <c r="F803" s="51">
        <f t="shared" si="37"/>
        <v>0.35416666666666669</v>
      </c>
      <c r="G803" s="33">
        <f t="shared" si="38"/>
        <v>45445.354166666664</v>
      </c>
    </row>
    <row r="804" spans="1:7" x14ac:dyDescent="0.45">
      <c r="A804">
        <v>0</v>
      </c>
      <c r="B804">
        <v>0</v>
      </c>
      <c r="C804" t="s">
        <v>1096</v>
      </c>
      <c r="D804" t="s">
        <v>1097</v>
      </c>
      <c r="E804" s="32">
        <f t="shared" si="36"/>
        <v>45445</v>
      </c>
      <c r="F804" s="51">
        <f t="shared" si="37"/>
        <v>0.375</v>
      </c>
      <c r="G804" s="33">
        <f t="shared" si="38"/>
        <v>45445.375</v>
      </c>
    </row>
    <row r="805" spans="1:7" x14ac:dyDescent="0.45">
      <c r="A805">
        <v>0</v>
      </c>
      <c r="B805">
        <v>0</v>
      </c>
      <c r="C805" t="s">
        <v>1097</v>
      </c>
      <c r="D805" t="s">
        <v>1098</v>
      </c>
      <c r="E805" s="32">
        <f t="shared" si="36"/>
        <v>45445</v>
      </c>
      <c r="F805" s="51">
        <f t="shared" si="37"/>
        <v>0.39583333333333331</v>
      </c>
      <c r="G805" s="33">
        <f t="shared" si="38"/>
        <v>45445.395833333336</v>
      </c>
    </row>
    <row r="806" spans="1:7" x14ac:dyDescent="0.45">
      <c r="A806">
        <v>0</v>
      </c>
      <c r="B806">
        <v>0</v>
      </c>
      <c r="C806" t="s">
        <v>1098</v>
      </c>
      <c r="D806" t="s">
        <v>1099</v>
      </c>
      <c r="E806" s="32">
        <f t="shared" si="36"/>
        <v>45445</v>
      </c>
      <c r="F806" s="51">
        <f t="shared" si="37"/>
        <v>0.41666666666666669</v>
      </c>
      <c r="G806" s="33">
        <f t="shared" si="38"/>
        <v>45445.416666666664</v>
      </c>
    </row>
    <row r="807" spans="1:7" x14ac:dyDescent="0.45">
      <c r="A807">
        <v>0</v>
      </c>
      <c r="B807">
        <v>0</v>
      </c>
      <c r="C807" t="s">
        <v>1099</v>
      </c>
      <c r="D807" t="s">
        <v>1100</v>
      </c>
      <c r="E807" s="32">
        <f t="shared" si="36"/>
        <v>45445</v>
      </c>
      <c r="F807" s="51">
        <f t="shared" si="37"/>
        <v>0.4375</v>
      </c>
      <c r="G807" s="33">
        <f t="shared" si="38"/>
        <v>45445.4375</v>
      </c>
    </row>
    <row r="808" spans="1:7" x14ac:dyDescent="0.45">
      <c r="A808">
        <v>0</v>
      </c>
      <c r="B808">
        <v>0</v>
      </c>
      <c r="C808" t="s">
        <v>1100</v>
      </c>
      <c r="D808" t="s">
        <v>1101</v>
      </c>
      <c r="E808" s="32">
        <f t="shared" si="36"/>
        <v>45445</v>
      </c>
      <c r="F808" s="51">
        <f t="shared" si="37"/>
        <v>0.45833333333333331</v>
      </c>
      <c r="G808" s="33">
        <f t="shared" si="38"/>
        <v>45445.458333333336</v>
      </c>
    </row>
    <row r="809" spans="1:7" x14ac:dyDescent="0.45">
      <c r="A809">
        <v>0</v>
      </c>
      <c r="B809">
        <v>0</v>
      </c>
      <c r="C809" t="s">
        <v>1101</v>
      </c>
      <c r="D809" t="s">
        <v>1102</v>
      </c>
      <c r="E809" s="32">
        <f t="shared" si="36"/>
        <v>45445</v>
      </c>
      <c r="F809" s="51">
        <f t="shared" si="37"/>
        <v>0.47916666666666669</v>
      </c>
      <c r="G809" s="33">
        <f t="shared" si="38"/>
        <v>45445.479166666664</v>
      </c>
    </row>
    <row r="810" spans="1:7" x14ac:dyDescent="0.45">
      <c r="A810">
        <v>0</v>
      </c>
      <c r="B810">
        <v>0</v>
      </c>
      <c r="C810" t="s">
        <v>1102</v>
      </c>
      <c r="D810" t="s">
        <v>1103</v>
      </c>
      <c r="E810" s="32">
        <f t="shared" si="36"/>
        <v>45445</v>
      </c>
      <c r="F810" s="51">
        <f t="shared" si="37"/>
        <v>0.5</v>
      </c>
      <c r="G810" s="33">
        <f t="shared" si="38"/>
        <v>45445.5</v>
      </c>
    </row>
    <row r="811" spans="1:7" x14ac:dyDescent="0.45">
      <c r="A811">
        <v>0</v>
      </c>
      <c r="B811">
        <v>0</v>
      </c>
      <c r="C811" t="s">
        <v>1103</v>
      </c>
      <c r="D811" t="s">
        <v>1104</v>
      </c>
      <c r="E811" s="32">
        <f t="shared" si="36"/>
        <v>45445</v>
      </c>
      <c r="F811" s="51">
        <f t="shared" si="37"/>
        <v>0.52083333333333337</v>
      </c>
      <c r="G811" s="33">
        <f t="shared" si="38"/>
        <v>45445.520833333336</v>
      </c>
    </row>
    <row r="812" spans="1:7" x14ac:dyDescent="0.45">
      <c r="A812">
        <v>0</v>
      </c>
      <c r="B812">
        <v>0</v>
      </c>
      <c r="C812" t="s">
        <v>1104</v>
      </c>
      <c r="D812" t="s">
        <v>1105</v>
      </c>
      <c r="E812" s="32">
        <f t="shared" si="36"/>
        <v>45445</v>
      </c>
      <c r="F812" s="51">
        <f t="shared" si="37"/>
        <v>0.54166666666666663</v>
      </c>
      <c r="G812" s="33">
        <f t="shared" si="38"/>
        <v>45445.541666666664</v>
      </c>
    </row>
    <row r="813" spans="1:7" x14ac:dyDescent="0.45">
      <c r="A813">
        <v>0</v>
      </c>
      <c r="B813">
        <v>0</v>
      </c>
      <c r="C813" t="s">
        <v>1105</v>
      </c>
      <c r="D813" t="s">
        <v>1106</v>
      </c>
      <c r="E813" s="32">
        <f t="shared" si="36"/>
        <v>45445</v>
      </c>
      <c r="F813" s="51">
        <f t="shared" si="37"/>
        <v>0.5625</v>
      </c>
      <c r="G813" s="33">
        <f t="shared" si="38"/>
        <v>45445.5625</v>
      </c>
    </row>
    <row r="814" spans="1:7" x14ac:dyDescent="0.45">
      <c r="A814">
        <v>0</v>
      </c>
      <c r="B814">
        <v>0</v>
      </c>
      <c r="C814" t="s">
        <v>1106</v>
      </c>
      <c r="D814" t="s">
        <v>1107</v>
      </c>
      <c r="E814" s="32">
        <f t="shared" si="36"/>
        <v>45445</v>
      </c>
      <c r="F814" s="51">
        <f t="shared" si="37"/>
        <v>0.58333333333333337</v>
      </c>
      <c r="G814" s="33">
        <f t="shared" si="38"/>
        <v>45445.583333333336</v>
      </c>
    </row>
    <row r="815" spans="1:7" x14ac:dyDescent="0.45">
      <c r="A815">
        <v>0</v>
      </c>
      <c r="B815">
        <v>0</v>
      </c>
      <c r="C815" t="s">
        <v>1107</v>
      </c>
      <c r="D815" t="s">
        <v>1108</v>
      </c>
      <c r="E815" s="32">
        <f t="shared" si="36"/>
        <v>45445</v>
      </c>
      <c r="F815" s="51">
        <f t="shared" si="37"/>
        <v>0.60416666666666663</v>
      </c>
      <c r="G815" s="33">
        <f t="shared" si="38"/>
        <v>45445.604166666664</v>
      </c>
    </row>
    <row r="816" spans="1:7" x14ac:dyDescent="0.45">
      <c r="A816">
        <v>0</v>
      </c>
      <c r="B816">
        <v>0</v>
      </c>
      <c r="C816" t="s">
        <v>1108</v>
      </c>
      <c r="D816" t="s">
        <v>1109</v>
      </c>
      <c r="E816" s="32">
        <f t="shared" si="36"/>
        <v>45445</v>
      </c>
      <c r="F816" s="51">
        <f t="shared" si="37"/>
        <v>0.625</v>
      </c>
      <c r="G816" s="33">
        <f t="shared" si="38"/>
        <v>45445.625</v>
      </c>
    </row>
    <row r="817" spans="1:7" x14ac:dyDescent="0.45">
      <c r="A817">
        <v>0</v>
      </c>
      <c r="B817">
        <v>0</v>
      </c>
      <c r="C817" t="s">
        <v>1109</v>
      </c>
      <c r="D817" t="s">
        <v>1110</v>
      </c>
      <c r="E817" s="32">
        <f t="shared" si="36"/>
        <v>45445</v>
      </c>
      <c r="F817" s="51">
        <f t="shared" si="37"/>
        <v>0.64583333333333337</v>
      </c>
      <c r="G817" s="33">
        <f t="shared" si="38"/>
        <v>45445.645833333336</v>
      </c>
    </row>
    <row r="818" spans="1:7" x14ac:dyDescent="0.45">
      <c r="A818">
        <v>0</v>
      </c>
      <c r="B818">
        <v>0</v>
      </c>
      <c r="C818" t="s">
        <v>1110</v>
      </c>
      <c r="D818" t="s">
        <v>1111</v>
      </c>
      <c r="E818" s="32">
        <f t="shared" si="36"/>
        <v>45445</v>
      </c>
      <c r="F818" s="51">
        <f t="shared" si="37"/>
        <v>0.66666666666666663</v>
      </c>
      <c r="G818" s="33">
        <f t="shared" si="38"/>
        <v>45445.666666666664</v>
      </c>
    </row>
    <row r="819" spans="1:7" x14ac:dyDescent="0.45">
      <c r="A819">
        <v>0</v>
      </c>
      <c r="B819">
        <v>0</v>
      </c>
      <c r="C819" t="s">
        <v>1111</v>
      </c>
      <c r="D819" t="s">
        <v>1112</v>
      </c>
      <c r="E819" s="32">
        <f t="shared" si="36"/>
        <v>45445</v>
      </c>
      <c r="F819" s="51">
        <f t="shared" si="37"/>
        <v>0.6875</v>
      </c>
      <c r="G819" s="33">
        <f t="shared" si="38"/>
        <v>45445.6875</v>
      </c>
    </row>
    <row r="820" spans="1:7" x14ac:dyDescent="0.45">
      <c r="A820">
        <v>0</v>
      </c>
      <c r="B820">
        <v>0</v>
      </c>
      <c r="C820" t="s">
        <v>1112</v>
      </c>
      <c r="D820" t="s">
        <v>1113</v>
      </c>
      <c r="E820" s="32">
        <f t="shared" si="36"/>
        <v>45445</v>
      </c>
      <c r="F820" s="51">
        <f t="shared" si="37"/>
        <v>0.70833333333333337</v>
      </c>
      <c r="G820" s="33">
        <f t="shared" si="38"/>
        <v>45445.708333333336</v>
      </c>
    </row>
    <row r="821" spans="1:7" x14ac:dyDescent="0.45">
      <c r="A821">
        <v>0</v>
      </c>
      <c r="B821">
        <v>0</v>
      </c>
      <c r="C821" t="s">
        <v>1113</v>
      </c>
      <c r="D821" t="s">
        <v>1114</v>
      </c>
      <c r="E821" s="32">
        <f t="shared" si="36"/>
        <v>45445</v>
      </c>
      <c r="F821" s="51">
        <f t="shared" si="37"/>
        <v>0.72916666666666663</v>
      </c>
      <c r="G821" s="33">
        <f t="shared" si="38"/>
        <v>45445.729166666664</v>
      </c>
    </row>
    <row r="822" spans="1:7" x14ac:dyDescent="0.45">
      <c r="A822">
        <v>0</v>
      </c>
      <c r="B822">
        <v>0</v>
      </c>
      <c r="C822" t="s">
        <v>1114</v>
      </c>
      <c r="D822" t="s">
        <v>1115</v>
      </c>
      <c r="E822" s="32">
        <f t="shared" si="36"/>
        <v>45445</v>
      </c>
      <c r="F822" s="51">
        <f t="shared" si="37"/>
        <v>0.75</v>
      </c>
      <c r="G822" s="33">
        <f t="shared" si="38"/>
        <v>45445.75</v>
      </c>
    </row>
    <row r="823" spans="1:7" x14ac:dyDescent="0.45">
      <c r="A823">
        <v>0</v>
      </c>
      <c r="B823">
        <v>0</v>
      </c>
      <c r="C823" t="s">
        <v>1115</v>
      </c>
      <c r="D823" t="s">
        <v>1116</v>
      </c>
      <c r="E823" s="32">
        <f t="shared" si="36"/>
        <v>45445</v>
      </c>
      <c r="F823" s="51">
        <f t="shared" si="37"/>
        <v>0.77083333333333337</v>
      </c>
      <c r="G823" s="33">
        <f t="shared" si="38"/>
        <v>45445.770833333336</v>
      </c>
    </row>
    <row r="824" spans="1:7" x14ac:dyDescent="0.45">
      <c r="A824">
        <v>0</v>
      </c>
      <c r="B824">
        <v>0</v>
      </c>
      <c r="C824" t="s">
        <v>1116</v>
      </c>
      <c r="D824" t="s">
        <v>1117</v>
      </c>
      <c r="E824" s="32">
        <f t="shared" si="36"/>
        <v>45445</v>
      </c>
      <c r="F824" s="51">
        <f t="shared" si="37"/>
        <v>0.79166666666666663</v>
      </c>
      <c r="G824" s="33">
        <f t="shared" si="38"/>
        <v>45445.791666666664</v>
      </c>
    </row>
    <row r="825" spans="1:7" x14ac:dyDescent="0.45">
      <c r="A825">
        <v>0</v>
      </c>
      <c r="B825">
        <v>0</v>
      </c>
      <c r="C825" t="s">
        <v>1117</v>
      </c>
      <c r="D825" t="s">
        <v>1118</v>
      </c>
      <c r="E825" s="32">
        <f t="shared" si="36"/>
        <v>45445</v>
      </c>
      <c r="F825" s="51">
        <f t="shared" si="37"/>
        <v>0.8125</v>
      </c>
      <c r="G825" s="33">
        <f t="shared" si="38"/>
        <v>45445.8125</v>
      </c>
    </row>
    <row r="826" spans="1:7" x14ac:dyDescent="0.45">
      <c r="A826">
        <v>0</v>
      </c>
      <c r="B826">
        <v>0</v>
      </c>
      <c r="C826" t="s">
        <v>1118</v>
      </c>
      <c r="D826" t="s">
        <v>1119</v>
      </c>
      <c r="E826" s="32">
        <f t="shared" si="36"/>
        <v>45445</v>
      </c>
      <c r="F826" s="51">
        <f t="shared" si="37"/>
        <v>0.83333333333333337</v>
      </c>
      <c r="G826" s="33">
        <f t="shared" si="38"/>
        <v>45445.833333333336</v>
      </c>
    </row>
    <row r="827" spans="1:7" x14ac:dyDescent="0.45">
      <c r="A827">
        <v>0</v>
      </c>
      <c r="B827">
        <v>0</v>
      </c>
      <c r="C827" t="s">
        <v>1119</v>
      </c>
      <c r="D827" t="s">
        <v>1120</v>
      </c>
      <c r="E827" s="32">
        <f t="shared" si="36"/>
        <v>45445</v>
      </c>
      <c r="F827" s="51">
        <f t="shared" si="37"/>
        <v>0.85416666666666663</v>
      </c>
      <c r="G827" s="33">
        <f t="shared" si="38"/>
        <v>45445.854166666664</v>
      </c>
    </row>
    <row r="828" spans="1:7" x14ac:dyDescent="0.45">
      <c r="A828">
        <v>0</v>
      </c>
      <c r="B828">
        <v>0</v>
      </c>
      <c r="C828" t="s">
        <v>1120</v>
      </c>
      <c r="D828" t="s">
        <v>1121</v>
      </c>
      <c r="E828" s="32">
        <f t="shared" si="36"/>
        <v>45445</v>
      </c>
      <c r="F828" s="51">
        <f t="shared" si="37"/>
        <v>0.875</v>
      </c>
      <c r="G828" s="33">
        <f t="shared" si="38"/>
        <v>45445.875</v>
      </c>
    </row>
    <row r="829" spans="1:7" x14ac:dyDescent="0.45">
      <c r="A829">
        <v>0</v>
      </c>
      <c r="B829">
        <v>0</v>
      </c>
      <c r="C829" t="s">
        <v>1121</v>
      </c>
      <c r="D829" t="s">
        <v>1122</v>
      </c>
      <c r="E829" s="32">
        <f t="shared" si="36"/>
        <v>45445</v>
      </c>
      <c r="F829" s="51">
        <f t="shared" si="37"/>
        <v>0.89583333333333337</v>
      </c>
      <c r="G829" s="33">
        <f t="shared" si="38"/>
        <v>45445.895833333336</v>
      </c>
    </row>
    <row r="830" spans="1:7" x14ac:dyDescent="0.45">
      <c r="A830">
        <v>0</v>
      </c>
      <c r="B830">
        <v>0</v>
      </c>
      <c r="C830" t="s">
        <v>1122</v>
      </c>
      <c r="D830" t="s">
        <v>1123</v>
      </c>
      <c r="E830" s="32">
        <f t="shared" si="36"/>
        <v>45445</v>
      </c>
      <c r="F830" s="51">
        <f t="shared" si="37"/>
        <v>0.91666666666666663</v>
      </c>
      <c r="G830" s="33">
        <f t="shared" si="38"/>
        <v>45445.916666666664</v>
      </c>
    </row>
    <row r="831" spans="1:7" x14ac:dyDescent="0.45">
      <c r="A831">
        <v>0</v>
      </c>
      <c r="B831">
        <v>0</v>
      </c>
      <c r="C831" t="s">
        <v>1123</v>
      </c>
      <c r="D831" t="s">
        <v>1124</v>
      </c>
      <c r="E831" s="32">
        <f t="shared" si="36"/>
        <v>45445</v>
      </c>
      <c r="F831" s="51">
        <f t="shared" si="37"/>
        <v>0.9375</v>
      </c>
      <c r="G831" s="33">
        <f t="shared" si="38"/>
        <v>45445.9375</v>
      </c>
    </row>
    <row r="832" spans="1:7" x14ac:dyDescent="0.45">
      <c r="A832">
        <v>0</v>
      </c>
      <c r="B832">
        <v>0</v>
      </c>
      <c r="C832" t="s">
        <v>1124</v>
      </c>
      <c r="D832" t="s">
        <v>1125</v>
      </c>
      <c r="E832" s="32">
        <f t="shared" si="36"/>
        <v>45445</v>
      </c>
      <c r="F832" s="51">
        <f t="shared" si="37"/>
        <v>0.95833333333333337</v>
      </c>
      <c r="G832" s="33">
        <f t="shared" si="38"/>
        <v>45445.958333333336</v>
      </c>
    </row>
    <row r="833" spans="1:7" x14ac:dyDescent="0.45">
      <c r="A833">
        <v>0</v>
      </c>
      <c r="B833">
        <v>0</v>
      </c>
      <c r="C833" t="s">
        <v>1125</v>
      </c>
      <c r="D833" t="s">
        <v>1126</v>
      </c>
      <c r="E833" s="32">
        <f t="shared" si="36"/>
        <v>45445</v>
      </c>
      <c r="F833" s="51">
        <f t="shared" si="37"/>
        <v>0.97916666666666663</v>
      </c>
      <c r="G833" s="33">
        <f t="shared" si="38"/>
        <v>45445.979166666664</v>
      </c>
    </row>
    <row r="834" spans="1:7" x14ac:dyDescent="0.45">
      <c r="A834">
        <v>0</v>
      </c>
      <c r="B834">
        <v>0</v>
      </c>
      <c r="C834" t="s">
        <v>1126</v>
      </c>
      <c r="D834" t="s">
        <v>1127</v>
      </c>
      <c r="E834" s="32">
        <f t="shared" si="36"/>
        <v>45446</v>
      </c>
      <c r="F834" s="51">
        <f t="shared" si="37"/>
        <v>0</v>
      </c>
      <c r="G834" s="33">
        <f t="shared" si="38"/>
        <v>45446</v>
      </c>
    </row>
    <row r="835" spans="1:7" x14ac:dyDescent="0.45">
      <c r="A835">
        <v>0</v>
      </c>
      <c r="B835">
        <v>0</v>
      </c>
      <c r="C835" t="s">
        <v>1127</v>
      </c>
      <c r="D835" t="s">
        <v>1128</v>
      </c>
      <c r="E835" s="32">
        <f t="shared" si="36"/>
        <v>45446</v>
      </c>
      <c r="F835" s="51">
        <f t="shared" si="37"/>
        <v>2.0833333333333332E-2</v>
      </c>
      <c r="G835" s="33">
        <f t="shared" si="38"/>
        <v>45446.020833333336</v>
      </c>
    </row>
    <row r="836" spans="1:7" x14ac:dyDescent="0.45">
      <c r="A836">
        <v>0</v>
      </c>
      <c r="B836">
        <v>0</v>
      </c>
      <c r="C836" t="s">
        <v>1128</v>
      </c>
      <c r="D836" t="s">
        <v>1129</v>
      </c>
      <c r="E836" s="32">
        <f t="shared" ref="E836:E899" si="39">DATE(MID(C836,2,4),MID(C836,7,2),MID(C836,10,2))</f>
        <v>45446</v>
      </c>
      <c r="F836" s="51">
        <f t="shared" ref="F836:F899" si="40">TIME(MID(C836,13,2),MID(C836,16,2),0)</f>
        <v>4.1666666666666664E-2</v>
      </c>
      <c r="G836" s="33">
        <f t="shared" ref="G836:G899" si="41">E836+F836</f>
        <v>45446.041666666664</v>
      </c>
    </row>
    <row r="837" spans="1:7" x14ac:dyDescent="0.45">
      <c r="A837">
        <v>0</v>
      </c>
      <c r="B837">
        <v>0</v>
      </c>
      <c r="C837" t="s">
        <v>1129</v>
      </c>
      <c r="D837" t="s">
        <v>1130</v>
      </c>
      <c r="E837" s="32">
        <f t="shared" si="39"/>
        <v>45446</v>
      </c>
      <c r="F837" s="51">
        <f t="shared" si="40"/>
        <v>6.25E-2</v>
      </c>
      <c r="G837" s="33">
        <f t="shared" si="41"/>
        <v>45446.0625</v>
      </c>
    </row>
    <row r="838" spans="1:7" x14ac:dyDescent="0.45">
      <c r="A838">
        <v>0</v>
      </c>
      <c r="B838">
        <v>0</v>
      </c>
      <c r="C838" t="s">
        <v>1130</v>
      </c>
      <c r="D838" t="s">
        <v>1131</v>
      </c>
      <c r="E838" s="32">
        <f t="shared" si="39"/>
        <v>45446</v>
      </c>
      <c r="F838" s="51">
        <f t="shared" si="40"/>
        <v>8.3333333333333329E-2</v>
      </c>
      <c r="G838" s="33">
        <f t="shared" si="41"/>
        <v>45446.083333333336</v>
      </c>
    </row>
    <row r="839" spans="1:7" x14ac:dyDescent="0.45">
      <c r="A839">
        <v>0</v>
      </c>
      <c r="B839">
        <v>0</v>
      </c>
      <c r="C839" t="s">
        <v>1131</v>
      </c>
      <c r="D839" t="s">
        <v>1132</v>
      </c>
      <c r="E839" s="32">
        <f t="shared" si="39"/>
        <v>45446</v>
      </c>
      <c r="F839" s="51">
        <f t="shared" si="40"/>
        <v>0.10416666666666667</v>
      </c>
      <c r="G839" s="33">
        <f t="shared" si="41"/>
        <v>45446.104166666664</v>
      </c>
    </row>
    <row r="840" spans="1:7" x14ac:dyDescent="0.45">
      <c r="A840">
        <v>0</v>
      </c>
      <c r="B840">
        <v>0</v>
      </c>
      <c r="C840" t="s">
        <v>1132</v>
      </c>
      <c r="D840" t="s">
        <v>1133</v>
      </c>
      <c r="E840" s="32">
        <f t="shared" si="39"/>
        <v>45446</v>
      </c>
      <c r="F840" s="51">
        <f t="shared" si="40"/>
        <v>0.125</v>
      </c>
      <c r="G840" s="33">
        <f t="shared" si="41"/>
        <v>45446.125</v>
      </c>
    </row>
    <row r="841" spans="1:7" x14ac:dyDescent="0.45">
      <c r="A841">
        <v>0</v>
      </c>
      <c r="B841">
        <v>0</v>
      </c>
      <c r="C841" t="s">
        <v>1133</v>
      </c>
      <c r="D841" t="s">
        <v>1134</v>
      </c>
      <c r="E841" s="32">
        <f t="shared" si="39"/>
        <v>45446</v>
      </c>
      <c r="F841" s="51">
        <f t="shared" si="40"/>
        <v>0.14583333333333334</v>
      </c>
      <c r="G841" s="33">
        <f t="shared" si="41"/>
        <v>45446.145833333336</v>
      </c>
    </row>
    <row r="842" spans="1:7" x14ac:dyDescent="0.45">
      <c r="A842">
        <v>0</v>
      </c>
      <c r="B842">
        <v>0</v>
      </c>
      <c r="C842" t="s">
        <v>1134</v>
      </c>
      <c r="D842" t="s">
        <v>1135</v>
      </c>
      <c r="E842" s="32">
        <f t="shared" si="39"/>
        <v>45446</v>
      </c>
      <c r="F842" s="51">
        <f t="shared" si="40"/>
        <v>0.16666666666666666</v>
      </c>
      <c r="G842" s="33">
        <f t="shared" si="41"/>
        <v>45446.166666666664</v>
      </c>
    </row>
    <row r="843" spans="1:7" x14ac:dyDescent="0.45">
      <c r="A843">
        <v>0</v>
      </c>
      <c r="B843">
        <v>0</v>
      </c>
      <c r="C843" t="s">
        <v>1135</v>
      </c>
      <c r="D843" t="s">
        <v>1136</v>
      </c>
      <c r="E843" s="32">
        <f t="shared" si="39"/>
        <v>45446</v>
      </c>
      <c r="F843" s="51">
        <f t="shared" si="40"/>
        <v>0.1875</v>
      </c>
      <c r="G843" s="33">
        <f t="shared" si="41"/>
        <v>45446.1875</v>
      </c>
    </row>
    <row r="844" spans="1:7" x14ac:dyDescent="0.45">
      <c r="A844">
        <v>0</v>
      </c>
      <c r="B844">
        <v>0</v>
      </c>
      <c r="C844" t="s">
        <v>1136</v>
      </c>
      <c r="D844" t="s">
        <v>1137</v>
      </c>
      <c r="E844" s="32">
        <f t="shared" si="39"/>
        <v>45446</v>
      </c>
      <c r="F844" s="51">
        <f t="shared" si="40"/>
        <v>0.20833333333333334</v>
      </c>
      <c r="G844" s="33">
        <f t="shared" si="41"/>
        <v>45446.208333333336</v>
      </c>
    </row>
    <row r="845" spans="1:7" x14ac:dyDescent="0.45">
      <c r="A845">
        <v>0</v>
      </c>
      <c r="B845">
        <v>0</v>
      </c>
      <c r="C845" t="s">
        <v>1137</v>
      </c>
      <c r="D845" t="s">
        <v>1138</v>
      </c>
      <c r="E845" s="32">
        <f t="shared" si="39"/>
        <v>45446</v>
      </c>
      <c r="F845" s="51">
        <f t="shared" si="40"/>
        <v>0.22916666666666666</v>
      </c>
      <c r="G845" s="33">
        <f t="shared" si="41"/>
        <v>45446.229166666664</v>
      </c>
    </row>
    <row r="846" spans="1:7" x14ac:dyDescent="0.45">
      <c r="A846">
        <v>0</v>
      </c>
      <c r="B846">
        <v>0</v>
      </c>
      <c r="C846" t="s">
        <v>1138</v>
      </c>
      <c r="D846" t="s">
        <v>1139</v>
      </c>
      <c r="E846" s="32">
        <f t="shared" si="39"/>
        <v>45446</v>
      </c>
      <c r="F846" s="51">
        <f t="shared" si="40"/>
        <v>0.25</v>
      </c>
      <c r="G846" s="33">
        <f t="shared" si="41"/>
        <v>45446.25</v>
      </c>
    </row>
    <row r="847" spans="1:7" x14ac:dyDescent="0.45">
      <c r="A847">
        <v>0</v>
      </c>
      <c r="B847">
        <v>0</v>
      </c>
      <c r="C847" t="s">
        <v>1139</v>
      </c>
      <c r="D847" t="s">
        <v>1140</v>
      </c>
      <c r="E847" s="32">
        <f t="shared" si="39"/>
        <v>45446</v>
      </c>
      <c r="F847" s="51">
        <f t="shared" si="40"/>
        <v>0.27083333333333331</v>
      </c>
      <c r="G847" s="33">
        <f t="shared" si="41"/>
        <v>45446.270833333336</v>
      </c>
    </row>
    <row r="848" spans="1:7" x14ac:dyDescent="0.45">
      <c r="A848">
        <v>0</v>
      </c>
      <c r="B848">
        <v>0</v>
      </c>
      <c r="C848" t="s">
        <v>1140</v>
      </c>
      <c r="D848" t="s">
        <v>1141</v>
      </c>
      <c r="E848" s="32">
        <f t="shared" si="39"/>
        <v>45446</v>
      </c>
      <c r="F848" s="51">
        <f t="shared" si="40"/>
        <v>0.29166666666666669</v>
      </c>
      <c r="G848" s="33">
        <f t="shared" si="41"/>
        <v>45446.291666666664</v>
      </c>
    </row>
    <row r="849" spans="1:7" x14ac:dyDescent="0.45">
      <c r="A849">
        <v>0</v>
      </c>
      <c r="B849">
        <v>0</v>
      </c>
      <c r="C849" t="s">
        <v>1141</v>
      </c>
      <c r="D849" t="s">
        <v>1142</v>
      </c>
      <c r="E849" s="32">
        <f t="shared" si="39"/>
        <v>45446</v>
      </c>
      <c r="F849" s="51">
        <f t="shared" si="40"/>
        <v>0.3125</v>
      </c>
      <c r="G849" s="33">
        <f t="shared" si="41"/>
        <v>45446.3125</v>
      </c>
    </row>
    <row r="850" spans="1:7" x14ac:dyDescent="0.45">
      <c r="A850">
        <v>0</v>
      </c>
      <c r="B850">
        <v>0</v>
      </c>
      <c r="C850" t="s">
        <v>1142</v>
      </c>
      <c r="D850" t="s">
        <v>1143</v>
      </c>
      <c r="E850" s="32">
        <f t="shared" si="39"/>
        <v>45446</v>
      </c>
      <c r="F850" s="51">
        <f t="shared" si="40"/>
        <v>0.33333333333333331</v>
      </c>
      <c r="G850" s="33">
        <f t="shared" si="41"/>
        <v>45446.333333333336</v>
      </c>
    </row>
    <row r="851" spans="1:7" x14ac:dyDescent="0.45">
      <c r="A851">
        <v>0</v>
      </c>
      <c r="B851">
        <v>0</v>
      </c>
      <c r="C851" t="s">
        <v>1143</v>
      </c>
      <c r="D851" t="s">
        <v>1144</v>
      </c>
      <c r="E851" s="32">
        <f t="shared" si="39"/>
        <v>45446</v>
      </c>
      <c r="F851" s="51">
        <f t="shared" si="40"/>
        <v>0.35416666666666669</v>
      </c>
      <c r="G851" s="33">
        <f t="shared" si="41"/>
        <v>45446.354166666664</v>
      </c>
    </row>
    <row r="852" spans="1:7" x14ac:dyDescent="0.45">
      <c r="A852">
        <v>0</v>
      </c>
      <c r="B852">
        <v>0</v>
      </c>
      <c r="C852" t="s">
        <v>1144</v>
      </c>
      <c r="D852" t="s">
        <v>1145</v>
      </c>
      <c r="E852" s="32">
        <f t="shared" si="39"/>
        <v>45446</v>
      </c>
      <c r="F852" s="51">
        <f t="shared" si="40"/>
        <v>0.375</v>
      </c>
      <c r="G852" s="33">
        <f t="shared" si="41"/>
        <v>45446.375</v>
      </c>
    </row>
    <row r="853" spans="1:7" x14ac:dyDescent="0.45">
      <c r="A853">
        <v>0</v>
      </c>
      <c r="B853">
        <v>0</v>
      </c>
      <c r="C853" t="s">
        <v>1145</v>
      </c>
      <c r="D853" t="s">
        <v>1146</v>
      </c>
      <c r="E853" s="32">
        <f t="shared" si="39"/>
        <v>45446</v>
      </c>
      <c r="F853" s="51">
        <f t="shared" si="40"/>
        <v>0.39583333333333331</v>
      </c>
      <c r="G853" s="33">
        <f t="shared" si="41"/>
        <v>45446.395833333336</v>
      </c>
    </row>
    <row r="854" spans="1:7" x14ac:dyDescent="0.45">
      <c r="A854">
        <v>0</v>
      </c>
      <c r="B854">
        <v>0</v>
      </c>
      <c r="C854" t="s">
        <v>1146</v>
      </c>
      <c r="D854" t="s">
        <v>1147</v>
      </c>
      <c r="E854" s="32">
        <f t="shared" si="39"/>
        <v>45446</v>
      </c>
      <c r="F854" s="51">
        <f t="shared" si="40"/>
        <v>0.41666666666666669</v>
      </c>
      <c r="G854" s="33">
        <f t="shared" si="41"/>
        <v>45446.416666666664</v>
      </c>
    </row>
    <row r="855" spans="1:7" x14ac:dyDescent="0.45">
      <c r="A855">
        <v>0</v>
      </c>
      <c r="B855">
        <v>0</v>
      </c>
      <c r="C855" t="s">
        <v>1147</v>
      </c>
      <c r="D855" t="s">
        <v>1148</v>
      </c>
      <c r="E855" s="32">
        <f t="shared" si="39"/>
        <v>45446</v>
      </c>
      <c r="F855" s="51">
        <f t="shared" si="40"/>
        <v>0.4375</v>
      </c>
      <c r="G855" s="33">
        <f t="shared" si="41"/>
        <v>45446.4375</v>
      </c>
    </row>
    <row r="856" spans="1:7" x14ac:dyDescent="0.45">
      <c r="A856">
        <v>0</v>
      </c>
      <c r="B856">
        <v>0</v>
      </c>
      <c r="C856" t="s">
        <v>1148</v>
      </c>
      <c r="D856" t="s">
        <v>1149</v>
      </c>
      <c r="E856" s="32">
        <f t="shared" si="39"/>
        <v>45446</v>
      </c>
      <c r="F856" s="51">
        <f t="shared" si="40"/>
        <v>0.45833333333333331</v>
      </c>
      <c r="G856" s="33">
        <f t="shared" si="41"/>
        <v>45446.458333333336</v>
      </c>
    </row>
    <row r="857" spans="1:7" x14ac:dyDescent="0.45">
      <c r="A857">
        <v>0</v>
      </c>
      <c r="B857">
        <v>0</v>
      </c>
      <c r="C857" t="s">
        <v>1149</v>
      </c>
      <c r="D857" t="s">
        <v>1150</v>
      </c>
      <c r="E857" s="32">
        <f t="shared" si="39"/>
        <v>45446</v>
      </c>
      <c r="F857" s="51">
        <f t="shared" si="40"/>
        <v>0.47916666666666669</v>
      </c>
      <c r="G857" s="33">
        <f t="shared" si="41"/>
        <v>45446.479166666664</v>
      </c>
    </row>
    <row r="858" spans="1:7" x14ac:dyDescent="0.45">
      <c r="A858">
        <v>0</v>
      </c>
      <c r="B858">
        <v>0</v>
      </c>
      <c r="C858" t="s">
        <v>1150</v>
      </c>
      <c r="D858" t="s">
        <v>1151</v>
      </c>
      <c r="E858" s="32">
        <f t="shared" si="39"/>
        <v>45446</v>
      </c>
      <c r="F858" s="51">
        <f t="shared" si="40"/>
        <v>0.5</v>
      </c>
      <c r="G858" s="33">
        <f t="shared" si="41"/>
        <v>45446.5</v>
      </c>
    </row>
    <row r="859" spans="1:7" x14ac:dyDescent="0.45">
      <c r="A859">
        <v>0</v>
      </c>
      <c r="B859">
        <v>0</v>
      </c>
      <c r="C859" t="s">
        <v>1151</v>
      </c>
      <c r="D859" t="s">
        <v>1152</v>
      </c>
      <c r="E859" s="32">
        <f t="shared" si="39"/>
        <v>45446</v>
      </c>
      <c r="F859" s="51">
        <f t="shared" si="40"/>
        <v>0.52083333333333337</v>
      </c>
      <c r="G859" s="33">
        <f t="shared" si="41"/>
        <v>45446.520833333336</v>
      </c>
    </row>
    <row r="860" spans="1:7" x14ac:dyDescent="0.45">
      <c r="A860">
        <v>0</v>
      </c>
      <c r="B860">
        <v>0</v>
      </c>
      <c r="C860" t="s">
        <v>1152</v>
      </c>
      <c r="D860" t="s">
        <v>1153</v>
      </c>
      <c r="E860" s="32">
        <f t="shared" si="39"/>
        <v>45446</v>
      </c>
      <c r="F860" s="51">
        <f t="shared" si="40"/>
        <v>0.54166666666666663</v>
      </c>
      <c r="G860" s="33">
        <f t="shared" si="41"/>
        <v>45446.541666666664</v>
      </c>
    </row>
    <row r="861" spans="1:7" x14ac:dyDescent="0.45">
      <c r="A861">
        <v>0</v>
      </c>
      <c r="B861">
        <v>0</v>
      </c>
      <c r="C861" t="s">
        <v>1153</v>
      </c>
      <c r="D861" t="s">
        <v>1154</v>
      </c>
      <c r="E861" s="32">
        <f t="shared" si="39"/>
        <v>45446</v>
      </c>
      <c r="F861" s="51">
        <f t="shared" si="40"/>
        <v>0.5625</v>
      </c>
      <c r="G861" s="33">
        <f t="shared" si="41"/>
        <v>45446.5625</v>
      </c>
    </row>
    <row r="862" spans="1:7" x14ac:dyDescent="0.45">
      <c r="A862">
        <v>0</v>
      </c>
      <c r="B862">
        <v>0</v>
      </c>
      <c r="C862" t="s">
        <v>1154</v>
      </c>
      <c r="D862" t="s">
        <v>1155</v>
      </c>
      <c r="E862" s="32">
        <f t="shared" si="39"/>
        <v>45446</v>
      </c>
      <c r="F862" s="51">
        <f t="shared" si="40"/>
        <v>0.58333333333333337</v>
      </c>
      <c r="G862" s="33">
        <f t="shared" si="41"/>
        <v>45446.583333333336</v>
      </c>
    </row>
    <row r="863" spans="1:7" x14ac:dyDescent="0.45">
      <c r="A863">
        <v>0</v>
      </c>
      <c r="B863">
        <v>0</v>
      </c>
      <c r="C863" t="s">
        <v>1155</v>
      </c>
      <c r="D863" t="s">
        <v>1156</v>
      </c>
      <c r="E863" s="32">
        <f t="shared" si="39"/>
        <v>45446</v>
      </c>
      <c r="F863" s="51">
        <f t="shared" si="40"/>
        <v>0.60416666666666663</v>
      </c>
      <c r="G863" s="33">
        <f t="shared" si="41"/>
        <v>45446.604166666664</v>
      </c>
    </row>
    <row r="864" spans="1:7" x14ac:dyDescent="0.45">
      <c r="A864">
        <v>0</v>
      </c>
      <c r="B864">
        <v>0</v>
      </c>
      <c r="C864" t="s">
        <v>1156</v>
      </c>
      <c r="D864" t="s">
        <v>1157</v>
      </c>
      <c r="E864" s="32">
        <f t="shared" si="39"/>
        <v>45446</v>
      </c>
      <c r="F864" s="51">
        <f t="shared" si="40"/>
        <v>0.625</v>
      </c>
      <c r="G864" s="33">
        <f t="shared" si="41"/>
        <v>45446.625</v>
      </c>
    </row>
    <row r="865" spans="1:7" x14ac:dyDescent="0.45">
      <c r="A865">
        <v>0</v>
      </c>
      <c r="B865">
        <v>0</v>
      </c>
      <c r="C865" t="s">
        <v>1157</v>
      </c>
      <c r="D865" t="s">
        <v>1158</v>
      </c>
      <c r="E865" s="32">
        <f t="shared" si="39"/>
        <v>45446</v>
      </c>
      <c r="F865" s="51">
        <f t="shared" si="40"/>
        <v>0.64583333333333337</v>
      </c>
      <c r="G865" s="33">
        <f t="shared" si="41"/>
        <v>45446.645833333336</v>
      </c>
    </row>
    <row r="866" spans="1:7" x14ac:dyDescent="0.45">
      <c r="A866">
        <v>0</v>
      </c>
      <c r="B866">
        <v>0</v>
      </c>
      <c r="C866" t="s">
        <v>1158</v>
      </c>
      <c r="D866" t="s">
        <v>1159</v>
      </c>
      <c r="E866" s="32">
        <f t="shared" si="39"/>
        <v>45446</v>
      </c>
      <c r="F866" s="51">
        <f t="shared" si="40"/>
        <v>0.66666666666666663</v>
      </c>
      <c r="G866" s="33">
        <f t="shared" si="41"/>
        <v>45446.666666666664</v>
      </c>
    </row>
    <row r="867" spans="1:7" x14ac:dyDescent="0.45">
      <c r="A867">
        <v>0</v>
      </c>
      <c r="B867">
        <v>0</v>
      </c>
      <c r="C867" t="s">
        <v>1159</v>
      </c>
      <c r="D867" t="s">
        <v>1160</v>
      </c>
      <c r="E867" s="32">
        <f t="shared" si="39"/>
        <v>45446</v>
      </c>
      <c r="F867" s="51">
        <f t="shared" si="40"/>
        <v>0.6875</v>
      </c>
      <c r="G867" s="33">
        <f t="shared" si="41"/>
        <v>45446.6875</v>
      </c>
    </row>
    <row r="868" spans="1:7" x14ac:dyDescent="0.45">
      <c r="A868">
        <v>0</v>
      </c>
      <c r="B868">
        <v>0</v>
      </c>
      <c r="C868" t="s">
        <v>1160</v>
      </c>
      <c r="D868" t="s">
        <v>1161</v>
      </c>
      <c r="E868" s="32">
        <f t="shared" si="39"/>
        <v>45446</v>
      </c>
      <c r="F868" s="51">
        <f t="shared" si="40"/>
        <v>0.70833333333333337</v>
      </c>
      <c r="G868" s="33">
        <f t="shared" si="41"/>
        <v>45446.708333333336</v>
      </c>
    </row>
    <row r="869" spans="1:7" x14ac:dyDescent="0.45">
      <c r="A869">
        <v>0</v>
      </c>
      <c r="B869">
        <v>0</v>
      </c>
      <c r="C869" t="s">
        <v>1161</v>
      </c>
      <c r="D869" t="s">
        <v>1162</v>
      </c>
      <c r="E869" s="32">
        <f t="shared" si="39"/>
        <v>45446</v>
      </c>
      <c r="F869" s="51">
        <f t="shared" si="40"/>
        <v>0.72916666666666663</v>
      </c>
      <c r="G869" s="33">
        <f t="shared" si="41"/>
        <v>45446.729166666664</v>
      </c>
    </row>
    <row r="870" spans="1:7" x14ac:dyDescent="0.45">
      <c r="A870">
        <v>0</v>
      </c>
      <c r="B870">
        <v>0</v>
      </c>
      <c r="C870" t="s">
        <v>1162</v>
      </c>
      <c r="D870" t="s">
        <v>1163</v>
      </c>
      <c r="E870" s="32">
        <f t="shared" si="39"/>
        <v>45446</v>
      </c>
      <c r="F870" s="51">
        <f t="shared" si="40"/>
        <v>0.75</v>
      </c>
      <c r="G870" s="33">
        <f t="shared" si="41"/>
        <v>45446.75</v>
      </c>
    </row>
    <row r="871" spans="1:7" x14ac:dyDescent="0.45">
      <c r="A871">
        <v>0</v>
      </c>
      <c r="B871">
        <v>0</v>
      </c>
      <c r="C871" t="s">
        <v>1163</v>
      </c>
      <c r="D871" t="s">
        <v>1164</v>
      </c>
      <c r="E871" s="32">
        <f t="shared" si="39"/>
        <v>45446</v>
      </c>
      <c r="F871" s="51">
        <f t="shared" si="40"/>
        <v>0.77083333333333337</v>
      </c>
      <c r="G871" s="33">
        <f t="shared" si="41"/>
        <v>45446.770833333336</v>
      </c>
    </row>
    <row r="872" spans="1:7" x14ac:dyDescent="0.45">
      <c r="A872">
        <v>0</v>
      </c>
      <c r="B872">
        <v>0</v>
      </c>
      <c r="C872" t="s">
        <v>1164</v>
      </c>
      <c r="D872" t="s">
        <v>1165</v>
      </c>
      <c r="E872" s="32">
        <f t="shared" si="39"/>
        <v>45446</v>
      </c>
      <c r="F872" s="51">
        <f t="shared" si="40"/>
        <v>0.79166666666666663</v>
      </c>
      <c r="G872" s="33">
        <f t="shared" si="41"/>
        <v>45446.791666666664</v>
      </c>
    </row>
    <row r="873" spans="1:7" x14ac:dyDescent="0.45">
      <c r="A873">
        <v>0</v>
      </c>
      <c r="B873">
        <v>0</v>
      </c>
      <c r="C873" t="s">
        <v>1165</v>
      </c>
      <c r="D873" t="s">
        <v>1166</v>
      </c>
      <c r="E873" s="32">
        <f t="shared" si="39"/>
        <v>45446</v>
      </c>
      <c r="F873" s="51">
        <f t="shared" si="40"/>
        <v>0.8125</v>
      </c>
      <c r="G873" s="33">
        <f t="shared" si="41"/>
        <v>45446.8125</v>
      </c>
    </row>
    <row r="874" spans="1:7" x14ac:dyDescent="0.45">
      <c r="A874">
        <v>0</v>
      </c>
      <c r="B874">
        <v>0</v>
      </c>
      <c r="C874" t="s">
        <v>1166</v>
      </c>
      <c r="D874" t="s">
        <v>1167</v>
      </c>
      <c r="E874" s="32">
        <f t="shared" si="39"/>
        <v>45446</v>
      </c>
      <c r="F874" s="51">
        <f t="shared" si="40"/>
        <v>0.83333333333333337</v>
      </c>
      <c r="G874" s="33">
        <f t="shared" si="41"/>
        <v>45446.833333333336</v>
      </c>
    </row>
    <row r="875" spans="1:7" x14ac:dyDescent="0.45">
      <c r="A875">
        <v>0</v>
      </c>
      <c r="B875">
        <v>0</v>
      </c>
      <c r="C875" t="s">
        <v>1167</v>
      </c>
      <c r="D875" t="s">
        <v>1168</v>
      </c>
      <c r="E875" s="32">
        <f t="shared" si="39"/>
        <v>45446</v>
      </c>
      <c r="F875" s="51">
        <f t="shared" si="40"/>
        <v>0.85416666666666663</v>
      </c>
      <c r="G875" s="33">
        <f t="shared" si="41"/>
        <v>45446.854166666664</v>
      </c>
    </row>
    <row r="876" spans="1:7" x14ac:dyDescent="0.45">
      <c r="A876">
        <v>0</v>
      </c>
      <c r="B876">
        <v>0</v>
      </c>
      <c r="C876" t="s">
        <v>1168</v>
      </c>
      <c r="D876" t="s">
        <v>1169</v>
      </c>
      <c r="E876" s="32">
        <f t="shared" si="39"/>
        <v>45446</v>
      </c>
      <c r="F876" s="51">
        <f t="shared" si="40"/>
        <v>0.875</v>
      </c>
      <c r="G876" s="33">
        <f t="shared" si="41"/>
        <v>45446.875</v>
      </c>
    </row>
    <row r="877" spans="1:7" x14ac:dyDescent="0.45">
      <c r="A877">
        <v>0</v>
      </c>
      <c r="B877">
        <v>0</v>
      </c>
      <c r="C877" t="s">
        <v>1169</v>
      </c>
      <c r="D877" t="s">
        <v>1170</v>
      </c>
      <c r="E877" s="32">
        <f t="shared" si="39"/>
        <v>45446</v>
      </c>
      <c r="F877" s="51">
        <f t="shared" si="40"/>
        <v>0.89583333333333337</v>
      </c>
      <c r="G877" s="33">
        <f t="shared" si="41"/>
        <v>45446.895833333336</v>
      </c>
    </row>
    <row r="878" spans="1:7" x14ac:dyDescent="0.45">
      <c r="A878">
        <v>2.24E-2</v>
      </c>
      <c r="B878">
        <v>0.13</v>
      </c>
      <c r="C878" t="s">
        <v>1170</v>
      </c>
      <c r="D878" t="s">
        <v>1171</v>
      </c>
      <c r="E878" s="32">
        <f t="shared" si="39"/>
        <v>45446</v>
      </c>
      <c r="F878" s="51">
        <f t="shared" si="40"/>
        <v>0.91666666666666663</v>
      </c>
      <c r="G878" s="33">
        <f t="shared" si="41"/>
        <v>45446.916666666664</v>
      </c>
    </row>
    <row r="879" spans="1:7" x14ac:dyDescent="0.45">
      <c r="A879">
        <v>0</v>
      </c>
      <c r="B879">
        <v>0</v>
      </c>
      <c r="C879" t="s">
        <v>1171</v>
      </c>
      <c r="D879" t="s">
        <v>1172</v>
      </c>
      <c r="E879" s="32">
        <f t="shared" si="39"/>
        <v>45446</v>
      </c>
      <c r="F879" s="51">
        <f t="shared" si="40"/>
        <v>0.9375</v>
      </c>
      <c r="G879" s="33">
        <f t="shared" si="41"/>
        <v>45446.9375</v>
      </c>
    </row>
    <row r="880" spans="1:7" x14ac:dyDescent="0.45">
      <c r="A880">
        <v>0.39269999999999999</v>
      </c>
      <c r="B880">
        <v>2.37</v>
      </c>
      <c r="C880" t="s">
        <v>1172</v>
      </c>
      <c r="D880" t="s">
        <v>1173</v>
      </c>
      <c r="E880" s="32">
        <f t="shared" si="39"/>
        <v>45446</v>
      </c>
      <c r="F880" s="51">
        <f t="shared" si="40"/>
        <v>0.95833333333333337</v>
      </c>
      <c r="G880" s="33">
        <f t="shared" si="41"/>
        <v>45446.958333333336</v>
      </c>
    </row>
    <row r="881" spans="1:7" x14ac:dyDescent="0.45">
      <c r="A881">
        <v>0</v>
      </c>
      <c r="B881">
        <v>0</v>
      </c>
      <c r="C881" t="s">
        <v>1173</v>
      </c>
      <c r="D881" t="s">
        <v>1174</v>
      </c>
      <c r="E881" s="32">
        <f t="shared" si="39"/>
        <v>45446</v>
      </c>
      <c r="F881" s="51">
        <f t="shared" si="40"/>
        <v>0.97916666666666663</v>
      </c>
      <c r="G881" s="33">
        <f t="shared" si="41"/>
        <v>45446.979166666664</v>
      </c>
    </row>
    <row r="882" spans="1:7" x14ac:dyDescent="0.45">
      <c r="A882">
        <v>0</v>
      </c>
      <c r="B882">
        <v>0</v>
      </c>
      <c r="C882" t="s">
        <v>1174</v>
      </c>
      <c r="D882" t="s">
        <v>1175</v>
      </c>
      <c r="E882" s="32">
        <f t="shared" si="39"/>
        <v>45447</v>
      </c>
      <c r="F882" s="51">
        <f t="shared" si="40"/>
        <v>0</v>
      </c>
      <c r="G882" s="33">
        <f t="shared" si="41"/>
        <v>45447</v>
      </c>
    </row>
    <row r="883" spans="1:7" x14ac:dyDescent="0.45">
      <c r="A883">
        <v>0</v>
      </c>
      <c r="B883">
        <v>0</v>
      </c>
      <c r="C883" t="s">
        <v>1175</v>
      </c>
      <c r="D883" t="s">
        <v>1176</v>
      </c>
      <c r="E883" s="32">
        <f t="shared" si="39"/>
        <v>45447</v>
      </c>
      <c r="F883" s="51">
        <f t="shared" si="40"/>
        <v>2.0833333333333332E-2</v>
      </c>
      <c r="G883" s="33">
        <f t="shared" si="41"/>
        <v>45447.020833333336</v>
      </c>
    </row>
    <row r="884" spans="1:7" x14ac:dyDescent="0.45">
      <c r="A884">
        <v>0</v>
      </c>
      <c r="B884">
        <v>0</v>
      </c>
      <c r="C884" t="s">
        <v>1176</v>
      </c>
      <c r="D884" t="s">
        <v>1177</v>
      </c>
      <c r="E884" s="32">
        <f t="shared" si="39"/>
        <v>45447</v>
      </c>
      <c r="F884" s="51">
        <f t="shared" si="40"/>
        <v>4.1666666666666664E-2</v>
      </c>
      <c r="G884" s="33">
        <f t="shared" si="41"/>
        <v>45447.041666666664</v>
      </c>
    </row>
    <row r="885" spans="1:7" x14ac:dyDescent="0.45">
      <c r="A885">
        <v>0</v>
      </c>
      <c r="B885">
        <v>0</v>
      </c>
      <c r="C885" t="s">
        <v>1177</v>
      </c>
      <c r="D885" t="s">
        <v>1178</v>
      </c>
      <c r="E885" s="32">
        <f t="shared" si="39"/>
        <v>45447</v>
      </c>
      <c r="F885" s="51">
        <f t="shared" si="40"/>
        <v>6.25E-2</v>
      </c>
      <c r="G885" s="33">
        <f t="shared" si="41"/>
        <v>45447.0625</v>
      </c>
    </row>
    <row r="886" spans="1:7" x14ac:dyDescent="0.45">
      <c r="A886">
        <v>0</v>
      </c>
      <c r="B886">
        <v>0</v>
      </c>
      <c r="C886" t="s">
        <v>1178</v>
      </c>
      <c r="D886" t="s">
        <v>1179</v>
      </c>
      <c r="E886" s="32">
        <f t="shared" si="39"/>
        <v>45447</v>
      </c>
      <c r="F886" s="51">
        <f t="shared" si="40"/>
        <v>8.3333333333333329E-2</v>
      </c>
      <c r="G886" s="33">
        <f t="shared" si="41"/>
        <v>45447.083333333336</v>
      </c>
    </row>
    <row r="887" spans="1:7" x14ac:dyDescent="0.45">
      <c r="A887">
        <v>0</v>
      </c>
      <c r="B887">
        <v>0</v>
      </c>
      <c r="C887" t="s">
        <v>1179</v>
      </c>
      <c r="D887" t="s">
        <v>1180</v>
      </c>
      <c r="E887" s="32">
        <f t="shared" si="39"/>
        <v>45447</v>
      </c>
      <c r="F887" s="51">
        <f t="shared" si="40"/>
        <v>0.10416666666666667</v>
      </c>
      <c r="G887" s="33">
        <f t="shared" si="41"/>
        <v>45447.104166666664</v>
      </c>
    </row>
    <row r="888" spans="1:7" x14ac:dyDescent="0.45">
      <c r="A888">
        <v>0</v>
      </c>
      <c r="B888">
        <v>0</v>
      </c>
      <c r="C888" t="s">
        <v>1180</v>
      </c>
      <c r="D888" t="s">
        <v>1181</v>
      </c>
      <c r="E888" s="32">
        <f t="shared" si="39"/>
        <v>45447</v>
      </c>
      <c r="F888" s="51">
        <f t="shared" si="40"/>
        <v>0.125</v>
      </c>
      <c r="G888" s="33">
        <f t="shared" si="41"/>
        <v>45447.125</v>
      </c>
    </row>
    <row r="889" spans="1:7" x14ac:dyDescent="0.45">
      <c r="A889">
        <v>0</v>
      </c>
      <c r="B889">
        <v>0</v>
      </c>
      <c r="C889" t="s">
        <v>1181</v>
      </c>
      <c r="D889" t="s">
        <v>1182</v>
      </c>
      <c r="E889" s="32">
        <f t="shared" si="39"/>
        <v>45447</v>
      </c>
      <c r="F889" s="51">
        <f t="shared" si="40"/>
        <v>0.14583333333333334</v>
      </c>
      <c r="G889" s="33">
        <f t="shared" si="41"/>
        <v>45447.145833333336</v>
      </c>
    </row>
    <row r="890" spans="1:7" x14ac:dyDescent="0.45">
      <c r="A890">
        <v>0</v>
      </c>
      <c r="B890">
        <v>0</v>
      </c>
      <c r="C890" t="s">
        <v>1182</v>
      </c>
      <c r="D890" t="s">
        <v>1183</v>
      </c>
      <c r="E890" s="32">
        <f t="shared" si="39"/>
        <v>45447</v>
      </c>
      <c r="F890" s="51">
        <f t="shared" si="40"/>
        <v>0.16666666666666666</v>
      </c>
      <c r="G890" s="33">
        <f t="shared" si="41"/>
        <v>45447.166666666664</v>
      </c>
    </row>
    <row r="891" spans="1:7" x14ac:dyDescent="0.45">
      <c r="A891">
        <v>0</v>
      </c>
      <c r="B891">
        <v>0</v>
      </c>
      <c r="C891" t="s">
        <v>1183</v>
      </c>
      <c r="D891" t="s">
        <v>1184</v>
      </c>
      <c r="E891" s="32">
        <f t="shared" si="39"/>
        <v>45447</v>
      </c>
      <c r="F891" s="51">
        <f t="shared" si="40"/>
        <v>0.1875</v>
      </c>
      <c r="G891" s="33">
        <f t="shared" si="41"/>
        <v>45447.1875</v>
      </c>
    </row>
    <row r="892" spans="1:7" x14ac:dyDescent="0.45">
      <c r="A892">
        <v>0</v>
      </c>
      <c r="B892">
        <v>0</v>
      </c>
      <c r="C892" t="s">
        <v>1184</v>
      </c>
      <c r="D892" t="s">
        <v>1185</v>
      </c>
      <c r="E892" s="32">
        <f t="shared" si="39"/>
        <v>45447</v>
      </c>
      <c r="F892" s="51">
        <f t="shared" si="40"/>
        <v>0.20833333333333334</v>
      </c>
      <c r="G892" s="33">
        <f t="shared" si="41"/>
        <v>45447.208333333336</v>
      </c>
    </row>
    <row r="893" spans="1:7" x14ac:dyDescent="0.45">
      <c r="A893">
        <v>0</v>
      </c>
      <c r="B893">
        <v>0</v>
      </c>
      <c r="C893" t="s">
        <v>1185</v>
      </c>
      <c r="D893" t="s">
        <v>1186</v>
      </c>
      <c r="E893" s="32">
        <f t="shared" si="39"/>
        <v>45447</v>
      </c>
      <c r="F893" s="51">
        <f t="shared" si="40"/>
        <v>0.22916666666666666</v>
      </c>
      <c r="G893" s="33">
        <f t="shared" si="41"/>
        <v>45447.229166666664</v>
      </c>
    </row>
    <row r="894" spans="1:7" x14ac:dyDescent="0.45">
      <c r="A894">
        <v>0</v>
      </c>
      <c r="B894">
        <v>0</v>
      </c>
      <c r="C894" t="s">
        <v>1186</v>
      </c>
      <c r="D894" t="s">
        <v>1187</v>
      </c>
      <c r="E894" s="32">
        <f t="shared" si="39"/>
        <v>45447</v>
      </c>
      <c r="F894" s="51">
        <f t="shared" si="40"/>
        <v>0.25</v>
      </c>
      <c r="G894" s="33">
        <f t="shared" si="41"/>
        <v>45447.25</v>
      </c>
    </row>
    <row r="895" spans="1:7" x14ac:dyDescent="0.45">
      <c r="A895">
        <v>0</v>
      </c>
      <c r="B895">
        <v>0</v>
      </c>
      <c r="C895" t="s">
        <v>1187</v>
      </c>
      <c r="D895" t="s">
        <v>1188</v>
      </c>
      <c r="E895" s="32">
        <f t="shared" si="39"/>
        <v>45447</v>
      </c>
      <c r="F895" s="51">
        <f t="shared" si="40"/>
        <v>0.27083333333333331</v>
      </c>
      <c r="G895" s="33">
        <f t="shared" si="41"/>
        <v>45447.270833333336</v>
      </c>
    </row>
    <row r="896" spans="1:7" x14ac:dyDescent="0.45">
      <c r="A896">
        <v>0</v>
      </c>
      <c r="B896">
        <v>0</v>
      </c>
      <c r="C896" t="s">
        <v>1188</v>
      </c>
      <c r="D896" t="s">
        <v>1189</v>
      </c>
      <c r="E896" s="32">
        <f t="shared" si="39"/>
        <v>45447</v>
      </c>
      <c r="F896" s="51">
        <f t="shared" si="40"/>
        <v>0.29166666666666669</v>
      </c>
      <c r="G896" s="33">
        <f t="shared" si="41"/>
        <v>45447.291666666664</v>
      </c>
    </row>
    <row r="897" spans="1:7" x14ac:dyDescent="0.45">
      <c r="A897">
        <v>0.65080000000000005</v>
      </c>
      <c r="B897">
        <v>3.92</v>
      </c>
      <c r="C897" t="s">
        <v>1189</v>
      </c>
      <c r="D897" t="s">
        <v>1190</v>
      </c>
      <c r="E897" s="32">
        <f t="shared" si="39"/>
        <v>45447</v>
      </c>
      <c r="F897" s="51">
        <f t="shared" si="40"/>
        <v>0.3125</v>
      </c>
      <c r="G897" s="33">
        <f t="shared" si="41"/>
        <v>45447.3125</v>
      </c>
    </row>
    <row r="898" spans="1:7" x14ac:dyDescent="0.45">
      <c r="A898">
        <v>0</v>
      </c>
      <c r="B898">
        <v>0</v>
      </c>
      <c r="C898" t="s">
        <v>1190</v>
      </c>
      <c r="D898" t="s">
        <v>1191</v>
      </c>
      <c r="E898" s="32">
        <f t="shared" si="39"/>
        <v>45447</v>
      </c>
      <c r="F898" s="51">
        <f t="shared" si="40"/>
        <v>0.33333333333333331</v>
      </c>
      <c r="G898" s="33">
        <f t="shared" si="41"/>
        <v>45447.333333333336</v>
      </c>
    </row>
    <row r="899" spans="1:7" x14ac:dyDescent="0.45">
      <c r="A899">
        <v>0</v>
      </c>
      <c r="B899">
        <v>0</v>
      </c>
      <c r="C899" t="s">
        <v>1191</v>
      </c>
      <c r="D899" t="s">
        <v>1192</v>
      </c>
      <c r="E899" s="32">
        <f t="shared" si="39"/>
        <v>45447</v>
      </c>
      <c r="F899" s="51">
        <f t="shared" si="40"/>
        <v>0.35416666666666669</v>
      </c>
      <c r="G899" s="33">
        <f t="shared" si="41"/>
        <v>45447.354166666664</v>
      </c>
    </row>
    <row r="900" spans="1:7" x14ac:dyDescent="0.45">
      <c r="A900">
        <v>0</v>
      </c>
      <c r="B900">
        <v>0</v>
      </c>
      <c r="C900" t="s">
        <v>1192</v>
      </c>
      <c r="D900" t="s">
        <v>1193</v>
      </c>
      <c r="E900" s="32">
        <f t="shared" ref="E900:E963" si="42">DATE(MID(C900,2,4),MID(C900,7,2),MID(C900,10,2))</f>
        <v>45447</v>
      </c>
      <c r="F900" s="51">
        <f t="shared" ref="F900:F963" si="43">TIME(MID(C900,13,2),MID(C900,16,2),0)</f>
        <v>0.375</v>
      </c>
      <c r="G900" s="33">
        <f t="shared" ref="G900:G963" si="44">E900+F900</f>
        <v>45447.375</v>
      </c>
    </row>
    <row r="901" spans="1:7" x14ac:dyDescent="0.45">
      <c r="A901">
        <v>0</v>
      </c>
      <c r="B901">
        <v>0</v>
      </c>
      <c r="C901" t="s">
        <v>1193</v>
      </c>
      <c r="D901" t="s">
        <v>1194</v>
      </c>
      <c r="E901" s="32">
        <f t="shared" si="42"/>
        <v>45447</v>
      </c>
      <c r="F901" s="51">
        <f t="shared" si="43"/>
        <v>0.39583333333333331</v>
      </c>
      <c r="G901" s="33">
        <f t="shared" si="44"/>
        <v>45447.395833333336</v>
      </c>
    </row>
    <row r="902" spans="1:7" x14ac:dyDescent="0.45">
      <c r="A902">
        <v>0</v>
      </c>
      <c r="B902">
        <v>0</v>
      </c>
      <c r="C902" t="s">
        <v>1194</v>
      </c>
      <c r="D902" t="s">
        <v>1195</v>
      </c>
      <c r="E902" s="32">
        <f t="shared" si="42"/>
        <v>45447</v>
      </c>
      <c r="F902" s="51">
        <f t="shared" si="43"/>
        <v>0.41666666666666669</v>
      </c>
      <c r="G902" s="33">
        <f t="shared" si="44"/>
        <v>45447.416666666664</v>
      </c>
    </row>
    <row r="903" spans="1:7" x14ac:dyDescent="0.45">
      <c r="A903">
        <v>0</v>
      </c>
      <c r="B903">
        <v>0</v>
      </c>
      <c r="C903" t="s">
        <v>1195</v>
      </c>
      <c r="D903" t="s">
        <v>1196</v>
      </c>
      <c r="E903" s="32">
        <f t="shared" si="42"/>
        <v>45447</v>
      </c>
      <c r="F903" s="51">
        <f t="shared" si="43"/>
        <v>0.4375</v>
      </c>
      <c r="G903" s="33">
        <f t="shared" si="44"/>
        <v>45447.4375</v>
      </c>
    </row>
    <row r="904" spans="1:7" x14ac:dyDescent="0.45">
      <c r="A904">
        <v>0</v>
      </c>
      <c r="B904">
        <v>0</v>
      </c>
      <c r="C904" t="s">
        <v>1196</v>
      </c>
      <c r="D904" t="s">
        <v>1197</v>
      </c>
      <c r="E904" s="32">
        <f t="shared" si="42"/>
        <v>45447</v>
      </c>
      <c r="F904" s="51">
        <f t="shared" si="43"/>
        <v>0.45833333333333331</v>
      </c>
      <c r="G904" s="33">
        <f t="shared" si="44"/>
        <v>45447.458333333336</v>
      </c>
    </row>
    <row r="905" spans="1:7" x14ac:dyDescent="0.45">
      <c r="A905">
        <v>0.10100000000000001</v>
      </c>
      <c r="B905">
        <v>0.61</v>
      </c>
      <c r="C905" t="s">
        <v>1197</v>
      </c>
      <c r="D905" t="s">
        <v>1198</v>
      </c>
      <c r="E905" s="32">
        <f t="shared" si="42"/>
        <v>45447</v>
      </c>
      <c r="F905" s="51">
        <f t="shared" si="43"/>
        <v>0.47916666666666669</v>
      </c>
      <c r="G905" s="33">
        <f t="shared" si="44"/>
        <v>45447.479166666664</v>
      </c>
    </row>
    <row r="906" spans="1:7" x14ac:dyDescent="0.45">
      <c r="A906">
        <v>0</v>
      </c>
      <c r="B906">
        <v>0</v>
      </c>
      <c r="C906" t="s">
        <v>1198</v>
      </c>
      <c r="D906" t="s">
        <v>1199</v>
      </c>
      <c r="E906" s="32">
        <f t="shared" si="42"/>
        <v>45447</v>
      </c>
      <c r="F906" s="51">
        <f t="shared" si="43"/>
        <v>0.5</v>
      </c>
      <c r="G906" s="33">
        <f t="shared" si="44"/>
        <v>45447.5</v>
      </c>
    </row>
    <row r="907" spans="1:7" x14ac:dyDescent="0.45">
      <c r="A907">
        <v>0</v>
      </c>
      <c r="B907">
        <v>0</v>
      </c>
      <c r="C907" t="s">
        <v>1199</v>
      </c>
      <c r="D907" t="s">
        <v>1200</v>
      </c>
      <c r="E907" s="32">
        <f t="shared" si="42"/>
        <v>45447</v>
      </c>
      <c r="F907" s="51">
        <f t="shared" si="43"/>
        <v>0.52083333333333337</v>
      </c>
      <c r="G907" s="33">
        <f t="shared" si="44"/>
        <v>45447.520833333336</v>
      </c>
    </row>
    <row r="908" spans="1:7" x14ac:dyDescent="0.45">
      <c r="A908">
        <v>0</v>
      </c>
      <c r="B908">
        <v>0</v>
      </c>
      <c r="C908" t="s">
        <v>1200</v>
      </c>
      <c r="D908" t="s">
        <v>1201</v>
      </c>
      <c r="E908" s="32">
        <f t="shared" si="42"/>
        <v>45447</v>
      </c>
      <c r="F908" s="51">
        <f t="shared" si="43"/>
        <v>0.54166666666666663</v>
      </c>
      <c r="G908" s="33">
        <f t="shared" si="44"/>
        <v>45447.541666666664</v>
      </c>
    </row>
    <row r="909" spans="1:7" x14ac:dyDescent="0.45">
      <c r="A909">
        <v>0</v>
      </c>
      <c r="B909">
        <v>0</v>
      </c>
      <c r="C909" t="s">
        <v>1201</v>
      </c>
      <c r="D909" t="s">
        <v>1202</v>
      </c>
      <c r="E909" s="32">
        <f t="shared" si="42"/>
        <v>45447</v>
      </c>
      <c r="F909" s="51">
        <f t="shared" si="43"/>
        <v>0.5625</v>
      </c>
      <c r="G909" s="33">
        <f t="shared" si="44"/>
        <v>45447.5625</v>
      </c>
    </row>
    <row r="910" spans="1:7" x14ac:dyDescent="0.45">
      <c r="A910">
        <v>0</v>
      </c>
      <c r="B910">
        <v>0</v>
      </c>
      <c r="C910" t="s">
        <v>1202</v>
      </c>
      <c r="D910" t="s">
        <v>1203</v>
      </c>
      <c r="E910" s="32">
        <f t="shared" si="42"/>
        <v>45447</v>
      </c>
      <c r="F910" s="51">
        <f t="shared" si="43"/>
        <v>0.58333333333333337</v>
      </c>
      <c r="G910" s="33">
        <f t="shared" si="44"/>
        <v>45447.583333333336</v>
      </c>
    </row>
    <row r="911" spans="1:7" x14ac:dyDescent="0.45">
      <c r="A911">
        <v>0</v>
      </c>
      <c r="B911">
        <v>0</v>
      </c>
      <c r="C911" t="s">
        <v>1203</v>
      </c>
      <c r="D911" t="s">
        <v>1204</v>
      </c>
      <c r="E911" s="32">
        <f t="shared" si="42"/>
        <v>45447</v>
      </c>
      <c r="F911" s="51">
        <f t="shared" si="43"/>
        <v>0.60416666666666663</v>
      </c>
      <c r="G911" s="33">
        <f t="shared" si="44"/>
        <v>45447.604166666664</v>
      </c>
    </row>
    <row r="912" spans="1:7" x14ac:dyDescent="0.45">
      <c r="A912">
        <v>0</v>
      </c>
      <c r="B912">
        <v>0</v>
      </c>
      <c r="C912" t="s">
        <v>1204</v>
      </c>
      <c r="D912" t="s">
        <v>1205</v>
      </c>
      <c r="E912" s="32">
        <f t="shared" si="42"/>
        <v>45447</v>
      </c>
      <c r="F912" s="51">
        <f t="shared" si="43"/>
        <v>0.625</v>
      </c>
      <c r="G912" s="33">
        <f t="shared" si="44"/>
        <v>45447.625</v>
      </c>
    </row>
    <row r="913" spans="1:7" x14ac:dyDescent="0.45">
      <c r="A913">
        <v>0</v>
      </c>
      <c r="B913">
        <v>0</v>
      </c>
      <c r="C913" t="s">
        <v>1205</v>
      </c>
      <c r="D913" t="s">
        <v>1206</v>
      </c>
      <c r="E913" s="32">
        <f t="shared" si="42"/>
        <v>45447</v>
      </c>
      <c r="F913" s="51">
        <f t="shared" si="43"/>
        <v>0.64583333333333337</v>
      </c>
      <c r="G913" s="33">
        <f t="shared" si="44"/>
        <v>45447.645833333336</v>
      </c>
    </row>
    <row r="914" spans="1:7" x14ac:dyDescent="0.45">
      <c r="A914">
        <v>0</v>
      </c>
      <c r="B914">
        <v>0</v>
      </c>
      <c r="C914" t="s">
        <v>1206</v>
      </c>
      <c r="D914" t="s">
        <v>1207</v>
      </c>
      <c r="E914" s="32">
        <f t="shared" si="42"/>
        <v>45447</v>
      </c>
      <c r="F914" s="51">
        <f t="shared" si="43"/>
        <v>0.66666666666666663</v>
      </c>
      <c r="G914" s="33">
        <f t="shared" si="44"/>
        <v>45447.666666666664</v>
      </c>
    </row>
    <row r="915" spans="1:7" x14ac:dyDescent="0.45">
      <c r="A915">
        <v>0</v>
      </c>
      <c r="B915">
        <v>0</v>
      </c>
      <c r="C915" t="s">
        <v>1207</v>
      </c>
      <c r="D915" t="s">
        <v>1208</v>
      </c>
      <c r="E915" s="32">
        <f t="shared" si="42"/>
        <v>45447</v>
      </c>
      <c r="F915" s="51">
        <f t="shared" si="43"/>
        <v>0.6875</v>
      </c>
      <c r="G915" s="33">
        <f t="shared" si="44"/>
        <v>45447.6875</v>
      </c>
    </row>
    <row r="916" spans="1:7" x14ac:dyDescent="0.45">
      <c r="A916">
        <v>0</v>
      </c>
      <c r="B916">
        <v>0</v>
      </c>
      <c r="C916" t="s">
        <v>1208</v>
      </c>
      <c r="D916" t="s">
        <v>1209</v>
      </c>
      <c r="E916" s="32">
        <f t="shared" si="42"/>
        <v>45447</v>
      </c>
      <c r="F916" s="51">
        <f t="shared" si="43"/>
        <v>0.70833333333333337</v>
      </c>
      <c r="G916" s="33">
        <f t="shared" si="44"/>
        <v>45447.708333333336</v>
      </c>
    </row>
    <row r="917" spans="1:7" x14ac:dyDescent="0.45">
      <c r="A917">
        <v>0</v>
      </c>
      <c r="B917">
        <v>0</v>
      </c>
      <c r="C917" t="s">
        <v>1209</v>
      </c>
      <c r="D917" t="s">
        <v>1210</v>
      </c>
      <c r="E917" s="32">
        <f t="shared" si="42"/>
        <v>45447</v>
      </c>
      <c r="F917" s="51">
        <f t="shared" si="43"/>
        <v>0.72916666666666663</v>
      </c>
      <c r="G917" s="33">
        <f t="shared" si="44"/>
        <v>45447.729166666664</v>
      </c>
    </row>
    <row r="918" spans="1:7" x14ac:dyDescent="0.45">
      <c r="A918">
        <v>0</v>
      </c>
      <c r="B918">
        <v>0</v>
      </c>
      <c r="C918" t="s">
        <v>1210</v>
      </c>
      <c r="D918" t="s">
        <v>1211</v>
      </c>
      <c r="E918" s="32">
        <f t="shared" si="42"/>
        <v>45447</v>
      </c>
      <c r="F918" s="51">
        <f t="shared" si="43"/>
        <v>0.75</v>
      </c>
      <c r="G918" s="33">
        <f t="shared" si="44"/>
        <v>45447.75</v>
      </c>
    </row>
    <row r="919" spans="1:7" x14ac:dyDescent="0.45">
      <c r="A919">
        <v>0</v>
      </c>
      <c r="B919">
        <v>0</v>
      </c>
      <c r="C919" t="s">
        <v>1211</v>
      </c>
      <c r="D919" t="s">
        <v>1212</v>
      </c>
      <c r="E919" s="32">
        <f t="shared" si="42"/>
        <v>45447</v>
      </c>
      <c r="F919" s="51">
        <f t="shared" si="43"/>
        <v>0.77083333333333337</v>
      </c>
      <c r="G919" s="33">
        <f t="shared" si="44"/>
        <v>45447.770833333336</v>
      </c>
    </row>
    <row r="920" spans="1:7" x14ac:dyDescent="0.45">
      <c r="A920">
        <v>0</v>
      </c>
      <c r="B920">
        <v>0</v>
      </c>
      <c r="C920" t="s">
        <v>1212</v>
      </c>
      <c r="D920" t="s">
        <v>1213</v>
      </c>
      <c r="E920" s="32">
        <f t="shared" si="42"/>
        <v>45447</v>
      </c>
      <c r="F920" s="51">
        <f t="shared" si="43"/>
        <v>0.79166666666666663</v>
      </c>
      <c r="G920" s="33">
        <f t="shared" si="44"/>
        <v>45447.791666666664</v>
      </c>
    </row>
    <row r="921" spans="1:7" x14ac:dyDescent="0.45">
      <c r="A921">
        <v>0.29170000000000001</v>
      </c>
      <c r="B921">
        <v>1.76</v>
      </c>
      <c r="C921" t="s">
        <v>1213</v>
      </c>
      <c r="D921" t="s">
        <v>1214</v>
      </c>
      <c r="E921" s="32">
        <f t="shared" si="42"/>
        <v>45447</v>
      </c>
      <c r="F921" s="51">
        <f t="shared" si="43"/>
        <v>0.8125</v>
      </c>
      <c r="G921" s="33">
        <f t="shared" si="44"/>
        <v>45447.8125</v>
      </c>
    </row>
    <row r="922" spans="1:7" x14ac:dyDescent="0.45">
      <c r="A922">
        <v>0</v>
      </c>
      <c r="B922">
        <v>0</v>
      </c>
      <c r="C922" t="s">
        <v>1214</v>
      </c>
      <c r="D922" t="s">
        <v>1215</v>
      </c>
      <c r="E922" s="32">
        <f t="shared" si="42"/>
        <v>45447</v>
      </c>
      <c r="F922" s="51">
        <f t="shared" si="43"/>
        <v>0.83333333333333337</v>
      </c>
      <c r="G922" s="33">
        <f t="shared" si="44"/>
        <v>45447.833333333336</v>
      </c>
    </row>
    <row r="923" spans="1:7" x14ac:dyDescent="0.45">
      <c r="A923">
        <v>0</v>
      </c>
      <c r="B923">
        <v>0</v>
      </c>
      <c r="C923" t="s">
        <v>1215</v>
      </c>
      <c r="D923" t="s">
        <v>1216</v>
      </c>
      <c r="E923" s="32">
        <f t="shared" si="42"/>
        <v>45447</v>
      </c>
      <c r="F923" s="51">
        <f t="shared" si="43"/>
        <v>0.85416666666666663</v>
      </c>
      <c r="G923" s="33">
        <f t="shared" si="44"/>
        <v>45447.854166666664</v>
      </c>
    </row>
    <row r="924" spans="1:7" x14ac:dyDescent="0.45">
      <c r="A924">
        <v>0</v>
      </c>
      <c r="B924">
        <v>0</v>
      </c>
      <c r="C924" t="s">
        <v>1216</v>
      </c>
      <c r="D924" t="s">
        <v>1217</v>
      </c>
      <c r="E924" s="32">
        <f t="shared" si="42"/>
        <v>45447</v>
      </c>
      <c r="F924" s="51">
        <f t="shared" si="43"/>
        <v>0.875</v>
      </c>
      <c r="G924" s="33">
        <f t="shared" si="44"/>
        <v>45447.875</v>
      </c>
    </row>
    <row r="925" spans="1:7" x14ac:dyDescent="0.45">
      <c r="A925">
        <v>0.20200000000000001</v>
      </c>
      <c r="B925">
        <v>1.22</v>
      </c>
      <c r="C925" t="s">
        <v>1217</v>
      </c>
      <c r="D925" t="s">
        <v>1218</v>
      </c>
      <c r="E925" s="32">
        <f t="shared" si="42"/>
        <v>45447</v>
      </c>
      <c r="F925" s="51">
        <f t="shared" si="43"/>
        <v>0.89583333333333337</v>
      </c>
      <c r="G925" s="33">
        <f t="shared" si="44"/>
        <v>45447.895833333336</v>
      </c>
    </row>
    <row r="926" spans="1:7" x14ac:dyDescent="0.45">
      <c r="A926">
        <v>0</v>
      </c>
      <c r="B926">
        <v>0</v>
      </c>
      <c r="C926" t="s">
        <v>1218</v>
      </c>
      <c r="D926" t="s">
        <v>1219</v>
      </c>
      <c r="E926" s="32">
        <f t="shared" si="42"/>
        <v>45447</v>
      </c>
      <c r="F926" s="51">
        <f t="shared" si="43"/>
        <v>0.91666666666666663</v>
      </c>
      <c r="G926" s="33">
        <f t="shared" si="44"/>
        <v>45447.916666666664</v>
      </c>
    </row>
    <row r="927" spans="1:7" x14ac:dyDescent="0.45">
      <c r="A927">
        <v>0</v>
      </c>
      <c r="B927">
        <v>0</v>
      </c>
      <c r="C927" t="s">
        <v>1219</v>
      </c>
      <c r="D927" t="s">
        <v>1220</v>
      </c>
      <c r="E927" s="32">
        <f t="shared" si="42"/>
        <v>45447</v>
      </c>
      <c r="F927" s="51">
        <f t="shared" si="43"/>
        <v>0.9375</v>
      </c>
      <c r="G927" s="33">
        <f t="shared" si="44"/>
        <v>45447.9375</v>
      </c>
    </row>
    <row r="928" spans="1:7" x14ac:dyDescent="0.45">
      <c r="A928">
        <v>0</v>
      </c>
      <c r="B928">
        <v>0</v>
      </c>
      <c r="C928" t="s">
        <v>1220</v>
      </c>
      <c r="D928" t="s">
        <v>1221</v>
      </c>
      <c r="E928" s="32">
        <f t="shared" si="42"/>
        <v>45447</v>
      </c>
      <c r="F928" s="51">
        <f t="shared" si="43"/>
        <v>0.95833333333333337</v>
      </c>
      <c r="G928" s="33">
        <f t="shared" si="44"/>
        <v>45447.958333333336</v>
      </c>
    </row>
    <row r="929" spans="1:7" x14ac:dyDescent="0.45">
      <c r="A929">
        <v>0</v>
      </c>
      <c r="B929">
        <v>0</v>
      </c>
      <c r="C929" t="s">
        <v>1221</v>
      </c>
      <c r="D929" t="s">
        <v>1222</v>
      </c>
      <c r="E929" s="32">
        <f t="shared" si="42"/>
        <v>45447</v>
      </c>
      <c r="F929" s="51">
        <f t="shared" si="43"/>
        <v>0.97916666666666663</v>
      </c>
      <c r="G929" s="33">
        <f t="shared" si="44"/>
        <v>45447.979166666664</v>
      </c>
    </row>
    <row r="930" spans="1:7" x14ac:dyDescent="0.45">
      <c r="A930">
        <v>0</v>
      </c>
      <c r="B930">
        <v>0</v>
      </c>
      <c r="C930" t="s">
        <v>1222</v>
      </c>
      <c r="D930" t="s">
        <v>1223</v>
      </c>
      <c r="E930" s="32">
        <f t="shared" si="42"/>
        <v>45448</v>
      </c>
      <c r="F930" s="51">
        <f t="shared" si="43"/>
        <v>0</v>
      </c>
      <c r="G930" s="33">
        <f t="shared" si="44"/>
        <v>45448</v>
      </c>
    </row>
    <row r="931" spans="1:7" x14ac:dyDescent="0.45">
      <c r="A931">
        <v>0</v>
      </c>
      <c r="B931">
        <v>0</v>
      </c>
      <c r="C931" t="s">
        <v>1223</v>
      </c>
      <c r="D931" t="s">
        <v>1224</v>
      </c>
      <c r="E931" s="32">
        <f t="shared" si="42"/>
        <v>45448</v>
      </c>
      <c r="F931" s="51">
        <f t="shared" si="43"/>
        <v>2.0833333333333332E-2</v>
      </c>
      <c r="G931" s="33">
        <f t="shared" si="44"/>
        <v>45448.020833333336</v>
      </c>
    </row>
    <row r="932" spans="1:7" x14ac:dyDescent="0.45">
      <c r="A932">
        <v>0</v>
      </c>
      <c r="B932">
        <v>0</v>
      </c>
      <c r="C932" t="s">
        <v>1224</v>
      </c>
      <c r="D932" t="s">
        <v>1225</v>
      </c>
      <c r="E932" s="32">
        <f t="shared" si="42"/>
        <v>45448</v>
      </c>
      <c r="F932" s="51">
        <f t="shared" si="43"/>
        <v>4.1666666666666664E-2</v>
      </c>
      <c r="G932" s="33">
        <f t="shared" si="44"/>
        <v>45448.041666666664</v>
      </c>
    </row>
    <row r="933" spans="1:7" x14ac:dyDescent="0.45">
      <c r="A933">
        <v>0</v>
      </c>
      <c r="B933">
        <v>0</v>
      </c>
      <c r="C933" t="s">
        <v>1225</v>
      </c>
      <c r="D933" t="s">
        <v>1226</v>
      </c>
      <c r="E933" s="32">
        <f t="shared" si="42"/>
        <v>45448</v>
      </c>
      <c r="F933" s="51">
        <f t="shared" si="43"/>
        <v>6.25E-2</v>
      </c>
      <c r="G933" s="33">
        <f t="shared" si="44"/>
        <v>45448.0625</v>
      </c>
    </row>
    <row r="934" spans="1:7" x14ac:dyDescent="0.45">
      <c r="A934">
        <v>0</v>
      </c>
      <c r="B934">
        <v>0</v>
      </c>
      <c r="C934" t="s">
        <v>1226</v>
      </c>
      <c r="D934" t="s">
        <v>1227</v>
      </c>
      <c r="E934" s="32">
        <f t="shared" si="42"/>
        <v>45448</v>
      </c>
      <c r="F934" s="51">
        <f t="shared" si="43"/>
        <v>8.3333333333333329E-2</v>
      </c>
      <c r="G934" s="33">
        <f t="shared" si="44"/>
        <v>45448.083333333336</v>
      </c>
    </row>
    <row r="935" spans="1:7" x14ac:dyDescent="0.45">
      <c r="A935">
        <v>0</v>
      </c>
      <c r="B935">
        <v>0</v>
      </c>
      <c r="C935" t="s">
        <v>1227</v>
      </c>
      <c r="D935" t="s">
        <v>1228</v>
      </c>
      <c r="E935" s="32">
        <f t="shared" si="42"/>
        <v>45448</v>
      </c>
      <c r="F935" s="51">
        <f t="shared" si="43"/>
        <v>0.10416666666666667</v>
      </c>
      <c r="G935" s="33">
        <f t="shared" si="44"/>
        <v>45448.104166666664</v>
      </c>
    </row>
    <row r="936" spans="1:7" x14ac:dyDescent="0.45">
      <c r="A936">
        <v>0</v>
      </c>
      <c r="B936">
        <v>0</v>
      </c>
      <c r="C936" t="s">
        <v>1228</v>
      </c>
      <c r="D936" t="s">
        <v>1229</v>
      </c>
      <c r="E936" s="32">
        <f t="shared" si="42"/>
        <v>45448</v>
      </c>
      <c r="F936" s="51">
        <f t="shared" si="43"/>
        <v>0.125</v>
      </c>
      <c r="G936" s="33">
        <f t="shared" si="44"/>
        <v>45448.125</v>
      </c>
    </row>
    <row r="937" spans="1:7" x14ac:dyDescent="0.45">
      <c r="A937">
        <v>0</v>
      </c>
      <c r="B937">
        <v>0</v>
      </c>
      <c r="C937" t="s">
        <v>1229</v>
      </c>
      <c r="D937" t="s">
        <v>1230</v>
      </c>
      <c r="E937" s="32">
        <f t="shared" si="42"/>
        <v>45448</v>
      </c>
      <c r="F937" s="51">
        <f t="shared" si="43"/>
        <v>0.14583333333333334</v>
      </c>
      <c r="G937" s="33">
        <f t="shared" si="44"/>
        <v>45448.145833333336</v>
      </c>
    </row>
    <row r="938" spans="1:7" x14ac:dyDescent="0.45">
      <c r="A938">
        <v>0</v>
      </c>
      <c r="B938">
        <v>0</v>
      </c>
      <c r="C938" t="s">
        <v>1230</v>
      </c>
      <c r="D938" t="s">
        <v>1231</v>
      </c>
      <c r="E938" s="32">
        <f t="shared" si="42"/>
        <v>45448</v>
      </c>
      <c r="F938" s="51">
        <f t="shared" si="43"/>
        <v>0.16666666666666666</v>
      </c>
      <c r="G938" s="33">
        <f t="shared" si="44"/>
        <v>45448.166666666664</v>
      </c>
    </row>
    <row r="939" spans="1:7" x14ac:dyDescent="0.45">
      <c r="A939">
        <v>0</v>
      </c>
      <c r="B939">
        <v>0</v>
      </c>
      <c r="C939" t="s">
        <v>1231</v>
      </c>
      <c r="D939" t="s">
        <v>1232</v>
      </c>
      <c r="E939" s="32">
        <f t="shared" si="42"/>
        <v>45448</v>
      </c>
      <c r="F939" s="51">
        <f t="shared" si="43"/>
        <v>0.1875</v>
      </c>
      <c r="G939" s="33">
        <f t="shared" si="44"/>
        <v>45448.1875</v>
      </c>
    </row>
    <row r="940" spans="1:7" x14ac:dyDescent="0.45">
      <c r="A940">
        <v>0</v>
      </c>
      <c r="B940">
        <v>0</v>
      </c>
      <c r="C940" t="s">
        <v>1232</v>
      </c>
      <c r="D940" t="s">
        <v>1233</v>
      </c>
      <c r="E940" s="32">
        <f t="shared" si="42"/>
        <v>45448</v>
      </c>
      <c r="F940" s="51">
        <f t="shared" si="43"/>
        <v>0.20833333333333334</v>
      </c>
      <c r="G940" s="33">
        <f t="shared" si="44"/>
        <v>45448.208333333336</v>
      </c>
    </row>
    <row r="941" spans="1:7" x14ac:dyDescent="0.45">
      <c r="A941">
        <v>0</v>
      </c>
      <c r="B941">
        <v>0</v>
      </c>
      <c r="C941" t="s">
        <v>1233</v>
      </c>
      <c r="D941" t="s">
        <v>1234</v>
      </c>
      <c r="E941" s="32">
        <f t="shared" si="42"/>
        <v>45448</v>
      </c>
      <c r="F941" s="51">
        <f t="shared" si="43"/>
        <v>0.22916666666666666</v>
      </c>
      <c r="G941" s="33">
        <f t="shared" si="44"/>
        <v>45448.229166666664</v>
      </c>
    </row>
    <row r="942" spans="1:7" x14ac:dyDescent="0.45">
      <c r="A942">
        <v>0</v>
      </c>
      <c r="B942">
        <v>0</v>
      </c>
      <c r="C942" t="s">
        <v>1234</v>
      </c>
      <c r="D942" t="s">
        <v>1235</v>
      </c>
      <c r="E942" s="32">
        <f t="shared" si="42"/>
        <v>45448</v>
      </c>
      <c r="F942" s="51">
        <f t="shared" si="43"/>
        <v>0.25</v>
      </c>
      <c r="G942" s="33">
        <f t="shared" si="44"/>
        <v>45448.25</v>
      </c>
    </row>
    <row r="943" spans="1:7" x14ac:dyDescent="0.45">
      <c r="A943">
        <v>0</v>
      </c>
      <c r="B943">
        <v>0</v>
      </c>
      <c r="C943" t="s">
        <v>1235</v>
      </c>
      <c r="D943" t="s">
        <v>1236</v>
      </c>
      <c r="E943" s="32">
        <f t="shared" si="42"/>
        <v>45448</v>
      </c>
      <c r="F943" s="51">
        <f t="shared" si="43"/>
        <v>0.27083333333333331</v>
      </c>
      <c r="G943" s="33">
        <f t="shared" si="44"/>
        <v>45448.270833333336</v>
      </c>
    </row>
    <row r="944" spans="1:7" x14ac:dyDescent="0.45">
      <c r="A944">
        <v>6.7299999999999999E-2</v>
      </c>
      <c r="B944">
        <v>0.41</v>
      </c>
      <c r="C944" t="s">
        <v>1236</v>
      </c>
      <c r="D944" t="s">
        <v>1237</v>
      </c>
      <c r="E944" s="32">
        <f t="shared" si="42"/>
        <v>45448</v>
      </c>
      <c r="F944" s="51">
        <f t="shared" si="43"/>
        <v>0.29166666666666669</v>
      </c>
      <c r="G944" s="33">
        <f t="shared" si="44"/>
        <v>45448.291666666664</v>
      </c>
    </row>
    <row r="945" spans="1:7" x14ac:dyDescent="0.45">
      <c r="A945">
        <v>7.85E-2</v>
      </c>
      <c r="B945">
        <v>0.47</v>
      </c>
      <c r="C945" t="s">
        <v>1237</v>
      </c>
      <c r="D945" t="s">
        <v>1238</v>
      </c>
      <c r="E945" s="32">
        <f t="shared" si="42"/>
        <v>45448</v>
      </c>
      <c r="F945" s="51">
        <f t="shared" si="43"/>
        <v>0.3125</v>
      </c>
      <c r="G945" s="33">
        <f t="shared" si="44"/>
        <v>45448.3125</v>
      </c>
    </row>
    <row r="946" spans="1:7" x14ac:dyDescent="0.45">
      <c r="A946">
        <v>0</v>
      </c>
      <c r="B946">
        <v>0</v>
      </c>
      <c r="C946" t="s">
        <v>1238</v>
      </c>
      <c r="D946" t="s">
        <v>1239</v>
      </c>
      <c r="E946" s="32">
        <f t="shared" si="42"/>
        <v>45448</v>
      </c>
      <c r="F946" s="51">
        <f t="shared" si="43"/>
        <v>0.33333333333333331</v>
      </c>
      <c r="G946" s="33">
        <f t="shared" si="44"/>
        <v>45448.333333333336</v>
      </c>
    </row>
    <row r="947" spans="1:7" x14ac:dyDescent="0.45">
      <c r="A947">
        <v>0</v>
      </c>
      <c r="B947">
        <v>0</v>
      </c>
      <c r="C947" t="s">
        <v>1239</v>
      </c>
      <c r="D947" t="s">
        <v>1240</v>
      </c>
      <c r="E947" s="32">
        <f t="shared" si="42"/>
        <v>45448</v>
      </c>
      <c r="F947" s="51">
        <f t="shared" si="43"/>
        <v>0.35416666666666669</v>
      </c>
      <c r="G947" s="33">
        <f t="shared" si="44"/>
        <v>45448.354166666664</v>
      </c>
    </row>
    <row r="948" spans="1:7" x14ac:dyDescent="0.45">
      <c r="A948">
        <v>0</v>
      </c>
      <c r="B948">
        <v>0</v>
      </c>
      <c r="C948" t="s">
        <v>1240</v>
      </c>
      <c r="D948" t="s">
        <v>1241</v>
      </c>
      <c r="E948" s="32">
        <f t="shared" si="42"/>
        <v>45448</v>
      </c>
      <c r="F948" s="51">
        <f t="shared" si="43"/>
        <v>0.375</v>
      </c>
      <c r="G948" s="33">
        <f t="shared" si="44"/>
        <v>45448.375</v>
      </c>
    </row>
    <row r="949" spans="1:7" x14ac:dyDescent="0.45">
      <c r="A949">
        <v>0</v>
      </c>
      <c r="B949">
        <v>0</v>
      </c>
      <c r="C949" t="s">
        <v>1241</v>
      </c>
      <c r="D949" t="s">
        <v>1242</v>
      </c>
      <c r="E949" s="32">
        <f t="shared" si="42"/>
        <v>45448</v>
      </c>
      <c r="F949" s="51">
        <f t="shared" si="43"/>
        <v>0.39583333333333331</v>
      </c>
      <c r="G949" s="33">
        <f t="shared" si="44"/>
        <v>45448.395833333336</v>
      </c>
    </row>
    <row r="950" spans="1:7" x14ac:dyDescent="0.45">
      <c r="A950">
        <v>0</v>
      </c>
      <c r="B950">
        <v>0</v>
      </c>
      <c r="C950" t="s">
        <v>1242</v>
      </c>
      <c r="D950" t="s">
        <v>1243</v>
      </c>
      <c r="E950" s="32">
        <f t="shared" si="42"/>
        <v>45448</v>
      </c>
      <c r="F950" s="51">
        <f t="shared" si="43"/>
        <v>0.41666666666666669</v>
      </c>
      <c r="G950" s="33">
        <f t="shared" si="44"/>
        <v>45448.416666666664</v>
      </c>
    </row>
    <row r="951" spans="1:7" x14ac:dyDescent="0.45">
      <c r="A951">
        <v>0</v>
      </c>
      <c r="B951">
        <v>0</v>
      </c>
      <c r="C951" t="s">
        <v>1243</v>
      </c>
      <c r="D951" t="s">
        <v>1244</v>
      </c>
      <c r="E951" s="32">
        <f t="shared" si="42"/>
        <v>45448</v>
      </c>
      <c r="F951" s="51">
        <f t="shared" si="43"/>
        <v>0.4375</v>
      </c>
      <c r="G951" s="33">
        <f t="shared" si="44"/>
        <v>45448.4375</v>
      </c>
    </row>
    <row r="952" spans="1:7" x14ac:dyDescent="0.45">
      <c r="A952">
        <v>0</v>
      </c>
      <c r="B952">
        <v>0</v>
      </c>
      <c r="C952" t="s">
        <v>1244</v>
      </c>
      <c r="D952" t="s">
        <v>1245</v>
      </c>
      <c r="E952" s="32">
        <f t="shared" si="42"/>
        <v>45448</v>
      </c>
      <c r="F952" s="51">
        <f t="shared" si="43"/>
        <v>0.45833333333333331</v>
      </c>
      <c r="G952" s="33">
        <f t="shared" si="44"/>
        <v>45448.458333333336</v>
      </c>
    </row>
    <row r="953" spans="1:7" x14ac:dyDescent="0.45">
      <c r="A953">
        <v>0</v>
      </c>
      <c r="B953">
        <v>0</v>
      </c>
      <c r="C953" t="s">
        <v>1245</v>
      </c>
      <c r="D953" t="s">
        <v>1246</v>
      </c>
      <c r="E953" s="32">
        <f t="shared" si="42"/>
        <v>45448</v>
      </c>
      <c r="F953" s="51">
        <f t="shared" si="43"/>
        <v>0.47916666666666669</v>
      </c>
      <c r="G953" s="33">
        <f t="shared" si="44"/>
        <v>45448.479166666664</v>
      </c>
    </row>
    <row r="954" spans="1:7" x14ac:dyDescent="0.45">
      <c r="A954">
        <v>0</v>
      </c>
      <c r="B954">
        <v>0</v>
      </c>
      <c r="C954" t="s">
        <v>1246</v>
      </c>
      <c r="D954" t="s">
        <v>1247</v>
      </c>
      <c r="E954" s="32">
        <f t="shared" si="42"/>
        <v>45448</v>
      </c>
      <c r="F954" s="51">
        <f t="shared" si="43"/>
        <v>0.5</v>
      </c>
      <c r="G954" s="33">
        <f t="shared" si="44"/>
        <v>45448.5</v>
      </c>
    </row>
    <row r="955" spans="1:7" x14ac:dyDescent="0.45">
      <c r="A955">
        <v>0</v>
      </c>
      <c r="B955">
        <v>0</v>
      </c>
      <c r="C955" t="s">
        <v>1247</v>
      </c>
      <c r="D955" t="s">
        <v>1248</v>
      </c>
      <c r="E955" s="32">
        <f t="shared" si="42"/>
        <v>45448</v>
      </c>
      <c r="F955" s="51">
        <f t="shared" si="43"/>
        <v>0.52083333333333337</v>
      </c>
      <c r="G955" s="33">
        <f t="shared" si="44"/>
        <v>45448.520833333336</v>
      </c>
    </row>
    <row r="956" spans="1:7" x14ac:dyDescent="0.45">
      <c r="A956">
        <v>0</v>
      </c>
      <c r="B956">
        <v>0</v>
      </c>
      <c r="C956" t="s">
        <v>1248</v>
      </c>
      <c r="D956" t="s">
        <v>1249</v>
      </c>
      <c r="E956" s="32">
        <f t="shared" si="42"/>
        <v>45448</v>
      </c>
      <c r="F956" s="51">
        <f t="shared" si="43"/>
        <v>0.54166666666666663</v>
      </c>
      <c r="G956" s="33">
        <f t="shared" si="44"/>
        <v>45448.541666666664</v>
      </c>
    </row>
    <row r="957" spans="1:7" x14ac:dyDescent="0.45">
      <c r="A957">
        <v>0</v>
      </c>
      <c r="B957">
        <v>0</v>
      </c>
      <c r="C957" t="s">
        <v>1249</v>
      </c>
      <c r="D957" t="s">
        <v>1250</v>
      </c>
      <c r="E957" s="32">
        <f t="shared" si="42"/>
        <v>45448</v>
      </c>
      <c r="F957" s="51">
        <f t="shared" si="43"/>
        <v>0.5625</v>
      </c>
      <c r="G957" s="33">
        <f t="shared" si="44"/>
        <v>45448.5625</v>
      </c>
    </row>
    <row r="958" spans="1:7" x14ac:dyDescent="0.45">
      <c r="A958">
        <v>0</v>
      </c>
      <c r="B958">
        <v>0</v>
      </c>
      <c r="C958" t="s">
        <v>1250</v>
      </c>
      <c r="D958" t="s">
        <v>1251</v>
      </c>
      <c r="E958" s="32">
        <f t="shared" si="42"/>
        <v>45448</v>
      </c>
      <c r="F958" s="51">
        <f t="shared" si="43"/>
        <v>0.58333333333333337</v>
      </c>
      <c r="G958" s="33">
        <f t="shared" si="44"/>
        <v>45448.583333333336</v>
      </c>
    </row>
    <row r="959" spans="1:7" x14ac:dyDescent="0.45">
      <c r="A959">
        <v>0</v>
      </c>
      <c r="B959">
        <v>0</v>
      </c>
      <c r="C959" t="s">
        <v>1251</v>
      </c>
      <c r="D959" t="s">
        <v>1252</v>
      </c>
      <c r="E959" s="32">
        <f t="shared" si="42"/>
        <v>45448</v>
      </c>
      <c r="F959" s="51">
        <f t="shared" si="43"/>
        <v>0.60416666666666663</v>
      </c>
      <c r="G959" s="33">
        <f t="shared" si="44"/>
        <v>45448.604166666664</v>
      </c>
    </row>
    <row r="960" spans="1:7" x14ac:dyDescent="0.45">
      <c r="A960">
        <v>0</v>
      </c>
      <c r="B960">
        <v>0</v>
      </c>
      <c r="C960" t="s">
        <v>1252</v>
      </c>
      <c r="D960" t="s">
        <v>1253</v>
      </c>
      <c r="E960" s="32">
        <f t="shared" si="42"/>
        <v>45448</v>
      </c>
      <c r="F960" s="51">
        <f t="shared" si="43"/>
        <v>0.625</v>
      </c>
      <c r="G960" s="33">
        <f t="shared" si="44"/>
        <v>45448.625</v>
      </c>
    </row>
    <row r="961" spans="1:7" x14ac:dyDescent="0.45">
      <c r="A961">
        <v>0</v>
      </c>
      <c r="B961">
        <v>0</v>
      </c>
      <c r="C961" t="s">
        <v>1253</v>
      </c>
      <c r="D961" t="s">
        <v>1254</v>
      </c>
      <c r="E961" s="32">
        <f t="shared" si="42"/>
        <v>45448</v>
      </c>
      <c r="F961" s="51">
        <f t="shared" si="43"/>
        <v>0.64583333333333337</v>
      </c>
      <c r="G961" s="33">
        <f t="shared" si="44"/>
        <v>45448.645833333336</v>
      </c>
    </row>
    <row r="962" spans="1:7" x14ac:dyDescent="0.45">
      <c r="A962">
        <v>0</v>
      </c>
      <c r="B962">
        <v>0</v>
      </c>
      <c r="C962" t="s">
        <v>1254</v>
      </c>
      <c r="D962" t="s">
        <v>1255</v>
      </c>
      <c r="E962" s="32">
        <f t="shared" si="42"/>
        <v>45448</v>
      </c>
      <c r="F962" s="51">
        <f t="shared" si="43"/>
        <v>0.66666666666666663</v>
      </c>
      <c r="G962" s="33">
        <f t="shared" si="44"/>
        <v>45448.666666666664</v>
      </c>
    </row>
    <row r="963" spans="1:7" x14ac:dyDescent="0.45">
      <c r="A963">
        <v>0</v>
      </c>
      <c r="B963">
        <v>0</v>
      </c>
      <c r="C963" t="s">
        <v>1255</v>
      </c>
      <c r="D963" t="s">
        <v>1256</v>
      </c>
      <c r="E963" s="32">
        <f t="shared" si="42"/>
        <v>45448</v>
      </c>
      <c r="F963" s="51">
        <f t="shared" si="43"/>
        <v>0.6875</v>
      </c>
      <c r="G963" s="33">
        <f t="shared" si="44"/>
        <v>45448.6875</v>
      </c>
    </row>
    <row r="964" spans="1:7" x14ac:dyDescent="0.45">
      <c r="A964">
        <v>0</v>
      </c>
      <c r="B964">
        <v>0</v>
      </c>
      <c r="C964" t="s">
        <v>1256</v>
      </c>
      <c r="D964" t="s">
        <v>1257</v>
      </c>
      <c r="E964" s="32">
        <f t="shared" ref="E964:E1027" si="45">DATE(MID(C964,2,4),MID(C964,7,2),MID(C964,10,2))</f>
        <v>45448</v>
      </c>
      <c r="F964" s="51">
        <f t="shared" ref="F964:F1027" si="46">TIME(MID(C964,13,2),MID(C964,16,2),0)</f>
        <v>0.70833333333333337</v>
      </c>
      <c r="G964" s="33">
        <f t="shared" ref="G964:G1027" si="47">E964+F964</f>
        <v>45448.708333333336</v>
      </c>
    </row>
    <row r="965" spans="1:7" x14ac:dyDescent="0.45">
      <c r="A965">
        <v>0</v>
      </c>
      <c r="B965">
        <v>0</v>
      </c>
      <c r="C965" t="s">
        <v>1257</v>
      </c>
      <c r="D965" t="s">
        <v>1258</v>
      </c>
      <c r="E965" s="32">
        <f t="shared" si="45"/>
        <v>45448</v>
      </c>
      <c r="F965" s="51">
        <f t="shared" si="46"/>
        <v>0.72916666666666663</v>
      </c>
      <c r="G965" s="33">
        <f t="shared" si="47"/>
        <v>45448.729166666664</v>
      </c>
    </row>
    <row r="966" spans="1:7" x14ac:dyDescent="0.45">
      <c r="A966">
        <v>0</v>
      </c>
      <c r="B966">
        <v>0</v>
      </c>
      <c r="C966" t="s">
        <v>1258</v>
      </c>
      <c r="D966" t="s">
        <v>1259</v>
      </c>
      <c r="E966" s="32">
        <f t="shared" si="45"/>
        <v>45448</v>
      </c>
      <c r="F966" s="51">
        <f t="shared" si="46"/>
        <v>0.75</v>
      </c>
      <c r="G966" s="33">
        <f t="shared" si="47"/>
        <v>45448.75</v>
      </c>
    </row>
    <row r="967" spans="1:7" x14ac:dyDescent="0.45">
      <c r="A967">
        <v>0</v>
      </c>
      <c r="B967">
        <v>0</v>
      </c>
      <c r="C967" t="s">
        <v>1259</v>
      </c>
      <c r="D967" t="s">
        <v>1260</v>
      </c>
      <c r="E967" s="32">
        <f t="shared" si="45"/>
        <v>45448</v>
      </c>
      <c r="F967" s="51">
        <f t="shared" si="46"/>
        <v>0.77083333333333337</v>
      </c>
      <c r="G967" s="33">
        <f t="shared" si="47"/>
        <v>45448.770833333336</v>
      </c>
    </row>
    <row r="968" spans="1:7" x14ac:dyDescent="0.45">
      <c r="A968">
        <v>0</v>
      </c>
      <c r="B968">
        <v>0</v>
      </c>
      <c r="C968" t="s">
        <v>1260</v>
      </c>
      <c r="D968" t="s">
        <v>1261</v>
      </c>
      <c r="E968" s="32">
        <f t="shared" si="45"/>
        <v>45448</v>
      </c>
      <c r="F968" s="51">
        <f t="shared" si="46"/>
        <v>0.79166666666666663</v>
      </c>
      <c r="G968" s="33">
        <f t="shared" si="47"/>
        <v>45448.791666666664</v>
      </c>
    </row>
    <row r="969" spans="1:7" x14ac:dyDescent="0.45">
      <c r="A969">
        <v>0.15709999999999999</v>
      </c>
      <c r="B969">
        <v>0.95</v>
      </c>
      <c r="C969" t="s">
        <v>1261</v>
      </c>
      <c r="D969" t="s">
        <v>1262</v>
      </c>
      <c r="E969" s="32">
        <f t="shared" si="45"/>
        <v>45448</v>
      </c>
      <c r="F969" s="51">
        <f t="shared" si="46"/>
        <v>0.8125</v>
      </c>
      <c r="G969" s="33">
        <f t="shared" si="47"/>
        <v>45448.8125</v>
      </c>
    </row>
    <row r="970" spans="1:7" x14ac:dyDescent="0.45">
      <c r="A970">
        <v>0</v>
      </c>
      <c r="B970">
        <v>0</v>
      </c>
      <c r="C970" t="s">
        <v>1262</v>
      </c>
      <c r="D970" t="s">
        <v>1263</v>
      </c>
      <c r="E970" s="32">
        <f t="shared" si="45"/>
        <v>45448</v>
      </c>
      <c r="F970" s="51">
        <f t="shared" si="46"/>
        <v>0.83333333333333337</v>
      </c>
      <c r="G970" s="33">
        <f t="shared" si="47"/>
        <v>45448.833333333336</v>
      </c>
    </row>
    <row r="971" spans="1:7" x14ac:dyDescent="0.45">
      <c r="A971">
        <v>0</v>
      </c>
      <c r="B971">
        <v>0</v>
      </c>
      <c r="C971" t="s">
        <v>1263</v>
      </c>
      <c r="D971" t="s">
        <v>1264</v>
      </c>
      <c r="E971" s="32">
        <f t="shared" si="45"/>
        <v>45448</v>
      </c>
      <c r="F971" s="51">
        <f t="shared" si="46"/>
        <v>0.85416666666666663</v>
      </c>
      <c r="G971" s="33">
        <f t="shared" si="47"/>
        <v>45448.854166666664</v>
      </c>
    </row>
    <row r="972" spans="1:7" x14ac:dyDescent="0.45">
      <c r="A972">
        <v>0</v>
      </c>
      <c r="B972">
        <v>0</v>
      </c>
      <c r="C972" t="s">
        <v>1264</v>
      </c>
      <c r="D972" t="s">
        <v>1265</v>
      </c>
      <c r="E972" s="32">
        <f t="shared" si="45"/>
        <v>45448</v>
      </c>
      <c r="F972" s="51">
        <f t="shared" si="46"/>
        <v>0.875</v>
      </c>
      <c r="G972" s="33">
        <f t="shared" si="47"/>
        <v>45448.875</v>
      </c>
    </row>
    <row r="973" spans="1:7" x14ac:dyDescent="0.45">
      <c r="A973">
        <v>0</v>
      </c>
      <c r="B973">
        <v>0</v>
      </c>
      <c r="C973" t="s">
        <v>1265</v>
      </c>
      <c r="D973" t="s">
        <v>1266</v>
      </c>
      <c r="E973" s="32">
        <f t="shared" si="45"/>
        <v>45448</v>
      </c>
      <c r="F973" s="51">
        <f t="shared" si="46"/>
        <v>0.89583333333333337</v>
      </c>
      <c r="G973" s="33">
        <f t="shared" si="47"/>
        <v>45448.895833333336</v>
      </c>
    </row>
    <row r="974" spans="1:7" x14ac:dyDescent="0.45">
      <c r="A974">
        <v>3.3700000000000001E-2</v>
      </c>
      <c r="B974">
        <v>0.2</v>
      </c>
      <c r="C974" t="s">
        <v>1266</v>
      </c>
      <c r="D974" t="s">
        <v>1267</v>
      </c>
      <c r="E974" s="32">
        <f t="shared" si="45"/>
        <v>45448</v>
      </c>
      <c r="F974" s="51">
        <f t="shared" si="46"/>
        <v>0.91666666666666663</v>
      </c>
      <c r="G974" s="33">
        <f t="shared" si="47"/>
        <v>45448.916666666664</v>
      </c>
    </row>
    <row r="975" spans="1:7" x14ac:dyDescent="0.45">
      <c r="A975">
        <v>0</v>
      </c>
      <c r="B975">
        <v>0</v>
      </c>
      <c r="C975" t="s">
        <v>1267</v>
      </c>
      <c r="D975" t="s">
        <v>1268</v>
      </c>
      <c r="E975" s="32">
        <f t="shared" si="45"/>
        <v>45448</v>
      </c>
      <c r="F975" s="51">
        <f t="shared" si="46"/>
        <v>0.9375</v>
      </c>
      <c r="G975" s="33">
        <f t="shared" si="47"/>
        <v>45448.9375</v>
      </c>
    </row>
    <row r="976" spans="1:7" x14ac:dyDescent="0.45">
      <c r="A976">
        <v>0</v>
      </c>
      <c r="B976">
        <v>0</v>
      </c>
      <c r="C976" t="s">
        <v>1268</v>
      </c>
      <c r="D976" t="s">
        <v>1269</v>
      </c>
      <c r="E976" s="32">
        <f t="shared" si="45"/>
        <v>45448</v>
      </c>
      <c r="F976" s="51">
        <f t="shared" si="46"/>
        <v>0.95833333333333337</v>
      </c>
      <c r="G976" s="33">
        <f t="shared" si="47"/>
        <v>45448.958333333336</v>
      </c>
    </row>
    <row r="977" spans="1:7" x14ac:dyDescent="0.45">
      <c r="A977">
        <v>0</v>
      </c>
      <c r="B977">
        <v>0</v>
      </c>
      <c r="C977" t="s">
        <v>1269</v>
      </c>
      <c r="D977" t="s">
        <v>1270</v>
      </c>
      <c r="E977" s="32">
        <f t="shared" si="45"/>
        <v>45448</v>
      </c>
      <c r="F977" s="51">
        <f t="shared" si="46"/>
        <v>0.97916666666666663</v>
      </c>
      <c r="G977" s="33">
        <f t="shared" si="47"/>
        <v>45448.979166666664</v>
      </c>
    </row>
    <row r="978" spans="1:7" x14ac:dyDescent="0.45">
      <c r="A978">
        <v>0</v>
      </c>
      <c r="B978">
        <v>0</v>
      </c>
      <c r="C978" t="s">
        <v>1270</v>
      </c>
      <c r="D978" t="s">
        <v>1271</v>
      </c>
      <c r="E978" s="32">
        <f t="shared" si="45"/>
        <v>45449</v>
      </c>
      <c r="F978" s="51">
        <f t="shared" si="46"/>
        <v>0</v>
      </c>
      <c r="G978" s="33">
        <f t="shared" si="47"/>
        <v>45449</v>
      </c>
    </row>
    <row r="979" spans="1:7" x14ac:dyDescent="0.45">
      <c r="A979">
        <v>0</v>
      </c>
      <c r="B979">
        <v>0</v>
      </c>
      <c r="C979" t="s">
        <v>1271</v>
      </c>
      <c r="D979" t="s">
        <v>1272</v>
      </c>
      <c r="E979" s="32">
        <f t="shared" si="45"/>
        <v>45449</v>
      </c>
      <c r="F979" s="51">
        <f t="shared" si="46"/>
        <v>2.0833333333333332E-2</v>
      </c>
      <c r="G979" s="33">
        <f t="shared" si="47"/>
        <v>45449.020833333336</v>
      </c>
    </row>
    <row r="980" spans="1:7" x14ac:dyDescent="0.45">
      <c r="A980">
        <v>0</v>
      </c>
      <c r="B980">
        <v>0</v>
      </c>
      <c r="C980" t="s">
        <v>1272</v>
      </c>
      <c r="D980" t="s">
        <v>1273</v>
      </c>
      <c r="E980" s="32">
        <f t="shared" si="45"/>
        <v>45449</v>
      </c>
      <c r="F980" s="51">
        <f t="shared" si="46"/>
        <v>4.1666666666666664E-2</v>
      </c>
      <c r="G980" s="33">
        <f t="shared" si="47"/>
        <v>45449.041666666664</v>
      </c>
    </row>
    <row r="981" spans="1:7" x14ac:dyDescent="0.45">
      <c r="A981">
        <v>0</v>
      </c>
      <c r="B981">
        <v>0</v>
      </c>
      <c r="C981" t="s">
        <v>1273</v>
      </c>
      <c r="D981" t="s">
        <v>1274</v>
      </c>
      <c r="E981" s="32">
        <f t="shared" si="45"/>
        <v>45449</v>
      </c>
      <c r="F981" s="51">
        <f t="shared" si="46"/>
        <v>6.25E-2</v>
      </c>
      <c r="G981" s="33">
        <f t="shared" si="47"/>
        <v>45449.0625</v>
      </c>
    </row>
    <row r="982" spans="1:7" x14ac:dyDescent="0.45">
      <c r="A982">
        <v>0</v>
      </c>
      <c r="B982">
        <v>0</v>
      </c>
      <c r="C982" t="s">
        <v>1274</v>
      </c>
      <c r="D982" t="s">
        <v>1275</v>
      </c>
      <c r="E982" s="32">
        <f t="shared" si="45"/>
        <v>45449</v>
      </c>
      <c r="F982" s="51">
        <f t="shared" si="46"/>
        <v>8.3333333333333329E-2</v>
      </c>
      <c r="G982" s="33">
        <f t="shared" si="47"/>
        <v>45449.083333333336</v>
      </c>
    </row>
    <row r="983" spans="1:7" x14ac:dyDescent="0.45">
      <c r="A983">
        <v>0</v>
      </c>
      <c r="B983">
        <v>0</v>
      </c>
      <c r="C983" t="s">
        <v>1275</v>
      </c>
      <c r="D983" t="s">
        <v>1276</v>
      </c>
      <c r="E983" s="32">
        <f t="shared" si="45"/>
        <v>45449</v>
      </c>
      <c r="F983" s="51">
        <f t="shared" si="46"/>
        <v>0.10416666666666667</v>
      </c>
      <c r="G983" s="33">
        <f t="shared" si="47"/>
        <v>45449.104166666664</v>
      </c>
    </row>
    <row r="984" spans="1:7" x14ac:dyDescent="0.45">
      <c r="A984">
        <v>0</v>
      </c>
      <c r="B984">
        <v>0</v>
      </c>
      <c r="C984" t="s">
        <v>1276</v>
      </c>
      <c r="D984" t="s">
        <v>1277</v>
      </c>
      <c r="E984" s="32">
        <f t="shared" si="45"/>
        <v>45449</v>
      </c>
      <c r="F984" s="51">
        <f t="shared" si="46"/>
        <v>0.125</v>
      </c>
      <c r="G984" s="33">
        <f t="shared" si="47"/>
        <v>45449.125</v>
      </c>
    </row>
    <row r="985" spans="1:7" x14ac:dyDescent="0.45">
      <c r="A985">
        <v>0</v>
      </c>
      <c r="B985">
        <v>0</v>
      </c>
      <c r="C985" t="s">
        <v>1277</v>
      </c>
      <c r="D985" t="s">
        <v>1278</v>
      </c>
      <c r="E985" s="32">
        <f t="shared" si="45"/>
        <v>45449</v>
      </c>
      <c r="F985" s="51">
        <f t="shared" si="46"/>
        <v>0.14583333333333334</v>
      </c>
      <c r="G985" s="33">
        <f t="shared" si="47"/>
        <v>45449.145833333336</v>
      </c>
    </row>
    <row r="986" spans="1:7" x14ac:dyDescent="0.45">
      <c r="A986">
        <v>0</v>
      </c>
      <c r="B986">
        <v>0</v>
      </c>
      <c r="C986" t="s">
        <v>1278</v>
      </c>
      <c r="D986" t="s">
        <v>1279</v>
      </c>
      <c r="E986" s="32">
        <f t="shared" si="45"/>
        <v>45449</v>
      </c>
      <c r="F986" s="51">
        <f t="shared" si="46"/>
        <v>0.16666666666666666</v>
      </c>
      <c r="G986" s="33">
        <f t="shared" si="47"/>
        <v>45449.166666666664</v>
      </c>
    </row>
    <row r="987" spans="1:7" x14ac:dyDescent="0.45">
      <c r="A987">
        <v>0</v>
      </c>
      <c r="B987">
        <v>0</v>
      </c>
      <c r="C987" t="s">
        <v>1279</v>
      </c>
      <c r="D987" t="s">
        <v>1280</v>
      </c>
      <c r="E987" s="32">
        <f t="shared" si="45"/>
        <v>45449</v>
      </c>
      <c r="F987" s="51">
        <f t="shared" si="46"/>
        <v>0.1875</v>
      </c>
      <c r="G987" s="33">
        <f t="shared" si="47"/>
        <v>45449.1875</v>
      </c>
    </row>
    <row r="988" spans="1:7" x14ac:dyDescent="0.45">
      <c r="A988">
        <v>0</v>
      </c>
      <c r="B988">
        <v>0</v>
      </c>
      <c r="C988" t="s">
        <v>1280</v>
      </c>
      <c r="D988" t="s">
        <v>1281</v>
      </c>
      <c r="E988" s="32">
        <f t="shared" si="45"/>
        <v>45449</v>
      </c>
      <c r="F988" s="51">
        <f t="shared" si="46"/>
        <v>0.20833333333333334</v>
      </c>
      <c r="G988" s="33">
        <f t="shared" si="47"/>
        <v>45449.208333333336</v>
      </c>
    </row>
    <row r="989" spans="1:7" x14ac:dyDescent="0.45">
      <c r="A989">
        <v>0</v>
      </c>
      <c r="B989">
        <v>0</v>
      </c>
      <c r="C989" t="s">
        <v>1281</v>
      </c>
      <c r="D989" t="s">
        <v>1282</v>
      </c>
      <c r="E989" s="32">
        <f t="shared" si="45"/>
        <v>45449</v>
      </c>
      <c r="F989" s="51">
        <f t="shared" si="46"/>
        <v>0.22916666666666666</v>
      </c>
      <c r="G989" s="33">
        <f t="shared" si="47"/>
        <v>45449.229166666664</v>
      </c>
    </row>
    <row r="990" spans="1:7" x14ac:dyDescent="0.45">
      <c r="A990">
        <v>0</v>
      </c>
      <c r="B990">
        <v>0</v>
      </c>
      <c r="C990" t="s">
        <v>1282</v>
      </c>
      <c r="D990" t="s">
        <v>1283</v>
      </c>
      <c r="E990" s="32">
        <f t="shared" si="45"/>
        <v>45449</v>
      </c>
      <c r="F990" s="51">
        <f t="shared" si="46"/>
        <v>0.25</v>
      </c>
      <c r="G990" s="33">
        <f t="shared" si="47"/>
        <v>45449.25</v>
      </c>
    </row>
    <row r="991" spans="1:7" x14ac:dyDescent="0.45">
      <c r="A991">
        <v>0</v>
      </c>
      <c r="B991">
        <v>0</v>
      </c>
      <c r="C991" t="s">
        <v>1283</v>
      </c>
      <c r="D991" t="s">
        <v>1284</v>
      </c>
      <c r="E991" s="32">
        <f t="shared" si="45"/>
        <v>45449</v>
      </c>
      <c r="F991" s="51">
        <f t="shared" si="46"/>
        <v>0.27083333333333331</v>
      </c>
      <c r="G991" s="33">
        <f t="shared" si="47"/>
        <v>45449.270833333336</v>
      </c>
    </row>
    <row r="992" spans="1:7" x14ac:dyDescent="0.45">
      <c r="A992">
        <v>0</v>
      </c>
      <c r="B992">
        <v>0</v>
      </c>
      <c r="C992" t="s">
        <v>1284</v>
      </c>
      <c r="D992" t="s">
        <v>1285</v>
      </c>
      <c r="E992" s="32">
        <f t="shared" si="45"/>
        <v>45449</v>
      </c>
      <c r="F992" s="51">
        <f t="shared" si="46"/>
        <v>0.29166666666666669</v>
      </c>
      <c r="G992" s="33">
        <f t="shared" si="47"/>
        <v>45449.291666666664</v>
      </c>
    </row>
    <row r="993" spans="1:7" x14ac:dyDescent="0.45">
      <c r="A993">
        <v>0</v>
      </c>
      <c r="B993">
        <v>0</v>
      </c>
      <c r="C993" t="s">
        <v>1285</v>
      </c>
      <c r="D993" t="s">
        <v>1286</v>
      </c>
      <c r="E993" s="32">
        <f t="shared" si="45"/>
        <v>45449</v>
      </c>
      <c r="F993" s="51">
        <f t="shared" si="46"/>
        <v>0.3125</v>
      </c>
      <c r="G993" s="33">
        <f t="shared" si="47"/>
        <v>45449.3125</v>
      </c>
    </row>
    <row r="994" spans="1:7" x14ac:dyDescent="0.45">
      <c r="A994">
        <v>0</v>
      </c>
      <c r="B994">
        <v>0</v>
      </c>
      <c r="C994" t="s">
        <v>1286</v>
      </c>
      <c r="D994" t="s">
        <v>1287</v>
      </c>
      <c r="E994" s="32">
        <f t="shared" si="45"/>
        <v>45449</v>
      </c>
      <c r="F994" s="51">
        <f t="shared" si="46"/>
        <v>0.33333333333333331</v>
      </c>
      <c r="G994" s="33">
        <f t="shared" si="47"/>
        <v>45449.333333333336</v>
      </c>
    </row>
    <row r="995" spans="1:7" x14ac:dyDescent="0.45">
      <c r="A995">
        <v>0.11219999999999999</v>
      </c>
      <c r="B995">
        <v>0.68</v>
      </c>
      <c r="C995" t="s">
        <v>1287</v>
      </c>
      <c r="D995" t="s">
        <v>1288</v>
      </c>
      <c r="E995" s="32">
        <f t="shared" si="45"/>
        <v>45449</v>
      </c>
      <c r="F995" s="51">
        <f t="shared" si="46"/>
        <v>0.35416666666666669</v>
      </c>
      <c r="G995" s="33">
        <f t="shared" si="47"/>
        <v>45449.354166666664</v>
      </c>
    </row>
    <row r="996" spans="1:7" x14ac:dyDescent="0.45">
      <c r="A996">
        <v>0</v>
      </c>
      <c r="B996">
        <v>0</v>
      </c>
      <c r="C996" t="s">
        <v>1288</v>
      </c>
      <c r="D996" t="s">
        <v>1289</v>
      </c>
      <c r="E996" s="32">
        <f t="shared" si="45"/>
        <v>45449</v>
      </c>
      <c r="F996" s="51">
        <f t="shared" si="46"/>
        <v>0.375</v>
      </c>
      <c r="G996" s="33">
        <f t="shared" si="47"/>
        <v>45449.375</v>
      </c>
    </row>
    <row r="997" spans="1:7" x14ac:dyDescent="0.45">
      <c r="A997">
        <v>0</v>
      </c>
      <c r="B997">
        <v>0</v>
      </c>
      <c r="C997" t="s">
        <v>1289</v>
      </c>
      <c r="D997" t="s">
        <v>1290</v>
      </c>
      <c r="E997" s="32">
        <f t="shared" si="45"/>
        <v>45449</v>
      </c>
      <c r="F997" s="51">
        <f t="shared" si="46"/>
        <v>0.39583333333333331</v>
      </c>
      <c r="G997" s="33">
        <f t="shared" si="47"/>
        <v>45449.395833333336</v>
      </c>
    </row>
    <row r="998" spans="1:7" x14ac:dyDescent="0.45">
      <c r="A998">
        <v>2.6255999999999999</v>
      </c>
      <c r="B998">
        <v>15.82</v>
      </c>
      <c r="C998" t="s">
        <v>1290</v>
      </c>
      <c r="D998" t="s">
        <v>1291</v>
      </c>
      <c r="E998" s="32">
        <f t="shared" si="45"/>
        <v>45449</v>
      </c>
      <c r="F998" s="51">
        <f t="shared" si="46"/>
        <v>0.41666666666666669</v>
      </c>
      <c r="G998" s="33">
        <f t="shared" si="47"/>
        <v>45449.416666666664</v>
      </c>
    </row>
    <row r="999" spans="1:7" x14ac:dyDescent="0.45">
      <c r="A999">
        <v>0.99860000000000004</v>
      </c>
      <c r="B999">
        <v>6.02</v>
      </c>
      <c r="C999" t="s">
        <v>1291</v>
      </c>
      <c r="D999" t="s">
        <v>1292</v>
      </c>
      <c r="E999" s="32">
        <f t="shared" si="45"/>
        <v>45449</v>
      </c>
      <c r="F999" s="51">
        <f t="shared" si="46"/>
        <v>0.4375</v>
      </c>
      <c r="G999" s="33">
        <f t="shared" si="47"/>
        <v>45449.4375</v>
      </c>
    </row>
    <row r="1000" spans="1:7" x14ac:dyDescent="0.45">
      <c r="A1000">
        <v>0</v>
      </c>
      <c r="B1000">
        <v>0</v>
      </c>
      <c r="C1000" t="s">
        <v>1292</v>
      </c>
      <c r="D1000" t="s">
        <v>1293</v>
      </c>
      <c r="E1000" s="32">
        <f t="shared" si="45"/>
        <v>45449</v>
      </c>
      <c r="F1000" s="51">
        <f t="shared" si="46"/>
        <v>0.45833333333333331</v>
      </c>
      <c r="G1000" s="33">
        <f t="shared" si="47"/>
        <v>45449.458333333336</v>
      </c>
    </row>
    <row r="1001" spans="1:7" x14ac:dyDescent="0.45">
      <c r="A1001">
        <v>0</v>
      </c>
      <c r="B1001">
        <v>0</v>
      </c>
      <c r="C1001" t="s">
        <v>1293</v>
      </c>
      <c r="D1001" t="s">
        <v>1294</v>
      </c>
      <c r="E1001" s="32">
        <f t="shared" si="45"/>
        <v>45449</v>
      </c>
      <c r="F1001" s="51">
        <f t="shared" si="46"/>
        <v>0.47916666666666669</v>
      </c>
      <c r="G1001" s="33">
        <f t="shared" si="47"/>
        <v>45449.479166666664</v>
      </c>
    </row>
    <row r="1002" spans="1:7" x14ac:dyDescent="0.45">
      <c r="A1002">
        <v>0</v>
      </c>
      <c r="B1002">
        <v>0</v>
      </c>
      <c r="C1002" t="s">
        <v>1294</v>
      </c>
      <c r="D1002" t="s">
        <v>1295</v>
      </c>
      <c r="E1002" s="32">
        <f t="shared" si="45"/>
        <v>45449</v>
      </c>
      <c r="F1002" s="51">
        <f t="shared" si="46"/>
        <v>0.5</v>
      </c>
      <c r="G1002" s="33">
        <f t="shared" si="47"/>
        <v>45449.5</v>
      </c>
    </row>
    <row r="1003" spans="1:7" x14ac:dyDescent="0.45">
      <c r="A1003">
        <v>0</v>
      </c>
      <c r="B1003">
        <v>0</v>
      </c>
      <c r="C1003" t="s">
        <v>1295</v>
      </c>
      <c r="D1003" t="s">
        <v>1296</v>
      </c>
      <c r="E1003" s="32">
        <f t="shared" si="45"/>
        <v>45449</v>
      </c>
      <c r="F1003" s="51">
        <f t="shared" si="46"/>
        <v>0.52083333333333337</v>
      </c>
      <c r="G1003" s="33">
        <f t="shared" si="47"/>
        <v>45449.520833333336</v>
      </c>
    </row>
    <row r="1004" spans="1:7" x14ac:dyDescent="0.45">
      <c r="A1004">
        <v>0</v>
      </c>
      <c r="B1004">
        <v>0</v>
      </c>
      <c r="C1004" t="s">
        <v>1296</v>
      </c>
      <c r="D1004" t="s">
        <v>1297</v>
      </c>
      <c r="E1004" s="32">
        <f t="shared" si="45"/>
        <v>45449</v>
      </c>
      <c r="F1004" s="51">
        <f t="shared" si="46"/>
        <v>0.54166666666666663</v>
      </c>
      <c r="G1004" s="33">
        <f t="shared" si="47"/>
        <v>45449.541666666664</v>
      </c>
    </row>
    <row r="1005" spans="1:7" x14ac:dyDescent="0.45">
      <c r="A1005">
        <v>0</v>
      </c>
      <c r="B1005">
        <v>0</v>
      </c>
      <c r="C1005" t="s">
        <v>1297</v>
      </c>
      <c r="D1005" t="s">
        <v>1298</v>
      </c>
      <c r="E1005" s="32">
        <f t="shared" si="45"/>
        <v>45449</v>
      </c>
      <c r="F1005" s="51">
        <f t="shared" si="46"/>
        <v>0.5625</v>
      </c>
      <c r="G1005" s="33">
        <f t="shared" si="47"/>
        <v>45449.5625</v>
      </c>
    </row>
    <row r="1006" spans="1:7" x14ac:dyDescent="0.45">
      <c r="A1006">
        <v>0</v>
      </c>
      <c r="B1006">
        <v>0</v>
      </c>
      <c r="C1006" t="s">
        <v>1298</v>
      </c>
      <c r="D1006" t="s">
        <v>1299</v>
      </c>
      <c r="E1006" s="32">
        <f t="shared" si="45"/>
        <v>45449</v>
      </c>
      <c r="F1006" s="51">
        <f t="shared" si="46"/>
        <v>0.58333333333333337</v>
      </c>
      <c r="G1006" s="33">
        <f t="shared" si="47"/>
        <v>45449.583333333336</v>
      </c>
    </row>
    <row r="1007" spans="1:7" x14ac:dyDescent="0.45">
      <c r="A1007">
        <v>0</v>
      </c>
      <c r="B1007">
        <v>0</v>
      </c>
      <c r="C1007" t="s">
        <v>1299</v>
      </c>
      <c r="D1007" t="s">
        <v>1300</v>
      </c>
      <c r="E1007" s="32">
        <f t="shared" si="45"/>
        <v>45449</v>
      </c>
      <c r="F1007" s="51">
        <f t="shared" si="46"/>
        <v>0.60416666666666663</v>
      </c>
      <c r="G1007" s="33">
        <f t="shared" si="47"/>
        <v>45449.604166666664</v>
      </c>
    </row>
    <row r="1008" spans="1:7" x14ac:dyDescent="0.45">
      <c r="A1008">
        <v>0</v>
      </c>
      <c r="B1008">
        <v>0</v>
      </c>
      <c r="C1008" t="s">
        <v>1300</v>
      </c>
      <c r="D1008" t="s">
        <v>1301</v>
      </c>
      <c r="E1008" s="32">
        <f t="shared" si="45"/>
        <v>45449</v>
      </c>
      <c r="F1008" s="51">
        <f t="shared" si="46"/>
        <v>0.625</v>
      </c>
      <c r="G1008" s="33">
        <f t="shared" si="47"/>
        <v>45449.625</v>
      </c>
    </row>
    <row r="1009" spans="1:7" x14ac:dyDescent="0.45">
      <c r="A1009">
        <v>0</v>
      </c>
      <c r="B1009">
        <v>0</v>
      </c>
      <c r="C1009" t="s">
        <v>1301</v>
      </c>
      <c r="D1009" t="s">
        <v>1302</v>
      </c>
      <c r="E1009" s="32">
        <f t="shared" si="45"/>
        <v>45449</v>
      </c>
      <c r="F1009" s="51">
        <f t="shared" si="46"/>
        <v>0.64583333333333337</v>
      </c>
      <c r="G1009" s="33">
        <f t="shared" si="47"/>
        <v>45449.645833333336</v>
      </c>
    </row>
    <row r="1010" spans="1:7" x14ac:dyDescent="0.45">
      <c r="A1010">
        <v>0</v>
      </c>
      <c r="B1010">
        <v>0</v>
      </c>
      <c r="C1010" t="s">
        <v>1302</v>
      </c>
      <c r="D1010" t="s">
        <v>1303</v>
      </c>
      <c r="E1010" s="32">
        <f t="shared" si="45"/>
        <v>45449</v>
      </c>
      <c r="F1010" s="51">
        <f t="shared" si="46"/>
        <v>0.66666666666666663</v>
      </c>
      <c r="G1010" s="33">
        <f t="shared" si="47"/>
        <v>45449.666666666664</v>
      </c>
    </row>
    <row r="1011" spans="1:7" x14ac:dyDescent="0.45">
      <c r="A1011">
        <v>0</v>
      </c>
      <c r="B1011">
        <v>0</v>
      </c>
      <c r="C1011" t="s">
        <v>1303</v>
      </c>
      <c r="D1011" t="s">
        <v>1304</v>
      </c>
      <c r="E1011" s="32">
        <f t="shared" si="45"/>
        <v>45449</v>
      </c>
      <c r="F1011" s="51">
        <f t="shared" si="46"/>
        <v>0.6875</v>
      </c>
      <c r="G1011" s="33">
        <f t="shared" si="47"/>
        <v>45449.6875</v>
      </c>
    </row>
    <row r="1012" spans="1:7" x14ac:dyDescent="0.45">
      <c r="A1012">
        <v>0</v>
      </c>
      <c r="B1012">
        <v>0</v>
      </c>
      <c r="C1012" t="s">
        <v>1304</v>
      </c>
      <c r="D1012" t="s">
        <v>1305</v>
      </c>
      <c r="E1012" s="32">
        <f t="shared" si="45"/>
        <v>45449</v>
      </c>
      <c r="F1012" s="51">
        <f t="shared" si="46"/>
        <v>0.70833333333333337</v>
      </c>
      <c r="G1012" s="33">
        <f t="shared" si="47"/>
        <v>45449.708333333336</v>
      </c>
    </row>
    <row r="1013" spans="1:7" x14ac:dyDescent="0.45">
      <c r="A1013">
        <v>0</v>
      </c>
      <c r="B1013">
        <v>0</v>
      </c>
      <c r="C1013" t="s">
        <v>1305</v>
      </c>
      <c r="D1013" t="s">
        <v>1306</v>
      </c>
      <c r="E1013" s="32">
        <f t="shared" si="45"/>
        <v>45449</v>
      </c>
      <c r="F1013" s="51">
        <f t="shared" si="46"/>
        <v>0.72916666666666663</v>
      </c>
      <c r="G1013" s="33">
        <f t="shared" si="47"/>
        <v>45449.729166666664</v>
      </c>
    </row>
    <row r="1014" spans="1:7" x14ac:dyDescent="0.45">
      <c r="A1014">
        <v>0</v>
      </c>
      <c r="B1014">
        <v>0</v>
      </c>
      <c r="C1014" t="s">
        <v>1306</v>
      </c>
      <c r="D1014" t="s">
        <v>1307</v>
      </c>
      <c r="E1014" s="32">
        <f t="shared" si="45"/>
        <v>45449</v>
      </c>
      <c r="F1014" s="51">
        <f t="shared" si="46"/>
        <v>0.75</v>
      </c>
      <c r="G1014" s="33">
        <f t="shared" si="47"/>
        <v>45449.75</v>
      </c>
    </row>
    <row r="1015" spans="1:7" x14ac:dyDescent="0.45">
      <c r="A1015">
        <v>0</v>
      </c>
      <c r="B1015">
        <v>0</v>
      </c>
      <c r="C1015" t="s">
        <v>1307</v>
      </c>
      <c r="D1015" t="s">
        <v>1308</v>
      </c>
      <c r="E1015" s="32">
        <f t="shared" si="45"/>
        <v>45449</v>
      </c>
      <c r="F1015" s="51">
        <f t="shared" si="46"/>
        <v>0.77083333333333337</v>
      </c>
      <c r="G1015" s="33">
        <f t="shared" si="47"/>
        <v>45449.770833333336</v>
      </c>
    </row>
    <row r="1016" spans="1:7" x14ac:dyDescent="0.45">
      <c r="A1016">
        <v>0.1908</v>
      </c>
      <c r="B1016">
        <v>1.1499999999999999</v>
      </c>
      <c r="C1016" t="s">
        <v>1308</v>
      </c>
      <c r="D1016" t="s">
        <v>1309</v>
      </c>
      <c r="E1016" s="32">
        <f t="shared" si="45"/>
        <v>45449</v>
      </c>
      <c r="F1016" s="51">
        <f t="shared" si="46"/>
        <v>0.79166666666666663</v>
      </c>
      <c r="G1016" s="33">
        <f t="shared" si="47"/>
        <v>45449.791666666664</v>
      </c>
    </row>
    <row r="1017" spans="1:7" x14ac:dyDescent="0.45">
      <c r="A1017">
        <v>1.12E-2</v>
      </c>
      <c r="B1017">
        <v>7.0000000000000007E-2</v>
      </c>
      <c r="C1017" t="s">
        <v>1309</v>
      </c>
      <c r="D1017" t="s">
        <v>1310</v>
      </c>
      <c r="E1017" s="32">
        <f t="shared" si="45"/>
        <v>45449</v>
      </c>
      <c r="F1017" s="51">
        <f t="shared" si="46"/>
        <v>0.8125</v>
      </c>
      <c r="G1017" s="33">
        <f t="shared" si="47"/>
        <v>45449.8125</v>
      </c>
    </row>
    <row r="1018" spans="1:7" x14ac:dyDescent="0.45">
      <c r="A1018">
        <v>0</v>
      </c>
      <c r="B1018">
        <v>0</v>
      </c>
      <c r="C1018" t="s">
        <v>1310</v>
      </c>
      <c r="D1018" t="s">
        <v>1311</v>
      </c>
      <c r="E1018" s="32">
        <f t="shared" si="45"/>
        <v>45449</v>
      </c>
      <c r="F1018" s="51">
        <f t="shared" si="46"/>
        <v>0.83333333333333337</v>
      </c>
      <c r="G1018" s="33">
        <f t="shared" si="47"/>
        <v>45449.833333333336</v>
      </c>
    </row>
    <row r="1019" spans="1:7" x14ac:dyDescent="0.45">
      <c r="A1019">
        <v>0</v>
      </c>
      <c r="B1019">
        <v>0</v>
      </c>
      <c r="C1019" t="s">
        <v>1311</v>
      </c>
      <c r="D1019" t="s">
        <v>1312</v>
      </c>
      <c r="E1019" s="32">
        <f t="shared" si="45"/>
        <v>45449</v>
      </c>
      <c r="F1019" s="51">
        <f t="shared" si="46"/>
        <v>0.85416666666666663</v>
      </c>
      <c r="G1019" s="33">
        <f t="shared" si="47"/>
        <v>45449.854166666664</v>
      </c>
    </row>
    <row r="1020" spans="1:7" x14ac:dyDescent="0.45">
      <c r="A1020">
        <v>0</v>
      </c>
      <c r="B1020">
        <v>0</v>
      </c>
      <c r="C1020" t="s">
        <v>1312</v>
      </c>
      <c r="D1020" t="s">
        <v>1313</v>
      </c>
      <c r="E1020" s="32">
        <f t="shared" si="45"/>
        <v>45449</v>
      </c>
      <c r="F1020" s="51">
        <f t="shared" si="46"/>
        <v>0.875</v>
      </c>
      <c r="G1020" s="33">
        <f t="shared" si="47"/>
        <v>45449.875</v>
      </c>
    </row>
    <row r="1021" spans="1:7" x14ac:dyDescent="0.45">
      <c r="A1021">
        <v>0</v>
      </c>
      <c r="B1021">
        <v>0</v>
      </c>
      <c r="C1021" t="s">
        <v>1313</v>
      </c>
      <c r="D1021" t="s">
        <v>1314</v>
      </c>
      <c r="E1021" s="32">
        <f t="shared" si="45"/>
        <v>45449</v>
      </c>
      <c r="F1021" s="51">
        <f t="shared" si="46"/>
        <v>0.89583333333333337</v>
      </c>
      <c r="G1021" s="33">
        <f t="shared" si="47"/>
        <v>45449.895833333336</v>
      </c>
    </row>
    <row r="1022" spans="1:7" x14ac:dyDescent="0.45">
      <c r="A1022">
        <v>0</v>
      </c>
      <c r="B1022">
        <v>0</v>
      </c>
      <c r="C1022" t="s">
        <v>1314</v>
      </c>
      <c r="D1022" t="s">
        <v>1315</v>
      </c>
      <c r="E1022" s="32">
        <f t="shared" si="45"/>
        <v>45449</v>
      </c>
      <c r="F1022" s="51">
        <f t="shared" si="46"/>
        <v>0.91666666666666663</v>
      </c>
      <c r="G1022" s="33">
        <f t="shared" si="47"/>
        <v>45449.916666666664</v>
      </c>
    </row>
    <row r="1023" spans="1:7" x14ac:dyDescent="0.45">
      <c r="A1023">
        <v>3.3700000000000001E-2</v>
      </c>
      <c r="B1023">
        <v>0.2</v>
      </c>
      <c r="C1023" t="s">
        <v>1315</v>
      </c>
      <c r="D1023" t="s">
        <v>1316</v>
      </c>
      <c r="E1023" s="32">
        <f t="shared" si="45"/>
        <v>45449</v>
      </c>
      <c r="F1023" s="51">
        <f t="shared" si="46"/>
        <v>0.9375</v>
      </c>
      <c r="G1023" s="33">
        <f t="shared" si="47"/>
        <v>45449.9375</v>
      </c>
    </row>
    <row r="1024" spans="1:7" x14ac:dyDescent="0.45">
      <c r="A1024">
        <v>0</v>
      </c>
      <c r="B1024">
        <v>0</v>
      </c>
      <c r="C1024" t="s">
        <v>1316</v>
      </c>
      <c r="D1024" t="s">
        <v>1317</v>
      </c>
      <c r="E1024" s="32">
        <f t="shared" si="45"/>
        <v>45449</v>
      </c>
      <c r="F1024" s="51">
        <f t="shared" si="46"/>
        <v>0.95833333333333337</v>
      </c>
      <c r="G1024" s="33">
        <f t="shared" si="47"/>
        <v>45449.958333333336</v>
      </c>
    </row>
    <row r="1025" spans="1:7" x14ac:dyDescent="0.45">
      <c r="A1025">
        <v>0</v>
      </c>
      <c r="B1025">
        <v>0</v>
      </c>
      <c r="C1025" t="s">
        <v>1317</v>
      </c>
      <c r="D1025" t="s">
        <v>1318</v>
      </c>
      <c r="E1025" s="32">
        <f t="shared" si="45"/>
        <v>45449</v>
      </c>
      <c r="F1025" s="51">
        <f t="shared" si="46"/>
        <v>0.97916666666666663</v>
      </c>
      <c r="G1025" s="33">
        <f t="shared" si="47"/>
        <v>45449.979166666664</v>
      </c>
    </row>
    <row r="1026" spans="1:7" x14ac:dyDescent="0.45">
      <c r="A1026">
        <v>0</v>
      </c>
      <c r="B1026">
        <v>0</v>
      </c>
      <c r="C1026" t="s">
        <v>1318</v>
      </c>
      <c r="D1026" t="s">
        <v>1319</v>
      </c>
      <c r="E1026" s="32">
        <f t="shared" si="45"/>
        <v>45450</v>
      </c>
      <c r="F1026" s="51">
        <f t="shared" si="46"/>
        <v>0</v>
      </c>
      <c r="G1026" s="33">
        <f t="shared" si="47"/>
        <v>45450</v>
      </c>
    </row>
    <row r="1027" spans="1:7" x14ac:dyDescent="0.45">
      <c r="A1027">
        <v>0</v>
      </c>
      <c r="B1027">
        <v>0</v>
      </c>
      <c r="C1027" t="s">
        <v>1319</v>
      </c>
      <c r="D1027" t="s">
        <v>1320</v>
      </c>
      <c r="E1027" s="32">
        <f t="shared" si="45"/>
        <v>45450</v>
      </c>
      <c r="F1027" s="51">
        <f t="shared" si="46"/>
        <v>2.0833333333333332E-2</v>
      </c>
      <c r="G1027" s="33">
        <f t="shared" si="47"/>
        <v>45450.020833333336</v>
      </c>
    </row>
    <row r="1028" spans="1:7" x14ac:dyDescent="0.45">
      <c r="A1028">
        <v>0</v>
      </c>
      <c r="B1028">
        <v>0</v>
      </c>
      <c r="C1028" t="s">
        <v>1320</v>
      </c>
      <c r="D1028" t="s">
        <v>1321</v>
      </c>
      <c r="E1028" s="32">
        <f t="shared" ref="E1028:E1091" si="48">DATE(MID(C1028,2,4),MID(C1028,7,2),MID(C1028,10,2))</f>
        <v>45450</v>
      </c>
      <c r="F1028" s="51">
        <f t="shared" ref="F1028:F1091" si="49">TIME(MID(C1028,13,2),MID(C1028,16,2),0)</f>
        <v>4.1666666666666664E-2</v>
      </c>
      <c r="G1028" s="33">
        <f t="shared" ref="G1028:G1091" si="50">E1028+F1028</f>
        <v>45450.041666666664</v>
      </c>
    </row>
    <row r="1029" spans="1:7" x14ac:dyDescent="0.45">
      <c r="A1029">
        <v>0</v>
      </c>
      <c r="B1029">
        <v>0</v>
      </c>
      <c r="C1029" t="s">
        <v>1321</v>
      </c>
      <c r="D1029" t="s">
        <v>1322</v>
      </c>
      <c r="E1029" s="32">
        <f t="shared" si="48"/>
        <v>45450</v>
      </c>
      <c r="F1029" s="51">
        <f t="shared" si="49"/>
        <v>6.25E-2</v>
      </c>
      <c r="G1029" s="33">
        <f t="shared" si="50"/>
        <v>45450.0625</v>
      </c>
    </row>
    <row r="1030" spans="1:7" x14ac:dyDescent="0.45">
      <c r="A1030">
        <v>0</v>
      </c>
      <c r="B1030">
        <v>0</v>
      </c>
      <c r="C1030" t="s">
        <v>1322</v>
      </c>
      <c r="D1030" t="s">
        <v>1323</v>
      </c>
      <c r="E1030" s="32">
        <f t="shared" si="48"/>
        <v>45450</v>
      </c>
      <c r="F1030" s="51">
        <f t="shared" si="49"/>
        <v>8.3333333333333329E-2</v>
      </c>
      <c r="G1030" s="33">
        <f t="shared" si="50"/>
        <v>45450.083333333336</v>
      </c>
    </row>
    <row r="1031" spans="1:7" x14ac:dyDescent="0.45">
      <c r="A1031">
        <v>0</v>
      </c>
      <c r="B1031">
        <v>0</v>
      </c>
      <c r="C1031" t="s">
        <v>1323</v>
      </c>
      <c r="D1031" t="s">
        <v>1324</v>
      </c>
      <c r="E1031" s="32">
        <f t="shared" si="48"/>
        <v>45450</v>
      </c>
      <c r="F1031" s="51">
        <f t="shared" si="49"/>
        <v>0.10416666666666667</v>
      </c>
      <c r="G1031" s="33">
        <f t="shared" si="50"/>
        <v>45450.104166666664</v>
      </c>
    </row>
    <row r="1032" spans="1:7" x14ac:dyDescent="0.45">
      <c r="A1032">
        <v>0</v>
      </c>
      <c r="B1032">
        <v>0</v>
      </c>
      <c r="C1032" t="s">
        <v>1324</v>
      </c>
      <c r="D1032" t="s">
        <v>1325</v>
      </c>
      <c r="E1032" s="32">
        <f t="shared" si="48"/>
        <v>45450</v>
      </c>
      <c r="F1032" s="51">
        <f t="shared" si="49"/>
        <v>0.125</v>
      </c>
      <c r="G1032" s="33">
        <f t="shared" si="50"/>
        <v>45450.125</v>
      </c>
    </row>
    <row r="1033" spans="1:7" x14ac:dyDescent="0.45">
      <c r="A1033">
        <v>0</v>
      </c>
      <c r="B1033">
        <v>0</v>
      </c>
      <c r="C1033" t="s">
        <v>1325</v>
      </c>
      <c r="D1033" t="s">
        <v>1326</v>
      </c>
      <c r="E1033" s="32">
        <f t="shared" si="48"/>
        <v>45450</v>
      </c>
      <c r="F1033" s="51">
        <f t="shared" si="49"/>
        <v>0.14583333333333334</v>
      </c>
      <c r="G1033" s="33">
        <f t="shared" si="50"/>
        <v>45450.145833333336</v>
      </c>
    </row>
    <row r="1034" spans="1:7" x14ac:dyDescent="0.45">
      <c r="A1034">
        <v>0</v>
      </c>
      <c r="B1034">
        <v>0</v>
      </c>
      <c r="C1034" t="s">
        <v>1326</v>
      </c>
      <c r="D1034" t="s">
        <v>1327</v>
      </c>
      <c r="E1034" s="32">
        <f t="shared" si="48"/>
        <v>45450</v>
      </c>
      <c r="F1034" s="51">
        <f t="shared" si="49"/>
        <v>0.16666666666666666</v>
      </c>
      <c r="G1034" s="33">
        <f t="shared" si="50"/>
        <v>45450.166666666664</v>
      </c>
    </row>
    <row r="1035" spans="1:7" x14ac:dyDescent="0.45">
      <c r="A1035">
        <v>0</v>
      </c>
      <c r="B1035">
        <v>0</v>
      </c>
      <c r="C1035" t="s">
        <v>1327</v>
      </c>
      <c r="D1035" t="s">
        <v>1328</v>
      </c>
      <c r="E1035" s="32">
        <f t="shared" si="48"/>
        <v>45450</v>
      </c>
      <c r="F1035" s="51">
        <f t="shared" si="49"/>
        <v>0.1875</v>
      </c>
      <c r="G1035" s="33">
        <f t="shared" si="50"/>
        <v>45450.1875</v>
      </c>
    </row>
    <row r="1036" spans="1:7" x14ac:dyDescent="0.45">
      <c r="A1036">
        <v>0</v>
      </c>
      <c r="B1036">
        <v>0</v>
      </c>
      <c r="C1036" t="s">
        <v>1328</v>
      </c>
      <c r="D1036" t="s">
        <v>1329</v>
      </c>
      <c r="E1036" s="32">
        <f t="shared" si="48"/>
        <v>45450</v>
      </c>
      <c r="F1036" s="51">
        <f t="shared" si="49"/>
        <v>0.20833333333333334</v>
      </c>
      <c r="G1036" s="33">
        <f t="shared" si="50"/>
        <v>45450.208333333336</v>
      </c>
    </row>
    <row r="1037" spans="1:7" x14ac:dyDescent="0.45">
      <c r="A1037">
        <v>0</v>
      </c>
      <c r="B1037">
        <v>0</v>
      </c>
      <c r="C1037" t="s">
        <v>1329</v>
      </c>
      <c r="D1037" t="s">
        <v>1330</v>
      </c>
      <c r="E1037" s="32">
        <f t="shared" si="48"/>
        <v>45450</v>
      </c>
      <c r="F1037" s="51">
        <f t="shared" si="49"/>
        <v>0.22916666666666666</v>
      </c>
      <c r="G1037" s="33">
        <f t="shared" si="50"/>
        <v>45450.229166666664</v>
      </c>
    </row>
    <row r="1038" spans="1:7" x14ac:dyDescent="0.45">
      <c r="A1038">
        <v>0</v>
      </c>
      <c r="B1038">
        <v>0</v>
      </c>
      <c r="C1038" t="s">
        <v>1330</v>
      </c>
      <c r="D1038" t="s">
        <v>1331</v>
      </c>
      <c r="E1038" s="32">
        <f t="shared" si="48"/>
        <v>45450</v>
      </c>
      <c r="F1038" s="51">
        <f t="shared" si="49"/>
        <v>0.25</v>
      </c>
      <c r="G1038" s="33">
        <f t="shared" si="50"/>
        <v>45450.25</v>
      </c>
    </row>
    <row r="1039" spans="1:7" x14ac:dyDescent="0.45">
      <c r="A1039">
        <v>2.24E-2</v>
      </c>
      <c r="B1039">
        <v>0.13</v>
      </c>
      <c r="C1039" t="s">
        <v>1331</v>
      </c>
      <c r="D1039" t="s">
        <v>1332</v>
      </c>
      <c r="E1039" s="32">
        <f t="shared" si="48"/>
        <v>45450</v>
      </c>
      <c r="F1039" s="51">
        <f t="shared" si="49"/>
        <v>0.27083333333333331</v>
      </c>
      <c r="G1039" s="33">
        <f t="shared" si="50"/>
        <v>45450.270833333336</v>
      </c>
    </row>
    <row r="1040" spans="1:7" x14ac:dyDescent="0.45">
      <c r="A1040">
        <v>0</v>
      </c>
      <c r="B1040">
        <v>0</v>
      </c>
      <c r="C1040" t="s">
        <v>1332</v>
      </c>
      <c r="D1040" t="s">
        <v>1333</v>
      </c>
      <c r="E1040" s="32">
        <f t="shared" si="48"/>
        <v>45450</v>
      </c>
      <c r="F1040" s="51">
        <f t="shared" si="49"/>
        <v>0.29166666666666669</v>
      </c>
      <c r="G1040" s="33">
        <f t="shared" si="50"/>
        <v>45450.291666666664</v>
      </c>
    </row>
    <row r="1041" spans="1:7" x14ac:dyDescent="0.45">
      <c r="A1041">
        <v>0.1459</v>
      </c>
      <c r="B1041">
        <v>0.88</v>
      </c>
      <c r="C1041" t="s">
        <v>1333</v>
      </c>
      <c r="D1041" t="s">
        <v>1334</v>
      </c>
      <c r="E1041" s="32">
        <f t="shared" si="48"/>
        <v>45450</v>
      </c>
      <c r="F1041" s="51">
        <f t="shared" si="49"/>
        <v>0.3125</v>
      </c>
      <c r="G1041" s="33">
        <f t="shared" si="50"/>
        <v>45450.3125</v>
      </c>
    </row>
    <row r="1042" spans="1:7" x14ac:dyDescent="0.45">
      <c r="A1042">
        <v>0.37030000000000002</v>
      </c>
      <c r="B1042">
        <v>2.23</v>
      </c>
      <c r="C1042" t="s">
        <v>1334</v>
      </c>
      <c r="D1042" t="s">
        <v>1335</v>
      </c>
      <c r="E1042" s="32">
        <f t="shared" si="48"/>
        <v>45450</v>
      </c>
      <c r="F1042" s="51">
        <f t="shared" si="49"/>
        <v>0.33333333333333331</v>
      </c>
      <c r="G1042" s="33">
        <f t="shared" si="50"/>
        <v>45450.333333333336</v>
      </c>
    </row>
    <row r="1043" spans="1:7" x14ac:dyDescent="0.45">
      <c r="A1043">
        <v>0.90890000000000004</v>
      </c>
      <c r="B1043">
        <v>5.48</v>
      </c>
      <c r="C1043" t="s">
        <v>1335</v>
      </c>
      <c r="D1043" t="s">
        <v>1336</v>
      </c>
      <c r="E1043" s="32">
        <f t="shared" si="48"/>
        <v>45450</v>
      </c>
      <c r="F1043" s="51">
        <f t="shared" si="49"/>
        <v>0.35416666666666669</v>
      </c>
      <c r="G1043" s="33">
        <f t="shared" si="50"/>
        <v>45450.354166666664</v>
      </c>
    </row>
    <row r="1044" spans="1:7" x14ac:dyDescent="0.45">
      <c r="A1044">
        <v>0.37030000000000002</v>
      </c>
      <c r="B1044">
        <v>2.23</v>
      </c>
      <c r="C1044" t="s">
        <v>1336</v>
      </c>
      <c r="D1044" t="s">
        <v>1337</v>
      </c>
      <c r="E1044" s="32">
        <f t="shared" si="48"/>
        <v>45450</v>
      </c>
      <c r="F1044" s="51">
        <f t="shared" si="49"/>
        <v>0.375</v>
      </c>
      <c r="G1044" s="33">
        <f t="shared" si="50"/>
        <v>45450.375</v>
      </c>
    </row>
    <row r="1045" spans="1:7" x14ac:dyDescent="0.45">
      <c r="A1045">
        <v>0.43759999999999999</v>
      </c>
      <c r="B1045">
        <v>2.64</v>
      </c>
      <c r="C1045" t="s">
        <v>1337</v>
      </c>
      <c r="D1045" t="s">
        <v>1338</v>
      </c>
      <c r="E1045" s="32">
        <f t="shared" si="48"/>
        <v>45450</v>
      </c>
      <c r="F1045" s="51">
        <f t="shared" si="49"/>
        <v>0.39583333333333331</v>
      </c>
      <c r="G1045" s="33">
        <f t="shared" si="50"/>
        <v>45450.395833333336</v>
      </c>
    </row>
    <row r="1046" spans="1:7" x14ac:dyDescent="0.45">
      <c r="A1046">
        <v>0</v>
      </c>
      <c r="B1046">
        <v>0</v>
      </c>
      <c r="C1046" t="s">
        <v>1338</v>
      </c>
      <c r="D1046" t="s">
        <v>1339</v>
      </c>
      <c r="E1046" s="32">
        <f t="shared" si="48"/>
        <v>45450</v>
      </c>
      <c r="F1046" s="51">
        <f t="shared" si="49"/>
        <v>0.41666666666666669</v>
      </c>
      <c r="G1046" s="33">
        <f t="shared" si="50"/>
        <v>45450.416666666664</v>
      </c>
    </row>
    <row r="1047" spans="1:7" x14ac:dyDescent="0.45">
      <c r="A1047">
        <v>0</v>
      </c>
      <c r="B1047">
        <v>0</v>
      </c>
      <c r="C1047" t="s">
        <v>1339</v>
      </c>
      <c r="D1047" t="s">
        <v>1340</v>
      </c>
      <c r="E1047" s="32">
        <f t="shared" si="48"/>
        <v>45450</v>
      </c>
      <c r="F1047" s="51">
        <f t="shared" si="49"/>
        <v>0.4375</v>
      </c>
      <c r="G1047" s="33">
        <f t="shared" si="50"/>
        <v>45450.4375</v>
      </c>
    </row>
    <row r="1048" spans="1:7" x14ac:dyDescent="0.45">
      <c r="A1048">
        <v>0</v>
      </c>
      <c r="B1048">
        <v>0</v>
      </c>
      <c r="C1048" t="s">
        <v>1340</v>
      </c>
      <c r="D1048" t="s">
        <v>1341</v>
      </c>
      <c r="E1048" s="32">
        <f t="shared" si="48"/>
        <v>45450</v>
      </c>
      <c r="F1048" s="51">
        <f t="shared" si="49"/>
        <v>0.45833333333333331</v>
      </c>
      <c r="G1048" s="33">
        <f t="shared" si="50"/>
        <v>45450.458333333336</v>
      </c>
    </row>
    <row r="1049" spans="1:7" x14ac:dyDescent="0.45">
      <c r="A1049">
        <v>0</v>
      </c>
      <c r="B1049">
        <v>0</v>
      </c>
      <c r="C1049" t="s">
        <v>1341</v>
      </c>
      <c r="D1049" t="s">
        <v>1342</v>
      </c>
      <c r="E1049" s="32">
        <f t="shared" si="48"/>
        <v>45450</v>
      </c>
      <c r="F1049" s="51">
        <f t="shared" si="49"/>
        <v>0.47916666666666669</v>
      </c>
      <c r="G1049" s="33">
        <f t="shared" si="50"/>
        <v>45450.479166666664</v>
      </c>
    </row>
    <row r="1050" spans="1:7" x14ac:dyDescent="0.45">
      <c r="A1050">
        <v>0</v>
      </c>
      <c r="B1050">
        <v>0</v>
      </c>
      <c r="C1050" t="s">
        <v>1342</v>
      </c>
      <c r="D1050" t="s">
        <v>1343</v>
      </c>
      <c r="E1050" s="32">
        <f t="shared" si="48"/>
        <v>45450</v>
      </c>
      <c r="F1050" s="51">
        <f t="shared" si="49"/>
        <v>0.5</v>
      </c>
      <c r="G1050" s="33">
        <f t="shared" si="50"/>
        <v>45450.5</v>
      </c>
    </row>
    <row r="1051" spans="1:7" x14ac:dyDescent="0.45">
      <c r="A1051">
        <v>0</v>
      </c>
      <c r="B1051">
        <v>0</v>
      </c>
      <c r="C1051" t="s">
        <v>1343</v>
      </c>
      <c r="D1051" t="s">
        <v>1344</v>
      </c>
      <c r="E1051" s="32">
        <f t="shared" si="48"/>
        <v>45450</v>
      </c>
      <c r="F1051" s="51">
        <f t="shared" si="49"/>
        <v>0.52083333333333337</v>
      </c>
      <c r="G1051" s="33">
        <f t="shared" si="50"/>
        <v>45450.520833333336</v>
      </c>
    </row>
    <row r="1052" spans="1:7" x14ac:dyDescent="0.45">
      <c r="A1052">
        <v>0</v>
      </c>
      <c r="B1052">
        <v>0</v>
      </c>
      <c r="C1052" t="s">
        <v>1344</v>
      </c>
      <c r="D1052" t="s">
        <v>1345</v>
      </c>
      <c r="E1052" s="32">
        <f t="shared" si="48"/>
        <v>45450</v>
      </c>
      <c r="F1052" s="51">
        <f t="shared" si="49"/>
        <v>0.54166666666666663</v>
      </c>
      <c r="G1052" s="33">
        <f t="shared" si="50"/>
        <v>45450.541666666664</v>
      </c>
    </row>
    <row r="1053" spans="1:7" x14ac:dyDescent="0.45">
      <c r="A1053">
        <v>0</v>
      </c>
      <c r="B1053">
        <v>0</v>
      </c>
      <c r="C1053" t="s">
        <v>1345</v>
      </c>
      <c r="D1053" t="s">
        <v>1346</v>
      </c>
      <c r="E1053" s="32">
        <f t="shared" si="48"/>
        <v>45450</v>
      </c>
      <c r="F1053" s="51">
        <f t="shared" si="49"/>
        <v>0.5625</v>
      </c>
      <c r="G1053" s="33">
        <f t="shared" si="50"/>
        <v>45450.5625</v>
      </c>
    </row>
    <row r="1054" spans="1:7" x14ac:dyDescent="0.45">
      <c r="A1054">
        <v>0</v>
      </c>
      <c r="B1054">
        <v>0</v>
      </c>
      <c r="C1054" t="s">
        <v>1346</v>
      </c>
      <c r="D1054" t="s">
        <v>1347</v>
      </c>
      <c r="E1054" s="32">
        <f t="shared" si="48"/>
        <v>45450</v>
      </c>
      <c r="F1054" s="51">
        <f t="shared" si="49"/>
        <v>0.58333333333333337</v>
      </c>
      <c r="G1054" s="33">
        <f t="shared" si="50"/>
        <v>45450.583333333336</v>
      </c>
    </row>
    <row r="1055" spans="1:7" x14ac:dyDescent="0.45">
      <c r="A1055">
        <v>0</v>
      </c>
      <c r="B1055">
        <v>0</v>
      </c>
      <c r="C1055" t="s">
        <v>1347</v>
      </c>
      <c r="D1055" t="s">
        <v>1348</v>
      </c>
      <c r="E1055" s="32">
        <f t="shared" si="48"/>
        <v>45450</v>
      </c>
      <c r="F1055" s="51">
        <f t="shared" si="49"/>
        <v>0.60416666666666663</v>
      </c>
      <c r="G1055" s="33">
        <f t="shared" si="50"/>
        <v>45450.604166666664</v>
      </c>
    </row>
    <row r="1056" spans="1:7" x14ac:dyDescent="0.45">
      <c r="A1056">
        <v>0</v>
      </c>
      <c r="B1056">
        <v>0</v>
      </c>
      <c r="C1056" t="s">
        <v>1348</v>
      </c>
      <c r="D1056" t="s">
        <v>1349</v>
      </c>
      <c r="E1056" s="32">
        <f t="shared" si="48"/>
        <v>45450</v>
      </c>
      <c r="F1056" s="51">
        <f t="shared" si="49"/>
        <v>0.625</v>
      </c>
      <c r="G1056" s="33">
        <f t="shared" si="50"/>
        <v>45450.625</v>
      </c>
    </row>
    <row r="1057" spans="1:7" x14ac:dyDescent="0.45">
      <c r="A1057">
        <v>0</v>
      </c>
      <c r="B1057">
        <v>0</v>
      </c>
      <c r="C1057" t="s">
        <v>1349</v>
      </c>
      <c r="D1057" t="s">
        <v>1350</v>
      </c>
      <c r="E1057" s="32">
        <f t="shared" si="48"/>
        <v>45450</v>
      </c>
      <c r="F1057" s="51">
        <f t="shared" si="49"/>
        <v>0.64583333333333337</v>
      </c>
      <c r="G1057" s="33">
        <f t="shared" si="50"/>
        <v>45450.645833333336</v>
      </c>
    </row>
    <row r="1058" spans="1:7" x14ac:dyDescent="0.45">
      <c r="A1058">
        <v>0</v>
      </c>
      <c r="B1058">
        <v>0</v>
      </c>
      <c r="C1058" t="s">
        <v>1350</v>
      </c>
      <c r="D1058" t="s">
        <v>1351</v>
      </c>
      <c r="E1058" s="32">
        <f t="shared" si="48"/>
        <v>45450</v>
      </c>
      <c r="F1058" s="51">
        <f t="shared" si="49"/>
        <v>0.66666666666666663</v>
      </c>
      <c r="G1058" s="33">
        <f t="shared" si="50"/>
        <v>45450.666666666664</v>
      </c>
    </row>
    <row r="1059" spans="1:7" x14ac:dyDescent="0.45">
      <c r="A1059">
        <v>0</v>
      </c>
      <c r="B1059">
        <v>0</v>
      </c>
      <c r="C1059" t="s">
        <v>1351</v>
      </c>
      <c r="D1059" t="s">
        <v>1352</v>
      </c>
      <c r="E1059" s="32">
        <f t="shared" si="48"/>
        <v>45450</v>
      </c>
      <c r="F1059" s="51">
        <f t="shared" si="49"/>
        <v>0.6875</v>
      </c>
      <c r="G1059" s="33">
        <f t="shared" si="50"/>
        <v>45450.6875</v>
      </c>
    </row>
    <row r="1060" spans="1:7" x14ac:dyDescent="0.45">
      <c r="A1060">
        <v>0</v>
      </c>
      <c r="B1060">
        <v>0</v>
      </c>
      <c r="C1060" t="s">
        <v>1352</v>
      </c>
      <c r="D1060" t="s">
        <v>1353</v>
      </c>
      <c r="E1060" s="32">
        <f t="shared" si="48"/>
        <v>45450</v>
      </c>
      <c r="F1060" s="51">
        <f t="shared" si="49"/>
        <v>0.70833333333333337</v>
      </c>
      <c r="G1060" s="33">
        <f t="shared" si="50"/>
        <v>45450.708333333336</v>
      </c>
    </row>
    <row r="1061" spans="1:7" x14ac:dyDescent="0.45">
      <c r="A1061">
        <v>0</v>
      </c>
      <c r="B1061">
        <v>0</v>
      </c>
      <c r="C1061" t="s">
        <v>1353</v>
      </c>
      <c r="D1061" t="s">
        <v>1354</v>
      </c>
      <c r="E1061" s="32">
        <f t="shared" si="48"/>
        <v>45450</v>
      </c>
      <c r="F1061" s="51">
        <f t="shared" si="49"/>
        <v>0.72916666666666663</v>
      </c>
      <c r="G1061" s="33">
        <f t="shared" si="50"/>
        <v>45450.729166666664</v>
      </c>
    </row>
    <row r="1062" spans="1:7" x14ac:dyDescent="0.45">
      <c r="A1062">
        <v>0.20200000000000001</v>
      </c>
      <c r="B1062">
        <v>1.22</v>
      </c>
      <c r="C1062" t="s">
        <v>1354</v>
      </c>
      <c r="D1062" t="s">
        <v>1355</v>
      </c>
      <c r="E1062" s="32">
        <f t="shared" si="48"/>
        <v>45450</v>
      </c>
      <c r="F1062" s="51">
        <f t="shared" si="49"/>
        <v>0.75</v>
      </c>
      <c r="G1062" s="33">
        <f t="shared" si="50"/>
        <v>45450.75</v>
      </c>
    </row>
    <row r="1063" spans="1:7" x14ac:dyDescent="0.45">
      <c r="A1063">
        <v>0</v>
      </c>
      <c r="B1063">
        <v>0</v>
      </c>
      <c r="C1063" t="s">
        <v>1355</v>
      </c>
      <c r="D1063" t="s">
        <v>1356</v>
      </c>
      <c r="E1063" s="32">
        <f t="shared" si="48"/>
        <v>45450</v>
      </c>
      <c r="F1063" s="51">
        <f t="shared" si="49"/>
        <v>0.77083333333333337</v>
      </c>
      <c r="G1063" s="33">
        <f t="shared" si="50"/>
        <v>45450.770833333336</v>
      </c>
    </row>
    <row r="1064" spans="1:7" x14ac:dyDescent="0.45">
      <c r="A1064">
        <v>0</v>
      </c>
      <c r="B1064">
        <v>0</v>
      </c>
      <c r="C1064" t="s">
        <v>1356</v>
      </c>
      <c r="D1064" t="s">
        <v>1357</v>
      </c>
      <c r="E1064" s="32">
        <f t="shared" si="48"/>
        <v>45450</v>
      </c>
      <c r="F1064" s="51">
        <f t="shared" si="49"/>
        <v>0.79166666666666663</v>
      </c>
      <c r="G1064" s="33">
        <f t="shared" si="50"/>
        <v>45450.791666666664</v>
      </c>
    </row>
    <row r="1065" spans="1:7" x14ac:dyDescent="0.45">
      <c r="A1065">
        <v>0</v>
      </c>
      <c r="B1065">
        <v>0</v>
      </c>
      <c r="C1065" t="s">
        <v>1357</v>
      </c>
      <c r="D1065" t="s">
        <v>1358</v>
      </c>
      <c r="E1065" s="32">
        <f t="shared" si="48"/>
        <v>45450</v>
      </c>
      <c r="F1065" s="51">
        <f t="shared" si="49"/>
        <v>0.8125</v>
      </c>
      <c r="G1065" s="33">
        <f t="shared" si="50"/>
        <v>45450.8125</v>
      </c>
    </row>
    <row r="1066" spans="1:7" x14ac:dyDescent="0.45">
      <c r="A1066">
        <v>0</v>
      </c>
      <c r="B1066">
        <v>0</v>
      </c>
      <c r="C1066" t="s">
        <v>1358</v>
      </c>
      <c r="D1066" t="s">
        <v>1359</v>
      </c>
      <c r="E1066" s="32">
        <f t="shared" si="48"/>
        <v>45450</v>
      </c>
      <c r="F1066" s="51">
        <f t="shared" si="49"/>
        <v>0.83333333333333337</v>
      </c>
      <c r="G1066" s="33">
        <f t="shared" si="50"/>
        <v>45450.833333333336</v>
      </c>
    </row>
    <row r="1067" spans="1:7" x14ac:dyDescent="0.45">
      <c r="A1067">
        <v>0</v>
      </c>
      <c r="B1067">
        <v>0</v>
      </c>
      <c r="C1067" t="s">
        <v>1359</v>
      </c>
      <c r="D1067" t="s">
        <v>1360</v>
      </c>
      <c r="E1067" s="32">
        <f t="shared" si="48"/>
        <v>45450</v>
      </c>
      <c r="F1067" s="51">
        <f t="shared" si="49"/>
        <v>0.85416666666666663</v>
      </c>
      <c r="G1067" s="33">
        <f t="shared" si="50"/>
        <v>45450.854166666664</v>
      </c>
    </row>
    <row r="1068" spans="1:7" x14ac:dyDescent="0.45">
      <c r="A1068">
        <v>0</v>
      </c>
      <c r="B1068">
        <v>0</v>
      </c>
      <c r="C1068" t="s">
        <v>1360</v>
      </c>
      <c r="D1068" t="s">
        <v>1361</v>
      </c>
      <c r="E1068" s="32">
        <f t="shared" si="48"/>
        <v>45450</v>
      </c>
      <c r="F1068" s="51">
        <f t="shared" si="49"/>
        <v>0.875</v>
      </c>
      <c r="G1068" s="33">
        <f t="shared" si="50"/>
        <v>45450.875</v>
      </c>
    </row>
    <row r="1069" spans="1:7" x14ac:dyDescent="0.45">
      <c r="A1069">
        <v>0</v>
      </c>
      <c r="B1069">
        <v>0</v>
      </c>
      <c r="C1069" t="s">
        <v>1361</v>
      </c>
      <c r="D1069" t="s">
        <v>1362</v>
      </c>
      <c r="E1069" s="32">
        <f t="shared" si="48"/>
        <v>45450</v>
      </c>
      <c r="F1069" s="51">
        <f t="shared" si="49"/>
        <v>0.89583333333333337</v>
      </c>
      <c r="G1069" s="33">
        <f t="shared" si="50"/>
        <v>45450.895833333336</v>
      </c>
    </row>
    <row r="1070" spans="1:7" x14ac:dyDescent="0.45">
      <c r="A1070">
        <v>0</v>
      </c>
      <c r="B1070">
        <v>0</v>
      </c>
      <c r="C1070" t="s">
        <v>1362</v>
      </c>
      <c r="D1070" t="s">
        <v>1363</v>
      </c>
      <c r="E1070" s="32">
        <f t="shared" si="48"/>
        <v>45450</v>
      </c>
      <c r="F1070" s="51">
        <f t="shared" si="49"/>
        <v>0.91666666666666663</v>
      </c>
      <c r="G1070" s="33">
        <f t="shared" si="50"/>
        <v>45450.916666666664</v>
      </c>
    </row>
    <row r="1071" spans="1:7" x14ac:dyDescent="0.45">
      <c r="A1071">
        <v>0</v>
      </c>
      <c r="B1071">
        <v>0</v>
      </c>
      <c r="C1071" t="s">
        <v>1363</v>
      </c>
      <c r="D1071" t="s">
        <v>1364</v>
      </c>
      <c r="E1071" s="32">
        <f t="shared" si="48"/>
        <v>45450</v>
      </c>
      <c r="F1071" s="51">
        <f t="shared" si="49"/>
        <v>0.9375</v>
      </c>
      <c r="G1071" s="33">
        <f t="shared" si="50"/>
        <v>45450.9375</v>
      </c>
    </row>
    <row r="1072" spans="1:7" x14ac:dyDescent="0.45">
      <c r="A1072">
        <v>0</v>
      </c>
      <c r="B1072">
        <v>0</v>
      </c>
      <c r="C1072" t="s">
        <v>1364</v>
      </c>
      <c r="D1072" t="s">
        <v>1365</v>
      </c>
      <c r="E1072" s="32">
        <f t="shared" si="48"/>
        <v>45450</v>
      </c>
      <c r="F1072" s="51">
        <f t="shared" si="49"/>
        <v>0.95833333333333337</v>
      </c>
      <c r="G1072" s="33">
        <f t="shared" si="50"/>
        <v>45450.958333333336</v>
      </c>
    </row>
    <row r="1073" spans="1:7" x14ac:dyDescent="0.45">
      <c r="A1073">
        <v>0</v>
      </c>
      <c r="B1073">
        <v>0</v>
      </c>
      <c r="C1073" t="s">
        <v>1365</v>
      </c>
      <c r="D1073" t="s">
        <v>1366</v>
      </c>
      <c r="E1073" s="32">
        <f t="shared" si="48"/>
        <v>45450</v>
      </c>
      <c r="F1073" s="51">
        <f t="shared" si="49"/>
        <v>0.97916666666666663</v>
      </c>
      <c r="G1073" s="33">
        <f t="shared" si="50"/>
        <v>45450.979166666664</v>
      </c>
    </row>
    <row r="1074" spans="1:7" x14ac:dyDescent="0.45">
      <c r="A1074">
        <v>0</v>
      </c>
      <c r="B1074">
        <v>0</v>
      </c>
      <c r="C1074" t="s">
        <v>1366</v>
      </c>
      <c r="D1074" t="s">
        <v>1367</v>
      </c>
      <c r="E1074" s="32">
        <f t="shared" si="48"/>
        <v>45451</v>
      </c>
      <c r="F1074" s="51">
        <f t="shared" si="49"/>
        <v>0</v>
      </c>
      <c r="G1074" s="33">
        <f t="shared" si="50"/>
        <v>45451</v>
      </c>
    </row>
    <row r="1075" spans="1:7" x14ac:dyDescent="0.45">
      <c r="A1075">
        <v>0</v>
      </c>
      <c r="B1075">
        <v>0</v>
      </c>
      <c r="C1075" t="s">
        <v>1367</v>
      </c>
      <c r="D1075" t="s">
        <v>1368</v>
      </c>
      <c r="E1075" s="32">
        <f t="shared" si="48"/>
        <v>45451</v>
      </c>
      <c r="F1075" s="51">
        <f t="shared" si="49"/>
        <v>2.0833333333333332E-2</v>
      </c>
      <c r="G1075" s="33">
        <f t="shared" si="50"/>
        <v>45451.020833333336</v>
      </c>
    </row>
    <row r="1076" spans="1:7" x14ac:dyDescent="0.45">
      <c r="A1076">
        <v>0</v>
      </c>
      <c r="B1076">
        <v>0</v>
      </c>
      <c r="C1076" t="s">
        <v>1368</v>
      </c>
      <c r="D1076" t="s">
        <v>1369</v>
      </c>
      <c r="E1076" s="32">
        <f t="shared" si="48"/>
        <v>45451</v>
      </c>
      <c r="F1076" s="51">
        <f t="shared" si="49"/>
        <v>4.1666666666666664E-2</v>
      </c>
      <c r="G1076" s="33">
        <f t="shared" si="50"/>
        <v>45451.041666666664</v>
      </c>
    </row>
    <row r="1077" spans="1:7" x14ac:dyDescent="0.45">
      <c r="A1077">
        <v>0</v>
      </c>
      <c r="B1077">
        <v>0</v>
      </c>
      <c r="C1077" t="s">
        <v>1369</v>
      </c>
      <c r="D1077" t="s">
        <v>1370</v>
      </c>
      <c r="E1077" s="32">
        <f t="shared" si="48"/>
        <v>45451</v>
      </c>
      <c r="F1077" s="51">
        <f t="shared" si="49"/>
        <v>6.25E-2</v>
      </c>
      <c r="G1077" s="33">
        <f t="shared" si="50"/>
        <v>45451.0625</v>
      </c>
    </row>
    <row r="1078" spans="1:7" x14ac:dyDescent="0.45">
      <c r="A1078">
        <v>0</v>
      </c>
      <c r="B1078">
        <v>0</v>
      </c>
      <c r="C1078" t="s">
        <v>1370</v>
      </c>
      <c r="D1078" t="s">
        <v>1371</v>
      </c>
      <c r="E1078" s="32">
        <f t="shared" si="48"/>
        <v>45451</v>
      </c>
      <c r="F1078" s="51">
        <f t="shared" si="49"/>
        <v>8.3333333333333329E-2</v>
      </c>
      <c r="G1078" s="33">
        <f t="shared" si="50"/>
        <v>45451.083333333336</v>
      </c>
    </row>
    <row r="1079" spans="1:7" x14ac:dyDescent="0.45">
      <c r="A1079">
        <v>0</v>
      </c>
      <c r="B1079">
        <v>0</v>
      </c>
      <c r="C1079" t="s">
        <v>1371</v>
      </c>
      <c r="D1079" t="s">
        <v>1372</v>
      </c>
      <c r="E1079" s="32">
        <f t="shared" si="48"/>
        <v>45451</v>
      </c>
      <c r="F1079" s="51">
        <f t="shared" si="49"/>
        <v>0.10416666666666667</v>
      </c>
      <c r="G1079" s="33">
        <f t="shared" si="50"/>
        <v>45451.104166666664</v>
      </c>
    </row>
    <row r="1080" spans="1:7" x14ac:dyDescent="0.45">
      <c r="A1080">
        <v>0</v>
      </c>
      <c r="B1080">
        <v>0</v>
      </c>
      <c r="C1080" t="s">
        <v>1372</v>
      </c>
      <c r="D1080" t="s">
        <v>1373</v>
      </c>
      <c r="E1080" s="32">
        <f t="shared" si="48"/>
        <v>45451</v>
      </c>
      <c r="F1080" s="51">
        <f t="shared" si="49"/>
        <v>0.125</v>
      </c>
      <c r="G1080" s="33">
        <f t="shared" si="50"/>
        <v>45451.125</v>
      </c>
    </row>
    <row r="1081" spans="1:7" x14ac:dyDescent="0.45">
      <c r="A1081">
        <v>0</v>
      </c>
      <c r="B1081">
        <v>0</v>
      </c>
      <c r="C1081" t="s">
        <v>1373</v>
      </c>
      <c r="D1081" t="s">
        <v>1374</v>
      </c>
      <c r="E1081" s="32">
        <f t="shared" si="48"/>
        <v>45451</v>
      </c>
      <c r="F1081" s="51">
        <f t="shared" si="49"/>
        <v>0.14583333333333334</v>
      </c>
      <c r="G1081" s="33">
        <f t="shared" si="50"/>
        <v>45451.145833333336</v>
      </c>
    </row>
    <row r="1082" spans="1:7" x14ac:dyDescent="0.45">
      <c r="A1082">
        <v>0</v>
      </c>
      <c r="B1082">
        <v>0</v>
      </c>
      <c r="C1082" t="s">
        <v>1374</v>
      </c>
      <c r="D1082" t="s">
        <v>1375</v>
      </c>
      <c r="E1082" s="32">
        <f t="shared" si="48"/>
        <v>45451</v>
      </c>
      <c r="F1082" s="51">
        <f t="shared" si="49"/>
        <v>0.16666666666666666</v>
      </c>
      <c r="G1082" s="33">
        <f t="shared" si="50"/>
        <v>45451.166666666664</v>
      </c>
    </row>
    <row r="1083" spans="1:7" x14ac:dyDescent="0.45">
      <c r="A1083">
        <v>0</v>
      </c>
      <c r="B1083">
        <v>0</v>
      </c>
      <c r="C1083" t="s">
        <v>1375</v>
      </c>
      <c r="D1083" t="s">
        <v>1376</v>
      </c>
      <c r="E1083" s="32">
        <f t="shared" si="48"/>
        <v>45451</v>
      </c>
      <c r="F1083" s="51">
        <f t="shared" si="49"/>
        <v>0.1875</v>
      </c>
      <c r="G1083" s="33">
        <f t="shared" si="50"/>
        <v>45451.1875</v>
      </c>
    </row>
    <row r="1084" spans="1:7" x14ac:dyDescent="0.45">
      <c r="A1084">
        <v>0</v>
      </c>
      <c r="B1084">
        <v>0</v>
      </c>
      <c r="C1084" t="s">
        <v>1376</v>
      </c>
      <c r="D1084" t="s">
        <v>1377</v>
      </c>
      <c r="E1084" s="32">
        <f t="shared" si="48"/>
        <v>45451</v>
      </c>
      <c r="F1084" s="51">
        <f t="shared" si="49"/>
        <v>0.20833333333333334</v>
      </c>
      <c r="G1084" s="33">
        <f t="shared" si="50"/>
        <v>45451.208333333336</v>
      </c>
    </row>
    <row r="1085" spans="1:7" x14ac:dyDescent="0.45">
      <c r="A1085">
        <v>0</v>
      </c>
      <c r="B1085">
        <v>0</v>
      </c>
      <c r="C1085" t="s">
        <v>1377</v>
      </c>
      <c r="D1085" t="s">
        <v>1378</v>
      </c>
      <c r="E1085" s="32">
        <f t="shared" si="48"/>
        <v>45451</v>
      </c>
      <c r="F1085" s="51">
        <f t="shared" si="49"/>
        <v>0.22916666666666666</v>
      </c>
      <c r="G1085" s="33">
        <f t="shared" si="50"/>
        <v>45451.229166666664</v>
      </c>
    </row>
    <row r="1086" spans="1:7" x14ac:dyDescent="0.45">
      <c r="A1086">
        <v>0</v>
      </c>
      <c r="B1086">
        <v>0</v>
      </c>
      <c r="C1086" t="s">
        <v>1378</v>
      </c>
      <c r="D1086" t="s">
        <v>1379</v>
      </c>
      <c r="E1086" s="32">
        <f t="shared" si="48"/>
        <v>45451</v>
      </c>
      <c r="F1086" s="51">
        <f t="shared" si="49"/>
        <v>0.25</v>
      </c>
      <c r="G1086" s="33">
        <f t="shared" si="50"/>
        <v>45451.25</v>
      </c>
    </row>
    <row r="1087" spans="1:7" x14ac:dyDescent="0.45">
      <c r="A1087">
        <v>0</v>
      </c>
      <c r="B1087">
        <v>0</v>
      </c>
      <c r="C1087" t="s">
        <v>1379</v>
      </c>
      <c r="D1087" t="s">
        <v>1380</v>
      </c>
      <c r="E1087" s="32">
        <f t="shared" si="48"/>
        <v>45451</v>
      </c>
      <c r="F1087" s="51">
        <f t="shared" si="49"/>
        <v>0.27083333333333331</v>
      </c>
      <c r="G1087" s="33">
        <f t="shared" si="50"/>
        <v>45451.270833333336</v>
      </c>
    </row>
    <row r="1088" spans="1:7" x14ac:dyDescent="0.45">
      <c r="A1088">
        <v>0</v>
      </c>
      <c r="B1088">
        <v>0</v>
      </c>
      <c r="C1088" t="s">
        <v>1380</v>
      </c>
      <c r="D1088" t="s">
        <v>1381</v>
      </c>
      <c r="E1088" s="32">
        <f t="shared" si="48"/>
        <v>45451</v>
      </c>
      <c r="F1088" s="51">
        <f t="shared" si="49"/>
        <v>0.29166666666666669</v>
      </c>
      <c r="G1088" s="33">
        <f t="shared" si="50"/>
        <v>45451.291666666664</v>
      </c>
    </row>
    <row r="1089" spans="1:7" x14ac:dyDescent="0.45">
      <c r="A1089">
        <v>0</v>
      </c>
      <c r="B1089">
        <v>0</v>
      </c>
      <c r="C1089" t="s">
        <v>1381</v>
      </c>
      <c r="D1089" t="s">
        <v>1382</v>
      </c>
      <c r="E1089" s="32">
        <f t="shared" si="48"/>
        <v>45451</v>
      </c>
      <c r="F1089" s="51">
        <f t="shared" si="49"/>
        <v>0.3125</v>
      </c>
      <c r="G1089" s="33">
        <f t="shared" si="50"/>
        <v>45451.3125</v>
      </c>
    </row>
    <row r="1090" spans="1:7" x14ac:dyDescent="0.45">
      <c r="A1090">
        <v>0.1234</v>
      </c>
      <c r="B1090">
        <v>0.74</v>
      </c>
      <c r="C1090" t="s">
        <v>1382</v>
      </c>
      <c r="D1090" t="s">
        <v>1383</v>
      </c>
      <c r="E1090" s="32">
        <f t="shared" si="48"/>
        <v>45451</v>
      </c>
      <c r="F1090" s="51">
        <f t="shared" si="49"/>
        <v>0.33333333333333331</v>
      </c>
      <c r="G1090" s="33">
        <f t="shared" si="50"/>
        <v>45451.333333333336</v>
      </c>
    </row>
    <row r="1091" spans="1:7" x14ac:dyDescent="0.45">
      <c r="A1091">
        <v>0</v>
      </c>
      <c r="B1091">
        <v>0</v>
      </c>
      <c r="C1091" t="s">
        <v>1383</v>
      </c>
      <c r="D1091" t="s">
        <v>1384</v>
      </c>
      <c r="E1091" s="32">
        <f t="shared" si="48"/>
        <v>45451</v>
      </c>
      <c r="F1091" s="51">
        <f t="shared" si="49"/>
        <v>0.35416666666666669</v>
      </c>
      <c r="G1091" s="33">
        <f t="shared" si="50"/>
        <v>45451.354166666664</v>
      </c>
    </row>
    <row r="1092" spans="1:7" x14ac:dyDescent="0.45">
      <c r="A1092">
        <v>0</v>
      </c>
      <c r="B1092">
        <v>0</v>
      </c>
      <c r="C1092" t="s">
        <v>1384</v>
      </c>
      <c r="D1092" t="s">
        <v>1385</v>
      </c>
      <c r="E1092" s="32">
        <f t="shared" ref="E1092:E1155" si="51">DATE(MID(C1092,2,4),MID(C1092,7,2),MID(C1092,10,2))</f>
        <v>45451</v>
      </c>
      <c r="F1092" s="51">
        <f t="shared" ref="F1092:F1155" si="52">TIME(MID(C1092,13,2),MID(C1092,16,2),0)</f>
        <v>0.375</v>
      </c>
      <c r="G1092" s="33">
        <f t="shared" ref="G1092:G1155" si="53">E1092+F1092</f>
        <v>45451.375</v>
      </c>
    </row>
    <row r="1093" spans="1:7" x14ac:dyDescent="0.45">
      <c r="A1093">
        <v>0</v>
      </c>
      <c r="B1093">
        <v>0</v>
      </c>
      <c r="C1093" t="s">
        <v>1385</v>
      </c>
      <c r="D1093" t="s">
        <v>1386</v>
      </c>
      <c r="E1093" s="32">
        <f t="shared" si="51"/>
        <v>45451</v>
      </c>
      <c r="F1093" s="51">
        <f t="shared" si="52"/>
        <v>0.39583333333333331</v>
      </c>
      <c r="G1093" s="33">
        <f t="shared" si="53"/>
        <v>45451.395833333336</v>
      </c>
    </row>
    <row r="1094" spans="1:7" x14ac:dyDescent="0.45">
      <c r="A1094">
        <v>0</v>
      </c>
      <c r="B1094">
        <v>0</v>
      </c>
      <c r="C1094" t="s">
        <v>1386</v>
      </c>
      <c r="D1094" t="s">
        <v>10476</v>
      </c>
      <c r="E1094" s="32">
        <f t="shared" si="51"/>
        <v>45451</v>
      </c>
      <c r="F1094" s="51">
        <f t="shared" si="52"/>
        <v>0.41666666666666669</v>
      </c>
      <c r="G1094" s="33">
        <f t="shared" si="53"/>
        <v>45451.416666666664</v>
      </c>
    </row>
    <row r="1095" spans="1:7" x14ac:dyDescent="0.45">
      <c r="A1095">
        <v>0</v>
      </c>
      <c r="B1095">
        <v>0</v>
      </c>
      <c r="C1095" t="s">
        <v>10476</v>
      </c>
      <c r="D1095" t="s">
        <v>10477</v>
      </c>
      <c r="E1095" s="32">
        <f t="shared" si="51"/>
        <v>45451</v>
      </c>
      <c r="F1095" s="51">
        <f t="shared" si="52"/>
        <v>0.4375</v>
      </c>
      <c r="G1095" s="33">
        <f t="shared" si="53"/>
        <v>45451.4375</v>
      </c>
    </row>
    <row r="1096" spans="1:7" x14ac:dyDescent="0.45">
      <c r="A1096">
        <v>0</v>
      </c>
      <c r="B1096">
        <v>0</v>
      </c>
      <c r="C1096" t="s">
        <v>10477</v>
      </c>
      <c r="D1096" t="s">
        <v>10478</v>
      </c>
      <c r="E1096" s="32">
        <f t="shared" si="51"/>
        <v>45451</v>
      </c>
      <c r="F1096" s="51">
        <f t="shared" si="52"/>
        <v>0.45833333333333331</v>
      </c>
      <c r="G1096" s="33">
        <f t="shared" si="53"/>
        <v>45451.458333333336</v>
      </c>
    </row>
    <row r="1097" spans="1:7" x14ac:dyDescent="0.45">
      <c r="A1097">
        <v>0</v>
      </c>
      <c r="B1097">
        <v>0</v>
      </c>
      <c r="C1097" t="s">
        <v>10478</v>
      </c>
      <c r="D1097" t="s">
        <v>10479</v>
      </c>
      <c r="E1097" s="32">
        <f t="shared" si="51"/>
        <v>45451</v>
      </c>
      <c r="F1097" s="51">
        <f t="shared" si="52"/>
        <v>0.47916666666666669</v>
      </c>
      <c r="G1097" s="33">
        <f t="shared" si="53"/>
        <v>45451.479166666664</v>
      </c>
    </row>
    <row r="1098" spans="1:7" x14ac:dyDescent="0.45">
      <c r="A1098">
        <v>0</v>
      </c>
      <c r="B1098">
        <v>0</v>
      </c>
      <c r="C1098" t="s">
        <v>10479</v>
      </c>
      <c r="D1098" t="s">
        <v>10480</v>
      </c>
      <c r="E1098" s="32">
        <f t="shared" si="51"/>
        <v>45451</v>
      </c>
      <c r="F1098" s="51">
        <f t="shared" si="52"/>
        <v>0.5</v>
      </c>
      <c r="G1098" s="33">
        <f t="shared" si="53"/>
        <v>45451.5</v>
      </c>
    </row>
    <row r="1099" spans="1:7" x14ac:dyDescent="0.45">
      <c r="A1099">
        <v>0</v>
      </c>
      <c r="B1099">
        <v>0</v>
      </c>
      <c r="C1099" t="s">
        <v>10480</v>
      </c>
      <c r="D1099" t="s">
        <v>10481</v>
      </c>
      <c r="E1099" s="32">
        <f t="shared" si="51"/>
        <v>45451</v>
      </c>
      <c r="F1099" s="51">
        <f t="shared" si="52"/>
        <v>0.52083333333333337</v>
      </c>
      <c r="G1099" s="33">
        <f t="shared" si="53"/>
        <v>45451.520833333336</v>
      </c>
    </row>
    <row r="1100" spans="1:7" x14ac:dyDescent="0.45">
      <c r="A1100">
        <v>0</v>
      </c>
      <c r="B1100">
        <v>0</v>
      </c>
      <c r="C1100" t="s">
        <v>10481</v>
      </c>
      <c r="D1100" t="s">
        <v>10482</v>
      </c>
      <c r="E1100" s="32">
        <f t="shared" si="51"/>
        <v>45451</v>
      </c>
      <c r="F1100" s="51">
        <f t="shared" si="52"/>
        <v>0.54166666666666663</v>
      </c>
      <c r="G1100" s="33">
        <f t="shared" si="53"/>
        <v>45451.541666666664</v>
      </c>
    </row>
    <row r="1101" spans="1:7" x14ac:dyDescent="0.45">
      <c r="A1101">
        <v>0</v>
      </c>
      <c r="B1101">
        <v>0</v>
      </c>
      <c r="C1101" t="s">
        <v>10482</v>
      </c>
      <c r="D1101" t="s">
        <v>10483</v>
      </c>
      <c r="E1101" s="32">
        <f t="shared" si="51"/>
        <v>45451</v>
      </c>
      <c r="F1101" s="51">
        <f t="shared" si="52"/>
        <v>0.5625</v>
      </c>
      <c r="G1101" s="33">
        <f t="shared" si="53"/>
        <v>45451.5625</v>
      </c>
    </row>
    <row r="1102" spans="1:7" x14ac:dyDescent="0.45">
      <c r="A1102">
        <v>0</v>
      </c>
      <c r="B1102">
        <v>0</v>
      </c>
      <c r="C1102" t="s">
        <v>10483</v>
      </c>
      <c r="D1102" t="s">
        <v>10484</v>
      </c>
      <c r="E1102" s="32">
        <f t="shared" si="51"/>
        <v>45451</v>
      </c>
      <c r="F1102" s="51">
        <f t="shared" si="52"/>
        <v>0.58333333333333337</v>
      </c>
      <c r="G1102" s="33">
        <f t="shared" si="53"/>
        <v>45451.583333333336</v>
      </c>
    </row>
    <row r="1103" spans="1:7" x14ac:dyDescent="0.45">
      <c r="A1103">
        <v>0</v>
      </c>
      <c r="B1103">
        <v>0</v>
      </c>
      <c r="C1103" t="s">
        <v>10484</v>
      </c>
      <c r="D1103" t="s">
        <v>10485</v>
      </c>
      <c r="E1103" s="32">
        <f t="shared" si="51"/>
        <v>45451</v>
      </c>
      <c r="F1103" s="51">
        <f t="shared" si="52"/>
        <v>0.60416666666666663</v>
      </c>
      <c r="G1103" s="33">
        <f t="shared" si="53"/>
        <v>45451.604166666664</v>
      </c>
    </row>
    <row r="1104" spans="1:7" x14ac:dyDescent="0.45">
      <c r="A1104">
        <v>0</v>
      </c>
      <c r="B1104">
        <v>0</v>
      </c>
      <c r="C1104" t="s">
        <v>10485</v>
      </c>
      <c r="D1104" t="s">
        <v>10486</v>
      </c>
      <c r="E1104" s="32">
        <f t="shared" si="51"/>
        <v>45451</v>
      </c>
      <c r="F1104" s="51">
        <f t="shared" si="52"/>
        <v>0.625</v>
      </c>
      <c r="G1104" s="33">
        <f t="shared" si="53"/>
        <v>45451.625</v>
      </c>
    </row>
    <row r="1105" spans="1:7" x14ac:dyDescent="0.45">
      <c r="A1105">
        <v>0</v>
      </c>
      <c r="B1105">
        <v>0</v>
      </c>
      <c r="C1105" t="s">
        <v>10486</v>
      </c>
      <c r="D1105" t="s">
        <v>10487</v>
      </c>
      <c r="E1105" s="32">
        <f t="shared" si="51"/>
        <v>45451</v>
      </c>
      <c r="F1105" s="51">
        <f t="shared" si="52"/>
        <v>0.64583333333333337</v>
      </c>
      <c r="G1105" s="33">
        <f t="shared" si="53"/>
        <v>45451.645833333336</v>
      </c>
    </row>
    <row r="1106" spans="1:7" x14ac:dyDescent="0.45">
      <c r="A1106">
        <v>0</v>
      </c>
      <c r="B1106">
        <v>0</v>
      </c>
      <c r="C1106" t="s">
        <v>10487</v>
      </c>
      <c r="D1106" t="s">
        <v>10488</v>
      </c>
      <c r="E1106" s="32">
        <f t="shared" si="51"/>
        <v>45451</v>
      </c>
      <c r="F1106" s="51">
        <f t="shared" si="52"/>
        <v>0.66666666666666663</v>
      </c>
      <c r="G1106" s="33">
        <f t="shared" si="53"/>
        <v>45451.666666666664</v>
      </c>
    </row>
    <row r="1107" spans="1:7" x14ac:dyDescent="0.45">
      <c r="A1107">
        <v>0</v>
      </c>
      <c r="B1107">
        <v>0</v>
      </c>
      <c r="C1107" t="s">
        <v>10488</v>
      </c>
      <c r="D1107" t="s">
        <v>10489</v>
      </c>
      <c r="E1107" s="32">
        <f t="shared" si="51"/>
        <v>45451</v>
      </c>
      <c r="F1107" s="51">
        <f t="shared" si="52"/>
        <v>0.6875</v>
      </c>
      <c r="G1107" s="33">
        <f t="shared" si="53"/>
        <v>45451.6875</v>
      </c>
    </row>
    <row r="1108" spans="1:7" x14ac:dyDescent="0.45">
      <c r="A1108">
        <v>8.9800000000000005E-2</v>
      </c>
      <c r="B1108">
        <v>0.54</v>
      </c>
      <c r="C1108" t="s">
        <v>10489</v>
      </c>
      <c r="D1108" t="s">
        <v>10490</v>
      </c>
      <c r="E1108" s="32">
        <f t="shared" si="51"/>
        <v>45451</v>
      </c>
      <c r="F1108" s="51">
        <f t="shared" si="52"/>
        <v>0.70833333333333337</v>
      </c>
      <c r="G1108" s="33">
        <f t="shared" si="53"/>
        <v>45451.708333333336</v>
      </c>
    </row>
    <row r="1109" spans="1:7" x14ac:dyDescent="0.45">
      <c r="A1109">
        <v>5.6099999999999997E-2</v>
      </c>
      <c r="B1109">
        <v>0.34</v>
      </c>
      <c r="C1109" t="s">
        <v>10490</v>
      </c>
      <c r="D1109" t="s">
        <v>10491</v>
      </c>
      <c r="E1109" s="32">
        <f t="shared" si="51"/>
        <v>45451</v>
      </c>
      <c r="F1109" s="51">
        <f t="shared" si="52"/>
        <v>0.72916666666666663</v>
      </c>
      <c r="G1109" s="33">
        <f t="shared" si="53"/>
        <v>45451.729166666664</v>
      </c>
    </row>
    <row r="1110" spans="1:7" x14ac:dyDescent="0.45">
      <c r="A1110">
        <v>0</v>
      </c>
      <c r="B1110">
        <v>0</v>
      </c>
      <c r="C1110" t="s">
        <v>10491</v>
      </c>
      <c r="D1110" t="s">
        <v>10492</v>
      </c>
      <c r="E1110" s="32">
        <f t="shared" si="51"/>
        <v>45451</v>
      </c>
      <c r="F1110" s="51">
        <f t="shared" si="52"/>
        <v>0.75</v>
      </c>
      <c r="G1110" s="33">
        <f t="shared" si="53"/>
        <v>45451.75</v>
      </c>
    </row>
    <row r="1111" spans="1:7" x14ac:dyDescent="0.45">
      <c r="A1111">
        <v>0</v>
      </c>
      <c r="B1111">
        <v>0</v>
      </c>
      <c r="C1111" t="s">
        <v>10492</v>
      </c>
      <c r="D1111" t="s">
        <v>10493</v>
      </c>
      <c r="E1111" s="32">
        <f t="shared" si="51"/>
        <v>45451</v>
      </c>
      <c r="F1111" s="51">
        <f t="shared" si="52"/>
        <v>0.77083333333333337</v>
      </c>
      <c r="G1111" s="33">
        <f t="shared" si="53"/>
        <v>45451.770833333336</v>
      </c>
    </row>
    <row r="1112" spans="1:7" x14ac:dyDescent="0.45">
      <c r="A1112">
        <v>0</v>
      </c>
      <c r="B1112">
        <v>0</v>
      </c>
      <c r="C1112" t="s">
        <v>10493</v>
      </c>
      <c r="D1112" t="s">
        <v>10494</v>
      </c>
      <c r="E1112" s="32">
        <f t="shared" si="51"/>
        <v>45451</v>
      </c>
      <c r="F1112" s="51">
        <f t="shared" si="52"/>
        <v>0.79166666666666663</v>
      </c>
      <c r="G1112" s="33">
        <f t="shared" si="53"/>
        <v>45451.791666666664</v>
      </c>
    </row>
    <row r="1113" spans="1:7" x14ac:dyDescent="0.45">
      <c r="A1113">
        <v>0</v>
      </c>
      <c r="B1113">
        <v>0</v>
      </c>
      <c r="C1113" t="s">
        <v>10494</v>
      </c>
      <c r="D1113" t="s">
        <v>10495</v>
      </c>
      <c r="E1113" s="32">
        <f t="shared" si="51"/>
        <v>45451</v>
      </c>
      <c r="F1113" s="51">
        <f t="shared" si="52"/>
        <v>0.8125</v>
      </c>
      <c r="G1113" s="33">
        <f t="shared" si="53"/>
        <v>45451.8125</v>
      </c>
    </row>
    <row r="1114" spans="1:7" x14ac:dyDescent="0.45">
      <c r="A1114">
        <v>0</v>
      </c>
      <c r="B1114">
        <v>0</v>
      </c>
      <c r="C1114" t="s">
        <v>10495</v>
      </c>
      <c r="D1114" t="s">
        <v>10496</v>
      </c>
      <c r="E1114" s="32">
        <f t="shared" si="51"/>
        <v>45451</v>
      </c>
      <c r="F1114" s="51">
        <f t="shared" si="52"/>
        <v>0.83333333333333337</v>
      </c>
      <c r="G1114" s="33">
        <f t="shared" si="53"/>
        <v>45451.833333333336</v>
      </c>
    </row>
    <row r="1115" spans="1:7" x14ac:dyDescent="0.45">
      <c r="A1115">
        <v>0.22439999999999999</v>
      </c>
      <c r="B1115">
        <v>1.35</v>
      </c>
      <c r="C1115" t="s">
        <v>10496</v>
      </c>
      <c r="D1115" t="s">
        <v>10497</v>
      </c>
      <c r="E1115" s="32">
        <f t="shared" si="51"/>
        <v>45451</v>
      </c>
      <c r="F1115" s="51">
        <f t="shared" si="52"/>
        <v>0.85416666666666663</v>
      </c>
      <c r="G1115" s="33">
        <f t="shared" si="53"/>
        <v>45451.854166666664</v>
      </c>
    </row>
    <row r="1116" spans="1:7" x14ac:dyDescent="0.45">
      <c r="A1116">
        <v>0.57230000000000003</v>
      </c>
      <c r="B1116">
        <v>3.45</v>
      </c>
      <c r="C1116" t="s">
        <v>10497</v>
      </c>
      <c r="D1116" t="s">
        <v>10498</v>
      </c>
      <c r="E1116" s="32">
        <f t="shared" si="51"/>
        <v>45451</v>
      </c>
      <c r="F1116" s="51">
        <f t="shared" si="52"/>
        <v>0.875</v>
      </c>
      <c r="G1116" s="33">
        <f t="shared" si="53"/>
        <v>45451.875</v>
      </c>
    </row>
    <row r="1117" spans="1:7" x14ac:dyDescent="0.45">
      <c r="A1117">
        <v>3.3700000000000001E-2</v>
      </c>
      <c r="B1117">
        <v>0.2</v>
      </c>
      <c r="C1117" t="s">
        <v>10498</v>
      </c>
      <c r="D1117" t="s">
        <v>10499</v>
      </c>
      <c r="E1117" s="32">
        <f t="shared" si="51"/>
        <v>45451</v>
      </c>
      <c r="F1117" s="51">
        <f t="shared" si="52"/>
        <v>0.89583333333333337</v>
      </c>
      <c r="G1117" s="33">
        <f t="shared" si="53"/>
        <v>45451.895833333336</v>
      </c>
    </row>
    <row r="1118" spans="1:7" x14ac:dyDescent="0.45">
      <c r="A1118">
        <v>0</v>
      </c>
      <c r="B1118">
        <v>0</v>
      </c>
      <c r="C1118" t="s">
        <v>10499</v>
      </c>
      <c r="D1118" t="s">
        <v>10500</v>
      </c>
      <c r="E1118" s="32">
        <f t="shared" si="51"/>
        <v>45451</v>
      </c>
      <c r="F1118" s="51">
        <f t="shared" si="52"/>
        <v>0.91666666666666663</v>
      </c>
      <c r="G1118" s="33">
        <f t="shared" si="53"/>
        <v>45451.916666666664</v>
      </c>
    </row>
    <row r="1119" spans="1:7" x14ac:dyDescent="0.45">
      <c r="A1119">
        <v>0</v>
      </c>
      <c r="B1119">
        <v>0</v>
      </c>
      <c r="C1119" t="s">
        <v>10500</v>
      </c>
      <c r="D1119" t="s">
        <v>10501</v>
      </c>
      <c r="E1119" s="32">
        <f t="shared" si="51"/>
        <v>45451</v>
      </c>
      <c r="F1119" s="51">
        <f t="shared" si="52"/>
        <v>0.9375</v>
      </c>
      <c r="G1119" s="33">
        <f t="shared" si="53"/>
        <v>45451.9375</v>
      </c>
    </row>
    <row r="1120" spans="1:7" x14ac:dyDescent="0.45">
      <c r="A1120">
        <v>0</v>
      </c>
      <c r="B1120">
        <v>0</v>
      </c>
      <c r="C1120" t="s">
        <v>10501</v>
      </c>
      <c r="D1120" t="s">
        <v>10502</v>
      </c>
      <c r="E1120" s="32">
        <f t="shared" si="51"/>
        <v>45451</v>
      </c>
      <c r="F1120" s="51">
        <f t="shared" si="52"/>
        <v>0.95833333333333337</v>
      </c>
      <c r="G1120" s="33">
        <f t="shared" si="53"/>
        <v>45451.958333333336</v>
      </c>
    </row>
    <row r="1121" spans="1:7" x14ac:dyDescent="0.45">
      <c r="A1121">
        <v>0</v>
      </c>
      <c r="B1121">
        <v>0</v>
      </c>
      <c r="C1121" t="s">
        <v>10502</v>
      </c>
      <c r="D1121" t="s">
        <v>10503</v>
      </c>
      <c r="E1121" s="32">
        <f t="shared" si="51"/>
        <v>45451</v>
      </c>
      <c r="F1121" s="51">
        <f t="shared" si="52"/>
        <v>0.97916666666666663</v>
      </c>
      <c r="G1121" s="33">
        <f t="shared" si="53"/>
        <v>45451.979166666664</v>
      </c>
    </row>
    <row r="1122" spans="1:7" x14ac:dyDescent="0.45">
      <c r="A1122">
        <v>0</v>
      </c>
      <c r="B1122">
        <v>0</v>
      </c>
      <c r="C1122" t="s">
        <v>10503</v>
      </c>
      <c r="D1122" t="s">
        <v>10504</v>
      </c>
      <c r="E1122" s="32">
        <f t="shared" si="51"/>
        <v>45452</v>
      </c>
      <c r="F1122" s="51">
        <f t="shared" si="52"/>
        <v>0</v>
      </c>
      <c r="G1122" s="33">
        <f t="shared" si="53"/>
        <v>45452</v>
      </c>
    </row>
    <row r="1123" spans="1:7" x14ac:dyDescent="0.45">
      <c r="A1123">
        <v>0</v>
      </c>
      <c r="B1123">
        <v>0</v>
      </c>
      <c r="C1123" t="s">
        <v>10504</v>
      </c>
      <c r="D1123" t="s">
        <v>10505</v>
      </c>
      <c r="E1123" s="32">
        <f t="shared" si="51"/>
        <v>45452</v>
      </c>
      <c r="F1123" s="51">
        <f t="shared" si="52"/>
        <v>2.0833333333333332E-2</v>
      </c>
      <c r="G1123" s="33">
        <f t="shared" si="53"/>
        <v>45452.020833333336</v>
      </c>
    </row>
    <row r="1124" spans="1:7" x14ac:dyDescent="0.45">
      <c r="A1124">
        <v>0</v>
      </c>
      <c r="B1124">
        <v>0</v>
      </c>
      <c r="C1124" t="s">
        <v>10505</v>
      </c>
      <c r="D1124" t="s">
        <v>10506</v>
      </c>
      <c r="E1124" s="32">
        <f t="shared" si="51"/>
        <v>45452</v>
      </c>
      <c r="F1124" s="51">
        <f t="shared" si="52"/>
        <v>4.1666666666666664E-2</v>
      </c>
      <c r="G1124" s="33">
        <f t="shared" si="53"/>
        <v>45452.041666666664</v>
      </c>
    </row>
    <row r="1125" spans="1:7" x14ac:dyDescent="0.45">
      <c r="A1125">
        <v>0</v>
      </c>
      <c r="B1125">
        <v>0</v>
      </c>
      <c r="C1125" t="s">
        <v>10506</v>
      </c>
      <c r="D1125" t="s">
        <v>10507</v>
      </c>
      <c r="E1125" s="32">
        <f t="shared" si="51"/>
        <v>45452</v>
      </c>
      <c r="F1125" s="51">
        <f t="shared" si="52"/>
        <v>6.25E-2</v>
      </c>
      <c r="G1125" s="33">
        <f t="shared" si="53"/>
        <v>45452.0625</v>
      </c>
    </row>
    <row r="1126" spans="1:7" x14ac:dyDescent="0.45">
      <c r="A1126">
        <v>0</v>
      </c>
      <c r="B1126">
        <v>0</v>
      </c>
      <c r="C1126" t="s">
        <v>10507</v>
      </c>
      <c r="D1126" t="s">
        <v>10508</v>
      </c>
      <c r="E1126" s="32">
        <f t="shared" si="51"/>
        <v>45452</v>
      </c>
      <c r="F1126" s="51">
        <f t="shared" si="52"/>
        <v>8.3333333333333329E-2</v>
      </c>
      <c r="G1126" s="33">
        <f t="shared" si="53"/>
        <v>45452.083333333336</v>
      </c>
    </row>
    <row r="1127" spans="1:7" x14ac:dyDescent="0.45">
      <c r="A1127">
        <v>0</v>
      </c>
      <c r="B1127">
        <v>0</v>
      </c>
      <c r="C1127" t="s">
        <v>10508</v>
      </c>
      <c r="D1127" t="s">
        <v>10509</v>
      </c>
      <c r="E1127" s="32">
        <f t="shared" si="51"/>
        <v>45452</v>
      </c>
      <c r="F1127" s="51">
        <f t="shared" si="52"/>
        <v>0.10416666666666667</v>
      </c>
      <c r="G1127" s="33">
        <f t="shared" si="53"/>
        <v>45452.104166666664</v>
      </c>
    </row>
    <row r="1128" spans="1:7" x14ac:dyDescent="0.45">
      <c r="A1128">
        <v>0</v>
      </c>
      <c r="B1128">
        <v>0</v>
      </c>
      <c r="C1128" t="s">
        <v>10509</v>
      </c>
      <c r="D1128" t="s">
        <v>10510</v>
      </c>
      <c r="E1128" s="32">
        <f t="shared" si="51"/>
        <v>45452</v>
      </c>
      <c r="F1128" s="51">
        <f t="shared" si="52"/>
        <v>0.125</v>
      </c>
      <c r="G1128" s="33">
        <f t="shared" si="53"/>
        <v>45452.125</v>
      </c>
    </row>
    <row r="1129" spans="1:7" x14ac:dyDescent="0.45">
      <c r="A1129">
        <v>0</v>
      </c>
      <c r="B1129">
        <v>0</v>
      </c>
      <c r="C1129" t="s">
        <v>10510</v>
      </c>
      <c r="D1129" t="s">
        <v>10511</v>
      </c>
      <c r="E1129" s="32">
        <f t="shared" si="51"/>
        <v>45452</v>
      </c>
      <c r="F1129" s="51">
        <f t="shared" si="52"/>
        <v>0.14583333333333334</v>
      </c>
      <c r="G1129" s="33">
        <f t="shared" si="53"/>
        <v>45452.145833333336</v>
      </c>
    </row>
    <row r="1130" spans="1:7" x14ac:dyDescent="0.45">
      <c r="A1130">
        <v>0</v>
      </c>
      <c r="B1130">
        <v>0</v>
      </c>
      <c r="C1130" t="s">
        <v>10511</v>
      </c>
      <c r="D1130" t="s">
        <v>10512</v>
      </c>
      <c r="E1130" s="32">
        <f t="shared" si="51"/>
        <v>45452</v>
      </c>
      <c r="F1130" s="51">
        <f t="shared" si="52"/>
        <v>0.16666666666666666</v>
      </c>
      <c r="G1130" s="33">
        <f t="shared" si="53"/>
        <v>45452.166666666664</v>
      </c>
    </row>
    <row r="1131" spans="1:7" x14ac:dyDescent="0.45">
      <c r="A1131">
        <v>0</v>
      </c>
      <c r="B1131">
        <v>0</v>
      </c>
      <c r="C1131" t="s">
        <v>10512</v>
      </c>
      <c r="D1131" t="s">
        <v>10513</v>
      </c>
      <c r="E1131" s="32">
        <f t="shared" si="51"/>
        <v>45452</v>
      </c>
      <c r="F1131" s="51">
        <f t="shared" si="52"/>
        <v>0.1875</v>
      </c>
      <c r="G1131" s="33">
        <f t="shared" si="53"/>
        <v>45452.1875</v>
      </c>
    </row>
    <row r="1132" spans="1:7" x14ac:dyDescent="0.45">
      <c r="A1132">
        <v>0</v>
      </c>
      <c r="B1132">
        <v>0</v>
      </c>
      <c r="C1132" t="s">
        <v>10513</v>
      </c>
      <c r="D1132" t="s">
        <v>10514</v>
      </c>
      <c r="E1132" s="32">
        <f t="shared" si="51"/>
        <v>45452</v>
      </c>
      <c r="F1132" s="51">
        <f t="shared" si="52"/>
        <v>0.20833333333333334</v>
      </c>
      <c r="G1132" s="33">
        <f t="shared" si="53"/>
        <v>45452.208333333336</v>
      </c>
    </row>
    <row r="1133" spans="1:7" x14ac:dyDescent="0.45">
      <c r="A1133">
        <v>0</v>
      </c>
      <c r="B1133">
        <v>0</v>
      </c>
      <c r="C1133" t="s">
        <v>10514</v>
      </c>
      <c r="D1133" t="s">
        <v>10515</v>
      </c>
      <c r="E1133" s="32">
        <f t="shared" si="51"/>
        <v>45452</v>
      </c>
      <c r="F1133" s="51">
        <f t="shared" si="52"/>
        <v>0.22916666666666666</v>
      </c>
      <c r="G1133" s="33">
        <f t="shared" si="53"/>
        <v>45452.229166666664</v>
      </c>
    </row>
    <row r="1134" spans="1:7" x14ac:dyDescent="0.45">
      <c r="A1134">
        <v>0</v>
      </c>
      <c r="B1134">
        <v>0</v>
      </c>
      <c r="C1134" t="s">
        <v>10515</v>
      </c>
      <c r="D1134" t="s">
        <v>10516</v>
      </c>
      <c r="E1134" s="32">
        <f t="shared" si="51"/>
        <v>45452</v>
      </c>
      <c r="F1134" s="51">
        <f t="shared" si="52"/>
        <v>0.25</v>
      </c>
      <c r="G1134" s="33">
        <f t="shared" si="53"/>
        <v>45452.25</v>
      </c>
    </row>
    <row r="1135" spans="1:7" x14ac:dyDescent="0.45">
      <c r="A1135">
        <v>0</v>
      </c>
      <c r="B1135">
        <v>0</v>
      </c>
      <c r="C1135" t="s">
        <v>10516</v>
      </c>
      <c r="D1135" t="s">
        <v>10517</v>
      </c>
      <c r="E1135" s="32">
        <f t="shared" si="51"/>
        <v>45452</v>
      </c>
      <c r="F1135" s="51">
        <f t="shared" si="52"/>
        <v>0.27083333333333331</v>
      </c>
      <c r="G1135" s="33">
        <f t="shared" si="53"/>
        <v>45452.270833333336</v>
      </c>
    </row>
    <row r="1136" spans="1:7" x14ac:dyDescent="0.45">
      <c r="A1136">
        <v>0</v>
      </c>
      <c r="B1136">
        <v>0</v>
      </c>
      <c r="C1136" t="s">
        <v>10517</v>
      </c>
      <c r="D1136" t="s">
        <v>10518</v>
      </c>
      <c r="E1136" s="32">
        <f t="shared" si="51"/>
        <v>45452</v>
      </c>
      <c r="F1136" s="51">
        <f t="shared" si="52"/>
        <v>0.29166666666666669</v>
      </c>
      <c r="G1136" s="33">
        <f t="shared" si="53"/>
        <v>45452.291666666664</v>
      </c>
    </row>
    <row r="1137" spans="1:7" x14ac:dyDescent="0.45">
      <c r="A1137">
        <v>0</v>
      </c>
      <c r="B1137">
        <v>0</v>
      </c>
      <c r="C1137" t="s">
        <v>10518</v>
      </c>
      <c r="D1137" t="s">
        <v>10519</v>
      </c>
      <c r="E1137" s="32">
        <f t="shared" si="51"/>
        <v>45452</v>
      </c>
      <c r="F1137" s="51">
        <f t="shared" si="52"/>
        <v>0.3125</v>
      </c>
      <c r="G1137" s="33">
        <f t="shared" si="53"/>
        <v>45452.3125</v>
      </c>
    </row>
    <row r="1138" spans="1:7" x14ac:dyDescent="0.45">
      <c r="A1138">
        <v>0</v>
      </c>
      <c r="B1138">
        <v>0</v>
      </c>
      <c r="C1138" t="s">
        <v>10519</v>
      </c>
      <c r="D1138" t="s">
        <v>10520</v>
      </c>
      <c r="E1138" s="32">
        <f t="shared" si="51"/>
        <v>45452</v>
      </c>
      <c r="F1138" s="51">
        <f t="shared" si="52"/>
        <v>0.33333333333333331</v>
      </c>
      <c r="G1138" s="33">
        <f t="shared" si="53"/>
        <v>45452.333333333336</v>
      </c>
    </row>
    <row r="1139" spans="1:7" x14ac:dyDescent="0.45">
      <c r="A1139">
        <v>0</v>
      </c>
      <c r="B1139">
        <v>0</v>
      </c>
      <c r="C1139" t="s">
        <v>10520</v>
      </c>
      <c r="D1139" t="s">
        <v>10521</v>
      </c>
      <c r="E1139" s="32">
        <f t="shared" si="51"/>
        <v>45452</v>
      </c>
      <c r="F1139" s="51">
        <f t="shared" si="52"/>
        <v>0.35416666666666669</v>
      </c>
      <c r="G1139" s="33">
        <f t="shared" si="53"/>
        <v>45452.354166666664</v>
      </c>
    </row>
    <row r="1140" spans="1:7" x14ac:dyDescent="0.45">
      <c r="A1140">
        <v>0</v>
      </c>
      <c r="B1140">
        <v>0</v>
      </c>
      <c r="C1140" t="s">
        <v>10521</v>
      </c>
      <c r="D1140" t="s">
        <v>10522</v>
      </c>
      <c r="E1140" s="32">
        <f t="shared" si="51"/>
        <v>45452</v>
      </c>
      <c r="F1140" s="51">
        <f t="shared" si="52"/>
        <v>0.375</v>
      </c>
      <c r="G1140" s="33">
        <f t="shared" si="53"/>
        <v>45452.375</v>
      </c>
    </row>
    <row r="1141" spans="1:7" x14ac:dyDescent="0.45">
      <c r="A1141">
        <v>0</v>
      </c>
      <c r="B1141">
        <v>0</v>
      </c>
      <c r="C1141" t="s">
        <v>10522</v>
      </c>
      <c r="D1141" t="s">
        <v>10523</v>
      </c>
      <c r="E1141" s="32">
        <f t="shared" si="51"/>
        <v>45452</v>
      </c>
      <c r="F1141" s="51">
        <f t="shared" si="52"/>
        <v>0.39583333333333331</v>
      </c>
      <c r="G1141" s="33">
        <f t="shared" si="53"/>
        <v>45452.395833333336</v>
      </c>
    </row>
    <row r="1142" spans="1:7" x14ac:dyDescent="0.45">
      <c r="A1142">
        <v>0</v>
      </c>
      <c r="B1142">
        <v>0</v>
      </c>
      <c r="C1142" t="s">
        <v>10523</v>
      </c>
      <c r="D1142" t="s">
        <v>10524</v>
      </c>
      <c r="E1142" s="32">
        <f t="shared" si="51"/>
        <v>45452</v>
      </c>
      <c r="F1142" s="51">
        <f t="shared" si="52"/>
        <v>0.41666666666666669</v>
      </c>
      <c r="G1142" s="33">
        <f t="shared" si="53"/>
        <v>45452.416666666664</v>
      </c>
    </row>
    <row r="1143" spans="1:7" x14ac:dyDescent="0.45">
      <c r="A1143">
        <v>0</v>
      </c>
      <c r="B1143">
        <v>0</v>
      </c>
      <c r="C1143" t="s">
        <v>10524</v>
      </c>
      <c r="D1143" t="s">
        <v>10525</v>
      </c>
      <c r="E1143" s="32">
        <f t="shared" si="51"/>
        <v>45452</v>
      </c>
      <c r="F1143" s="51">
        <f t="shared" si="52"/>
        <v>0.4375</v>
      </c>
      <c r="G1143" s="33">
        <f t="shared" si="53"/>
        <v>45452.4375</v>
      </c>
    </row>
    <row r="1144" spans="1:7" x14ac:dyDescent="0.45">
      <c r="A1144">
        <v>0</v>
      </c>
      <c r="B1144">
        <v>0</v>
      </c>
      <c r="C1144" t="s">
        <v>10525</v>
      </c>
      <c r="D1144" t="s">
        <v>10526</v>
      </c>
      <c r="E1144" s="32">
        <f t="shared" si="51"/>
        <v>45452</v>
      </c>
      <c r="F1144" s="51">
        <f t="shared" si="52"/>
        <v>0.45833333333333331</v>
      </c>
      <c r="G1144" s="33">
        <f t="shared" si="53"/>
        <v>45452.458333333336</v>
      </c>
    </row>
    <row r="1145" spans="1:7" x14ac:dyDescent="0.45">
      <c r="A1145">
        <v>0</v>
      </c>
      <c r="B1145">
        <v>0</v>
      </c>
      <c r="C1145" t="s">
        <v>10526</v>
      </c>
      <c r="D1145" t="s">
        <v>10527</v>
      </c>
      <c r="E1145" s="32">
        <f t="shared" si="51"/>
        <v>45452</v>
      </c>
      <c r="F1145" s="51">
        <f t="shared" si="52"/>
        <v>0.47916666666666669</v>
      </c>
      <c r="G1145" s="33">
        <f t="shared" si="53"/>
        <v>45452.479166666664</v>
      </c>
    </row>
    <row r="1146" spans="1:7" x14ac:dyDescent="0.45">
      <c r="A1146">
        <v>0</v>
      </c>
      <c r="B1146">
        <v>0</v>
      </c>
      <c r="C1146" t="s">
        <v>10527</v>
      </c>
      <c r="D1146" t="s">
        <v>10528</v>
      </c>
      <c r="E1146" s="32">
        <f t="shared" si="51"/>
        <v>45452</v>
      </c>
      <c r="F1146" s="51">
        <f t="shared" si="52"/>
        <v>0.5</v>
      </c>
      <c r="G1146" s="33">
        <f t="shared" si="53"/>
        <v>45452.5</v>
      </c>
    </row>
    <row r="1147" spans="1:7" x14ac:dyDescent="0.45">
      <c r="A1147">
        <v>0</v>
      </c>
      <c r="B1147">
        <v>0</v>
      </c>
      <c r="C1147" t="s">
        <v>10528</v>
      </c>
      <c r="D1147" t="s">
        <v>10529</v>
      </c>
      <c r="E1147" s="32">
        <f t="shared" si="51"/>
        <v>45452</v>
      </c>
      <c r="F1147" s="51">
        <f t="shared" si="52"/>
        <v>0.52083333333333337</v>
      </c>
      <c r="G1147" s="33">
        <f t="shared" si="53"/>
        <v>45452.520833333336</v>
      </c>
    </row>
    <row r="1148" spans="1:7" x14ac:dyDescent="0.45">
      <c r="A1148">
        <v>0</v>
      </c>
      <c r="B1148">
        <v>0</v>
      </c>
      <c r="C1148" t="s">
        <v>10529</v>
      </c>
      <c r="D1148" t="s">
        <v>10530</v>
      </c>
      <c r="E1148" s="32">
        <f t="shared" si="51"/>
        <v>45452</v>
      </c>
      <c r="F1148" s="51">
        <f t="shared" si="52"/>
        <v>0.54166666666666663</v>
      </c>
      <c r="G1148" s="33">
        <f t="shared" si="53"/>
        <v>45452.541666666664</v>
      </c>
    </row>
    <row r="1149" spans="1:7" x14ac:dyDescent="0.45">
      <c r="A1149">
        <v>0</v>
      </c>
      <c r="B1149">
        <v>0</v>
      </c>
      <c r="C1149" t="s">
        <v>10530</v>
      </c>
      <c r="D1149" t="s">
        <v>10531</v>
      </c>
      <c r="E1149" s="32">
        <f t="shared" si="51"/>
        <v>45452</v>
      </c>
      <c r="F1149" s="51">
        <f t="shared" si="52"/>
        <v>0.5625</v>
      </c>
      <c r="G1149" s="33">
        <f t="shared" si="53"/>
        <v>45452.5625</v>
      </c>
    </row>
    <row r="1150" spans="1:7" x14ac:dyDescent="0.45">
      <c r="A1150">
        <v>0</v>
      </c>
      <c r="B1150">
        <v>0</v>
      </c>
      <c r="C1150" t="s">
        <v>10531</v>
      </c>
      <c r="D1150" t="s">
        <v>10532</v>
      </c>
      <c r="E1150" s="32">
        <f t="shared" si="51"/>
        <v>45452</v>
      </c>
      <c r="F1150" s="51">
        <f t="shared" si="52"/>
        <v>0.58333333333333337</v>
      </c>
      <c r="G1150" s="33">
        <f t="shared" si="53"/>
        <v>45452.583333333336</v>
      </c>
    </row>
    <row r="1151" spans="1:7" x14ac:dyDescent="0.45">
      <c r="A1151">
        <v>0</v>
      </c>
      <c r="B1151">
        <v>0</v>
      </c>
      <c r="C1151" t="s">
        <v>10532</v>
      </c>
      <c r="D1151" t="s">
        <v>10533</v>
      </c>
      <c r="E1151" s="32">
        <f t="shared" si="51"/>
        <v>45452</v>
      </c>
      <c r="F1151" s="51">
        <f t="shared" si="52"/>
        <v>0.60416666666666663</v>
      </c>
      <c r="G1151" s="33">
        <f t="shared" si="53"/>
        <v>45452.604166666664</v>
      </c>
    </row>
    <row r="1152" spans="1:7" x14ac:dyDescent="0.45">
      <c r="A1152">
        <v>0</v>
      </c>
      <c r="B1152">
        <v>0</v>
      </c>
      <c r="C1152" t="s">
        <v>10533</v>
      </c>
      <c r="D1152" t="s">
        <v>10534</v>
      </c>
      <c r="E1152" s="32">
        <f t="shared" si="51"/>
        <v>45452</v>
      </c>
      <c r="F1152" s="51">
        <f t="shared" si="52"/>
        <v>0.625</v>
      </c>
      <c r="G1152" s="33">
        <f t="shared" si="53"/>
        <v>45452.625</v>
      </c>
    </row>
    <row r="1153" spans="1:7" x14ac:dyDescent="0.45">
      <c r="A1153">
        <v>0</v>
      </c>
      <c r="B1153">
        <v>0</v>
      </c>
      <c r="C1153" t="s">
        <v>10534</v>
      </c>
      <c r="D1153" t="s">
        <v>10535</v>
      </c>
      <c r="E1153" s="32">
        <f t="shared" si="51"/>
        <v>45452</v>
      </c>
      <c r="F1153" s="51">
        <f t="shared" si="52"/>
        <v>0.64583333333333337</v>
      </c>
      <c r="G1153" s="33">
        <f t="shared" si="53"/>
        <v>45452.645833333336</v>
      </c>
    </row>
    <row r="1154" spans="1:7" x14ac:dyDescent="0.45">
      <c r="A1154">
        <v>0</v>
      </c>
      <c r="B1154">
        <v>0</v>
      </c>
      <c r="C1154" t="s">
        <v>10535</v>
      </c>
      <c r="D1154" t="s">
        <v>10536</v>
      </c>
      <c r="E1154" s="32">
        <f t="shared" si="51"/>
        <v>45452</v>
      </c>
      <c r="F1154" s="51">
        <f t="shared" si="52"/>
        <v>0.66666666666666663</v>
      </c>
      <c r="G1154" s="33">
        <f t="shared" si="53"/>
        <v>45452.666666666664</v>
      </c>
    </row>
    <row r="1155" spans="1:7" x14ac:dyDescent="0.45">
      <c r="A1155">
        <v>0</v>
      </c>
      <c r="B1155">
        <v>0</v>
      </c>
      <c r="C1155" t="s">
        <v>10536</v>
      </c>
      <c r="D1155" t="s">
        <v>10537</v>
      </c>
      <c r="E1155" s="32">
        <f t="shared" si="51"/>
        <v>45452</v>
      </c>
      <c r="F1155" s="51">
        <f t="shared" si="52"/>
        <v>0.6875</v>
      </c>
      <c r="G1155" s="33">
        <f t="shared" si="53"/>
        <v>45452.6875</v>
      </c>
    </row>
    <row r="1156" spans="1:7" x14ac:dyDescent="0.45">
      <c r="A1156">
        <v>0</v>
      </c>
      <c r="B1156">
        <v>0</v>
      </c>
      <c r="C1156" t="s">
        <v>10537</v>
      </c>
      <c r="D1156" t="s">
        <v>10538</v>
      </c>
      <c r="E1156" s="32">
        <f t="shared" ref="E1156:E1219" si="54">DATE(MID(C1156,2,4),MID(C1156,7,2),MID(C1156,10,2))</f>
        <v>45452</v>
      </c>
      <c r="F1156" s="51">
        <f t="shared" ref="F1156:F1219" si="55">TIME(MID(C1156,13,2),MID(C1156,16,2),0)</f>
        <v>0.70833333333333337</v>
      </c>
      <c r="G1156" s="33">
        <f t="shared" ref="G1156:G1219" si="56">E1156+F1156</f>
        <v>45452.708333333336</v>
      </c>
    </row>
    <row r="1157" spans="1:7" x14ac:dyDescent="0.45">
      <c r="A1157">
        <v>0</v>
      </c>
      <c r="B1157">
        <v>0</v>
      </c>
      <c r="C1157" t="s">
        <v>10538</v>
      </c>
      <c r="D1157" t="s">
        <v>10539</v>
      </c>
      <c r="E1157" s="32">
        <f t="shared" si="54"/>
        <v>45452</v>
      </c>
      <c r="F1157" s="51">
        <f t="shared" si="55"/>
        <v>0.72916666666666663</v>
      </c>
      <c r="G1157" s="33">
        <f t="shared" si="56"/>
        <v>45452.729166666664</v>
      </c>
    </row>
    <row r="1158" spans="1:7" x14ac:dyDescent="0.45">
      <c r="A1158">
        <v>0</v>
      </c>
      <c r="B1158">
        <v>0</v>
      </c>
      <c r="C1158" t="s">
        <v>10539</v>
      </c>
      <c r="D1158" t="s">
        <v>10540</v>
      </c>
      <c r="E1158" s="32">
        <f t="shared" si="54"/>
        <v>45452</v>
      </c>
      <c r="F1158" s="51">
        <f t="shared" si="55"/>
        <v>0.75</v>
      </c>
      <c r="G1158" s="33">
        <f t="shared" si="56"/>
        <v>45452.75</v>
      </c>
    </row>
    <row r="1159" spans="1:7" x14ac:dyDescent="0.45">
      <c r="A1159">
        <v>3.3700000000000001E-2</v>
      </c>
      <c r="B1159">
        <v>0.2</v>
      </c>
      <c r="C1159" t="s">
        <v>10540</v>
      </c>
      <c r="D1159" t="s">
        <v>10541</v>
      </c>
      <c r="E1159" s="32">
        <f t="shared" si="54"/>
        <v>45452</v>
      </c>
      <c r="F1159" s="51">
        <f t="shared" si="55"/>
        <v>0.77083333333333337</v>
      </c>
      <c r="G1159" s="33">
        <f t="shared" si="56"/>
        <v>45452.770833333336</v>
      </c>
    </row>
    <row r="1160" spans="1:7" x14ac:dyDescent="0.45">
      <c r="A1160">
        <v>0.1459</v>
      </c>
      <c r="B1160">
        <v>0.88</v>
      </c>
      <c r="C1160" t="s">
        <v>10541</v>
      </c>
      <c r="D1160" t="s">
        <v>10542</v>
      </c>
      <c r="E1160" s="32">
        <f t="shared" si="54"/>
        <v>45452</v>
      </c>
      <c r="F1160" s="51">
        <f t="shared" si="55"/>
        <v>0.79166666666666663</v>
      </c>
      <c r="G1160" s="33">
        <f t="shared" si="56"/>
        <v>45452.791666666664</v>
      </c>
    </row>
    <row r="1161" spans="1:7" x14ac:dyDescent="0.45">
      <c r="A1161">
        <v>0</v>
      </c>
      <c r="B1161">
        <v>0</v>
      </c>
      <c r="C1161" t="s">
        <v>10542</v>
      </c>
      <c r="D1161" t="s">
        <v>10543</v>
      </c>
      <c r="E1161" s="32">
        <f t="shared" si="54"/>
        <v>45452</v>
      </c>
      <c r="F1161" s="51">
        <f t="shared" si="55"/>
        <v>0.8125</v>
      </c>
      <c r="G1161" s="33">
        <f t="shared" si="56"/>
        <v>45452.8125</v>
      </c>
    </row>
    <row r="1162" spans="1:7" x14ac:dyDescent="0.45">
      <c r="A1162">
        <v>0</v>
      </c>
      <c r="B1162">
        <v>0</v>
      </c>
      <c r="C1162" t="s">
        <v>10543</v>
      </c>
      <c r="D1162" t="s">
        <v>10544</v>
      </c>
      <c r="E1162" s="32">
        <f t="shared" si="54"/>
        <v>45452</v>
      </c>
      <c r="F1162" s="51">
        <f t="shared" si="55"/>
        <v>0.83333333333333337</v>
      </c>
      <c r="G1162" s="33">
        <f t="shared" si="56"/>
        <v>45452.833333333336</v>
      </c>
    </row>
    <row r="1163" spans="1:7" x14ac:dyDescent="0.45">
      <c r="A1163">
        <v>0</v>
      </c>
      <c r="B1163">
        <v>0</v>
      </c>
      <c r="C1163" t="s">
        <v>10544</v>
      </c>
      <c r="D1163" t="s">
        <v>10545</v>
      </c>
      <c r="E1163" s="32">
        <f t="shared" si="54"/>
        <v>45452</v>
      </c>
      <c r="F1163" s="51">
        <f t="shared" si="55"/>
        <v>0.85416666666666663</v>
      </c>
      <c r="G1163" s="33">
        <f t="shared" si="56"/>
        <v>45452.854166666664</v>
      </c>
    </row>
    <row r="1164" spans="1:7" x14ac:dyDescent="0.45">
      <c r="A1164">
        <v>0</v>
      </c>
      <c r="B1164">
        <v>0</v>
      </c>
      <c r="C1164" t="s">
        <v>10545</v>
      </c>
      <c r="D1164" t="s">
        <v>10546</v>
      </c>
      <c r="E1164" s="32">
        <f t="shared" si="54"/>
        <v>45452</v>
      </c>
      <c r="F1164" s="51">
        <f t="shared" si="55"/>
        <v>0.875</v>
      </c>
      <c r="G1164" s="33">
        <f t="shared" si="56"/>
        <v>45452.875</v>
      </c>
    </row>
    <row r="1165" spans="1:7" x14ac:dyDescent="0.45">
      <c r="A1165">
        <v>0</v>
      </c>
      <c r="B1165">
        <v>0</v>
      </c>
      <c r="C1165" t="s">
        <v>10546</v>
      </c>
      <c r="D1165" t="s">
        <v>10547</v>
      </c>
      <c r="E1165" s="32">
        <f t="shared" si="54"/>
        <v>45452</v>
      </c>
      <c r="F1165" s="51">
        <f t="shared" si="55"/>
        <v>0.89583333333333337</v>
      </c>
      <c r="G1165" s="33">
        <f t="shared" si="56"/>
        <v>45452.895833333336</v>
      </c>
    </row>
    <row r="1166" spans="1:7" x14ac:dyDescent="0.45">
      <c r="A1166">
        <v>0</v>
      </c>
      <c r="B1166">
        <v>0</v>
      </c>
      <c r="C1166" t="s">
        <v>10547</v>
      </c>
      <c r="D1166" t="s">
        <v>10548</v>
      </c>
      <c r="E1166" s="32">
        <f t="shared" si="54"/>
        <v>45452</v>
      </c>
      <c r="F1166" s="51">
        <f t="shared" si="55"/>
        <v>0.91666666666666663</v>
      </c>
      <c r="G1166" s="33">
        <f t="shared" si="56"/>
        <v>45452.916666666664</v>
      </c>
    </row>
    <row r="1167" spans="1:7" x14ac:dyDescent="0.45">
      <c r="A1167">
        <v>0</v>
      </c>
      <c r="B1167">
        <v>0</v>
      </c>
      <c r="C1167" t="s">
        <v>10548</v>
      </c>
      <c r="D1167" t="s">
        <v>10549</v>
      </c>
      <c r="E1167" s="32">
        <f t="shared" si="54"/>
        <v>45452</v>
      </c>
      <c r="F1167" s="51">
        <f t="shared" si="55"/>
        <v>0.9375</v>
      </c>
      <c r="G1167" s="33">
        <f t="shared" si="56"/>
        <v>45452.9375</v>
      </c>
    </row>
    <row r="1168" spans="1:7" x14ac:dyDescent="0.45">
      <c r="A1168">
        <v>0</v>
      </c>
      <c r="B1168">
        <v>0</v>
      </c>
      <c r="C1168" t="s">
        <v>10549</v>
      </c>
      <c r="D1168" t="s">
        <v>10550</v>
      </c>
      <c r="E1168" s="32">
        <f t="shared" si="54"/>
        <v>45452</v>
      </c>
      <c r="F1168" s="51">
        <f t="shared" si="55"/>
        <v>0.95833333333333337</v>
      </c>
      <c r="G1168" s="33">
        <f t="shared" si="56"/>
        <v>45452.958333333336</v>
      </c>
    </row>
    <row r="1169" spans="1:7" x14ac:dyDescent="0.45">
      <c r="A1169">
        <v>0</v>
      </c>
      <c r="B1169">
        <v>0</v>
      </c>
      <c r="C1169" t="s">
        <v>10550</v>
      </c>
      <c r="D1169" t="s">
        <v>10551</v>
      </c>
      <c r="E1169" s="32">
        <f t="shared" si="54"/>
        <v>45452</v>
      </c>
      <c r="F1169" s="51">
        <f t="shared" si="55"/>
        <v>0.97916666666666663</v>
      </c>
      <c r="G1169" s="33">
        <f t="shared" si="56"/>
        <v>45452.979166666664</v>
      </c>
    </row>
    <row r="1170" spans="1:7" x14ac:dyDescent="0.45">
      <c r="A1170">
        <v>0</v>
      </c>
      <c r="B1170">
        <v>0</v>
      </c>
      <c r="C1170" t="s">
        <v>10551</v>
      </c>
      <c r="D1170" t="s">
        <v>10552</v>
      </c>
      <c r="E1170" s="32">
        <f t="shared" si="54"/>
        <v>45453</v>
      </c>
      <c r="F1170" s="51">
        <f t="shared" si="55"/>
        <v>0</v>
      </c>
      <c r="G1170" s="33">
        <f t="shared" si="56"/>
        <v>45453</v>
      </c>
    </row>
    <row r="1171" spans="1:7" x14ac:dyDescent="0.45">
      <c r="A1171">
        <v>0</v>
      </c>
      <c r="B1171">
        <v>0</v>
      </c>
      <c r="C1171" t="s">
        <v>10552</v>
      </c>
      <c r="D1171" t="s">
        <v>10553</v>
      </c>
      <c r="E1171" s="32">
        <f t="shared" si="54"/>
        <v>45453</v>
      </c>
      <c r="F1171" s="51">
        <f t="shared" si="55"/>
        <v>2.0833333333333332E-2</v>
      </c>
      <c r="G1171" s="33">
        <f t="shared" si="56"/>
        <v>45453.020833333336</v>
      </c>
    </row>
    <row r="1172" spans="1:7" x14ac:dyDescent="0.45">
      <c r="A1172">
        <v>0</v>
      </c>
      <c r="B1172">
        <v>0</v>
      </c>
      <c r="C1172" t="s">
        <v>10553</v>
      </c>
      <c r="D1172" t="s">
        <v>10554</v>
      </c>
      <c r="E1172" s="32">
        <f t="shared" si="54"/>
        <v>45453</v>
      </c>
      <c r="F1172" s="51">
        <f t="shared" si="55"/>
        <v>4.1666666666666664E-2</v>
      </c>
      <c r="G1172" s="33">
        <f t="shared" si="56"/>
        <v>45453.041666666664</v>
      </c>
    </row>
    <row r="1173" spans="1:7" x14ac:dyDescent="0.45">
      <c r="A1173">
        <v>0</v>
      </c>
      <c r="B1173">
        <v>0</v>
      </c>
      <c r="C1173" t="s">
        <v>10554</v>
      </c>
      <c r="D1173" t="s">
        <v>10555</v>
      </c>
      <c r="E1173" s="32">
        <f t="shared" si="54"/>
        <v>45453</v>
      </c>
      <c r="F1173" s="51">
        <f t="shared" si="55"/>
        <v>6.25E-2</v>
      </c>
      <c r="G1173" s="33">
        <f t="shared" si="56"/>
        <v>45453.0625</v>
      </c>
    </row>
    <row r="1174" spans="1:7" x14ac:dyDescent="0.45">
      <c r="A1174">
        <v>0</v>
      </c>
      <c r="B1174">
        <v>0</v>
      </c>
      <c r="C1174" t="s">
        <v>10555</v>
      </c>
      <c r="D1174" t="s">
        <v>10556</v>
      </c>
      <c r="E1174" s="32">
        <f t="shared" si="54"/>
        <v>45453</v>
      </c>
      <c r="F1174" s="51">
        <f t="shared" si="55"/>
        <v>8.3333333333333329E-2</v>
      </c>
      <c r="G1174" s="33">
        <f t="shared" si="56"/>
        <v>45453.083333333336</v>
      </c>
    </row>
    <row r="1175" spans="1:7" x14ac:dyDescent="0.45">
      <c r="A1175">
        <v>0</v>
      </c>
      <c r="B1175">
        <v>0</v>
      </c>
      <c r="C1175" t="s">
        <v>10556</v>
      </c>
      <c r="D1175" t="s">
        <v>10557</v>
      </c>
      <c r="E1175" s="32">
        <f t="shared" si="54"/>
        <v>45453</v>
      </c>
      <c r="F1175" s="51">
        <f t="shared" si="55"/>
        <v>0.10416666666666667</v>
      </c>
      <c r="G1175" s="33">
        <f t="shared" si="56"/>
        <v>45453.104166666664</v>
      </c>
    </row>
    <row r="1176" spans="1:7" x14ac:dyDescent="0.45">
      <c r="A1176">
        <v>0</v>
      </c>
      <c r="B1176">
        <v>0</v>
      </c>
      <c r="C1176" t="s">
        <v>10557</v>
      </c>
      <c r="D1176" t="s">
        <v>10558</v>
      </c>
      <c r="E1176" s="32">
        <f t="shared" si="54"/>
        <v>45453</v>
      </c>
      <c r="F1176" s="51">
        <f t="shared" si="55"/>
        <v>0.125</v>
      </c>
      <c r="G1176" s="33">
        <f t="shared" si="56"/>
        <v>45453.125</v>
      </c>
    </row>
    <row r="1177" spans="1:7" x14ac:dyDescent="0.45">
      <c r="A1177">
        <v>0</v>
      </c>
      <c r="B1177">
        <v>0</v>
      </c>
      <c r="C1177" t="s">
        <v>10558</v>
      </c>
      <c r="D1177" t="s">
        <v>10559</v>
      </c>
      <c r="E1177" s="32">
        <f t="shared" si="54"/>
        <v>45453</v>
      </c>
      <c r="F1177" s="51">
        <f t="shared" si="55"/>
        <v>0.14583333333333334</v>
      </c>
      <c r="G1177" s="33">
        <f t="shared" si="56"/>
        <v>45453.145833333336</v>
      </c>
    </row>
    <row r="1178" spans="1:7" x14ac:dyDescent="0.45">
      <c r="A1178">
        <v>0</v>
      </c>
      <c r="B1178">
        <v>0</v>
      </c>
      <c r="C1178" t="s">
        <v>10559</v>
      </c>
      <c r="D1178" t="s">
        <v>10560</v>
      </c>
      <c r="E1178" s="32">
        <f t="shared" si="54"/>
        <v>45453</v>
      </c>
      <c r="F1178" s="51">
        <f t="shared" si="55"/>
        <v>0.16666666666666666</v>
      </c>
      <c r="G1178" s="33">
        <f t="shared" si="56"/>
        <v>45453.166666666664</v>
      </c>
    </row>
    <row r="1179" spans="1:7" x14ac:dyDescent="0.45">
      <c r="A1179">
        <v>0</v>
      </c>
      <c r="B1179">
        <v>0</v>
      </c>
      <c r="C1179" t="s">
        <v>10560</v>
      </c>
      <c r="D1179" t="s">
        <v>10561</v>
      </c>
      <c r="E1179" s="32">
        <f t="shared" si="54"/>
        <v>45453</v>
      </c>
      <c r="F1179" s="51">
        <f t="shared" si="55"/>
        <v>0.1875</v>
      </c>
      <c r="G1179" s="33">
        <f t="shared" si="56"/>
        <v>45453.1875</v>
      </c>
    </row>
    <row r="1180" spans="1:7" x14ac:dyDescent="0.45">
      <c r="A1180">
        <v>0</v>
      </c>
      <c r="B1180">
        <v>0</v>
      </c>
      <c r="C1180" t="s">
        <v>10561</v>
      </c>
      <c r="D1180" t="s">
        <v>10562</v>
      </c>
      <c r="E1180" s="32">
        <f t="shared" si="54"/>
        <v>45453</v>
      </c>
      <c r="F1180" s="51">
        <f t="shared" si="55"/>
        <v>0.20833333333333334</v>
      </c>
      <c r="G1180" s="33">
        <f t="shared" si="56"/>
        <v>45453.208333333336</v>
      </c>
    </row>
    <row r="1181" spans="1:7" x14ac:dyDescent="0.45">
      <c r="A1181">
        <v>0</v>
      </c>
      <c r="B1181">
        <v>0</v>
      </c>
      <c r="C1181" t="s">
        <v>10562</v>
      </c>
      <c r="D1181" t="s">
        <v>10563</v>
      </c>
      <c r="E1181" s="32">
        <f t="shared" si="54"/>
        <v>45453</v>
      </c>
      <c r="F1181" s="51">
        <f t="shared" si="55"/>
        <v>0.22916666666666666</v>
      </c>
      <c r="G1181" s="33">
        <f t="shared" si="56"/>
        <v>45453.229166666664</v>
      </c>
    </row>
    <row r="1182" spans="1:7" x14ac:dyDescent="0.45">
      <c r="A1182">
        <v>0</v>
      </c>
      <c r="B1182">
        <v>0</v>
      </c>
      <c r="C1182" t="s">
        <v>10563</v>
      </c>
      <c r="D1182" t="s">
        <v>10564</v>
      </c>
      <c r="E1182" s="32">
        <f t="shared" si="54"/>
        <v>45453</v>
      </c>
      <c r="F1182" s="51">
        <f t="shared" si="55"/>
        <v>0.25</v>
      </c>
      <c r="G1182" s="33">
        <f t="shared" si="56"/>
        <v>45453.25</v>
      </c>
    </row>
    <row r="1183" spans="1:7" x14ac:dyDescent="0.45">
      <c r="A1183">
        <v>0</v>
      </c>
      <c r="B1183">
        <v>0</v>
      </c>
      <c r="C1183" t="s">
        <v>10564</v>
      </c>
      <c r="D1183" t="s">
        <v>10565</v>
      </c>
      <c r="E1183" s="32">
        <f t="shared" si="54"/>
        <v>45453</v>
      </c>
      <c r="F1183" s="51">
        <f t="shared" si="55"/>
        <v>0.27083333333333331</v>
      </c>
      <c r="G1183" s="33">
        <f t="shared" si="56"/>
        <v>45453.270833333336</v>
      </c>
    </row>
    <row r="1184" spans="1:7" x14ac:dyDescent="0.45">
      <c r="A1184">
        <v>0</v>
      </c>
      <c r="B1184">
        <v>0</v>
      </c>
      <c r="C1184" t="s">
        <v>10565</v>
      </c>
      <c r="D1184" t="s">
        <v>10566</v>
      </c>
      <c r="E1184" s="32">
        <f t="shared" si="54"/>
        <v>45453</v>
      </c>
      <c r="F1184" s="51">
        <f t="shared" si="55"/>
        <v>0.29166666666666669</v>
      </c>
      <c r="G1184" s="33">
        <f t="shared" si="56"/>
        <v>45453.291666666664</v>
      </c>
    </row>
    <row r="1185" spans="1:7" x14ac:dyDescent="0.45">
      <c r="A1185">
        <v>0</v>
      </c>
      <c r="B1185">
        <v>0</v>
      </c>
      <c r="C1185" t="s">
        <v>10566</v>
      </c>
      <c r="D1185" t="s">
        <v>10567</v>
      </c>
      <c r="E1185" s="32">
        <f t="shared" si="54"/>
        <v>45453</v>
      </c>
      <c r="F1185" s="51">
        <f t="shared" si="55"/>
        <v>0.3125</v>
      </c>
      <c r="G1185" s="33">
        <f t="shared" si="56"/>
        <v>45453.3125</v>
      </c>
    </row>
    <row r="1186" spans="1:7" x14ac:dyDescent="0.45">
      <c r="A1186">
        <v>0</v>
      </c>
      <c r="B1186">
        <v>0</v>
      </c>
      <c r="C1186" t="s">
        <v>10567</v>
      </c>
      <c r="D1186" t="s">
        <v>10568</v>
      </c>
      <c r="E1186" s="32">
        <f t="shared" si="54"/>
        <v>45453</v>
      </c>
      <c r="F1186" s="51">
        <f t="shared" si="55"/>
        <v>0.33333333333333331</v>
      </c>
      <c r="G1186" s="33">
        <f t="shared" si="56"/>
        <v>45453.333333333336</v>
      </c>
    </row>
    <row r="1187" spans="1:7" x14ac:dyDescent="0.45">
      <c r="A1187">
        <v>0</v>
      </c>
      <c r="B1187">
        <v>0</v>
      </c>
      <c r="C1187" t="s">
        <v>10568</v>
      </c>
      <c r="D1187" t="s">
        <v>10569</v>
      </c>
      <c r="E1187" s="32">
        <f t="shared" si="54"/>
        <v>45453</v>
      </c>
      <c r="F1187" s="51">
        <f t="shared" si="55"/>
        <v>0.35416666666666669</v>
      </c>
      <c r="G1187" s="33">
        <f t="shared" si="56"/>
        <v>45453.354166666664</v>
      </c>
    </row>
    <row r="1188" spans="1:7" x14ac:dyDescent="0.45">
      <c r="A1188">
        <v>0</v>
      </c>
      <c r="B1188">
        <v>0</v>
      </c>
      <c r="C1188" t="s">
        <v>10569</v>
      </c>
      <c r="D1188" t="s">
        <v>10570</v>
      </c>
      <c r="E1188" s="32">
        <f t="shared" si="54"/>
        <v>45453</v>
      </c>
      <c r="F1188" s="51">
        <f t="shared" si="55"/>
        <v>0.375</v>
      </c>
      <c r="G1188" s="33">
        <f t="shared" si="56"/>
        <v>45453.375</v>
      </c>
    </row>
    <row r="1189" spans="1:7" x14ac:dyDescent="0.45">
      <c r="A1189">
        <v>0</v>
      </c>
      <c r="B1189">
        <v>0</v>
      </c>
      <c r="C1189" t="s">
        <v>10570</v>
      </c>
      <c r="D1189" t="s">
        <v>10571</v>
      </c>
      <c r="E1189" s="32">
        <f t="shared" si="54"/>
        <v>45453</v>
      </c>
      <c r="F1189" s="51">
        <f t="shared" si="55"/>
        <v>0.39583333333333331</v>
      </c>
      <c r="G1189" s="33">
        <f t="shared" si="56"/>
        <v>45453.395833333336</v>
      </c>
    </row>
    <row r="1190" spans="1:7" x14ac:dyDescent="0.45">
      <c r="A1190">
        <v>0</v>
      </c>
      <c r="B1190">
        <v>0</v>
      </c>
      <c r="C1190" t="s">
        <v>10571</v>
      </c>
      <c r="D1190" t="s">
        <v>10572</v>
      </c>
      <c r="E1190" s="32">
        <f t="shared" si="54"/>
        <v>45453</v>
      </c>
      <c r="F1190" s="51">
        <f t="shared" si="55"/>
        <v>0.41666666666666669</v>
      </c>
      <c r="G1190" s="33">
        <f t="shared" si="56"/>
        <v>45453.416666666664</v>
      </c>
    </row>
    <row r="1191" spans="1:7" x14ac:dyDescent="0.45">
      <c r="A1191">
        <v>0</v>
      </c>
      <c r="B1191">
        <v>0</v>
      </c>
      <c r="C1191" t="s">
        <v>10572</v>
      </c>
      <c r="D1191" t="s">
        <v>10573</v>
      </c>
      <c r="E1191" s="32">
        <f t="shared" si="54"/>
        <v>45453</v>
      </c>
      <c r="F1191" s="51">
        <f t="shared" si="55"/>
        <v>0.4375</v>
      </c>
      <c r="G1191" s="33">
        <f t="shared" si="56"/>
        <v>45453.4375</v>
      </c>
    </row>
    <row r="1192" spans="1:7" x14ac:dyDescent="0.45">
      <c r="A1192">
        <v>0</v>
      </c>
      <c r="B1192">
        <v>0</v>
      </c>
      <c r="C1192" t="s">
        <v>10573</v>
      </c>
      <c r="D1192" t="s">
        <v>10574</v>
      </c>
      <c r="E1192" s="32">
        <f t="shared" si="54"/>
        <v>45453</v>
      </c>
      <c r="F1192" s="51">
        <f t="shared" si="55"/>
        <v>0.45833333333333331</v>
      </c>
      <c r="G1192" s="33">
        <f t="shared" si="56"/>
        <v>45453.458333333336</v>
      </c>
    </row>
    <row r="1193" spans="1:7" x14ac:dyDescent="0.45">
      <c r="A1193">
        <v>0</v>
      </c>
      <c r="B1193">
        <v>0</v>
      </c>
      <c r="C1193" t="s">
        <v>10574</v>
      </c>
      <c r="D1193" t="s">
        <v>10575</v>
      </c>
      <c r="E1193" s="32">
        <f t="shared" si="54"/>
        <v>45453</v>
      </c>
      <c r="F1193" s="51">
        <f t="shared" si="55"/>
        <v>0.47916666666666669</v>
      </c>
      <c r="G1193" s="33">
        <f t="shared" si="56"/>
        <v>45453.479166666664</v>
      </c>
    </row>
    <row r="1194" spans="1:7" x14ac:dyDescent="0.45">
      <c r="A1194">
        <v>0</v>
      </c>
      <c r="B1194">
        <v>0</v>
      </c>
      <c r="C1194" t="s">
        <v>10575</v>
      </c>
      <c r="D1194" t="s">
        <v>10576</v>
      </c>
      <c r="E1194" s="32">
        <f t="shared" si="54"/>
        <v>45453</v>
      </c>
      <c r="F1194" s="51">
        <f t="shared" si="55"/>
        <v>0.5</v>
      </c>
      <c r="G1194" s="33">
        <f t="shared" si="56"/>
        <v>45453.5</v>
      </c>
    </row>
    <row r="1195" spans="1:7" x14ac:dyDescent="0.45">
      <c r="A1195">
        <v>0</v>
      </c>
      <c r="B1195">
        <v>0</v>
      </c>
      <c r="C1195" t="s">
        <v>10576</v>
      </c>
      <c r="D1195" t="s">
        <v>10577</v>
      </c>
      <c r="E1195" s="32">
        <f t="shared" si="54"/>
        <v>45453</v>
      </c>
      <c r="F1195" s="51">
        <f t="shared" si="55"/>
        <v>0.52083333333333337</v>
      </c>
      <c r="G1195" s="33">
        <f t="shared" si="56"/>
        <v>45453.520833333336</v>
      </c>
    </row>
    <row r="1196" spans="1:7" x14ac:dyDescent="0.45">
      <c r="A1196">
        <v>0</v>
      </c>
      <c r="B1196">
        <v>0</v>
      </c>
      <c r="C1196" t="s">
        <v>10577</v>
      </c>
      <c r="D1196" t="s">
        <v>10578</v>
      </c>
      <c r="E1196" s="32">
        <f t="shared" si="54"/>
        <v>45453</v>
      </c>
      <c r="F1196" s="51">
        <f t="shared" si="55"/>
        <v>0.54166666666666663</v>
      </c>
      <c r="G1196" s="33">
        <f t="shared" si="56"/>
        <v>45453.541666666664</v>
      </c>
    </row>
    <row r="1197" spans="1:7" x14ac:dyDescent="0.45">
      <c r="A1197">
        <v>0</v>
      </c>
      <c r="B1197">
        <v>0</v>
      </c>
      <c r="C1197" t="s">
        <v>10578</v>
      </c>
      <c r="D1197" t="s">
        <v>10579</v>
      </c>
      <c r="E1197" s="32">
        <f t="shared" si="54"/>
        <v>45453</v>
      </c>
      <c r="F1197" s="51">
        <f t="shared" si="55"/>
        <v>0.5625</v>
      </c>
      <c r="G1197" s="33">
        <f t="shared" si="56"/>
        <v>45453.5625</v>
      </c>
    </row>
    <row r="1198" spans="1:7" x14ac:dyDescent="0.45">
      <c r="A1198">
        <v>0</v>
      </c>
      <c r="B1198">
        <v>0</v>
      </c>
      <c r="C1198" t="s">
        <v>10579</v>
      </c>
      <c r="D1198" t="s">
        <v>10580</v>
      </c>
      <c r="E1198" s="32">
        <f t="shared" si="54"/>
        <v>45453</v>
      </c>
      <c r="F1198" s="51">
        <f t="shared" si="55"/>
        <v>0.58333333333333337</v>
      </c>
      <c r="G1198" s="33">
        <f t="shared" si="56"/>
        <v>45453.583333333336</v>
      </c>
    </row>
    <row r="1199" spans="1:7" x14ac:dyDescent="0.45">
      <c r="A1199">
        <v>0</v>
      </c>
      <c r="B1199">
        <v>0</v>
      </c>
      <c r="C1199" t="s">
        <v>10580</v>
      </c>
      <c r="D1199" t="s">
        <v>10581</v>
      </c>
      <c r="E1199" s="32">
        <f t="shared" si="54"/>
        <v>45453</v>
      </c>
      <c r="F1199" s="51">
        <f t="shared" si="55"/>
        <v>0.60416666666666663</v>
      </c>
      <c r="G1199" s="33">
        <f t="shared" si="56"/>
        <v>45453.604166666664</v>
      </c>
    </row>
    <row r="1200" spans="1:7" x14ac:dyDescent="0.45">
      <c r="A1200">
        <v>0</v>
      </c>
      <c r="B1200">
        <v>0</v>
      </c>
      <c r="C1200" t="s">
        <v>10581</v>
      </c>
      <c r="D1200" t="s">
        <v>10582</v>
      </c>
      <c r="E1200" s="32">
        <f t="shared" si="54"/>
        <v>45453</v>
      </c>
      <c r="F1200" s="51">
        <f t="shared" si="55"/>
        <v>0.625</v>
      </c>
      <c r="G1200" s="33">
        <f t="shared" si="56"/>
        <v>45453.625</v>
      </c>
    </row>
    <row r="1201" spans="1:7" x14ac:dyDescent="0.45">
      <c r="A1201">
        <v>0</v>
      </c>
      <c r="B1201">
        <v>0</v>
      </c>
      <c r="C1201" t="s">
        <v>10582</v>
      </c>
      <c r="D1201" t="s">
        <v>10583</v>
      </c>
      <c r="E1201" s="32">
        <f t="shared" si="54"/>
        <v>45453</v>
      </c>
      <c r="F1201" s="51">
        <f t="shared" si="55"/>
        <v>0.64583333333333337</v>
      </c>
      <c r="G1201" s="33">
        <f t="shared" si="56"/>
        <v>45453.645833333336</v>
      </c>
    </row>
    <row r="1202" spans="1:7" x14ac:dyDescent="0.45">
      <c r="A1202">
        <v>0</v>
      </c>
      <c r="B1202">
        <v>0</v>
      </c>
      <c r="C1202" t="s">
        <v>10583</v>
      </c>
      <c r="D1202" t="s">
        <v>10584</v>
      </c>
      <c r="E1202" s="32">
        <f t="shared" si="54"/>
        <v>45453</v>
      </c>
      <c r="F1202" s="51">
        <f t="shared" si="55"/>
        <v>0.66666666666666663</v>
      </c>
      <c r="G1202" s="33">
        <f t="shared" si="56"/>
        <v>45453.666666666664</v>
      </c>
    </row>
    <row r="1203" spans="1:7" x14ac:dyDescent="0.45">
      <c r="A1203">
        <v>0</v>
      </c>
      <c r="B1203">
        <v>0</v>
      </c>
      <c r="C1203" t="s">
        <v>10584</v>
      </c>
      <c r="D1203" t="s">
        <v>10585</v>
      </c>
      <c r="E1203" s="32">
        <f t="shared" si="54"/>
        <v>45453</v>
      </c>
      <c r="F1203" s="51">
        <f t="shared" si="55"/>
        <v>0.6875</v>
      </c>
      <c r="G1203" s="33">
        <f t="shared" si="56"/>
        <v>45453.6875</v>
      </c>
    </row>
    <row r="1204" spans="1:7" x14ac:dyDescent="0.45">
      <c r="A1204">
        <v>0</v>
      </c>
      <c r="B1204">
        <v>0</v>
      </c>
      <c r="C1204" t="s">
        <v>10585</v>
      </c>
      <c r="D1204" t="s">
        <v>10586</v>
      </c>
      <c r="E1204" s="32">
        <f t="shared" si="54"/>
        <v>45453</v>
      </c>
      <c r="F1204" s="51">
        <f t="shared" si="55"/>
        <v>0.70833333333333337</v>
      </c>
      <c r="G1204" s="33">
        <f t="shared" si="56"/>
        <v>45453.708333333336</v>
      </c>
    </row>
    <row r="1205" spans="1:7" x14ac:dyDescent="0.45">
      <c r="A1205">
        <v>0</v>
      </c>
      <c r="B1205">
        <v>0</v>
      </c>
      <c r="C1205" t="s">
        <v>10586</v>
      </c>
      <c r="D1205" t="s">
        <v>10587</v>
      </c>
      <c r="E1205" s="32">
        <f t="shared" si="54"/>
        <v>45453</v>
      </c>
      <c r="F1205" s="51">
        <f t="shared" si="55"/>
        <v>0.72916666666666663</v>
      </c>
      <c r="G1205" s="33">
        <f t="shared" si="56"/>
        <v>45453.729166666664</v>
      </c>
    </row>
    <row r="1206" spans="1:7" x14ac:dyDescent="0.45">
      <c r="A1206">
        <v>0</v>
      </c>
      <c r="B1206">
        <v>0</v>
      </c>
      <c r="C1206" t="s">
        <v>10587</v>
      </c>
      <c r="D1206" t="s">
        <v>10588</v>
      </c>
      <c r="E1206" s="32">
        <f t="shared" si="54"/>
        <v>45453</v>
      </c>
      <c r="F1206" s="51">
        <f t="shared" si="55"/>
        <v>0.75</v>
      </c>
      <c r="G1206" s="33">
        <f t="shared" si="56"/>
        <v>45453.75</v>
      </c>
    </row>
    <row r="1207" spans="1:7" x14ac:dyDescent="0.45">
      <c r="A1207">
        <v>0.2132</v>
      </c>
      <c r="B1207">
        <v>1.28</v>
      </c>
      <c r="C1207" t="s">
        <v>10588</v>
      </c>
      <c r="D1207" t="s">
        <v>10589</v>
      </c>
      <c r="E1207" s="32">
        <f t="shared" si="54"/>
        <v>45453</v>
      </c>
      <c r="F1207" s="51">
        <f t="shared" si="55"/>
        <v>0.77083333333333337</v>
      </c>
      <c r="G1207" s="33">
        <f t="shared" si="56"/>
        <v>45453.770833333336</v>
      </c>
    </row>
    <row r="1208" spans="1:7" x14ac:dyDescent="0.45">
      <c r="A1208">
        <v>0.20200000000000001</v>
      </c>
      <c r="B1208">
        <v>1.22</v>
      </c>
      <c r="C1208" t="s">
        <v>10589</v>
      </c>
      <c r="D1208" t="s">
        <v>10590</v>
      </c>
      <c r="E1208" s="32">
        <f t="shared" si="54"/>
        <v>45453</v>
      </c>
      <c r="F1208" s="51">
        <f t="shared" si="55"/>
        <v>0.79166666666666663</v>
      </c>
      <c r="G1208" s="33">
        <f t="shared" si="56"/>
        <v>45453.791666666664</v>
      </c>
    </row>
    <row r="1209" spans="1:7" x14ac:dyDescent="0.45">
      <c r="A1209">
        <v>8.0789000000000009</v>
      </c>
      <c r="B1209">
        <v>48.67</v>
      </c>
      <c r="C1209" t="s">
        <v>10590</v>
      </c>
      <c r="D1209" t="s">
        <v>10591</v>
      </c>
      <c r="E1209" s="32">
        <f t="shared" si="54"/>
        <v>45453</v>
      </c>
      <c r="F1209" s="51">
        <f t="shared" si="55"/>
        <v>0.8125</v>
      </c>
      <c r="G1209" s="33">
        <f t="shared" si="56"/>
        <v>45453.8125</v>
      </c>
    </row>
    <row r="1210" spans="1:7" x14ac:dyDescent="0.45">
      <c r="A1210">
        <v>0.57230000000000003</v>
      </c>
      <c r="B1210">
        <v>3.45</v>
      </c>
      <c r="C1210" t="s">
        <v>10591</v>
      </c>
      <c r="D1210" t="s">
        <v>10592</v>
      </c>
      <c r="E1210" s="32">
        <f t="shared" si="54"/>
        <v>45453</v>
      </c>
      <c r="F1210" s="51">
        <f t="shared" si="55"/>
        <v>0.83333333333333337</v>
      </c>
      <c r="G1210" s="33">
        <f t="shared" si="56"/>
        <v>45453.833333333336</v>
      </c>
    </row>
    <row r="1211" spans="1:7" x14ac:dyDescent="0.45">
      <c r="A1211">
        <v>0</v>
      </c>
      <c r="B1211">
        <v>0</v>
      </c>
      <c r="C1211" t="s">
        <v>10592</v>
      </c>
      <c r="D1211" t="s">
        <v>10593</v>
      </c>
      <c r="E1211" s="32">
        <f t="shared" si="54"/>
        <v>45453</v>
      </c>
      <c r="F1211" s="51">
        <f t="shared" si="55"/>
        <v>0.85416666666666663</v>
      </c>
      <c r="G1211" s="33">
        <f t="shared" si="56"/>
        <v>45453.854166666664</v>
      </c>
    </row>
    <row r="1212" spans="1:7" x14ac:dyDescent="0.45">
      <c r="A1212">
        <v>0.65080000000000005</v>
      </c>
      <c r="B1212">
        <v>3.92</v>
      </c>
      <c r="C1212" t="s">
        <v>10593</v>
      </c>
      <c r="D1212" t="s">
        <v>10594</v>
      </c>
      <c r="E1212" s="32">
        <f t="shared" si="54"/>
        <v>45453</v>
      </c>
      <c r="F1212" s="51">
        <f t="shared" si="55"/>
        <v>0.875</v>
      </c>
      <c r="G1212" s="33">
        <f t="shared" si="56"/>
        <v>45453.875</v>
      </c>
    </row>
    <row r="1213" spans="1:7" x14ac:dyDescent="0.45">
      <c r="A1213">
        <v>0.1459</v>
      </c>
      <c r="B1213">
        <v>0.88</v>
      </c>
      <c r="C1213" t="s">
        <v>10594</v>
      </c>
      <c r="D1213" t="s">
        <v>10595</v>
      </c>
      <c r="E1213" s="32">
        <f t="shared" si="54"/>
        <v>45453</v>
      </c>
      <c r="F1213" s="51">
        <f t="shared" si="55"/>
        <v>0.89583333333333337</v>
      </c>
      <c r="G1213" s="33">
        <f t="shared" si="56"/>
        <v>45453.895833333336</v>
      </c>
    </row>
    <row r="1214" spans="1:7" x14ac:dyDescent="0.45">
      <c r="A1214">
        <v>0</v>
      </c>
      <c r="B1214">
        <v>0</v>
      </c>
      <c r="C1214" t="s">
        <v>10595</v>
      </c>
      <c r="D1214" t="s">
        <v>10596</v>
      </c>
      <c r="E1214" s="32">
        <f t="shared" si="54"/>
        <v>45453</v>
      </c>
      <c r="F1214" s="51">
        <f t="shared" si="55"/>
        <v>0.91666666666666663</v>
      </c>
      <c r="G1214" s="33">
        <f t="shared" si="56"/>
        <v>45453.916666666664</v>
      </c>
    </row>
    <row r="1215" spans="1:7" x14ac:dyDescent="0.45">
      <c r="A1215">
        <v>3.7814000000000001</v>
      </c>
      <c r="B1215">
        <v>22.78</v>
      </c>
      <c r="C1215" t="s">
        <v>10596</v>
      </c>
      <c r="D1215" t="s">
        <v>10597</v>
      </c>
      <c r="E1215" s="32">
        <f t="shared" si="54"/>
        <v>45453</v>
      </c>
      <c r="F1215" s="51">
        <f t="shared" si="55"/>
        <v>0.9375</v>
      </c>
      <c r="G1215" s="33">
        <f t="shared" si="56"/>
        <v>45453.9375</v>
      </c>
    </row>
    <row r="1216" spans="1:7" x14ac:dyDescent="0.45">
      <c r="A1216">
        <v>0</v>
      </c>
      <c r="B1216">
        <v>0</v>
      </c>
      <c r="C1216" t="s">
        <v>10597</v>
      </c>
      <c r="D1216" t="s">
        <v>10598</v>
      </c>
      <c r="E1216" s="32">
        <f t="shared" si="54"/>
        <v>45453</v>
      </c>
      <c r="F1216" s="51">
        <f t="shared" si="55"/>
        <v>0.95833333333333337</v>
      </c>
      <c r="G1216" s="33">
        <f t="shared" si="56"/>
        <v>45453.958333333336</v>
      </c>
    </row>
    <row r="1217" spans="1:7" x14ac:dyDescent="0.45">
      <c r="A1217">
        <v>0</v>
      </c>
      <c r="B1217">
        <v>0</v>
      </c>
      <c r="C1217" t="s">
        <v>10598</v>
      </c>
      <c r="D1217" t="s">
        <v>10599</v>
      </c>
      <c r="E1217" s="32">
        <f t="shared" si="54"/>
        <v>45453</v>
      </c>
      <c r="F1217" s="51">
        <f t="shared" si="55"/>
        <v>0.97916666666666663</v>
      </c>
      <c r="G1217" s="33">
        <f t="shared" si="56"/>
        <v>45453.979166666664</v>
      </c>
    </row>
    <row r="1218" spans="1:7" x14ac:dyDescent="0.45">
      <c r="A1218">
        <v>0</v>
      </c>
      <c r="B1218">
        <v>0</v>
      </c>
      <c r="C1218" t="s">
        <v>10599</v>
      </c>
      <c r="D1218" t="s">
        <v>10600</v>
      </c>
      <c r="E1218" s="32">
        <f t="shared" si="54"/>
        <v>45454</v>
      </c>
      <c r="F1218" s="51">
        <f t="shared" si="55"/>
        <v>0</v>
      </c>
      <c r="G1218" s="33">
        <f t="shared" si="56"/>
        <v>45454</v>
      </c>
    </row>
    <row r="1219" spans="1:7" x14ac:dyDescent="0.45">
      <c r="A1219">
        <v>0</v>
      </c>
      <c r="B1219">
        <v>0</v>
      </c>
      <c r="C1219" t="s">
        <v>10600</v>
      </c>
      <c r="D1219" t="s">
        <v>1387</v>
      </c>
      <c r="E1219" s="32">
        <f t="shared" si="54"/>
        <v>45454</v>
      </c>
      <c r="F1219" s="51">
        <f t="shared" si="55"/>
        <v>2.0833333333333332E-2</v>
      </c>
      <c r="G1219" s="33">
        <f t="shared" si="56"/>
        <v>45454.020833333336</v>
      </c>
    </row>
    <row r="1220" spans="1:7" x14ac:dyDescent="0.45">
      <c r="A1220">
        <v>0</v>
      </c>
      <c r="B1220">
        <v>0</v>
      </c>
      <c r="C1220" t="s">
        <v>1387</v>
      </c>
      <c r="D1220" t="s">
        <v>1388</v>
      </c>
      <c r="E1220" s="32">
        <f t="shared" ref="E1220:E1283" si="57">DATE(MID(C1220,2,4),MID(C1220,7,2),MID(C1220,10,2))</f>
        <v>45454</v>
      </c>
      <c r="F1220" s="51">
        <f t="shared" ref="F1220:F1283" si="58">TIME(MID(C1220,13,2),MID(C1220,16,2),0)</f>
        <v>4.1666666666666664E-2</v>
      </c>
      <c r="G1220" s="33">
        <f t="shared" ref="G1220:G1283" si="59">E1220+F1220</f>
        <v>45454.041666666664</v>
      </c>
    </row>
    <row r="1221" spans="1:7" x14ac:dyDescent="0.45">
      <c r="A1221">
        <v>0</v>
      </c>
      <c r="B1221">
        <v>0</v>
      </c>
      <c r="C1221" t="s">
        <v>1388</v>
      </c>
      <c r="D1221" t="s">
        <v>1389</v>
      </c>
      <c r="E1221" s="32">
        <f t="shared" si="57"/>
        <v>45454</v>
      </c>
      <c r="F1221" s="51">
        <f t="shared" si="58"/>
        <v>6.25E-2</v>
      </c>
      <c r="G1221" s="33">
        <f t="shared" si="59"/>
        <v>45454.0625</v>
      </c>
    </row>
    <row r="1222" spans="1:7" x14ac:dyDescent="0.45">
      <c r="A1222">
        <v>0</v>
      </c>
      <c r="B1222">
        <v>0</v>
      </c>
      <c r="C1222" t="s">
        <v>1389</v>
      </c>
      <c r="D1222" t="s">
        <v>1390</v>
      </c>
      <c r="E1222" s="32">
        <f t="shared" si="57"/>
        <v>45454</v>
      </c>
      <c r="F1222" s="51">
        <f t="shared" si="58"/>
        <v>8.3333333333333329E-2</v>
      </c>
      <c r="G1222" s="33">
        <f t="shared" si="59"/>
        <v>45454.083333333336</v>
      </c>
    </row>
    <row r="1223" spans="1:7" x14ac:dyDescent="0.45">
      <c r="A1223">
        <v>0</v>
      </c>
      <c r="B1223">
        <v>0</v>
      </c>
      <c r="C1223" t="s">
        <v>1390</v>
      </c>
      <c r="D1223" t="s">
        <v>1391</v>
      </c>
      <c r="E1223" s="32">
        <f t="shared" si="57"/>
        <v>45454</v>
      </c>
      <c r="F1223" s="51">
        <f t="shared" si="58"/>
        <v>0.10416666666666667</v>
      </c>
      <c r="G1223" s="33">
        <f t="shared" si="59"/>
        <v>45454.104166666664</v>
      </c>
    </row>
    <row r="1224" spans="1:7" x14ac:dyDescent="0.45">
      <c r="A1224">
        <v>0</v>
      </c>
      <c r="B1224">
        <v>0</v>
      </c>
      <c r="C1224" t="s">
        <v>1391</v>
      </c>
      <c r="D1224" t="s">
        <v>1392</v>
      </c>
      <c r="E1224" s="32">
        <f t="shared" si="57"/>
        <v>45454</v>
      </c>
      <c r="F1224" s="51">
        <f t="shared" si="58"/>
        <v>0.125</v>
      </c>
      <c r="G1224" s="33">
        <f t="shared" si="59"/>
        <v>45454.125</v>
      </c>
    </row>
    <row r="1225" spans="1:7" x14ac:dyDescent="0.45">
      <c r="A1225">
        <v>0</v>
      </c>
      <c r="B1225">
        <v>0</v>
      </c>
      <c r="C1225" t="s">
        <v>1392</v>
      </c>
      <c r="D1225" t="s">
        <v>1393</v>
      </c>
      <c r="E1225" s="32">
        <f t="shared" si="57"/>
        <v>45454</v>
      </c>
      <c r="F1225" s="51">
        <f t="shared" si="58"/>
        <v>0.14583333333333334</v>
      </c>
      <c r="G1225" s="33">
        <f t="shared" si="59"/>
        <v>45454.145833333336</v>
      </c>
    </row>
    <row r="1226" spans="1:7" x14ac:dyDescent="0.45">
      <c r="A1226">
        <v>0</v>
      </c>
      <c r="B1226">
        <v>0</v>
      </c>
      <c r="C1226" t="s">
        <v>1393</v>
      </c>
      <c r="D1226" t="s">
        <v>1394</v>
      </c>
      <c r="E1226" s="32">
        <f t="shared" si="57"/>
        <v>45454</v>
      </c>
      <c r="F1226" s="51">
        <f t="shared" si="58"/>
        <v>0.16666666666666666</v>
      </c>
      <c r="G1226" s="33">
        <f t="shared" si="59"/>
        <v>45454.166666666664</v>
      </c>
    </row>
    <row r="1227" spans="1:7" x14ac:dyDescent="0.45">
      <c r="A1227">
        <v>0</v>
      </c>
      <c r="B1227">
        <v>0</v>
      </c>
      <c r="C1227" t="s">
        <v>1394</v>
      </c>
      <c r="D1227" t="s">
        <v>1395</v>
      </c>
      <c r="E1227" s="32">
        <f t="shared" si="57"/>
        <v>45454</v>
      </c>
      <c r="F1227" s="51">
        <f t="shared" si="58"/>
        <v>0.1875</v>
      </c>
      <c r="G1227" s="33">
        <f t="shared" si="59"/>
        <v>45454.1875</v>
      </c>
    </row>
    <row r="1228" spans="1:7" x14ac:dyDescent="0.45">
      <c r="A1228">
        <v>0</v>
      </c>
      <c r="B1228">
        <v>0</v>
      </c>
      <c r="C1228" t="s">
        <v>1395</v>
      </c>
      <c r="D1228" t="s">
        <v>1396</v>
      </c>
      <c r="E1228" s="32">
        <f t="shared" si="57"/>
        <v>45454</v>
      </c>
      <c r="F1228" s="51">
        <f t="shared" si="58"/>
        <v>0.20833333333333334</v>
      </c>
      <c r="G1228" s="33">
        <f t="shared" si="59"/>
        <v>45454.208333333336</v>
      </c>
    </row>
    <row r="1229" spans="1:7" x14ac:dyDescent="0.45">
      <c r="A1229">
        <v>0</v>
      </c>
      <c r="B1229">
        <v>0</v>
      </c>
      <c r="C1229" t="s">
        <v>1396</v>
      </c>
      <c r="D1229" t="s">
        <v>1397</v>
      </c>
      <c r="E1229" s="32">
        <f t="shared" si="57"/>
        <v>45454</v>
      </c>
      <c r="F1229" s="51">
        <f t="shared" si="58"/>
        <v>0.22916666666666666</v>
      </c>
      <c r="G1229" s="33">
        <f t="shared" si="59"/>
        <v>45454.229166666664</v>
      </c>
    </row>
    <row r="1230" spans="1:7" x14ac:dyDescent="0.45">
      <c r="A1230">
        <v>0</v>
      </c>
      <c r="B1230">
        <v>0</v>
      </c>
      <c r="C1230" t="s">
        <v>1397</v>
      </c>
      <c r="D1230" t="s">
        <v>1398</v>
      </c>
      <c r="E1230" s="32">
        <f t="shared" si="57"/>
        <v>45454</v>
      </c>
      <c r="F1230" s="51">
        <f t="shared" si="58"/>
        <v>0.25</v>
      </c>
      <c r="G1230" s="33">
        <f t="shared" si="59"/>
        <v>45454.25</v>
      </c>
    </row>
    <row r="1231" spans="1:7" x14ac:dyDescent="0.45">
      <c r="A1231">
        <v>0</v>
      </c>
      <c r="B1231">
        <v>0</v>
      </c>
      <c r="C1231" t="s">
        <v>1398</v>
      </c>
      <c r="D1231" t="s">
        <v>1399</v>
      </c>
      <c r="E1231" s="32">
        <f t="shared" si="57"/>
        <v>45454</v>
      </c>
      <c r="F1231" s="51">
        <f t="shared" si="58"/>
        <v>0.27083333333333331</v>
      </c>
      <c r="G1231" s="33">
        <f t="shared" si="59"/>
        <v>45454.270833333336</v>
      </c>
    </row>
    <row r="1232" spans="1:7" x14ac:dyDescent="0.45">
      <c r="A1232">
        <v>0</v>
      </c>
      <c r="B1232">
        <v>0</v>
      </c>
      <c r="C1232" t="s">
        <v>1399</v>
      </c>
      <c r="D1232" t="s">
        <v>1400</v>
      </c>
      <c r="E1232" s="32">
        <f t="shared" si="57"/>
        <v>45454</v>
      </c>
      <c r="F1232" s="51">
        <f t="shared" si="58"/>
        <v>0.29166666666666669</v>
      </c>
      <c r="G1232" s="33">
        <f t="shared" si="59"/>
        <v>45454.291666666664</v>
      </c>
    </row>
    <row r="1233" spans="1:7" x14ac:dyDescent="0.45">
      <c r="A1233">
        <v>0</v>
      </c>
      <c r="B1233">
        <v>0</v>
      </c>
      <c r="C1233" t="s">
        <v>1400</v>
      </c>
      <c r="D1233" t="s">
        <v>1401</v>
      </c>
      <c r="E1233" s="32">
        <f t="shared" si="57"/>
        <v>45454</v>
      </c>
      <c r="F1233" s="51">
        <f t="shared" si="58"/>
        <v>0.3125</v>
      </c>
      <c r="G1233" s="33">
        <f t="shared" si="59"/>
        <v>45454.3125</v>
      </c>
    </row>
    <row r="1234" spans="1:7" x14ac:dyDescent="0.45">
      <c r="A1234">
        <v>0</v>
      </c>
      <c r="B1234">
        <v>0</v>
      </c>
      <c r="C1234" t="s">
        <v>1401</v>
      </c>
      <c r="D1234" t="s">
        <v>1402</v>
      </c>
      <c r="E1234" s="32">
        <f t="shared" si="57"/>
        <v>45454</v>
      </c>
      <c r="F1234" s="51">
        <f t="shared" si="58"/>
        <v>0.33333333333333331</v>
      </c>
      <c r="G1234" s="33">
        <f t="shared" si="59"/>
        <v>45454.333333333336</v>
      </c>
    </row>
    <row r="1235" spans="1:7" x14ac:dyDescent="0.45">
      <c r="A1235">
        <v>0</v>
      </c>
      <c r="B1235">
        <v>0</v>
      </c>
      <c r="C1235" t="s">
        <v>1402</v>
      </c>
      <c r="D1235" t="s">
        <v>1403</v>
      </c>
      <c r="E1235" s="32">
        <f t="shared" si="57"/>
        <v>45454</v>
      </c>
      <c r="F1235" s="51">
        <f t="shared" si="58"/>
        <v>0.35416666666666669</v>
      </c>
      <c r="G1235" s="33">
        <f t="shared" si="59"/>
        <v>45454.354166666664</v>
      </c>
    </row>
    <row r="1236" spans="1:7" x14ac:dyDescent="0.45">
      <c r="A1236">
        <v>0</v>
      </c>
      <c r="B1236">
        <v>0</v>
      </c>
      <c r="C1236" t="s">
        <v>1403</v>
      </c>
      <c r="D1236" t="s">
        <v>1404</v>
      </c>
      <c r="E1236" s="32">
        <f t="shared" si="57"/>
        <v>45454</v>
      </c>
      <c r="F1236" s="51">
        <f t="shared" si="58"/>
        <v>0.375</v>
      </c>
      <c r="G1236" s="33">
        <f t="shared" si="59"/>
        <v>45454.375</v>
      </c>
    </row>
    <row r="1237" spans="1:7" x14ac:dyDescent="0.45">
      <c r="A1237">
        <v>0</v>
      </c>
      <c r="B1237">
        <v>0</v>
      </c>
      <c r="C1237" t="s">
        <v>1404</v>
      </c>
      <c r="D1237" t="s">
        <v>1405</v>
      </c>
      <c r="E1237" s="32">
        <f t="shared" si="57"/>
        <v>45454</v>
      </c>
      <c r="F1237" s="51">
        <f t="shared" si="58"/>
        <v>0.39583333333333331</v>
      </c>
      <c r="G1237" s="33">
        <f t="shared" si="59"/>
        <v>45454.395833333336</v>
      </c>
    </row>
    <row r="1238" spans="1:7" x14ac:dyDescent="0.45">
      <c r="A1238">
        <v>0</v>
      </c>
      <c r="B1238">
        <v>0</v>
      </c>
      <c r="C1238" t="s">
        <v>1405</v>
      </c>
      <c r="D1238" t="s">
        <v>1406</v>
      </c>
      <c r="E1238" s="32">
        <f t="shared" si="57"/>
        <v>45454</v>
      </c>
      <c r="F1238" s="51">
        <f t="shared" si="58"/>
        <v>0.41666666666666669</v>
      </c>
      <c r="G1238" s="33">
        <f t="shared" si="59"/>
        <v>45454.416666666664</v>
      </c>
    </row>
    <row r="1239" spans="1:7" x14ac:dyDescent="0.45">
      <c r="A1239">
        <v>0</v>
      </c>
      <c r="B1239">
        <v>0</v>
      </c>
      <c r="C1239" t="s">
        <v>1406</v>
      </c>
      <c r="D1239" t="s">
        <v>1407</v>
      </c>
      <c r="E1239" s="32">
        <f t="shared" si="57"/>
        <v>45454</v>
      </c>
      <c r="F1239" s="51">
        <f t="shared" si="58"/>
        <v>0.4375</v>
      </c>
      <c r="G1239" s="33">
        <f t="shared" si="59"/>
        <v>45454.4375</v>
      </c>
    </row>
    <row r="1240" spans="1:7" x14ac:dyDescent="0.45">
      <c r="A1240">
        <v>0</v>
      </c>
      <c r="B1240">
        <v>0</v>
      </c>
      <c r="C1240" t="s">
        <v>1407</v>
      </c>
      <c r="D1240" t="s">
        <v>1408</v>
      </c>
      <c r="E1240" s="32">
        <f t="shared" si="57"/>
        <v>45454</v>
      </c>
      <c r="F1240" s="51">
        <f t="shared" si="58"/>
        <v>0.45833333333333331</v>
      </c>
      <c r="G1240" s="33">
        <f t="shared" si="59"/>
        <v>45454.458333333336</v>
      </c>
    </row>
    <row r="1241" spans="1:7" x14ac:dyDescent="0.45">
      <c r="A1241">
        <v>3.3700000000000001E-2</v>
      </c>
      <c r="B1241">
        <v>0.2</v>
      </c>
      <c r="C1241" t="s">
        <v>1408</v>
      </c>
      <c r="D1241" t="s">
        <v>1409</v>
      </c>
      <c r="E1241" s="32">
        <f t="shared" si="57"/>
        <v>45454</v>
      </c>
      <c r="F1241" s="51">
        <f t="shared" si="58"/>
        <v>0.47916666666666669</v>
      </c>
      <c r="G1241" s="33">
        <f t="shared" si="59"/>
        <v>45454.479166666664</v>
      </c>
    </row>
    <row r="1242" spans="1:7" x14ac:dyDescent="0.45">
      <c r="A1242">
        <v>0</v>
      </c>
      <c r="B1242">
        <v>0</v>
      </c>
      <c r="C1242" t="s">
        <v>1409</v>
      </c>
      <c r="D1242" t="s">
        <v>1410</v>
      </c>
      <c r="E1242" s="32">
        <f t="shared" si="57"/>
        <v>45454</v>
      </c>
      <c r="F1242" s="51">
        <f t="shared" si="58"/>
        <v>0.5</v>
      </c>
      <c r="G1242" s="33">
        <f t="shared" si="59"/>
        <v>45454.5</v>
      </c>
    </row>
    <row r="1243" spans="1:7" x14ac:dyDescent="0.45">
      <c r="A1243">
        <v>0</v>
      </c>
      <c r="B1243">
        <v>0</v>
      </c>
      <c r="C1243" t="s">
        <v>1410</v>
      </c>
      <c r="D1243" t="s">
        <v>1411</v>
      </c>
      <c r="E1243" s="32">
        <f t="shared" si="57"/>
        <v>45454</v>
      </c>
      <c r="F1243" s="51">
        <f t="shared" si="58"/>
        <v>0.52083333333333337</v>
      </c>
      <c r="G1243" s="33">
        <f t="shared" si="59"/>
        <v>45454.520833333336</v>
      </c>
    </row>
    <row r="1244" spans="1:7" x14ac:dyDescent="0.45">
      <c r="A1244">
        <v>0</v>
      </c>
      <c r="B1244">
        <v>0</v>
      </c>
      <c r="C1244" t="s">
        <v>1411</v>
      </c>
      <c r="D1244" t="s">
        <v>1412</v>
      </c>
      <c r="E1244" s="32">
        <f t="shared" si="57"/>
        <v>45454</v>
      </c>
      <c r="F1244" s="51">
        <f t="shared" si="58"/>
        <v>0.54166666666666663</v>
      </c>
      <c r="G1244" s="33">
        <f t="shared" si="59"/>
        <v>45454.541666666664</v>
      </c>
    </row>
    <row r="1245" spans="1:7" x14ac:dyDescent="0.45">
      <c r="A1245">
        <v>0.37030000000000002</v>
      </c>
      <c r="B1245">
        <v>2.23</v>
      </c>
      <c r="C1245" t="s">
        <v>1412</v>
      </c>
      <c r="D1245" t="s">
        <v>1413</v>
      </c>
      <c r="E1245" s="32">
        <f t="shared" si="57"/>
        <v>45454</v>
      </c>
      <c r="F1245" s="51">
        <f t="shared" si="58"/>
        <v>0.5625</v>
      </c>
      <c r="G1245" s="33">
        <f t="shared" si="59"/>
        <v>45454.5625</v>
      </c>
    </row>
    <row r="1246" spans="1:7" x14ac:dyDescent="0.45">
      <c r="A1246">
        <v>0</v>
      </c>
      <c r="B1246">
        <v>0</v>
      </c>
      <c r="C1246" t="s">
        <v>1413</v>
      </c>
      <c r="D1246" t="s">
        <v>1414</v>
      </c>
      <c r="E1246" s="32">
        <f t="shared" si="57"/>
        <v>45454</v>
      </c>
      <c r="F1246" s="51">
        <f t="shared" si="58"/>
        <v>0.58333333333333337</v>
      </c>
      <c r="G1246" s="33">
        <f t="shared" si="59"/>
        <v>45454.583333333336</v>
      </c>
    </row>
    <row r="1247" spans="1:7" x14ac:dyDescent="0.45">
      <c r="A1247">
        <v>0</v>
      </c>
      <c r="B1247">
        <v>0</v>
      </c>
      <c r="C1247" t="s">
        <v>1414</v>
      </c>
      <c r="D1247" t="s">
        <v>1415</v>
      </c>
      <c r="E1247" s="32">
        <f t="shared" si="57"/>
        <v>45454</v>
      </c>
      <c r="F1247" s="51">
        <f t="shared" si="58"/>
        <v>0.60416666666666663</v>
      </c>
      <c r="G1247" s="33">
        <f t="shared" si="59"/>
        <v>45454.604166666664</v>
      </c>
    </row>
    <row r="1248" spans="1:7" x14ac:dyDescent="0.45">
      <c r="A1248">
        <v>0</v>
      </c>
      <c r="B1248">
        <v>0</v>
      </c>
      <c r="C1248" t="s">
        <v>1415</v>
      </c>
      <c r="D1248" t="s">
        <v>1416</v>
      </c>
      <c r="E1248" s="32">
        <f t="shared" si="57"/>
        <v>45454</v>
      </c>
      <c r="F1248" s="51">
        <f t="shared" si="58"/>
        <v>0.625</v>
      </c>
      <c r="G1248" s="33">
        <f t="shared" si="59"/>
        <v>45454.625</v>
      </c>
    </row>
    <row r="1249" spans="1:7" x14ac:dyDescent="0.45">
      <c r="A1249">
        <v>0.37030000000000002</v>
      </c>
      <c r="B1249">
        <v>2.23</v>
      </c>
      <c r="C1249" t="s">
        <v>1416</v>
      </c>
      <c r="D1249" t="s">
        <v>1417</v>
      </c>
      <c r="E1249" s="32">
        <f t="shared" si="57"/>
        <v>45454</v>
      </c>
      <c r="F1249" s="51">
        <f t="shared" si="58"/>
        <v>0.64583333333333337</v>
      </c>
      <c r="G1249" s="33">
        <f t="shared" si="59"/>
        <v>45454.645833333336</v>
      </c>
    </row>
    <row r="1250" spans="1:7" x14ac:dyDescent="0.45">
      <c r="A1250">
        <v>5.6099999999999997E-2</v>
      </c>
      <c r="B1250">
        <v>0.34</v>
      </c>
      <c r="C1250" t="s">
        <v>1417</v>
      </c>
      <c r="D1250" t="s">
        <v>1418</v>
      </c>
      <c r="E1250" s="32">
        <f t="shared" si="57"/>
        <v>45454</v>
      </c>
      <c r="F1250" s="51">
        <f t="shared" si="58"/>
        <v>0.66666666666666663</v>
      </c>
      <c r="G1250" s="33">
        <f t="shared" si="59"/>
        <v>45454.666666666664</v>
      </c>
    </row>
    <row r="1251" spans="1:7" x14ac:dyDescent="0.45">
      <c r="A1251">
        <v>0</v>
      </c>
      <c r="B1251">
        <v>0</v>
      </c>
      <c r="C1251" t="s">
        <v>1418</v>
      </c>
      <c r="D1251" t="s">
        <v>1419</v>
      </c>
      <c r="E1251" s="32">
        <f t="shared" si="57"/>
        <v>45454</v>
      </c>
      <c r="F1251" s="51">
        <f t="shared" si="58"/>
        <v>0.6875</v>
      </c>
      <c r="G1251" s="33">
        <f t="shared" si="59"/>
        <v>45454.6875</v>
      </c>
    </row>
    <row r="1252" spans="1:7" x14ac:dyDescent="0.45">
      <c r="A1252">
        <v>0.4713</v>
      </c>
      <c r="B1252">
        <v>2.84</v>
      </c>
      <c r="C1252" t="s">
        <v>1419</v>
      </c>
      <c r="D1252" t="s">
        <v>1420</v>
      </c>
      <c r="E1252" s="32">
        <f t="shared" si="57"/>
        <v>45454</v>
      </c>
      <c r="F1252" s="51">
        <f t="shared" si="58"/>
        <v>0.70833333333333337</v>
      </c>
      <c r="G1252" s="33">
        <f t="shared" si="59"/>
        <v>45454.708333333336</v>
      </c>
    </row>
    <row r="1253" spans="1:7" x14ac:dyDescent="0.45">
      <c r="A1253">
        <v>0.20200000000000001</v>
      </c>
      <c r="B1253">
        <v>1.22</v>
      </c>
      <c r="C1253" t="s">
        <v>1420</v>
      </c>
      <c r="D1253" t="s">
        <v>1421</v>
      </c>
      <c r="E1253" s="32">
        <f t="shared" si="57"/>
        <v>45454</v>
      </c>
      <c r="F1253" s="51">
        <f t="shared" si="58"/>
        <v>0.72916666666666663</v>
      </c>
      <c r="G1253" s="33">
        <f t="shared" si="59"/>
        <v>45454.729166666664</v>
      </c>
    </row>
    <row r="1254" spans="1:7" x14ac:dyDescent="0.45">
      <c r="A1254">
        <v>0</v>
      </c>
      <c r="B1254">
        <v>0</v>
      </c>
      <c r="C1254" t="s">
        <v>1421</v>
      </c>
      <c r="D1254" t="s">
        <v>1422</v>
      </c>
      <c r="E1254" s="32">
        <f t="shared" si="57"/>
        <v>45454</v>
      </c>
      <c r="F1254" s="51">
        <f t="shared" si="58"/>
        <v>0.75</v>
      </c>
      <c r="G1254" s="33">
        <f t="shared" si="59"/>
        <v>45454.75</v>
      </c>
    </row>
    <row r="1255" spans="1:7" x14ac:dyDescent="0.45">
      <c r="A1255">
        <v>0</v>
      </c>
      <c r="B1255">
        <v>0</v>
      </c>
      <c r="C1255" t="s">
        <v>1422</v>
      </c>
      <c r="D1255" t="s">
        <v>1423</v>
      </c>
      <c r="E1255" s="32">
        <f t="shared" si="57"/>
        <v>45454</v>
      </c>
      <c r="F1255" s="51">
        <f t="shared" si="58"/>
        <v>0.77083333333333337</v>
      </c>
      <c r="G1255" s="33">
        <f t="shared" si="59"/>
        <v>45454.770833333336</v>
      </c>
    </row>
    <row r="1256" spans="1:7" x14ac:dyDescent="0.45">
      <c r="A1256">
        <v>0</v>
      </c>
      <c r="B1256">
        <v>0</v>
      </c>
      <c r="C1256" t="s">
        <v>1423</v>
      </c>
      <c r="D1256" t="s">
        <v>1424</v>
      </c>
      <c r="E1256" s="32">
        <f t="shared" si="57"/>
        <v>45454</v>
      </c>
      <c r="F1256" s="51">
        <f t="shared" si="58"/>
        <v>0.79166666666666663</v>
      </c>
      <c r="G1256" s="33">
        <f t="shared" si="59"/>
        <v>45454.791666666664</v>
      </c>
    </row>
    <row r="1257" spans="1:7" x14ac:dyDescent="0.45">
      <c r="A1257">
        <v>0</v>
      </c>
      <c r="B1257">
        <v>0</v>
      </c>
      <c r="C1257" t="s">
        <v>1424</v>
      </c>
      <c r="D1257" t="s">
        <v>1425</v>
      </c>
      <c r="E1257" s="32">
        <f t="shared" si="57"/>
        <v>45454</v>
      </c>
      <c r="F1257" s="51">
        <f t="shared" si="58"/>
        <v>0.8125</v>
      </c>
      <c r="G1257" s="33">
        <f t="shared" si="59"/>
        <v>45454.8125</v>
      </c>
    </row>
    <row r="1258" spans="1:7" x14ac:dyDescent="0.45">
      <c r="A1258">
        <v>0</v>
      </c>
      <c r="B1258">
        <v>0</v>
      </c>
      <c r="C1258" t="s">
        <v>1425</v>
      </c>
      <c r="D1258" t="s">
        <v>1426</v>
      </c>
      <c r="E1258" s="32">
        <f t="shared" si="57"/>
        <v>45454</v>
      </c>
      <c r="F1258" s="51">
        <f t="shared" si="58"/>
        <v>0.83333333333333337</v>
      </c>
      <c r="G1258" s="33">
        <f t="shared" si="59"/>
        <v>45454.833333333336</v>
      </c>
    </row>
    <row r="1259" spans="1:7" x14ac:dyDescent="0.45">
      <c r="A1259">
        <v>0.93130000000000002</v>
      </c>
      <c r="B1259">
        <v>5.61</v>
      </c>
      <c r="C1259" t="s">
        <v>1426</v>
      </c>
      <c r="D1259" t="s">
        <v>1427</v>
      </c>
      <c r="E1259" s="32">
        <f t="shared" si="57"/>
        <v>45454</v>
      </c>
      <c r="F1259" s="51">
        <f t="shared" si="58"/>
        <v>0.85416666666666663</v>
      </c>
      <c r="G1259" s="33">
        <f t="shared" si="59"/>
        <v>45454.854166666664</v>
      </c>
    </row>
    <row r="1260" spans="1:7" x14ac:dyDescent="0.45">
      <c r="A1260">
        <v>0</v>
      </c>
      <c r="B1260">
        <v>0</v>
      </c>
      <c r="C1260" t="s">
        <v>1427</v>
      </c>
      <c r="D1260" t="s">
        <v>1428</v>
      </c>
      <c r="E1260" s="32">
        <f t="shared" si="57"/>
        <v>45454</v>
      </c>
      <c r="F1260" s="51">
        <f t="shared" si="58"/>
        <v>0.875</v>
      </c>
      <c r="G1260" s="33">
        <f t="shared" si="59"/>
        <v>45454.875</v>
      </c>
    </row>
    <row r="1261" spans="1:7" x14ac:dyDescent="0.45">
      <c r="A1261">
        <v>0</v>
      </c>
      <c r="B1261">
        <v>0</v>
      </c>
      <c r="C1261" t="s">
        <v>1428</v>
      </c>
      <c r="D1261" t="s">
        <v>1429</v>
      </c>
      <c r="E1261" s="32">
        <f t="shared" si="57"/>
        <v>45454</v>
      </c>
      <c r="F1261" s="51">
        <f t="shared" si="58"/>
        <v>0.89583333333333337</v>
      </c>
      <c r="G1261" s="33">
        <f t="shared" si="59"/>
        <v>45454.895833333336</v>
      </c>
    </row>
    <row r="1262" spans="1:7" x14ac:dyDescent="0.45">
      <c r="A1262">
        <v>2.24E-2</v>
      </c>
      <c r="B1262">
        <v>0.13</v>
      </c>
      <c r="C1262" t="s">
        <v>1429</v>
      </c>
      <c r="D1262" t="s">
        <v>1430</v>
      </c>
      <c r="E1262" s="32">
        <f t="shared" si="57"/>
        <v>45454</v>
      </c>
      <c r="F1262" s="51">
        <f t="shared" si="58"/>
        <v>0.91666666666666663</v>
      </c>
      <c r="G1262" s="33">
        <f t="shared" si="59"/>
        <v>45454.916666666664</v>
      </c>
    </row>
    <row r="1263" spans="1:7" x14ac:dyDescent="0.45">
      <c r="A1263">
        <v>0</v>
      </c>
      <c r="B1263">
        <v>0</v>
      </c>
      <c r="C1263" t="s">
        <v>1430</v>
      </c>
      <c r="D1263" t="s">
        <v>1431</v>
      </c>
      <c r="E1263" s="32">
        <f t="shared" si="57"/>
        <v>45454</v>
      </c>
      <c r="F1263" s="51">
        <f t="shared" si="58"/>
        <v>0.9375</v>
      </c>
      <c r="G1263" s="33">
        <f t="shared" si="59"/>
        <v>45454.9375</v>
      </c>
    </row>
    <row r="1264" spans="1:7" x14ac:dyDescent="0.45">
      <c r="A1264">
        <v>0</v>
      </c>
      <c r="B1264">
        <v>0</v>
      </c>
      <c r="C1264" t="s">
        <v>1431</v>
      </c>
      <c r="D1264" t="s">
        <v>1432</v>
      </c>
      <c r="E1264" s="32">
        <f t="shared" si="57"/>
        <v>45454</v>
      </c>
      <c r="F1264" s="51">
        <f t="shared" si="58"/>
        <v>0.95833333333333337</v>
      </c>
      <c r="G1264" s="33">
        <f t="shared" si="59"/>
        <v>45454.958333333336</v>
      </c>
    </row>
    <row r="1265" spans="1:7" x14ac:dyDescent="0.45">
      <c r="A1265">
        <v>0</v>
      </c>
      <c r="B1265">
        <v>0</v>
      </c>
      <c r="C1265" t="s">
        <v>1432</v>
      </c>
      <c r="D1265" t="s">
        <v>1433</v>
      </c>
      <c r="E1265" s="32">
        <f t="shared" si="57"/>
        <v>45454</v>
      </c>
      <c r="F1265" s="51">
        <f t="shared" si="58"/>
        <v>0.97916666666666663</v>
      </c>
      <c r="G1265" s="33">
        <f t="shared" si="59"/>
        <v>45454.979166666664</v>
      </c>
    </row>
    <row r="1266" spans="1:7" x14ac:dyDescent="0.45">
      <c r="A1266">
        <v>0</v>
      </c>
      <c r="B1266">
        <v>0</v>
      </c>
      <c r="C1266" t="s">
        <v>1433</v>
      </c>
      <c r="D1266" t="s">
        <v>1434</v>
      </c>
      <c r="E1266" s="32">
        <f t="shared" si="57"/>
        <v>45455</v>
      </c>
      <c r="F1266" s="51">
        <f t="shared" si="58"/>
        <v>0</v>
      </c>
      <c r="G1266" s="33">
        <f t="shared" si="59"/>
        <v>45455</v>
      </c>
    </row>
    <row r="1267" spans="1:7" x14ac:dyDescent="0.45">
      <c r="A1267">
        <v>0</v>
      </c>
      <c r="B1267">
        <v>0</v>
      </c>
      <c r="C1267" t="s">
        <v>1434</v>
      </c>
      <c r="D1267" t="s">
        <v>1435</v>
      </c>
      <c r="E1267" s="32">
        <f t="shared" si="57"/>
        <v>45455</v>
      </c>
      <c r="F1267" s="51">
        <f t="shared" si="58"/>
        <v>2.0833333333333332E-2</v>
      </c>
      <c r="G1267" s="33">
        <f t="shared" si="59"/>
        <v>45455.020833333336</v>
      </c>
    </row>
    <row r="1268" spans="1:7" x14ac:dyDescent="0.45">
      <c r="A1268">
        <v>0</v>
      </c>
      <c r="B1268">
        <v>0</v>
      </c>
      <c r="C1268" t="s">
        <v>1435</v>
      </c>
      <c r="D1268" t="s">
        <v>1436</v>
      </c>
      <c r="E1268" s="32">
        <f t="shared" si="57"/>
        <v>45455</v>
      </c>
      <c r="F1268" s="51">
        <f t="shared" si="58"/>
        <v>4.1666666666666664E-2</v>
      </c>
      <c r="G1268" s="33">
        <f t="shared" si="59"/>
        <v>45455.041666666664</v>
      </c>
    </row>
    <row r="1269" spans="1:7" x14ac:dyDescent="0.45">
      <c r="A1269">
        <v>0</v>
      </c>
      <c r="B1269">
        <v>0</v>
      </c>
      <c r="C1269" t="s">
        <v>1436</v>
      </c>
      <c r="D1269" t="s">
        <v>1437</v>
      </c>
      <c r="E1269" s="32">
        <f t="shared" si="57"/>
        <v>45455</v>
      </c>
      <c r="F1269" s="51">
        <f t="shared" si="58"/>
        <v>6.25E-2</v>
      </c>
      <c r="G1269" s="33">
        <f t="shared" si="59"/>
        <v>45455.0625</v>
      </c>
    </row>
    <row r="1270" spans="1:7" x14ac:dyDescent="0.45">
      <c r="A1270">
        <v>0</v>
      </c>
      <c r="B1270">
        <v>0</v>
      </c>
      <c r="C1270" t="s">
        <v>1437</v>
      </c>
      <c r="D1270" t="s">
        <v>1438</v>
      </c>
      <c r="E1270" s="32">
        <f t="shared" si="57"/>
        <v>45455</v>
      </c>
      <c r="F1270" s="51">
        <f t="shared" si="58"/>
        <v>8.3333333333333329E-2</v>
      </c>
      <c r="G1270" s="33">
        <f t="shared" si="59"/>
        <v>45455.083333333336</v>
      </c>
    </row>
    <row r="1271" spans="1:7" x14ac:dyDescent="0.45">
      <c r="A1271">
        <v>0</v>
      </c>
      <c r="B1271">
        <v>0</v>
      </c>
      <c r="C1271" t="s">
        <v>1438</v>
      </c>
      <c r="D1271" t="s">
        <v>1439</v>
      </c>
      <c r="E1271" s="32">
        <f t="shared" si="57"/>
        <v>45455</v>
      </c>
      <c r="F1271" s="51">
        <f t="shared" si="58"/>
        <v>0.10416666666666667</v>
      </c>
      <c r="G1271" s="33">
        <f t="shared" si="59"/>
        <v>45455.104166666664</v>
      </c>
    </row>
    <row r="1272" spans="1:7" x14ac:dyDescent="0.45">
      <c r="A1272">
        <v>0</v>
      </c>
      <c r="B1272">
        <v>0</v>
      </c>
      <c r="C1272" t="s">
        <v>1439</v>
      </c>
      <c r="D1272" t="s">
        <v>1440</v>
      </c>
      <c r="E1272" s="32">
        <f t="shared" si="57"/>
        <v>45455</v>
      </c>
      <c r="F1272" s="51">
        <f t="shared" si="58"/>
        <v>0.125</v>
      </c>
      <c r="G1272" s="33">
        <f t="shared" si="59"/>
        <v>45455.125</v>
      </c>
    </row>
    <row r="1273" spans="1:7" x14ac:dyDescent="0.45">
      <c r="A1273">
        <v>0</v>
      </c>
      <c r="B1273">
        <v>0</v>
      </c>
      <c r="C1273" t="s">
        <v>1440</v>
      </c>
      <c r="D1273" t="s">
        <v>1441</v>
      </c>
      <c r="E1273" s="32">
        <f t="shared" si="57"/>
        <v>45455</v>
      </c>
      <c r="F1273" s="51">
        <f t="shared" si="58"/>
        <v>0.14583333333333334</v>
      </c>
      <c r="G1273" s="33">
        <f t="shared" si="59"/>
        <v>45455.145833333336</v>
      </c>
    </row>
    <row r="1274" spans="1:7" x14ac:dyDescent="0.45">
      <c r="A1274">
        <v>0</v>
      </c>
      <c r="B1274">
        <v>0</v>
      </c>
      <c r="C1274" t="s">
        <v>1441</v>
      </c>
      <c r="D1274" t="s">
        <v>1442</v>
      </c>
      <c r="E1274" s="32">
        <f t="shared" si="57"/>
        <v>45455</v>
      </c>
      <c r="F1274" s="51">
        <f t="shared" si="58"/>
        <v>0.16666666666666666</v>
      </c>
      <c r="G1274" s="33">
        <f t="shared" si="59"/>
        <v>45455.166666666664</v>
      </c>
    </row>
    <row r="1275" spans="1:7" x14ac:dyDescent="0.45">
      <c r="A1275">
        <v>0</v>
      </c>
      <c r="B1275">
        <v>0</v>
      </c>
      <c r="C1275" t="s">
        <v>1442</v>
      </c>
      <c r="D1275" t="s">
        <v>1443</v>
      </c>
      <c r="E1275" s="32">
        <f t="shared" si="57"/>
        <v>45455</v>
      </c>
      <c r="F1275" s="51">
        <f t="shared" si="58"/>
        <v>0.1875</v>
      </c>
      <c r="G1275" s="33">
        <f t="shared" si="59"/>
        <v>45455.1875</v>
      </c>
    </row>
    <row r="1276" spans="1:7" x14ac:dyDescent="0.45">
      <c r="A1276">
        <v>0</v>
      </c>
      <c r="B1276">
        <v>0</v>
      </c>
      <c r="C1276" t="s">
        <v>1443</v>
      </c>
      <c r="D1276" t="s">
        <v>1444</v>
      </c>
      <c r="E1276" s="32">
        <f t="shared" si="57"/>
        <v>45455</v>
      </c>
      <c r="F1276" s="51">
        <f t="shared" si="58"/>
        <v>0.20833333333333334</v>
      </c>
      <c r="G1276" s="33">
        <f t="shared" si="59"/>
        <v>45455.208333333336</v>
      </c>
    </row>
    <row r="1277" spans="1:7" x14ac:dyDescent="0.45">
      <c r="A1277">
        <v>0</v>
      </c>
      <c r="B1277">
        <v>0</v>
      </c>
      <c r="C1277" t="s">
        <v>1444</v>
      </c>
      <c r="D1277" t="s">
        <v>1445</v>
      </c>
      <c r="E1277" s="32">
        <f t="shared" si="57"/>
        <v>45455</v>
      </c>
      <c r="F1277" s="51">
        <f t="shared" si="58"/>
        <v>0.22916666666666666</v>
      </c>
      <c r="G1277" s="33">
        <f t="shared" si="59"/>
        <v>45455.229166666664</v>
      </c>
    </row>
    <row r="1278" spans="1:7" x14ac:dyDescent="0.45">
      <c r="A1278">
        <v>0</v>
      </c>
      <c r="B1278">
        <v>0</v>
      </c>
      <c r="C1278" t="s">
        <v>1445</v>
      </c>
      <c r="D1278" t="s">
        <v>1446</v>
      </c>
      <c r="E1278" s="32">
        <f t="shared" si="57"/>
        <v>45455</v>
      </c>
      <c r="F1278" s="51">
        <f t="shared" si="58"/>
        <v>0.25</v>
      </c>
      <c r="G1278" s="33">
        <f t="shared" si="59"/>
        <v>45455.25</v>
      </c>
    </row>
    <row r="1279" spans="1:7" x14ac:dyDescent="0.45">
      <c r="A1279">
        <v>0</v>
      </c>
      <c r="B1279">
        <v>0</v>
      </c>
      <c r="C1279" t="s">
        <v>1446</v>
      </c>
      <c r="D1279" t="s">
        <v>1447</v>
      </c>
      <c r="E1279" s="32">
        <f t="shared" si="57"/>
        <v>45455</v>
      </c>
      <c r="F1279" s="51">
        <f t="shared" si="58"/>
        <v>0.27083333333333331</v>
      </c>
      <c r="G1279" s="33">
        <f t="shared" si="59"/>
        <v>45455.270833333336</v>
      </c>
    </row>
    <row r="1280" spans="1:7" x14ac:dyDescent="0.45">
      <c r="A1280">
        <v>0</v>
      </c>
      <c r="B1280">
        <v>0</v>
      </c>
      <c r="C1280" t="s">
        <v>1447</v>
      </c>
      <c r="D1280" t="s">
        <v>1448</v>
      </c>
      <c r="E1280" s="32">
        <f t="shared" si="57"/>
        <v>45455</v>
      </c>
      <c r="F1280" s="51">
        <f t="shared" si="58"/>
        <v>0.29166666666666669</v>
      </c>
      <c r="G1280" s="33">
        <f t="shared" si="59"/>
        <v>45455.291666666664</v>
      </c>
    </row>
    <row r="1281" spans="1:7" x14ac:dyDescent="0.45">
      <c r="A1281">
        <v>0</v>
      </c>
      <c r="B1281">
        <v>0</v>
      </c>
      <c r="C1281" t="s">
        <v>1448</v>
      </c>
      <c r="D1281" t="s">
        <v>1449</v>
      </c>
      <c r="E1281" s="32">
        <f t="shared" si="57"/>
        <v>45455</v>
      </c>
      <c r="F1281" s="51">
        <f t="shared" si="58"/>
        <v>0.3125</v>
      </c>
      <c r="G1281" s="33">
        <f t="shared" si="59"/>
        <v>45455.3125</v>
      </c>
    </row>
    <row r="1282" spans="1:7" x14ac:dyDescent="0.45">
      <c r="A1282">
        <v>0</v>
      </c>
      <c r="B1282">
        <v>0</v>
      </c>
      <c r="C1282" t="s">
        <v>1449</v>
      </c>
      <c r="D1282" t="s">
        <v>1450</v>
      </c>
      <c r="E1282" s="32">
        <f t="shared" si="57"/>
        <v>45455</v>
      </c>
      <c r="F1282" s="51">
        <f t="shared" si="58"/>
        <v>0.33333333333333331</v>
      </c>
      <c r="G1282" s="33">
        <f t="shared" si="59"/>
        <v>45455.333333333336</v>
      </c>
    </row>
    <row r="1283" spans="1:7" x14ac:dyDescent="0.45">
      <c r="A1283">
        <v>2.24E-2</v>
      </c>
      <c r="B1283">
        <v>0.13</v>
      </c>
      <c r="C1283" t="s">
        <v>1450</v>
      </c>
      <c r="D1283" t="s">
        <v>1451</v>
      </c>
      <c r="E1283" s="32">
        <f t="shared" si="57"/>
        <v>45455</v>
      </c>
      <c r="F1283" s="51">
        <f t="shared" si="58"/>
        <v>0.35416666666666669</v>
      </c>
      <c r="G1283" s="33">
        <f t="shared" si="59"/>
        <v>45455.354166666664</v>
      </c>
    </row>
    <row r="1284" spans="1:7" x14ac:dyDescent="0.45">
      <c r="A1284">
        <v>8.9800000000000005E-2</v>
      </c>
      <c r="B1284">
        <v>0.54</v>
      </c>
      <c r="C1284" t="s">
        <v>1451</v>
      </c>
      <c r="D1284" t="s">
        <v>1452</v>
      </c>
      <c r="E1284" s="32">
        <f t="shared" ref="E1284:E1347" si="60">DATE(MID(C1284,2,4),MID(C1284,7,2),MID(C1284,10,2))</f>
        <v>45455</v>
      </c>
      <c r="F1284" s="51">
        <f t="shared" ref="F1284:F1347" si="61">TIME(MID(C1284,13,2),MID(C1284,16,2),0)</f>
        <v>0.375</v>
      </c>
      <c r="G1284" s="33">
        <f t="shared" ref="G1284:G1347" si="62">E1284+F1284</f>
        <v>45455.375</v>
      </c>
    </row>
    <row r="1285" spans="1:7" x14ac:dyDescent="0.45">
      <c r="A1285">
        <v>0</v>
      </c>
      <c r="B1285">
        <v>0</v>
      </c>
      <c r="C1285" t="s">
        <v>1452</v>
      </c>
      <c r="D1285" t="s">
        <v>1453</v>
      </c>
      <c r="E1285" s="32">
        <f t="shared" si="60"/>
        <v>45455</v>
      </c>
      <c r="F1285" s="51">
        <f t="shared" si="61"/>
        <v>0.39583333333333331</v>
      </c>
      <c r="G1285" s="33">
        <f t="shared" si="62"/>
        <v>45455.395833333336</v>
      </c>
    </row>
    <row r="1286" spans="1:7" x14ac:dyDescent="0.45">
      <c r="A1286">
        <v>0</v>
      </c>
      <c r="B1286">
        <v>0</v>
      </c>
      <c r="C1286" t="s">
        <v>1453</v>
      </c>
      <c r="D1286" t="s">
        <v>1454</v>
      </c>
      <c r="E1286" s="32">
        <f t="shared" si="60"/>
        <v>45455</v>
      </c>
      <c r="F1286" s="51">
        <f t="shared" si="61"/>
        <v>0.41666666666666669</v>
      </c>
      <c r="G1286" s="33">
        <f t="shared" si="62"/>
        <v>45455.416666666664</v>
      </c>
    </row>
    <row r="1287" spans="1:7" x14ac:dyDescent="0.45">
      <c r="A1287">
        <v>0</v>
      </c>
      <c r="B1287">
        <v>0</v>
      </c>
      <c r="C1287" t="s">
        <v>1454</v>
      </c>
      <c r="D1287" t="s">
        <v>1455</v>
      </c>
      <c r="E1287" s="32">
        <f t="shared" si="60"/>
        <v>45455</v>
      </c>
      <c r="F1287" s="51">
        <f t="shared" si="61"/>
        <v>0.4375</v>
      </c>
      <c r="G1287" s="33">
        <f t="shared" si="62"/>
        <v>45455.4375</v>
      </c>
    </row>
    <row r="1288" spans="1:7" x14ac:dyDescent="0.45">
      <c r="A1288">
        <v>0</v>
      </c>
      <c r="B1288">
        <v>0</v>
      </c>
      <c r="C1288" t="s">
        <v>1455</v>
      </c>
      <c r="D1288" t="s">
        <v>1456</v>
      </c>
      <c r="E1288" s="32">
        <f t="shared" si="60"/>
        <v>45455</v>
      </c>
      <c r="F1288" s="51">
        <f t="shared" si="61"/>
        <v>0.45833333333333331</v>
      </c>
      <c r="G1288" s="33">
        <f t="shared" si="62"/>
        <v>45455.458333333336</v>
      </c>
    </row>
    <row r="1289" spans="1:7" x14ac:dyDescent="0.45">
      <c r="A1289">
        <v>0</v>
      </c>
      <c r="B1289">
        <v>0</v>
      </c>
      <c r="C1289" t="s">
        <v>1456</v>
      </c>
      <c r="D1289" t="s">
        <v>1457</v>
      </c>
      <c r="E1289" s="32">
        <f t="shared" si="60"/>
        <v>45455</v>
      </c>
      <c r="F1289" s="51">
        <f t="shared" si="61"/>
        <v>0.47916666666666669</v>
      </c>
      <c r="G1289" s="33">
        <f t="shared" si="62"/>
        <v>45455.479166666664</v>
      </c>
    </row>
    <row r="1290" spans="1:7" x14ac:dyDescent="0.45">
      <c r="A1290">
        <v>0</v>
      </c>
      <c r="B1290">
        <v>0</v>
      </c>
      <c r="C1290" t="s">
        <v>1457</v>
      </c>
      <c r="D1290" t="s">
        <v>1458</v>
      </c>
      <c r="E1290" s="32">
        <f t="shared" si="60"/>
        <v>45455</v>
      </c>
      <c r="F1290" s="51">
        <f t="shared" si="61"/>
        <v>0.5</v>
      </c>
      <c r="G1290" s="33">
        <f t="shared" si="62"/>
        <v>45455.5</v>
      </c>
    </row>
    <row r="1291" spans="1:7" x14ac:dyDescent="0.45">
      <c r="A1291">
        <v>0</v>
      </c>
      <c r="B1291">
        <v>0</v>
      </c>
      <c r="C1291" t="s">
        <v>1458</v>
      </c>
      <c r="D1291" t="s">
        <v>1459</v>
      </c>
      <c r="E1291" s="32">
        <f t="shared" si="60"/>
        <v>45455</v>
      </c>
      <c r="F1291" s="51">
        <f t="shared" si="61"/>
        <v>0.52083333333333337</v>
      </c>
      <c r="G1291" s="33">
        <f t="shared" si="62"/>
        <v>45455.520833333336</v>
      </c>
    </row>
    <row r="1292" spans="1:7" x14ac:dyDescent="0.45">
      <c r="A1292">
        <v>0</v>
      </c>
      <c r="B1292">
        <v>0</v>
      </c>
      <c r="C1292" t="s">
        <v>1459</v>
      </c>
      <c r="D1292" t="s">
        <v>1460</v>
      </c>
      <c r="E1292" s="32">
        <f t="shared" si="60"/>
        <v>45455</v>
      </c>
      <c r="F1292" s="51">
        <f t="shared" si="61"/>
        <v>0.54166666666666663</v>
      </c>
      <c r="G1292" s="33">
        <f t="shared" si="62"/>
        <v>45455.541666666664</v>
      </c>
    </row>
    <row r="1293" spans="1:7" x14ac:dyDescent="0.45">
      <c r="A1293">
        <v>0</v>
      </c>
      <c r="B1293">
        <v>0</v>
      </c>
      <c r="C1293" t="s">
        <v>1460</v>
      </c>
      <c r="D1293" t="s">
        <v>1461</v>
      </c>
      <c r="E1293" s="32">
        <f t="shared" si="60"/>
        <v>45455</v>
      </c>
      <c r="F1293" s="51">
        <f t="shared" si="61"/>
        <v>0.5625</v>
      </c>
      <c r="G1293" s="33">
        <f t="shared" si="62"/>
        <v>45455.5625</v>
      </c>
    </row>
    <row r="1294" spans="1:7" x14ac:dyDescent="0.45">
      <c r="A1294">
        <v>0</v>
      </c>
      <c r="B1294">
        <v>0</v>
      </c>
      <c r="C1294" t="s">
        <v>1461</v>
      </c>
      <c r="D1294" t="s">
        <v>1462</v>
      </c>
      <c r="E1294" s="32">
        <f t="shared" si="60"/>
        <v>45455</v>
      </c>
      <c r="F1294" s="51">
        <f t="shared" si="61"/>
        <v>0.58333333333333337</v>
      </c>
      <c r="G1294" s="33">
        <f t="shared" si="62"/>
        <v>45455.583333333336</v>
      </c>
    </row>
    <row r="1295" spans="1:7" x14ac:dyDescent="0.45">
      <c r="A1295">
        <v>0</v>
      </c>
      <c r="B1295">
        <v>0</v>
      </c>
      <c r="C1295" t="s">
        <v>1462</v>
      </c>
      <c r="D1295" t="s">
        <v>1463</v>
      </c>
      <c r="E1295" s="32">
        <f t="shared" si="60"/>
        <v>45455</v>
      </c>
      <c r="F1295" s="51">
        <f t="shared" si="61"/>
        <v>0.60416666666666663</v>
      </c>
      <c r="G1295" s="33">
        <f t="shared" si="62"/>
        <v>45455.604166666664</v>
      </c>
    </row>
    <row r="1296" spans="1:7" x14ac:dyDescent="0.45">
      <c r="A1296">
        <v>0</v>
      </c>
      <c r="B1296">
        <v>0</v>
      </c>
      <c r="C1296" t="s">
        <v>1463</v>
      </c>
      <c r="D1296" t="s">
        <v>1464</v>
      </c>
      <c r="E1296" s="32">
        <f t="shared" si="60"/>
        <v>45455</v>
      </c>
      <c r="F1296" s="51">
        <f t="shared" si="61"/>
        <v>0.625</v>
      </c>
      <c r="G1296" s="33">
        <f t="shared" si="62"/>
        <v>45455.625</v>
      </c>
    </row>
    <row r="1297" spans="1:7" x14ac:dyDescent="0.45">
      <c r="A1297">
        <v>0</v>
      </c>
      <c r="B1297">
        <v>0</v>
      </c>
      <c r="C1297" t="s">
        <v>1464</v>
      </c>
      <c r="D1297" t="s">
        <v>1465</v>
      </c>
      <c r="E1297" s="32">
        <f t="shared" si="60"/>
        <v>45455</v>
      </c>
      <c r="F1297" s="51">
        <f t="shared" si="61"/>
        <v>0.64583333333333337</v>
      </c>
      <c r="G1297" s="33">
        <f t="shared" si="62"/>
        <v>45455.645833333336</v>
      </c>
    </row>
    <row r="1298" spans="1:7" x14ac:dyDescent="0.45">
      <c r="A1298">
        <v>0</v>
      </c>
      <c r="B1298">
        <v>0</v>
      </c>
      <c r="C1298" t="s">
        <v>1465</v>
      </c>
      <c r="D1298" t="s">
        <v>1466</v>
      </c>
      <c r="E1298" s="32">
        <f t="shared" si="60"/>
        <v>45455</v>
      </c>
      <c r="F1298" s="51">
        <f t="shared" si="61"/>
        <v>0.66666666666666663</v>
      </c>
      <c r="G1298" s="33">
        <f t="shared" si="62"/>
        <v>45455.666666666664</v>
      </c>
    </row>
    <row r="1299" spans="1:7" x14ac:dyDescent="0.45">
      <c r="A1299">
        <v>0</v>
      </c>
      <c r="B1299">
        <v>0</v>
      </c>
      <c r="C1299" t="s">
        <v>1466</v>
      </c>
      <c r="D1299" t="s">
        <v>1467</v>
      </c>
      <c r="E1299" s="32">
        <f t="shared" si="60"/>
        <v>45455</v>
      </c>
      <c r="F1299" s="51">
        <f t="shared" si="61"/>
        <v>0.6875</v>
      </c>
      <c r="G1299" s="33">
        <f t="shared" si="62"/>
        <v>45455.6875</v>
      </c>
    </row>
    <row r="1300" spans="1:7" x14ac:dyDescent="0.45">
      <c r="A1300">
        <v>0</v>
      </c>
      <c r="B1300">
        <v>0</v>
      </c>
      <c r="C1300" t="s">
        <v>1467</v>
      </c>
      <c r="D1300" t="s">
        <v>1468</v>
      </c>
      <c r="E1300" s="32">
        <f t="shared" si="60"/>
        <v>45455</v>
      </c>
      <c r="F1300" s="51">
        <f t="shared" si="61"/>
        <v>0.70833333333333337</v>
      </c>
      <c r="G1300" s="33">
        <f t="shared" si="62"/>
        <v>45455.708333333336</v>
      </c>
    </row>
    <row r="1301" spans="1:7" x14ac:dyDescent="0.45">
      <c r="A1301">
        <v>0</v>
      </c>
      <c r="B1301">
        <v>0</v>
      </c>
      <c r="C1301" t="s">
        <v>1468</v>
      </c>
      <c r="D1301" t="s">
        <v>1469</v>
      </c>
      <c r="E1301" s="32">
        <f t="shared" si="60"/>
        <v>45455</v>
      </c>
      <c r="F1301" s="51">
        <f t="shared" si="61"/>
        <v>0.72916666666666663</v>
      </c>
      <c r="G1301" s="33">
        <f t="shared" si="62"/>
        <v>45455.729166666664</v>
      </c>
    </row>
    <row r="1302" spans="1:7" x14ac:dyDescent="0.45">
      <c r="A1302">
        <v>0</v>
      </c>
      <c r="B1302">
        <v>0</v>
      </c>
      <c r="C1302" t="s">
        <v>1469</v>
      </c>
      <c r="D1302" t="s">
        <v>1470</v>
      </c>
      <c r="E1302" s="32">
        <f t="shared" si="60"/>
        <v>45455</v>
      </c>
      <c r="F1302" s="51">
        <f t="shared" si="61"/>
        <v>0.75</v>
      </c>
      <c r="G1302" s="33">
        <f t="shared" si="62"/>
        <v>45455.75</v>
      </c>
    </row>
    <row r="1303" spans="1:7" x14ac:dyDescent="0.45">
      <c r="A1303">
        <v>0</v>
      </c>
      <c r="B1303">
        <v>0</v>
      </c>
      <c r="C1303" t="s">
        <v>1470</v>
      </c>
      <c r="D1303" t="s">
        <v>1471</v>
      </c>
      <c r="E1303" s="32">
        <f t="shared" si="60"/>
        <v>45455</v>
      </c>
      <c r="F1303" s="51">
        <f t="shared" si="61"/>
        <v>0.77083333333333337</v>
      </c>
      <c r="G1303" s="33">
        <f t="shared" si="62"/>
        <v>45455.770833333336</v>
      </c>
    </row>
    <row r="1304" spans="1:7" x14ac:dyDescent="0.45">
      <c r="A1304">
        <v>0</v>
      </c>
      <c r="B1304">
        <v>0</v>
      </c>
      <c r="C1304" t="s">
        <v>1471</v>
      </c>
      <c r="D1304" t="s">
        <v>1472</v>
      </c>
      <c r="E1304" s="32">
        <f t="shared" si="60"/>
        <v>45455</v>
      </c>
      <c r="F1304" s="51">
        <f t="shared" si="61"/>
        <v>0.79166666666666663</v>
      </c>
      <c r="G1304" s="33">
        <f t="shared" si="62"/>
        <v>45455.791666666664</v>
      </c>
    </row>
    <row r="1305" spans="1:7" x14ac:dyDescent="0.45">
      <c r="A1305">
        <v>0</v>
      </c>
      <c r="B1305">
        <v>0</v>
      </c>
      <c r="C1305" t="s">
        <v>1472</v>
      </c>
      <c r="D1305" t="s">
        <v>1473</v>
      </c>
      <c r="E1305" s="32">
        <f t="shared" si="60"/>
        <v>45455</v>
      </c>
      <c r="F1305" s="51">
        <f t="shared" si="61"/>
        <v>0.8125</v>
      </c>
      <c r="G1305" s="33">
        <f t="shared" si="62"/>
        <v>45455.8125</v>
      </c>
    </row>
    <row r="1306" spans="1:7" x14ac:dyDescent="0.45">
      <c r="A1306">
        <v>0</v>
      </c>
      <c r="B1306">
        <v>0</v>
      </c>
      <c r="C1306" t="s">
        <v>1473</v>
      </c>
      <c r="D1306" t="s">
        <v>1474</v>
      </c>
      <c r="E1306" s="32">
        <f t="shared" si="60"/>
        <v>45455</v>
      </c>
      <c r="F1306" s="51">
        <f t="shared" si="61"/>
        <v>0.83333333333333337</v>
      </c>
      <c r="G1306" s="33">
        <f t="shared" si="62"/>
        <v>45455.833333333336</v>
      </c>
    </row>
    <row r="1307" spans="1:7" x14ac:dyDescent="0.45">
      <c r="A1307">
        <v>0</v>
      </c>
      <c r="B1307">
        <v>0</v>
      </c>
      <c r="C1307" t="s">
        <v>1474</v>
      </c>
      <c r="D1307" t="s">
        <v>1475</v>
      </c>
      <c r="E1307" s="32">
        <f t="shared" si="60"/>
        <v>45455</v>
      </c>
      <c r="F1307" s="51">
        <f t="shared" si="61"/>
        <v>0.85416666666666663</v>
      </c>
      <c r="G1307" s="33">
        <f t="shared" si="62"/>
        <v>45455.854166666664</v>
      </c>
    </row>
    <row r="1308" spans="1:7" x14ac:dyDescent="0.45">
      <c r="A1308">
        <v>0</v>
      </c>
      <c r="B1308">
        <v>0</v>
      </c>
      <c r="C1308" t="s">
        <v>1475</v>
      </c>
      <c r="D1308" t="s">
        <v>1476</v>
      </c>
      <c r="E1308" s="32">
        <f t="shared" si="60"/>
        <v>45455</v>
      </c>
      <c r="F1308" s="51">
        <f t="shared" si="61"/>
        <v>0.875</v>
      </c>
      <c r="G1308" s="33">
        <f t="shared" si="62"/>
        <v>45455.875</v>
      </c>
    </row>
    <row r="1309" spans="1:7" x14ac:dyDescent="0.45">
      <c r="A1309">
        <v>0</v>
      </c>
      <c r="B1309">
        <v>0</v>
      </c>
      <c r="C1309" t="s">
        <v>1476</v>
      </c>
      <c r="D1309" t="s">
        <v>1477</v>
      </c>
      <c r="E1309" s="32">
        <f t="shared" si="60"/>
        <v>45455</v>
      </c>
      <c r="F1309" s="51">
        <f t="shared" si="61"/>
        <v>0.89583333333333337</v>
      </c>
      <c r="G1309" s="33">
        <f t="shared" si="62"/>
        <v>45455.895833333336</v>
      </c>
    </row>
    <row r="1310" spans="1:7" x14ac:dyDescent="0.45">
      <c r="A1310">
        <v>0</v>
      </c>
      <c r="B1310">
        <v>0</v>
      </c>
      <c r="C1310" t="s">
        <v>1477</v>
      </c>
      <c r="D1310" t="s">
        <v>1478</v>
      </c>
      <c r="E1310" s="32">
        <f t="shared" si="60"/>
        <v>45455</v>
      </c>
      <c r="F1310" s="51">
        <f t="shared" si="61"/>
        <v>0.91666666666666663</v>
      </c>
      <c r="G1310" s="33">
        <f t="shared" si="62"/>
        <v>45455.916666666664</v>
      </c>
    </row>
    <row r="1311" spans="1:7" x14ac:dyDescent="0.45">
      <c r="A1311">
        <v>0</v>
      </c>
      <c r="B1311">
        <v>0</v>
      </c>
      <c r="C1311" t="s">
        <v>1478</v>
      </c>
      <c r="D1311" t="s">
        <v>1479</v>
      </c>
      <c r="E1311" s="32">
        <f t="shared" si="60"/>
        <v>45455</v>
      </c>
      <c r="F1311" s="51">
        <f t="shared" si="61"/>
        <v>0.9375</v>
      </c>
      <c r="G1311" s="33">
        <f t="shared" si="62"/>
        <v>45455.9375</v>
      </c>
    </row>
    <row r="1312" spans="1:7" x14ac:dyDescent="0.45">
      <c r="A1312">
        <v>0</v>
      </c>
      <c r="B1312">
        <v>0</v>
      </c>
      <c r="C1312" t="s">
        <v>1479</v>
      </c>
      <c r="D1312" t="s">
        <v>1480</v>
      </c>
      <c r="E1312" s="32">
        <f t="shared" si="60"/>
        <v>45455</v>
      </c>
      <c r="F1312" s="51">
        <f t="shared" si="61"/>
        <v>0.95833333333333337</v>
      </c>
      <c r="G1312" s="33">
        <f t="shared" si="62"/>
        <v>45455.958333333336</v>
      </c>
    </row>
    <row r="1313" spans="1:7" x14ac:dyDescent="0.45">
      <c r="A1313">
        <v>0</v>
      </c>
      <c r="B1313">
        <v>0</v>
      </c>
      <c r="C1313" t="s">
        <v>1480</v>
      </c>
      <c r="D1313" t="s">
        <v>1481</v>
      </c>
      <c r="E1313" s="32">
        <f t="shared" si="60"/>
        <v>45455</v>
      </c>
      <c r="F1313" s="51">
        <f t="shared" si="61"/>
        <v>0.97916666666666663</v>
      </c>
      <c r="G1313" s="33">
        <f t="shared" si="62"/>
        <v>45455.979166666664</v>
      </c>
    </row>
    <row r="1314" spans="1:7" x14ac:dyDescent="0.45">
      <c r="A1314">
        <v>0</v>
      </c>
      <c r="B1314">
        <v>0</v>
      </c>
      <c r="C1314" t="s">
        <v>1481</v>
      </c>
      <c r="D1314" t="s">
        <v>1482</v>
      </c>
      <c r="E1314" s="32">
        <f t="shared" si="60"/>
        <v>45456</v>
      </c>
      <c r="F1314" s="51">
        <f t="shared" si="61"/>
        <v>0</v>
      </c>
      <c r="G1314" s="33">
        <f t="shared" si="62"/>
        <v>45456</v>
      </c>
    </row>
    <row r="1315" spans="1:7" x14ac:dyDescent="0.45">
      <c r="A1315">
        <v>0</v>
      </c>
      <c r="B1315">
        <v>0</v>
      </c>
      <c r="C1315" t="s">
        <v>1482</v>
      </c>
      <c r="D1315" t="s">
        <v>1483</v>
      </c>
      <c r="E1315" s="32">
        <f t="shared" si="60"/>
        <v>45456</v>
      </c>
      <c r="F1315" s="51">
        <f t="shared" si="61"/>
        <v>2.0833333333333332E-2</v>
      </c>
      <c r="G1315" s="33">
        <f t="shared" si="62"/>
        <v>45456.020833333336</v>
      </c>
    </row>
    <row r="1316" spans="1:7" x14ac:dyDescent="0.45">
      <c r="A1316">
        <v>0</v>
      </c>
      <c r="B1316">
        <v>0</v>
      </c>
      <c r="C1316" t="s">
        <v>1483</v>
      </c>
      <c r="D1316" t="s">
        <v>1484</v>
      </c>
      <c r="E1316" s="32">
        <f t="shared" si="60"/>
        <v>45456</v>
      </c>
      <c r="F1316" s="51">
        <f t="shared" si="61"/>
        <v>4.1666666666666664E-2</v>
      </c>
      <c r="G1316" s="33">
        <f t="shared" si="62"/>
        <v>45456.041666666664</v>
      </c>
    </row>
    <row r="1317" spans="1:7" x14ac:dyDescent="0.45">
      <c r="A1317">
        <v>0</v>
      </c>
      <c r="B1317">
        <v>0</v>
      </c>
      <c r="C1317" t="s">
        <v>1484</v>
      </c>
      <c r="D1317" t="s">
        <v>1485</v>
      </c>
      <c r="E1317" s="32">
        <f t="shared" si="60"/>
        <v>45456</v>
      </c>
      <c r="F1317" s="51">
        <f t="shared" si="61"/>
        <v>6.25E-2</v>
      </c>
      <c r="G1317" s="33">
        <f t="shared" si="62"/>
        <v>45456.0625</v>
      </c>
    </row>
    <row r="1318" spans="1:7" x14ac:dyDescent="0.45">
      <c r="A1318">
        <v>0</v>
      </c>
      <c r="B1318">
        <v>0</v>
      </c>
      <c r="C1318" t="s">
        <v>1485</v>
      </c>
      <c r="D1318" t="s">
        <v>1486</v>
      </c>
      <c r="E1318" s="32">
        <f t="shared" si="60"/>
        <v>45456</v>
      </c>
      <c r="F1318" s="51">
        <f t="shared" si="61"/>
        <v>8.3333333333333329E-2</v>
      </c>
      <c r="G1318" s="33">
        <f t="shared" si="62"/>
        <v>45456.083333333336</v>
      </c>
    </row>
    <row r="1319" spans="1:7" x14ac:dyDescent="0.45">
      <c r="A1319">
        <v>0</v>
      </c>
      <c r="B1319">
        <v>0</v>
      </c>
      <c r="C1319" t="s">
        <v>1486</v>
      </c>
      <c r="D1319" t="s">
        <v>1487</v>
      </c>
      <c r="E1319" s="32">
        <f t="shared" si="60"/>
        <v>45456</v>
      </c>
      <c r="F1319" s="51">
        <f t="shared" si="61"/>
        <v>0.10416666666666667</v>
      </c>
      <c r="G1319" s="33">
        <f t="shared" si="62"/>
        <v>45456.104166666664</v>
      </c>
    </row>
    <row r="1320" spans="1:7" x14ac:dyDescent="0.45">
      <c r="A1320">
        <v>0</v>
      </c>
      <c r="B1320">
        <v>0</v>
      </c>
      <c r="C1320" t="s">
        <v>1487</v>
      </c>
      <c r="D1320" t="s">
        <v>1488</v>
      </c>
      <c r="E1320" s="32">
        <f t="shared" si="60"/>
        <v>45456</v>
      </c>
      <c r="F1320" s="51">
        <f t="shared" si="61"/>
        <v>0.125</v>
      </c>
      <c r="G1320" s="33">
        <f t="shared" si="62"/>
        <v>45456.125</v>
      </c>
    </row>
    <row r="1321" spans="1:7" x14ac:dyDescent="0.45">
      <c r="A1321">
        <v>0</v>
      </c>
      <c r="B1321">
        <v>0</v>
      </c>
      <c r="C1321" t="s">
        <v>1488</v>
      </c>
      <c r="D1321" t="s">
        <v>1489</v>
      </c>
      <c r="E1321" s="32">
        <f t="shared" si="60"/>
        <v>45456</v>
      </c>
      <c r="F1321" s="51">
        <f t="shared" si="61"/>
        <v>0.14583333333333334</v>
      </c>
      <c r="G1321" s="33">
        <f t="shared" si="62"/>
        <v>45456.145833333336</v>
      </c>
    </row>
    <row r="1322" spans="1:7" x14ac:dyDescent="0.45">
      <c r="A1322">
        <v>0</v>
      </c>
      <c r="B1322">
        <v>0</v>
      </c>
      <c r="C1322" t="s">
        <v>1489</v>
      </c>
      <c r="D1322" t="s">
        <v>1490</v>
      </c>
      <c r="E1322" s="32">
        <f t="shared" si="60"/>
        <v>45456</v>
      </c>
      <c r="F1322" s="51">
        <f t="shared" si="61"/>
        <v>0.16666666666666666</v>
      </c>
      <c r="G1322" s="33">
        <f t="shared" si="62"/>
        <v>45456.166666666664</v>
      </c>
    </row>
    <row r="1323" spans="1:7" x14ac:dyDescent="0.45">
      <c r="A1323">
        <v>0</v>
      </c>
      <c r="B1323">
        <v>0</v>
      </c>
      <c r="C1323" t="s">
        <v>1490</v>
      </c>
      <c r="D1323" t="s">
        <v>1491</v>
      </c>
      <c r="E1323" s="32">
        <f t="shared" si="60"/>
        <v>45456</v>
      </c>
      <c r="F1323" s="51">
        <f t="shared" si="61"/>
        <v>0.1875</v>
      </c>
      <c r="G1323" s="33">
        <f t="shared" si="62"/>
        <v>45456.1875</v>
      </c>
    </row>
    <row r="1324" spans="1:7" x14ac:dyDescent="0.45">
      <c r="A1324">
        <v>0</v>
      </c>
      <c r="B1324">
        <v>0</v>
      </c>
      <c r="C1324" t="s">
        <v>1491</v>
      </c>
      <c r="D1324" t="s">
        <v>1492</v>
      </c>
      <c r="E1324" s="32">
        <f t="shared" si="60"/>
        <v>45456</v>
      </c>
      <c r="F1324" s="51">
        <f t="shared" si="61"/>
        <v>0.20833333333333334</v>
      </c>
      <c r="G1324" s="33">
        <f t="shared" si="62"/>
        <v>45456.208333333336</v>
      </c>
    </row>
    <row r="1325" spans="1:7" x14ac:dyDescent="0.45">
      <c r="A1325">
        <v>0</v>
      </c>
      <c r="B1325">
        <v>0</v>
      </c>
      <c r="C1325" t="s">
        <v>1492</v>
      </c>
      <c r="D1325" t="s">
        <v>1493</v>
      </c>
      <c r="E1325" s="32">
        <f t="shared" si="60"/>
        <v>45456</v>
      </c>
      <c r="F1325" s="51">
        <f t="shared" si="61"/>
        <v>0.22916666666666666</v>
      </c>
      <c r="G1325" s="33">
        <f t="shared" si="62"/>
        <v>45456.229166666664</v>
      </c>
    </row>
    <row r="1326" spans="1:7" x14ac:dyDescent="0.45">
      <c r="A1326">
        <v>0</v>
      </c>
      <c r="B1326">
        <v>0</v>
      </c>
      <c r="C1326" t="s">
        <v>1493</v>
      </c>
      <c r="D1326" t="s">
        <v>1494</v>
      </c>
      <c r="E1326" s="32">
        <f t="shared" si="60"/>
        <v>45456</v>
      </c>
      <c r="F1326" s="51">
        <f t="shared" si="61"/>
        <v>0.25</v>
      </c>
      <c r="G1326" s="33">
        <f t="shared" si="62"/>
        <v>45456.25</v>
      </c>
    </row>
    <row r="1327" spans="1:7" x14ac:dyDescent="0.45">
      <c r="A1327">
        <v>0</v>
      </c>
      <c r="B1327">
        <v>0</v>
      </c>
      <c r="C1327" t="s">
        <v>1494</v>
      </c>
      <c r="D1327" t="s">
        <v>1495</v>
      </c>
      <c r="E1327" s="32">
        <f t="shared" si="60"/>
        <v>45456</v>
      </c>
      <c r="F1327" s="51">
        <f t="shared" si="61"/>
        <v>0.27083333333333331</v>
      </c>
      <c r="G1327" s="33">
        <f t="shared" si="62"/>
        <v>45456.270833333336</v>
      </c>
    </row>
    <row r="1328" spans="1:7" x14ac:dyDescent="0.45">
      <c r="A1328">
        <v>0</v>
      </c>
      <c r="B1328">
        <v>0</v>
      </c>
      <c r="C1328" t="s">
        <v>1495</v>
      </c>
      <c r="D1328" t="s">
        <v>1496</v>
      </c>
      <c r="E1328" s="32">
        <f t="shared" si="60"/>
        <v>45456</v>
      </c>
      <c r="F1328" s="51">
        <f t="shared" si="61"/>
        <v>0.29166666666666669</v>
      </c>
      <c r="G1328" s="33">
        <f t="shared" si="62"/>
        <v>45456.291666666664</v>
      </c>
    </row>
    <row r="1329" spans="1:7" x14ac:dyDescent="0.45">
      <c r="A1329">
        <v>0</v>
      </c>
      <c r="B1329">
        <v>0</v>
      </c>
      <c r="C1329" t="s">
        <v>1496</v>
      </c>
      <c r="D1329" t="s">
        <v>1497</v>
      </c>
      <c r="E1329" s="32">
        <f t="shared" si="60"/>
        <v>45456</v>
      </c>
      <c r="F1329" s="51">
        <f t="shared" si="61"/>
        <v>0.3125</v>
      </c>
      <c r="G1329" s="33">
        <f t="shared" si="62"/>
        <v>45456.3125</v>
      </c>
    </row>
    <row r="1330" spans="1:7" x14ac:dyDescent="0.45">
      <c r="A1330">
        <v>0</v>
      </c>
      <c r="B1330">
        <v>0</v>
      </c>
      <c r="C1330" t="s">
        <v>1497</v>
      </c>
      <c r="D1330" t="s">
        <v>1498</v>
      </c>
      <c r="E1330" s="32">
        <f t="shared" si="60"/>
        <v>45456</v>
      </c>
      <c r="F1330" s="51">
        <f t="shared" si="61"/>
        <v>0.33333333333333331</v>
      </c>
      <c r="G1330" s="33">
        <f t="shared" si="62"/>
        <v>45456.333333333336</v>
      </c>
    </row>
    <row r="1331" spans="1:7" x14ac:dyDescent="0.45">
      <c r="A1331">
        <v>0</v>
      </c>
      <c r="B1331">
        <v>0</v>
      </c>
      <c r="C1331" t="s">
        <v>1498</v>
      </c>
      <c r="D1331" t="s">
        <v>1499</v>
      </c>
      <c r="E1331" s="32">
        <f t="shared" si="60"/>
        <v>45456</v>
      </c>
      <c r="F1331" s="51">
        <f t="shared" si="61"/>
        <v>0.35416666666666669</v>
      </c>
      <c r="G1331" s="33">
        <f t="shared" si="62"/>
        <v>45456.354166666664</v>
      </c>
    </row>
    <row r="1332" spans="1:7" x14ac:dyDescent="0.45">
      <c r="A1332">
        <v>0</v>
      </c>
      <c r="B1332">
        <v>0</v>
      </c>
      <c r="C1332" t="s">
        <v>1499</v>
      </c>
      <c r="D1332" t="s">
        <v>1500</v>
      </c>
      <c r="E1332" s="32">
        <f t="shared" si="60"/>
        <v>45456</v>
      </c>
      <c r="F1332" s="51">
        <f t="shared" si="61"/>
        <v>0.375</v>
      </c>
      <c r="G1332" s="33">
        <f t="shared" si="62"/>
        <v>45456.375</v>
      </c>
    </row>
    <row r="1333" spans="1:7" x14ac:dyDescent="0.45">
      <c r="A1333">
        <v>0</v>
      </c>
      <c r="B1333">
        <v>0</v>
      </c>
      <c r="C1333" t="s">
        <v>1500</v>
      </c>
      <c r="D1333" t="s">
        <v>1501</v>
      </c>
      <c r="E1333" s="32">
        <f t="shared" si="60"/>
        <v>45456</v>
      </c>
      <c r="F1333" s="51">
        <f t="shared" si="61"/>
        <v>0.39583333333333331</v>
      </c>
      <c r="G1333" s="33">
        <f t="shared" si="62"/>
        <v>45456.395833333336</v>
      </c>
    </row>
    <row r="1334" spans="1:7" x14ac:dyDescent="0.45">
      <c r="A1334">
        <v>0</v>
      </c>
      <c r="B1334">
        <v>0</v>
      </c>
      <c r="C1334" t="s">
        <v>1501</v>
      </c>
      <c r="D1334" t="s">
        <v>1502</v>
      </c>
      <c r="E1334" s="32">
        <f t="shared" si="60"/>
        <v>45456</v>
      </c>
      <c r="F1334" s="51">
        <f t="shared" si="61"/>
        <v>0.41666666666666669</v>
      </c>
      <c r="G1334" s="33">
        <f t="shared" si="62"/>
        <v>45456.416666666664</v>
      </c>
    </row>
    <row r="1335" spans="1:7" x14ac:dyDescent="0.45">
      <c r="A1335">
        <v>0</v>
      </c>
      <c r="B1335">
        <v>0</v>
      </c>
      <c r="C1335" t="s">
        <v>1502</v>
      </c>
      <c r="D1335" t="s">
        <v>1503</v>
      </c>
      <c r="E1335" s="32">
        <f t="shared" si="60"/>
        <v>45456</v>
      </c>
      <c r="F1335" s="51">
        <f t="shared" si="61"/>
        <v>0.4375</v>
      </c>
      <c r="G1335" s="33">
        <f t="shared" si="62"/>
        <v>45456.4375</v>
      </c>
    </row>
    <row r="1336" spans="1:7" x14ac:dyDescent="0.45">
      <c r="A1336">
        <v>0</v>
      </c>
      <c r="B1336">
        <v>0</v>
      </c>
      <c r="C1336" t="s">
        <v>1503</v>
      </c>
      <c r="D1336" t="s">
        <v>1504</v>
      </c>
      <c r="E1336" s="32">
        <f t="shared" si="60"/>
        <v>45456</v>
      </c>
      <c r="F1336" s="51">
        <f t="shared" si="61"/>
        <v>0.45833333333333331</v>
      </c>
      <c r="G1336" s="33">
        <f t="shared" si="62"/>
        <v>45456.458333333336</v>
      </c>
    </row>
    <row r="1337" spans="1:7" x14ac:dyDescent="0.45">
      <c r="A1337">
        <v>0</v>
      </c>
      <c r="B1337">
        <v>0</v>
      </c>
      <c r="C1337" t="s">
        <v>1504</v>
      </c>
      <c r="D1337" t="s">
        <v>1505</v>
      </c>
      <c r="E1337" s="32">
        <f t="shared" si="60"/>
        <v>45456</v>
      </c>
      <c r="F1337" s="51">
        <f t="shared" si="61"/>
        <v>0.47916666666666669</v>
      </c>
      <c r="G1337" s="33">
        <f t="shared" si="62"/>
        <v>45456.479166666664</v>
      </c>
    </row>
    <row r="1338" spans="1:7" x14ac:dyDescent="0.45">
      <c r="A1338">
        <v>0</v>
      </c>
      <c r="B1338">
        <v>0</v>
      </c>
      <c r="C1338" t="s">
        <v>1505</v>
      </c>
      <c r="D1338" t="s">
        <v>1506</v>
      </c>
      <c r="E1338" s="32">
        <f t="shared" si="60"/>
        <v>45456</v>
      </c>
      <c r="F1338" s="51">
        <f t="shared" si="61"/>
        <v>0.5</v>
      </c>
      <c r="G1338" s="33">
        <f t="shared" si="62"/>
        <v>45456.5</v>
      </c>
    </row>
    <row r="1339" spans="1:7" x14ac:dyDescent="0.45">
      <c r="A1339">
        <v>0</v>
      </c>
      <c r="B1339">
        <v>0</v>
      </c>
      <c r="C1339" t="s">
        <v>1506</v>
      </c>
      <c r="D1339" t="s">
        <v>1507</v>
      </c>
      <c r="E1339" s="32">
        <f t="shared" si="60"/>
        <v>45456</v>
      </c>
      <c r="F1339" s="51">
        <f t="shared" si="61"/>
        <v>0.52083333333333337</v>
      </c>
      <c r="G1339" s="33">
        <f t="shared" si="62"/>
        <v>45456.520833333336</v>
      </c>
    </row>
    <row r="1340" spans="1:7" x14ac:dyDescent="0.45">
      <c r="A1340">
        <v>0</v>
      </c>
      <c r="B1340">
        <v>0</v>
      </c>
      <c r="C1340" t="s">
        <v>1507</v>
      </c>
      <c r="D1340" t="s">
        <v>1508</v>
      </c>
      <c r="E1340" s="32">
        <f t="shared" si="60"/>
        <v>45456</v>
      </c>
      <c r="F1340" s="51">
        <f t="shared" si="61"/>
        <v>0.54166666666666663</v>
      </c>
      <c r="G1340" s="33">
        <f t="shared" si="62"/>
        <v>45456.541666666664</v>
      </c>
    </row>
    <row r="1341" spans="1:7" x14ac:dyDescent="0.45">
      <c r="A1341">
        <v>0</v>
      </c>
      <c r="B1341">
        <v>0</v>
      </c>
      <c r="C1341" t="s">
        <v>1508</v>
      </c>
      <c r="D1341" t="s">
        <v>1509</v>
      </c>
      <c r="E1341" s="32">
        <f t="shared" si="60"/>
        <v>45456</v>
      </c>
      <c r="F1341" s="51">
        <f t="shared" si="61"/>
        <v>0.5625</v>
      </c>
      <c r="G1341" s="33">
        <f t="shared" si="62"/>
        <v>45456.5625</v>
      </c>
    </row>
    <row r="1342" spans="1:7" x14ac:dyDescent="0.45">
      <c r="A1342">
        <v>0</v>
      </c>
      <c r="B1342">
        <v>0</v>
      </c>
      <c r="C1342" t="s">
        <v>1509</v>
      </c>
      <c r="D1342" t="s">
        <v>1510</v>
      </c>
      <c r="E1342" s="32">
        <f t="shared" si="60"/>
        <v>45456</v>
      </c>
      <c r="F1342" s="51">
        <f t="shared" si="61"/>
        <v>0.58333333333333337</v>
      </c>
      <c r="G1342" s="33">
        <f t="shared" si="62"/>
        <v>45456.583333333336</v>
      </c>
    </row>
    <row r="1343" spans="1:7" x14ac:dyDescent="0.45">
      <c r="A1343">
        <v>0</v>
      </c>
      <c r="B1343">
        <v>0</v>
      </c>
      <c r="C1343" t="s">
        <v>1510</v>
      </c>
      <c r="D1343" t="s">
        <v>1511</v>
      </c>
      <c r="E1343" s="32">
        <f t="shared" si="60"/>
        <v>45456</v>
      </c>
      <c r="F1343" s="51">
        <f t="shared" si="61"/>
        <v>0.60416666666666663</v>
      </c>
      <c r="G1343" s="33">
        <f t="shared" si="62"/>
        <v>45456.604166666664</v>
      </c>
    </row>
    <row r="1344" spans="1:7" x14ac:dyDescent="0.45">
      <c r="A1344">
        <v>0</v>
      </c>
      <c r="B1344">
        <v>0</v>
      </c>
      <c r="C1344" t="s">
        <v>1511</v>
      </c>
      <c r="D1344" t="s">
        <v>1512</v>
      </c>
      <c r="E1344" s="32">
        <f t="shared" si="60"/>
        <v>45456</v>
      </c>
      <c r="F1344" s="51">
        <f t="shared" si="61"/>
        <v>0.625</v>
      </c>
      <c r="G1344" s="33">
        <f t="shared" si="62"/>
        <v>45456.625</v>
      </c>
    </row>
    <row r="1345" spans="1:7" x14ac:dyDescent="0.45">
      <c r="A1345">
        <v>0</v>
      </c>
      <c r="B1345">
        <v>0</v>
      </c>
      <c r="C1345" t="s">
        <v>1512</v>
      </c>
      <c r="D1345" t="s">
        <v>1513</v>
      </c>
      <c r="E1345" s="32">
        <f t="shared" si="60"/>
        <v>45456</v>
      </c>
      <c r="F1345" s="51">
        <f t="shared" si="61"/>
        <v>0.64583333333333337</v>
      </c>
      <c r="G1345" s="33">
        <f t="shared" si="62"/>
        <v>45456.645833333336</v>
      </c>
    </row>
    <row r="1346" spans="1:7" x14ac:dyDescent="0.45">
      <c r="A1346">
        <v>0</v>
      </c>
      <c r="B1346">
        <v>0</v>
      </c>
      <c r="C1346" t="s">
        <v>1513</v>
      </c>
      <c r="D1346" t="s">
        <v>1514</v>
      </c>
      <c r="E1346" s="32">
        <f t="shared" si="60"/>
        <v>45456</v>
      </c>
      <c r="F1346" s="51">
        <f t="shared" si="61"/>
        <v>0.66666666666666663</v>
      </c>
      <c r="G1346" s="33">
        <f t="shared" si="62"/>
        <v>45456.666666666664</v>
      </c>
    </row>
    <row r="1347" spans="1:7" x14ac:dyDescent="0.45">
      <c r="A1347">
        <v>0</v>
      </c>
      <c r="B1347">
        <v>0</v>
      </c>
      <c r="C1347" t="s">
        <v>1514</v>
      </c>
      <c r="D1347" t="s">
        <v>1515</v>
      </c>
      <c r="E1347" s="32">
        <f t="shared" si="60"/>
        <v>45456</v>
      </c>
      <c r="F1347" s="51">
        <f t="shared" si="61"/>
        <v>0.6875</v>
      </c>
      <c r="G1347" s="33">
        <f t="shared" si="62"/>
        <v>45456.6875</v>
      </c>
    </row>
    <row r="1348" spans="1:7" x14ac:dyDescent="0.45">
      <c r="A1348">
        <v>0</v>
      </c>
      <c r="B1348">
        <v>0</v>
      </c>
      <c r="C1348" t="s">
        <v>1515</v>
      </c>
      <c r="D1348" t="s">
        <v>1516</v>
      </c>
      <c r="E1348" s="32">
        <f t="shared" ref="E1348:E1411" si="63">DATE(MID(C1348,2,4),MID(C1348,7,2),MID(C1348,10,2))</f>
        <v>45456</v>
      </c>
      <c r="F1348" s="51">
        <f t="shared" ref="F1348:F1411" si="64">TIME(MID(C1348,13,2),MID(C1348,16,2),0)</f>
        <v>0.70833333333333337</v>
      </c>
      <c r="G1348" s="33">
        <f t="shared" ref="G1348:G1411" si="65">E1348+F1348</f>
        <v>45456.708333333336</v>
      </c>
    </row>
    <row r="1349" spans="1:7" x14ac:dyDescent="0.45">
      <c r="A1349">
        <v>0</v>
      </c>
      <c r="B1349">
        <v>0</v>
      </c>
      <c r="C1349" t="s">
        <v>1516</v>
      </c>
      <c r="D1349" t="s">
        <v>1517</v>
      </c>
      <c r="E1349" s="32">
        <f t="shared" si="63"/>
        <v>45456</v>
      </c>
      <c r="F1349" s="51">
        <f t="shared" si="64"/>
        <v>0.72916666666666663</v>
      </c>
      <c r="G1349" s="33">
        <f t="shared" si="65"/>
        <v>45456.729166666664</v>
      </c>
    </row>
    <row r="1350" spans="1:7" x14ac:dyDescent="0.45">
      <c r="A1350">
        <v>0</v>
      </c>
      <c r="B1350">
        <v>0</v>
      </c>
      <c r="C1350" t="s">
        <v>1517</v>
      </c>
      <c r="D1350" t="s">
        <v>1518</v>
      </c>
      <c r="E1350" s="32">
        <f t="shared" si="63"/>
        <v>45456</v>
      </c>
      <c r="F1350" s="51">
        <f t="shared" si="64"/>
        <v>0.75</v>
      </c>
      <c r="G1350" s="33">
        <f t="shared" si="65"/>
        <v>45456.75</v>
      </c>
    </row>
    <row r="1351" spans="1:7" x14ac:dyDescent="0.45">
      <c r="A1351">
        <v>0</v>
      </c>
      <c r="B1351">
        <v>0</v>
      </c>
      <c r="C1351" t="s">
        <v>1518</v>
      </c>
      <c r="D1351" t="s">
        <v>1519</v>
      </c>
      <c r="E1351" s="32">
        <f t="shared" si="63"/>
        <v>45456</v>
      </c>
      <c r="F1351" s="51">
        <f t="shared" si="64"/>
        <v>0.77083333333333337</v>
      </c>
      <c r="G1351" s="33">
        <f t="shared" si="65"/>
        <v>45456.770833333336</v>
      </c>
    </row>
    <row r="1352" spans="1:7" x14ac:dyDescent="0.45">
      <c r="A1352">
        <v>0</v>
      </c>
      <c r="B1352">
        <v>0</v>
      </c>
      <c r="C1352" t="s">
        <v>1519</v>
      </c>
      <c r="D1352" t="s">
        <v>1520</v>
      </c>
      <c r="E1352" s="32">
        <f t="shared" si="63"/>
        <v>45456</v>
      </c>
      <c r="F1352" s="51">
        <f t="shared" si="64"/>
        <v>0.79166666666666663</v>
      </c>
      <c r="G1352" s="33">
        <f t="shared" si="65"/>
        <v>45456.791666666664</v>
      </c>
    </row>
    <row r="1353" spans="1:7" x14ac:dyDescent="0.45">
      <c r="A1353">
        <v>0</v>
      </c>
      <c r="B1353">
        <v>0</v>
      </c>
      <c r="C1353" t="s">
        <v>1520</v>
      </c>
      <c r="D1353" t="s">
        <v>1521</v>
      </c>
      <c r="E1353" s="32">
        <f t="shared" si="63"/>
        <v>45456</v>
      </c>
      <c r="F1353" s="51">
        <f t="shared" si="64"/>
        <v>0.8125</v>
      </c>
      <c r="G1353" s="33">
        <f t="shared" si="65"/>
        <v>45456.8125</v>
      </c>
    </row>
    <row r="1354" spans="1:7" x14ac:dyDescent="0.45">
      <c r="A1354">
        <v>0</v>
      </c>
      <c r="B1354">
        <v>0</v>
      </c>
      <c r="C1354" t="s">
        <v>1521</v>
      </c>
      <c r="D1354" t="s">
        <v>1522</v>
      </c>
      <c r="E1354" s="32">
        <f t="shared" si="63"/>
        <v>45456</v>
      </c>
      <c r="F1354" s="51">
        <f t="shared" si="64"/>
        <v>0.83333333333333337</v>
      </c>
      <c r="G1354" s="33">
        <f t="shared" si="65"/>
        <v>45456.833333333336</v>
      </c>
    </row>
    <row r="1355" spans="1:7" x14ac:dyDescent="0.45">
      <c r="A1355">
        <v>0</v>
      </c>
      <c r="B1355">
        <v>0</v>
      </c>
      <c r="C1355" t="s">
        <v>1522</v>
      </c>
      <c r="D1355" t="s">
        <v>1523</v>
      </c>
      <c r="E1355" s="32">
        <f t="shared" si="63"/>
        <v>45456</v>
      </c>
      <c r="F1355" s="51">
        <f t="shared" si="64"/>
        <v>0.85416666666666663</v>
      </c>
      <c r="G1355" s="33">
        <f t="shared" si="65"/>
        <v>45456.854166666664</v>
      </c>
    </row>
    <row r="1356" spans="1:7" x14ac:dyDescent="0.45">
      <c r="A1356">
        <v>0</v>
      </c>
      <c r="B1356">
        <v>0</v>
      </c>
      <c r="C1356" t="s">
        <v>1523</v>
      </c>
      <c r="D1356" t="s">
        <v>1524</v>
      </c>
      <c r="E1356" s="32">
        <f t="shared" si="63"/>
        <v>45456</v>
      </c>
      <c r="F1356" s="51">
        <f t="shared" si="64"/>
        <v>0.875</v>
      </c>
      <c r="G1356" s="33">
        <f t="shared" si="65"/>
        <v>45456.875</v>
      </c>
    </row>
    <row r="1357" spans="1:7" x14ac:dyDescent="0.45">
      <c r="A1357">
        <v>0</v>
      </c>
      <c r="B1357">
        <v>0</v>
      </c>
      <c r="C1357" t="s">
        <v>1524</v>
      </c>
      <c r="D1357" t="s">
        <v>1525</v>
      </c>
      <c r="E1357" s="32">
        <f t="shared" si="63"/>
        <v>45456</v>
      </c>
      <c r="F1357" s="51">
        <f t="shared" si="64"/>
        <v>0.89583333333333337</v>
      </c>
      <c r="G1357" s="33">
        <f t="shared" si="65"/>
        <v>45456.895833333336</v>
      </c>
    </row>
    <row r="1358" spans="1:7" x14ac:dyDescent="0.45">
      <c r="A1358">
        <v>0</v>
      </c>
      <c r="B1358">
        <v>0</v>
      </c>
      <c r="C1358" t="s">
        <v>1525</v>
      </c>
      <c r="D1358" t="s">
        <v>1526</v>
      </c>
      <c r="E1358" s="32">
        <f t="shared" si="63"/>
        <v>45456</v>
      </c>
      <c r="F1358" s="51">
        <f t="shared" si="64"/>
        <v>0.91666666666666663</v>
      </c>
      <c r="G1358" s="33">
        <f t="shared" si="65"/>
        <v>45456.916666666664</v>
      </c>
    </row>
    <row r="1359" spans="1:7" x14ac:dyDescent="0.45">
      <c r="A1359">
        <v>0</v>
      </c>
      <c r="B1359">
        <v>0</v>
      </c>
      <c r="C1359" t="s">
        <v>1526</v>
      </c>
      <c r="D1359" t="s">
        <v>1527</v>
      </c>
      <c r="E1359" s="32">
        <f t="shared" si="63"/>
        <v>45456</v>
      </c>
      <c r="F1359" s="51">
        <f t="shared" si="64"/>
        <v>0.9375</v>
      </c>
      <c r="G1359" s="33">
        <f t="shared" si="65"/>
        <v>45456.9375</v>
      </c>
    </row>
    <row r="1360" spans="1:7" x14ac:dyDescent="0.45">
      <c r="A1360">
        <v>0</v>
      </c>
      <c r="B1360">
        <v>0</v>
      </c>
      <c r="C1360" t="s">
        <v>1527</v>
      </c>
      <c r="D1360" t="s">
        <v>1528</v>
      </c>
      <c r="E1360" s="32">
        <f t="shared" si="63"/>
        <v>45456</v>
      </c>
      <c r="F1360" s="51">
        <f t="shared" si="64"/>
        <v>0.95833333333333337</v>
      </c>
      <c r="G1360" s="33">
        <f t="shared" si="65"/>
        <v>45456.958333333336</v>
      </c>
    </row>
    <row r="1361" spans="1:7" x14ac:dyDescent="0.45">
      <c r="A1361">
        <v>0</v>
      </c>
      <c r="B1361">
        <v>0</v>
      </c>
      <c r="C1361" t="s">
        <v>1528</v>
      </c>
      <c r="D1361" t="s">
        <v>1529</v>
      </c>
      <c r="E1361" s="32">
        <f t="shared" si="63"/>
        <v>45456</v>
      </c>
      <c r="F1361" s="51">
        <f t="shared" si="64"/>
        <v>0.97916666666666663</v>
      </c>
      <c r="G1361" s="33">
        <f t="shared" si="65"/>
        <v>45456.979166666664</v>
      </c>
    </row>
    <row r="1362" spans="1:7" x14ac:dyDescent="0.45">
      <c r="A1362">
        <v>0</v>
      </c>
      <c r="B1362">
        <v>0</v>
      </c>
      <c r="C1362" t="s">
        <v>1529</v>
      </c>
      <c r="D1362" t="s">
        <v>1530</v>
      </c>
      <c r="E1362" s="32">
        <f t="shared" si="63"/>
        <v>45457</v>
      </c>
      <c r="F1362" s="51">
        <f t="shared" si="64"/>
        <v>0</v>
      </c>
      <c r="G1362" s="33">
        <f t="shared" si="65"/>
        <v>45457</v>
      </c>
    </row>
    <row r="1363" spans="1:7" x14ac:dyDescent="0.45">
      <c r="A1363">
        <v>0</v>
      </c>
      <c r="B1363">
        <v>0</v>
      </c>
      <c r="C1363" t="s">
        <v>1530</v>
      </c>
      <c r="D1363" t="s">
        <v>1531</v>
      </c>
      <c r="E1363" s="32">
        <f t="shared" si="63"/>
        <v>45457</v>
      </c>
      <c r="F1363" s="51">
        <f t="shared" si="64"/>
        <v>2.0833333333333332E-2</v>
      </c>
      <c r="G1363" s="33">
        <f t="shared" si="65"/>
        <v>45457.020833333336</v>
      </c>
    </row>
    <row r="1364" spans="1:7" x14ac:dyDescent="0.45">
      <c r="A1364">
        <v>0</v>
      </c>
      <c r="B1364">
        <v>0</v>
      </c>
      <c r="C1364" t="s">
        <v>1531</v>
      </c>
      <c r="D1364" t="s">
        <v>1532</v>
      </c>
      <c r="E1364" s="32">
        <f t="shared" si="63"/>
        <v>45457</v>
      </c>
      <c r="F1364" s="51">
        <f t="shared" si="64"/>
        <v>4.1666666666666664E-2</v>
      </c>
      <c r="G1364" s="33">
        <f t="shared" si="65"/>
        <v>45457.041666666664</v>
      </c>
    </row>
    <row r="1365" spans="1:7" x14ac:dyDescent="0.45">
      <c r="A1365">
        <v>0</v>
      </c>
      <c r="B1365">
        <v>0</v>
      </c>
      <c r="C1365" t="s">
        <v>1532</v>
      </c>
      <c r="D1365" t="s">
        <v>1533</v>
      </c>
      <c r="E1365" s="32">
        <f t="shared" si="63"/>
        <v>45457</v>
      </c>
      <c r="F1365" s="51">
        <f t="shared" si="64"/>
        <v>6.25E-2</v>
      </c>
      <c r="G1365" s="33">
        <f t="shared" si="65"/>
        <v>45457.0625</v>
      </c>
    </row>
    <row r="1366" spans="1:7" x14ac:dyDescent="0.45">
      <c r="A1366">
        <v>0</v>
      </c>
      <c r="B1366">
        <v>0</v>
      </c>
      <c r="C1366" t="s">
        <v>1533</v>
      </c>
      <c r="D1366" t="s">
        <v>1534</v>
      </c>
      <c r="E1366" s="32">
        <f t="shared" si="63"/>
        <v>45457</v>
      </c>
      <c r="F1366" s="51">
        <f t="shared" si="64"/>
        <v>8.3333333333333329E-2</v>
      </c>
      <c r="G1366" s="33">
        <f t="shared" si="65"/>
        <v>45457.083333333336</v>
      </c>
    </row>
    <row r="1367" spans="1:7" x14ac:dyDescent="0.45">
      <c r="A1367">
        <v>0</v>
      </c>
      <c r="B1367">
        <v>0</v>
      </c>
      <c r="C1367" t="s">
        <v>1534</v>
      </c>
      <c r="D1367" t="s">
        <v>1535</v>
      </c>
      <c r="E1367" s="32">
        <f t="shared" si="63"/>
        <v>45457</v>
      </c>
      <c r="F1367" s="51">
        <f t="shared" si="64"/>
        <v>0.10416666666666667</v>
      </c>
      <c r="G1367" s="33">
        <f t="shared" si="65"/>
        <v>45457.104166666664</v>
      </c>
    </row>
    <row r="1368" spans="1:7" x14ac:dyDescent="0.45">
      <c r="A1368">
        <v>0</v>
      </c>
      <c r="B1368">
        <v>0</v>
      </c>
      <c r="C1368" t="s">
        <v>1535</v>
      </c>
      <c r="D1368" t="s">
        <v>1536</v>
      </c>
      <c r="E1368" s="32">
        <f t="shared" si="63"/>
        <v>45457</v>
      </c>
      <c r="F1368" s="51">
        <f t="shared" si="64"/>
        <v>0.125</v>
      </c>
      <c r="G1368" s="33">
        <f t="shared" si="65"/>
        <v>45457.125</v>
      </c>
    </row>
    <row r="1369" spans="1:7" x14ac:dyDescent="0.45">
      <c r="A1369">
        <v>0</v>
      </c>
      <c r="B1369">
        <v>0</v>
      </c>
      <c r="C1369" t="s">
        <v>1536</v>
      </c>
      <c r="D1369" t="s">
        <v>1537</v>
      </c>
      <c r="E1369" s="32">
        <f t="shared" si="63"/>
        <v>45457</v>
      </c>
      <c r="F1369" s="51">
        <f t="shared" si="64"/>
        <v>0.14583333333333334</v>
      </c>
      <c r="G1369" s="33">
        <f t="shared" si="65"/>
        <v>45457.145833333336</v>
      </c>
    </row>
    <row r="1370" spans="1:7" x14ac:dyDescent="0.45">
      <c r="A1370">
        <v>0</v>
      </c>
      <c r="B1370">
        <v>0</v>
      </c>
      <c r="C1370" t="s">
        <v>1537</v>
      </c>
      <c r="D1370" t="s">
        <v>1538</v>
      </c>
      <c r="E1370" s="32">
        <f t="shared" si="63"/>
        <v>45457</v>
      </c>
      <c r="F1370" s="51">
        <f t="shared" si="64"/>
        <v>0.16666666666666666</v>
      </c>
      <c r="G1370" s="33">
        <f t="shared" si="65"/>
        <v>45457.166666666664</v>
      </c>
    </row>
    <row r="1371" spans="1:7" x14ac:dyDescent="0.45">
      <c r="A1371">
        <v>0</v>
      </c>
      <c r="B1371">
        <v>0</v>
      </c>
      <c r="C1371" t="s">
        <v>1538</v>
      </c>
      <c r="D1371" t="s">
        <v>1539</v>
      </c>
      <c r="E1371" s="32">
        <f t="shared" si="63"/>
        <v>45457</v>
      </c>
      <c r="F1371" s="51">
        <f t="shared" si="64"/>
        <v>0.1875</v>
      </c>
      <c r="G1371" s="33">
        <f t="shared" si="65"/>
        <v>45457.1875</v>
      </c>
    </row>
    <row r="1372" spans="1:7" x14ac:dyDescent="0.45">
      <c r="A1372">
        <v>0</v>
      </c>
      <c r="B1372">
        <v>0</v>
      </c>
      <c r="C1372" t="s">
        <v>1539</v>
      </c>
      <c r="D1372" t="s">
        <v>1540</v>
      </c>
      <c r="E1372" s="32">
        <f t="shared" si="63"/>
        <v>45457</v>
      </c>
      <c r="F1372" s="51">
        <f t="shared" si="64"/>
        <v>0.20833333333333334</v>
      </c>
      <c r="G1372" s="33">
        <f t="shared" si="65"/>
        <v>45457.208333333336</v>
      </c>
    </row>
    <row r="1373" spans="1:7" x14ac:dyDescent="0.45">
      <c r="A1373">
        <v>0</v>
      </c>
      <c r="B1373">
        <v>0</v>
      </c>
      <c r="C1373" t="s">
        <v>1540</v>
      </c>
      <c r="D1373" t="s">
        <v>1541</v>
      </c>
      <c r="E1373" s="32">
        <f t="shared" si="63"/>
        <v>45457</v>
      </c>
      <c r="F1373" s="51">
        <f t="shared" si="64"/>
        <v>0.22916666666666666</v>
      </c>
      <c r="G1373" s="33">
        <f t="shared" si="65"/>
        <v>45457.229166666664</v>
      </c>
    </row>
    <row r="1374" spans="1:7" x14ac:dyDescent="0.45">
      <c r="A1374">
        <v>0</v>
      </c>
      <c r="B1374">
        <v>0</v>
      </c>
      <c r="C1374" t="s">
        <v>1541</v>
      </c>
      <c r="D1374" t="s">
        <v>1542</v>
      </c>
      <c r="E1374" s="32">
        <f t="shared" si="63"/>
        <v>45457</v>
      </c>
      <c r="F1374" s="51">
        <f t="shared" si="64"/>
        <v>0.25</v>
      </c>
      <c r="G1374" s="33">
        <f t="shared" si="65"/>
        <v>45457.25</v>
      </c>
    </row>
    <row r="1375" spans="1:7" x14ac:dyDescent="0.45">
      <c r="A1375">
        <v>0</v>
      </c>
      <c r="B1375">
        <v>0</v>
      </c>
      <c r="C1375" t="s">
        <v>1542</v>
      </c>
      <c r="D1375" t="s">
        <v>1543</v>
      </c>
      <c r="E1375" s="32">
        <f t="shared" si="63"/>
        <v>45457</v>
      </c>
      <c r="F1375" s="51">
        <f t="shared" si="64"/>
        <v>0.27083333333333331</v>
      </c>
      <c r="G1375" s="33">
        <f t="shared" si="65"/>
        <v>45457.270833333336</v>
      </c>
    </row>
    <row r="1376" spans="1:7" x14ac:dyDescent="0.45">
      <c r="A1376">
        <v>0</v>
      </c>
      <c r="B1376">
        <v>0</v>
      </c>
      <c r="C1376" t="s">
        <v>1543</v>
      </c>
      <c r="D1376" t="s">
        <v>1544</v>
      </c>
      <c r="E1376" s="32">
        <f t="shared" si="63"/>
        <v>45457</v>
      </c>
      <c r="F1376" s="51">
        <f t="shared" si="64"/>
        <v>0.29166666666666669</v>
      </c>
      <c r="G1376" s="33">
        <f t="shared" si="65"/>
        <v>45457.291666666664</v>
      </c>
    </row>
    <row r="1377" spans="1:7" x14ac:dyDescent="0.45">
      <c r="A1377">
        <v>0</v>
      </c>
      <c r="B1377">
        <v>0</v>
      </c>
      <c r="C1377" t="s">
        <v>1544</v>
      </c>
      <c r="D1377" t="s">
        <v>1545</v>
      </c>
      <c r="E1377" s="32">
        <f t="shared" si="63"/>
        <v>45457</v>
      </c>
      <c r="F1377" s="51">
        <f t="shared" si="64"/>
        <v>0.3125</v>
      </c>
      <c r="G1377" s="33">
        <f t="shared" si="65"/>
        <v>45457.3125</v>
      </c>
    </row>
    <row r="1378" spans="1:7" x14ac:dyDescent="0.45">
      <c r="A1378">
        <v>0</v>
      </c>
      <c r="B1378">
        <v>0</v>
      </c>
      <c r="C1378" t="s">
        <v>1545</v>
      </c>
      <c r="D1378" t="s">
        <v>1546</v>
      </c>
      <c r="E1378" s="32">
        <f t="shared" si="63"/>
        <v>45457</v>
      </c>
      <c r="F1378" s="51">
        <f t="shared" si="64"/>
        <v>0.33333333333333331</v>
      </c>
      <c r="G1378" s="33">
        <f t="shared" si="65"/>
        <v>45457.333333333336</v>
      </c>
    </row>
    <row r="1379" spans="1:7" x14ac:dyDescent="0.45">
      <c r="A1379">
        <v>0</v>
      </c>
      <c r="B1379">
        <v>0</v>
      </c>
      <c r="C1379" t="s">
        <v>1546</v>
      </c>
      <c r="D1379" t="s">
        <v>1547</v>
      </c>
      <c r="E1379" s="32">
        <f t="shared" si="63"/>
        <v>45457</v>
      </c>
      <c r="F1379" s="51">
        <f t="shared" si="64"/>
        <v>0.35416666666666669</v>
      </c>
      <c r="G1379" s="33">
        <f t="shared" si="65"/>
        <v>45457.354166666664</v>
      </c>
    </row>
    <row r="1380" spans="1:7" x14ac:dyDescent="0.45">
      <c r="A1380">
        <v>0</v>
      </c>
      <c r="B1380">
        <v>0</v>
      </c>
      <c r="C1380" t="s">
        <v>1547</v>
      </c>
      <c r="D1380" t="s">
        <v>1548</v>
      </c>
      <c r="E1380" s="32">
        <f t="shared" si="63"/>
        <v>45457</v>
      </c>
      <c r="F1380" s="51">
        <f t="shared" si="64"/>
        <v>0.375</v>
      </c>
      <c r="G1380" s="33">
        <f t="shared" si="65"/>
        <v>45457.375</v>
      </c>
    </row>
    <row r="1381" spans="1:7" x14ac:dyDescent="0.45">
      <c r="A1381">
        <v>0</v>
      </c>
      <c r="B1381">
        <v>0</v>
      </c>
      <c r="C1381" t="s">
        <v>1548</v>
      </c>
      <c r="D1381" t="s">
        <v>1549</v>
      </c>
      <c r="E1381" s="32">
        <f t="shared" si="63"/>
        <v>45457</v>
      </c>
      <c r="F1381" s="51">
        <f t="shared" si="64"/>
        <v>0.39583333333333331</v>
      </c>
      <c r="G1381" s="33">
        <f t="shared" si="65"/>
        <v>45457.395833333336</v>
      </c>
    </row>
    <row r="1382" spans="1:7" x14ac:dyDescent="0.45">
      <c r="A1382">
        <v>0</v>
      </c>
      <c r="B1382">
        <v>0</v>
      </c>
      <c r="C1382" t="s">
        <v>1549</v>
      </c>
      <c r="D1382" t="s">
        <v>1550</v>
      </c>
      <c r="E1382" s="32">
        <f t="shared" si="63"/>
        <v>45457</v>
      </c>
      <c r="F1382" s="51">
        <f t="shared" si="64"/>
        <v>0.41666666666666669</v>
      </c>
      <c r="G1382" s="33">
        <f t="shared" si="65"/>
        <v>45457.416666666664</v>
      </c>
    </row>
    <row r="1383" spans="1:7" x14ac:dyDescent="0.45">
      <c r="A1383">
        <v>0</v>
      </c>
      <c r="B1383">
        <v>0</v>
      </c>
      <c r="C1383" t="s">
        <v>1550</v>
      </c>
      <c r="D1383" t="s">
        <v>1551</v>
      </c>
      <c r="E1383" s="32">
        <f t="shared" si="63"/>
        <v>45457</v>
      </c>
      <c r="F1383" s="51">
        <f t="shared" si="64"/>
        <v>0.4375</v>
      </c>
      <c r="G1383" s="33">
        <f t="shared" si="65"/>
        <v>45457.4375</v>
      </c>
    </row>
    <row r="1384" spans="1:7" x14ac:dyDescent="0.45">
      <c r="A1384">
        <v>0</v>
      </c>
      <c r="B1384">
        <v>0</v>
      </c>
      <c r="C1384" t="s">
        <v>1551</v>
      </c>
      <c r="D1384" t="s">
        <v>1552</v>
      </c>
      <c r="E1384" s="32">
        <f t="shared" si="63"/>
        <v>45457</v>
      </c>
      <c r="F1384" s="51">
        <f t="shared" si="64"/>
        <v>0.45833333333333331</v>
      </c>
      <c r="G1384" s="33">
        <f t="shared" si="65"/>
        <v>45457.458333333336</v>
      </c>
    </row>
    <row r="1385" spans="1:7" x14ac:dyDescent="0.45">
      <c r="A1385">
        <v>0</v>
      </c>
      <c r="B1385">
        <v>0</v>
      </c>
      <c r="C1385" t="s">
        <v>1552</v>
      </c>
      <c r="D1385" t="s">
        <v>1553</v>
      </c>
      <c r="E1385" s="32">
        <f t="shared" si="63"/>
        <v>45457</v>
      </c>
      <c r="F1385" s="51">
        <f t="shared" si="64"/>
        <v>0.47916666666666669</v>
      </c>
      <c r="G1385" s="33">
        <f t="shared" si="65"/>
        <v>45457.479166666664</v>
      </c>
    </row>
    <row r="1386" spans="1:7" x14ac:dyDescent="0.45">
      <c r="A1386">
        <v>0</v>
      </c>
      <c r="B1386">
        <v>0</v>
      </c>
      <c r="C1386" t="s">
        <v>1553</v>
      </c>
      <c r="D1386" t="s">
        <v>1554</v>
      </c>
      <c r="E1386" s="32">
        <f t="shared" si="63"/>
        <v>45457</v>
      </c>
      <c r="F1386" s="51">
        <f t="shared" si="64"/>
        <v>0.5</v>
      </c>
      <c r="G1386" s="33">
        <f t="shared" si="65"/>
        <v>45457.5</v>
      </c>
    </row>
    <row r="1387" spans="1:7" x14ac:dyDescent="0.45">
      <c r="A1387">
        <v>0</v>
      </c>
      <c r="B1387">
        <v>0</v>
      </c>
      <c r="C1387" t="s">
        <v>1554</v>
      </c>
      <c r="D1387" t="s">
        <v>1555</v>
      </c>
      <c r="E1387" s="32">
        <f t="shared" si="63"/>
        <v>45457</v>
      </c>
      <c r="F1387" s="51">
        <f t="shared" si="64"/>
        <v>0.52083333333333337</v>
      </c>
      <c r="G1387" s="33">
        <f t="shared" si="65"/>
        <v>45457.520833333336</v>
      </c>
    </row>
    <row r="1388" spans="1:7" x14ac:dyDescent="0.45">
      <c r="A1388">
        <v>0</v>
      </c>
      <c r="B1388">
        <v>0</v>
      </c>
      <c r="C1388" t="s">
        <v>1555</v>
      </c>
      <c r="D1388" t="s">
        <v>1556</v>
      </c>
      <c r="E1388" s="32">
        <f t="shared" si="63"/>
        <v>45457</v>
      </c>
      <c r="F1388" s="51">
        <f t="shared" si="64"/>
        <v>0.54166666666666663</v>
      </c>
      <c r="G1388" s="33">
        <f t="shared" si="65"/>
        <v>45457.541666666664</v>
      </c>
    </row>
    <row r="1389" spans="1:7" x14ac:dyDescent="0.45">
      <c r="A1389">
        <v>0</v>
      </c>
      <c r="B1389">
        <v>0</v>
      </c>
      <c r="C1389" t="s">
        <v>1556</v>
      </c>
      <c r="D1389" t="s">
        <v>1557</v>
      </c>
      <c r="E1389" s="32">
        <f t="shared" si="63"/>
        <v>45457</v>
      </c>
      <c r="F1389" s="51">
        <f t="shared" si="64"/>
        <v>0.5625</v>
      </c>
      <c r="G1389" s="33">
        <f t="shared" si="65"/>
        <v>45457.5625</v>
      </c>
    </row>
    <row r="1390" spans="1:7" x14ac:dyDescent="0.45">
      <c r="A1390">
        <v>0</v>
      </c>
      <c r="B1390">
        <v>0</v>
      </c>
      <c r="C1390" t="s">
        <v>1557</v>
      </c>
      <c r="D1390" t="s">
        <v>1558</v>
      </c>
      <c r="E1390" s="32">
        <f t="shared" si="63"/>
        <v>45457</v>
      </c>
      <c r="F1390" s="51">
        <f t="shared" si="64"/>
        <v>0.58333333333333337</v>
      </c>
      <c r="G1390" s="33">
        <f t="shared" si="65"/>
        <v>45457.583333333336</v>
      </c>
    </row>
    <row r="1391" spans="1:7" x14ac:dyDescent="0.45">
      <c r="A1391">
        <v>0</v>
      </c>
      <c r="B1391">
        <v>0</v>
      </c>
      <c r="C1391" t="s">
        <v>1558</v>
      </c>
      <c r="D1391" t="s">
        <v>1559</v>
      </c>
      <c r="E1391" s="32">
        <f t="shared" si="63"/>
        <v>45457</v>
      </c>
      <c r="F1391" s="51">
        <f t="shared" si="64"/>
        <v>0.60416666666666663</v>
      </c>
      <c r="G1391" s="33">
        <f t="shared" si="65"/>
        <v>45457.604166666664</v>
      </c>
    </row>
    <row r="1392" spans="1:7" x14ac:dyDescent="0.45">
      <c r="A1392">
        <v>0</v>
      </c>
      <c r="B1392">
        <v>0</v>
      </c>
      <c r="C1392" t="s">
        <v>1559</v>
      </c>
      <c r="D1392" t="s">
        <v>1560</v>
      </c>
      <c r="E1392" s="32">
        <f t="shared" si="63"/>
        <v>45457</v>
      </c>
      <c r="F1392" s="51">
        <f t="shared" si="64"/>
        <v>0.625</v>
      </c>
      <c r="G1392" s="33">
        <f t="shared" si="65"/>
        <v>45457.625</v>
      </c>
    </row>
    <row r="1393" spans="1:7" x14ac:dyDescent="0.45">
      <c r="A1393">
        <v>0</v>
      </c>
      <c r="B1393">
        <v>0</v>
      </c>
      <c r="C1393" t="s">
        <v>1560</v>
      </c>
      <c r="D1393" t="s">
        <v>1561</v>
      </c>
      <c r="E1393" s="32">
        <f t="shared" si="63"/>
        <v>45457</v>
      </c>
      <c r="F1393" s="51">
        <f t="shared" si="64"/>
        <v>0.64583333333333337</v>
      </c>
      <c r="G1393" s="33">
        <f t="shared" si="65"/>
        <v>45457.645833333336</v>
      </c>
    </row>
    <row r="1394" spans="1:7" x14ac:dyDescent="0.45">
      <c r="A1394">
        <v>0</v>
      </c>
      <c r="B1394">
        <v>0</v>
      </c>
      <c r="C1394" t="s">
        <v>1561</v>
      </c>
      <c r="D1394" t="s">
        <v>1562</v>
      </c>
      <c r="E1394" s="32">
        <f t="shared" si="63"/>
        <v>45457</v>
      </c>
      <c r="F1394" s="51">
        <f t="shared" si="64"/>
        <v>0.66666666666666663</v>
      </c>
      <c r="G1394" s="33">
        <f t="shared" si="65"/>
        <v>45457.666666666664</v>
      </c>
    </row>
    <row r="1395" spans="1:7" x14ac:dyDescent="0.45">
      <c r="A1395">
        <v>0</v>
      </c>
      <c r="B1395">
        <v>0</v>
      </c>
      <c r="C1395" t="s">
        <v>1562</v>
      </c>
      <c r="D1395" t="s">
        <v>1563</v>
      </c>
      <c r="E1395" s="32">
        <f t="shared" si="63"/>
        <v>45457</v>
      </c>
      <c r="F1395" s="51">
        <f t="shared" si="64"/>
        <v>0.6875</v>
      </c>
      <c r="G1395" s="33">
        <f t="shared" si="65"/>
        <v>45457.6875</v>
      </c>
    </row>
    <row r="1396" spans="1:7" x14ac:dyDescent="0.45">
      <c r="A1396">
        <v>0</v>
      </c>
      <c r="B1396">
        <v>0</v>
      </c>
      <c r="C1396" t="s">
        <v>1563</v>
      </c>
      <c r="D1396" t="s">
        <v>1564</v>
      </c>
      <c r="E1396" s="32">
        <f t="shared" si="63"/>
        <v>45457</v>
      </c>
      <c r="F1396" s="51">
        <f t="shared" si="64"/>
        <v>0.70833333333333337</v>
      </c>
      <c r="G1396" s="33">
        <f t="shared" si="65"/>
        <v>45457.708333333336</v>
      </c>
    </row>
    <row r="1397" spans="1:7" x14ac:dyDescent="0.45">
      <c r="A1397">
        <v>0</v>
      </c>
      <c r="B1397">
        <v>0</v>
      </c>
      <c r="C1397" t="s">
        <v>1564</v>
      </c>
      <c r="D1397" t="s">
        <v>1565</v>
      </c>
      <c r="E1397" s="32">
        <f t="shared" si="63"/>
        <v>45457</v>
      </c>
      <c r="F1397" s="51">
        <f t="shared" si="64"/>
        <v>0.72916666666666663</v>
      </c>
      <c r="G1397" s="33">
        <f t="shared" si="65"/>
        <v>45457.729166666664</v>
      </c>
    </row>
    <row r="1398" spans="1:7" x14ac:dyDescent="0.45">
      <c r="A1398">
        <v>0</v>
      </c>
      <c r="B1398">
        <v>0</v>
      </c>
      <c r="C1398" t="s">
        <v>1565</v>
      </c>
      <c r="D1398" t="s">
        <v>1566</v>
      </c>
      <c r="E1398" s="32">
        <f t="shared" si="63"/>
        <v>45457</v>
      </c>
      <c r="F1398" s="51">
        <f t="shared" si="64"/>
        <v>0.75</v>
      </c>
      <c r="G1398" s="33">
        <f t="shared" si="65"/>
        <v>45457.75</v>
      </c>
    </row>
    <row r="1399" spans="1:7" x14ac:dyDescent="0.45">
      <c r="A1399">
        <v>0</v>
      </c>
      <c r="B1399">
        <v>0</v>
      </c>
      <c r="C1399" t="s">
        <v>1566</v>
      </c>
      <c r="D1399" t="s">
        <v>1567</v>
      </c>
      <c r="E1399" s="32">
        <f t="shared" si="63"/>
        <v>45457</v>
      </c>
      <c r="F1399" s="51">
        <f t="shared" si="64"/>
        <v>0.77083333333333337</v>
      </c>
      <c r="G1399" s="33">
        <f t="shared" si="65"/>
        <v>45457.770833333336</v>
      </c>
    </row>
    <row r="1400" spans="1:7" x14ac:dyDescent="0.45">
      <c r="A1400">
        <v>0</v>
      </c>
      <c r="B1400">
        <v>0</v>
      </c>
      <c r="C1400" t="s">
        <v>1567</v>
      </c>
      <c r="D1400" t="s">
        <v>1568</v>
      </c>
      <c r="E1400" s="32">
        <f t="shared" si="63"/>
        <v>45457</v>
      </c>
      <c r="F1400" s="51">
        <f t="shared" si="64"/>
        <v>0.79166666666666663</v>
      </c>
      <c r="G1400" s="33">
        <f t="shared" si="65"/>
        <v>45457.791666666664</v>
      </c>
    </row>
    <row r="1401" spans="1:7" x14ac:dyDescent="0.45">
      <c r="A1401">
        <v>0</v>
      </c>
      <c r="B1401">
        <v>0</v>
      </c>
      <c r="C1401" t="s">
        <v>1568</v>
      </c>
      <c r="D1401" t="s">
        <v>1569</v>
      </c>
      <c r="E1401" s="32">
        <f t="shared" si="63"/>
        <v>45457</v>
      </c>
      <c r="F1401" s="51">
        <f t="shared" si="64"/>
        <v>0.8125</v>
      </c>
      <c r="G1401" s="33">
        <f t="shared" si="65"/>
        <v>45457.8125</v>
      </c>
    </row>
    <row r="1402" spans="1:7" x14ac:dyDescent="0.45">
      <c r="A1402">
        <v>0</v>
      </c>
      <c r="B1402">
        <v>0</v>
      </c>
      <c r="C1402" t="s">
        <v>1569</v>
      </c>
      <c r="D1402" t="s">
        <v>1570</v>
      </c>
      <c r="E1402" s="32">
        <f t="shared" si="63"/>
        <v>45457</v>
      </c>
      <c r="F1402" s="51">
        <f t="shared" si="64"/>
        <v>0.83333333333333337</v>
      </c>
      <c r="G1402" s="33">
        <f t="shared" si="65"/>
        <v>45457.833333333336</v>
      </c>
    </row>
    <row r="1403" spans="1:7" x14ac:dyDescent="0.45">
      <c r="A1403">
        <v>0</v>
      </c>
      <c r="B1403">
        <v>0</v>
      </c>
      <c r="C1403" t="s">
        <v>1570</v>
      </c>
      <c r="D1403" t="s">
        <v>1571</v>
      </c>
      <c r="E1403" s="32">
        <f t="shared" si="63"/>
        <v>45457</v>
      </c>
      <c r="F1403" s="51">
        <f t="shared" si="64"/>
        <v>0.85416666666666663</v>
      </c>
      <c r="G1403" s="33">
        <f t="shared" si="65"/>
        <v>45457.854166666664</v>
      </c>
    </row>
    <row r="1404" spans="1:7" x14ac:dyDescent="0.45">
      <c r="A1404">
        <v>0</v>
      </c>
      <c r="B1404">
        <v>0</v>
      </c>
      <c r="C1404" t="s">
        <v>1571</v>
      </c>
      <c r="D1404" t="s">
        <v>1572</v>
      </c>
      <c r="E1404" s="32">
        <f t="shared" si="63"/>
        <v>45457</v>
      </c>
      <c r="F1404" s="51">
        <f t="shared" si="64"/>
        <v>0.875</v>
      </c>
      <c r="G1404" s="33">
        <f t="shared" si="65"/>
        <v>45457.875</v>
      </c>
    </row>
    <row r="1405" spans="1:7" x14ac:dyDescent="0.45">
      <c r="A1405">
        <v>0</v>
      </c>
      <c r="B1405">
        <v>0</v>
      </c>
      <c r="C1405" t="s">
        <v>1572</v>
      </c>
      <c r="D1405" t="s">
        <v>1573</v>
      </c>
      <c r="E1405" s="32">
        <f t="shared" si="63"/>
        <v>45457</v>
      </c>
      <c r="F1405" s="51">
        <f t="shared" si="64"/>
        <v>0.89583333333333337</v>
      </c>
      <c r="G1405" s="33">
        <f t="shared" si="65"/>
        <v>45457.895833333336</v>
      </c>
    </row>
    <row r="1406" spans="1:7" x14ac:dyDescent="0.45">
      <c r="A1406">
        <v>0</v>
      </c>
      <c r="B1406">
        <v>0</v>
      </c>
      <c r="C1406" t="s">
        <v>1573</v>
      </c>
      <c r="D1406" t="s">
        <v>1574</v>
      </c>
      <c r="E1406" s="32">
        <f t="shared" si="63"/>
        <v>45457</v>
      </c>
      <c r="F1406" s="51">
        <f t="shared" si="64"/>
        <v>0.91666666666666663</v>
      </c>
      <c r="G1406" s="33">
        <f t="shared" si="65"/>
        <v>45457.916666666664</v>
      </c>
    </row>
    <row r="1407" spans="1:7" x14ac:dyDescent="0.45">
      <c r="A1407">
        <v>0</v>
      </c>
      <c r="B1407">
        <v>0</v>
      </c>
      <c r="C1407" t="s">
        <v>1574</v>
      </c>
      <c r="D1407" t="s">
        <v>1575</v>
      </c>
      <c r="E1407" s="32">
        <f t="shared" si="63"/>
        <v>45457</v>
      </c>
      <c r="F1407" s="51">
        <f t="shared" si="64"/>
        <v>0.9375</v>
      </c>
      <c r="G1407" s="33">
        <f t="shared" si="65"/>
        <v>45457.9375</v>
      </c>
    </row>
    <row r="1408" spans="1:7" x14ac:dyDescent="0.45">
      <c r="A1408">
        <v>0</v>
      </c>
      <c r="B1408">
        <v>0</v>
      </c>
      <c r="C1408" t="s">
        <v>1575</v>
      </c>
      <c r="D1408" t="s">
        <v>1576</v>
      </c>
      <c r="E1408" s="32">
        <f t="shared" si="63"/>
        <v>45457</v>
      </c>
      <c r="F1408" s="51">
        <f t="shared" si="64"/>
        <v>0.95833333333333337</v>
      </c>
      <c r="G1408" s="33">
        <f t="shared" si="65"/>
        <v>45457.958333333336</v>
      </c>
    </row>
    <row r="1409" spans="1:7" x14ac:dyDescent="0.45">
      <c r="A1409">
        <v>0</v>
      </c>
      <c r="B1409">
        <v>0</v>
      </c>
      <c r="C1409" t="s">
        <v>1576</v>
      </c>
      <c r="D1409" t="s">
        <v>1577</v>
      </c>
      <c r="E1409" s="32">
        <f t="shared" si="63"/>
        <v>45457</v>
      </c>
      <c r="F1409" s="51">
        <f t="shared" si="64"/>
        <v>0.97916666666666663</v>
      </c>
      <c r="G1409" s="33">
        <f t="shared" si="65"/>
        <v>45457.979166666664</v>
      </c>
    </row>
    <row r="1410" spans="1:7" x14ac:dyDescent="0.45">
      <c r="A1410">
        <v>0</v>
      </c>
      <c r="B1410">
        <v>0</v>
      </c>
      <c r="C1410" t="s">
        <v>1577</v>
      </c>
      <c r="D1410" t="s">
        <v>1578</v>
      </c>
      <c r="E1410" s="32">
        <f t="shared" si="63"/>
        <v>45458</v>
      </c>
      <c r="F1410" s="51">
        <f t="shared" si="64"/>
        <v>0</v>
      </c>
      <c r="G1410" s="33">
        <f t="shared" si="65"/>
        <v>45458</v>
      </c>
    </row>
    <row r="1411" spans="1:7" x14ac:dyDescent="0.45">
      <c r="A1411">
        <v>0</v>
      </c>
      <c r="B1411">
        <v>0</v>
      </c>
      <c r="C1411" t="s">
        <v>1578</v>
      </c>
      <c r="D1411" t="s">
        <v>1579</v>
      </c>
      <c r="E1411" s="32">
        <f t="shared" si="63"/>
        <v>45458</v>
      </c>
      <c r="F1411" s="51">
        <f t="shared" si="64"/>
        <v>2.0833333333333332E-2</v>
      </c>
      <c r="G1411" s="33">
        <f t="shared" si="65"/>
        <v>45458.020833333336</v>
      </c>
    </row>
    <row r="1412" spans="1:7" x14ac:dyDescent="0.45">
      <c r="A1412">
        <v>0</v>
      </c>
      <c r="B1412">
        <v>0</v>
      </c>
      <c r="C1412" t="s">
        <v>1579</v>
      </c>
      <c r="D1412" t="s">
        <v>1580</v>
      </c>
      <c r="E1412" s="32">
        <f t="shared" ref="E1412:E1475" si="66">DATE(MID(C1412,2,4),MID(C1412,7,2),MID(C1412,10,2))</f>
        <v>45458</v>
      </c>
      <c r="F1412" s="51">
        <f t="shared" ref="F1412:F1475" si="67">TIME(MID(C1412,13,2),MID(C1412,16,2),0)</f>
        <v>4.1666666666666664E-2</v>
      </c>
      <c r="G1412" s="33">
        <f t="shared" ref="G1412:G1475" si="68">E1412+F1412</f>
        <v>45458.041666666664</v>
      </c>
    </row>
    <row r="1413" spans="1:7" x14ac:dyDescent="0.45">
      <c r="A1413">
        <v>0</v>
      </c>
      <c r="B1413">
        <v>0</v>
      </c>
      <c r="C1413" t="s">
        <v>1580</v>
      </c>
      <c r="D1413" t="s">
        <v>1581</v>
      </c>
      <c r="E1413" s="32">
        <f t="shared" si="66"/>
        <v>45458</v>
      </c>
      <c r="F1413" s="51">
        <f t="shared" si="67"/>
        <v>6.25E-2</v>
      </c>
      <c r="G1413" s="33">
        <f t="shared" si="68"/>
        <v>45458.0625</v>
      </c>
    </row>
    <row r="1414" spans="1:7" x14ac:dyDescent="0.45">
      <c r="A1414">
        <v>0</v>
      </c>
      <c r="B1414">
        <v>0</v>
      </c>
      <c r="C1414" t="s">
        <v>1581</v>
      </c>
      <c r="D1414" t="s">
        <v>1582</v>
      </c>
      <c r="E1414" s="32">
        <f t="shared" si="66"/>
        <v>45458</v>
      </c>
      <c r="F1414" s="51">
        <f t="shared" si="67"/>
        <v>8.3333333333333329E-2</v>
      </c>
      <c r="G1414" s="33">
        <f t="shared" si="68"/>
        <v>45458.083333333336</v>
      </c>
    </row>
    <row r="1415" spans="1:7" x14ac:dyDescent="0.45">
      <c r="A1415">
        <v>0</v>
      </c>
      <c r="B1415">
        <v>0</v>
      </c>
      <c r="C1415" t="s">
        <v>1582</v>
      </c>
      <c r="D1415" t="s">
        <v>1583</v>
      </c>
      <c r="E1415" s="32">
        <f t="shared" si="66"/>
        <v>45458</v>
      </c>
      <c r="F1415" s="51">
        <f t="shared" si="67"/>
        <v>0.10416666666666667</v>
      </c>
      <c r="G1415" s="33">
        <f t="shared" si="68"/>
        <v>45458.104166666664</v>
      </c>
    </row>
    <row r="1416" spans="1:7" x14ac:dyDescent="0.45">
      <c r="A1416">
        <v>0</v>
      </c>
      <c r="B1416">
        <v>0</v>
      </c>
      <c r="C1416" t="s">
        <v>1583</v>
      </c>
      <c r="D1416" t="s">
        <v>1584</v>
      </c>
      <c r="E1416" s="32">
        <f t="shared" si="66"/>
        <v>45458</v>
      </c>
      <c r="F1416" s="51">
        <f t="shared" si="67"/>
        <v>0.125</v>
      </c>
      <c r="G1416" s="33">
        <f t="shared" si="68"/>
        <v>45458.125</v>
      </c>
    </row>
    <row r="1417" spans="1:7" x14ac:dyDescent="0.45">
      <c r="A1417">
        <v>0</v>
      </c>
      <c r="B1417">
        <v>0</v>
      </c>
      <c r="C1417" t="s">
        <v>1584</v>
      </c>
      <c r="D1417" t="s">
        <v>1585</v>
      </c>
      <c r="E1417" s="32">
        <f t="shared" si="66"/>
        <v>45458</v>
      </c>
      <c r="F1417" s="51">
        <f t="shared" si="67"/>
        <v>0.14583333333333334</v>
      </c>
      <c r="G1417" s="33">
        <f t="shared" si="68"/>
        <v>45458.145833333336</v>
      </c>
    </row>
    <row r="1418" spans="1:7" x14ac:dyDescent="0.45">
      <c r="A1418">
        <v>0</v>
      </c>
      <c r="B1418">
        <v>0</v>
      </c>
      <c r="C1418" t="s">
        <v>1585</v>
      </c>
      <c r="D1418" t="s">
        <v>1586</v>
      </c>
      <c r="E1418" s="32">
        <f t="shared" si="66"/>
        <v>45458</v>
      </c>
      <c r="F1418" s="51">
        <f t="shared" si="67"/>
        <v>0.16666666666666666</v>
      </c>
      <c r="G1418" s="33">
        <f t="shared" si="68"/>
        <v>45458.166666666664</v>
      </c>
    </row>
    <row r="1419" spans="1:7" x14ac:dyDescent="0.45">
      <c r="A1419">
        <v>0</v>
      </c>
      <c r="B1419">
        <v>0</v>
      </c>
      <c r="C1419" t="s">
        <v>1586</v>
      </c>
      <c r="D1419" t="s">
        <v>1587</v>
      </c>
      <c r="E1419" s="32">
        <f t="shared" si="66"/>
        <v>45458</v>
      </c>
      <c r="F1419" s="51">
        <f t="shared" si="67"/>
        <v>0.1875</v>
      </c>
      <c r="G1419" s="33">
        <f t="shared" si="68"/>
        <v>45458.1875</v>
      </c>
    </row>
    <row r="1420" spans="1:7" x14ac:dyDescent="0.45">
      <c r="A1420">
        <v>0</v>
      </c>
      <c r="B1420">
        <v>0</v>
      </c>
      <c r="C1420" t="s">
        <v>1587</v>
      </c>
      <c r="D1420" t="s">
        <v>1588</v>
      </c>
      <c r="E1420" s="32">
        <f t="shared" si="66"/>
        <v>45458</v>
      </c>
      <c r="F1420" s="51">
        <f t="shared" si="67"/>
        <v>0.20833333333333334</v>
      </c>
      <c r="G1420" s="33">
        <f t="shared" si="68"/>
        <v>45458.208333333336</v>
      </c>
    </row>
    <row r="1421" spans="1:7" x14ac:dyDescent="0.45">
      <c r="A1421">
        <v>0</v>
      </c>
      <c r="B1421">
        <v>0</v>
      </c>
      <c r="C1421" t="s">
        <v>1588</v>
      </c>
      <c r="D1421" t="s">
        <v>1589</v>
      </c>
      <c r="E1421" s="32">
        <f t="shared" si="66"/>
        <v>45458</v>
      </c>
      <c r="F1421" s="51">
        <f t="shared" si="67"/>
        <v>0.22916666666666666</v>
      </c>
      <c r="G1421" s="33">
        <f t="shared" si="68"/>
        <v>45458.229166666664</v>
      </c>
    </row>
    <row r="1422" spans="1:7" x14ac:dyDescent="0.45">
      <c r="A1422">
        <v>0</v>
      </c>
      <c r="B1422">
        <v>0</v>
      </c>
      <c r="C1422" t="s">
        <v>1589</v>
      </c>
      <c r="D1422" t="s">
        <v>1590</v>
      </c>
      <c r="E1422" s="32">
        <f t="shared" si="66"/>
        <v>45458</v>
      </c>
      <c r="F1422" s="51">
        <f t="shared" si="67"/>
        <v>0.25</v>
      </c>
      <c r="G1422" s="33">
        <f t="shared" si="68"/>
        <v>45458.25</v>
      </c>
    </row>
    <row r="1423" spans="1:7" x14ac:dyDescent="0.45">
      <c r="A1423">
        <v>0</v>
      </c>
      <c r="B1423">
        <v>0</v>
      </c>
      <c r="C1423" t="s">
        <v>1590</v>
      </c>
      <c r="D1423" t="s">
        <v>1591</v>
      </c>
      <c r="E1423" s="32">
        <f t="shared" si="66"/>
        <v>45458</v>
      </c>
      <c r="F1423" s="51">
        <f t="shared" si="67"/>
        <v>0.27083333333333331</v>
      </c>
      <c r="G1423" s="33">
        <f t="shared" si="68"/>
        <v>45458.270833333336</v>
      </c>
    </row>
    <row r="1424" spans="1:7" x14ac:dyDescent="0.45">
      <c r="A1424">
        <v>0</v>
      </c>
      <c r="B1424">
        <v>0</v>
      </c>
      <c r="C1424" t="s">
        <v>1591</v>
      </c>
      <c r="D1424" t="s">
        <v>1592</v>
      </c>
      <c r="E1424" s="32">
        <f t="shared" si="66"/>
        <v>45458</v>
      </c>
      <c r="F1424" s="51">
        <f t="shared" si="67"/>
        <v>0.29166666666666669</v>
      </c>
      <c r="G1424" s="33">
        <f t="shared" si="68"/>
        <v>45458.291666666664</v>
      </c>
    </row>
    <row r="1425" spans="1:7" x14ac:dyDescent="0.45">
      <c r="A1425">
        <v>0</v>
      </c>
      <c r="B1425">
        <v>0</v>
      </c>
      <c r="C1425" t="s">
        <v>1592</v>
      </c>
      <c r="D1425" t="s">
        <v>1593</v>
      </c>
      <c r="E1425" s="32">
        <f t="shared" si="66"/>
        <v>45458</v>
      </c>
      <c r="F1425" s="51">
        <f t="shared" si="67"/>
        <v>0.3125</v>
      </c>
      <c r="G1425" s="33">
        <f t="shared" si="68"/>
        <v>45458.3125</v>
      </c>
    </row>
    <row r="1426" spans="1:7" x14ac:dyDescent="0.45">
      <c r="A1426">
        <v>0</v>
      </c>
      <c r="B1426">
        <v>0</v>
      </c>
      <c r="C1426" t="s">
        <v>1593</v>
      </c>
      <c r="D1426" t="s">
        <v>1594</v>
      </c>
      <c r="E1426" s="32">
        <f t="shared" si="66"/>
        <v>45458</v>
      </c>
      <c r="F1426" s="51">
        <f t="shared" si="67"/>
        <v>0.33333333333333331</v>
      </c>
      <c r="G1426" s="33">
        <f t="shared" si="68"/>
        <v>45458.333333333336</v>
      </c>
    </row>
    <row r="1427" spans="1:7" x14ac:dyDescent="0.45">
      <c r="A1427">
        <v>0</v>
      </c>
      <c r="B1427">
        <v>0</v>
      </c>
      <c r="C1427" t="s">
        <v>1594</v>
      </c>
      <c r="D1427" t="s">
        <v>1595</v>
      </c>
      <c r="E1427" s="32">
        <f t="shared" si="66"/>
        <v>45458</v>
      </c>
      <c r="F1427" s="51">
        <f t="shared" si="67"/>
        <v>0.35416666666666669</v>
      </c>
      <c r="G1427" s="33">
        <f t="shared" si="68"/>
        <v>45458.354166666664</v>
      </c>
    </row>
    <row r="1428" spans="1:7" x14ac:dyDescent="0.45">
      <c r="A1428">
        <v>0</v>
      </c>
      <c r="B1428">
        <v>0</v>
      </c>
      <c r="C1428" t="s">
        <v>1595</v>
      </c>
      <c r="D1428" t="s">
        <v>1596</v>
      </c>
      <c r="E1428" s="32">
        <f t="shared" si="66"/>
        <v>45458</v>
      </c>
      <c r="F1428" s="51">
        <f t="shared" si="67"/>
        <v>0.375</v>
      </c>
      <c r="G1428" s="33">
        <f t="shared" si="68"/>
        <v>45458.375</v>
      </c>
    </row>
    <row r="1429" spans="1:7" x14ac:dyDescent="0.45">
      <c r="A1429">
        <v>0</v>
      </c>
      <c r="B1429">
        <v>0</v>
      </c>
      <c r="C1429" t="s">
        <v>1596</v>
      </c>
      <c r="D1429" t="s">
        <v>1597</v>
      </c>
      <c r="E1429" s="32">
        <f t="shared" si="66"/>
        <v>45458</v>
      </c>
      <c r="F1429" s="51">
        <f t="shared" si="67"/>
        <v>0.39583333333333331</v>
      </c>
      <c r="G1429" s="33">
        <f t="shared" si="68"/>
        <v>45458.395833333336</v>
      </c>
    </row>
    <row r="1430" spans="1:7" x14ac:dyDescent="0.45">
      <c r="A1430">
        <v>0</v>
      </c>
      <c r="B1430">
        <v>0</v>
      </c>
      <c r="C1430" t="s">
        <v>1597</v>
      </c>
      <c r="D1430" t="s">
        <v>1598</v>
      </c>
      <c r="E1430" s="32">
        <f t="shared" si="66"/>
        <v>45458</v>
      </c>
      <c r="F1430" s="51">
        <f t="shared" si="67"/>
        <v>0.41666666666666669</v>
      </c>
      <c r="G1430" s="33">
        <f t="shared" si="68"/>
        <v>45458.416666666664</v>
      </c>
    </row>
    <row r="1431" spans="1:7" x14ac:dyDescent="0.45">
      <c r="A1431">
        <v>0</v>
      </c>
      <c r="B1431">
        <v>0</v>
      </c>
      <c r="C1431" t="s">
        <v>1598</v>
      </c>
      <c r="D1431" t="s">
        <v>1599</v>
      </c>
      <c r="E1431" s="32">
        <f t="shared" si="66"/>
        <v>45458</v>
      </c>
      <c r="F1431" s="51">
        <f t="shared" si="67"/>
        <v>0.4375</v>
      </c>
      <c r="G1431" s="33">
        <f t="shared" si="68"/>
        <v>45458.4375</v>
      </c>
    </row>
    <row r="1432" spans="1:7" x14ac:dyDescent="0.45">
      <c r="A1432">
        <v>0</v>
      </c>
      <c r="B1432">
        <v>0</v>
      </c>
      <c r="C1432" t="s">
        <v>1599</v>
      </c>
      <c r="D1432" t="s">
        <v>1600</v>
      </c>
      <c r="E1432" s="32">
        <f t="shared" si="66"/>
        <v>45458</v>
      </c>
      <c r="F1432" s="51">
        <f t="shared" si="67"/>
        <v>0.45833333333333331</v>
      </c>
      <c r="G1432" s="33">
        <f t="shared" si="68"/>
        <v>45458.458333333336</v>
      </c>
    </row>
    <row r="1433" spans="1:7" x14ac:dyDescent="0.45">
      <c r="A1433">
        <v>0</v>
      </c>
      <c r="B1433">
        <v>0</v>
      </c>
      <c r="C1433" t="s">
        <v>1600</v>
      </c>
      <c r="D1433" t="s">
        <v>1601</v>
      </c>
      <c r="E1433" s="32">
        <f t="shared" si="66"/>
        <v>45458</v>
      </c>
      <c r="F1433" s="51">
        <f t="shared" si="67"/>
        <v>0.47916666666666669</v>
      </c>
      <c r="G1433" s="33">
        <f t="shared" si="68"/>
        <v>45458.479166666664</v>
      </c>
    </row>
    <row r="1434" spans="1:7" x14ac:dyDescent="0.45">
      <c r="A1434">
        <v>0</v>
      </c>
      <c r="B1434">
        <v>0</v>
      </c>
      <c r="C1434" t="s">
        <v>1601</v>
      </c>
      <c r="D1434" t="s">
        <v>1602</v>
      </c>
      <c r="E1434" s="32">
        <f t="shared" si="66"/>
        <v>45458</v>
      </c>
      <c r="F1434" s="51">
        <f t="shared" si="67"/>
        <v>0.5</v>
      </c>
      <c r="G1434" s="33">
        <f t="shared" si="68"/>
        <v>45458.5</v>
      </c>
    </row>
    <row r="1435" spans="1:7" x14ac:dyDescent="0.45">
      <c r="A1435">
        <v>0</v>
      </c>
      <c r="B1435">
        <v>0</v>
      </c>
      <c r="C1435" t="s">
        <v>1602</v>
      </c>
      <c r="D1435" t="s">
        <v>1603</v>
      </c>
      <c r="E1435" s="32">
        <f t="shared" si="66"/>
        <v>45458</v>
      </c>
      <c r="F1435" s="51">
        <f t="shared" si="67"/>
        <v>0.52083333333333337</v>
      </c>
      <c r="G1435" s="33">
        <f t="shared" si="68"/>
        <v>45458.520833333336</v>
      </c>
    </row>
    <row r="1436" spans="1:7" x14ac:dyDescent="0.45">
      <c r="A1436">
        <v>0</v>
      </c>
      <c r="B1436">
        <v>0</v>
      </c>
      <c r="C1436" t="s">
        <v>1603</v>
      </c>
      <c r="D1436" t="s">
        <v>1604</v>
      </c>
      <c r="E1436" s="32">
        <f t="shared" si="66"/>
        <v>45458</v>
      </c>
      <c r="F1436" s="51">
        <f t="shared" si="67"/>
        <v>0.54166666666666663</v>
      </c>
      <c r="G1436" s="33">
        <f t="shared" si="68"/>
        <v>45458.541666666664</v>
      </c>
    </row>
    <row r="1437" spans="1:7" x14ac:dyDescent="0.45">
      <c r="A1437">
        <v>0</v>
      </c>
      <c r="B1437">
        <v>0</v>
      </c>
      <c r="C1437" t="s">
        <v>1604</v>
      </c>
      <c r="D1437" t="s">
        <v>1605</v>
      </c>
      <c r="E1437" s="32">
        <f t="shared" si="66"/>
        <v>45458</v>
      </c>
      <c r="F1437" s="51">
        <f t="shared" si="67"/>
        <v>0.5625</v>
      </c>
      <c r="G1437" s="33">
        <f t="shared" si="68"/>
        <v>45458.5625</v>
      </c>
    </row>
    <row r="1438" spans="1:7" x14ac:dyDescent="0.45">
      <c r="A1438">
        <v>0</v>
      </c>
      <c r="B1438">
        <v>0</v>
      </c>
      <c r="C1438" t="s">
        <v>1605</v>
      </c>
      <c r="D1438" t="s">
        <v>1606</v>
      </c>
      <c r="E1438" s="32">
        <f t="shared" si="66"/>
        <v>45458</v>
      </c>
      <c r="F1438" s="51">
        <f t="shared" si="67"/>
        <v>0.58333333333333337</v>
      </c>
      <c r="G1438" s="33">
        <f t="shared" si="68"/>
        <v>45458.583333333336</v>
      </c>
    </row>
    <row r="1439" spans="1:7" x14ac:dyDescent="0.45">
      <c r="A1439">
        <v>0</v>
      </c>
      <c r="B1439">
        <v>0</v>
      </c>
      <c r="C1439" t="s">
        <v>1606</v>
      </c>
      <c r="D1439" t="s">
        <v>1607</v>
      </c>
      <c r="E1439" s="32">
        <f t="shared" si="66"/>
        <v>45458</v>
      </c>
      <c r="F1439" s="51">
        <f t="shared" si="67"/>
        <v>0.60416666666666663</v>
      </c>
      <c r="G1439" s="33">
        <f t="shared" si="68"/>
        <v>45458.604166666664</v>
      </c>
    </row>
    <row r="1440" spans="1:7" x14ac:dyDescent="0.45">
      <c r="A1440">
        <v>0</v>
      </c>
      <c r="B1440">
        <v>0</v>
      </c>
      <c r="C1440" t="s">
        <v>1607</v>
      </c>
      <c r="D1440" t="s">
        <v>1608</v>
      </c>
      <c r="E1440" s="32">
        <f t="shared" si="66"/>
        <v>45458</v>
      </c>
      <c r="F1440" s="51">
        <f t="shared" si="67"/>
        <v>0.625</v>
      </c>
      <c r="G1440" s="33">
        <f t="shared" si="68"/>
        <v>45458.625</v>
      </c>
    </row>
    <row r="1441" spans="1:7" x14ac:dyDescent="0.45">
      <c r="A1441">
        <v>0</v>
      </c>
      <c r="B1441">
        <v>0</v>
      </c>
      <c r="C1441" t="s">
        <v>1608</v>
      </c>
      <c r="D1441" t="s">
        <v>1609</v>
      </c>
      <c r="E1441" s="32">
        <f t="shared" si="66"/>
        <v>45458</v>
      </c>
      <c r="F1441" s="51">
        <f t="shared" si="67"/>
        <v>0.64583333333333337</v>
      </c>
      <c r="G1441" s="33">
        <f t="shared" si="68"/>
        <v>45458.645833333336</v>
      </c>
    </row>
    <row r="1442" spans="1:7" x14ac:dyDescent="0.45">
      <c r="A1442">
        <v>0</v>
      </c>
      <c r="B1442">
        <v>0</v>
      </c>
      <c r="C1442" t="s">
        <v>1609</v>
      </c>
      <c r="D1442" t="s">
        <v>1610</v>
      </c>
      <c r="E1442" s="32">
        <f t="shared" si="66"/>
        <v>45458</v>
      </c>
      <c r="F1442" s="51">
        <f t="shared" si="67"/>
        <v>0.66666666666666663</v>
      </c>
      <c r="G1442" s="33">
        <f t="shared" si="68"/>
        <v>45458.666666666664</v>
      </c>
    </row>
    <row r="1443" spans="1:7" x14ac:dyDescent="0.45">
      <c r="A1443">
        <v>0</v>
      </c>
      <c r="B1443">
        <v>0</v>
      </c>
      <c r="C1443" t="s">
        <v>1610</v>
      </c>
      <c r="D1443" t="s">
        <v>1611</v>
      </c>
      <c r="E1443" s="32">
        <f t="shared" si="66"/>
        <v>45458</v>
      </c>
      <c r="F1443" s="51">
        <f t="shared" si="67"/>
        <v>0.6875</v>
      </c>
      <c r="G1443" s="33">
        <f t="shared" si="68"/>
        <v>45458.6875</v>
      </c>
    </row>
    <row r="1444" spans="1:7" x14ac:dyDescent="0.45">
      <c r="A1444">
        <v>0</v>
      </c>
      <c r="B1444">
        <v>0</v>
      </c>
      <c r="C1444" t="s">
        <v>1611</v>
      </c>
      <c r="D1444" t="s">
        <v>1612</v>
      </c>
      <c r="E1444" s="32">
        <f t="shared" si="66"/>
        <v>45458</v>
      </c>
      <c r="F1444" s="51">
        <f t="shared" si="67"/>
        <v>0.70833333333333337</v>
      </c>
      <c r="G1444" s="33">
        <f t="shared" si="68"/>
        <v>45458.708333333336</v>
      </c>
    </row>
    <row r="1445" spans="1:7" x14ac:dyDescent="0.45">
      <c r="A1445">
        <v>0</v>
      </c>
      <c r="B1445">
        <v>0</v>
      </c>
      <c r="C1445" t="s">
        <v>1612</v>
      </c>
      <c r="D1445" t="s">
        <v>1613</v>
      </c>
      <c r="E1445" s="32">
        <f t="shared" si="66"/>
        <v>45458</v>
      </c>
      <c r="F1445" s="51">
        <f t="shared" si="67"/>
        <v>0.72916666666666663</v>
      </c>
      <c r="G1445" s="33">
        <f t="shared" si="68"/>
        <v>45458.729166666664</v>
      </c>
    </row>
    <row r="1446" spans="1:7" x14ac:dyDescent="0.45">
      <c r="A1446">
        <v>0</v>
      </c>
      <c r="B1446">
        <v>0</v>
      </c>
      <c r="C1446" t="s">
        <v>1613</v>
      </c>
      <c r="D1446" t="s">
        <v>1614</v>
      </c>
      <c r="E1446" s="32">
        <f t="shared" si="66"/>
        <v>45458</v>
      </c>
      <c r="F1446" s="51">
        <f t="shared" si="67"/>
        <v>0.75</v>
      </c>
      <c r="G1446" s="33">
        <f t="shared" si="68"/>
        <v>45458.75</v>
      </c>
    </row>
    <row r="1447" spans="1:7" x14ac:dyDescent="0.45">
      <c r="A1447">
        <v>0</v>
      </c>
      <c r="B1447">
        <v>0</v>
      </c>
      <c r="C1447" t="s">
        <v>1614</v>
      </c>
      <c r="D1447" t="s">
        <v>1615</v>
      </c>
      <c r="E1447" s="32">
        <f t="shared" si="66"/>
        <v>45458</v>
      </c>
      <c r="F1447" s="51">
        <f t="shared" si="67"/>
        <v>0.77083333333333337</v>
      </c>
      <c r="G1447" s="33">
        <f t="shared" si="68"/>
        <v>45458.770833333336</v>
      </c>
    </row>
    <row r="1448" spans="1:7" x14ac:dyDescent="0.45">
      <c r="A1448">
        <v>0</v>
      </c>
      <c r="B1448">
        <v>0</v>
      </c>
      <c r="C1448" t="s">
        <v>1615</v>
      </c>
      <c r="D1448" t="s">
        <v>1616</v>
      </c>
      <c r="E1448" s="32">
        <f t="shared" si="66"/>
        <v>45458</v>
      </c>
      <c r="F1448" s="51">
        <f t="shared" si="67"/>
        <v>0.79166666666666663</v>
      </c>
      <c r="G1448" s="33">
        <f t="shared" si="68"/>
        <v>45458.791666666664</v>
      </c>
    </row>
    <row r="1449" spans="1:7" x14ac:dyDescent="0.45">
      <c r="A1449">
        <v>0</v>
      </c>
      <c r="B1449">
        <v>0</v>
      </c>
      <c r="C1449" t="s">
        <v>1616</v>
      </c>
      <c r="D1449" t="s">
        <v>1617</v>
      </c>
      <c r="E1449" s="32">
        <f t="shared" si="66"/>
        <v>45458</v>
      </c>
      <c r="F1449" s="51">
        <f t="shared" si="67"/>
        <v>0.8125</v>
      </c>
      <c r="G1449" s="33">
        <f t="shared" si="68"/>
        <v>45458.8125</v>
      </c>
    </row>
    <row r="1450" spans="1:7" x14ac:dyDescent="0.45">
      <c r="A1450">
        <v>0</v>
      </c>
      <c r="B1450">
        <v>0</v>
      </c>
      <c r="C1450" t="s">
        <v>1617</v>
      </c>
      <c r="D1450" t="s">
        <v>1618</v>
      </c>
      <c r="E1450" s="32">
        <f t="shared" si="66"/>
        <v>45458</v>
      </c>
      <c r="F1450" s="51">
        <f t="shared" si="67"/>
        <v>0.83333333333333337</v>
      </c>
      <c r="G1450" s="33">
        <f t="shared" si="68"/>
        <v>45458.833333333336</v>
      </c>
    </row>
    <row r="1451" spans="1:7" x14ac:dyDescent="0.45">
      <c r="A1451">
        <v>0</v>
      </c>
      <c r="B1451">
        <v>0</v>
      </c>
      <c r="C1451" t="s">
        <v>1618</v>
      </c>
      <c r="D1451" t="s">
        <v>1619</v>
      </c>
      <c r="E1451" s="32">
        <f t="shared" si="66"/>
        <v>45458</v>
      </c>
      <c r="F1451" s="51">
        <f t="shared" si="67"/>
        <v>0.85416666666666663</v>
      </c>
      <c r="G1451" s="33">
        <f t="shared" si="68"/>
        <v>45458.854166666664</v>
      </c>
    </row>
    <row r="1452" spans="1:7" x14ac:dyDescent="0.45">
      <c r="A1452">
        <v>0</v>
      </c>
      <c r="B1452">
        <v>0</v>
      </c>
      <c r="C1452" t="s">
        <v>1619</v>
      </c>
      <c r="D1452" t="s">
        <v>1620</v>
      </c>
      <c r="E1452" s="32">
        <f t="shared" si="66"/>
        <v>45458</v>
      </c>
      <c r="F1452" s="51">
        <f t="shared" si="67"/>
        <v>0.875</v>
      </c>
      <c r="G1452" s="33">
        <f t="shared" si="68"/>
        <v>45458.875</v>
      </c>
    </row>
    <row r="1453" spans="1:7" x14ac:dyDescent="0.45">
      <c r="A1453">
        <v>0</v>
      </c>
      <c r="B1453">
        <v>0</v>
      </c>
      <c r="C1453" t="s">
        <v>1620</v>
      </c>
      <c r="D1453" t="s">
        <v>1621</v>
      </c>
      <c r="E1453" s="32">
        <f t="shared" si="66"/>
        <v>45458</v>
      </c>
      <c r="F1453" s="51">
        <f t="shared" si="67"/>
        <v>0.89583333333333337</v>
      </c>
      <c r="G1453" s="33">
        <f t="shared" si="68"/>
        <v>45458.895833333336</v>
      </c>
    </row>
    <row r="1454" spans="1:7" x14ac:dyDescent="0.45">
      <c r="A1454">
        <v>0</v>
      </c>
      <c r="B1454">
        <v>0</v>
      </c>
      <c r="C1454" t="s">
        <v>1621</v>
      </c>
      <c r="D1454" t="s">
        <v>1622</v>
      </c>
      <c r="E1454" s="32">
        <f t="shared" si="66"/>
        <v>45458</v>
      </c>
      <c r="F1454" s="51">
        <f t="shared" si="67"/>
        <v>0.91666666666666663</v>
      </c>
      <c r="G1454" s="33">
        <f t="shared" si="68"/>
        <v>45458.916666666664</v>
      </c>
    </row>
    <row r="1455" spans="1:7" x14ac:dyDescent="0.45">
      <c r="A1455">
        <v>0</v>
      </c>
      <c r="B1455">
        <v>0</v>
      </c>
      <c r="C1455" t="s">
        <v>1622</v>
      </c>
      <c r="D1455" t="s">
        <v>1623</v>
      </c>
      <c r="E1455" s="32">
        <f t="shared" si="66"/>
        <v>45458</v>
      </c>
      <c r="F1455" s="51">
        <f t="shared" si="67"/>
        <v>0.9375</v>
      </c>
      <c r="G1455" s="33">
        <f t="shared" si="68"/>
        <v>45458.9375</v>
      </c>
    </row>
    <row r="1456" spans="1:7" x14ac:dyDescent="0.45">
      <c r="A1456">
        <v>0</v>
      </c>
      <c r="B1456">
        <v>0</v>
      </c>
      <c r="C1456" t="s">
        <v>1623</v>
      </c>
      <c r="D1456" t="s">
        <v>1624</v>
      </c>
      <c r="E1456" s="32">
        <f t="shared" si="66"/>
        <v>45458</v>
      </c>
      <c r="F1456" s="51">
        <f t="shared" si="67"/>
        <v>0.95833333333333337</v>
      </c>
      <c r="G1456" s="33">
        <f t="shared" si="68"/>
        <v>45458.958333333336</v>
      </c>
    </row>
    <row r="1457" spans="1:7" x14ac:dyDescent="0.45">
      <c r="A1457">
        <v>0</v>
      </c>
      <c r="B1457">
        <v>0</v>
      </c>
      <c r="C1457" t="s">
        <v>1624</v>
      </c>
      <c r="D1457" t="s">
        <v>1625</v>
      </c>
      <c r="E1457" s="32">
        <f t="shared" si="66"/>
        <v>45458</v>
      </c>
      <c r="F1457" s="51">
        <f t="shared" si="67"/>
        <v>0.97916666666666663</v>
      </c>
      <c r="G1457" s="33">
        <f t="shared" si="68"/>
        <v>45458.979166666664</v>
      </c>
    </row>
    <row r="1458" spans="1:7" x14ac:dyDescent="0.45">
      <c r="A1458">
        <v>0</v>
      </c>
      <c r="B1458">
        <v>0</v>
      </c>
      <c r="C1458" t="s">
        <v>1625</v>
      </c>
      <c r="D1458" t="s">
        <v>1626</v>
      </c>
      <c r="E1458" s="32">
        <f t="shared" si="66"/>
        <v>45459</v>
      </c>
      <c r="F1458" s="51">
        <f t="shared" si="67"/>
        <v>0</v>
      </c>
      <c r="G1458" s="33">
        <f t="shared" si="68"/>
        <v>45459</v>
      </c>
    </row>
    <row r="1459" spans="1:7" x14ac:dyDescent="0.45">
      <c r="A1459">
        <v>0</v>
      </c>
      <c r="B1459">
        <v>0</v>
      </c>
      <c r="C1459" t="s">
        <v>1626</v>
      </c>
      <c r="D1459" t="s">
        <v>1627</v>
      </c>
      <c r="E1459" s="32">
        <f t="shared" si="66"/>
        <v>45459</v>
      </c>
      <c r="F1459" s="51">
        <f t="shared" si="67"/>
        <v>2.0833333333333332E-2</v>
      </c>
      <c r="G1459" s="33">
        <f t="shared" si="68"/>
        <v>45459.020833333336</v>
      </c>
    </row>
    <row r="1460" spans="1:7" x14ac:dyDescent="0.45">
      <c r="A1460">
        <v>0</v>
      </c>
      <c r="B1460">
        <v>0</v>
      </c>
      <c r="C1460" t="s">
        <v>1627</v>
      </c>
      <c r="D1460" t="s">
        <v>1628</v>
      </c>
      <c r="E1460" s="32">
        <f t="shared" si="66"/>
        <v>45459</v>
      </c>
      <c r="F1460" s="51">
        <f t="shared" si="67"/>
        <v>4.1666666666666664E-2</v>
      </c>
      <c r="G1460" s="33">
        <f t="shared" si="68"/>
        <v>45459.041666666664</v>
      </c>
    </row>
    <row r="1461" spans="1:7" x14ac:dyDescent="0.45">
      <c r="A1461">
        <v>0</v>
      </c>
      <c r="B1461">
        <v>0</v>
      </c>
      <c r="C1461" t="s">
        <v>1628</v>
      </c>
      <c r="D1461" t="s">
        <v>1629</v>
      </c>
      <c r="E1461" s="32">
        <f t="shared" si="66"/>
        <v>45459</v>
      </c>
      <c r="F1461" s="51">
        <f t="shared" si="67"/>
        <v>6.25E-2</v>
      </c>
      <c r="G1461" s="33">
        <f t="shared" si="68"/>
        <v>45459.0625</v>
      </c>
    </row>
    <row r="1462" spans="1:7" x14ac:dyDescent="0.45">
      <c r="A1462">
        <v>0</v>
      </c>
      <c r="B1462">
        <v>0</v>
      </c>
      <c r="C1462" t="s">
        <v>1629</v>
      </c>
      <c r="D1462" t="s">
        <v>1630</v>
      </c>
      <c r="E1462" s="32">
        <f t="shared" si="66"/>
        <v>45459</v>
      </c>
      <c r="F1462" s="51">
        <f t="shared" si="67"/>
        <v>8.3333333333333329E-2</v>
      </c>
      <c r="G1462" s="33">
        <f t="shared" si="68"/>
        <v>45459.083333333336</v>
      </c>
    </row>
    <row r="1463" spans="1:7" x14ac:dyDescent="0.45">
      <c r="A1463">
        <v>0</v>
      </c>
      <c r="B1463">
        <v>0</v>
      </c>
      <c r="C1463" t="s">
        <v>1630</v>
      </c>
      <c r="D1463" t="s">
        <v>1631</v>
      </c>
      <c r="E1463" s="32">
        <f t="shared" si="66"/>
        <v>45459</v>
      </c>
      <c r="F1463" s="51">
        <f t="shared" si="67"/>
        <v>0.10416666666666667</v>
      </c>
      <c r="G1463" s="33">
        <f t="shared" si="68"/>
        <v>45459.104166666664</v>
      </c>
    </row>
    <row r="1464" spans="1:7" x14ac:dyDescent="0.45">
      <c r="A1464">
        <v>0</v>
      </c>
      <c r="B1464">
        <v>0</v>
      </c>
      <c r="C1464" t="s">
        <v>1631</v>
      </c>
      <c r="D1464" t="s">
        <v>1632</v>
      </c>
      <c r="E1464" s="32">
        <f t="shared" si="66"/>
        <v>45459</v>
      </c>
      <c r="F1464" s="51">
        <f t="shared" si="67"/>
        <v>0.125</v>
      </c>
      <c r="G1464" s="33">
        <f t="shared" si="68"/>
        <v>45459.125</v>
      </c>
    </row>
    <row r="1465" spans="1:7" x14ac:dyDescent="0.45">
      <c r="A1465">
        <v>0</v>
      </c>
      <c r="B1465">
        <v>0</v>
      </c>
      <c r="C1465" t="s">
        <v>1632</v>
      </c>
      <c r="D1465" t="s">
        <v>1633</v>
      </c>
      <c r="E1465" s="32">
        <f t="shared" si="66"/>
        <v>45459</v>
      </c>
      <c r="F1465" s="51">
        <f t="shared" si="67"/>
        <v>0.14583333333333334</v>
      </c>
      <c r="G1465" s="33">
        <f t="shared" si="68"/>
        <v>45459.145833333336</v>
      </c>
    </row>
    <row r="1466" spans="1:7" x14ac:dyDescent="0.45">
      <c r="A1466">
        <v>0</v>
      </c>
      <c r="B1466">
        <v>0</v>
      </c>
      <c r="C1466" t="s">
        <v>1633</v>
      </c>
      <c r="D1466" t="s">
        <v>1634</v>
      </c>
      <c r="E1466" s="32">
        <f t="shared" si="66"/>
        <v>45459</v>
      </c>
      <c r="F1466" s="51">
        <f t="shared" si="67"/>
        <v>0.16666666666666666</v>
      </c>
      <c r="G1466" s="33">
        <f t="shared" si="68"/>
        <v>45459.166666666664</v>
      </c>
    </row>
    <row r="1467" spans="1:7" x14ac:dyDescent="0.45">
      <c r="A1467">
        <v>0</v>
      </c>
      <c r="B1467">
        <v>0</v>
      </c>
      <c r="C1467" t="s">
        <v>1634</v>
      </c>
      <c r="D1467" t="s">
        <v>1635</v>
      </c>
      <c r="E1467" s="32">
        <f t="shared" si="66"/>
        <v>45459</v>
      </c>
      <c r="F1467" s="51">
        <f t="shared" si="67"/>
        <v>0.1875</v>
      </c>
      <c r="G1467" s="33">
        <f t="shared" si="68"/>
        <v>45459.1875</v>
      </c>
    </row>
    <row r="1468" spans="1:7" x14ac:dyDescent="0.45">
      <c r="A1468">
        <v>0</v>
      </c>
      <c r="B1468">
        <v>0</v>
      </c>
      <c r="C1468" t="s">
        <v>1635</v>
      </c>
      <c r="D1468" t="s">
        <v>1636</v>
      </c>
      <c r="E1468" s="32">
        <f t="shared" si="66"/>
        <v>45459</v>
      </c>
      <c r="F1468" s="51">
        <f t="shared" si="67"/>
        <v>0.20833333333333334</v>
      </c>
      <c r="G1468" s="33">
        <f t="shared" si="68"/>
        <v>45459.208333333336</v>
      </c>
    </row>
    <row r="1469" spans="1:7" x14ac:dyDescent="0.45">
      <c r="A1469">
        <v>0</v>
      </c>
      <c r="B1469">
        <v>0</v>
      </c>
      <c r="C1469" t="s">
        <v>1636</v>
      </c>
      <c r="D1469" t="s">
        <v>1637</v>
      </c>
      <c r="E1469" s="32">
        <f t="shared" si="66"/>
        <v>45459</v>
      </c>
      <c r="F1469" s="51">
        <f t="shared" si="67"/>
        <v>0.22916666666666666</v>
      </c>
      <c r="G1469" s="33">
        <f t="shared" si="68"/>
        <v>45459.229166666664</v>
      </c>
    </row>
    <row r="1470" spans="1:7" x14ac:dyDescent="0.45">
      <c r="A1470">
        <v>0</v>
      </c>
      <c r="B1470">
        <v>0</v>
      </c>
      <c r="C1470" t="s">
        <v>1637</v>
      </c>
      <c r="D1470" t="s">
        <v>1638</v>
      </c>
      <c r="E1470" s="32">
        <f t="shared" si="66"/>
        <v>45459</v>
      </c>
      <c r="F1470" s="51">
        <f t="shared" si="67"/>
        <v>0.25</v>
      </c>
      <c r="G1470" s="33">
        <f t="shared" si="68"/>
        <v>45459.25</v>
      </c>
    </row>
    <row r="1471" spans="1:7" x14ac:dyDescent="0.45">
      <c r="A1471">
        <v>0</v>
      </c>
      <c r="B1471">
        <v>0</v>
      </c>
      <c r="C1471" t="s">
        <v>1638</v>
      </c>
      <c r="D1471" t="s">
        <v>1639</v>
      </c>
      <c r="E1471" s="32">
        <f t="shared" si="66"/>
        <v>45459</v>
      </c>
      <c r="F1471" s="51">
        <f t="shared" si="67"/>
        <v>0.27083333333333331</v>
      </c>
      <c r="G1471" s="33">
        <f t="shared" si="68"/>
        <v>45459.270833333336</v>
      </c>
    </row>
    <row r="1472" spans="1:7" x14ac:dyDescent="0.45">
      <c r="A1472">
        <v>0</v>
      </c>
      <c r="B1472">
        <v>0</v>
      </c>
      <c r="C1472" t="s">
        <v>1639</v>
      </c>
      <c r="D1472" t="s">
        <v>1640</v>
      </c>
      <c r="E1472" s="32">
        <f t="shared" si="66"/>
        <v>45459</v>
      </c>
      <c r="F1472" s="51">
        <f t="shared" si="67"/>
        <v>0.29166666666666669</v>
      </c>
      <c r="G1472" s="33">
        <f t="shared" si="68"/>
        <v>45459.291666666664</v>
      </c>
    </row>
    <row r="1473" spans="1:7" x14ac:dyDescent="0.45">
      <c r="A1473">
        <v>0</v>
      </c>
      <c r="B1473">
        <v>0</v>
      </c>
      <c r="C1473" t="s">
        <v>1640</v>
      </c>
      <c r="D1473" t="s">
        <v>1641</v>
      </c>
      <c r="E1473" s="32">
        <f t="shared" si="66"/>
        <v>45459</v>
      </c>
      <c r="F1473" s="51">
        <f t="shared" si="67"/>
        <v>0.3125</v>
      </c>
      <c r="G1473" s="33">
        <f t="shared" si="68"/>
        <v>45459.3125</v>
      </c>
    </row>
    <row r="1474" spans="1:7" x14ac:dyDescent="0.45">
      <c r="A1474">
        <v>0</v>
      </c>
      <c r="B1474">
        <v>0</v>
      </c>
      <c r="C1474" t="s">
        <v>1641</v>
      </c>
      <c r="D1474" t="s">
        <v>1642</v>
      </c>
      <c r="E1474" s="32">
        <f t="shared" si="66"/>
        <v>45459</v>
      </c>
      <c r="F1474" s="51">
        <f t="shared" si="67"/>
        <v>0.33333333333333331</v>
      </c>
      <c r="G1474" s="33">
        <f t="shared" si="68"/>
        <v>45459.333333333336</v>
      </c>
    </row>
    <row r="1475" spans="1:7" x14ac:dyDescent="0.45">
      <c r="A1475">
        <v>0</v>
      </c>
      <c r="B1475">
        <v>0</v>
      </c>
      <c r="C1475" t="s">
        <v>1642</v>
      </c>
      <c r="D1475" t="s">
        <v>1643</v>
      </c>
      <c r="E1475" s="32">
        <f t="shared" si="66"/>
        <v>45459</v>
      </c>
      <c r="F1475" s="51">
        <f t="shared" si="67"/>
        <v>0.35416666666666669</v>
      </c>
      <c r="G1475" s="33">
        <f t="shared" si="68"/>
        <v>45459.354166666664</v>
      </c>
    </row>
    <row r="1476" spans="1:7" x14ac:dyDescent="0.45">
      <c r="A1476">
        <v>0</v>
      </c>
      <c r="B1476">
        <v>0</v>
      </c>
      <c r="C1476" t="s">
        <v>1643</v>
      </c>
      <c r="D1476" t="s">
        <v>1644</v>
      </c>
      <c r="E1476" s="32">
        <f t="shared" ref="E1476:E1539" si="69">DATE(MID(C1476,2,4),MID(C1476,7,2),MID(C1476,10,2))</f>
        <v>45459</v>
      </c>
      <c r="F1476" s="51">
        <f t="shared" ref="F1476:F1539" si="70">TIME(MID(C1476,13,2),MID(C1476,16,2),0)</f>
        <v>0.375</v>
      </c>
      <c r="G1476" s="33">
        <f t="shared" ref="G1476:G1539" si="71">E1476+F1476</f>
        <v>45459.375</v>
      </c>
    </row>
    <row r="1477" spans="1:7" x14ac:dyDescent="0.45">
      <c r="A1477">
        <v>0</v>
      </c>
      <c r="B1477">
        <v>0</v>
      </c>
      <c r="C1477" t="s">
        <v>1644</v>
      </c>
      <c r="D1477" t="s">
        <v>1645</v>
      </c>
      <c r="E1477" s="32">
        <f t="shared" si="69"/>
        <v>45459</v>
      </c>
      <c r="F1477" s="51">
        <f t="shared" si="70"/>
        <v>0.39583333333333331</v>
      </c>
      <c r="G1477" s="33">
        <f t="shared" si="71"/>
        <v>45459.395833333336</v>
      </c>
    </row>
    <row r="1478" spans="1:7" x14ac:dyDescent="0.45">
      <c r="A1478">
        <v>0</v>
      </c>
      <c r="B1478">
        <v>0</v>
      </c>
      <c r="C1478" t="s">
        <v>1645</v>
      </c>
      <c r="D1478" t="s">
        <v>1646</v>
      </c>
      <c r="E1478" s="32">
        <f t="shared" si="69"/>
        <v>45459</v>
      </c>
      <c r="F1478" s="51">
        <f t="shared" si="70"/>
        <v>0.41666666666666669</v>
      </c>
      <c r="G1478" s="33">
        <f t="shared" si="71"/>
        <v>45459.416666666664</v>
      </c>
    </row>
    <row r="1479" spans="1:7" x14ac:dyDescent="0.45">
      <c r="A1479">
        <v>0</v>
      </c>
      <c r="B1479">
        <v>0</v>
      </c>
      <c r="C1479" t="s">
        <v>1646</v>
      </c>
      <c r="D1479" t="s">
        <v>1647</v>
      </c>
      <c r="E1479" s="32">
        <f t="shared" si="69"/>
        <v>45459</v>
      </c>
      <c r="F1479" s="51">
        <f t="shared" si="70"/>
        <v>0.4375</v>
      </c>
      <c r="G1479" s="33">
        <f t="shared" si="71"/>
        <v>45459.4375</v>
      </c>
    </row>
    <row r="1480" spans="1:7" x14ac:dyDescent="0.45">
      <c r="A1480">
        <v>0</v>
      </c>
      <c r="B1480">
        <v>0</v>
      </c>
      <c r="C1480" t="s">
        <v>1647</v>
      </c>
      <c r="D1480" t="s">
        <v>1648</v>
      </c>
      <c r="E1480" s="32">
        <f t="shared" si="69"/>
        <v>45459</v>
      </c>
      <c r="F1480" s="51">
        <f t="shared" si="70"/>
        <v>0.45833333333333331</v>
      </c>
      <c r="G1480" s="33">
        <f t="shared" si="71"/>
        <v>45459.458333333336</v>
      </c>
    </row>
    <row r="1481" spans="1:7" x14ac:dyDescent="0.45">
      <c r="A1481">
        <v>0</v>
      </c>
      <c r="B1481">
        <v>0</v>
      </c>
      <c r="C1481" t="s">
        <v>1648</v>
      </c>
      <c r="D1481" t="s">
        <v>1649</v>
      </c>
      <c r="E1481" s="32">
        <f t="shared" si="69"/>
        <v>45459</v>
      </c>
      <c r="F1481" s="51">
        <f t="shared" si="70"/>
        <v>0.47916666666666669</v>
      </c>
      <c r="G1481" s="33">
        <f t="shared" si="71"/>
        <v>45459.479166666664</v>
      </c>
    </row>
    <row r="1482" spans="1:7" x14ac:dyDescent="0.45">
      <c r="A1482">
        <v>0</v>
      </c>
      <c r="B1482">
        <v>0</v>
      </c>
      <c r="C1482" t="s">
        <v>1649</v>
      </c>
      <c r="D1482" t="s">
        <v>1650</v>
      </c>
      <c r="E1482" s="32">
        <f t="shared" si="69"/>
        <v>45459</v>
      </c>
      <c r="F1482" s="51">
        <f t="shared" si="70"/>
        <v>0.5</v>
      </c>
      <c r="G1482" s="33">
        <f t="shared" si="71"/>
        <v>45459.5</v>
      </c>
    </row>
    <row r="1483" spans="1:7" x14ac:dyDescent="0.45">
      <c r="A1483">
        <v>0</v>
      </c>
      <c r="B1483">
        <v>0</v>
      </c>
      <c r="C1483" t="s">
        <v>1650</v>
      </c>
      <c r="D1483" t="s">
        <v>1651</v>
      </c>
      <c r="E1483" s="32">
        <f t="shared" si="69"/>
        <v>45459</v>
      </c>
      <c r="F1483" s="51">
        <f t="shared" si="70"/>
        <v>0.52083333333333337</v>
      </c>
      <c r="G1483" s="33">
        <f t="shared" si="71"/>
        <v>45459.520833333336</v>
      </c>
    </row>
    <row r="1484" spans="1:7" x14ac:dyDescent="0.45">
      <c r="A1484">
        <v>0</v>
      </c>
      <c r="B1484">
        <v>0</v>
      </c>
      <c r="C1484" t="s">
        <v>1651</v>
      </c>
      <c r="D1484" t="s">
        <v>1652</v>
      </c>
      <c r="E1484" s="32">
        <f t="shared" si="69"/>
        <v>45459</v>
      </c>
      <c r="F1484" s="51">
        <f t="shared" si="70"/>
        <v>0.54166666666666663</v>
      </c>
      <c r="G1484" s="33">
        <f t="shared" si="71"/>
        <v>45459.541666666664</v>
      </c>
    </row>
    <row r="1485" spans="1:7" x14ac:dyDescent="0.45">
      <c r="A1485">
        <v>0</v>
      </c>
      <c r="B1485">
        <v>0</v>
      </c>
      <c r="C1485" t="s">
        <v>1652</v>
      </c>
      <c r="D1485" t="s">
        <v>1653</v>
      </c>
      <c r="E1485" s="32">
        <f t="shared" si="69"/>
        <v>45459</v>
      </c>
      <c r="F1485" s="51">
        <f t="shared" si="70"/>
        <v>0.5625</v>
      </c>
      <c r="G1485" s="33">
        <f t="shared" si="71"/>
        <v>45459.5625</v>
      </c>
    </row>
    <row r="1486" spans="1:7" x14ac:dyDescent="0.45">
      <c r="A1486">
        <v>0</v>
      </c>
      <c r="B1486">
        <v>0</v>
      </c>
      <c r="C1486" t="s">
        <v>1653</v>
      </c>
      <c r="D1486" t="s">
        <v>1654</v>
      </c>
      <c r="E1486" s="32">
        <f t="shared" si="69"/>
        <v>45459</v>
      </c>
      <c r="F1486" s="51">
        <f t="shared" si="70"/>
        <v>0.58333333333333337</v>
      </c>
      <c r="G1486" s="33">
        <f t="shared" si="71"/>
        <v>45459.583333333336</v>
      </c>
    </row>
    <row r="1487" spans="1:7" x14ac:dyDescent="0.45">
      <c r="A1487">
        <v>0</v>
      </c>
      <c r="B1487">
        <v>0</v>
      </c>
      <c r="C1487" t="s">
        <v>1654</v>
      </c>
      <c r="D1487" t="s">
        <v>1655</v>
      </c>
      <c r="E1487" s="32">
        <f t="shared" si="69"/>
        <v>45459</v>
      </c>
      <c r="F1487" s="51">
        <f t="shared" si="70"/>
        <v>0.60416666666666663</v>
      </c>
      <c r="G1487" s="33">
        <f t="shared" si="71"/>
        <v>45459.604166666664</v>
      </c>
    </row>
    <row r="1488" spans="1:7" x14ac:dyDescent="0.45">
      <c r="A1488">
        <v>0</v>
      </c>
      <c r="B1488">
        <v>0</v>
      </c>
      <c r="C1488" t="s">
        <v>1655</v>
      </c>
      <c r="D1488" t="s">
        <v>1656</v>
      </c>
      <c r="E1488" s="32">
        <f t="shared" si="69"/>
        <v>45459</v>
      </c>
      <c r="F1488" s="51">
        <f t="shared" si="70"/>
        <v>0.625</v>
      </c>
      <c r="G1488" s="33">
        <f t="shared" si="71"/>
        <v>45459.625</v>
      </c>
    </row>
    <row r="1489" spans="1:7" x14ac:dyDescent="0.45">
      <c r="A1489">
        <v>0</v>
      </c>
      <c r="B1489">
        <v>0</v>
      </c>
      <c r="C1489" t="s">
        <v>1656</v>
      </c>
      <c r="D1489" t="s">
        <v>1657</v>
      </c>
      <c r="E1489" s="32">
        <f t="shared" si="69"/>
        <v>45459</v>
      </c>
      <c r="F1489" s="51">
        <f t="shared" si="70"/>
        <v>0.64583333333333337</v>
      </c>
      <c r="G1489" s="33">
        <f t="shared" si="71"/>
        <v>45459.645833333336</v>
      </c>
    </row>
    <row r="1490" spans="1:7" x14ac:dyDescent="0.45">
      <c r="A1490">
        <v>0</v>
      </c>
      <c r="B1490">
        <v>0</v>
      </c>
      <c r="C1490" t="s">
        <v>1657</v>
      </c>
      <c r="D1490" t="s">
        <v>1658</v>
      </c>
      <c r="E1490" s="32">
        <f t="shared" si="69"/>
        <v>45459</v>
      </c>
      <c r="F1490" s="51">
        <f t="shared" si="70"/>
        <v>0.66666666666666663</v>
      </c>
      <c r="G1490" s="33">
        <f t="shared" si="71"/>
        <v>45459.666666666664</v>
      </c>
    </row>
    <row r="1491" spans="1:7" x14ac:dyDescent="0.45">
      <c r="A1491">
        <v>0</v>
      </c>
      <c r="B1491">
        <v>0</v>
      </c>
      <c r="C1491" t="s">
        <v>1658</v>
      </c>
      <c r="D1491" t="s">
        <v>1659</v>
      </c>
      <c r="E1491" s="32">
        <f t="shared" si="69"/>
        <v>45459</v>
      </c>
      <c r="F1491" s="51">
        <f t="shared" si="70"/>
        <v>0.6875</v>
      </c>
      <c r="G1491" s="33">
        <f t="shared" si="71"/>
        <v>45459.6875</v>
      </c>
    </row>
    <row r="1492" spans="1:7" x14ac:dyDescent="0.45">
      <c r="A1492">
        <v>0</v>
      </c>
      <c r="B1492">
        <v>0</v>
      </c>
      <c r="C1492" t="s">
        <v>1659</v>
      </c>
      <c r="D1492" t="s">
        <v>1660</v>
      </c>
      <c r="E1492" s="32">
        <f t="shared" si="69"/>
        <v>45459</v>
      </c>
      <c r="F1492" s="51">
        <f t="shared" si="70"/>
        <v>0.70833333333333337</v>
      </c>
      <c r="G1492" s="33">
        <f t="shared" si="71"/>
        <v>45459.708333333336</v>
      </c>
    </row>
    <row r="1493" spans="1:7" x14ac:dyDescent="0.45">
      <c r="A1493">
        <v>0</v>
      </c>
      <c r="B1493">
        <v>0</v>
      </c>
      <c r="C1493" t="s">
        <v>1660</v>
      </c>
      <c r="D1493" t="s">
        <v>1661</v>
      </c>
      <c r="E1493" s="32">
        <f t="shared" si="69"/>
        <v>45459</v>
      </c>
      <c r="F1493" s="51">
        <f t="shared" si="70"/>
        <v>0.72916666666666663</v>
      </c>
      <c r="G1493" s="33">
        <f t="shared" si="71"/>
        <v>45459.729166666664</v>
      </c>
    </row>
    <row r="1494" spans="1:7" x14ac:dyDescent="0.45">
      <c r="A1494">
        <v>0</v>
      </c>
      <c r="B1494">
        <v>0</v>
      </c>
      <c r="C1494" t="s">
        <v>1661</v>
      </c>
      <c r="D1494" t="s">
        <v>1662</v>
      </c>
      <c r="E1494" s="32">
        <f t="shared" si="69"/>
        <v>45459</v>
      </c>
      <c r="F1494" s="51">
        <f t="shared" si="70"/>
        <v>0.75</v>
      </c>
      <c r="G1494" s="33">
        <f t="shared" si="71"/>
        <v>45459.75</v>
      </c>
    </row>
    <row r="1495" spans="1:7" x14ac:dyDescent="0.45">
      <c r="A1495">
        <v>0</v>
      </c>
      <c r="B1495">
        <v>0</v>
      </c>
      <c r="C1495" t="s">
        <v>1662</v>
      </c>
      <c r="D1495" t="s">
        <v>1663</v>
      </c>
      <c r="E1495" s="32">
        <f t="shared" si="69"/>
        <v>45459</v>
      </c>
      <c r="F1495" s="51">
        <f t="shared" si="70"/>
        <v>0.77083333333333337</v>
      </c>
      <c r="G1495" s="33">
        <f t="shared" si="71"/>
        <v>45459.770833333336</v>
      </c>
    </row>
    <row r="1496" spans="1:7" x14ac:dyDescent="0.45">
      <c r="A1496">
        <v>0</v>
      </c>
      <c r="B1496">
        <v>0</v>
      </c>
      <c r="C1496" t="s">
        <v>1663</v>
      </c>
      <c r="D1496" t="s">
        <v>1664</v>
      </c>
      <c r="E1496" s="32">
        <f t="shared" si="69"/>
        <v>45459</v>
      </c>
      <c r="F1496" s="51">
        <f t="shared" si="70"/>
        <v>0.79166666666666663</v>
      </c>
      <c r="G1496" s="33">
        <f t="shared" si="71"/>
        <v>45459.791666666664</v>
      </c>
    </row>
    <row r="1497" spans="1:7" x14ac:dyDescent="0.45">
      <c r="A1497">
        <v>0</v>
      </c>
      <c r="B1497">
        <v>0</v>
      </c>
      <c r="C1497" t="s">
        <v>1664</v>
      </c>
      <c r="D1497" t="s">
        <v>1665</v>
      </c>
      <c r="E1497" s="32">
        <f t="shared" si="69"/>
        <v>45459</v>
      </c>
      <c r="F1497" s="51">
        <f t="shared" si="70"/>
        <v>0.8125</v>
      </c>
      <c r="G1497" s="33">
        <f t="shared" si="71"/>
        <v>45459.8125</v>
      </c>
    </row>
    <row r="1498" spans="1:7" x14ac:dyDescent="0.45">
      <c r="A1498">
        <v>0</v>
      </c>
      <c r="B1498">
        <v>0</v>
      </c>
      <c r="C1498" t="s">
        <v>1665</v>
      </c>
      <c r="D1498" t="s">
        <v>1666</v>
      </c>
      <c r="E1498" s="32">
        <f t="shared" si="69"/>
        <v>45459</v>
      </c>
      <c r="F1498" s="51">
        <f t="shared" si="70"/>
        <v>0.83333333333333337</v>
      </c>
      <c r="G1498" s="33">
        <f t="shared" si="71"/>
        <v>45459.833333333336</v>
      </c>
    </row>
    <row r="1499" spans="1:7" x14ac:dyDescent="0.45">
      <c r="A1499">
        <v>0</v>
      </c>
      <c r="B1499">
        <v>0</v>
      </c>
      <c r="C1499" t="s">
        <v>1666</v>
      </c>
      <c r="D1499" t="s">
        <v>1667</v>
      </c>
      <c r="E1499" s="32">
        <f t="shared" si="69"/>
        <v>45459</v>
      </c>
      <c r="F1499" s="51">
        <f t="shared" si="70"/>
        <v>0.85416666666666663</v>
      </c>
      <c r="G1499" s="33">
        <f t="shared" si="71"/>
        <v>45459.854166666664</v>
      </c>
    </row>
    <row r="1500" spans="1:7" x14ac:dyDescent="0.45">
      <c r="A1500">
        <v>0</v>
      </c>
      <c r="B1500">
        <v>0</v>
      </c>
      <c r="C1500" t="s">
        <v>1667</v>
      </c>
      <c r="D1500" t="s">
        <v>1668</v>
      </c>
      <c r="E1500" s="32">
        <f t="shared" si="69"/>
        <v>45459</v>
      </c>
      <c r="F1500" s="51">
        <f t="shared" si="70"/>
        <v>0.875</v>
      </c>
      <c r="G1500" s="33">
        <f t="shared" si="71"/>
        <v>45459.875</v>
      </c>
    </row>
    <row r="1501" spans="1:7" x14ac:dyDescent="0.45">
      <c r="A1501">
        <v>0</v>
      </c>
      <c r="B1501">
        <v>0</v>
      </c>
      <c r="C1501" t="s">
        <v>1668</v>
      </c>
      <c r="D1501" t="s">
        <v>1669</v>
      </c>
      <c r="E1501" s="32">
        <f t="shared" si="69"/>
        <v>45459</v>
      </c>
      <c r="F1501" s="51">
        <f t="shared" si="70"/>
        <v>0.89583333333333337</v>
      </c>
      <c r="G1501" s="33">
        <f t="shared" si="71"/>
        <v>45459.895833333336</v>
      </c>
    </row>
    <row r="1502" spans="1:7" x14ac:dyDescent="0.45">
      <c r="A1502">
        <v>0</v>
      </c>
      <c r="B1502">
        <v>0</v>
      </c>
      <c r="C1502" t="s">
        <v>1669</v>
      </c>
      <c r="D1502" t="s">
        <v>1670</v>
      </c>
      <c r="E1502" s="32">
        <f t="shared" si="69"/>
        <v>45459</v>
      </c>
      <c r="F1502" s="51">
        <f t="shared" si="70"/>
        <v>0.91666666666666663</v>
      </c>
      <c r="G1502" s="33">
        <f t="shared" si="71"/>
        <v>45459.916666666664</v>
      </c>
    </row>
    <row r="1503" spans="1:7" x14ac:dyDescent="0.45">
      <c r="A1503">
        <v>0</v>
      </c>
      <c r="B1503">
        <v>0</v>
      </c>
      <c r="C1503" t="s">
        <v>1670</v>
      </c>
      <c r="D1503" t="s">
        <v>1671</v>
      </c>
      <c r="E1503" s="32">
        <f t="shared" si="69"/>
        <v>45459</v>
      </c>
      <c r="F1503" s="51">
        <f t="shared" si="70"/>
        <v>0.9375</v>
      </c>
      <c r="G1503" s="33">
        <f t="shared" si="71"/>
        <v>45459.9375</v>
      </c>
    </row>
    <row r="1504" spans="1:7" x14ac:dyDescent="0.45">
      <c r="A1504">
        <v>0</v>
      </c>
      <c r="B1504">
        <v>0</v>
      </c>
      <c r="C1504" t="s">
        <v>1671</v>
      </c>
      <c r="D1504" t="s">
        <v>1672</v>
      </c>
      <c r="E1504" s="32">
        <f t="shared" si="69"/>
        <v>45459</v>
      </c>
      <c r="F1504" s="51">
        <f t="shared" si="70"/>
        <v>0.95833333333333337</v>
      </c>
      <c r="G1504" s="33">
        <f t="shared" si="71"/>
        <v>45459.958333333336</v>
      </c>
    </row>
    <row r="1505" spans="1:7" x14ac:dyDescent="0.45">
      <c r="A1505">
        <v>0</v>
      </c>
      <c r="B1505">
        <v>0</v>
      </c>
      <c r="C1505" t="s">
        <v>1672</v>
      </c>
      <c r="D1505" t="s">
        <v>1673</v>
      </c>
      <c r="E1505" s="32">
        <f t="shared" si="69"/>
        <v>45459</v>
      </c>
      <c r="F1505" s="51">
        <f t="shared" si="70"/>
        <v>0.97916666666666663</v>
      </c>
      <c r="G1505" s="33">
        <f t="shared" si="71"/>
        <v>45459.979166666664</v>
      </c>
    </row>
    <row r="1506" spans="1:7" x14ac:dyDescent="0.45">
      <c r="A1506">
        <v>0</v>
      </c>
      <c r="B1506">
        <v>0</v>
      </c>
      <c r="C1506" t="s">
        <v>1673</v>
      </c>
      <c r="D1506" t="s">
        <v>1674</v>
      </c>
      <c r="E1506" s="32">
        <f t="shared" si="69"/>
        <v>45460</v>
      </c>
      <c r="F1506" s="51">
        <f t="shared" si="70"/>
        <v>0</v>
      </c>
      <c r="G1506" s="33">
        <f t="shared" si="71"/>
        <v>45460</v>
      </c>
    </row>
    <row r="1507" spans="1:7" x14ac:dyDescent="0.45">
      <c r="A1507">
        <v>0</v>
      </c>
      <c r="B1507">
        <v>0</v>
      </c>
      <c r="C1507" t="s">
        <v>1674</v>
      </c>
      <c r="D1507" t="s">
        <v>1675</v>
      </c>
      <c r="E1507" s="32">
        <f t="shared" si="69"/>
        <v>45460</v>
      </c>
      <c r="F1507" s="51">
        <f t="shared" si="70"/>
        <v>2.0833333333333332E-2</v>
      </c>
      <c r="G1507" s="33">
        <f t="shared" si="71"/>
        <v>45460.020833333336</v>
      </c>
    </row>
    <row r="1508" spans="1:7" x14ac:dyDescent="0.45">
      <c r="A1508">
        <v>0</v>
      </c>
      <c r="B1508">
        <v>0</v>
      </c>
      <c r="C1508" t="s">
        <v>1675</v>
      </c>
      <c r="D1508" t="s">
        <v>1676</v>
      </c>
      <c r="E1508" s="32">
        <f t="shared" si="69"/>
        <v>45460</v>
      </c>
      <c r="F1508" s="51">
        <f t="shared" si="70"/>
        <v>4.1666666666666664E-2</v>
      </c>
      <c r="G1508" s="33">
        <f t="shared" si="71"/>
        <v>45460.041666666664</v>
      </c>
    </row>
    <row r="1509" spans="1:7" x14ac:dyDescent="0.45">
      <c r="A1509">
        <v>0</v>
      </c>
      <c r="B1509">
        <v>0</v>
      </c>
      <c r="C1509" t="s">
        <v>1676</v>
      </c>
      <c r="D1509" t="s">
        <v>1677</v>
      </c>
      <c r="E1509" s="32">
        <f t="shared" si="69"/>
        <v>45460</v>
      </c>
      <c r="F1509" s="51">
        <f t="shared" si="70"/>
        <v>6.25E-2</v>
      </c>
      <c r="G1509" s="33">
        <f t="shared" si="71"/>
        <v>45460.0625</v>
      </c>
    </row>
    <row r="1510" spans="1:7" x14ac:dyDescent="0.45">
      <c r="A1510">
        <v>0</v>
      </c>
      <c r="B1510">
        <v>0</v>
      </c>
      <c r="C1510" t="s">
        <v>1677</v>
      </c>
      <c r="D1510" t="s">
        <v>1678</v>
      </c>
      <c r="E1510" s="32">
        <f t="shared" si="69"/>
        <v>45460</v>
      </c>
      <c r="F1510" s="51">
        <f t="shared" si="70"/>
        <v>8.3333333333333329E-2</v>
      </c>
      <c r="G1510" s="33">
        <f t="shared" si="71"/>
        <v>45460.083333333336</v>
      </c>
    </row>
    <row r="1511" spans="1:7" x14ac:dyDescent="0.45">
      <c r="A1511">
        <v>0</v>
      </c>
      <c r="B1511">
        <v>0</v>
      </c>
      <c r="C1511" t="s">
        <v>1678</v>
      </c>
      <c r="D1511" t="s">
        <v>1679</v>
      </c>
      <c r="E1511" s="32">
        <f t="shared" si="69"/>
        <v>45460</v>
      </c>
      <c r="F1511" s="51">
        <f t="shared" si="70"/>
        <v>0.10416666666666667</v>
      </c>
      <c r="G1511" s="33">
        <f t="shared" si="71"/>
        <v>45460.104166666664</v>
      </c>
    </row>
    <row r="1512" spans="1:7" x14ac:dyDescent="0.45">
      <c r="A1512">
        <v>0</v>
      </c>
      <c r="B1512">
        <v>0</v>
      </c>
      <c r="C1512" t="s">
        <v>1679</v>
      </c>
      <c r="D1512" t="s">
        <v>1680</v>
      </c>
      <c r="E1512" s="32">
        <f t="shared" si="69"/>
        <v>45460</v>
      </c>
      <c r="F1512" s="51">
        <f t="shared" si="70"/>
        <v>0.125</v>
      </c>
      <c r="G1512" s="33">
        <f t="shared" si="71"/>
        <v>45460.125</v>
      </c>
    </row>
    <row r="1513" spans="1:7" x14ac:dyDescent="0.45">
      <c r="A1513">
        <v>0</v>
      </c>
      <c r="B1513">
        <v>0</v>
      </c>
      <c r="C1513" t="s">
        <v>1680</v>
      </c>
      <c r="D1513" t="s">
        <v>1681</v>
      </c>
      <c r="E1513" s="32">
        <f t="shared" si="69"/>
        <v>45460</v>
      </c>
      <c r="F1513" s="51">
        <f t="shared" si="70"/>
        <v>0.14583333333333334</v>
      </c>
      <c r="G1513" s="33">
        <f t="shared" si="71"/>
        <v>45460.145833333336</v>
      </c>
    </row>
    <row r="1514" spans="1:7" x14ac:dyDescent="0.45">
      <c r="A1514">
        <v>0</v>
      </c>
      <c r="B1514">
        <v>0</v>
      </c>
      <c r="C1514" t="s">
        <v>1681</v>
      </c>
      <c r="D1514" t="s">
        <v>1682</v>
      </c>
      <c r="E1514" s="32">
        <f t="shared" si="69"/>
        <v>45460</v>
      </c>
      <c r="F1514" s="51">
        <f t="shared" si="70"/>
        <v>0.16666666666666666</v>
      </c>
      <c r="G1514" s="33">
        <f t="shared" si="71"/>
        <v>45460.166666666664</v>
      </c>
    </row>
    <row r="1515" spans="1:7" x14ac:dyDescent="0.45">
      <c r="A1515">
        <v>0</v>
      </c>
      <c r="B1515">
        <v>0</v>
      </c>
      <c r="C1515" t="s">
        <v>1682</v>
      </c>
      <c r="D1515" t="s">
        <v>1683</v>
      </c>
      <c r="E1515" s="32">
        <f t="shared" si="69"/>
        <v>45460</v>
      </c>
      <c r="F1515" s="51">
        <f t="shared" si="70"/>
        <v>0.1875</v>
      </c>
      <c r="G1515" s="33">
        <f t="shared" si="71"/>
        <v>45460.1875</v>
      </c>
    </row>
    <row r="1516" spans="1:7" x14ac:dyDescent="0.45">
      <c r="A1516">
        <v>0</v>
      </c>
      <c r="B1516">
        <v>0</v>
      </c>
      <c r="C1516" t="s">
        <v>1683</v>
      </c>
      <c r="D1516" t="s">
        <v>1684</v>
      </c>
      <c r="E1516" s="32">
        <f t="shared" si="69"/>
        <v>45460</v>
      </c>
      <c r="F1516" s="51">
        <f t="shared" si="70"/>
        <v>0.20833333333333334</v>
      </c>
      <c r="G1516" s="33">
        <f t="shared" si="71"/>
        <v>45460.208333333336</v>
      </c>
    </row>
    <row r="1517" spans="1:7" x14ac:dyDescent="0.45">
      <c r="A1517">
        <v>0</v>
      </c>
      <c r="B1517">
        <v>0</v>
      </c>
      <c r="C1517" t="s">
        <v>1684</v>
      </c>
      <c r="D1517" t="s">
        <v>1685</v>
      </c>
      <c r="E1517" s="32">
        <f t="shared" si="69"/>
        <v>45460</v>
      </c>
      <c r="F1517" s="51">
        <f t="shared" si="70"/>
        <v>0.22916666666666666</v>
      </c>
      <c r="G1517" s="33">
        <f t="shared" si="71"/>
        <v>45460.229166666664</v>
      </c>
    </row>
    <row r="1518" spans="1:7" x14ac:dyDescent="0.45">
      <c r="A1518">
        <v>0</v>
      </c>
      <c r="B1518">
        <v>0</v>
      </c>
      <c r="C1518" t="s">
        <v>1685</v>
      </c>
      <c r="D1518" t="s">
        <v>1686</v>
      </c>
      <c r="E1518" s="32">
        <f t="shared" si="69"/>
        <v>45460</v>
      </c>
      <c r="F1518" s="51">
        <f t="shared" si="70"/>
        <v>0.25</v>
      </c>
      <c r="G1518" s="33">
        <f t="shared" si="71"/>
        <v>45460.25</v>
      </c>
    </row>
    <row r="1519" spans="1:7" x14ac:dyDescent="0.45">
      <c r="A1519">
        <v>0</v>
      </c>
      <c r="B1519">
        <v>0</v>
      </c>
      <c r="C1519" t="s">
        <v>1686</v>
      </c>
      <c r="D1519" t="s">
        <v>1687</v>
      </c>
      <c r="E1519" s="32">
        <f t="shared" si="69"/>
        <v>45460</v>
      </c>
      <c r="F1519" s="51">
        <f t="shared" si="70"/>
        <v>0.27083333333333331</v>
      </c>
      <c r="G1519" s="33">
        <f t="shared" si="71"/>
        <v>45460.270833333336</v>
      </c>
    </row>
    <row r="1520" spans="1:7" x14ac:dyDescent="0.45">
      <c r="A1520">
        <v>0</v>
      </c>
      <c r="B1520">
        <v>0</v>
      </c>
      <c r="C1520" t="s">
        <v>1687</v>
      </c>
      <c r="D1520" t="s">
        <v>1688</v>
      </c>
      <c r="E1520" s="32">
        <f t="shared" si="69"/>
        <v>45460</v>
      </c>
      <c r="F1520" s="51">
        <f t="shared" si="70"/>
        <v>0.29166666666666669</v>
      </c>
      <c r="G1520" s="33">
        <f t="shared" si="71"/>
        <v>45460.291666666664</v>
      </c>
    </row>
    <row r="1521" spans="1:7" x14ac:dyDescent="0.45">
      <c r="A1521">
        <v>0</v>
      </c>
      <c r="B1521">
        <v>0</v>
      </c>
      <c r="C1521" t="s">
        <v>1688</v>
      </c>
      <c r="D1521" t="s">
        <v>1689</v>
      </c>
      <c r="E1521" s="32">
        <f t="shared" si="69"/>
        <v>45460</v>
      </c>
      <c r="F1521" s="51">
        <f t="shared" si="70"/>
        <v>0.3125</v>
      </c>
      <c r="G1521" s="33">
        <f t="shared" si="71"/>
        <v>45460.3125</v>
      </c>
    </row>
    <row r="1522" spans="1:7" x14ac:dyDescent="0.45">
      <c r="A1522">
        <v>0</v>
      </c>
      <c r="B1522">
        <v>0</v>
      </c>
      <c r="C1522" t="s">
        <v>1689</v>
      </c>
      <c r="D1522" t="s">
        <v>1690</v>
      </c>
      <c r="E1522" s="32">
        <f t="shared" si="69"/>
        <v>45460</v>
      </c>
      <c r="F1522" s="51">
        <f t="shared" si="70"/>
        <v>0.33333333333333331</v>
      </c>
      <c r="G1522" s="33">
        <f t="shared" si="71"/>
        <v>45460.333333333336</v>
      </c>
    </row>
    <row r="1523" spans="1:7" x14ac:dyDescent="0.45">
      <c r="A1523">
        <v>0</v>
      </c>
      <c r="B1523">
        <v>0</v>
      </c>
      <c r="C1523" t="s">
        <v>1690</v>
      </c>
      <c r="D1523" t="s">
        <v>1691</v>
      </c>
      <c r="E1523" s="32">
        <f t="shared" si="69"/>
        <v>45460</v>
      </c>
      <c r="F1523" s="51">
        <f t="shared" si="70"/>
        <v>0.35416666666666669</v>
      </c>
      <c r="G1523" s="33">
        <f t="shared" si="71"/>
        <v>45460.354166666664</v>
      </c>
    </row>
    <row r="1524" spans="1:7" x14ac:dyDescent="0.45">
      <c r="A1524">
        <v>0</v>
      </c>
      <c r="B1524">
        <v>0</v>
      </c>
      <c r="C1524" t="s">
        <v>1691</v>
      </c>
      <c r="D1524" t="s">
        <v>1692</v>
      </c>
      <c r="E1524" s="32">
        <f t="shared" si="69"/>
        <v>45460</v>
      </c>
      <c r="F1524" s="51">
        <f t="shared" si="70"/>
        <v>0.375</v>
      </c>
      <c r="G1524" s="33">
        <f t="shared" si="71"/>
        <v>45460.375</v>
      </c>
    </row>
    <row r="1525" spans="1:7" x14ac:dyDescent="0.45">
      <c r="A1525">
        <v>0</v>
      </c>
      <c r="B1525">
        <v>0</v>
      </c>
      <c r="C1525" t="s">
        <v>1692</v>
      </c>
      <c r="D1525" t="s">
        <v>1693</v>
      </c>
      <c r="E1525" s="32">
        <f t="shared" si="69"/>
        <v>45460</v>
      </c>
      <c r="F1525" s="51">
        <f t="shared" si="70"/>
        <v>0.39583333333333331</v>
      </c>
      <c r="G1525" s="33">
        <f t="shared" si="71"/>
        <v>45460.395833333336</v>
      </c>
    </row>
    <row r="1526" spans="1:7" x14ac:dyDescent="0.45">
      <c r="A1526">
        <v>0</v>
      </c>
      <c r="B1526">
        <v>0</v>
      </c>
      <c r="C1526" t="s">
        <v>1693</v>
      </c>
      <c r="D1526" t="s">
        <v>1694</v>
      </c>
      <c r="E1526" s="32">
        <f t="shared" si="69"/>
        <v>45460</v>
      </c>
      <c r="F1526" s="51">
        <f t="shared" si="70"/>
        <v>0.41666666666666669</v>
      </c>
      <c r="G1526" s="33">
        <f t="shared" si="71"/>
        <v>45460.416666666664</v>
      </c>
    </row>
    <row r="1527" spans="1:7" x14ac:dyDescent="0.45">
      <c r="A1527">
        <v>0</v>
      </c>
      <c r="B1527">
        <v>0</v>
      </c>
      <c r="C1527" t="s">
        <v>1694</v>
      </c>
      <c r="D1527" t="s">
        <v>1695</v>
      </c>
      <c r="E1527" s="32">
        <f t="shared" si="69"/>
        <v>45460</v>
      </c>
      <c r="F1527" s="51">
        <f t="shared" si="70"/>
        <v>0.4375</v>
      </c>
      <c r="G1527" s="33">
        <f t="shared" si="71"/>
        <v>45460.4375</v>
      </c>
    </row>
    <row r="1528" spans="1:7" x14ac:dyDescent="0.45">
      <c r="A1528">
        <v>0</v>
      </c>
      <c r="B1528">
        <v>0</v>
      </c>
      <c r="C1528" t="s">
        <v>1695</v>
      </c>
      <c r="D1528" t="s">
        <v>1696</v>
      </c>
      <c r="E1528" s="32">
        <f t="shared" si="69"/>
        <v>45460</v>
      </c>
      <c r="F1528" s="51">
        <f t="shared" si="70"/>
        <v>0.45833333333333331</v>
      </c>
      <c r="G1528" s="33">
        <f t="shared" si="71"/>
        <v>45460.458333333336</v>
      </c>
    </row>
    <row r="1529" spans="1:7" x14ac:dyDescent="0.45">
      <c r="A1529">
        <v>0</v>
      </c>
      <c r="B1529">
        <v>0</v>
      </c>
      <c r="C1529" t="s">
        <v>1696</v>
      </c>
      <c r="D1529" t="s">
        <v>1697</v>
      </c>
      <c r="E1529" s="32">
        <f t="shared" si="69"/>
        <v>45460</v>
      </c>
      <c r="F1529" s="51">
        <f t="shared" si="70"/>
        <v>0.47916666666666669</v>
      </c>
      <c r="G1529" s="33">
        <f t="shared" si="71"/>
        <v>45460.479166666664</v>
      </c>
    </row>
    <row r="1530" spans="1:7" x14ac:dyDescent="0.45">
      <c r="A1530">
        <v>0</v>
      </c>
      <c r="B1530">
        <v>0</v>
      </c>
      <c r="C1530" t="s">
        <v>1697</v>
      </c>
      <c r="D1530" t="s">
        <v>1698</v>
      </c>
      <c r="E1530" s="32">
        <f t="shared" si="69"/>
        <v>45460</v>
      </c>
      <c r="F1530" s="51">
        <f t="shared" si="70"/>
        <v>0.5</v>
      </c>
      <c r="G1530" s="33">
        <f t="shared" si="71"/>
        <v>45460.5</v>
      </c>
    </row>
    <row r="1531" spans="1:7" x14ac:dyDescent="0.45">
      <c r="A1531">
        <v>0</v>
      </c>
      <c r="B1531">
        <v>0</v>
      </c>
      <c r="C1531" t="s">
        <v>1698</v>
      </c>
      <c r="D1531" t="s">
        <v>1699</v>
      </c>
      <c r="E1531" s="32">
        <f t="shared" si="69"/>
        <v>45460</v>
      </c>
      <c r="F1531" s="51">
        <f t="shared" si="70"/>
        <v>0.52083333333333337</v>
      </c>
      <c r="G1531" s="33">
        <f t="shared" si="71"/>
        <v>45460.520833333336</v>
      </c>
    </row>
    <row r="1532" spans="1:7" x14ac:dyDescent="0.45">
      <c r="A1532">
        <v>0</v>
      </c>
      <c r="B1532">
        <v>0</v>
      </c>
      <c r="C1532" t="s">
        <v>1699</v>
      </c>
      <c r="D1532" t="s">
        <v>1700</v>
      </c>
      <c r="E1532" s="32">
        <f t="shared" si="69"/>
        <v>45460</v>
      </c>
      <c r="F1532" s="51">
        <f t="shared" si="70"/>
        <v>0.54166666666666663</v>
      </c>
      <c r="G1532" s="33">
        <f t="shared" si="71"/>
        <v>45460.541666666664</v>
      </c>
    </row>
    <row r="1533" spans="1:7" x14ac:dyDescent="0.45">
      <c r="A1533">
        <v>0</v>
      </c>
      <c r="B1533">
        <v>0</v>
      </c>
      <c r="C1533" t="s">
        <v>1700</v>
      </c>
      <c r="D1533" t="s">
        <v>1701</v>
      </c>
      <c r="E1533" s="32">
        <f t="shared" si="69"/>
        <v>45460</v>
      </c>
      <c r="F1533" s="51">
        <f t="shared" si="70"/>
        <v>0.5625</v>
      </c>
      <c r="G1533" s="33">
        <f t="shared" si="71"/>
        <v>45460.5625</v>
      </c>
    </row>
    <row r="1534" spans="1:7" x14ac:dyDescent="0.45">
      <c r="A1534">
        <v>0</v>
      </c>
      <c r="B1534">
        <v>0</v>
      </c>
      <c r="C1534" t="s">
        <v>1701</v>
      </c>
      <c r="D1534" t="s">
        <v>1702</v>
      </c>
      <c r="E1534" s="32">
        <f t="shared" si="69"/>
        <v>45460</v>
      </c>
      <c r="F1534" s="51">
        <f t="shared" si="70"/>
        <v>0.58333333333333337</v>
      </c>
      <c r="G1534" s="33">
        <f t="shared" si="71"/>
        <v>45460.583333333336</v>
      </c>
    </row>
    <row r="1535" spans="1:7" x14ac:dyDescent="0.45">
      <c r="A1535">
        <v>0</v>
      </c>
      <c r="B1535">
        <v>0</v>
      </c>
      <c r="C1535" t="s">
        <v>1702</v>
      </c>
      <c r="D1535" t="s">
        <v>1703</v>
      </c>
      <c r="E1535" s="32">
        <f t="shared" si="69"/>
        <v>45460</v>
      </c>
      <c r="F1535" s="51">
        <f t="shared" si="70"/>
        <v>0.60416666666666663</v>
      </c>
      <c r="G1535" s="33">
        <f t="shared" si="71"/>
        <v>45460.604166666664</v>
      </c>
    </row>
    <row r="1536" spans="1:7" x14ac:dyDescent="0.45">
      <c r="A1536">
        <v>0</v>
      </c>
      <c r="B1536">
        <v>0</v>
      </c>
      <c r="C1536" t="s">
        <v>1703</v>
      </c>
      <c r="D1536" t="s">
        <v>1704</v>
      </c>
      <c r="E1536" s="32">
        <f t="shared" si="69"/>
        <v>45460</v>
      </c>
      <c r="F1536" s="51">
        <f t="shared" si="70"/>
        <v>0.625</v>
      </c>
      <c r="G1536" s="33">
        <f t="shared" si="71"/>
        <v>45460.625</v>
      </c>
    </row>
    <row r="1537" spans="1:7" x14ac:dyDescent="0.45">
      <c r="A1537">
        <v>0</v>
      </c>
      <c r="B1537">
        <v>0</v>
      </c>
      <c r="C1537" t="s">
        <v>1704</v>
      </c>
      <c r="D1537" t="s">
        <v>1705</v>
      </c>
      <c r="E1537" s="32">
        <f t="shared" si="69"/>
        <v>45460</v>
      </c>
      <c r="F1537" s="51">
        <f t="shared" si="70"/>
        <v>0.64583333333333337</v>
      </c>
      <c r="G1537" s="33">
        <f t="shared" si="71"/>
        <v>45460.645833333336</v>
      </c>
    </row>
    <row r="1538" spans="1:7" x14ac:dyDescent="0.45">
      <c r="A1538">
        <v>0</v>
      </c>
      <c r="B1538">
        <v>0</v>
      </c>
      <c r="C1538" t="s">
        <v>1705</v>
      </c>
      <c r="D1538" t="s">
        <v>1706</v>
      </c>
      <c r="E1538" s="32">
        <f t="shared" si="69"/>
        <v>45460</v>
      </c>
      <c r="F1538" s="51">
        <f t="shared" si="70"/>
        <v>0.66666666666666663</v>
      </c>
      <c r="G1538" s="33">
        <f t="shared" si="71"/>
        <v>45460.666666666664</v>
      </c>
    </row>
    <row r="1539" spans="1:7" x14ac:dyDescent="0.45">
      <c r="A1539">
        <v>0</v>
      </c>
      <c r="B1539">
        <v>0</v>
      </c>
      <c r="C1539" t="s">
        <v>1706</v>
      </c>
      <c r="D1539" t="s">
        <v>1707</v>
      </c>
      <c r="E1539" s="32">
        <f t="shared" si="69"/>
        <v>45460</v>
      </c>
      <c r="F1539" s="51">
        <f t="shared" si="70"/>
        <v>0.6875</v>
      </c>
      <c r="G1539" s="33">
        <f t="shared" si="71"/>
        <v>45460.6875</v>
      </c>
    </row>
    <row r="1540" spans="1:7" x14ac:dyDescent="0.45">
      <c r="A1540">
        <v>0</v>
      </c>
      <c r="B1540">
        <v>0</v>
      </c>
      <c r="C1540" t="s">
        <v>1707</v>
      </c>
      <c r="D1540" t="s">
        <v>1708</v>
      </c>
      <c r="E1540" s="32">
        <f t="shared" ref="E1540:E1603" si="72">DATE(MID(C1540,2,4),MID(C1540,7,2),MID(C1540,10,2))</f>
        <v>45460</v>
      </c>
      <c r="F1540" s="51">
        <f t="shared" ref="F1540:F1603" si="73">TIME(MID(C1540,13,2),MID(C1540,16,2),0)</f>
        <v>0.70833333333333337</v>
      </c>
      <c r="G1540" s="33">
        <f t="shared" ref="G1540:G1603" si="74">E1540+F1540</f>
        <v>45460.708333333336</v>
      </c>
    </row>
    <row r="1541" spans="1:7" x14ac:dyDescent="0.45">
      <c r="A1541">
        <v>0</v>
      </c>
      <c r="B1541">
        <v>0</v>
      </c>
      <c r="C1541" t="s">
        <v>1708</v>
      </c>
      <c r="D1541" t="s">
        <v>1709</v>
      </c>
      <c r="E1541" s="32">
        <f t="shared" si="72"/>
        <v>45460</v>
      </c>
      <c r="F1541" s="51">
        <f t="shared" si="73"/>
        <v>0.72916666666666663</v>
      </c>
      <c r="G1541" s="33">
        <f t="shared" si="74"/>
        <v>45460.729166666664</v>
      </c>
    </row>
    <row r="1542" spans="1:7" x14ac:dyDescent="0.45">
      <c r="A1542">
        <v>0</v>
      </c>
      <c r="B1542">
        <v>0</v>
      </c>
      <c r="C1542" t="s">
        <v>1709</v>
      </c>
      <c r="D1542" t="s">
        <v>1710</v>
      </c>
      <c r="E1542" s="32">
        <f t="shared" si="72"/>
        <v>45460</v>
      </c>
      <c r="F1542" s="51">
        <f t="shared" si="73"/>
        <v>0.75</v>
      </c>
      <c r="G1542" s="33">
        <f t="shared" si="74"/>
        <v>45460.75</v>
      </c>
    </row>
    <row r="1543" spans="1:7" x14ac:dyDescent="0.45">
      <c r="A1543">
        <v>0</v>
      </c>
      <c r="B1543">
        <v>0</v>
      </c>
      <c r="C1543" t="s">
        <v>1710</v>
      </c>
      <c r="D1543" t="s">
        <v>1711</v>
      </c>
      <c r="E1543" s="32">
        <f t="shared" si="72"/>
        <v>45460</v>
      </c>
      <c r="F1543" s="51">
        <f t="shared" si="73"/>
        <v>0.77083333333333337</v>
      </c>
      <c r="G1543" s="33">
        <f t="shared" si="74"/>
        <v>45460.770833333336</v>
      </c>
    </row>
    <row r="1544" spans="1:7" x14ac:dyDescent="0.45">
      <c r="A1544">
        <v>0</v>
      </c>
      <c r="B1544">
        <v>0</v>
      </c>
      <c r="C1544" t="s">
        <v>1711</v>
      </c>
      <c r="D1544" t="s">
        <v>1712</v>
      </c>
      <c r="E1544" s="32">
        <f t="shared" si="72"/>
        <v>45460</v>
      </c>
      <c r="F1544" s="51">
        <f t="shared" si="73"/>
        <v>0.79166666666666663</v>
      </c>
      <c r="G1544" s="33">
        <f t="shared" si="74"/>
        <v>45460.791666666664</v>
      </c>
    </row>
    <row r="1545" spans="1:7" x14ac:dyDescent="0.45">
      <c r="A1545">
        <v>0</v>
      </c>
      <c r="B1545">
        <v>0</v>
      </c>
      <c r="C1545" t="s">
        <v>1712</v>
      </c>
      <c r="D1545" t="s">
        <v>1713</v>
      </c>
      <c r="E1545" s="32">
        <f t="shared" si="72"/>
        <v>45460</v>
      </c>
      <c r="F1545" s="51">
        <f t="shared" si="73"/>
        <v>0.8125</v>
      </c>
      <c r="G1545" s="33">
        <f t="shared" si="74"/>
        <v>45460.8125</v>
      </c>
    </row>
    <row r="1546" spans="1:7" x14ac:dyDescent="0.45">
      <c r="A1546">
        <v>0</v>
      </c>
      <c r="B1546">
        <v>0</v>
      </c>
      <c r="C1546" t="s">
        <v>1713</v>
      </c>
      <c r="D1546" t="s">
        <v>1714</v>
      </c>
      <c r="E1546" s="32">
        <f t="shared" si="72"/>
        <v>45460</v>
      </c>
      <c r="F1546" s="51">
        <f t="shared" si="73"/>
        <v>0.83333333333333337</v>
      </c>
      <c r="G1546" s="33">
        <f t="shared" si="74"/>
        <v>45460.833333333336</v>
      </c>
    </row>
    <row r="1547" spans="1:7" x14ac:dyDescent="0.45">
      <c r="A1547">
        <v>0</v>
      </c>
      <c r="B1547">
        <v>0</v>
      </c>
      <c r="C1547" t="s">
        <v>1714</v>
      </c>
      <c r="D1547" t="s">
        <v>1715</v>
      </c>
      <c r="E1547" s="32">
        <f t="shared" si="72"/>
        <v>45460</v>
      </c>
      <c r="F1547" s="51">
        <f t="shared" si="73"/>
        <v>0.85416666666666663</v>
      </c>
      <c r="G1547" s="33">
        <f t="shared" si="74"/>
        <v>45460.854166666664</v>
      </c>
    </row>
    <row r="1548" spans="1:7" x14ac:dyDescent="0.45">
      <c r="A1548">
        <v>0</v>
      </c>
      <c r="B1548">
        <v>0</v>
      </c>
      <c r="C1548" t="s">
        <v>1715</v>
      </c>
      <c r="D1548" t="s">
        <v>1716</v>
      </c>
      <c r="E1548" s="32">
        <f t="shared" si="72"/>
        <v>45460</v>
      </c>
      <c r="F1548" s="51">
        <f t="shared" si="73"/>
        <v>0.875</v>
      </c>
      <c r="G1548" s="33">
        <f t="shared" si="74"/>
        <v>45460.875</v>
      </c>
    </row>
    <row r="1549" spans="1:7" x14ac:dyDescent="0.45">
      <c r="A1549">
        <v>0</v>
      </c>
      <c r="B1549">
        <v>0</v>
      </c>
      <c r="C1549" t="s">
        <v>1716</v>
      </c>
      <c r="D1549" t="s">
        <v>1717</v>
      </c>
      <c r="E1549" s="32">
        <f t="shared" si="72"/>
        <v>45460</v>
      </c>
      <c r="F1549" s="51">
        <f t="shared" si="73"/>
        <v>0.89583333333333337</v>
      </c>
      <c r="G1549" s="33">
        <f t="shared" si="74"/>
        <v>45460.895833333336</v>
      </c>
    </row>
    <row r="1550" spans="1:7" x14ac:dyDescent="0.45">
      <c r="A1550">
        <v>0</v>
      </c>
      <c r="B1550">
        <v>0</v>
      </c>
      <c r="C1550" t="s">
        <v>1717</v>
      </c>
      <c r="D1550" t="s">
        <v>1718</v>
      </c>
      <c r="E1550" s="32">
        <f t="shared" si="72"/>
        <v>45460</v>
      </c>
      <c r="F1550" s="51">
        <f t="shared" si="73"/>
        <v>0.91666666666666663</v>
      </c>
      <c r="G1550" s="33">
        <f t="shared" si="74"/>
        <v>45460.916666666664</v>
      </c>
    </row>
    <row r="1551" spans="1:7" x14ac:dyDescent="0.45">
      <c r="A1551">
        <v>0</v>
      </c>
      <c r="B1551">
        <v>0</v>
      </c>
      <c r="C1551" t="s">
        <v>1718</v>
      </c>
      <c r="D1551" t="s">
        <v>1719</v>
      </c>
      <c r="E1551" s="32">
        <f t="shared" si="72"/>
        <v>45460</v>
      </c>
      <c r="F1551" s="51">
        <f t="shared" si="73"/>
        <v>0.9375</v>
      </c>
      <c r="G1551" s="33">
        <f t="shared" si="74"/>
        <v>45460.9375</v>
      </c>
    </row>
    <row r="1552" spans="1:7" x14ac:dyDescent="0.45">
      <c r="A1552">
        <v>0</v>
      </c>
      <c r="B1552">
        <v>0</v>
      </c>
      <c r="C1552" t="s">
        <v>1719</v>
      </c>
      <c r="D1552" t="s">
        <v>1720</v>
      </c>
      <c r="E1552" s="32">
        <f t="shared" si="72"/>
        <v>45460</v>
      </c>
      <c r="F1552" s="51">
        <f t="shared" si="73"/>
        <v>0.95833333333333337</v>
      </c>
      <c r="G1552" s="33">
        <f t="shared" si="74"/>
        <v>45460.958333333336</v>
      </c>
    </row>
    <row r="1553" spans="1:7" x14ac:dyDescent="0.45">
      <c r="A1553">
        <v>0</v>
      </c>
      <c r="B1553">
        <v>0</v>
      </c>
      <c r="C1553" t="s">
        <v>1720</v>
      </c>
      <c r="D1553" t="s">
        <v>1721</v>
      </c>
      <c r="E1553" s="32">
        <f t="shared" si="72"/>
        <v>45460</v>
      </c>
      <c r="F1553" s="51">
        <f t="shared" si="73"/>
        <v>0.97916666666666663</v>
      </c>
      <c r="G1553" s="33">
        <f t="shared" si="74"/>
        <v>45460.979166666664</v>
      </c>
    </row>
    <row r="1554" spans="1:7" x14ac:dyDescent="0.45">
      <c r="A1554">
        <v>0</v>
      </c>
      <c r="B1554">
        <v>0</v>
      </c>
      <c r="C1554" t="s">
        <v>1721</v>
      </c>
      <c r="D1554" t="s">
        <v>1722</v>
      </c>
      <c r="E1554" s="32">
        <f t="shared" si="72"/>
        <v>45461</v>
      </c>
      <c r="F1554" s="51">
        <f t="shared" si="73"/>
        <v>0</v>
      </c>
      <c r="G1554" s="33">
        <f t="shared" si="74"/>
        <v>45461</v>
      </c>
    </row>
    <row r="1555" spans="1:7" x14ac:dyDescent="0.45">
      <c r="A1555">
        <v>0</v>
      </c>
      <c r="B1555">
        <v>0</v>
      </c>
      <c r="C1555" t="s">
        <v>1722</v>
      </c>
      <c r="D1555" t="s">
        <v>1723</v>
      </c>
      <c r="E1555" s="32">
        <f t="shared" si="72"/>
        <v>45461</v>
      </c>
      <c r="F1555" s="51">
        <f t="shared" si="73"/>
        <v>2.0833333333333332E-2</v>
      </c>
      <c r="G1555" s="33">
        <f t="shared" si="74"/>
        <v>45461.020833333336</v>
      </c>
    </row>
    <row r="1556" spans="1:7" x14ac:dyDescent="0.45">
      <c r="A1556">
        <v>0</v>
      </c>
      <c r="B1556">
        <v>0</v>
      </c>
      <c r="C1556" t="s">
        <v>1723</v>
      </c>
      <c r="D1556" t="s">
        <v>1724</v>
      </c>
      <c r="E1556" s="32">
        <f t="shared" si="72"/>
        <v>45461</v>
      </c>
      <c r="F1556" s="51">
        <f t="shared" si="73"/>
        <v>4.1666666666666664E-2</v>
      </c>
      <c r="G1556" s="33">
        <f t="shared" si="74"/>
        <v>45461.041666666664</v>
      </c>
    </row>
    <row r="1557" spans="1:7" x14ac:dyDescent="0.45">
      <c r="A1557">
        <v>0</v>
      </c>
      <c r="B1557">
        <v>0</v>
      </c>
      <c r="C1557" t="s">
        <v>1724</v>
      </c>
      <c r="D1557" t="s">
        <v>1725</v>
      </c>
      <c r="E1557" s="32">
        <f t="shared" si="72"/>
        <v>45461</v>
      </c>
      <c r="F1557" s="51">
        <f t="shared" si="73"/>
        <v>6.25E-2</v>
      </c>
      <c r="G1557" s="33">
        <f t="shared" si="74"/>
        <v>45461.0625</v>
      </c>
    </row>
    <row r="1558" spans="1:7" x14ac:dyDescent="0.45">
      <c r="A1558">
        <v>0</v>
      </c>
      <c r="B1558">
        <v>0</v>
      </c>
      <c r="C1558" t="s">
        <v>1725</v>
      </c>
      <c r="D1558" t="s">
        <v>1726</v>
      </c>
      <c r="E1558" s="32">
        <f t="shared" si="72"/>
        <v>45461</v>
      </c>
      <c r="F1558" s="51">
        <f t="shared" si="73"/>
        <v>8.3333333333333329E-2</v>
      </c>
      <c r="G1558" s="33">
        <f t="shared" si="74"/>
        <v>45461.083333333336</v>
      </c>
    </row>
    <row r="1559" spans="1:7" x14ac:dyDescent="0.45">
      <c r="A1559">
        <v>0</v>
      </c>
      <c r="B1559">
        <v>0</v>
      </c>
      <c r="C1559" t="s">
        <v>1726</v>
      </c>
      <c r="D1559" t="s">
        <v>1727</v>
      </c>
      <c r="E1559" s="32">
        <f t="shared" si="72"/>
        <v>45461</v>
      </c>
      <c r="F1559" s="51">
        <f t="shared" si="73"/>
        <v>0.10416666666666667</v>
      </c>
      <c r="G1559" s="33">
        <f t="shared" si="74"/>
        <v>45461.104166666664</v>
      </c>
    </row>
    <row r="1560" spans="1:7" x14ac:dyDescent="0.45">
      <c r="A1560">
        <v>0</v>
      </c>
      <c r="B1560">
        <v>0</v>
      </c>
      <c r="C1560" t="s">
        <v>1727</v>
      </c>
      <c r="D1560" t="s">
        <v>1728</v>
      </c>
      <c r="E1560" s="32">
        <f t="shared" si="72"/>
        <v>45461</v>
      </c>
      <c r="F1560" s="51">
        <f t="shared" si="73"/>
        <v>0.125</v>
      </c>
      <c r="G1560" s="33">
        <f t="shared" si="74"/>
        <v>45461.125</v>
      </c>
    </row>
    <row r="1561" spans="1:7" x14ac:dyDescent="0.45">
      <c r="A1561">
        <v>0</v>
      </c>
      <c r="B1561">
        <v>0</v>
      </c>
      <c r="C1561" t="s">
        <v>1728</v>
      </c>
      <c r="D1561" t="s">
        <v>1729</v>
      </c>
      <c r="E1561" s="32">
        <f t="shared" si="72"/>
        <v>45461</v>
      </c>
      <c r="F1561" s="51">
        <f t="shared" si="73"/>
        <v>0.14583333333333334</v>
      </c>
      <c r="G1561" s="33">
        <f t="shared" si="74"/>
        <v>45461.145833333336</v>
      </c>
    </row>
    <row r="1562" spans="1:7" x14ac:dyDescent="0.45">
      <c r="A1562">
        <v>0</v>
      </c>
      <c r="B1562">
        <v>0</v>
      </c>
      <c r="C1562" t="s">
        <v>1729</v>
      </c>
      <c r="D1562" t="s">
        <v>1730</v>
      </c>
      <c r="E1562" s="32">
        <f t="shared" si="72"/>
        <v>45461</v>
      </c>
      <c r="F1562" s="51">
        <f t="shared" si="73"/>
        <v>0.16666666666666666</v>
      </c>
      <c r="G1562" s="33">
        <f t="shared" si="74"/>
        <v>45461.166666666664</v>
      </c>
    </row>
    <row r="1563" spans="1:7" x14ac:dyDescent="0.45">
      <c r="A1563">
        <v>0</v>
      </c>
      <c r="B1563">
        <v>0</v>
      </c>
      <c r="C1563" t="s">
        <v>1730</v>
      </c>
      <c r="D1563" t="s">
        <v>1731</v>
      </c>
      <c r="E1563" s="32">
        <f t="shared" si="72"/>
        <v>45461</v>
      </c>
      <c r="F1563" s="51">
        <f t="shared" si="73"/>
        <v>0.1875</v>
      </c>
      <c r="G1563" s="33">
        <f t="shared" si="74"/>
        <v>45461.1875</v>
      </c>
    </row>
    <row r="1564" spans="1:7" x14ac:dyDescent="0.45">
      <c r="A1564">
        <v>0</v>
      </c>
      <c r="B1564">
        <v>0</v>
      </c>
      <c r="C1564" t="s">
        <v>1731</v>
      </c>
      <c r="D1564" t="s">
        <v>1732</v>
      </c>
      <c r="E1564" s="32">
        <f t="shared" si="72"/>
        <v>45461</v>
      </c>
      <c r="F1564" s="51">
        <f t="shared" si="73"/>
        <v>0.20833333333333334</v>
      </c>
      <c r="G1564" s="33">
        <f t="shared" si="74"/>
        <v>45461.208333333336</v>
      </c>
    </row>
    <row r="1565" spans="1:7" x14ac:dyDescent="0.45">
      <c r="A1565">
        <v>0</v>
      </c>
      <c r="B1565">
        <v>0</v>
      </c>
      <c r="C1565" t="s">
        <v>1732</v>
      </c>
      <c r="D1565" t="s">
        <v>1733</v>
      </c>
      <c r="E1565" s="32">
        <f t="shared" si="72"/>
        <v>45461</v>
      </c>
      <c r="F1565" s="51">
        <f t="shared" si="73"/>
        <v>0.22916666666666666</v>
      </c>
      <c r="G1565" s="33">
        <f t="shared" si="74"/>
        <v>45461.229166666664</v>
      </c>
    </row>
    <row r="1566" spans="1:7" x14ac:dyDescent="0.45">
      <c r="A1566">
        <v>0</v>
      </c>
      <c r="B1566">
        <v>0</v>
      </c>
      <c r="C1566" t="s">
        <v>1733</v>
      </c>
      <c r="D1566" t="s">
        <v>1734</v>
      </c>
      <c r="E1566" s="32">
        <f t="shared" si="72"/>
        <v>45461</v>
      </c>
      <c r="F1566" s="51">
        <f t="shared" si="73"/>
        <v>0.25</v>
      </c>
      <c r="G1566" s="33">
        <f t="shared" si="74"/>
        <v>45461.25</v>
      </c>
    </row>
    <row r="1567" spans="1:7" x14ac:dyDescent="0.45">
      <c r="A1567">
        <v>0</v>
      </c>
      <c r="B1567">
        <v>0</v>
      </c>
      <c r="C1567" t="s">
        <v>1734</v>
      </c>
      <c r="D1567" t="s">
        <v>1735</v>
      </c>
      <c r="E1567" s="32">
        <f t="shared" si="72"/>
        <v>45461</v>
      </c>
      <c r="F1567" s="51">
        <f t="shared" si="73"/>
        <v>0.27083333333333331</v>
      </c>
      <c r="G1567" s="33">
        <f t="shared" si="74"/>
        <v>45461.270833333336</v>
      </c>
    </row>
    <row r="1568" spans="1:7" x14ac:dyDescent="0.45">
      <c r="A1568">
        <v>0</v>
      </c>
      <c r="B1568">
        <v>0</v>
      </c>
      <c r="C1568" t="s">
        <v>1735</v>
      </c>
      <c r="D1568" t="s">
        <v>1736</v>
      </c>
      <c r="E1568" s="32">
        <f t="shared" si="72"/>
        <v>45461</v>
      </c>
      <c r="F1568" s="51">
        <f t="shared" si="73"/>
        <v>0.29166666666666669</v>
      </c>
      <c r="G1568" s="33">
        <f t="shared" si="74"/>
        <v>45461.291666666664</v>
      </c>
    </row>
    <row r="1569" spans="1:7" x14ac:dyDescent="0.45">
      <c r="A1569">
        <v>0</v>
      </c>
      <c r="B1569">
        <v>0</v>
      </c>
      <c r="C1569" t="s">
        <v>1736</v>
      </c>
      <c r="D1569" t="s">
        <v>1737</v>
      </c>
      <c r="E1569" s="32">
        <f t="shared" si="72"/>
        <v>45461</v>
      </c>
      <c r="F1569" s="51">
        <f t="shared" si="73"/>
        <v>0.3125</v>
      </c>
      <c r="G1569" s="33">
        <f t="shared" si="74"/>
        <v>45461.3125</v>
      </c>
    </row>
    <row r="1570" spans="1:7" x14ac:dyDescent="0.45">
      <c r="A1570">
        <v>0</v>
      </c>
      <c r="B1570">
        <v>0</v>
      </c>
      <c r="C1570" t="s">
        <v>1737</v>
      </c>
      <c r="D1570" t="s">
        <v>1738</v>
      </c>
      <c r="E1570" s="32">
        <f t="shared" si="72"/>
        <v>45461</v>
      </c>
      <c r="F1570" s="51">
        <f t="shared" si="73"/>
        <v>0.33333333333333331</v>
      </c>
      <c r="G1570" s="33">
        <f t="shared" si="74"/>
        <v>45461.333333333336</v>
      </c>
    </row>
    <row r="1571" spans="1:7" x14ac:dyDescent="0.45">
      <c r="A1571">
        <v>0</v>
      </c>
      <c r="B1571">
        <v>0</v>
      </c>
      <c r="C1571" t="s">
        <v>1738</v>
      </c>
      <c r="D1571" t="s">
        <v>1739</v>
      </c>
      <c r="E1571" s="32">
        <f t="shared" si="72"/>
        <v>45461</v>
      </c>
      <c r="F1571" s="51">
        <f t="shared" si="73"/>
        <v>0.35416666666666669</v>
      </c>
      <c r="G1571" s="33">
        <f t="shared" si="74"/>
        <v>45461.354166666664</v>
      </c>
    </row>
    <row r="1572" spans="1:7" x14ac:dyDescent="0.45">
      <c r="A1572">
        <v>0</v>
      </c>
      <c r="B1572">
        <v>0</v>
      </c>
      <c r="C1572" t="s">
        <v>1739</v>
      </c>
      <c r="D1572" t="s">
        <v>1740</v>
      </c>
      <c r="E1572" s="32">
        <f t="shared" si="72"/>
        <v>45461</v>
      </c>
      <c r="F1572" s="51">
        <f t="shared" si="73"/>
        <v>0.375</v>
      </c>
      <c r="G1572" s="33">
        <f t="shared" si="74"/>
        <v>45461.375</v>
      </c>
    </row>
    <row r="1573" spans="1:7" x14ac:dyDescent="0.45">
      <c r="A1573">
        <v>0</v>
      </c>
      <c r="B1573">
        <v>0</v>
      </c>
      <c r="C1573" t="s">
        <v>1740</v>
      </c>
      <c r="D1573" t="s">
        <v>1741</v>
      </c>
      <c r="E1573" s="32">
        <f t="shared" si="72"/>
        <v>45461</v>
      </c>
      <c r="F1573" s="51">
        <f t="shared" si="73"/>
        <v>0.39583333333333331</v>
      </c>
      <c r="G1573" s="33">
        <f t="shared" si="74"/>
        <v>45461.395833333336</v>
      </c>
    </row>
    <row r="1574" spans="1:7" x14ac:dyDescent="0.45">
      <c r="A1574">
        <v>0</v>
      </c>
      <c r="B1574">
        <v>0</v>
      </c>
      <c r="C1574" t="s">
        <v>1741</v>
      </c>
      <c r="D1574" t="s">
        <v>1742</v>
      </c>
      <c r="E1574" s="32">
        <f t="shared" si="72"/>
        <v>45461</v>
      </c>
      <c r="F1574" s="51">
        <f t="shared" si="73"/>
        <v>0.41666666666666669</v>
      </c>
      <c r="G1574" s="33">
        <f t="shared" si="74"/>
        <v>45461.416666666664</v>
      </c>
    </row>
    <row r="1575" spans="1:7" x14ac:dyDescent="0.45">
      <c r="A1575">
        <v>0</v>
      </c>
      <c r="B1575">
        <v>0</v>
      </c>
      <c r="C1575" t="s">
        <v>1742</v>
      </c>
      <c r="D1575" t="s">
        <v>1743</v>
      </c>
      <c r="E1575" s="32">
        <f t="shared" si="72"/>
        <v>45461</v>
      </c>
      <c r="F1575" s="51">
        <f t="shared" si="73"/>
        <v>0.4375</v>
      </c>
      <c r="G1575" s="33">
        <f t="shared" si="74"/>
        <v>45461.4375</v>
      </c>
    </row>
    <row r="1576" spans="1:7" x14ac:dyDescent="0.45">
      <c r="A1576">
        <v>0</v>
      </c>
      <c r="B1576">
        <v>0</v>
      </c>
      <c r="C1576" t="s">
        <v>1743</v>
      </c>
      <c r="D1576" t="s">
        <v>1744</v>
      </c>
      <c r="E1576" s="32">
        <f t="shared" si="72"/>
        <v>45461</v>
      </c>
      <c r="F1576" s="51">
        <f t="shared" si="73"/>
        <v>0.45833333333333331</v>
      </c>
      <c r="G1576" s="33">
        <f t="shared" si="74"/>
        <v>45461.458333333336</v>
      </c>
    </row>
    <row r="1577" spans="1:7" x14ac:dyDescent="0.45">
      <c r="A1577">
        <v>0</v>
      </c>
      <c r="B1577">
        <v>0</v>
      </c>
      <c r="C1577" t="s">
        <v>1744</v>
      </c>
      <c r="D1577" t="s">
        <v>1745</v>
      </c>
      <c r="E1577" s="32">
        <f t="shared" si="72"/>
        <v>45461</v>
      </c>
      <c r="F1577" s="51">
        <f t="shared" si="73"/>
        <v>0.47916666666666669</v>
      </c>
      <c r="G1577" s="33">
        <f t="shared" si="74"/>
        <v>45461.479166666664</v>
      </c>
    </row>
    <row r="1578" spans="1:7" x14ac:dyDescent="0.45">
      <c r="A1578">
        <v>0</v>
      </c>
      <c r="B1578">
        <v>0</v>
      </c>
      <c r="C1578" t="s">
        <v>1745</v>
      </c>
      <c r="D1578" t="s">
        <v>1746</v>
      </c>
      <c r="E1578" s="32">
        <f t="shared" si="72"/>
        <v>45461</v>
      </c>
      <c r="F1578" s="51">
        <f t="shared" si="73"/>
        <v>0.5</v>
      </c>
      <c r="G1578" s="33">
        <f t="shared" si="74"/>
        <v>45461.5</v>
      </c>
    </row>
    <row r="1579" spans="1:7" x14ac:dyDescent="0.45">
      <c r="A1579">
        <v>0</v>
      </c>
      <c r="B1579">
        <v>0</v>
      </c>
      <c r="C1579" t="s">
        <v>1746</v>
      </c>
      <c r="D1579" t="s">
        <v>1747</v>
      </c>
      <c r="E1579" s="32">
        <f t="shared" si="72"/>
        <v>45461</v>
      </c>
      <c r="F1579" s="51">
        <f t="shared" si="73"/>
        <v>0.52083333333333337</v>
      </c>
      <c r="G1579" s="33">
        <f t="shared" si="74"/>
        <v>45461.520833333336</v>
      </c>
    </row>
    <row r="1580" spans="1:7" x14ac:dyDescent="0.45">
      <c r="A1580">
        <v>0</v>
      </c>
      <c r="B1580">
        <v>0</v>
      </c>
      <c r="C1580" t="s">
        <v>1747</v>
      </c>
      <c r="D1580" t="s">
        <v>1748</v>
      </c>
      <c r="E1580" s="32">
        <f t="shared" si="72"/>
        <v>45461</v>
      </c>
      <c r="F1580" s="51">
        <f t="shared" si="73"/>
        <v>0.54166666666666663</v>
      </c>
      <c r="G1580" s="33">
        <f t="shared" si="74"/>
        <v>45461.541666666664</v>
      </c>
    </row>
    <row r="1581" spans="1:7" x14ac:dyDescent="0.45">
      <c r="A1581">
        <v>0</v>
      </c>
      <c r="B1581">
        <v>0</v>
      </c>
      <c r="C1581" t="s">
        <v>1748</v>
      </c>
      <c r="D1581" t="s">
        <v>1749</v>
      </c>
      <c r="E1581" s="32">
        <f t="shared" si="72"/>
        <v>45461</v>
      </c>
      <c r="F1581" s="51">
        <f t="shared" si="73"/>
        <v>0.5625</v>
      </c>
      <c r="G1581" s="33">
        <f t="shared" si="74"/>
        <v>45461.5625</v>
      </c>
    </row>
    <row r="1582" spans="1:7" x14ac:dyDescent="0.45">
      <c r="A1582">
        <v>0</v>
      </c>
      <c r="B1582">
        <v>0</v>
      </c>
      <c r="C1582" t="s">
        <v>1749</v>
      </c>
      <c r="D1582" t="s">
        <v>1750</v>
      </c>
      <c r="E1582" s="32">
        <f t="shared" si="72"/>
        <v>45461</v>
      </c>
      <c r="F1582" s="51">
        <f t="shared" si="73"/>
        <v>0.58333333333333337</v>
      </c>
      <c r="G1582" s="33">
        <f t="shared" si="74"/>
        <v>45461.583333333336</v>
      </c>
    </row>
    <row r="1583" spans="1:7" x14ac:dyDescent="0.45">
      <c r="A1583">
        <v>0</v>
      </c>
      <c r="B1583">
        <v>0</v>
      </c>
      <c r="C1583" t="s">
        <v>1750</v>
      </c>
      <c r="D1583" t="s">
        <v>1751</v>
      </c>
      <c r="E1583" s="32">
        <f t="shared" si="72"/>
        <v>45461</v>
      </c>
      <c r="F1583" s="51">
        <f t="shared" si="73"/>
        <v>0.60416666666666663</v>
      </c>
      <c r="G1583" s="33">
        <f t="shared" si="74"/>
        <v>45461.604166666664</v>
      </c>
    </row>
    <row r="1584" spans="1:7" x14ac:dyDescent="0.45">
      <c r="A1584">
        <v>0</v>
      </c>
      <c r="B1584">
        <v>0</v>
      </c>
      <c r="C1584" t="s">
        <v>1751</v>
      </c>
      <c r="D1584" t="s">
        <v>1752</v>
      </c>
      <c r="E1584" s="32">
        <f t="shared" si="72"/>
        <v>45461</v>
      </c>
      <c r="F1584" s="51">
        <f t="shared" si="73"/>
        <v>0.625</v>
      </c>
      <c r="G1584" s="33">
        <f t="shared" si="74"/>
        <v>45461.625</v>
      </c>
    </row>
    <row r="1585" spans="1:7" x14ac:dyDescent="0.45">
      <c r="A1585">
        <v>0</v>
      </c>
      <c r="B1585">
        <v>0</v>
      </c>
      <c r="C1585" t="s">
        <v>1752</v>
      </c>
      <c r="D1585" t="s">
        <v>1753</v>
      </c>
      <c r="E1585" s="32">
        <f t="shared" si="72"/>
        <v>45461</v>
      </c>
      <c r="F1585" s="51">
        <f t="shared" si="73"/>
        <v>0.64583333333333337</v>
      </c>
      <c r="G1585" s="33">
        <f t="shared" si="74"/>
        <v>45461.645833333336</v>
      </c>
    </row>
    <row r="1586" spans="1:7" x14ac:dyDescent="0.45">
      <c r="A1586">
        <v>0</v>
      </c>
      <c r="B1586">
        <v>0</v>
      </c>
      <c r="C1586" t="s">
        <v>1753</v>
      </c>
      <c r="D1586" t="s">
        <v>1754</v>
      </c>
      <c r="E1586" s="32">
        <f t="shared" si="72"/>
        <v>45461</v>
      </c>
      <c r="F1586" s="51">
        <f t="shared" si="73"/>
        <v>0.66666666666666663</v>
      </c>
      <c r="G1586" s="33">
        <f t="shared" si="74"/>
        <v>45461.666666666664</v>
      </c>
    </row>
    <row r="1587" spans="1:7" x14ac:dyDescent="0.45">
      <c r="A1587">
        <v>0</v>
      </c>
      <c r="B1587">
        <v>0</v>
      </c>
      <c r="C1587" t="s">
        <v>1754</v>
      </c>
      <c r="D1587" t="s">
        <v>1755</v>
      </c>
      <c r="E1587" s="32">
        <f t="shared" si="72"/>
        <v>45461</v>
      </c>
      <c r="F1587" s="51">
        <f t="shared" si="73"/>
        <v>0.6875</v>
      </c>
      <c r="G1587" s="33">
        <f t="shared" si="74"/>
        <v>45461.6875</v>
      </c>
    </row>
    <row r="1588" spans="1:7" x14ac:dyDescent="0.45">
      <c r="A1588">
        <v>0</v>
      </c>
      <c r="B1588">
        <v>0</v>
      </c>
      <c r="C1588" t="s">
        <v>1755</v>
      </c>
      <c r="D1588" t="s">
        <v>1756</v>
      </c>
      <c r="E1588" s="32">
        <f t="shared" si="72"/>
        <v>45461</v>
      </c>
      <c r="F1588" s="51">
        <f t="shared" si="73"/>
        <v>0.70833333333333337</v>
      </c>
      <c r="G1588" s="33">
        <f t="shared" si="74"/>
        <v>45461.708333333336</v>
      </c>
    </row>
    <row r="1589" spans="1:7" x14ac:dyDescent="0.45">
      <c r="A1589">
        <v>0</v>
      </c>
      <c r="B1589">
        <v>0</v>
      </c>
      <c r="C1589" t="s">
        <v>1756</v>
      </c>
      <c r="D1589" t="s">
        <v>1757</v>
      </c>
      <c r="E1589" s="32">
        <f t="shared" si="72"/>
        <v>45461</v>
      </c>
      <c r="F1589" s="51">
        <f t="shared" si="73"/>
        <v>0.72916666666666663</v>
      </c>
      <c r="G1589" s="33">
        <f t="shared" si="74"/>
        <v>45461.729166666664</v>
      </c>
    </row>
    <row r="1590" spans="1:7" x14ac:dyDescent="0.45">
      <c r="A1590">
        <v>0</v>
      </c>
      <c r="B1590">
        <v>0</v>
      </c>
      <c r="C1590" t="s">
        <v>1757</v>
      </c>
      <c r="D1590" t="s">
        <v>1758</v>
      </c>
      <c r="E1590" s="32">
        <f t="shared" si="72"/>
        <v>45461</v>
      </c>
      <c r="F1590" s="51">
        <f t="shared" si="73"/>
        <v>0.75</v>
      </c>
      <c r="G1590" s="33">
        <f t="shared" si="74"/>
        <v>45461.75</v>
      </c>
    </row>
    <row r="1591" spans="1:7" x14ac:dyDescent="0.45">
      <c r="A1591">
        <v>0</v>
      </c>
      <c r="B1591">
        <v>0</v>
      </c>
      <c r="C1591" t="s">
        <v>1758</v>
      </c>
      <c r="D1591" t="s">
        <v>1759</v>
      </c>
      <c r="E1591" s="32">
        <f t="shared" si="72"/>
        <v>45461</v>
      </c>
      <c r="F1591" s="51">
        <f t="shared" si="73"/>
        <v>0.77083333333333337</v>
      </c>
      <c r="G1591" s="33">
        <f t="shared" si="74"/>
        <v>45461.770833333336</v>
      </c>
    </row>
    <row r="1592" spans="1:7" x14ac:dyDescent="0.45">
      <c r="A1592">
        <v>0</v>
      </c>
      <c r="B1592">
        <v>0</v>
      </c>
      <c r="C1592" t="s">
        <v>1759</v>
      </c>
      <c r="D1592" t="s">
        <v>1760</v>
      </c>
      <c r="E1592" s="32">
        <f t="shared" si="72"/>
        <v>45461</v>
      </c>
      <c r="F1592" s="51">
        <f t="shared" si="73"/>
        <v>0.79166666666666663</v>
      </c>
      <c r="G1592" s="33">
        <f t="shared" si="74"/>
        <v>45461.791666666664</v>
      </c>
    </row>
    <row r="1593" spans="1:7" x14ac:dyDescent="0.45">
      <c r="A1593">
        <v>0</v>
      </c>
      <c r="B1593">
        <v>0</v>
      </c>
      <c r="C1593" t="s">
        <v>1760</v>
      </c>
      <c r="D1593" t="s">
        <v>1761</v>
      </c>
      <c r="E1593" s="32">
        <f t="shared" si="72"/>
        <v>45461</v>
      </c>
      <c r="F1593" s="51">
        <f t="shared" si="73"/>
        <v>0.8125</v>
      </c>
      <c r="G1593" s="33">
        <f t="shared" si="74"/>
        <v>45461.8125</v>
      </c>
    </row>
    <row r="1594" spans="1:7" x14ac:dyDescent="0.45">
      <c r="A1594">
        <v>0</v>
      </c>
      <c r="B1594">
        <v>0</v>
      </c>
      <c r="C1594" t="s">
        <v>1761</v>
      </c>
      <c r="D1594" t="s">
        <v>1762</v>
      </c>
      <c r="E1594" s="32">
        <f t="shared" si="72"/>
        <v>45461</v>
      </c>
      <c r="F1594" s="51">
        <f t="shared" si="73"/>
        <v>0.83333333333333337</v>
      </c>
      <c r="G1594" s="33">
        <f t="shared" si="74"/>
        <v>45461.833333333336</v>
      </c>
    </row>
    <row r="1595" spans="1:7" x14ac:dyDescent="0.45">
      <c r="A1595">
        <v>0</v>
      </c>
      <c r="B1595">
        <v>0</v>
      </c>
      <c r="C1595" t="s">
        <v>1762</v>
      </c>
      <c r="D1595" t="s">
        <v>1763</v>
      </c>
      <c r="E1595" s="32">
        <f t="shared" si="72"/>
        <v>45461</v>
      </c>
      <c r="F1595" s="51">
        <f t="shared" si="73"/>
        <v>0.85416666666666663</v>
      </c>
      <c r="G1595" s="33">
        <f t="shared" si="74"/>
        <v>45461.854166666664</v>
      </c>
    </row>
    <row r="1596" spans="1:7" x14ac:dyDescent="0.45">
      <c r="A1596">
        <v>0</v>
      </c>
      <c r="B1596">
        <v>0</v>
      </c>
      <c r="C1596" t="s">
        <v>1763</v>
      </c>
      <c r="D1596" t="s">
        <v>1764</v>
      </c>
      <c r="E1596" s="32">
        <f t="shared" si="72"/>
        <v>45461</v>
      </c>
      <c r="F1596" s="51">
        <f t="shared" si="73"/>
        <v>0.875</v>
      </c>
      <c r="G1596" s="33">
        <f t="shared" si="74"/>
        <v>45461.875</v>
      </c>
    </row>
    <row r="1597" spans="1:7" x14ac:dyDescent="0.45">
      <c r="A1597">
        <v>0</v>
      </c>
      <c r="B1597">
        <v>0</v>
      </c>
      <c r="C1597" t="s">
        <v>1764</v>
      </c>
      <c r="D1597" t="s">
        <v>1765</v>
      </c>
      <c r="E1597" s="32">
        <f t="shared" si="72"/>
        <v>45461</v>
      </c>
      <c r="F1597" s="51">
        <f t="shared" si="73"/>
        <v>0.89583333333333337</v>
      </c>
      <c r="G1597" s="33">
        <f t="shared" si="74"/>
        <v>45461.895833333336</v>
      </c>
    </row>
    <row r="1598" spans="1:7" x14ac:dyDescent="0.45">
      <c r="A1598">
        <v>0</v>
      </c>
      <c r="B1598">
        <v>0</v>
      </c>
      <c r="C1598" t="s">
        <v>1765</v>
      </c>
      <c r="D1598" t="s">
        <v>1766</v>
      </c>
      <c r="E1598" s="32">
        <f t="shared" si="72"/>
        <v>45461</v>
      </c>
      <c r="F1598" s="51">
        <f t="shared" si="73"/>
        <v>0.91666666666666663</v>
      </c>
      <c r="G1598" s="33">
        <f t="shared" si="74"/>
        <v>45461.916666666664</v>
      </c>
    </row>
    <row r="1599" spans="1:7" x14ac:dyDescent="0.45">
      <c r="A1599">
        <v>0</v>
      </c>
      <c r="B1599">
        <v>0</v>
      </c>
      <c r="C1599" t="s">
        <v>1766</v>
      </c>
      <c r="D1599" t="s">
        <v>1767</v>
      </c>
      <c r="E1599" s="32">
        <f t="shared" si="72"/>
        <v>45461</v>
      </c>
      <c r="F1599" s="51">
        <f t="shared" si="73"/>
        <v>0.9375</v>
      </c>
      <c r="G1599" s="33">
        <f t="shared" si="74"/>
        <v>45461.9375</v>
      </c>
    </row>
    <row r="1600" spans="1:7" x14ac:dyDescent="0.45">
      <c r="A1600">
        <v>0</v>
      </c>
      <c r="B1600">
        <v>0</v>
      </c>
      <c r="C1600" t="s">
        <v>1767</v>
      </c>
      <c r="D1600" t="s">
        <v>1768</v>
      </c>
      <c r="E1600" s="32">
        <f t="shared" si="72"/>
        <v>45461</v>
      </c>
      <c r="F1600" s="51">
        <f t="shared" si="73"/>
        <v>0.95833333333333337</v>
      </c>
      <c r="G1600" s="33">
        <f t="shared" si="74"/>
        <v>45461.958333333336</v>
      </c>
    </row>
    <row r="1601" spans="1:7" x14ac:dyDescent="0.45">
      <c r="A1601">
        <v>0</v>
      </c>
      <c r="B1601">
        <v>0</v>
      </c>
      <c r="C1601" t="s">
        <v>1768</v>
      </c>
      <c r="D1601" t="s">
        <v>1769</v>
      </c>
      <c r="E1601" s="32">
        <f t="shared" si="72"/>
        <v>45461</v>
      </c>
      <c r="F1601" s="51">
        <f t="shared" si="73"/>
        <v>0.97916666666666663</v>
      </c>
      <c r="G1601" s="33">
        <f t="shared" si="74"/>
        <v>45461.979166666664</v>
      </c>
    </row>
    <row r="1602" spans="1:7" x14ac:dyDescent="0.45">
      <c r="A1602">
        <v>0</v>
      </c>
      <c r="B1602">
        <v>0</v>
      </c>
      <c r="C1602" t="s">
        <v>1769</v>
      </c>
      <c r="D1602" t="s">
        <v>1770</v>
      </c>
      <c r="E1602" s="32">
        <f t="shared" si="72"/>
        <v>45462</v>
      </c>
      <c r="F1602" s="51">
        <f t="shared" si="73"/>
        <v>0</v>
      </c>
      <c r="G1602" s="33">
        <f t="shared" si="74"/>
        <v>45462</v>
      </c>
    </row>
    <row r="1603" spans="1:7" x14ac:dyDescent="0.45">
      <c r="A1603">
        <v>0</v>
      </c>
      <c r="B1603">
        <v>0</v>
      </c>
      <c r="C1603" t="s">
        <v>1770</v>
      </c>
      <c r="D1603" t="s">
        <v>1771</v>
      </c>
      <c r="E1603" s="32">
        <f t="shared" si="72"/>
        <v>45462</v>
      </c>
      <c r="F1603" s="51">
        <f t="shared" si="73"/>
        <v>2.0833333333333332E-2</v>
      </c>
      <c r="G1603" s="33">
        <f t="shared" si="74"/>
        <v>45462.020833333336</v>
      </c>
    </row>
    <row r="1604" spans="1:7" x14ac:dyDescent="0.45">
      <c r="A1604">
        <v>0</v>
      </c>
      <c r="B1604">
        <v>0</v>
      </c>
      <c r="C1604" t="s">
        <v>1771</v>
      </c>
      <c r="D1604" t="s">
        <v>1772</v>
      </c>
      <c r="E1604" s="32">
        <f t="shared" ref="E1604:E1667" si="75">DATE(MID(C1604,2,4),MID(C1604,7,2),MID(C1604,10,2))</f>
        <v>45462</v>
      </c>
      <c r="F1604" s="51">
        <f t="shared" ref="F1604:F1667" si="76">TIME(MID(C1604,13,2),MID(C1604,16,2),0)</f>
        <v>4.1666666666666664E-2</v>
      </c>
      <c r="G1604" s="33">
        <f t="shared" ref="G1604:G1667" si="77">E1604+F1604</f>
        <v>45462.041666666664</v>
      </c>
    </row>
    <row r="1605" spans="1:7" x14ac:dyDescent="0.45">
      <c r="A1605">
        <v>0</v>
      </c>
      <c r="B1605">
        <v>0</v>
      </c>
      <c r="C1605" t="s">
        <v>1772</v>
      </c>
      <c r="D1605" t="s">
        <v>1773</v>
      </c>
      <c r="E1605" s="32">
        <f t="shared" si="75"/>
        <v>45462</v>
      </c>
      <c r="F1605" s="51">
        <f t="shared" si="76"/>
        <v>6.25E-2</v>
      </c>
      <c r="G1605" s="33">
        <f t="shared" si="77"/>
        <v>45462.0625</v>
      </c>
    </row>
    <row r="1606" spans="1:7" x14ac:dyDescent="0.45">
      <c r="A1606">
        <v>0</v>
      </c>
      <c r="B1606">
        <v>0</v>
      </c>
      <c r="C1606" t="s">
        <v>1773</v>
      </c>
      <c r="D1606" t="s">
        <v>1774</v>
      </c>
      <c r="E1606" s="32">
        <f t="shared" si="75"/>
        <v>45462</v>
      </c>
      <c r="F1606" s="51">
        <f t="shared" si="76"/>
        <v>8.3333333333333329E-2</v>
      </c>
      <c r="G1606" s="33">
        <f t="shared" si="77"/>
        <v>45462.083333333336</v>
      </c>
    </row>
    <row r="1607" spans="1:7" x14ac:dyDescent="0.45">
      <c r="A1607">
        <v>0</v>
      </c>
      <c r="B1607">
        <v>0</v>
      </c>
      <c r="C1607" t="s">
        <v>1774</v>
      </c>
      <c r="D1607" t="s">
        <v>1775</v>
      </c>
      <c r="E1607" s="32">
        <f t="shared" si="75"/>
        <v>45462</v>
      </c>
      <c r="F1607" s="51">
        <f t="shared" si="76"/>
        <v>0.10416666666666667</v>
      </c>
      <c r="G1607" s="33">
        <f t="shared" si="77"/>
        <v>45462.104166666664</v>
      </c>
    </row>
    <row r="1608" spans="1:7" x14ac:dyDescent="0.45">
      <c r="A1608">
        <v>0</v>
      </c>
      <c r="B1608">
        <v>0</v>
      </c>
      <c r="C1608" t="s">
        <v>1775</v>
      </c>
      <c r="D1608" t="s">
        <v>1776</v>
      </c>
      <c r="E1608" s="32">
        <f t="shared" si="75"/>
        <v>45462</v>
      </c>
      <c r="F1608" s="51">
        <f t="shared" si="76"/>
        <v>0.125</v>
      </c>
      <c r="G1608" s="33">
        <f t="shared" si="77"/>
        <v>45462.125</v>
      </c>
    </row>
    <row r="1609" spans="1:7" x14ac:dyDescent="0.45">
      <c r="A1609">
        <v>0</v>
      </c>
      <c r="B1609">
        <v>0</v>
      </c>
      <c r="C1609" t="s">
        <v>1776</v>
      </c>
      <c r="D1609" t="s">
        <v>1777</v>
      </c>
      <c r="E1609" s="32">
        <f t="shared" si="75"/>
        <v>45462</v>
      </c>
      <c r="F1609" s="51">
        <f t="shared" si="76"/>
        <v>0.14583333333333334</v>
      </c>
      <c r="G1609" s="33">
        <f t="shared" si="77"/>
        <v>45462.145833333336</v>
      </c>
    </row>
    <row r="1610" spans="1:7" x14ac:dyDescent="0.45">
      <c r="A1610">
        <v>0</v>
      </c>
      <c r="B1610">
        <v>0</v>
      </c>
      <c r="C1610" t="s">
        <v>1777</v>
      </c>
      <c r="D1610" t="s">
        <v>1778</v>
      </c>
      <c r="E1610" s="32">
        <f t="shared" si="75"/>
        <v>45462</v>
      </c>
      <c r="F1610" s="51">
        <f t="shared" si="76"/>
        <v>0.16666666666666666</v>
      </c>
      <c r="G1610" s="33">
        <f t="shared" si="77"/>
        <v>45462.166666666664</v>
      </c>
    </row>
    <row r="1611" spans="1:7" x14ac:dyDescent="0.45">
      <c r="A1611">
        <v>0</v>
      </c>
      <c r="B1611">
        <v>0</v>
      </c>
      <c r="C1611" t="s">
        <v>1778</v>
      </c>
      <c r="D1611" t="s">
        <v>1779</v>
      </c>
      <c r="E1611" s="32">
        <f t="shared" si="75"/>
        <v>45462</v>
      </c>
      <c r="F1611" s="51">
        <f t="shared" si="76"/>
        <v>0.1875</v>
      </c>
      <c r="G1611" s="33">
        <f t="shared" si="77"/>
        <v>45462.1875</v>
      </c>
    </row>
    <row r="1612" spans="1:7" x14ac:dyDescent="0.45">
      <c r="A1612">
        <v>0</v>
      </c>
      <c r="B1612">
        <v>0</v>
      </c>
      <c r="C1612" t="s">
        <v>1779</v>
      </c>
      <c r="D1612" t="s">
        <v>1780</v>
      </c>
      <c r="E1612" s="32">
        <f t="shared" si="75"/>
        <v>45462</v>
      </c>
      <c r="F1612" s="51">
        <f t="shared" si="76"/>
        <v>0.20833333333333334</v>
      </c>
      <c r="G1612" s="33">
        <f t="shared" si="77"/>
        <v>45462.208333333336</v>
      </c>
    </row>
    <row r="1613" spans="1:7" x14ac:dyDescent="0.45">
      <c r="A1613">
        <v>0</v>
      </c>
      <c r="B1613">
        <v>0</v>
      </c>
      <c r="C1613" t="s">
        <v>1780</v>
      </c>
      <c r="D1613" t="s">
        <v>1781</v>
      </c>
      <c r="E1613" s="32">
        <f t="shared" si="75"/>
        <v>45462</v>
      </c>
      <c r="F1613" s="51">
        <f t="shared" si="76"/>
        <v>0.22916666666666666</v>
      </c>
      <c r="G1613" s="33">
        <f t="shared" si="77"/>
        <v>45462.229166666664</v>
      </c>
    </row>
    <row r="1614" spans="1:7" x14ac:dyDescent="0.45">
      <c r="A1614">
        <v>0</v>
      </c>
      <c r="B1614">
        <v>0</v>
      </c>
      <c r="C1614" t="s">
        <v>1781</v>
      </c>
      <c r="D1614" t="s">
        <v>1782</v>
      </c>
      <c r="E1614" s="32">
        <f t="shared" si="75"/>
        <v>45462</v>
      </c>
      <c r="F1614" s="51">
        <f t="shared" si="76"/>
        <v>0.25</v>
      </c>
      <c r="G1614" s="33">
        <f t="shared" si="77"/>
        <v>45462.25</v>
      </c>
    </row>
    <row r="1615" spans="1:7" x14ac:dyDescent="0.45">
      <c r="A1615">
        <v>0</v>
      </c>
      <c r="B1615">
        <v>0</v>
      </c>
      <c r="C1615" t="s">
        <v>1782</v>
      </c>
      <c r="D1615" t="s">
        <v>1783</v>
      </c>
      <c r="E1615" s="32">
        <f t="shared" si="75"/>
        <v>45462</v>
      </c>
      <c r="F1615" s="51">
        <f t="shared" si="76"/>
        <v>0.27083333333333331</v>
      </c>
      <c r="G1615" s="33">
        <f t="shared" si="77"/>
        <v>45462.270833333336</v>
      </c>
    </row>
    <row r="1616" spans="1:7" x14ac:dyDescent="0.45">
      <c r="A1616">
        <v>0</v>
      </c>
      <c r="B1616">
        <v>0</v>
      </c>
      <c r="C1616" t="s">
        <v>1783</v>
      </c>
      <c r="D1616" t="s">
        <v>1784</v>
      </c>
      <c r="E1616" s="32">
        <f t="shared" si="75"/>
        <v>45462</v>
      </c>
      <c r="F1616" s="51">
        <f t="shared" si="76"/>
        <v>0.29166666666666669</v>
      </c>
      <c r="G1616" s="33">
        <f t="shared" si="77"/>
        <v>45462.291666666664</v>
      </c>
    </row>
    <row r="1617" spans="1:7" x14ac:dyDescent="0.45">
      <c r="A1617">
        <v>0</v>
      </c>
      <c r="B1617">
        <v>0</v>
      </c>
      <c r="C1617" t="s">
        <v>1784</v>
      </c>
      <c r="D1617" t="s">
        <v>1785</v>
      </c>
      <c r="E1617" s="32">
        <f t="shared" si="75"/>
        <v>45462</v>
      </c>
      <c r="F1617" s="51">
        <f t="shared" si="76"/>
        <v>0.3125</v>
      </c>
      <c r="G1617" s="33">
        <f t="shared" si="77"/>
        <v>45462.3125</v>
      </c>
    </row>
    <row r="1618" spans="1:7" x14ac:dyDescent="0.45">
      <c r="A1618">
        <v>0</v>
      </c>
      <c r="B1618">
        <v>0</v>
      </c>
      <c r="C1618" t="s">
        <v>1785</v>
      </c>
      <c r="D1618" t="s">
        <v>1786</v>
      </c>
      <c r="E1618" s="32">
        <f t="shared" si="75"/>
        <v>45462</v>
      </c>
      <c r="F1618" s="51">
        <f t="shared" si="76"/>
        <v>0.33333333333333331</v>
      </c>
      <c r="G1618" s="33">
        <f t="shared" si="77"/>
        <v>45462.333333333336</v>
      </c>
    </row>
    <row r="1619" spans="1:7" x14ac:dyDescent="0.45">
      <c r="A1619">
        <v>0</v>
      </c>
      <c r="B1619">
        <v>0</v>
      </c>
      <c r="C1619" t="s">
        <v>1786</v>
      </c>
      <c r="D1619" t="s">
        <v>1787</v>
      </c>
      <c r="E1619" s="32">
        <f t="shared" si="75"/>
        <v>45462</v>
      </c>
      <c r="F1619" s="51">
        <f t="shared" si="76"/>
        <v>0.35416666666666669</v>
      </c>
      <c r="G1619" s="33">
        <f t="shared" si="77"/>
        <v>45462.354166666664</v>
      </c>
    </row>
    <row r="1620" spans="1:7" x14ac:dyDescent="0.45">
      <c r="A1620">
        <v>0</v>
      </c>
      <c r="B1620">
        <v>0</v>
      </c>
      <c r="C1620" t="s">
        <v>1787</v>
      </c>
      <c r="D1620" t="s">
        <v>1788</v>
      </c>
      <c r="E1620" s="32">
        <f t="shared" si="75"/>
        <v>45462</v>
      </c>
      <c r="F1620" s="51">
        <f t="shared" si="76"/>
        <v>0.375</v>
      </c>
      <c r="G1620" s="33">
        <f t="shared" si="77"/>
        <v>45462.375</v>
      </c>
    </row>
    <row r="1621" spans="1:7" x14ac:dyDescent="0.45">
      <c r="A1621">
        <v>0</v>
      </c>
      <c r="B1621">
        <v>0</v>
      </c>
      <c r="C1621" t="s">
        <v>1788</v>
      </c>
      <c r="D1621" t="s">
        <v>1789</v>
      </c>
      <c r="E1621" s="32">
        <f t="shared" si="75"/>
        <v>45462</v>
      </c>
      <c r="F1621" s="51">
        <f t="shared" si="76"/>
        <v>0.39583333333333331</v>
      </c>
      <c r="G1621" s="33">
        <f t="shared" si="77"/>
        <v>45462.395833333336</v>
      </c>
    </row>
    <row r="1622" spans="1:7" x14ac:dyDescent="0.45">
      <c r="A1622">
        <v>0</v>
      </c>
      <c r="B1622">
        <v>0</v>
      </c>
      <c r="C1622" t="s">
        <v>1789</v>
      </c>
      <c r="D1622" t="s">
        <v>1790</v>
      </c>
      <c r="E1622" s="32">
        <f t="shared" si="75"/>
        <v>45462</v>
      </c>
      <c r="F1622" s="51">
        <f t="shared" si="76"/>
        <v>0.41666666666666669</v>
      </c>
      <c r="G1622" s="33">
        <f t="shared" si="77"/>
        <v>45462.416666666664</v>
      </c>
    </row>
    <row r="1623" spans="1:7" x14ac:dyDescent="0.45">
      <c r="A1623">
        <v>0</v>
      </c>
      <c r="B1623">
        <v>0</v>
      </c>
      <c r="C1623" t="s">
        <v>1790</v>
      </c>
      <c r="D1623" t="s">
        <v>1791</v>
      </c>
      <c r="E1623" s="32">
        <f t="shared" si="75"/>
        <v>45462</v>
      </c>
      <c r="F1623" s="51">
        <f t="shared" si="76"/>
        <v>0.4375</v>
      </c>
      <c r="G1623" s="33">
        <f t="shared" si="77"/>
        <v>45462.4375</v>
      </c>
    </row>
    <row r="1624" spans="1:7" x14ac:dyDescent="0.45">
      <c r="A1624">
        <v>0</v>
      </c>
      <c r="B1624">
        <v>0</v>
      </c>
      <c r="C1624" t="s">
        <v>1791</v>
      </c>
      <c r="D1624" t="s">
        <v>1792</v>
      </c>
      <c r="E1624" s="32">
        <f t="shared" si="75"/>
        <v>45462</v>
      </c>
      <c r="F1624" s="51">
        <f t="shared" si="76"/>
        <v>0.45833333333333331</v>
      </c>
      <c r="G1624" s="33">
        <f t="shared" si="77"/>
        <v>45462.458333333336</v>
      </c>
    </row>
    <row r="1625" spans="1:7" x14ac:dyDescent="0.45">
      <c r="A1625">
        <v>0</v>
      </c>
      <c r="B1625">
        <v>0</v>
      </c>
      <c r="C1625" t="s">
        <v>1792</v>
      </c>
      <c r="D1625" t="s">
        <v>1793</v>
      </c>
      <c r="E1625" s="32">
        <f t="shared" si="75"/>
        <v>45462</v>
      </c>
      <c r="F1625" s="51">
        <f t="shared" si="76"/>
        <v>0.47916666666666669</v>
      </c>
      <c r="G1625" s="33">
        <f t="shared" si="77"/>
        <v>45462.479166666664</v>
      </c>
    </row>
    <row r="1626" spans="1:7" x14ac:dyDescent="0.45">
      <c r="A1626">
        <v>0</v>
      </c>
      <c r="B1626">
        <v>0</v>
      </c>
      <c r="C1626" t="s">
        <v>1793</v>
      </c>
      <c r="D1626" t="s">
        <v>1794</v>
      </c>
      <c r="E1626" s="32">
        <f t="shared" si="75"/>
        <v>45462</v>
      </c>
      <c r="F1626" s="51">
        <f t="shared" si="76"/>
        <v>0.5</v>
      </c>
      <c r="G1626" s="33">
        <f t="shared" si="77"/>
        <v>45462.5</v>
      </c>
    </row>
    <row r="1627" spans="1:7" x14ac:dyDescent="0.45">
      <c r="A1627">
        <v>0</v>
      </c>
      <c r="B1627">
        <v>0</v>
      </c>
      <c r="C1627" t="s">
        <v>1794</v>
      </c>
      <c r="D1627" t="s">
        <v>1795</v>
      </c>
      <c r="E1627" s="32">
        <f t="shared" si="75"/>
        <v>45462</v>
      </c>
      <c r="F1627" s="51">
        <f t="shared" si="76"/>
        <v>0.52083333333333337</v>
      </c>
      <c r="G1627" s="33">
        <f t="shared" si="77"/>
        <v>45462.520833333336</v>
      </c>
    </row>
    <row r="1628" spans="1:7" x14ac:dyDescent="0.45">
      <c r="A1628">
        <v>0</v>
      </c>
      <c r="B1628">
        <v>0</v>
      </c>
      <c r="C1628" t="s">
        <v>1795</v>
      </c>
      <c r="D1628" t="s">
        <v>1796</v>
      </c>
      <c r="E1628" s="32">
        <f t="shared" si="75"/>
        <v>45462</v>
      </c>
      <c r="F1628" s="51">
        <f t="shared" si="76"/>
        <v>0.54166666666666663</v>
      </c>
      <c r="G1628" s="33">
        <f t="shared" si="77"/>
        <v>45462.541666666664</v>
      </c>
    </row>
    <row r="1629" spans="1:7" x14ac:dyDescent="0.45">
      <c r="A1629">
        <v>0</v>
      </c>
      <c r="B1629">
        <v>0</v>
      </c>
      <c r="C1629" t="s">
        <v>1796</v>
      </c>
      <c r="D1629" t="s">
        <v>1797</v>
      </c>
      <c r="E1629" s="32">
        <f t="shared" si="75"/>
        <v>45462</v>
      </c>
      <c r="F1629" s="51">
        <f t="shared" si="76"/>
        <v>0.5625</v>
      </c>
      <c r="G1629" s="33">
        <f t="shared" si="77"/>
        <v>45462.5625</v>
      </c>
    </row>
    <row r="1630" spans="1:7" x14ac:dyDescent="0.45">
      <c r="A1630">
        <v>0</v>
      </c>
      <c r="B1630">
        <v>0</v>
      </c>
      <c r="C1630" t="s">
        <v>1797</v>
      </c>
      <c r="D1630" t="s">
        <v>1798</v>
      </c>
      <c r="E1630" s="32">
        <f t="shared" si="75"/>
        <v>45462</v>
      </c>
      <c r="F1630" s="51">
        <f t="shared" si="76"/>
        <v>0.58333333333333337</v>
      </c>
      <c r="G1630" s="33">
        <f t="shared" si="77"/>
        <v>45462.583333333336</v>
      </c>
    </row>
    <row r="1631" spans="1:7" x14ac:dyDescent="0.45">
      <c r="A1631">
        <v>0</v>
      </c>
      <c r="B1631">
        <v>0</v>
      </c>
      <c r="C1631" t="s">
        <v>1798</v>
      </c>
      <c r="D1631" t="s">
        <v>1799</v>
      </c>
      <c r="E1631" s="32">
        <f t="shared" si="75"/>
        <v>45462</v>
      </c>
      <c r="F1631" s="51">
        <f t="shared" si="76"/>
        <v>0.60416666666666663</v>
      </c>
      <c r="G1631" s="33">
        <f t="shared" si="77"/>
        <v>45462.604166666664</v>
      </c>
    </row>
    <row r="1632" spans="1:7" x14ac:dyDescent="0.45">
      <c r="A1632">
        <v>0</v>
      </c>
      <c r="B1632">
        <v>0</v>
      </c>
      <c r="C1632" t="s">
        <v>1799</v>
      </c>
      <c r="D1632" t="s">
        <v>1800</v>
      </c>
      <c r="E1632" s="32">
        <f t="shared" si="75"/>
        <v>45462</v>
      </c>
      <c r="F1632" s="51">
        <f t="shared" si="76"/>
        <v>0.625</v>
      </c>
      <c r="G1632" s="33">
        <f t="shared" si="77"/>
        <v>45462.625</v>
      </c>
    </row>
    <row r="1633" spans="1:7" x14ac:dyDescent="0.45">
      <c r="A1633">
        <v>0</v>
      </c>
      <c r="B1633">
        <v>0</v>
      </c>
      <c r="C1633" t="s">
        <v>1800</v>
      </c>
      <c r="D1633" t="s">
        <v>1801</v>
      </c>
      <c r="E1633" s="32">
        <f t="shared" si="75"/>
        <v>45462</v>
      </c>
      <c r="F1633" s="51">
        <f t="shared" si="76"/>
        <v>0.64583333333333337</v>
      </c>
      <c r="G1633" s="33">
        <f t="shared" si="77"/>
        <v>45462.645833333336</v>
      </c>
    </row>
    <row r="1634" spans="1:7" x14ac:dyDescent="0.45">
      <c r="A1634">
        <v>0</v>
      </c>
      <c r="B1634">
        <v>0</v>
      </c>
      <c r="C1634" t="s">
        <v>1801</v>
      </c>
      <c r="D1634" t="s">
        <v>1802</v>
      </c>
      <c r="E1634" s="32">
        <f t="shared" si="75"/>
        <v>45462</v>
      </c>
      <c r="F1634" s="51">
        <f t="shared" si="76"/>
        <v>0.66666666666666663</v>
      </c>
      <c r="G1634" s="33">
        <f t="shared" si="77"/>
        <v>45462.666666666664</v>
      </c>
    </row>
    <row r="1635" spans="1:7" x14ac:dyDescent="0.45">
      <c r="A1635">
        <v>0</v>
      </c>
      <c r="B1635">
        <v>0</v>
      </c>
      <c r="C1635" t="s">
        <v>1802</v>
      </c>
      <c r="D1635" t="s">
        <v>1803</v>
      </c>
      <c r="E1635" s="32">
        <f t="shared" si="75"/>
        <v>45462</v>
      </c>
      <c r="F1635" s="51">
        <f t="shared" si="76"/>
        <v>0.6875</v>
      </c>
      <c r="G1635" s="33">
        <f t="shared" si="77"/>
        <v>45462.6875</v>
      </c>
    </row>
    <row r="1636" spans="1:7" x14ac:dyDescent="0.45">
      <c r="A1636">
        <v>0</v>
      </c>
      <c r="B1636">
        <v>0</v>
      </c>
      <c r="C1636" t="s">
        <v>1803</v>
      </c>
      <c r="D1636" t="s">
        <v>1804</v>
      </c>
      <c r="E1636" s="32">
        <f t="shared" si="75"/>
        <v>45462</v>
      </c>
      <c r="F1636" s="51">
        <f t="shared" si="76"/>
        <v>0.70833333333333337</v>
      </c>
      <c r="G1636" s="33">
        <f t="shared" si="77"/>
        <v>45462.708333333336</v>
      </c>
    </row>
    <row r="1637" spans="1:7" x14ac:dyDescent="0.45">
      <c r="A1637">
        <v>0</v>
      </c>
      <c r="B1637">
        <v>0</v>
      </c>
      <c r="C1637" t="s">
        <v>1804</v>
      </c>
      <c r="D1637" t="s">
        <v>1805</v>
      </c>
      <c r="E1637" s="32">
        <f t="shared" si="75"/>
        <v>45462</v>
      </c>
      <c r="F1637" s="51">
        <f t="shared" si="76"/>
        <v>0.72916666666666663</v>
      </c>
      <c r="G1637" s="33">
        <f t="shared" si="77"/>
        <v>45462.729166666664</v>
      </c>
    </row>
    <row r="1638" spans="1:7" x14ac:dyDescent="0.45">
      <c r="A1638">
        <v>0</v>
      </c>
      <c r="B1638">
        <v>0</v>
      </c>
      <c r="C1638" t="s">
        <v>1805</v>
      </c>
      <c r="D1638" t="s">
        <v>1806</v>
      </c>
      <c r="E1638" s="32">
        <f t="shared" si="75"/>
        <v>45462</v>
      </c>
      <c r="F1638" s="51">
        <f t="shared" si="76"/>
        <v>0.75</v>
      </c>
      <c r="G1638" s="33">
        <f t="shared" si="77"/>
        <v>45462.75</v>
      </c>
    </row>
    <row r="1639" spans="1:7" x14ac:dyDescent="0.45">
      <c r="A1639">
        <v>0</v>
      </c>
      <c r="B1639">
        <v>0</v>
      </c>
      <c r="C1639" t="s">
        <v>1806</v>
      </c>
      <c r="D1639" t="s">
        <v>1807</v>
      </c>
      <c r="E1639" s="32">
        <f t="shared" si="75"/>
        <v>45462</v>
      </c>
      <c r="F1639" s="51">
        <f t="shared" si="76"/>
        <v>0.77083333333333337</v>
      </c>
      <c r="G1639" s="33">
        <f t="shared" si="77"/>
        <v>45462.770833333336</v>
      </c>
    </row>
    <row r="1640" spans="1:7" x14ac:dyDescent="0.45">
      <c r="A1640">
        <v>0</v>
      </c>
      <c r="B1640">
        <v>0</v>
      </c>
      <c r="C1640" t="s">
        <v>1807</v>
      </c>
      <c r="D1640" t="s">
        <v>1808</v>
      </c>
      <c r="E1640" s="32">
        <f t="shared" si="75"/>
        <v>45462</v>
      </c>
      <c r="F1640" s="51">
        <f t="shared" si="76"/>
        <v>0.79166666666666663</v>
      </c>
      <c r="G1640" s="33">
        <f t="shared" si="77"/>
        <v>45462.791666666664</v>
      </c>
    </row>
    <row r="1641" spans="1:7" x14ac:dyDescent="0.45">
      <c r="A1641">
        <v>0</v>
      </c>
      <c r="B1641">
        <v>0</v>
      </c>
      <c r="C1641" t="s">
        <v>1808</v>
      </c>
      <c r="D1641" t="s">
        <v>1809</v>
      </c>
      <c r="E1641" s="32">
        <f t="shared" si="75"/>
        <v>45462</v>
      </c>
      <c r="F1641" s="51">
        <f t="shared" si="76"/>
        <v>0.8125</v>
      </c>
      <c r="G1641" s="33">
        <f t="shared" si="77"/>
        <v>45462.8125</v>
      </c>
    </row>
    <row r="1642" spans="1:7" x14ac:dyDescent="0.45">
      <c r="A1642">
        <v>0</v>
      </c>
      <c r="B1642">
        <v>0</v>
      </c>
      <c r="C1642" t="s">
        <v>1809</v>
      </c>
      <c r="D1642" t="s">
        <v>1810</v>
      </c>
      <c r="E1642" s="32">
        <f t="shared" si="75"/>
        <v>45462</v>
      </c>
      <c r="F1642" s="51">
        <f t="shared" si="76"/>
        <v>0.83333333333333337</v>
      </c>
      <c r="G1642" s="33">
        <f t="shared" si="77"/>
        <v>45462.833333333336</v>
      </c>
    </row>
    <row r="1643" spans="1:7" x14ac:dyDescent="0.45">
      <c r="A1643">
        <v>0</v>
      </c>
      <c r="B1643">
        <v>0</v>
      </c>
      <c r="C1643" t="s">
        <v>1810</v>
      </c>
      <c r="D1643" t="s">
        <v>1811</v>
      </c>
      <c r="E1643" s="32">
        <f t="shared" si="75"/>
        <v>45462</v>
      </c>
      <c r="F1643" s="51">
        <f t="shared" si="76"/>
        <v>0.85416666666666663</v>
      </c>
      <c r="G1643" s="33">
        <f t="shared" si="77"/>
        <v>45462.854166666664</v>
      </c>
    </row>
    <row r="1644" spans="1:7" x14ac:dyDescent="0.45">
      <c r="A1644">
        <v>0</v>
      </c>
      <c r="B1644">
        <v>0</v>
      </c>
      <c r="C1644" t="s">
        <v>1811</v>
      </c>
      <c r="D1644" t="s">
        <v>1812</v>
      </c>
      <c r="E1644" s="32">
        <f t="shared" si="75"/>
        <v>45462</v>
      </c>
      <c r="F1644" s="51">
        <f t="shared" si="76"/>
        <v>0.875</v>
      </c>
      <c r="G1644" s="33">
        <f t="shared" si="77"/>
        <v>45462.875</v>
      </c>
    </row>
    <row r="1645" spans="1:7" x14ac:dyDescent="0.45">
      <c r="A1645">
        <v>0</v>
      </c>
      <c r="B1645">
        <v>0</v>
      </c>
      <c r="C1645" t="s">
        <v>1812</v>
      </c>
      <c r="D1645" t="s">
        <v>1813</v>
      </c>
      <c r="E1645" s="32">
        <f t="shared" si="75"/>
        <v>45462</v>
      </c>
      <c r="F1645" s="51">
        <f t="shared" si="76"/>
        <v>0.89583333333333337</v>
      </c>
      <c r="G1645" s="33">
        <f t="shared" si="77"/>
        <v>45462.895833333336</v>
      </c>
    </row>
    <row r="1646" spans="1:7" x14ac:dyDescent="0.45">
      <c r="A1646">
        <v>0</v>
      </c>
      <c r="B1646">
        <v>0</v>
      </c>
      <c r="C1646" t="s">
        <v>1813</v>
      </c>
      <c r="D1646" t="s">
        <v>1814</v>
      </c>
      <c r="E1646" s="32">
        <f t="shared" si="75"/>
        <v>45462</v>
      </c>
      <c r="F1646" s="51">
        <f t="shared" si="76"/>
        <v>0.91666666666666663</v>
      </c>
      <c r="G1646" s="33">
        <f t="shared" si="77"/>
        <v>45462.916666666664</v>
      </c>
    </row>
    <row r="1647" spans="1:7" x14ac:dyDescent="0.45">
      <c r="A1647">
        <v>0</v>
      </c>
      <c r="B1647">
        <v>0</v>
      </c>
      <c r="C1647" t="s">
        <v>1814</v>
      </c>
      <c r="D1647" t="s">
        <v>1815</v>
      </c>
      <c r="E1647" s="32">
        <f t="shared" si="75"/>
        <v>45462</v>
      </c>
      <c r="F1647" s="51">
        <f t="shared" si="76"/>
        <v>0.9375</v>
      </c>
      <c r="G1647" s="33">
        <f t="shared" si="77"/>
        <v>45462.9375</v>
      </c>
    </row>
    <row r="1648" spans="1:7" x14ac:dyDescent="0.45">
      <c r="A1648">
        <v>0</v>
      </c>
      <c r="B1648">
        <v>0</v>
      </c>
      <c r="C1648" t="s">
        <v>1815</v>
      </c>
      <c r="D1648" t="s">
        <v>1816</v>
      </c>
      <c r="E1648" s="32">
        <f t="shared" si="75"/>
        <v>45462</v>
      </c>
      <c r="F1648" s="51">
        <f t="shared" si="76"/>
        <v>0.95833333333333337</v>
      </c>
      <c r="G1648" s="33">
        <f t="shared" si="77"/>
        <v>45462.958333333336</v>
      </c>
    </row>
    <row r="1649" spans="1:7" x14ac:dyDescent="0.45">
      <c r="A1649">
        <v>0</v>
      </c>
      <c r="B1649">
        <v>0</v>
      </c>
      <c r="C1649" t="s">
        <v>1816</v>
      </c>
      <c r="D1649" t="s">
        <v>1817</v>
      </c>
      <c r="E1649" s="32">
        <f t="shared" si="75"/>
        <v>45462</v>
      </c>
      <c r="F1649" s="51">
        <f t="shared" si="76"/>
        <v>0.97916666666666663</v>
      </c>
      <c r="G1649" s="33">
        <f t="shared" si="77"/>
        <v>45462.979166666664</v>
      </c>
    </row>
    <row r="1650" spans="1:7" x14ac:dyDescent="0.45">
      <c r="A1650">
        <v>0</v>
      </c>
      <c r="B1650">
        <v>0</v>
      </c>
      <c r="C1650" t="s">
        <v>1817</v>
      </c>
      <c r="D1650" t="s">
        <v>1818</v>
      </c>
      <c r="E1650" s="32">
        <f t="shared" si="75"/>
        <v>45463</v>
      </c>
      <c r="F1650" s="51">
        <f t="shared" si="76"/>
        <v>0</v>
      </c>
      <c r="G1650" s="33">
        <f t="shared" si="77"/>
        <v>45463</v>
      </c>
    </row>
    <row r="1651" spans="1:7" x14ac:dyDescent="0.45">
      <c r="A1651">
        <v>0</v>
      </c>
      <c r="B1651">
        <v>0</v>
      </c>
      <c r="C1651" t="s">
        <v>1818</v>
      </c>
      <c r="D1651" t="s">
        <v>1819</v>
      </c>
      <c r="E1651" s="32">
        <f t="shared" si="75"/>
        <v>45463</v>
      </c>
      <c r="F1651" s="51">
        <f t="shared" si="76"/>
        <v>2.0833333333333332E-2</v>
      </c>
      <c r="G1651" s="33">
        <f t="shared" si="77"/>
        <v>45463.020833333336</v>
      </c>
    </row>
    <row r="1652" spans="1:7" x14ac:dyDescent="0.45">
      <c r="A1652">
        <v>0</v>
      </c>
      <c r="B1652">
        <v>0</v>
      </c>
      <c r="C1652" t="s">
        <v>1819</v>
      </c>
      <c r="D1652" t="s">
        <v>1820</v>
      </c>
      <c r="E1652" s="32">
        <f t="shared" si="75"/>
        <v>45463</v>
      </c>
      <c r="F1652" s="51">
        <f t="shared" si="76"/>
        <v>4.1666666666666664E-2</v>
      </c>
      <c r="G1652" s="33">
        <f t="shared" si="77"/>
        <v>45463.041666666664</v>
      </c>
    </row>
    <row r="1653" spans="1:7" x14ac:dyDescent="0.45">
      <c r="A1653">
        <v>0</v>
      </c>
      <c r="B1653">
        <v>0</v>
      </c>
      <c r="C1653" t="s">
        <v>1820</v>
      </c>
      <c r="D1653" t="s">
        <v>1821</v>
      </c>
      <c r="E1653" s="32">
        <f t="shared" si="75"/>
        <v>45463</v>
      </c>
      <c r="F1653" s="51">
        <f t="shared" si="76"/>
        <v>6.25E-2</v>
      </c>
      <c r="G1653" s="33">
        <f t="shared" si="77"/>
        <v>45463.0625</v>
      </c>
    </row>
    <row r="1654" spans="1:7" x14ac:dyDescent="0.45">
      <c r="A1654">
        <v>0</v>
      </c>
      <c r="B1654">
        <v>0</v>
      </c>
      <c r="C1654" t="s">
        <v>1821</v>
      </c>
      <c r="D1654" t="s">
        <v>1822</v>
      </c>
      <c r="E1654" s="32">
        <f t="shared" si="75"/>
        <v>45463</v>
      </c>
      <c r="F1654" s="51">
        <f t="shared" si="76"/>
        <v>8.3333333333333329E-2</v>
      </c>
      <c r="G1654" s="33">
        <f t="shared" si="77"/>
        <v>45463.083333333336</v>
      </c>
    </row>
    <row r="1655" spans="1:7" x14ac:dyDescent="0.45">
      <c r="A1655">
        <v>0</v>
      </c>
      <c r="B1655">
        <v>0</v>
      </c>
      <c r="C1655" t="s">
        <v>1822</v>
      </c>
      <c r="D1655" t="s">
        <v>1823</v>
      </c>
      <c r="E1655" s="32">
        <f t="shared" si="75"/>
        <v>45463</v>
      </c>
      <c r="F1655" s="51">
        <f t="shared" si="76"/>
        <v>0.10416666666666667</v>
      </c>
      <c r="G1655" s="33">
        <f t="shared" si="77"/>
        <v>45463.104166666664</v>
      </c>
    </row>
    <row r="1656" spans="1:7" x14ac:dyDescent="0.45">
      <c r="A1656">
        <v>0</v>
      </c>
      <c r="B1656">
        <v>0</v>
      </c>
      <c r="C1656" t="s">
        <v>1823</v>
      </c>
      <c r="D1656" t="s">
        <v>1824</v>
      </c>
      <c r="E1656" s="32">
        <f t="shared" si="75"/>
        <v>45463</v>
      </c>
      <c r="F1656" s="51">
        <f t="shared" si="76"/>
        <v>0.125</v>
      </c>
      <c r="G1656" s="33">
        <f t="shared" si="77"/>
        <v>45463.125</v>
      </c>
    </row>
    <row r="1657" spans="1:7" x14ac:dyDescent="0.45">
      <c r="A1657">
        <v>0</v>
      </c>
      <c r="B1657">
        <v>0</v>
      </c>
      <c r="C1657" t="s">
        <v>1824</v>
      </c>
      <c r="D1657" t="s">
        <v>1825</v>
      </c>
      <c r="E1657" s="32">
        <f t="shared" si="75"/>
        <v>45463</v>
      </c>
      <c r="F1657" s="51">
        <f t="shared" si="76"/>
        <v>0.14583333333333334</v>
      </c>
      <c r="G1657" s="33">
        <f t="shared" si="77"/>
        <v>45463.145833333336</v>
      </c>
    </row>
    <row r="1658" spans="1:7" x14ac:dyDescent="0.45">
      <c r="A1658">
        <v>0</v>
      </c>
      <c r="B1658">
        <v>0</v>
      </c>
      <c r="C1658" t="s">
        <v>1825</v>
      </c>
      <c r="D1658" t="s">
        <v>1826</v>
      </c>
      <c r="E1658" s="32">
        <f t="shared" si="75"/>
        <v>45463</v>
      </c>
      <c r="F1658" s="51">
        <f t="shared" si="76"/>
        <v>0.16666666666666666</v>
      </c>
      <c r="G1658" s="33">
        <f t="shared" si="77"/>
        <v>45463.166666666664</v>
      </c>
    </row>
    <row r="1659" spans="1:7" x14ac:dyDescent="0.45">
      <c r="A1659">
        <v>0</v>
      </c>
      <c r="B1659">
        <v>0</v>
      </c>
      <c r="C1659" t="s">
        <v>1826</v>
      </c>
      <c r="D1659" t="s">
        <v>1827</v>
      </c>
      <c r="E1659" s="32">
        <f t="shared" si="75"/>
        <v>45463</v>
      </c>
      <c r="F1659" s="51">
        <f t="shared" si="76"/>
        <v>0.1875</v>
      </c>
      <c r="G1659" s="33">
        <f t="shared" si="77"/>
        <v>45463.1875</v>
      </c>
    </row>
    <row r="1660" spans="1:7" x14ac:dyDescent="0.45">
      <c r="A1660">
        <v>0</v>
      </c>
      <c r="B1660">
        <v>0</v>
      </c>
      <c r="C1660" t="s">
        <v>1827</v>
      </c>
      <c r="D1660" t="s">
        <v>1828</v>
      </c>
      <c r="E1660" s="32">
        <f t="shared" si="75"/>
        <v>45463</v>
      </c>
      <c r="F1660" s="51">
        <f t="shared" si="76"/>
        <v>0.20833333333333334</v>
      </c>
      <c r="G1660" s="33">
        <f t="shared" si="77"/>
        <v>45463.208333333336</v>
      </c>
    </row>
    <row r="1661" spans="1:7" x14ac:dyDescent="0.45">
      <c r="A1661">
        <v>0</v>
      </c>
      <c r="B1661">
        <v>0</v>
      </c>
      <c r="C1661" t="s">
        <v>1828</v>
      </c>
      <c r="D1661" t="s">
        <v>1829</v>
      </c>
      <c r="E1661" s="32">
        <f t="shared" si="75"/>
        <v>45463</v>
      </c>
      <c r="F1661" s="51">
        <f t="shared" si="76"/>
        <v>0.22916666666666666</v>
      </c>
      <c r="G1661" s="33">
        <f t="shared" si="77"/>
        <v>45463.229166666664</v>
      </c>
    </row>
    <row r="1662" spans="1:7" x14ac:dyDescent="0.45">
      <c r="A1662">
        <v>0</v>
      </c>
      <c r="B1662">
        <v>0</v>
      </c>
      <c r="C1662" t="s">
        <v>1829</v>
      </c>
      <c r="D1662" t="s">
        <v>1830</v>
      </c>
      <c r="E1662" s="32">
        <f t="shared" si="75"/>
        <v>45463</v>
      </c>
      <c r="F1662" s="51">
        <f t="shared" si="76"/>
        <v>0.25</v>
      </c>
      <c r="G1662" s="33">
        <f t="shared" si="77"/>
        <v>45463.25</v>
      </c>
    </row>
    <row r="1663" spans="1:7" x14ac:dyDescent="0.45">
      <c r="A1663">
        <v>0</v>
      </c>
      <c r="B1663">
        <v>0</v>
      </c>
      <c r="C1663" t="s">
        <v>1830</v>
      </c>
      <c r="D1663" t="s">
        <v>1831</v>
      </c>
      <c r="E1663" s="32">
        <f t="shared" si="75"/>
        <v>45463</v>
      </c>
      <c r="F1663" s="51">
        <f t="shared" si="76"/>
        <v>0.27083333333333331</v>
      </c>
      <c r="G1663" s="33">
        <f t="shared" si="77"/>
        <v>45463.270833333336</v>
      </c>
    </row>
    <row r="1664" spans="1:7" x14ac:dyDescent="0.45">
      <c r="A1664">
        <v>0</v>
      </c>
      <c r="B1664">
        <v>0</v>
      </c>
      <c r="C1664" t="s">
        <v>1831</v>
      </c>
      <c r="D1664" t="s">
        <v>1832</v>
      </c>
      <c r="E1664" s="32">
        <f t="shared" si="75"/>
        <v>45463</v>
      </c>
      <c r="F1664" s="51">
        <f t="shared" si="76"/>
        <v>0.29166666666666669</v>
      </c>
      <c r="G1664" s="33">
        <f t="shared" si="77"/>
        <v>45463.291666666664</v>
      </c>
    </row>
    <row r="1665" spans="1:7" x14ac:dyDescent="0.45">
      <c r="A1665">
        <v>0</v>
      </c>
      <c r="B1665">
        <v>0</v>
      </c>
      <c r="C1665" t="s">
        <v>1832</v>
      </c>
      <c r="D1665" t="s">
        <v>1833</v>
      </c>
      <c r="E1665" s="32">
        <f t="shared" si="75"/>
        <v>45463</v>
      </c>
      <c r="F1665" s="51">
        <f t="shared" si="76"/>
        <v>0.3125</v>
      </c>
      <c r="G1665" s="33">
        <f t="shared" si="77"/>
        <v>45463.3125</v>
      </c>
    </row>
    <row r="1666" spans="1:7" x14ac:dyDescent="0.45">
      <c r="A1666">
        <v>0</v>
      </c>
      <c r="B1666">
        <v>0</v>
      </c>
      <c r="C1666" t="s">
        <v>1833</v>
      </c>
      <c r="D1666" t="s">
        <v>1834</v>
      </c>
      <c r="E1666" s="32">
        <f t="shared" si="75"/>
        <v>45463</v>
      </c>
      <c r="F1666" s="51">
        <f t="shared" si="76"/>
        <v>0.33333333333333331</v>
      </c>
      <c r="G1666" s="33">
        <f t="shared" si="77"/>
        <v>45463.333333333336</v>
      </c>
    </row>
    <row r="1667" spans="1:7" x14ac:dyDescent="0.45">
      <c r="A1667">
        <v>0</v>
      </c>
      <c r="B1667">
        <v>0</v>
      </c>
      <c r="C1667" t="s">
        <v>1834</v>
      </c>
      <c r="D1667" t="s">
        <v>1835</v>
      </c>
      <c r="E1667" s="32">
        <f t="shared" si="75"/>
        <v>45463</v>
      </c>
      <c r="F1667" s="51">
        <f t="shared" si="76"/>
        <v>0.35416666666666669</v>
      </c>
      <c r="G1667" s="33">
        <f t="shared" si="77"/>
        <v>45463.354166666664</v>
      </c>
    </row>
    <row r="1668" spans="1:7" x14ac:dyDescent="0.45">
      <c r="A1668">
        <v>0</v>
      </c>
      <c r="B1668">
        <v>0</v>
      </c>
      <c r="C1668" t="s">
        <v>1835</v>
      </c>
      <c r="D1668" t="s">
        <v>1836</v>
      </c>
      <c r="E1668" s="32">
        <f t="shared" ref="E1668:E1731" si="78">DATE(MID(C1668,2,4),MID(C1668,7,2),MID(C1668,10,2))</f>
        <v>45463</v>
      </c>
      <c r="F1668" s="51">
        <f t="shared" ref="F1668:F1731" si="79">TIME(MID(C1668,13,2),MID(C1668,16,2),0)</f>
        <v>0.375</v>
      </c>
      <c r="G1668" s="33">
        <f t="shared" ref="G1668:G1731" si="80">E1668+F1668</f>
        <v>45463.375</v>
      </c>
    </row>
    <row r="1669" spans="1:7" x14ac:dyDescent="0.45">
      <c r="A1669">
        <v>0</v>
      </c>
      <c r="B1669">
        <v>0</v>
      </c>
      <c r="C1669" t="s">
        <v>1836</v>
      </c>
      <c r="D1669" t="s">
        <v>1837</v>
      </c>
      <c r="E1669" s="32">
        <f t="shared" si="78"/>
        <v>45463</v>
      </c>
      <c r="F1669" s="51">
        <f t="shared" si="79"/>
        <v>0.39583333333333331</v>
      </c>
      <c r="G1669" s="33">
        <f t="shared" si="80"/>
        <v>45463.395833333336</v>
      </c>
    </row>
    <row r="1670" spans="1:7" x14ac:dyDescent="0.45">
      <c r="A1670">
        <v>0</v>
      </c>
      <c r="B1670">
        <v>0</v>
      </c>
      <c r="C1670" t="s">
        <v>1837</v>
      </c>
      <c r="D1670" t="s">
        <v>1838</v>
      </c>
      <c r="E1670" s="32">
        <f t="shared" si="78"/>
        <v>45463</v>
      </c>
      <c r="F1670" s="51">
        <f t="shared" si="79"/>
        <v>0.41666666666666669</v>
      </c>
      <c r="G1670" s="33">
        <f t="shared" si="80"/>
        <v>45463.416666666664</v>
      </c>
    </row>
    <row r="1671" spans="1:7" x14ac:dyDescent="0.45">
      <c r="A1671">
        <v>0</v>
      </c>
      <c r="B1671">
        <v>0</v>
      </c>
      <c r="C1671" t="s">
        <v>1838</v>
      </c>
      <c r="D1671" t="s">
        <v>1839</v>
      </c>
      <c r="E1671" s="32">
        <f t="shared" si="78"/>
        <v>45463</v>
      </c>
      <c r="F1671" s="51">
        <f t="shared" si="79"/>
        <v>0.4375</v>
      </c>
      <c r="G1671" s="33">
        <f t="shared" si="80"/>
        <v>45463.4375</v>
      </c>
    </row>
    <row r="1672" spans="1:7" x14ac:dyDescent="0.45">
      <c r="A1672">
        <v>0</v>
      </c>
      <c r="B1672">
        <v>0</v>
      </c>
      <c r="C1672" t="s">
        <v>1839</v>
      </c>
      <c r="D1672" t="s">
        <v>1840</v>
      </c>
      <c r="E1672" s="32">
        <f t="shared" si="78"/>
        <v>45463</v>
      </c>
      <c r="F1672" s="51">
        <f t="shared" si="79"/>
        <v>0.45833333333333331</v>
      </c>
      <c r="G1672" s="33">
        <f t="shared" si="80"/>
        <v>45463.458333333336</v>
      </c>
    </row>
    <row r="1673" spans="1:7" x14ac:dyDescent="0.45">
      <c r="A1673">
        <v>0</v>
      </c>
      <c r="B1673">
        <v>0</v>
      </c>
      <c r="C1673" t="s">
        <v>1840</v>
      </c>
      <c r="D1673" t="s">
        <v>1841</v>
      </c>
      <c r="E1673" s="32">
        <f t="shared" si="78"/>
        <v>45463</v>
      </c>
      <c r="F1673" s="51">
        <f t="shared" si="79"/>
        <v>0.47916666666666669</v>
      </c>
      <c r="G1673" s="33">
        <f t="shared" si="80"/>
        <v>45463.479166666664</v>
      </c>
    </row>
    <row r="1674" spans="1:7" x14ac:dyDescent="0.45">
      <c r="A1674">
        <v>0</v>
      </c>
      <c r="B1674">
        <v>0</v>
      </c>
      <c r="C1674" t="s">
        <v>1841</v>
      </c>
      <c r="D1674" t="s">
        <v>1842</v>
      </c>
      <c r="E1674" s="32">
        <f t="shared" si="78"/>
        <v>45463</v>
      </c>
      <c r="F1674" s="51">
        <f t="shared" si="79"/>
        <v>0.5</v>
      </c>
      <c r="G1674" s="33">
        <f t="shared" si="80"/>
        <v>45463.5</v>
      </c>
    </row>
    <row r="1675" spans="1:7" x14ac:dyDescent="0.45">
      <c r="A1675">
        <v>0</v>
      </c>
      <c r="B1675">
        <v>0</v>
      </c>
      <c r="C1675" t="s">
        <v>1842</v>
      </c>
      <c r="D1675" t="s">
        <v>1843</v>
      </c>
      <c r="E1675" s="32">
        <f t="shared" si="78"/>
        <v>45463</v>
      </c>
      <c r="F1675" s="51">
        <f t="shared" si="79"/>
        <v>0.52083333333333337</v>
      </c>
      <c r="G1675" s="33">
        <f t="shared" si="80"/>
        <v>45463.520833333336</v>
      </c>
    </row>
    <row r="1676" spans="1:7" x14ac:dyDescent="0.45">
      <c r="A1676">
        <v>0</v>
      </c>
      <c r="B1676">
        <v>0</v>
      </c>
      <c r="C1676" t="s">
        <v>1843</v>
      </c>
      <c r="D1676" t="s">
        <v>1844</v>
      </c>
      <c r="E1676" s="32">
        <f t="shared" si="78"/>
        <v>45463</v>
      </c>
      <c r="F1676" s="51">
        <f t="shared" si="79"/>
        <v>0.54166666666666663</v>
      </c>
      <c r="G1676" s="33">
        <f t="shared" si="80"/>
        <v>45463.541666666664</v>
      </c>
    </row>
    <row r="1677" spans="1:7" x14ac:dyDescent="0.45">
      <c r="A1677">
        <v>0</v>
      </c>
      <c r="B1677">
        <v>0</v>
      </c>
      <c r="C1677" t="s">
        <v>1844</v>
      </c>
      <c r="D1677" t="s">
        <v>1845</v>
      </c>
      <c r="E1677" s="32">
        <f t="shared" si="78"/>
        <v>45463</v>
      </c>
      <c r="F1677" s="51">
        <f t="shared" si="79"/>
        <v>0.5625</v>
      </c>
      <c r="G1677" s="33">
        <f t="shared" si="80"/>
        <v>45463.5625</v>
      </c>
    </row>
    <row r="1678" spans="1:7" x14ac:dyDescent="0.45">
      <c r="A1678">
        <v>0</v>
      </c>
      <c r="B1678">
        <v>0</v>
      </c>
      <c r="C1678" t="s">
        <v>1845</v>
      </c>
      <c r="D1678" t="s">
        <v>1846</v>
      </c>
      <c r="E1678" s="32">
        <f t="shared" si="78"/>
        <v>45463</v>
      </c>
      <c r="F1678" s="51">
        <f t="shared" si="79"/>
        <v>0.58333333333333337</v>
      </c>
      <c r="G1678" s="33">
        <f t="shared" si="80"/>
        <v>45463.583333333336</v>
      </c>
    </row>
    <row r="1679" spans="1:7" x14ac:dyDescent="0.45">
      <c r="A1679">
        <v>0</v>
      </c>
      <c r="B1679">
        <v>0</v>
      </c>
      <c r="C1679" t="s">
        <v>1846</v>
      </c>
      <c r="D1679" t="s">
        <v>1847</v>
      </c>
      <c r="E1679" s="32">
        <f t="shared" si="78"/>
        <v>45463</v>
      </c>
      <c r="F1679" s="51">
        <f t="shared" si="79"/>
        <v>0.60416666666666663</v>
      </c>
      <c r="G1679" s="33">
        <f t="shared" si="80"/>
        <v>45463.604166666664</v>
      </c>
    </row>
    <row r="1680" spans="1:7" x14ac:dyDescent="0.45">
      <c r="A1680">
        <v>0</v>
      </c>
      <c r="B1680">
        <v>0</v>
      </c>
      <c r="C1680" t="s">
        <v>1847</v>
      </c>
      <c r="D1680" t="s">
        <v>1848</v>
      </c>
      <c r="E1680" s="32">
        <f t="shared" si="78"/>
        <v>45463</v>
      </c>
      <c r="F1680" s="51">
        <f t="shared" si="79"/>
        <v>0.625</v>
      </c>
      <c r="G1680" s="33">
        <f t="shared" si="80"/>
        <v>45463.625</v>
      </c>
    </row>
    <row r="1681" spans="1:7" x14ac:dyDescent="0.45">
      <c r="A1681">
        <v>0</v>
      </c>
      <c r="B1681">
        <v>0</v>
      </c>
      <c r="C1681" t="s">
        <v>1848</v>
      </c>
      <c r="D1681" t="s">
        <v>1849</v>
      </c>
      <c r="E1681" s="32">
        <f t="shared" si="78"/>
        <v>45463</v>
      </c>
      <c r="F1681" s="51">
        <f t="shared" si="79"/>
        <v>0.64583333333333337</v>
      </c>
      <c r="G1681" s="33">
        <f t="shared" si="80"/>
        <v>45463.645833333336</v>
      </c>
    </row>
    <row r="1682" spans="1:7" x14ac:dyDescent="0.45">
      <c r="A1682">
        <v>0</v>
      </c>
      <c r="B1682">
        <v>0</v>
      </c>
      <c r="C1682" t="s">
        <v>1849</v>
      </c>
      <c r="D1682" t="s">
        <v>1850</v>
      </c>
      <c r="E1682" s="32">
        <f t="shared" si="78"/>
        <v>45463</v>
      </c>
      <c r="F1682" s="51">
        <f t="shared" si="79"/>
        <v>0.66666666666666663</v>
      </c>
      <c r="G1682" s="33">
        <f t="shared" si="80"/>
        <v>45463.666666666664</v>
      </c>
    </row>
    <row r="1683" spans="1:7" x14ac:dyDescent="0.45">
      <c r="A1683">
        <v>0</v>
      </c>
      <c r="B1683">
        <v>0</v>
      </c>
      <c r="C1683" t="s">
        <v>1850</v>
      </c>
      <c r="D1683" t="s">
        <v>1851</v>
      </c>
      <c r="E1683" s="32">
        <f t="shared" si="78"/>
        <v>45463</v>
      </c>
      <c r="F1683" s="51">
        <f t="shared" si="79"/>
        <v>0.6875</v>
      </c>
      <c r="G1683" s="33">
        <f t="shared" si="80"/>
        <v>45463.6875</v>
      </c>
    </row>
    <row r="1684" spans="1:7" x14ac:dyDescent="0.45">
      <c r="A1684">
        <v>0</v>
      </c>
      <c r="B1684">
        <v>0</v>
      </c>
      <c r="C1684" t="s">
        <v>1851</v>
      </c>
      <c r="D1684" t="s">
        <v>1852</v>
      </c>
      <c r="E1684" s="32">
        <f t="shared" si="78"/>
        <v>45463</v>
      </c>
      <c r="F1684" s="51">
        <f t="shared" si="79"/>
        <v>0.70833333333333337</v>
      </c>
      <c r="G1684" s="33">
        <f t="shared" si="80"/>
        <v>45463.708333333336</v>
      </c>
    </row>
    <row r="1685" spans="1:7" x14ac:dyDescent="0.45">
      <c r="A1685">
        <v>0</v>
      </c>
      <c r="B1685">
        <v>0</v>
      </c>
      <c r="C1685" t="s">
        <v>1852</v>
      </c>
      <c r="D1685" t="s">
        <v>1853</v>
      </c>
      <c r="E1685" s="32">
        <f t="shared" si="78"/>
        <v>45463</v>
      </c>
      <c r="F1685" s="51">
        <f t="shared" si="79"/>
        <v>0.72916666666666663</v>
      </c>
      <c r="G1685" s="33">
        <f t="shared" si="80"/>
        <v>45463.729166666664</v>
      </c>
    </row>
    <row r="1686" spans="1:7" x14ac:dyDescent="0.45">
      <c r="A1686">
        <v>0</v>
      </c>
      <c r="B1686">
        <v>0</v>
      </c>
      <c r="C1686" t="s">
        <v>1853</v>
      </c>
      <c r="D1686" t="s">
        <v>1854</v>
      </c>
      <c r="E1686" s="32">
        <f t="shared" si="78"/>
        <v>45463</v>
      </c>
      <c r="F1686" s="51">
        <f t="shared" si="79"/>
        <v>0.75</v>
      </c>
      <c r="G1686" s="33">
        <f t="shared" si="80"/>
        <v>45463.75</v>
      </c>
    </row>
    <row r="1687" spans="1:7" x14ac:dyDescent="0.45">
      <c r="A1687">
        <v>0</v>
      </c>
      <c r="B1687">
        <v>0</v>
      </c>
      <c r="C1687" t="s">
        <v>1854</v>
      </c>
      <c r="D1687" t="s">
        <v>1855</v>
      </c>
      <c r="E1687" s="32">
        <f t="shared" si="78"/>
        <v>45463</v>
      </c>
      <c r="F1687" s="51">
        <f t="shared" si="79"/>
        <v>0.77083333333333337</v>
      </c>
      <c r="G1687" s="33">
        <f t="shared" si="80"/>
        <v>45463.770833333336</v>
      </c>
    </row>
    <row r="1688" spans="1:7" x14ac:dyDescent="0.45">
      <c r="A1688">
        <v>0</v>
      </c>
      <c r="B1688">
        <v>0</v>
      </c>
      <c r="C1688" t="s">
        <v>1855</v>
      </c>
      <c r="D1688" t="s">
        <v>1856</v>
      </c>
      <c r="E1688" s="32">
        <f t="shared" si="78"/>
        <v>45463</v>
      </c>
      <c r="F1688" s="51">
        <f t="shared" si="79"/>
        <v>0.79166666666666663</v>
      </c>
      <c r="G1688" s="33">
        <f t="shared" si="80"/>
        <v>45463.791666666664</v>
      </c>
    </row>
    <row r="1689" spans="1:7" x14ac:dyDescent="0.45">
      <c r="A1689">
        <v>0</v>
      </c>
      <c r="B1689">
        <v>0</v>
      </c>
      <c r="C1689" t="s">
        <v>1856</v>
      </c>
      <c r="D1689" t="s">
        <v>1857</v>
      </c>
      <c r="E1689" s="32">
        <f t="shared" si="78"/>
        <v>45463</v>
      </c>
      <c r="F1689" s="51">
        <f t="shared" si="79"/>
        <v>0.8125</v>
      </c>
      <c r="G1689" s="33">
        <f t="shared" si="80"/>
        <v>45463.8125</v>
      </c>
    </row>
    <row r="1690" spans="1:7" x14ac:dyDescent="0.45">
      <c r="A1690">
        <v>0</v>
      </c>
      <c r="B1690">
        <v>0</v>
      </c>
      <c r="C1690" t="s">
        <v>1857</v>
      </c>
      <c r="D1690" t="s">
        <v>1858</v>
      </c>
      <c r="E1690" s="32">
        <f t="shared" si="78"/>
        <v>45463</v>
      </c>
      <c r="F1690" s="51">
        <f t="shared" si="79"/>
        <v>0.83333333333333337</v>
      </c>
      <c r="G1690" s="33">
        <f t="shared" si="80"/>
        <v>45463.833333333336</v>
      </c>
    </row>
    <row r="1691" spans="1:7" x14ac:dyDescent="0.45">
      <c r="A1691">
        <v>0</v>
      </c>
      <c r="B1691">
        <v>0</v>
      </c>
      <c r="C1691" t="s">
        <v>1858</v>
      </c>
      <c r="D1691" t="s">
        <v>1859</v>
      </c>
      <c r="E1691" s="32">
        <f t="shared" si="78"/>
        <v>45463</v>
      </c>
      <c r="F1691" s="51">
        <f t="shared" si="79"/>
        <v>0.85416666666666663</v>
      </c>
      <c r="G1691" s="33">
        <f t="shared" si="80"/>
        <v>45463.854166666664</v>
      </c>
    </row>
    <row r="1692" spans="1:7" x14ac:dyDescent="0.45">
      <c r="A1692">
        <v>0</v>
      </c>
      <c r="B1692">
        <v>0</v>
      </c>
      <c r="C1692" t="s">
        <v>1859</v>
      </c>
      <c r="D1692" t="s">
        <v>1860</v>
      </c>
      <c r="E1692" s="32">
        <f t="shared" si="78"/>
        <v>45463</v>
      </c>
      <c r="F1692" s="51">
        <f t="shared" si="79"/>
        <v>0.875</v>
      </c>
      <c r="G1692" s="33">
        <f t="shared" si="80"/>
        <v>45463.875</v>
      </c>
    </row>
    <row r="1693" spans="1:7" x14ac:dyDescent="0.45">
      <c r="A1693">
        <v>0</v>
      </c>
      <c r="B1693">
        <v>0</v>
      </c>
      <c r="C1693" t="s">
        <v>1860</v>
      </c>
      <c r="D1693" t="s">
        <v>1861</v>
      </c>
      <c r="E1693" s="32">
        <f t="shared" si="78"/>
        <v>45463</v>
      </c>
      <c r="F1693" s="51">
        <f t="shared" si="79"/>
        <v>0.89583333333333337</v>
      </c>
      <c r="G1693" s="33">
        <f t="shared" si="80"/>
        <v>45463.895833333336</v>
      </c>
    </row>
    <row r="1694" spans="1:7" x14ac:dyDescent="0.45">
      <c r="A1694">
        <v>0</v>
      </c>
      <c r="B1694">
        <v>0</v>
      </c>
      <c r="C1694" t="s">
        <v>1861</v>
      </c>
      <c r="D1694" t="s">
        <v>1862</v>
      </c>
      <c r="E1694" s="32">
        <f t="shared" si="78"/>
        <v>45463</v>
      </c>
      <c r="F1694" s="51">
        <f t="shared" si="79"/>
        <v>0.91666666666666663</v>
      </c>
      <c r="G1694" s="33">
        <f t="shared" si="80"/>
        <v>45463.916666666664</v>
      </c>
    </row>
    <row r="1695" spans="1:7" x14ac:dyDescent="0.45">
      <c r="A1695">
        <v>0</v>
      </c>
      <c r="B1695">
        <v>0</v>
      </c>
      <c r="C1695" t="s">
        <v>1862</v>
      </c>
      <c r="D1695" t="s">
        <v>1863</v>
      </c>
      <c r="E1695" s="32">
        <f t="shared" si="78"/>
        <v>45463</v>
      </c>
      <c r="F1695" s="51">
        <f t="shared" si="79"/>
        <v>0.9375</v>
      </c>
      <c r="G1695" s="33">
        <f t="shared" si="80"/>
        <v>45463.9375</v>
      </c>
    </row>
    <row r="1696" spans="1:7" x14ac:dyDescent="0.45">
      <c r="A1696">
        <v>0</v>
      </c>
      <c r="B1696">
        <v>0</v>
      </c>
      <c r="C1696" t="s">
        <v>1863</v>
      </c>
      <c r="D1696" t="s">
        <v>1864</v>
      </c>
      <c r="E1696" s="32">
        <f t="shared" si="78"/>
        <v>45463</v>
      </c>
      <c r="F1696" s="51">
        <f t="shared" si="79"/>
        <v>0.95833333333333337</v>
      </c>
      <c r="G1696" s="33">
        <f t="shared" si="80"/>
        <v>45463.958333333336</v>
      </c>
    </row>
    <row r="1697" spans="1:7" x14ac:dyDescent="0.45">
      <c r="A1697">
        <v>0</v>
      </c>
      <c r="B1697">
        <v>0</v>
      </c>
      <c r="C1697" t="s">
        <v>1864</v>
      </c>
      <c r="D1697" t="s">
        <v>1865</v>
      </c>
      <c r="E1697" s="32">
        <f t="shared" si="78"/>
        <v>45463</v>
      </c>
      <c r="F1697" s="51">
        <f t="shared" si="79"/>
        <v>0.97916666666666663</v>
      </c>
      <c r="G1697" s="33">
        <f t="shared" si="80"/>
        <v>45463.979166666664</v>
      </c>
    </row>
    <row r="1698" spans="1:7" x14ac:dyDescent="0.45">
      <c r="A1698">
        <v>0</v>
      </c>
      <c r="B1698">
        <v>0</v>
      </c>
      <c r="C1698" t="s">
        <v>1865</v>
      </c>
      <c r="D1698" t="s">
        <v>1866</v>
      </c>
      <c r="E1698" s="32">
        <f t="shared" si="78"/>
        <v>45464</v>
      </c>
      <c r="F1698" s="51">
        <f t="shared" si="79"/>
        <v>0</v>
      </c>
      <c r="G1698" s="33">
        <f t="shared" si="80"/>
        <v>45464</v>
      </c>
    </row>
    <row r="1699" spans="1:7" x14ac:dyDescent="0.45">
      <c r="A1699">
        <v>0</v>
      </c>
      <c r="B1699">
        <v>0</v>
      </c>
      <c r="C1699" t="s">
        <v>1866</v>
      </c>
      <c r="D1699" t="s">
        <v>1867</v>
      </c>
      <c r="E1699" s="32">
        <f t="shared" si="78"/>
        <v>45464</v>
      </c>
      <c r="F1699" s="51">
        <f t="shared" si="79"/>
        <v>2.0833333333333332E-2</v>
      </c>
      <c r="G1699" s="33">
        <f t="shared" si="80"/>
        <v>45464.020833333336</v>
      </c>
    </row>
    <row r="1700" spans="1:7" x14ac:dyDescent="0.45">
      <c r="A1700">
        <v>0</v>
      </c>
      <c r="B1700">
        <v>0</v>
      </c>
      <c r="C1700" t="s">
        <v>1867</v>
      </c>
      <c r="D1700" t="s">
        <v>1868</v>
      </c>
      <c r="E1700" s="32">
        <f t="shared" si="78"/>
        <v>45464</v>
      </c>
      <c r="F1700" s="51">
        <f t="shared" si="79"/>
        <v>4.1666666666666664E-2</v>
      </c>
      <c r="G1700" s="33">
        <f t="shared" si="80"/>
        <v>45464.041666666664</v>
      </c>
    </row>
    <row r="1701" spans="1:7" x14ac:dyDescent="0.45">
      <c r="A1701">
        <v>0</v>
      </c>
      <c r="B1701">
        <v>0</v>
      </c>
      <c r="C1701" t="s">
        <v>1868</v>
      </c>
      <c r="D1701" t="s">
        <v>1869</v>
      </c>
      <c r="E1701" s="32">
        <f t="shared" si="78"/>
        <v>45464</v>
      </c>
      <c r="F1701" s="51">
        <f t="shared" si="79"/>
        <v>6.25E-2</v>
      </c>
      <c r="G1701" s="33">
        <f t="shared" si="80"/>
        <v>45464.0625</v>
      </c>
    </row>
    <row r="1702" spans="1:7" x14ac:dyDescent="0.45">
      <c r="A1702">
        <v>0</v>
      </c>
      <c r="B1702">
        <v>0</v>
      </c>
      <c r="C1702" t="s">
        <v>1869</v>
      </c>
      <c r="D1702" t="s">
        <v>1870</v>
      </c>
      <c r="E1702" s="32">
        <f t="shared" si="78"/>
        <v>45464</v>
      </c>
      <c r="F1702" s="51">
        <f t="shared" si="79"/>
        <v>8.3333333333333329E-2</v>
      </c>
      <c r="G1702" s="33">
        <f t="shared" si="80"/>
        <v>45464.083333333336</v>
      </c>
    </row>
    <row r="1703" spans="1:7" x14ac:dyDescent="0.45">
      <c r="A1703">
        <v>0</v>
      </c>
      <c r="B1703">
        <v>0</v>
      </c>
      <c r="C1703" t="s">
        <v>1870</v>
      </c>
      <c r="D1703" t="s">
        <v>1871</v>
      </c>
      <c r="E1703" s="32">
        <f t="shared" si="78"/>
        <v>45464</v>
      </c>
      <c r="F1703" s="51">
        <f t="shared" si="79"/>
        <v>0.10416666666666667</v>
      </c>
      <c r="G1703" s="33">
        <f t="shared" si="80"/>
        <v>45464.104166666664</v>
      </c>
    </row>
    <row r="1704" spans="1:7" x14ac:dyDescent="0.45">
      <c r="A1704">
        <v>0</v>
      </c>
      <c r="B1704">
        <v>0</v>
      </c>
      <c r="C1704" t="s">
        <v>1871</v>
      </c>
      <c r="D1704" t="s">
        <v>1872</v>
      </c>
      <c r="E1704" s="32">
        <f t="shared" si="78"/>
        <v>45464</v>
      </c>
      <c r="F1704" s="51">
        <f t="shared" si="79"/>
        <v>0.125</v>
      </c>
      <c r="G1704" s="33">
        <f t="shared" si="80"/>
        <v>45464.125</v>
      </c>
    </row>
    <row r="1705" spans="1:7" x14ac:dyDescent="0.45">
      <c r="A1705">
        <v>0</v>
      </c>
      <c r="B1705">
        <v>0</v>
      </c>
      <c r="C1705" t="s">
        <v>1872</v>
      </c>
      <c r="D1705" t="s">
        <v>1873</v>
      </c>
      <c r="E1705" s="32">
        <f t="shared" si="78"/>
        <v>45464</v>
      </c>
      <c r="F1705" s="51">
        <f t="shared" si="79"/>
        <v>0.14583333333333334</v>
      </c>
      <c r="G1705" s="33">
        <f t="shared" si="80"/>
        <v>45464.145833333336</v>
      </c>
    </row>
    <row r="1706" spans="1:7" x14ac:dyDescent="0.45">
      <c r="A1706">
        <v>0</v>
      </c>
      <c r="B1706">
        <v>0</v>
      </c>
      <c r="C1706" t="s">
        <v>1873</v>
      </c>
      <c r="D1706" t="s">
        <v>1874</v>
      </c>
      <c r="E1706" s="32">
        <f t="shared" si="78"/>
        <v>45464</v>
      </c>
      <c r="F1706" s="51">
        <f t="shared" si="79"/>
        <v>0.16666666666666666</v>
      </c>
      <c r="G1706" s="33">
        <f t="shared" si="80"/>
        <v>45464.166666666664</v>
      </c>
    </row>
    <row r="1707" spans="1:7" x14ac:dyDescent="0.45">
      <c r="A1707">
        <v>0</v>
      </c>
      <c r="B1707">
        <v>0</v>
      </c>
      <c r="C1707" t="s">
        <v>1874</v>
      </c>
      <c r="D1707" t="s">
        <v>1875</v>
      </c>
      <c r="E1707" s="32">
        <f t="shared" si="78"/>
        <v>45464</v>
      </c>
      <c r="F1707" s="51">
        <f t="shared" si="79"/>
        <v>0.1875</v>
      </c>
      <c r="G1707" s="33">
        <f t="shared" si="80"/>
        <v>45464.1875</v>
      </c>
    </row>
    <row r="1708" spans="1:7" x14ac:dyDescent="0.45">
      <c r="A1708">
        <v>0</v>
      </c>
      <c r="B1708">
        <v>0</v>
      </c>
      <c r="C1708" t="s">
        <v>1875</v>
      </c>
      <c r="D1708" t="s">
        <v>1876</v>
      </c>
      <c r="E1708" s="32">
        <f t="shared" si="78"/>
        <v>45464</v>
      </c>
      <c r="F1708" s="51">
        <f t="shared" si="79"/>
        <v>0.20833333333333334</v>
      </c>
      <c r="G1708" s="33">
        <f t="shared" si="80"/>
        <v>45464.208333333336</v>
      </c>
    </row>
    <row r="1709" spans="1:7" x14ac:dyDescent="0.45">
      <c r="A1709">
        <v>0</v>
      </c>
      <c r="B1709">
        <v>0</v>
      </c>
      <c r="C1709" t="s">
        <v>1876</v>
      </c>
      <c r="D1709" t="s">
        <v>1877</v>
      </c>
      <c r="E1709" s="32">
        <f t="shared" si="78"/>
        <v>45464</v>
      </c>
      <c r="F1709" s="51">
        <f t="shared" si="79"/>
        <v>0.22916666666666666</v>
      </c>
      <c r="G1709" s="33">
        <f t="shared" si="80"/>
        <v>45464.229166666664</v>
      </c>
    </row>
    <row r="1710" spans="1:7" x14ac:dyDescent="0.45">
      <c r="A1710">
        <v>0</v>
      </c>
      <c r="B1710">
        <v>0</v>
      </c>
      <c r="C1710" t="s">
        <v>1877</v>
      </c>
      <c r="D1710" t="s">
        <v>1878</v>
      </c>
      <c r="E1710" s="32">
        <f t="shared" si="78"/>
        <v>45464</v>
      </c>
      <c r="F1710" s="51">
        <f t="shared" si="79"/>
        <v>0.25</v>
      </c>
      <c r="G1710" s="33">
        <f t="shared" si="80"/>
        <v>45464.25</v>
      </c>
    </row>
    <row r="1711" spans="1:7" x14ac:dyDescent="0.45">
      <c r="A1711">
        <v>0</v>
      </c>
      <c r="B1711">
        <v>0</v>
      </c>
      <c r="C1711" t="s">
        <v>1878</v>
      </c>
      <c r="D1711" t="s">
        <v>1879</v>
      </c>
      <c r="E1711" s="32">
        <f t="shared" si="78"/>
        <v>45464</v>
      </c>
      <c r="F1711" s="51">
        <f t="shared" si="79"/>
        <v>0.27083333333333331</v>
      </c>
      <c r="G1711" s="33">
        <f t="shared" si="80"/>
        <v>45464.270833333336</v>
      </c>
    </row>
    <row r="1712" spans="1:7" x14ac:dyDescent="0.45">
      <c r="A1712">
        <v>0</v>
      </c>
      <c r="B1712">
        <v>0</v>
      </c>
      <c r="C1712" t="s">
        <v>1879</v>
      </c>
      <c r="D1712" t="s">
        <v>1880</v>
      </c>
      <c r="E1712" s="32">
        <f t="shared" si="78"/>
        <v>45464</v>
      </c>
      <c r="F1712" s="51">
        <f t="shared" si="79"/>
        <v>0.29166666666666669</v>
      </c>
      <c r="G1712" s="33">
        <f t="shared" si="80"/>
        <v>45464.291666666664</v>
      </c>
    </row>
    <row r="1713" spans="1:7" x14ac:dyDescent="0.45">
      <c r="A1713">
        <v>0</v>
      </c>
      <c r="B1713">
        <v>0</v>
      </c>
      <c r="C1713" t="s">
        <v>1880</v>
      </c>
      <c r="D1713" t="s">
        <v>1881</v>
      </c>
      <c r="E1713" s="32">
        <f t="shared" si="78"/>
        <v>45464</v>
      </c>
      <c r="F1713" s="51">
        <f t="shared" si="79"/>
        <v>0.3125</v>
      </c>
      <c r="G1713" s="33">
        <f t="shared" si="80"/>
        <v>45464.3125</v>
      </c>
    </row>
    <row r="1714" spans="1:7" x14ac:dyDescent="0.45">
      <c r="A1714">
        <v>0</v>
      </c>
      <c r="B1714">
        <v>0</v>
      </c>
      <c r="C1714" t="s">
        <v>1881</v>
      </c>
      <c r="D1714" t="s">
        <v>1882</v>
      </c>
      <c r="E1714" s="32">
        <f t="shared" si="78"/>
        <v>45464</v>
      </c>
      <c r="F1714" s="51">
        <f t="shared" si="79"/>
        <v>0.33333333333333331</v>
      </c>
      <c r="G1714" s="33">
        <f t="shared" si="80"/>
        <v>45464.333333333336</v>
      </c>
    </row>
    <row r="1715" spans="1:7" x14ac:dyDescent="0.45">
      <c r="A1715">
        <v>0</v>
      </c>
      <c r="B1715">
        <v>0</v>
      </c>
      <c r="C1715" t="s">
        <v>1882</v>
      </c>
      <c r="D1715" t="s">
        <v>1883</v>
      </c>
      <c r="E1715" s="32">
        <f t="shared" si="78"/>
        <v>45464</v>
      </c>
      <c r="F1715" s="51">
        <f t="shared" si="79"/>
        <v>0.35416666666666669</v>
      </c>
      <c r="G1715" s="33">
        <f t="shared" si="80"/>
        <v>45464.354166666664</v>
      </c>
    </row>
    <row r="1716" spans="1:7" x14ac:dyDescent="0.45">
      <c r="A1716">
        <v>0</v>
      </c>
      <c r="B1716">
        <v>0</v>
      </c>
      <c r="C1716" t="s">
        <v>1883</v>
      </c>
      <c r="D1716" t="s">
        <v>1884</v>
      </c>
      <c r="E1716" s="32">
        <f t="shared" si="78"/>
        <v>45464</v>
      </c>
      <c r="F1716" s="51">
        <f t="shared" si="79"/>
        <v>0.375</v>
      </c>
      <c r="G1716" s="33">
        <f t="shared" si="80"/>
        <v>45464.375</v>
      </c>
    </row>
    <row r="1717" spans="1:7" x14ac:dyDescent="0.45">
      <c r="A1717">
        <v>0</v>
      </c>
      <c r="B1717">
        <v>0</v>
      </c>
      <c r="C1717" t="s">
        <v>1884</v>
      </c>
      <c r="D1717" t="s">
        <v>1885</v>
      </c>
      <c r="E1717" s="32">
        <f t="shared" si="78"/>
        <v>45464</v>
      </c>
      <c r="F1717" s="51">
        <f t="shared" si="79"/>
        <v>0.39583333333333331</v>
      </c>
      <c r="G1717" s="33">
        <f t="shared" si="80"/>
        <v>45464.395833333336</v>
      </c>
    </row>
    <row r="1718" spans="1:7" x14ac:dyDescent="0.45">
      <c r="A1718">
        <v>0</v>
      </c>
      <c r="B1718">
        <v>0</v>
      </c>
      <c r="C1718" t="s">
        <v>1885</v>
      </c>
      <c r="D1718" t="s">
        <v>1886</v>
      </c>
      <c r="E1718" s="32">
        <f t="shared" si="78"/>
        <v>45464</v>
      </c>
      <c r="F1718" s="51">
        <f t="shared" si="79"/>
        <v>0.41666666666666669</v>
      </c>
      <c r="G1718" s="33">
        <f t="shared" si="80"/>
        <v>45464.416666666664</v>
      </c>
    </row>
    <row r="1719" spans="1:7" x14ac:dyDescent="0.45">
      <c r="A1719">
        <v>0</v>
      </c>
      <c r="B1719">
        <v>0</v>
      </c>
      <c r="C1719" t="s">
        <v>1886</v>
      </c>
      <c r="D1719" t="s">
        <v>1887</v>
      </c>
      <c r="E1719" s="32">
        <f t="shared" si="78"/>
        <v>45464</v>
      </c>
      <c r="F1719" s="51">
        <f t="shared" si="79"/>
        <v>0.4375</v>
      </c>
      <c r="G1719" s="33">
        <f t="shared" si="80"/>
        <v>45464.4375</v>
      </c>
    </row>
    <row r="1720" spans="1:7" x14ac:dyDescent="0.45">
      <c r="A1720">
        <v>0</v>
      </c>
      <c r="B1720">
        <v>0</v>
      </c>
      <c r="C1720" t="s">
        <v>1887</v>
      </c>
      <c r="D1720" t="s">
        <v>1888</v>
      </c>
      <c r="E1720" s="32">
        <f t="shared" si="78"/>
        <v>45464</v>
      </c>
      <c r="F1720" s="51">
        <f t="shared" si="79"/>
        <v>0.45833333333333331</v>
      </c>
      <c r="G1720" s="33">
        <f t="shared" si="80"/>
        <v>45464.458333333336</v>
      </c>
    </row>
    <row r="1721" spans="1:7" x14ac:dyDescent="0.45">
      <c r="A1721">
        <v>0</v>
      </c>
      <c r="B1721">
        <v>0</v>
      </c>
      <c r="C1721" t="s">
        <v>1888</v>
      </c>
      <c r="D1721" t="s">
        <v>1889</v>
      </c>
      <c r="E1721" s="32">
        <f t="shared" si="78"/>
        <v>45464</v>
      </c>
      <c r="F1721" s="51">
        <f t="shared" si="79"/>
        <v>0.47916666666666669</v>
      </c>
      <c r="G1721" s="33">
        <f t="shared" si="80"/>
        <v>45464.479166666664</v>
      </c>
    </row>
    <row r="1722" spans="1:7" x14ac:dyDescent="0.45">
      <c r="A1722">
        <v>0</v>
      </c>
      <c r="B1722">
        <v>0</v>
      </c>
      <c r="C1722" t="s">
        <v>1889</v>
      </c>
      <c r="D1722" t="s">
        <v>1890</v>
      </c>
      <c r="E1722" s="32">
        <f t="shared" si="78"/>
        <v>45464</v>
      </c>
      <c r="F1722" s="51">
        <f t="shared" si="79"/>
        <v>0.5</v>
      </c>
      <c r="G1722" s="33">
        <f t="shared" si="80"/>
        <v>45464.5</v>
      </c>
    </row>
    <row r="1723" spans="1:7" x14ac:dyDescent="0.45">
      <c r="A1723">
        <v>0</v>
      </c>
      <c r="B1723">
        <v>0</v>
      </c>
      <c r="C1723" t="s">
        <v>1890</v>
      </c>
      <c r="D1723" t="s">
        <v>1891</v>
      </c>
      <c r="E1723" s="32">
        <f t="shared" si="78"/>
        <v>45464</v>
      </c>
      <c r="F1723" s="51">
        <f t="shared" si="79"/>
        <v>0.52083333333333337</v>
      </c>
      <c r="G1723" s="33">
        <f t="shared" si="80"/>
        <v>45464.520833333336</v>
      </c>
    </row>
    <row r="1724" spans="1:7" x14ac:dyDescent="0.45">
      <c r="A1724">
        <v>0</v>
      </c>
      <c r="B1724">
        <v>0</v>
      </c>
      <c r="C1724" t="s">
        <v>1891</v>
      </c>
      <c r="D1724" t="s">
        <v>1892</v>
      </c>
      <c r="E1724" s="32">
        <f t="shared" si="78"/>
        <v>45464</v>
      </c>
      <c r="F1724" s="51">
        <f t="shared" si="79"/>
        <v>0.54166666666666663</v>
      </c>
      <c r="G1724" s="33">
        <f t="shared" si="80"/>
        <v>45464.541666666664</v>
      </c>
    </row>
    <row r="1725" spans="1:7" x14ac:dyDescent="0.45">
      <c r="A1725">
        <v>0</v>
      </c>
      <c r="B1725">
        <v>0</v>
      </c>
      <c r="C1725" t="s">
        <v>1892</v>
      </c>
      <c r="D1725" t="s">
        <v>1893</v>
      </c>
      <c r="E1725" s="32">
        <f t="shared" si="78"/>
        <v>45464</v>
      </c>
      <c r="F1725" s="51">
        <f t="shared" si="79"/>
        <v>0.5625</v>
      </c>
      <c r="G1725" s="33">
        <f t="shared" si="80"/>
        <v>45464.5625</v>
      </c>
    </row>
    <row r="1726" spans="1:7" x14ac:dyDescent="0.45">
      <c r="A1726">
        <v>0</v>
      </c>
      <c r="B1726">
        <v>0</v>
      </c>
      <c r="C1726" t="s">
        <v>1893</v>
      </c>
      <c r="D1726" t="s">
        <v>1894</v>
      </c>
      <c r="E1726" s="32">
        <f t="shared" si="78"/>
        <v>45464</v>
      </c>
      <c r="F1726" s="51">
        <f t="shared" si="79"/>
        <v>0.58333333333333337</v>
      </c>
      <c r="G1726" s="33">
        <f t="shared" si="80"/>
        <v>45464.583333333336</v>
      </c>
    </row>
    <row r="1727" spans="1:7" x14ac:dyDescent="0.45">
      <c r="A1727">
        <v>0</v>
      </c>
      <c r="B1727">
        <v>0</v>
      </c>
      <c r="C1727" t="s">
        <v>1894</v>
      </c>
      <c r="D1727" t="s">
        <v>1895</v>
      </c>
      <c r="E1727" s="32">
        <f t="shared" si="78"/>
        <v>45464</v>
      </c>
      <c r="F1727" s="51">
        <f t="shared" si="79"/>
        <v>0.60416666666666663</v>
      </c>
      <c r="G1727" s="33">
        <f t="shared" si="80"/>
        <v>45464.604166666664</v>
      </c>
    </row>
    <row r="1728" spans="1:7" x14ac:dyDescent="0.45">
      <c r="A1728">
        <v>0</v>
      </c>
      <c r="B1728">
        <v>0</v>
      </c>
      <c r="C1728" t="s">
        <v>1895</v>
      </c>
      <c r="D1728" t="s">
        <v>1896</v>
      </c>
      <c r="E1728" s="32">
        <f t="shared" si="78"/>
        <v>45464</v>
      </c>
      <c r="F1728" s="51">
        <f t="shared" si="79"/>
        <v>0.625</v>
      </c>
      <c r="G1728" s="33">
        <f t="shared" si="80"/>
        <v>45464.625</v>
      </c>
    </row>
    <row r="1729" spans="1:7" x14ac:dyDescent="0.45">
      <c r="A1729">
        <v>0</v>
      </c>
      <c r="B1729">
        <v>0</v>
      </c>
      <c r="C1729" t="s">
        <v>1896</v>
      </c>
      <c r="D1729" t="s">
        <v>1897</v>
      </c>
      <c r="E1729" s="32">
        <f t="shared" si="78"/>
        <v>45464</v>
      </c>
      <c r="F1729" s="51">
        <f t="shared" si="79"/>
        <v>0.64583333333333337</v>
      </c>
      <c r="G1729" s="33">
        <f t="shared" si="80"/>
        <v>45464.645833333336</v>
      </c>
    </row>
    <row r="1730" spans="1:7" x14ac:dyDescent="0.45">
      <c r="A1730">
        <v>0</v>
      </c>
      <c r="B1730">
        <v>0</v>
      </c>
      <c r="C1730" t="s">
        <v>1897</v>
      </c>
      <c r="D1730" t="s">
        <v>1898</v>
      </c>
      <c r="E1730" s="32">
        <f t="shared" si="78"/>
        <v>45464</v>
      </c>
      <c r="F1730" s="51">
        <f t="shared" si="79"/>
        <v>0.66666666666666663</v>
      </c>
      <c r="G1730" s="33">
        <f t="shared" si="80"/>
        <v>45464.666666666664</v>
      </c>
    </row>
    <row r="1731" spans="1:7" x14ac:dyDescent="0.45">
      <c r="A1731">
        <v>0</v>
      </c>
      <c r="B1731">
        <v>0</v>
      </c>
      <c r="C1731" t="s">
        <v>1898</v>
      </c>
      <c r="D1731" t="s">
        <v>1899</v>
      </c>
      <c r="E1731" s="32">
        <f t="shared" si="78"/>
        <v>45464</v>
      </c>
      <c r="F1731" s="51">
        <f t="shared" si="79"/>
        <v>0.6875</v>
      </c>
      <c r="G1731" s="33">
        <f t="shared" si="80"/>
        <v>45464.6875</v>
      </c>
    </row>
    <row r="1732" spans="1:7" x14ac:dyDescent="0.45">
      <c r="A1732">
        <v>0</v>
      </c>
      <c r="B1732">
        <v>0</v>
      </c>
      <c r="C1732" t="s">
        <v>1899</v>
      </c>
      <c r="D1732" t="s">
        <v>1900</v>
      </c>
      <c r="E1732" s="32">
        <f t="shared" ref="E1732:E1795" si="81">DATE(MID(C1732,2,4),MID(C1732,7,2),MID(C1732,10,2))</f>
        <v>45464</v>
      </c>
      <c r="F1732" s="51">
        <f t="shared" ref="F1732:F1795" si="82">TIME(MID(C1732,13,2),MID(C1732,16,2),0)</f>
        <v>0.70833333333333337</v>
      </c>
      <c r="G1732" s="33">
        <f t="shared" ref="G1732:G1795" si="83">E1732+F1732</f>
        <v>45464.708333333336</v>
      </c>
    </row>
    <row r="1733" spans="1:7" x14ac:dyDescent="0.45">
      <c r="A1733">
        <v>0</v>
      </c>
      <c r="B1733">
        <v>0</v>
      </c>
      <c r="C1733" t="s">
        <v>1900</v>
      </c>
      <c r="D1733" t="s">
        <v>1901</v>
      </c>
      <c r="E1733" s="32">
        <f t="shared" si="81"/>
        <v>45464</v>
      </c>
      <c r="F1733" s="51">
        <f t="shared" si="82"/>
        <v>0.72916666666666663</v>
      </c>
      <c r="G1733" s="33">
        <f t="shared" si="83"/>
        <v>45464.729166666664</v>
      </c>
    </row>
    <row r="1734" spans="1:7" x14ac:dyDescent="0.45">
      <c r="A1734">
        <v>0</v>
      </c>
      <c r="B1734">
        <v>0</v>
      </c>
      <c r="C1734" t="s">
        <v>1901</v>
      </c>
      <c r="D1734" t="s">
        <v>1902</v>
      </c>
      <c r="E1734" s="32">
        <f t="shared" si="81"/>
        <v>45464</v>
      </c>
      <c r="F1734" s="51">
        <f t="shared" si="82"/>
        <v>0.75</v>
      </c>
      <c r="G1734" s="33">
        <f t="shared" si="83"/>
        <v>45464.75</v>
      </c>
    </row>
    <row r="1735" spans="1:7" x14ac:dyDescent="0.45">
      <c r="A1735">
        <v>0</v>
      </c>
      <c r="B1735">
        <v>0</v>
      </c>
      <c r="C1735" t="s">
        <v>1902</v>
      </c>
      <c r="D1735" t="s">
        <v>1903</v>
      </c>
      <c r="E1735" s="32">
        <f t="shared" si="81"/>
        <v>45464</v>
      </c>
      <c r="F1735" s="51">
        <f t="shared" si="82"/>
        <v>0.77083333333333337</v>
      </c>
      <c r="G1735" s="33">
        <f t="shared" si="83"/>
        <v>45464.770833333336</v>
      </c>
    </row>
    <row r="1736" spans="1:7" x14ac:dyDescent="0.45">
      <c r="A1736">
        <v>0</v>
      </c>
      <c r="B1736">
        <v>0</v>
      </c>
      <c r="C1736" t="s">
        <v>1903</v>
      </c>
      <c r="D1736" t="s">
        <v>1904</v>
      </c>
      <c r="E1736" s="32">
        <f t="shared" si="81"/>
        <v>45464</v>
      </c>
      <c r="F1736" s="51">
        <f t="shared" si="82"/>
        <v>0.79166666666666663</v>
      </c>
      <c r="G1736" s="33">
        <f t="shared" si="83"/>
        <v>45464.791666666664</v>
      </c>
    </row>
    <row r="1737" spans="1:7" x14ac:dyDescent="0.45">
      <c r="A1737">
        <v>0</v>
      </c>
      <c r="B1737">
        <v>0</v>
      </c>
      <c r="C1737" t="s">
        <v>1904</v>
      </c>
      <c r="D1737" t="s">
        <v>1905</v>
      </c>
      <c r="E1737" s="32">
        <f t="shared" si="81"/>
        <v>45464</v>
      </c>
      <c r="F1737" s="51">
        <f t="shared" si="82"/>
        <v>0.8125</v>
      </c>
      <c r="G1737" s="33">
        <f t="shared" si="83"/>
        <v>45464.8125</v>
      </c>
    </row>
    <row r="1738" spans="1:7" x14ac:dyDescent="0.45">
      <c r="A1738">
        <v>0</v>
      </c>
      <c r="B1738">
        <v>0</v>
      </c>
      <c r="C1738" t="s">
        <v>1905</v>
      </c>
      <c r="D1738" t="s">
        <v>1906</v>
      </c>
      <c r="E1738" s="32">
        <f t="shared" si="81"/>
        <v>45464</v>
      </c>
      <c r="F1738" s="51">
        <f t="shared" si="82"/>
        <v>0.83333333333333337</v>
      </c>
      <c r="G1738" s="33">
        <f t="shared" si="83"/>
        <v>45464.833333333336</v>
      </c>
    </row>
    <row r="1739" spans="1:7" x14ac:dyDescent="0.45">
      <c r="A1739">
        <v>0</v>
      </c>
      <c r="B1739">
        <v>0</v>
      </c>
      <c r="C1739" t="s">
        <v>1906</v>
      </c>
      <c r="D1739" t="s">
        <v>1907</v>
      </c>
      <c r="E1739" s="32">
        <f t="shared" si="81"/>
        <v>45464</v>
      </c>
      <c r="F1739" s="51">
        <f t="shared" si="82"/>
        <v>0.85416666666666663</v>
      </c>
      <c r="G1739" s="33">
        <f t="shared" si="83"/>
        <v>45464.854166666664</v>
      </c>
    </row>
    <row r="1740" spans="1:7" x14ac:dyDescent="0.45">
      <c r="A1740">
        <v>0</v>
      </c>
      <c r="B1740">
        <v>0</v>
      </c>
      <c r="C1740" t="s">
        <v>1907</v>
      </c>
      <c r="D1740" t="s">
        <v>1908</v>
      </c>
      <c r="E1740" s="32">
        <f t="shared" si="81"/>
        <v>45464</v>
      </c>
      <c r="F1740" s="51">
        <f t="shared" si="82"/>
        <v>0.875</v>
      </c>
      <c r="G1740" s="33">
        <f t="shared" si="83"/>
        <v>45464.875</v>
      </c>
    </row>
    <row r="1741" spans="1:7" x14ac:dyDescent="0.45">
      <c r="A1741">
        <v>0</v>
      </c>
      <c r="B1741">
        <v>0</v>
      </c>
      <c r="C1741" t="s">
        <v>1908</v>
      </c>
      <c r="D1741" t="s">
        <v>1909</v>
      </c>
      <c r="E1741" s="32">
        <f t="shared" si="81"/>
        <v>45464</v>
      </c>
      <c r="F1741" s="51">
        <f t="shared" si="82"/>
        <v>0.89583333333333337</v>
      </c>
      <c r="G1741" s="33">
        <f t="shared" si="83"/>
        <v>45464.895833333336</v>
      </c>
    </row>
    <row r="1742" spans="1:7" x14ac:dyDescent="0.45">
      <c r="A1742">
        <v>0</v>
      </c>
      <c r="B1742">
        <v>0</v>
      </c>
      <c r="C1742" t="s">
        <v>1909</v>
      </c>
      <c r="D1742" t="s">
        <v>1910</v>
      </c>
      <c r="E1742" s="32">
        <f t="shared" si="81"/>
        <v>45464</v>
      </c>
      <c r="F1742" s="51">
        <f t="shared" si="82"/>
        <v>0.91666666666666663</v>
      </c>
      <c r="G1742" s="33">
        <f t="shared" si="83"/>
        <v>45464.916666666664</v>
      </c>
    </row>
    <row r="1743" spans="1:7" x14ac:dyDescent="0.45">
      <c r="A1743">
        <v>0</v>
      </c>
      <c r="B1743">
        <v>0</v>
      </c>
      <c r="C1743" t="s">
        <v>1910</v>
      </c>
      <c r="D1743" t="s">
        <v>1911</v>
      </c>
      <c r="E1743" s="32">
        <f t="shared" si="81"/>
        <v>45464</v>
      </c>
      <c r="F1743" s="51">
        <f t="shared" si="82"/>
        <v>0.9375</v>
      </c>
      <c r="G1743" s="33">
        <f t="shared" si="83"/>
        <v>45464.9375</v>
      </c>
    </row>
    <row r="1744" spans="1:7" x14ac:dyDescent="0.45">
      <c r="A1744">
        <v>0</v>
      </c>
      <c r="B1744">
        <v>0</v>
      </c>
      <c r="C1744" t="s">
        <v>1911</v>
      </c>
      <c r="D1744" t="s">
        <v>1912</v>
      </c>
      <c r="E1744" s="32">
        <f t="shared" si="81"/>
        <v>45464</v>
      </c>
      <c r="F1744" s="51">
        <f t="shared" si="82"/>
        <v>0.95833333333333337</v>
      </c>
      <c r="G1744" s="33">
        <f t="shared" si="83"/>
        <v>45464.958333333336</v>
      </c>
    </row>
    <row r="1745" spans="1:7" x14ac:dyDescent="0.45">
      <c r="A1745">
        <v>0</v>
      </c>
      <c r="B1745">
        <v>0</v>
      </c>
      <c r="C1745" t="s">
        <v>1912</v>
      </c>
      <c r="D1745" t="s">
        <v>1913</v>
      </c>
      <c r="E1745" s="32">
        <f t="shared" si="81"/>
        <v>45464</v>
      </c>
      <c r="F1745" s="51">
        <f t="shared" si="82"/>
        <v>0.97916666666666663</v>
      </c>
      <c r="G1745" s="33">
        <f t="shared" si="83"/>
        <v>45464.979166666664</v>
      </c>
    </row>
    <row r="1746" spans="1:7" x14ac:dyDescent="0.45">
      <c r="A1746">
        <v>0</v>
      </c>
      <c r="B1746">
        <v>0</v>
      </c>
      <c r="C1746" t="s">
        <v>1913</v>
      </c>
      <c r="D1746" t="s">
        <v>1914</v>
      </c>
      <c r="E1746" s="32">
        <f t="shared" si="81"/>
        <v>45465</v>
      </c>
      <c r="F1746" s="51">
        <f t="shared" si="82"/>
        <v>0</v>
      </c>
      <c r="G1746" s="33">
        <f t="shared" si="83"/>
        <v>45465</v>
      </c>
    </row>
    <row r="1747" spans="1:7" x14ac:dyDescent="0.45">
      <c r="A1747">
        <v>0</v>
      </c>
      <c r="B1747">
        <v>0</v>
      </c>
      <c r="C1747" t="s">
        <v>1914</v>
      </c>
      <c r="D1747" t="s">
        <v>1915</v>
      </c>
      <c r="E1747" s="32">
        <f t="shared" si="81"/>
        <v>45465</v>
      </c>
      <c r="F1747" s="51">
        <f t="shared" si="82"/>
        <v>2.0833333333333332E-2</v>
      </c>
      <c r="G1747" s="33">
        <f t="shared" si="83"/>
        <v>45465.020833333336</v>
      </c>
    </row>
    <row r="1748" spans="1:7" x14ac:dyDescent="0.45">
      <c r="A1748">
        <v>0</v>
      </c>
      <c r="B1748">
        <v>0</v>
      </c>
      <c r="C1748" t="s">
        <v>1915</v>
      </c>
      <c r="D1748" t="s">
        <v>1916</v>
      </c>
      <c r="E1748" s="32">
        <f t="shared" si="81"/>
        <v>45465</v>
      </c>
      <c r="F1748" s="51">
        <f t="shared" si="82"/>
        <v>4.1666666666666664E-2</v>
      </c>
      <c r="G1748" s="33">
        <f t="shared" si="83"/>
        <v>45465.041666666664</v>
      </c>
    </row>
    <row r="1749" spans="1:7" x14ac:dyDescent="0.45">
      <c r="A1749">
        <v>0</v>
      </c>
      <c r="B1749">
        <v>0</v>
      </c>
      <c r="C1749" t="s">
        <v>1916</v>
      </c>
      <c r="D1749" t="s">
        <v>1917</v>
      </c>
      <c r="E1749" s="32">
        <f t="shared" si="81"/>
        <v>45465</v>
      </c>
      <c r="F1749" s="51">
        <f t="shared" si="82"/>
        <v>6.25E-2</v>
      </c>
      <c r="G1749" s="33">
        <f t="shared" si="83"/>
        <v>45465.0625</v>
      </c>
    </row>
    <row r="1750" spans="1:7" x14ac:dyDescent="0.45">
      <c r="A1750">
        <v>0</v>
      </c>
      <c r="B1750">
        <v>0</v>
      </c>
      <c r="C1750" t="s">
        <v>1917</v>
      </c>
      <c r="D1750" t="s">
        <v>1918</v>
      </c>
      <c r="E1750" s="32">
        <f t="shared" si="81"/>
        <v>45465</v>
      </c>
      <c r="F1750" s="51">
        <f t="shared" si="82"/>
        <v>8.3333333333333329E-2</v>
      </c>
      <c r="G1750" s="33">
        <f t="shared" si="83"/>
        <v>45465.083333333336</v>
      </c>
    </row>
    <row r="1751" spans="1:7" x14ac:dyDescent="0.45">
      <c r="A1751">
        <v>0</v>
      </c>
      <c r="B1751">
        <v>0</v>
      </c>
      <c r="C1751" t="s">
        <v>1918</v>
      </c>
      <c r="D1751" t="s">
        <v>1919</v>
      </c>
      <c r="E1751" s="32">
        <f t="shared" si="81"/>
        <v>45465</v>
      </c>
      <c r="F1751" s="51">
        <f t="shared" si="82"/>
        <v>0.10416666666666667</v>
      </c>
      <c r="G1751" s="33">
        <f t="shared" si="83"/>
        <v>45465.104166666664</v>
      </c>
    </row>
    <row r="1752" spans="1:7" x14ac:dyDescent="0.45">
      <c r="A1752">
        <v>0</v>
      </c>
      <c r="B1752">
        <v>0</v>
      </c>
      <c r="C1752" t="s">
        <v>1919</v>
      </c>
      <c r="D1752" t="s">
        <v>1920</v>
      </c>
      <c r="E1752" s="32">
        <f t="shared" si="81"/>
        <v>45465</v>
      </c>
      <c r="F1752" s="51">
        <f t="shared" si="82"/>
        <v>0.125</v>
      </c>
      <c r="G1752" s="33">
        <f t="shared" si="83"/>
        <v>45465.125</v>
      </c>
    </row>
    <row r="1753" spans="1:7" x14ac:dyDescent="0.45">
      <c r="A1753">
        <v>0</v>
      </c>
      <c r="B1753">
        <v>0</v>
      </c>
      <c r="C1753" t="s">
        <v>1920</v>
      </c>
      <c r="D1753" t="s">
        <v>1921</v>
      </c>
      <c r="E1753" s="32">
        <f t="shared" si="81"/>
        <v>45465</v>
      </c>
      <c r="F1753" s="51">
        <f t="shared" si="82"/>
        <v>0.14583333333333334</v>
      </c>
      <c r="G1753" s="33">
        <f t="shared" si="83"/>
        <v>45465.145833333336</v>
      </c>
    </row>
    <row r="1754" spans="1:7" x14ac:dyDescent="0.45">
      <c r="A1754">
        <v>0</v>
      </c>
      <c r="B1754">
        <v>0</v>
      </c>
      <c r="C1754" t="s">
        <v>1921</v>
      </c>
      <c r="D1754" t="s">
        <v>1922</v>
      </c>
      <c r="E1754" s="32">
        <f t="shared" si="81"/>
        <v>45465</v>
      </c>
      <c r="F1754" s="51">
        <f t="shared" si="82"/>
        <v>0.16666666666666666</v>
      </c>
      <c r="G1754" s="33">
        <f t="shared" si="83"/>
        <v>45465.166666666664</v>
      </c>
    </row>
    <row r="1755" spans="1:7" x14ac:dyDescent="0.45">
      <c r="A1755">
        <v>0</v>
      </c>
      <c r="B1755">
        <v>0</v>
      </c>
      <c r="C1755" t="s">
        <v>1922</v>
      </c>
      <c r="D1755" t="s">
        <v>1923</v>
      </c>
      <c r="E1755" s="32">
        <f t="shared" si="81"/>
        <v>45465</v>
      </c>
      <c r="F1755" s="51">
        <f t="shared" si="82"/>
        <v>0.1875</v>
      </c>
      <c r="G1755" s="33">
        <f t="shared" si="83"/>
        <v>45465.1875</v>
      </c>
    </row>
    <row r="1756" spans="1:7" x14ac:dyDescent="0.45">
      <c r="A1756">
        <v>0</v>
      </c>
      <c r="B1756">
        <v>0</v>
      </c>
      <c r="C1756" t="s">
        <v>1923</v>
      </c>
      <c r="D1756" t="s">
        <v>1924</v>
      </c>
      <c r="E1756" s="32">
        <f t="shared" si="81"/>
        <v>45465</v>
      </c>
      <c r="F1756" s="51">
        <f t="shared" si="82"/>
        <v>0.20833333333333334</v>
      </c>
      <c r="G1756" s="33">
        <f t="shared" si="83"/>
        <v>45465.208333333336</v>
      </c>
    </row>
    <row r="1757" spans="1:7" x14ac:dyDescent="0.45">
      <c r="A1757">
        <v>0</v>
      </c>
      <c r="B1757">
        <v>0</v>
      </c>
      <c r="C1757" t="s">
        <v>1924</v>
      </c>
      <c r="D1757" t="s">
        <v>1925</v>
      </c>
      <c r="E1757" s="32">
        <f t="shared" si="81"/>
        <v>45465</v>
      </c>
      <c r="F1757" s="51">
        <f t="shared" si="82"/>
        <v>0.22916666666666666</v>
      </c>
      <c r="G1757" s="33">
        <f t="shared" si="83"/>
        <v>45465.229166666664</v>
      </c>
    </row>
    <row r="1758" spans="1:7" x14ac:dyDescent="0.45">
      <c r="A1758">
        <v>0</v>
      </c>
      <c r="B1758">
        <v>0</v>
      </c>
      <c r="C1758" t="s">
        <v>1925</v>
      </c>
      <c r="D1758" t="s">
        <v>1926</v>
      </c>
      <c r="E1758" s="32">
        <f t="shared" si="81"/>
        <v>45465</v>
      </c>
      <c r="F1758" s="51">
        <f t="shared" si="82"/>
        <v>0.25</v>
      </c>
      <c r="G1758" s="33">
        <f t="shared" si="83"/>
        <v>45465.25</v>
      </c>
    </row>
    <row r="1759" spans="1:7" x14ac:dyDescent="0.45">
      <c r="A1759">
        <v>0</v>
      </c>
      <c r="B1759">
        <v>0</v>
      </c>
      <c r="C1759" t="s">
        <v>1926</v>
      </c>
      <c r="D1759" t="s">
        <v>1927</v>
      </c>
      <c r="E1759" s="32">
        <f t="shared" si="81"/>
        <v>45465</v>
      </c>
      <c r="F1759" s="51">
        <f t="shared" si="82"/>
        <v>0.27083333333333331</v>
      </c>
      <c r="G1759" s="33">
        <f t="shared" si="83"/>
        <v>45465.270833333336</v>
      </c>
    </row>
    <row r="1760" spans="1:7" x14ac:dyDescent="0.45">
      <c r="A1760">
        <v>0</v>
      </c>
      <c r="B1760">
        <v>0</v>
      </c>
      <c r="C1760" t="s">
        <v>1927</v>
      </c>
      <c r="D1760" t="s">
        <v>1928</v>
      </c>
      <c r="E1760" s="32">
        <f t="shared" si="81"/>
        <v>45465</v>
      </c>
      <c r="F1760" s="51">
        <f t="shared" si="82"/>
        <v>0.29166666666666669</v>
      </c>
      <c r="G1760" s="33">
        <f t="shared" si="83"/>
        <v>45465.291666666664</v>
      </c>
    </row>
    <row r="1761" spans="1:7" x14ac:dyDescent="0.45">
      <c r="A1761">
        <v>0</v>
      </c>
      <c r="B1761">
        <v>0</v>
      </c>
      <c r="C1761" t="s">
        <v>1928</v>
      </c>
      <c r="D1761" t="s">
        <v>1929</v>
      </c>
      <c r="E1761" s="32">
        <f t="shared" si="81"/>
        <v>45465</v>
      </c>
      <c r="F1761" s="51">
        <f t="shared" si="82"/>
        <v>0.3125</v>
      </c>
      <c r="G1761" s="33">
        <f t="shared" si="83"/>
        <v>45465.3125</v>
      </c>
    </row>
    <row r="1762" spans="1:7" x14ac:dyDescent="0.45">
      <c r="A1762">
        <v>0</v>
      </c>
      <c r="B1762">
        <v>0</v>
      </c>
      <c r="C1762" t="s">
        <v>1929</v>
      </c>
      <c r="D1762" t="s">
        <v>1930</v>
      </c>
      <c r="E1762" s="32">
        <f t="shared" si="81"/>
        <v>45465</v>
      </c>
      <c r="F1762" s="51">
        <f t="shared" si="82"/>
        <v>0.33333333333333331</v>
      </c>
      <c r="G1762" s="33">
        <f t="shared" si="83"/>
        <v>45465.333333333336</v>
      </c>
    </row>
    <row r="1763" spans="1:7" x14ac:dyDescent="0.45">
      <c r="A1763">
        <v>0</v>
      </c>
      <c r="B1763">
        <v>0</v>
      </c>
      <c r="C1763" t="s">
        <v>1930</v>
      </c>
      <c r="D1763" t="s">
        <v>1931</v>
      </c>
      <c r="E1763" s="32">
        <f t="shared" si="81"/>
        <v>45465</v>
      </c>
      <c r="F1763" s="51">
        <f t="shared" si="82"/>
        <v>0.35416666666666669</v>
      </c>
      <c r="G1763" s="33">
        <f t="shared" si="83"/>
        <v>45465.354166666664</v>
      </c>
    </row>
    <row r="1764" spans="1:7" x14ac:dyDescent="0.45">
      <c r="A1764">
        <v>0</v>
      </c>
      <c r="B1764">
        <v>0</v>
      </c>
      <c r="C1764" t="s">
        <v>1931</v>
      </c>
      <c r="D1764" t="s">
        <v>1932</v>
      </c>
      <c r="E1764" s="32">
        <f t="shared" si="81"/>
        <v>45465</v>
      </c>
      <c r="F1764" s="51">
        <f t="shared" si="82"/>
        <v>0.375</v>
      </c>
      <c r="G1764" s="33">
        <f t="shared" si="83"/>
        <v>45465.375</v>
      </c>
    </row>
    <row r="1765" spans="1:7" x14ac:dyDescent="0.45">
      <c r="A1765">
        <v>0</v>
      </c>
      <c r="B1765">
        <v>0</v>
      </c>
      <c r="C1765" t="s">
        <v>1932</v>
      </c>
      <c r="D1765" t="s">
        <v>1933</v>
      </c>
      <c r="E1765" s="32">
        <f t="shared" si="81"/>
        <v>45465</v>
      </c>
      <c r="F1765" s="51">
        <f t="shared" si="82"/>
        <v>0.39583333333333331</v>
      </c>
      <c r="G1765" s="33">
        <f t="shared" si="83"/>
        <v>45465.395833333336</v>
      </c>
    </row>
    <row r="1766" spans="1:7" x14ac:dyDescent="0.45">
      <c r="A1766">
        <v>0</v>
      </c>
      <c r="B1766">
        <v>0</v>
      </c>
      <c r="C1766" t="s">
        <v>1933</v>
      </c>
      <c r="D1766" t="s">
        <v>1934</v>
      </c>
      <c r="E1766" s="32">
        <f t="shared" si="81"/>
        <v>45465</v>
      </c>
      <c r="F1766" s="51">
        <f t="shared" si="82"/>
        <v>0.41666666666666669</v>
      </c>
      <c r="G1766" s="33">
        <f t="shared" si="83"/>
        <v>45465.416666666664</v>
      </c>
    </row>
    <row r="1767" spans="1:7" x14ac:dyDescent="0.45">
      <c r="A1767">
        <v>0</v>
      </c>
      <c r="B1767">
        <v>0</v>
      </c>
      <c r="C1767" t="s">
        <v>1934</v>
      </c>
      <c r="D1767" t="s">
        <v>1935</v>
      </c>
      <c r="E1767" s="32">
        <f t="shared" si="81"/>
        <v>45465</v>
      </c>
      <c r="F1767" s="51">
        <f t="shared" si="82"/>
        <v>0.4375</v>
      </c>
      <c r="G1767" s="33">
        <f t="shared" si="83"/>
        <v>45465.4375</v>
      </c>
    </row>
    <row r="1768" spans="1:7" x14ac:dyDescent="0.45">
      <c r="A1768">
        <v>0</v>
      </c>
      <c r="B1768">
        <v>0</v>
      </c>
      <c r="C1768" t="s">
        <v>1935</v>
      </c>
      <c r="D1768" t="s">
        <v>1936</v>
      </c>
      <c r="E1768" s="32">
        <f t="shared" si="81"/>
        <v>45465</v>
      </c>
      <c r="F1768" s="51">
        <f t="shared" si="82"/>
        <v>0.45833333333333331</v>
      </c>
      <c r="G1768" s="33">
        <f t="shared" si="83"/>
        <v>45465.458333333336</v>
      </c>
    </row>
    <row r="1769" spans="1:7" x14ac:dyDescent="0.45">
      <c r="A1769">
        <v>0</v>
      </c>
      <c r="B1769">
        <v>0</v>
      </c>
      <c r="C1769" t="s">
        <v>1936</v>
      </c>
      <c r="D1769" t="s">
        <v>1937</v>
      </c>
      <c r="E1769" s="32">
        <f t="shared" si="81"/>
        <v>45465</v>
      </c>
      <c r="F1769" s="51">
        <f t="shared" si="82"/>
        <v>0.47916666666666669</v>
      </c>
      <c r="G1769" s="33">
        <f t="shared" si="83"/>
        <v>45465.479166666664</v>
      </c>
    </row>
    <row r="1770" spans="1:7" x14ac:dyDescent="0.45">
      <c r="A1770">
        <v>0</v>
      </c>
      <c r="B1770">
        <v>0</v>
      </c>
      <c r="C1770" t="s">
        <v>1937</v>
      </c>
      <c r="D1770" t="s">
        <v>1938</v>
      </c>
      <c r="E1770" s="32">
        <f t="shared" si="81"/>
        <v>45465</v>
      </c>
      <c r="F1770" s="51">
        <f t="shared" si="82"/>
        <v>0.5</v>
      </c>
      <c r="G1770" s="33">
        <f t="shared" si="83"/>
        <v>45465.5</v>
      </c>
    </row>
    <row r="1771" spans="1:7" x14ac:dyDescent="0.45">
      <c r="A1771">
        <v>0</v>
      </c>
      <c r="B1771">
        <v>0</v>
      </c>
      <c r="C1771" t="s">
        <v>1938</v>
      </c>
      <c r="D1771" t="s">
        <v>1939</v>
      </c>
      <c r="E1771" s="32">
        <f t="shared" si="81"/>
        <v>45465</v>
      </c>
      <c r="F1771" s="51">
        <f t="shared" si="82"/>
        <v>0.52083333333333337</v>
      </c>
      <c r="G1771" s="33">
        <f t="shared" si="83"/>
        <v>45465.520833333336</v>
      </c>
    </row>
    <row r="1772" spans="1:7" x14ac:dyDescent="0.45">
      <c r="A1772">
        <v>0</v>
      </c>
      <c r="B1772">
        <v>0</v>
      </c>
      <c r="C1772" t="s">
        <v>1939</v>
      </c>
      <c r="D1772" t="s">
        <v>1940</v>
      </c>
      <c r="E1772" s="32">
        <f t="shared" si="81"/>
        <v>45465</v>
      </c>
      <c r="F1772" s="51">
        <f t="shared" si="82"/>
        <v>0.54166666666666663</v>
      </c>
      <c r="G1772" s="33">
        <f t="shared" si="83"/>
        <v>45465.541666666664</v>
      </c>
    </row>
    <row r="1773" spans="1:7" x14ac:dyDescent="0.45">
      <c r="A1773">
        <v>0</v>
      </c>
      <c r="B1773">
        <v>0</v>
      </c>
      <c r="C1773" t="s">
        <v>1940</v>
      </c>
      <c r="D1773" t="s">
        <v>1941</v>
      </c>
      <c r="E1773" s="32">
        <f t="shared" si="81"/>
        <v>45465</v>
      </c>
      <c r="F1773" s="51">
        <f t="shared" si="82"/>
        <v>0.5625</v>
      </c>
      <c r="G1773" s="33">
        <f t="shared" si="83"/>
        <v>45465.5625</v>
      </c>
    </row>
    <row r="1774" spans="1:7" x14ac:dyDescent="0.45">
      <c r="A1774">
        <v>0</v>
      </c>
      <c r="B1774">
        <v>0</v>
      </c>
      <c r="C1774" t="s">
        <v>1941</v>
      </c>
      <c r="D1774" t="s">
        <v>1942</v>
      </c>
      <c r="E1774" s="32">
        <f t="shared" si="81"/>
        <v>45465</v>
      </c>
      <c r="F1774" s="51">
        <f t="shared" si="82"/>
        <v>0.58333333333333337</v>
      </c>
      <c r="G1774" s="33">
        <f t="shared" si="83"/>
        <v>45465.583333333336</v>
      </c>
    </row>
    <row r="1775" spans="1:7" x14ac:dyDescent="0.45">
      <c r="A1775">
        <v>0</v>
      </c>
      <c r="B1775">
        <v>0</v>
      </c>
      <c r="C1775" t="s">
        <v>1942</v>
      </c>
      <c r="D1775" t="s">
        <v>1943</v>
      </c>
      <c r="E1775" s="32">
        <f t="shared" si="81"/>
        <v>45465</v>
      </c>
      <c r="F1775" s="51">
        <f t="shared" si="82"/>
        <v>0.60416666666666663</v>
      </c>
      <c r="G1775" s="33">
        <f t="shared" si="83"/>
        <v>45465.604166666664</v>
      </c>
    </row>
    <row r="1776" spans="1:7" x14ac:dyDescent="0.45">
      <c r="A1776">
        <v>0</v>
      </c>
      <c r="B1776">
        <v>0</v>
      </c>
      <c r="C1776" t="s">
        <v>1943</v>
      </c>
      <c r="D1776" t="s">
        <v>1944</v>
      </c>
      <c r="E1776" s="32">
        <f t="shared" si="81"/>
        <v>45465</v>
      </c>
      <c r="F1776" s="51">
        <f t="shared" si="82"/>
        <v>0.625</v>
      </c>
      <c r="G1776" s="33">
        <f t="shared" si="83"/>
        <v>45465.625</v>
      </c>
    </row>
    <row r="1777" spans="1:7" x14ac:dyDescent="0.45">
      <c r="A1777">
        <v>0</v>
      </c>
      <c r="B1777">
        <v>0</v>
      </c>
      <c r="C1777" t="s">
        <v>1944</v>
      </c>
      <c r="D1777" t="s">
        <v>1945</v>
      </c>
      <c r="E1777" s="32">
        <f t="shared" si="81"/>
        <v>45465</v>
      </c>
      <c r="F1777" s="51">
        <f t="shared" si="82"/>
        <v>0.64583333333333337</v>
      </c>
      <c r="G1777" s="33">
        <f t="shared" si="83"/>
        <v>45465.645833333336</v>
      </c>
    </row>
    <row r="1778" spans="1:7" x14ac:dyDescent="0.45">
      <c r="A1778">
        <v>0</v>
      </c>
      <c r="B1778">
        <v>0</v>
      </c>
      <c r="C1778" t="s">
        <v>1945</v>
      </c>
      <c r="D1778" t="s">
        <v>1946</v>
      </c>
      <c r="E1778" s="32">
        <f t="shared" si="81"/>
        <v>45465</v>
      </c>
      <c r="F1778" s="51">
        <f t="shared" si="82"/>
        <v>0.66666666666666663</v>
      </c>
      <c r="G1778" s="33">
        <f t="shared" si="83"/>
        <v>45465.666666666664</v>
      </c>
    </row>
    <row r="1779" spans="1:7" x14ac:dyDescent="0.45">
      <c r="A1779">
        <v>0</v>
      </c>
      <c r="B1779">
        <v>0</v>
      </c>
      <c r="C1779" t="s">
        <v>1946</v>
      </c>
      <c r="D1779" t="s">
        <v>1947</v>
      </c>
      <c r="E1779" s="32">
        <f t="shared" si="81"/>
        <v>45465</v>
      </c>
      <c r="F1779" s="51">
        <f t="shared" si="82"/>
        <v>0.6875</v>
      </c>
      <c r="G1779" s="33">
        <f t="shared" si="83"/>
        <v>45465.6875</v>
      </c>
    </row>
    <row r="1780" spans="1:7" x14ac:dyDescent="0.45">
      <c r="A1780">
        <v>0</v>
      </c>
      <c r="B1780">
        <v>0</v>
      </c>
      <c r="C1780" t="s">
        <v>1947</v>
      </c>
      <c r="D1780" t="s">
        <v>1948</v>
      </c>
      <c r="E1780" s="32">
        <f t="shared" si="81"/>
        <v>45465</v>
      </c>
      <c r="F1780" s="51">
        <f t="shared" si="82"/>
        <v>0.70833333333333337</v>
      </c>
      <c r="G1780" s="33">
        <f t="shared" si="83"/>
        <v>45465.708333333336</v>
      </c>
    </row>
    <row r="1781" spans="1:7" x14ac:dyDescent="0.45">
      <c r="A1781">
        <v>0</v>
      </c>
      <c r="B1781">
        <v>0</v>
      </c>
      <c r="C1781" t="s">
        <v>1948</v>
      </c>
      <c r="D1781" t="s">
        <v>1949</v>
      </c>
      <c r="E1781" s="32">
        <f t="shared" si="81"/>
        <v>45465</v>
      </c>
      <c r="F1781" s="51">
        <f t="shared" si="82"/>
        <v>0.72916666666666663</v>
      </c>
      <c r="G1781" s="33">
        <f t="shared" si="83"/>
        <v>45465.729166666664</v>
      </c>
    </row>
    <row r="1782" spans="1:7" x14ac:dyDescent="0.45">
      <c r="A1782">
        <v>0</v>
      </c>
      <c r="B1782">
        <v>0</v>
      </c>
      <c r="C1782" t="s">
        <v>1949</v>
      </c>
      <c r="D1782" t="s">
        <v>1950</v>
      </c>
      <c r="E1782" s="32">
        <f t="shared" si="81"/>
        <v>45465</v>
      </c>
      <c r="F1782" s="51">
        <f t="shared" si="82"/>
        <v>0.75</v>
      </c>
      <c r="G1782" s="33">
        <f t="shared" si="83"/>
        <v>45465.75</v>
      </c>
    </row>
    <row r="1783" spans="1:7" x14ac:dyDescent="0.45">
      <c r="A1783">
        <v>0</v>
      </c>
      <c r="B1783">
        <v>0</v>
      </c>
      <c r="C1783" t="s">
        <v>1950</v>
      </c>
      <c r="D1783" t="s">
        <v>1951</v>
      </c>
      <c r="E1783" s="32">
        <f t="shared" si="81"/>
        <v>45465</v>
      </c>
      <c r="F1783" s="51">
        <f t="shared" si="82"/>
        <v>0.77083333333333337</v>
      </c>
      <c r="G1783" s="33">
        <f t="shared" si="83"/>
        <v>45465.770833333336</v>
      </c>
    </row>
    <row r="1784" spans="1:7" x14ac:dyDescent="0.45">
      <c r="A1784">
        <v>0</v>
      </c>
      <c r="B1784">
        <v>0</v>
      </c>
      <c r="C1784" t="s">
        <v>1951</v>
      </c>
      <c r="D1784" t="s">
        <v>1952</v>
      </c>
      <c r="E1784" s="32">
        <f t="shared" si="81"/>
        <v>45465</v>
      </c>
      <c r="F1784" s="51">
        <f t="shared" si="82"/>
        <v>0.79166666666666663</v>
      </c>
      <c r="G1784" s="33">
        <f t="shared" si="83"/>
        <v>45465.791666666664</v>
      </c>
    </row>
    <row r="1785" spans="1:7" x14ac:dyDescent="0.45">
      <c r="A1785">
        <v>0</v>
      </c>
      <c r="B1785">
        <v>0</v>
      </c>
      <c r="C1785" t="s">
        <v>1952</v>
      </c>
      <c r="D1785" t="s">
        <v>1953</v>
      </c>
      <c r="E1785" s="32">
        <f t="shared" si="81"/>
        <v>45465</v>
      </c>
      <c r="F1785" s="51">
        <f t="shared" si="82"/>
        <v>0.8125</v>
      </c>
      <c r="G1785" s="33">
        <f t="shared" si="83"/>
        <v>45465.8125</v>
      </c>
    </row>
    <row r="1786" spans="1:7" x14ac:dyDescent="0.45">
      <c r="A1786">
        <v>0</v>
      </c>
      <c r="B1786">
        <v>0</v>
      </c>
      <c r="C1786" t="s">
        <v>1953</v>
      </c>
      <c r="D1786" t="s">
        <v>1954</v>
      </c>
      <c r="E1786" s="32">
        <f t="shared" si="81"/>
        <v>45465</v>
      </c>
      <c r="F1786" s="51">
        <f t="shared" si="82"/>
        <v>0.83333333333333337</v>
      </c>
      <c r="G1786" s="33">
        <f t="shared" si="83"/>
        <v>45465.833333333336</v>
      </c>
    </row>
    <row r="1787" spans="1:7" x14ac:dyDescent="0.45">
      <c r="A1787">
        <v>0</v>
      </c>
      <c r="B1787">
        <v>0</v>
      </c>
      <c r="C1787" t="s">
        <v>1954</v>
      </c>
      <c r="D1787" t="s">
        <v>1955</v>
      </c>
      <c r="E1787" s="32">
        <f t="shared" si="81"/>
        <v>45465</v>
      </c>
      <c r="F1787" s="51">
        <f t="shared" si="82"/>
        <v>0.85416666666666663</v>
      </c>
      <c r="G1787" s="33">
        <f t="shared" si="83"/>
        <v>45465.854166666664</v>
      </c>
    </row>
    <row r="1788" spans="1:7" x14ac:dyDescent="0.45">
      <c r="A1788">
        <v>0</v>
      </c>
      <c r="B1788">
        <v>0</v>
      </c>
      <c r="C1788" t="s">
        <v>1955</v>
      </c>
      <c r="D1788" t="s">
        <v>1956</v>
      </c>
      <c r="E1788" s="32">
        <f t="shared" si="81"/>
        <v>45465</v>
      </c>
      <c r="F1788" s="51">
        <f t="shared" si="82"/>
        <v>0.875</v>
      </c>
      <c r="G1788" s="33">
        <f t="shared" si="83"/>
        <v>45465.875</v>
      </c>
    </row>
    <row r="1789" spans="1:7" x14ac:dyDescent="0.45">
      <c r="A1789">
        <v>0</v>
      </c>
      <c r="B1789">
        <v>0</v>
      </c>
      <c r="C1789" t="s">
        <v>1956</v>
      </c>
      <c r="D1789" t="s">
        <v>1957</v>
      </c>
      <c r="E1789" s="32">
        <f t="shared" si="81"/>
        <v>45465</v>
      </c>
      <c r="F1789" s="51">
        <f t="shared" si="82"/>
        <v>0.89583333333333337</v>
      </c>
      <c r="G1789" s="33">
        <f t="shared" si="83"/>
        <v>45465.895833333336</v>
      </c>
    </row>
    <row r="1790" spans="1:7" x14ac:dyDescent="0.45">
      <c r="A1790">
        <v>0</v>
      </c>
      <c r="B1790">
        <v>0</v>
      </c>
      <c r="C1790" t="s">
        <v>1957</v>
      </c>
      <c r="D1790" t="s">
        <v>1958</v>
      </c>
      <c r="E1790" s="32">
        <f t="shared" si="81"/>
        <v>45465</v>
      </c>
      <c r="F1790" s="51">
        <f t="shared" si="82"/>
        <v>0.91666666666666663</v>
      </c>
      <c r="G1790" s="33">
        <f t="shared" si="83"/>
        <v>45465.916666666664</v>
      </c>
    </row>
    <row r="1791" spans="1:7" x14ac:dyDescent="0.45">
      <c r="A1791">
        <v>0</v>
      </c>
      <c r="B1791">
        <v>0</v>
      </c>
      <c r="C1791" t="s">
        <v>1958</v>
      </c>
      <c r="D1791" t="s">
        <v>1959</v>
      </c>
      <c r="E1791" s="32">
        <f t="shared" si="81"/>
        <v>45465</v>
      </c>
      <c r="F1791" s="51">
        <f t="shared" si="82"/>
        <v>0.9375</v>
      </c>
      <c r="G1791" s="33">
        <f t="shared" si="83"/>
        <v>45465.9375</v>
      </c>
    </row>
    <row r="1792" spans="1:7" x14ac:dyDescent="0.45">
      <c r="A1792">
        <v>0</v>
      </c>
      <c r="B1792">
        <v>0</v>
      </c>
      <c r="C1792" t="s">
        <v>1959</v>
      </c>
      <c r="D1792" t="s">
        <v>1960</v>
      </c>
      <c r="E1792" s="32">
        <f t="shared" si="81"/>
        <v>45465</v>
      </c>
      <c r="F1792" s="51">
        <f t="shared" si="82"/>
        <v>0.95833333333333337</v>
      </c>
      <c r="G1792" s="33">
        <f t="shared" si="83"/>
        <v>45465.958333333336</v>
      </c>
    </row>
    <row r="1793" spans="1:7" x14ac:dyDescent="0.45">
      <c r="A1793">
        <v>0</v>
      </c>
      <c r="B1793">
        <v>0</v>
      </c>
      <c r="C1793" t="s">
        <v>1960</v>
      </c>
      <c r="D1793" t="s">
        <v>1961</v>
      </c>
      <c r="E1793" s="32">
        <f t="shared" si="81"/>
        <v>45465</v>
      </c>
      <c r="F1793" s="51">
        <f t="shared" si="82"/>
        <v>0.97916666666666663</v>
      </c>
      <c r="G1793" s="33">
        <f t="shared" si="83"/>
        <v>45465.979166666664</v>
      </c>
    </row>
    <row r="1794" spans="1:7" x14ac:dyDescent="0.45">
      <c r="A1794">
        <v>0</v>
      </c>
      <c r="B1794">
        <v>0</v>
      </c>
      <c r="C1794" t="s">
        <v>1961</v>
      </c>
      <c r="D1794" t="s">
        <v>1962</v>
      </c>
      <c r="E1794" s="32">
        <f t="shared" si="81"/>
        <v>45466</v>
      </c>
      <c r="F1794" s="51">
        <f t="shared" si="82"/>
        <v>0</v>
      </c>
      <c r="G1794" s="33">
        <f t="shared" si="83"/>
        <v>45466</v>
      </c>
    </row>
    <row r="1795" spans="1:7" x14ac:dyDescent="0.45">
      <c r="A1795">
        <v>0</v>
      </c>
      <c r="B1795">
        <v>0</v>
      </c>
      <c r="C1795" t="s">
        <v>1962</v>
      </c>
      <c r="D1795" t="s">
        <v>1963</v>
      </c>
      <c r="E1795" s="32">
        <f t="shared" si="81"/>
        <v>45466</v>
      </c>
      <c r="F1795" s="51">
        <f t="shared" si="82"/>
        <v>2.0833333333333332E-2</v>
      </c>
      <c r="G1795" s="33">
        <f t="shared" si="83"/>
        <v>45466.020833333336</v>
      </c>
    </row>
    <row r="1796" spans="1:7" x14ac:dyDescent="0.45">
      <c r="A1796">
        <v>0</v>
      </c>
      <c r="B1796">
        <v>0</v>
      </c>
      <c r="C1796" t="s">
        <v>1963</v>
      </c>
      <c r="D1796" t="s">
        <v>1964</v>
      </c>
      <c r="E1796" s="32">
        <f t="shared" ref="E1796:E1859" si="84">DATE(MID(C1796,2,4),MID(C1796,7,2),MID(C1796,10,2))</f>
        <v>45466</v>
      </c>
      <c r="F1796" s="51">
        <f t="shared" ref="F1796:F1859" si="85">TIME(MID(C1796,13,2),MID(C1796,16,2),0)</f>
        <v>4.1666666666666664E-2</v>
      </c>
      <c r="G1796" s="33">
        <f t="shared" ref="G1796:G1859" si="86">E1796+F1796</f>
        <v>45466.041666666664</v>
      </c>
    </row>
    <row r="1797" spans="1:7" x14ac:dyDescent="0.45">
      <c r="A1797">
        <v>0</v>
      </c>
      <c r="B1797">
        <v>0</v>
      </c>
      <c r="C1797" t="s">
        <v>1964</v>
      </c>
      <c r="D1797" t="s">
        <v>1965</v>
      </c>
      <c r="E1797" s="32">
        <f t="shared" si="84"/>
        <v>45466</v>
      </c>
      <c r="F1797" s="51">
        <f t="shared" si="85"/>
        <v>6.25E-2</v>
      </c>
      <c r="G1797" s="33">
        <f t="shared" si="86"/>
        <v>45466.0625</v>
      </c>
    </row>
    <row r="1798" spans="1:7" x14ac:dyDescent="0.45">
      <c r="A1798">
        <v>0</v>
      </c>
      <c r="B1798">
        <v>0</v>
      </c>
      <c r="C1798" t="s">
        <v>1965</v>
      </c>
      <c r="D1798" t="s">
        <v>1966</v>
      </c>
      <c r="E1798" s="32">
        <f t="shared" si="84"/>
        <v>45466</v>
      </c>
      <c r="F1798" s="51">
        <f t="shared" si="85"/>
        <v>8.3333333333333329E-2</v>
      </c>
      <c r="G1798" s="33">
        <f t="shared" si="86"/>
        <v>45466.083333333336</v>
      </c>
    </row>
    <row r="1799" spans="1:7" x14ac:dyDescent="0.45">
      <c r="A1799">
        <v>0</v>
      </c>
      <c r="B1799">
        <v>0</v>
      </c>
      <c r="C1799" t="s">
        <v>1966</v>
      </c>
      <c r="D1799" t="s">
        <v>1967</v>
      </c>
      <c r="E1799" s="32">
        <f t="shared" si="84"/>
        <v>45466</v>
      </c>
      <c r="F1799" s="51">
        <f t="shared" si="85"/>
        <v>0.10416666666666667</v>
      </c>
      <c r="G1799" s="33">
        <f t="shared" si="86"/>
        <v>45466.104166666664</v>
      </c>
    </row>
    <row r="1800" spans="1:7" x14ac:dyDescent="0.45">
      <c r="A1800">
        <v>0</v>
      </c>
      <c r="B1800">
        <v>0</v>
      </c>
      <c r="C1800" t="s">
        <v>1967</v>
      </c>
      <c r="D1800" t="s">
        <v>1968</v>
      </c>
      <c r="E1800" s="32">
        <f t="shared" si="84"/>
        <v>45466</v>
      </c>
      <c r="F1800" s="51">
        <f t="shared" si="85"/>
        <v>0.125</v>
      </c>
      <c r="G1800" s="33">
        <f t="shared" si="86"/>
        <v>45466.125</v>
      </c>
    </row>
    <row r="1801" spans="1:7" x14ac:dyDescent="0.45">
      <c r="A1801">
        <v>0</v>
      </c>
      <c r="B1801">
        <v>0</v>
      </c>
      <c r="C1801" t="s">
        <v>1968</v>
      </c>
      <c r="D1801" t="s">
        <v>1969</v>
      </c>
      <c r="E1801" s="32">
        <f t="shared" si="84"/>
        <v>45466</v>
      </c>
      <c r="F1801" s="51">
        <f t="shared" si="85"/>
        <v>0.14583333333333334</v>
      </c>
      <c r="G1801" s="33">
        <f t="shared" si="86"/>
        <v>45466.145833333336</v>
      </c>
    </row>
    <row r="1802" spans="1:7" x14ac:dyDescent="0.45">
      <c r="A1802">
        <v>0</v>
      </c>
      <c r="B1802">
        <v>0</v>
      </c>
      <c r="C1802" t="s">
        <v>1969</v>
      </c>
      <c r="D1802" t="s">
        <v>1970</v>
      </c>
      <c r="E1802" s="32">
        <f t="shared" si="84"/>
        <v>45466</v>
      </c>
      <c r="F1802" s="51">
        <f t="shared" si="85"/>
        <v>0.16666666666666666</v>
      </c>
      <c r="G1802" s="33">
        <f t="shared" si="86"/>
        <v>45466.166666666664</v>
      </c>
    </row>
    <row r="1803" spans="1:7" x14ac:dyDescent="0.45">
      <c r="A1803">
        <v>0</v>
      </c>
      <c r="B1803">
        <v>0</v>
      </c>
      <c r="C1803" t="s">
        <v>1970</v>
      </c>
      <c r="D1803" t="s">
        <v>1971</v>
      </c>
      <c r="E1803" s="32">
        <f t="shared" si="84"/>
        <v>45466</v>
      </c>
      <c r="F1803" s="51">
        <f t="shared" si="85"/>
        <v>0.1875</v>
      </c>
      <c r="G1803" s="33">
        <f t="shared" si="86"/>
        <v>45466.1875</v>
      </c>
    </row>
    <row r="1804" spans="1:7" x14ac:dyDescent="0.45">
      <c r="A1804">
        <v>0</v>
      </c>
      <c r="B1804">
        <v>0</v>
      </c>
      <c r="C1804" t="s">
        <v>1971</v>
      </c>
      <c r="D1804" t="s">
        <v>1972</v>
      </c>
      <c r="E1804" s="32">
        <f t="shared" si="84"/>
        <v>45466</v>
      </c>
      <c r="F1804" s="51">
        <f t="shared" si="85"/>
        <v>0.20833333333333334</v>
      </c>
      <c r="G1804" s="33">
        <f t="shared" si="86"/>
        <v>45466.208333333336</v>
      </c>
    </row>
    <row r="1805" spans="1:7" x14ac:dyDescent="0.45">
      <c r="A1805">
        <v>0</v>
      </c>
      <c r="B1805">
        <v>0</v>
      </c>
      <c r="C1805" t="s">
        <v>1972</v>
      </c>
      <c r="D1805" t="s">
        <v>1973</v>
      </c>
      <c r="E1805" s="32">
        <f t="shared" si="84"/>
        <v>45466</v>
      </c>
      <c r="F1805" s="51">
        <f t="shared" si="85"/>
        <v>0.22916666666666666</v>
      </c>
      <c r="G1805" s="33">
        <f t="shared" si="86"/>
        <v>45466.229166666664</v>
      </c>
    </row>
    <row r="1806" spans="1:7" x14ac:dyDescent="0.45">
      <c r="A1806">
        <v>0</v>
      </c>
      <c r="B1806">
        <v>0</v>
      </c>
      <c r="C1806" t="s">
        <v>1973</v>
      </c>
      <c r="D1806" t="s">
        <v>1974</v>
      </c>
      <c r="E1806" s="32">
        <f t="shared" si="84"/>
        <v>45466</v>
      </c>
      <c r="F1806" s="51">
        <f t="shared" si="85"/>
        <v>0.25</v>
      </c>
      <c r="G1806" s="33">
        <f t="shared" si="86"/>
        <v>45466.25</v>
      </c>
    </row>
    <row r="1807" spans="1:7" x14ac:dyDescent="0.45">
      <c r="A1807">
        <v>0</v>
      </c>
      <c r="B1807">
        <v>0</v>
      </c>
      <c r="C1807" t="s">
        <v>1974</v>
      </c>
      <c r="D1807" t="s">
        <v>1975</v>
      </c>
      <c r="E1807" s="32">
        <f t="shared" si="84"/>
        <v>45466</v>
      </c>
      <c r="F1807" s="51">
        <f t="shared" si="85"/>
        <v>0.27083333333333331</v>
      </c>
      <c r="G1807" s="33">
        <f t="shared" si="86"/>
        <v>45466.270833333336</v>
      </c>
    </row>
    <row r="1808" spans="1:7" x14ac:dyDescent="0.45">
      <c r="A1808">
        <v>0</v>
      </c>
      <c r="B1808">
        <v>0</v>
      </c>
      <c r="C1808" t="s">
        <v>1975</v>
      </c>
      <c r="D1808" t="s">
        <v>1976</v>
      </c>
      <c r="E1808" s="32">
        <f t="shared" si="84"/>
        <v>45466</v>
      </c>
      <c r="F1808" s="51">
        <f t="shared" si="85"/>
        <v>0.29166666666666669</v>
      </c>
      <c r="G1808" s="33">
        <f t="shared" si="86"/>
        <v>45466.291666666664</v>
      </c>
    </row>
    <row r="1809" spans="1:7" x14ac:dyDescent="0.45">
      <c r="A1809">
        <v>0</v>
      </c>
      <c r="B1809">
        <v>0</v>
      </c>
      <c r="C1809" t="s">
        <v>1976</v>
      </c>
      <c r="D1809" t="s">
        <v>1977</v>
      </c>
      <c r="E1809" s="32">
        <f t="shared" si="84"/>
        <v>45466</v>
      </c>
      <c r="F1809" s="51">
        <f t="shared" si="85"/>
        <v>0.3125</v>
      </c>
      <c r="G1809" s="33">
        <f t="shared" si="86"/>
        <v>45466.3125</v>
      </c>
    </row>
    <row r="1810" spans="1:7" x14ac:dyDescent="0.45">
      <c r="A1810">
        <v>0</v>
      </c>
      <c r="B1810">
        <v>0</v>
      </c>
      <c r="C1810" t="s">
        <v>1977</v>
      </c>
      <c r="D1810" t="s">
        <v>1978</v>
      </c>
      <c r="E1810" s="32">
        <f t="shared" si="84"/>
        <v>45466</v>
      </c>
      <c r="F1810" s="51">
        <f t="shared" si="85"/>
        <v>0.33333333333333331</v>
      </c>
      <c r="G1810" s="33">
        <f t="shared" si="86"/>
        <v>45466.333333333336</v>
      </c>
    </row>
    <row r="1811" spans="1:7" x14ac:dyDescent="0.45">
      <c r="A1811">
        <v>0</v>
      </c>
      <c r="B1811">
        <v>0</v>
      </c>
      <c r="C1811" t="s">
        <v>1978</v>
      </c>
      <c r="D1811" t="s">
        <v>1979</v>
      </c>
      <c r="E1811" s="32">
        <f t="shared" si="84"/>
        <v>45466</v>
      </c>
      <c r="F1811" s="51">
        <f t="shared" si="85"/>
        <v>0.35416666666666669</v>
      </c>
      <c r="G1811" s="33">
        <f t="shared" si="86"/>
        <v>45466.354166666664</v>
      </c>
    </row>
    <row r="1812" spans="1:7" x14ac:dyDescent="0.45">
      <c r="A1812">
        <v>0</v>
      </c>
      <c r="B1812">
        <v>0</v>
      </c>
      <c r="C1812" t="s">
        <v>1979</v>
      </c>
      <c r="D1812" t="s">
        <v>1980</v>
      </c>
      <c r="E1812" s="32">
        <f t="shared" si="84"/>
        <v>45466</v>
      </c>
      <c r="F1812" s="51">
        <f t="shared" si="85"/>
        <v>0.375</v>
      </c>
      <c r="G1812" s="33">
        <f t="shared" si="86"/>
        <v>45466.375</v>
      </c>
    </row>
    <row r="1813" spans="1:7" x14ac:dyDescent="0.45">
      <c r="A1813">
        <v>0</v>
      </c>
      <c r="B1813">
        <v>0</v>
      </c>
      <c r="C1813" t="s">
        <v>1980</v>
      </c>
      <c r="D1813" t="s">
        <v>1981</v>
      </c>
      <c r="E1813" s="32">
        <f t="shared" si="84"/>
        <v>45466</v>
      </c>
      <c r="F1813" s="51">
        <f t="shared" si="85"/>
        <v>0.39583333333333331</v>
      </c>
      <c r="G1813" s="33">
        <f t="shared" si="86"/>
        <v>45466.395833333336</v>
      </c>
    </row>
    <row r="1814" spans="1:7" x14ac:dyDescent="0.45">
      <c r="A1814">
        <v>0</v>
      </c>
      <c r="B1814">
        <v>0</v>
      </c>
      <c r="C1814" t="s">
        <v>1981</v>
      </c>
      <c r="D1814" t="s">
        <v>1982</v>
      </c>
      <c r="E1814" s="32">
        <f t="shared" si="84"/>
        <v>45466</v>
      </c>
      <c r="F1814" s="51">
        <f t="shared" si="85"/>
        <v>0.41666666666666669</v>
      </c>
      <c r="G1814" s="33">
        <f t="shared" si="86"/>
        <v>45466.416666666664</v>
      </c>
    </row>
    <row r="1815" spans="1:7" x14ac:dyDescent="0.45">
      <c r="A1815">
        <v>0</v>
      </c>
      <c r="B1815">
        <v>0</v>
      </c>
      <c r="C1815" t="s">
        <v>1982</v>
      </c>
      <c r="D1815" t="s">
        <v>1983</v>
      </c>
      <c r="E1815" s="32">
        <f t="shared" si="84"/>
        <v>45466</v>
      </c>
      <c r="F1815" s="51">
        <f t="shared" si="85"/>
        <v>0.4375</v>
      </c>
      <c r="G1815" s="33">
        <f t="shared" si="86"/>
        <v>45466.4375</v>
      </c>
    </row>
    <row r="1816" spans="1:7" x14ac:dyDescent="0.45">
      <c r="A1816">
        <v>0</v>
      </c>
      <c r="B1816">
        <v>0</v>
      </c>
      <c r="C1816" t="s">
        <v>1983</v>
      </c>
      <c r="D1816" t="s">
        <v>1984</v>
      </c>
      <c r="E1816" s="32">
        <f t="shared" si="84"/>
        <v>45466</v>
      </c>
      <c r="F1816" s="51">
        <f t="shared" si="85"/>
        <v>0.45833333333333331</v>
      </c>
      <c r="G1816" s="33">
        <f t="shared" si="86"/>
        <v>45466.458333333336</v>
      </c>
    </row>
    <row r="1817" spans="1:7" x14ac:dyDescent="0.45">
      <c r="A1817">
        <v>0</v>
      </c>
      <c r="B1817">
        <v>0</v>
      </c>
      <c r="C1817" t="s">
        <v>1984</v>
      </c>
      <c r="D1817" t="s">
        <v>1985</v>
      </c>
      <c r="E1817" s="32">
        <f t="shared" si="84"/>
        <v>45466</v>
      </c>
      <c r="F1817" s="51">
        <f t="shared" si="85"/>
        <v>0.47916666666666669</v>
      </c>
      <c r="G1817" s="33">
        <f t="shared" si="86"/>
        <v>45466.479166666664</v>
      </c>
    </row>
    <row r="1818" spans="1:7" x14ac:dyDescent="0.45">
      <c r="A1818">
        <v>0</v>
      </c>
      <c r="B1818">
        <v>0</v>
      </c>
      <c r="C1818" t="s">
        <v>1985</v>
      </c>
      <c r="D1818" t="s">
        <v>1986</v>
      </c>
      <c r="E1818" s="32">
        <f t="shared" si="84"/>
        <v>45466</v>
      </c>
      <c r="F1818" s="51">
        <f t="shared" si="85"/>
        <v>0.5</v>
      </c>
      <c r="G1818" s="33">
        <f t="shared" si="86"/>
        <v>45466.5</v>
      </c>
    </row>
    <row r="1819" spans="1:7" x14ac:dyDescent="0.45">
      <c r="A1819">
        <v>0</v>
      </c>
      <c r="B1819">
        <v>0</v>
      </c>
      <c r="C1819" t="s">
        <v>1986</v>
      </c>
      <c r="D1819" t="s">
        <v>1987</v>
      </c>
      <c r="E1819" s="32">
        <f t="shared" si="84"/>
        <v>45466</v>
      </c>
      <c r="F1819" s="51">
        <f t="shared" si="85"/>
        <v>0.52083333333333337</v>
      </c>
      <c r="G1819" s="33">
        <f t="shared" si="86"/>
        <v>45466.520833333336</v>
      </c>
    </row>
    <row r="1820" spans="1:7" x14ac:dyDescent="0.45">
      <c r="A1820">
        <v>0</v>
      </c>
      <c r="B1820">
        <v>0</v>
      </c>
      <c r="C1820" t="s">
        <v>1987</v>
      </c>
      <c r="D1820" t="s">
        <v>1988</v>
      </c>
      <c r="E1820" s="32">
        <f t="shared" si="84"/>
        <v>45466</v>
      </c>
      <c r="F1820" s="51">
        <f t="shared" si="85"/>
        <v>0.54166666666666663</v>
      </c>
      <c r="G1820" s="33">
        <f t="shared" si="86"/>
        <v>45466.541666666664</v>
      </c>
    </row>
    <row r="1821" spans="1:7" x14ac:dyDescent="0.45">
      <c r="A1821">
        <v>0</v>
      </c>
      <c r="B1821">
        <v>0</v>
      </c>
      <c r="C1821" t="s">
        <v>1988</v>
      </c>
      <c r="D1821" t="s">
        <v>1989</v>
      </c>
      <c r="E1821" s="32">
        <f t="shared" si="84"/>
        <v>45466</v>
      </c>
      <c r="F1821" s="51">
        <f t="shared" si="85"/>
        <v>0.5625</v>
      </c>
      <c r="G1821" s="33">
        <f t="shared" si="86"/>
        <v>45466.5625</v>
      </c>
    </row>
    <row r="1822" spans="1:7" x14ac:dyDescent="0.45">
      <c r="A1822">
        <v>0</v>
      </c>
      <c r="B1822">
        <v>0</v>
      </c>
      <c r="C1822" t="s">
        <v>1989</v>
      </c>
      <c r="D1822" t="s">
        <v>1990</v>
      </c>
      <c r="E1822" s="32">
        <f t="shared" si="84"/>
        <v>45466</v>
      </c>
      <c r="F1822" s="51">
        <f t="shared" si="85"/>
        <v>0.58333333333333337</v>
      </c>
      <c r="G1822" s="33">
        <f t="shared" si="86"/>
        <v>45466.583333333336</v>
      </c>
    </row>
    <row r="1823" spans="1:7" x14ac:dyDescent="0.45">
      <c r="A1823">
        <v>0</v>
      </c>
      <c r="B1823">
        <v>0</v>
      </c>
      <c r="C1823" t="s">
        <v>1990</v>
      </c>
      <c r="D1823" t="s">
        <v>1991</v>
      </c>
      <c r="E1823" s="32">
        <f t="shared" si="84"/>
        <v>45466</v>
      </c>
      <c r="F1823" s="51">
        <f t="shared" si="85"/>
        <v>0.60416666666666663</v>
      </c>
      <c r="G1823" s="33">
        <f t="shared" si="86"/>
        <v>45466.604166666664</v>
      </c>
    </row>
    <row r="1824" spans="1:7" x14ac:dyDescent="0.45">
      <c r="A1824">
        <v>0</v>
      </c>
      <c r="B1824">
        <v>0</v>
      </c>
      <c r="C1824" t="s">
        <v>1991</v>
      </c>
      <c r="D1824" t="s">
        <v>1992</v>
      </c>
      <c r="E1824" s="32">
        <f t="shared" si="84"/>
        <v>45466</v>
      </c>
      <c r="F1824" s="51">
        <f t="shared" si="85"/>
        <v>0.625</v>
      </c>
      <c r="G1824" s="33">
        <f t="shared" si="86"/>
        <v>45466.625</v>
      </c>
    </row>
    <row r="1825" spans="1:7" x14ac:dyDescent="0.45">
      <c r="A1825">
        <v>0</v>
      </c>
      <c r="B1825">
        <v>0</v>
      </c>
      <c r="C1825" t="s">
        <v>1992</v>
      </c>
      <c r="D1825" t="s">
        <v>1993</v>
      </c>
      <c r="E1825" s="32">
        <f t="shared" si="84"/>
        <v>45466</v>
      </c>
      <c r="F1825" s="51">
        <f t="shared" si="85"/>
        <v>0.64583333333333337</v>
      </c>
      <c r="G1825" s="33">
        <f t="shared" si="86"/>
        <v>45466.645833333336</v>
      </c>
    </row>
    <row r="1826" spans="1:7" x14ac:dyDescent="0.45">
      <c r="A1826">
        <v>0</v>
      </c>
      <c r="B1826">
        <v>0</v>
      </c>
      <c r="C1826" t="s">
        <v>1993</v>
      </c>
      <c r="D1826" t="s">
        <v>1994</v>
      </c>
      <c r="E1826" s="32">
        <f t="shared" si="84"/>
        <v>45466</v>
      </c>
      <c r="F1826" s="51">
        <f t="shared" si="85"/>
        <v>0.66666666666666663</v>
      </c>
      <c r="G1826" s="33">
        <f t="shared" si="86"/>
        <v>45466.666666666664</v>
      </c>
    </row>
    <row r="1827" spans="1:7" x14ac:dyDescent="0.45">
      <c r="A1827">
        <v>0</v>
      </c>
      <c r="B1827">
        <v>0</v>
      </c>
      <c r="C1827" t="s">
        <v>1994</v>
      </c>
      <c r="D1827" t="s">
        <v>1995</v>
      </c>
      <c r="E1827" s="32">
        <f t="shared" si="84"/>
        <v>45466</v>
      </c>
      <c r="F1827" s="51">
        <f t="shared" si="85"/>
        <v>0.6875</v>
      </c>
      <c r="G1827" s="33">
        <f t="shared" si="86"/>
        <v>45466.6875</v>
      </c>
    </row>
    <row r="1828" spans="1:7" x14ac:dyDescent="0.45">
      <c r="A1828">
        <v>0</v>
      </c>
      <c r="B1828">
        <v>0</v>
      </c>
      <c r="C1828" t="s">
        <v>1995</v>
      </c>
      <c r="D1828" t="s">
        <v>1996</v>
      </c>
      <c r="E1828" s="32">
        <f t="shared" si="84"/>
        <v>45466</v>
      </c>
      <c r="F1828" s="51">
        <f t="shared" si="85"/>
        <v>0.70833333333333337</v>
      </c>
      <c r="G1828" s="33">
        <f t="shared" si="86"/>
        <v>45466.708333333336</v>
      </c>
    </row>
    <row r="1829" spans="1:7" x14ac:dyDescent="0.45">
      <c r="A1829">
        <v>0</v>
      </c>
      <c r="B1829">
        <v>0</v>
      </c>
      <c r="C1829" t="s">
        <v>1996</v>
      </c>
      <c r="D1829" t="s">
        <v>1997</v>
      </c>
      <c r="E1829" s="32">
        <f t="shared" si="84"/>
        <v>45466</v>
      </c>
      <c r="F1829" s="51">
        <f t="shared" si="85"/>
        <v>0.72916666666666663</v>
      </c>
      <c r="G1829" s="33">
        <f t="shared" si="86"/>
        <v>45466.729166666664</v>
      </c>
    </row>
    <row r="1830" spans="1:7" x14ac:dyDescent="0.45">
      <c r="A1830">
        <v>0</v>
      </c>
      <c r="B1830">
        <v>0</v>
      </c>
      <c r="C1830" t="s">
        <v>1997</v>
      </c>
      <c r="D1830" t="s">
        <v>1998</v>
      </c>
      <c r="E1830" s="32">
        <f t="shared" si="84"/>
        <v>45466</v>
      </c>
      <c r="F1830" s="51">
        <f t="shared" si="85"/>
        <v>0.75</v>
      </c>
      <c r="G1830" s="33">
        <f t="shared" si="86"/>
        <v>45466.75</v>
      </c>
    </row>
    <row r="1831" spans="1:7" x14ac:dyDescent="0.45">
      <c r="A1831">
        <v>0</v>
      </c>
      <c r="B1831">
        <v>0</v>
      </c>
      <c r="C1831" t="s">
        <v>1998</v>
      </c>
      <c r="D1831" t="s">
        <v>1999</v>
      </c>
      <c r="E1831" s="32">
        <f t="shared" si="84"/>
        <v>45466</v>
      </c>
      <c r="F1831" s="51">
        <f t="shared" si="85"/>
        <v>0.77083333333333337</v>
      </c>
      <c r="G1831" s="33">
        <f t="shared" si="86"/>
        <v>45466.770833333336</v>
      </c>
    </row>
    <row r="1832" spans="1:7" x14ac:dyDescent="0.45">
      <c r="A1832">
        <v>0</v>
      </c>
      <c r="B1832">
        <v>0</v>
      </c>
      <c r="C1832" t="s">
        <v>1999</v>
      </c>
      <c r="D1832" t="s">
        <v>2000</v>
      </c>
      <c r="E1832" s="32">
        <f t="shared" si="84"/>
        <v>45466</v>
      </c>
      <c r="F1832" s="51">
        <f t="shared" si="85"/>
        <v>0.79166666666666663</v>
      </c>
      <c r="G1832" s="33">
        <f t="shared" si="86"/>
        <v>45466.791666666664</v>
      </c>
    </row>
    <row r="1833" spans="1:7" x14ac:dyDescent="0.45">
      <c r="A1833">
        <v>0</v>
      </c>
      <c r="B1833">
        <v>0</v>
      </c>
      <c r="C1833" t="s">
        <v>2000</v>
      </c>
      <c r="D1833" t="s">
        <v>2001</v>
      </c>
      <c r="E1833" s="32">
        <f t="shared" si="84"/>
        <v>45466</v>
      </c>
      <c r="F1833" s="51">
        <f t="shared" si="85"/>
        <v>0.8125</v>
      </c>
      <c r="G1833" s="33">
        <f t="shared" si="86"/>
        <v>45466.8125</v>
      </c>
    </row>
    <row r="1834" spans="1:7" x14ac:dyDescent="0.45">
      <c r="A1834">
        <v>0</v>
      </c>
      <c r="B1834">
        <v>0</v>
      </c>
      <c r="C1834" t="s">
        <v>2001</v>
      </c>
      <c r="D1834" t="s">
        <v>2002</v>
      </c>
      <c r="E1834" s="32">
        <f t="shared" si="84"/>
        <v>45466</v>
      </c>
      <c r="F1834" s="51">
        <f t="shared" si="85"/>
        <v>0.83333333333333337</v>
      </c>
      <c r="G1834" s="33">
        <f t="shared" si="86"/>
        <v>45466.833333333336</v>
      </c>
    </row>
    <row r="1835" spans="1:7" x14ac:dyDescent="0.45">
      <c r="A1835">
        <v>0</v>
      </c>
      <c r="B1835">
        <v>0</v>
      </c>
      <c r="C1835" t="s">
        <v>2002</v>
      </c>
      <c r="D1835" t="s">
        <v>2003</v>
      </c>
      <c r="E1835" s="32">
        <f t="shared" si="84"/>
        <v>45466</v>
      </c>
      <c r="F1835" s="51">
        <f t="shared" si="85"/>
        <v>0.85416666666666663</v>
      </c>
      <c r="G1835" s="33">
        <f t="shared" si="86"/>
        <v>45466.854166666664</v>
      </c>
    </row>
    <row r="1836" spans="1:7" x14ac:dyDescent="0.45">
      <c r="A1836">
        <v>0</v>
      </c>
      <c r="B1836">
        <v>0</v>
      </c>
      <c r="C1836" t="s">
        <v>2003</v>
      </c>
      <c r="D1836" t="s">
        <v>2004</v>
      </c>
      <c r="E1836" s="32">
        <f t="shared" si="84"/>
        <v>45466</v>
      </c>
      <c r="F1836" s="51">
        <f t="shared" si="85"/>
        <v>0.875</v>
      </c>
      <c r="G1836" s="33">
        <f t="shared" si="86"/>
        <v>45466.875</v>
      </c>
    </row>
    <row r="1837" spans="1:7" x14ac:dyDescent="0.45">
      <c r="A1837">
        <v>0</v>
      </c>
      <c r="B1837">
        <v>0</v>
      </c>
      <c r="C1837" t="s">
        <v>2004</v>
      </c>
      <c r="D1837" t="s">
        <v>2005</v>
      </c>
      <c r="E1837" s="32">
        <f t="shared" si="84"/>
        <v>45466</v>
      </c>
      <c r="F1837" s="51">
        <f t="shared" si="85"/>
        <v>0.89583333333333337</v>
      </c>
      <c r="G1837" s="33">
        <f t="shared" si="86"/>
        <v>45466.895833333336</v>
      </c>
    </row>
    <row r="1838" spans="1:7" x14ac:dyDescent="0.45">
      <c r="A1838">
        <v>0</v>
      </c>
      <c r="B1838">
        <v>0</v>
      </c>
      <c r="C1838" t="s">
        <v>2005</v>
      </c>
      <c r="D1838" t="s">
        <v>2006</v>
      </c>
      <c r="E1838" s="32">
        <f t="shared" si="84"/>
        <v>45466</v>
      </c>
      <c r="F1838" s="51">
        <f t="shared" si="85"/>
        <v>0.91666666666666663</v>
      </c>
      <c r="G1838" s="33">
        <f t="shared" si="86"/>
        <v>45466.916666666664</v>
      </c>
    </row>
    <row r="1839" spans="1:7" x14ac:dyDescent="0.45">
      <c r="A1839">
        <v>0</v>
      </c>
      <c r="B1839">
        <v>0</v>
      </c>
      <c r="C1839" t="s">
        <v>2006</v>
      </c>
      <c r="D1839" t="s">
        <v>2007</v>
      </c>
      <c r="E1839" s="32">
        <f t="shared" si="84"/>
        <v>45466</v>
      </c>
      <c r="F1839" s="51">
        <f t="shared" si="85"/>
        <v>0.9375</v>
      </c>
      <c r="G1839" s="33">
        <f t="shared" si="86"/>
        <v>45466.9375</v>
      </c>
    </row>
    <row r="1840" spans="1:7" x14ac:dyDescent="0.45">
      <c r="A1840">
        <v>0</v>
      </c>
      <c r="B1840">
        <v>0</v>
      </c>
      <c r="C1840" t="s">
        <v>2007</v>
      </c>
      <c r="D1840" t="s">
        <v>2008</v>
      </c>
      <c r="E1840" s="32">
        <f t="shared" si="84"/>
        <v>45466</v>
      </c>
      <c r="F1840" s="51">
        <f t="shared" si="85"/>
        <v>0.95833333333333337</v>
      </c>
      <c r="G1840" s="33">
        <f t="shared" si="86"/>
        <v>45466.958333333336</v>
      </c>
    </row>
    <row r="1841" spans="1:7" x14ac:dyDescent="0.45">
      <c r="A1841">
        <v>0</v>
      </c>
      <c r="B1841">
        <v>0</v>
      </c>
      <c r="C1841" t="s">
        <v>2008</v>
      </c>
      <c r="D1841" t="s">
        <v>2009</v>
      </c>
      <c r="E1841" s="32">
        <f t="shared" si="84"/>
        <v>45466</v>
      </c>
      <c r="F1841" s="51">
        <f t="shared" si="85"/>
        <v>0.97916666666666663</v>
      </c>
      <c r="G1841" s="33">
        <f t="shared" si="86"/>
        <v>45466.979166666664</v>
      </c>
    </row>
    <row r="1842" spans="1:7" x14ac:dyDescent="0.45">
      <c r="A1842">
        <v>0</v>
      </c>
      <c r="B1842">
        <v>0</v>
      </c>
      <c r="C1842" t="s">
        <v>2009</v>
      </c>
      <c r="D1842" t="s">
        <v>2010</v>
      </c>
      <c r="E1842" s="32">
        <f t="shared" si="84"/>
        <v>45467</v>
      </c>
      <c r="F1842" s="51">
        <f t="shared" si="85"/>
        <v>0</v>
      </c>
      <c r="G1842" s="33">
        <f t="shared" si="86"/>
        <v>45467</v>
      </c>
    </row>
    <row r="1843" spans="1:7" x14ac:dyDescent="0.45">
      <c r="A1843">
        <v>0</v>
      </c>
      <c r="B1843">
        <v>0</v>
      </c>
      <c r="C1843" t="s">
        <v>2010</v>
      </c>
      <c r="D1843" t="s">
        <v>2011</v>
      </c>
      <c r="E1843" s="32">
        <f t="shared" si="84"/>
        <v>45467</v>
      </c>
      <c r="F1843" s="51">
        <f t="shared" si="85"/>
        <v>2.0833333333333332E-2</v>
      </c>
      <c r="G1843" s="33">
        <f t="shared" si="86"/>
        <v>45467.020833333336</v>
      </c>
    </row>
    <row r="1844" spans="1:7" x14ac:dyDescent="0.45">
      <c r="A1844">
        <v>0</v>
      </c>
      <c r="B1844">
        <v>0</v>
      </c>
      <c r="C1844" t="s">
        <v>2011</v>
      </c>
      <c r="D1844" t="s">
        <v>2012</v>
      </c>
      <c r="E1844" s="32">
        <f t="shared" si="84"/>
        <v>45467</v>
      </c>
      <c r="F1844" s="51">
        <f t="shared" si="85"/>
        <v>4.1666666666666664E-2</v>
      </c>
      <c r="G1844" s="33">
        <f t="shared" si="86"/>
        <v>45467.041666666664</v>
      </c>
    </row>
    <row r="1845" spans="1:7" x14ac:dyDescent="0.45">
      <c r="A1845">
        <v>0</v>
      </c>
      <c r="B1845">
        <v>0</v>
      </c>
      <c r="C1845" t="s">
        <v>2012</v>
      </c>
      <c r="D1845" t="s">
        <v>2013</v>
      </c>
      <c r="E1845" s="32">
        <f t="shared" si="84"/>
        <v>45467</v>
      </c>
      <c r="F1845" s="51">
        <f t="shared" si="85"/>
        <v>6.25E-2</v>
      </c>
      <c r="G1845" s="33">
        <f t="shared" si="86"/>
        <v>45467.0625</v>
      </c>
    </row>
    <row r="1846" spans="1:7" x14ac:dyDescent="0.45">
      <c r="A1846">
        <v>0</v>
      </c>
      <c r="B1846">
        <v>0</v>
      </c>
      <c r="C1846" t="s">
        <v>2013</v>
      </c>
      <c r="D1846" t="s">
        <v>2014</v>
      </c>
      <c r="E1846" s="32">
        <f t="shared" si="84"/>
        <v>45467</v>
      </c>
      <c r="F1846" s="51">
        <f t="shared" si="85"/>
        <v>8.3333333333333329E-2</v>
      </c>
      <c r="G1846" s="33">
        <f t="shared" si="86"/>
        <v>45467.083333333336</v>
      </c>
    </row>
    <row r="1847" spans="1:7" x14ac:dyDescent="0.45">
      <c r="A1847">
        <v>0</v>
      </c>
      <c r="B1847">
        <v>0</v>
      </c>
      <c r="C1847" t="s">
        <v>2014</v>
      </c>
      <c r="D1847" t="s">
        <v>2015</v>
      </c>
      <c r="E1847" s="32">
        <f t="shared" si="84"/>
        <v>45467</v>
      </c>
      <c r="F1847" s="51">
        <f t="shared" si="85"/>
        <v>0.10416666666666667</v>
      </c>
      <c r="G1847" s="33">
        <f t="shared" si="86"/>
        <v>45467.104166666664</v>
      </c>
    </row>
    <row r="1848" spans="1:7" x14ac:dyDescent="0.45">
      <c r="A1848">
        <v>0</v>
      </c>
      <c r="B1848">
        <v>0</v>
      </c>
      <c r="C1848" t="s">
        <v>2015</v>
      </c>
      <c r="D1848" t="s">
        <v>2016</v>
      </c>
      <c r="E1848" s="32">
        <f t="shared" si="84"/>
        <v>45467</v>
      </c>
      <c r="F1848" s="51">
        <f t="shared" si="85"/>
        <v>0.125</v>
      </c>
      <c r="G1848" s="33">
        <f t="shared" si="86"/>
        <v>45467.125</v>
      </c>
    </row>
    <row r="1849" spans="1:7" x14ac:dyDescent="0.45">
      <c r="A1849">
        <v>0</v>
      </c>
      <c r="B1849">
        <v>0</v>
      </c>
      <c r="C1849" t="s">
        <v>2016</v>
      </c>
      <c r="D1849" t="s">
        <v>2017</v>
      </c>
      <c r="E1849" s="32">
        <f t="shared" si="84"/>
        <v>45467</v>
      </c>
      <c r="F1849" s="51">
        <f t="shared" si="85"/>
        <v>0.14583333333333334</v>
      </c>
      <c r="G1849" s="33">
        <f t="shared" si="86"/>
        <v>45467.145833333336</v>
      </c>
    </row>
    <row r="1850" spans="1:7" x14ac:dyDescent="0.45">
      <c r="A1850">
        <v>0</v>
      </c>
      <c r="B1850">
        <v>0</v>
      </c>
      <c r="C1850" t="s">
        <v>2017</v>
      </c>
      <c r="D1850" t="s">
        <v>2018</v>
      </c>
      <c r="E1850" s="32">
        <f t="shared" si="84"/>
        <v>45467</v>
      </c>
      <c r="F1850" s="51">
        <f t="shared" si="85"/>
        <v>0.16666666666666666</v>
      </c>
      <c r="G1850" s="33">
        <f t="shared" si="86"/>
        <v>45467.166666666664</v>
      </c>
    </row>
    <row r="1851" spans="1:7" x14ac:dyDescent="0.45">
      <c r="A1851">
        <v>0</v>
      </c>
      <c r="B1851">
        <v>0</v>
      </c>
      <c r="C1851" t="s">
        <v>2018</v>
      </c>
      <c r="D1851" t="s">
        <v>2019</v>
      </c>
      <c r="E1851" s="32">
        <f t="shared" si="84"/>
        <v>45467</v>
      </c>
      <c r="F1851" s="51">
        <f t="shared" si="85"/>
        <v>0.1875</v>
      </c>
      <c r="G1851" s="33">
        <f t="shared" si="86"/>
        <v>45467.1875</v>
      </c>
    </row>
    <row r="1852" spans="1:7" x14ac:dyDescent="0.45">
      <c r="A1852">
        <v>0</v>
      </c>
      <c r="B1852">
        <v>0</v>
      </c>
      <c r="C1852" t="s">
        <v>2019</v>
      </c>
      <c r="D1852" t="s">
        <v>2020</v>
      </c>
      <c r="E1852" s="32">
        <f t="shared" si="84"/>
        <v>45467</v>
      </c>
      <c r="F1852" s="51">
        <f t="shared" si="85"/>
        <v>0.20833333333333334</v>
      </c>
      <c r="G1852" s="33">
        <f t="shared" si="86"/>
        <v>45467.208333333336</v>
      </c>
    </row>
    <row r="1853" spans="1:7" x14ac:dyDescent="0.45">
      <c r="A1853">
        <v>0</v>
      </c>
      <c r="B1853">
        <v>0</v>
      </c>
      <c r="C1853" t="s">
        <v>2020</v>
      </c>
      <c r="D1853" t="s">
        <v>2021</v>
      </c>
      <c r="E1853" s="32">
        <f t="shared" si="84"/>
        <v>45467</v>
      </c>
      <c r="F1853" s="51">
        <f t="shared" si="85"/>
        <v>0.22916666666666666</v>
      </c>
      <c r="G1853" s="33">
        <f t="shared" si="86"/>
        <v>45467.229166666664</v>
      </c>
    </row>
    <row r="1854" spans="1:7" x14ac:dyDescent="0.45">
      <c r="A1854">
        <v>0</v>
      </c>
      <c r="B1854">
        <v>0</v>
      </c>
      <c r="C1854" t="s">
        <v>2021</v>
      </c>
      <c r="D1854" t="s">
        <v>2022</v>
      </c>
      <c r="E1854" s="32">
        <f t="shared" si="84"/>
        <v>45467</v>
      </c>
      <c r="F1854" s="51">
        <f t="shared" si="85"/>
        <v>0.25</v>
      </c>
      <c r="G1854" s="33">
        <f t="shared" si="86"/>
        <v>45467.25</v>
      </c>
    </row>
    <row r="1855" spans="1:7" x14ac:dyDescent="0.45">
      <c r="A1855">
        <v>0</v>
      </c>
      <c r="B1855">
        <v>0</v>
      </c>
      <c r="C1855" t="s">
        <v>2022</v>
      </c>
      <c r="D1855" t="s">
        <v>2023</v>
      </c>
      <c r="E1855" s="32">
        <f t="shared" si="84"/>
        <v>45467</v>
      </c>
      <c r="F1855" s="51">
        <f t="shared" si="85"/>
        <v>0.27083333333333331</v>
      </c>
      <c r="G1855" s="33">
        <f t="shared" si="86"/>
        <v>45467.270833333336</v>
      </c>
    </row>
    <row r="1856" spans="1:7" x14ac:dyDescent="0.45">
      <c r="A1856">
        <v>0</v>
      </c>
      <c r="B1856">
        <v>0</v>
      </c>
      <c r="C1856" t="s">
        <v>2023</v>
      </c>
      <c r="D1856" t="s">
        <v>2024</v>
      </c>
      <c r="E1856" s="32">
        <f t="shared" si="84"/>
        <v>45467</v>
      </c>
      <c r="F1856" s="51">
        <f t="shared" si="85"/>
        <v>0.29166666666666669</v>
      </c>
      <c r="G1856" s="33">
        <f t="shared" si="86"/>
        <v>45467.291666666664</v>
      </c>
    </row>
    <row r="1857" spans="1:7" x14ac:dyDescent="0.45">
      <c r="A1857">
        <v>0</v>
      </c>
      <c r="B1857">
        <v>0</v>
      </c>
      <c r="C1857" t="s">
        <v>2024</v>
      </c>
      <c r="D1857" t="s">
        <v>2025</v>
      </c>
      <c r="E1857" s="32">
        <f t="shared" si="84"/>
        <v>45467</v>
      </c>
      <c r="F1857" s="51">
        <f t="shared" si="85"/>
        <v>0.3125</v>
      </c>
      <c r="G1857" s="33">
        <f t="shared" si="86"/>
        <v>45467.3125</v>
      </c>
    </row>
    <row r="1858" spans="1:7" x14ac:dyDescent="0.45">
      <c r="A1858">
        <v>0</v>
      </c>
      <c r="B1858">
        <v>0</v>
      </c>
      <c r="C1858" t="s">
        <v>2025</v>
      </c>
      <c r="D1858" t="s">
        <v>2026</v>
      </c>
      <c r="E1858" s="32">
        <f t="shared" si="84"/>
        <v>45467</v>
      </c>
      <c r="F1858" s="51">
        <f t="shared" si="85"/>
        <v>0.33333333333333331</v>
      </c>
      <c r="G1858" s="33">
        <f t="shared" si="86"/>
        <v>45467.333333333336</v>
      </c>
    </row>
    <row r="1859" spans="1:7" x14ac:dyDescent="0.45">
      <c r="A1859">
        <v>0</v>
      </c>
      <c r="B1859">
        <v>0</v>
      </c>
      <c r="C1859" t="s">
        <v>2026</v>
      </c>
      <c r="D1859" t="s">
        <v>2027</v>
      </c>
      <c r="E1859" s="32">
        <f t="shared" si="84"/>
        <v>45467</v>
      </c>
      <c r="F1859" s="51">
        <f t="shared" si="85"/>
        <v>0.35416666666666669</v>
      </c>
      <c r="G1859" s="33">
        <f t="shared" si="86"/>
        <v>45467.354166666664</v>
      </c>
    </row>
    <row r="1860" spans="1:7" x14ac:dyDescent="0.45">
      <c r="A1860">
        <v>0</v>
      </c>
      <c r="B1860">
        <v>0</v>
      </c>
      <c r="C1860" t="s">
        <v>2027</v>
      </c>
      <c r="D1860" t="s">
        <v>2028</v>
      </c>
      <c r="E1860" s="32">
        <f t="shared" ref="E1860:E1923" si="87">DATE(MID(C1860,2,4),MID(C1860,7,2),MID(C1860,10,2))</f>
        <v>45467</v>
      </c>
      <c r="F1860" s="51">
        <f t="shared" ref="F1860:F1923" si="88">TIME(MID(C1860,13,2),MID(C1860,16,2),0)</f>
        <v>0.375</v>
      </c>
      <c r="G1860" s="33">
        <f t="shared" ref="G1860:G1923" si="89">E1860+F1860</f>
        <v>45467.375</v>
      </c>
    </row>
    <row r="1861" spans="1:7" x14ac:dyDescent="0.45">
      <c r="A1861">
        <v>0</v>
      </c>
      <c r="B1861">
        <v>0</v>
      </c>
      <c r="C1861" t="s">
        <v>2028</v>
      </c>
      <c r="D1861" t="s">
        <v>2029</v>
      </c>
      <c r="E1861" s="32">
        <f t="shared" si="87"/>
        <v>45467</v>
      </c>
      <c r="F1861" s="51">
        <f t="shared" si="88"/>
        <v>0.39583333333333331</v>
      </c>
      <c r="G1861" s="33">
        <f t="shared" si="89"/>
        <v>45467.395833333336</v>
      </c>
    </row>
    <row r="1862" spans="1:7" x14ac:dyDescent="0.45">
      <c r="A1862">
        <v>0</v>
      </c>
      <c r="B1862">
        <v>0</v>
      </c>
      <c r="C1862" t="s">
        <v>2029</v>
      </c>
      <c r="D1862" t="s">
        <v>2030</v>
      </c>
      <c r="E1862" s="32">
        <f t="shared" si="87"/>
        <v>45467</v>
      </c>
      <c r="F1862" s="51">
        <f t="shared" si="88"/>
        <v>0.41666666666666669</v>
      </c>
      <c r="G1862" s="33">
        <f t="shared" si="89"/>
        <v>45467.416666666664</v>
      </c>
    </row>
    <row r="1863" spans="1:7" x14ac:dyDescent="0.45">
      <c r="A1863">
        <v>0</v>
      </c>
      <c r="B1863">
        <v>0</v>
      </c>
      <c r="C1863" t="s">
        <v>2030</v>
      </c>
      <c r="D1863" t="s">
        <v>2031</v>
      </c>
      <c r="E1863" s="32">
        <f t="shared" si="87"/>
        <v>45467</v>
      </c>
      <c r="F1863" s="51">
        <f t="shared" si="88"/>
        <v>0.4375</v>
      </c>
      <c r="G1863" s="33">
        <f t="shared" si="89"/>
        <v>45467.4375</v>
      </c>
    </row>
    <row r="1864" spans="1:7" x14ac:dyDescent="0.45">
      <c r="A1864">
        <v>0</v>
      </c>
      <c r="B1864">
        <v>0</v>
      </c>
      <c r="C1864" t="s">
        <v>2031</v>
      </c>
      <c r="D1864" t="s">
        <v>2032</v>
      </c>
      <c r="E1864" s="32">
        <f t="shared" si="87"/>
        <v>45467</v>
      </c>
      <c r="F1864" s="51">
        <f t="shared" si="88"/>
        <v>0.45833333333333331</v>
      </c>
      <c r="G1864" s="33">
        <f t="shared" si="89"/>
        <v>45467.458333333336</v>
      </c>
    </row>
    <row r="1865" spans="1:7" x14ac:dyDescent="0.45">
      <c r="A1865">
        <v>0</v>
      </c>
      <c r="B1865">
        <v>0</v>
      </c>
      <c r="C1865" t="s">
        <v>2032</v>
      </c>
      <c r="D1865" t="s">
        <v>2033</v>
      </c>
      <c r="E1865" s="32">
        <f t="shared" si="87"/>
        <v>45467</v>
      </c>
      <c r="F1865" s="51">
        <f t="shared" si="88"/>
        <v>0.47916666666666669</v>
      </c>
      <c r="G1865" s="33">
        <f t="shared" si="89"/>
        <v>45467.479166666664</v>
      </c>
    </row>
    <row r="1866" spans="1:7" x14ac:dyDescent="0.45">
      <c r="A1866">
        <v>0</v>
      </c>
      <c r="B1866">
        <v>0</v>
      </c>
      <c r="C1866" t="s">
        <v>2033</v>
      </c>
      <c r="D1866" t="s">
        <v>2034</v>
      </c>
      <c r="E1866" s="32">
        <f t="shared" si="87"/>
        <v>45467</v>
      </c>
      <c r="F1866" s="51">
        <f t="shared" si="88"/>
        <v>0.5</v>
      </c>
      <c r="G1866" s="33">
        <f t="shared" si="89"/>
        <v>45467.5</v>
      </c>
    </row>
    <row r="1867" spans="1:7" x14ac:dyDescent="0.45">
      <c r="A1867">
        <v>0</v>
      </c>
      <c r="B1867">
        <v>0</v>
      </c>
      <c r="C1867" t="s">
        <v>2034</v>
      </c>
      <c r="D1867" t="s">
        <v>2035</v>
      </c>
      <c r="E1867" s="32">
        <f t="shared" si="87"/>
        <v>45467</v>
      </c>
      <c r="F1867" s="51">
        <f t="shared" si="88"/>
        <v>0.52083333333333337</v>
      </c>
      <c r="G1867" s="33">
        <f t="shared" si="89"/>
        <v>45467.520833333336</v>
      </c>
    </row>
    <row r="1868" spans="1:7" x14ac:dyDescent="0.45">
      <c r="A1868">
        <v>0</v>
      </c>
      <c r="B1868">
        <v>0</v>
      </c>
      <c r="C1868" t="s">
        <v>2035</v>
      </c>
      <c r="D1868" t="s">
        <v>2036</v>
      </c>
      <c r="E1868" s="32">
        <f t="shared" si="87"/>
        <v>45467</v>
      </c>
      <c r="F1868" s="51">
        <f t="shared" si="88"/>
        <v>0.54166666666666663</v>
      </c>
      <c r="G1868" s="33">
        <f t="shared" si="89"/>
        <v>45467.541666666664</v>
      </c>
    </row>
    <row r="1869" spans="1:7" x14ac:dyDescent="0.45">
      <c r="A1869">
        <v>0</v>
      </c>
      <c r="B1869">
        <v>0</v>
      </c>
      <c r="C1869" t="s">
        <v>2036</v>
      </c>
      <c r="D1869" t="s">
        <v>2037</v>
      </c>
      <c r="E1869" s="32">
        <f t="shared" si="87"/>
        <v>45467</v>
      </c>
      <c r="F1869" s="51">
        <f t="shared" si="88"/>
        <v>0.5625</v>
      </c>
      <c r="G1869" s="33">
        <f t="shared" si="89"/>
        <v>45467.5625</v>
      </c>
    </row>
    <row r="1870" spans="1:7" x14ac:dyDescent="0.45">
      <c r="A1870">
        <v>0</v>
      </c>
      <c r="B1870">
        <v>0</v>
      </c>
      <c r="C1870" t="s">
        <v>2037</v>
      </c>
      <c r="D1870" t="s">
        <v>2038</v>
      </c>
      <c r="E1870" s="32">
        <f t="shared" si="87"/>
        <v>45467</v>
      </c>
      <c r="F1870" s="51">
        <f t="shared" si="88"/>
        <v>0.58333333333333337</v>
      </c>
      <c r="G1870" s="33">
        <f t="shared" si="89"/>
        <v>45467.583333333336</v>
      </c>
    </row>
    <row r="1871" spans="1:7" x14ac:dyDescent="0.45">
      <c r="A1871">
        <v>0</v>
      </c>
      <c r="B1871">
        <v>0</v>
      </c>
      <c r="C1871" t="s">
        <v>2038</v>
      </c>
      <c r="D1871" t="s">
        <v>2039</v>
      </c>
      <c r="E1871" s="32">
        <f t="shared" si="87"/>
        <v>45467</v>
      </c>
      <c r="F1871" s="51">
        <f t="shared" si="88"/>
        <v>0.60416666666666663</v>
      </c>
      <c r="G1871" s="33">
        <f t="shared" si="89"/>
        <v>45467.604166666664</v>
      </c>
    </row>
    <row r="1872" spans="1:7" x14ac:dyDescent="0.45">
      <c r="A1872">
        <v>0</v>
      </c>
      <c r="B1872">
        <v>0</v>
      </c>
      <c r="C1872" t="s">
        <v>2039</v>
      </c>
      <c r="D1872" t="s">
        <v>2040</v>
      </c>
      <c r="E1872" s="32">
        <f t="shared" si="87"/>
        <v>45467</v>
      </c>
      <c r="F1872" s="51">
        <f t="shared" si="88"/>
        <v>0.625</v>
      </c>
      <c r="G1872" s="33">
        <f t="shared" si="89"/>
        <v>45467.625</v>
      </c>
    </row>
    <row r="1873" spans="1:7" x14ac:dyDescent="0.45">
      <c r="A1873">
        <v>0</v>
      </c>
      <c r="B1873">
        <v>0</v>
      </c>
      <c r="C1873" t="s">
        <v>2040</v>
      </c>
      <c r="D1873" t="s">
        <v>2041</v>
      </c>
      <c r="E1873" s="32">
        <f t="shared" si="87"/>
        <v>45467</v>
      </c>
      <c r="F1873" s="51">
        <f t="shared" si="88"/>
        <v>0.64583333333333337</v>
      </c>
      <c r="G1873" s="33">
        <f t="shared" si="89"/>
        <v>45467.645833333336</v>
      </c>
    </row>
    <row r="1874" spans="1:7" x14ac:dyDescent="0.45">
      <c r="A1874">
        <v>0</v>
      </c>
      <c r="B1874">
        <v>0</v>
      </c>
      <c r="C1874" t="s">
        <v>2041</v>
      </c>
      <c r="D1874" t="s">
        <v>2042</v>
      </c>
      <c r="E1874" s="32">
        <f t="shared" si="87"/>
        <v>45467</v>
      </c>
      <c r="F1874" s="51">
        <f t="shared" si="88"/>
        <v>0.66666666666666663</v>
      </c>
      <c r="G1874" s="33">
        <f t="shared" si="89"/>
        <v>45467.666666666664</v>
      </c>
    </row>
    <row r="1875" spans="1:7" x14ac:dyDescent="0.45">
      <c r="A1875">
        <v>0</v>
      </c>
      <c r="B1875">
        <v>0</v>
      </c>
      <c r="C1875" t="s">
        <v>2042</v>
      </c>
      <c r="D1875" t="s">
        <v>2043</v>
      </c>
      <c r="E1875" s="32">
        <f t="shared" si="87"/>
        <v>45467</v>
      </c>
      <c r="F1875" s="51">
        <f t="shared" si="88"/>
        <v>0.6875</v>
      </c>
      <c r="G1875" s="33">
        <f t="shared" si="89"/>
        <v>45467.6875</v>
      </c>
    </row>
    <row r="1876" spans="1:7" x14ac:dyDescent="0.45">
      <c r="A1876">
        <v>0</v>
      </c>
      <c r="B1876">
        <v>0</v>
      </c>
      <c r="C1876" t="s">
        <v>2043</v>
      </c>
      <c r="D1876" t="s">
        <v>2044</v>
      </c>
      <c r="E1876" s="32">
        <f t="shared" si="87"/>
        <v>45467</v>
      </c>
      <c r="F1876" s="51">
        <f t="shared" si="88"/>
        <v>0.70833333333333337</v>
      </c>
      <c r="G1876" s="33">
        <f t="shared" si="89"/>
        <v>45467.708333333336</v>
      </c>
    </row>
    <row r="1877" spans="1:7" x14ac:dyDescent="0.45">
      <c r="A1877">
        <v>0</v>
      </c>
      <c r="B1877">
        <v>0</v>
      </c>
      <c r="C1877" t="s">
        <v>2044</v>
      </c>
      <c r="D1877" t="s">
        <v>2045</v>
      </c>
      <c r="E1877" s="32">
        <f t="shared" si="87"/>
        <v>45467</v>
      </c>
      <c r="F1877" s="51">
        <f t="shared" si="88"/>
        <v>0.72916666666666663</v>
      </c>
      <c r="G1877" s="33">
        <f t="shared" si="89"/>
        <v>45467.729166666664</v>
      </c>
    </row>
    <row r="1878" spans="1:7" x14ac:dyDescent="0.45">
      <c r="A1878">
        <v>0</v>
      </c>
      <c r="B1878">
        <v>0</v>
      </c>
      <c r="C1878" t="s">
        <v>2045</v>
      </c>
      <c r="D1878" t="s">
        <v>2046</v>
      </c>
      <c r="E1878" s="32">
        <f t="shared" si="87"/>
        <v>45467</v>
      </c>
      <c r="F1878" s="51">
        <f t="shared" si="88"/>
        <v>0.75</v>
      </c>
      <c r="G1878" s="33">
        <f t="shared" si="89"/>
        <v>45467.75</v>
      </c>
    </row>
    <row r="1879" spans="1:7" x14ac:dyDescent="0.45">
      <c r="A1879">
        <v>0</v>
      </c>
      <c r="B1879">
        <v>0</v>
      </c>
      <c r="C1879" t="s">
        <v>2046</v>
      </c>
      <c r="D1879" t="s">
        <v>2047</v>
      </c>
      <c r="E1879" s="32">
        <f t="shared" si="87"/>
        <v>45467</v>
      </c>
      <c r="F1879" s="51">
        <f t="shared" si="88"/>
        <v>0.77083333333333337</v>
      </c>
      <c r="G1879" s="33">
        <f t="shared" si="89"/>
        <v>45467.770833333336</v>
      </c>
    </row>
    <row r="1880" spans="1:7" x14ac:dyDescent="0.45">
      <c r="A1880">
        <v>0</v>
      </c>
      <c r="B1880">
        <v>0</v>
      </c>
      <c r="C1880" t="s">
        <v>2047</v>
      </c>
      <c r="D1880" t="s">
        <v>2048</v>
      </c>
      <c r="E1880" s="32">
        <f t="shared" si="87"/>
        <v>45467</v>
      </c>
      <c r="F1880" s="51">
        <f t="shared" si="88"/>
        <v>0.79166666666666663</v>
      </c>
      <c r="G1880" s="33">
        <f t="shared" si="89"/>
        <v>45467.791666666664</v>
      </c>
    </row>
    <row r="1881" spans="1:7" x14ac:dyDescent="0.45">
      <c r="A1881">
        <v>0</v>
      </c>
      <c r="B1881">
        <v>0</v>
      </c>
      <c r="C1881" t="s">
        <v>2048</v>
      </c>
      <c r="D1881" t="s">
        <v>2049</v>
      </c>
      <c r="E1881" s="32">
        <f t="shared" si="87"/>
        <v>45467</v>
      </c>
      <c r="F1881" s="51">
        <f t="shared" si="88"/>
        <v>0.8125</v>
      </c>
      <c r="G1881" s="33">
        <f t="shared" si="89"/>
        <v>45467.8125</v>
      </c>
    </row>
    <row r="1882" spans="1:7" x14ac:dyDescent="0.45">
      <c r="A1882">
        <v>0</v>
      </c>
      <c r="B1882">
        <v>0</v>
      </c>
      <c r="C1882" t="s">
        <v>2049</v>
      </c>
      <c r="D1882" t="s">
        <v>2050</v>
      </c>
      <c r="E1882" s="32">
        <f t="shared" si="87"/>
        <v>45467</v>
      </c>
      <c r="F1882" s="51">
        <f t="shared" si="88"/>
        <v>0.83333333333333337</v>
      </c>
      <c r="G1882" s="33">
        <f t="shared" si="89"/>
        <v>45467.833333333336</v>
      </c>
    </row>
    <row r="1883" spans="1:7" x14ac:dyDescent="0.45">
      <c r="A1883">
        <v>0.38150000000000001</v>
      </c>
      <c r="B1883">
        <v>2.2999999999999998</v>
      </c>
      <c r="C1883" t="s">
        <v>2050</v>
      </c>
      <c r="D1883" t="s">
        <v>2051</v>
      </c>
      <c r="E1883" s="32">
        <f t="shared" si="87"/>
        <v>45467</v>
      </c>
      <c r="F1883" s="51">
        <f t="shared" si="88"/>
        <v>0.85416666666666663</v>
      </c>
      <c r="G1883" s="33">
        <f t="shared" si="89"/>
        <v>45467.854166666664</v>
      </c>
    </row>
    <row r="1884" spans="1:7" x14ac:dyDescent="0.45">
      <c r="A1884">
        <v>0</v>
      </c>
      <c r="B1884">
        <v>0</v>
      </c>
      <c r="C1884" t="s">
        <v>2051</v>
      </c>
      <c r="D1884" t="s">
        <v>2052</v>
      </c>
      <c r="E1884" s="32">
        <f t="shared" si="87"/>
        <v>45467</v>
      </c>
      <c r="F1884" s="51">
        <f t="shared" si="88"/>
        <v>0.875</v>
      </c>
      <c r="G1884" s="33">
        <f t="shared" si="89"/>
        <v>45467.875</v>
      </c>
    </row>
    <row r="1885" spans="1:7" x14ac:dyDescent="0.45">
      <c r="A1885">
        <v>0</v>
      </c>
      <c r="B1885">
        <v>0</v>
      </c>
      <c r="C1885" t="s">
        <v>2052</v>
      </c>
      <c r="D1885" t="s">
        <v>2053</v>
      </c>
      <c r="E1885" s="32">
        <f t="shared" si="87"/>
        <v>45467</v>
      </c>
      <c r="F1885" s="51">
        <f t="shared" si="88"/>
        <v>0.89583333333333337</v>
      </c>
      <c r="G1885" s="33">
        <f t="shared" si="89"/>
        <v>45467.895833333336</v>
      </c>
    </row>
    <row r="1886" spans="1:7" x14ac:dyDescent="0.45">
      <c r="A1886">
        <v>0</v>
      </c>
      <c r="B1886">
        <v>0</v>
      </c>
      <c r="C1886" t="s">
        <v>2053</v>
      </c>
      <c r="D1886" t="s">
        <v>2054</v>
      </c>
      <c r="E1886" s="32">
        <f t="shared" si="87"/>
        <v>45467</v>
      </c>
      <c r="F1886" s="51">
        <f t="shared" si="88"/>
        <v>0.91666666666666663</v>
      </c>
      <c r="G1886" s="33">
        <f t="shared" si="89"/>
        <v>45467.916666666664</v>
      </c>
    </row>
    <row r="1887" spans="1:7" x14ac:dyDescent="0.45">
      <c r="A1887">
        <v>0</v>
      </c>
      <c r="B1887">
        <v>0</v>
      </c>
      <c r="C1887" t="s">
        <v>2054</v>
      </c>
      <c r="D1887" t="s">
        <v>2055</v>
      </c>
      <c r="E1887" s="32">
        <f t="shared" si="87"/>
        <v>45467</v>
      </c>
      <c r="F1887" s="51">
        <f t="shared" si="88"/>
        <v>0.9375</v>
      </c>
      <c r="G1887" s="33">
        <f t="shared" si="89"/>
        <v>45467.9375</v>
      </c>
    </row>
    <row r="1888" spans="1:7" x14ac:dyDescent="0.45">
      <c r="A1888">
        <v>0</v>
      </c>
      <c r="B1888">
        <v>0</v>
      </c>
      <c r="C1888" t="s">
        <v>2055</v>
      </c>
      <c r="D1888" t="s">
        <v>2056</v>
      </c>
      <c r="E1888" s="32">
        <f t="shared" si="87"/>
        <v>45467</v>
      </c>
      <c r="F1888" s="51">
        <f t="shared" si="88"/>
        <v>0.95833333333333337</v>
      </c>
      <c r="G1888" s="33">
        <f t="shared" si="89"/>
        <v>45467.958333333336</v>
      </c>
    </row>
    <row r="1889" spans="1:7" x14ac:dyDescent="0.45">
      <c r="A1889">
        <v>0</v>
      </c>
      <c r="B1889">
        <v>0</v>
      </c>
      <c r="C1889" t="s">
        <v>2056</v>
      </c>
      <c r="D1889" t="s">
        <v>2057</v>
      </c>
      <c r="E1889" s="32">
        <f t="shared" si="87"/>
        <v>45467</v>
      </c>
      <c r="F1889" s="51">
        <f t="shared" si="88"/>
        <v>0.97916666666666663</v>
      </c>
      <c r="G1889" s="33">
        <f t="shared" si="89"/>
        <v>45467.979166666664</v>
      </c>
    </row>
    <row r="1890" spans="1:7" x14ac:dyDescent="0.45">
      <c r="A1890">
        <v>0</v>
      </c>
      <c r="B1890">
        <v>0</v>
      </c>
      <c r="C1890" t="s">
        <v>2057</v>
      </c>
      <c r="D1890" t="s">
        <v>2058</v>
      </c>
      <c r="E1890" s="32">
        <f t="shared" si="87"/>
        <v>45468</v>
      </c>
      <c r="F1890" s="51">
        <f t="shared" si="88"/>
        <v>0</v>
      </c>
      <c r="G1890" s="33">
        <f t="shared" si="89"/>
        <v>45468</v>
      </c>
    </row>
    <row r="1891" spans="1:7" x14ac:dyDescent="0.45">
      <c r="A1891">
        <v>0</v>
      </c>
      <c r="B1891">
        <v>0</v>
      </c>
      <c r="C1891" t="s">
        <v>2058</v>
      </c>
      <c r="D1891" t="s">
        <v>2059</v>
      </c>
      <c r="E1891" s="32">
        <f t="shared" si="87"/>
        <v>45468</v>
      </c>
      <c r="F1891" s="51">
        <f t="shared" si="88"/>
        <v>2.0833333333333332E-2</v>
      </c>
      <c r="G1891" s="33">
        <f t="shared" si="89"/>
        <v>45468.020833333336</v>
      </c>
    </row>
    <row r="1892" spans="1:7" x14ac:dyDescent="0.45">
      <c r="A1892">
        <v>0</v>
      </c>
      <c r="B1892">
        <v>0</v>
      </c>
      <c r="C1892" t="s">
        <v>2059</v>
      </c>
      <c r="D1892" t="s">
        <v>2060</v>
      </c>
      <c r="E1892" s="32">
        <f t="shared" si="87"/>
        <v>45468</v>
      </c>
      <c r="F1892" s="51">
        <f t="shared" si="88"/>
        <v>4.1666666666666664E-2</v>
      </c>
      <c r="G1892" s="33">
        <f t="shared" si="89"/>
        <v>45468.041666666664</v>
      </c>
    </row>
    <row r="1893" spans="1:7" x14ac:dyDescent="0.45">
      <c r="A1893">
        <v>0</v>
      </c>
      <c r="B1893">
        <v>0</v>
      </c>
      <c r="C1893" t="s">
        <v>2060</v>
      </c>
      <c r="D1893" t="s">
        <v>2061</v>
      </c>
      <c r="E1893" s="32">
        <f t="shared" si="87"/>
        <v>45468</v>
      </c>
      <c r="F1893" s="51">
        <f t="shared" si="88"/>
        <v>6.25E-2</v>
      </c>
      <c r="G1893" s="33">
        <f t="shared" si="89"/>
        <v>45468.0625</v>
      </c>
    </row>
    <row r="1894" spans="1:7" x14ac:dyDescent="0.45">
      <c r="A1894">
        <v>0</v>
      </c>
      <c r="B1894">
        <v>0</v>
      </c>
      <c r="C1894" t="s">
        <v>2061</v>
      </c>
      <c r="D1894" t="s">
        <v>2062</v>
      </c>
      <c r="E1894" s="32">
        <f t="shared" si="87"/>
        <v>45468</v>
      </c>
      <c r="F1894" s="51">
        <f t="shared" si="88"/>
        <v>8.3333333333333329E-2</v>
      </c>
      <c r="G1894" s="33">
        <f t="shared" si="89"/>
        <v>45468.083333333336</v>
      </c>
    </row>
    <row r="1895" spans="1:7" x14ac:dyDescent="0.45">
      <c r="A1895">
        <v>0</v>
      </c>
      <c r="B1895">
        <v>0</v>
      </c>
      <c r="C1895" t="s">
        <v>2062</v>
      </c>
      <c r="D1895" t="s">
        <v>2063</v>
      </c>
      <c r="E1895" s="32">
        <f t="shared" si="87"/>
        <v>45468</v>
      </c>
      <c r="F1895" s="51">
        <f t="shared" si="88"/>
        <v>0.10416666666666667</v>
      </c>
      <c r="G1895" s="33">
        <f t="shared" si="89"/>
        <v>45468.104166666664</v>
      </c>
    </row>
    <row r="1896" spans="1:7" x14ac:dyDescent="0.45">
      <c r="A1896">
        <v>0</v>
      </c>
      <c r="B1896">
        <v>0</v>
      </c>
      <c r="C1896" t="s">
        <v>2063</v>
      </c>
      <c r="D1896" t="s">
        <v>2064</v>
      </c>
      <c r="E1896" s="32">
        <f t="shared" si="87"/>
        <v>45468</v>
      </c>
      <c r="F1896" s="51">
        <f t="shared" si="88"/>
        <v>0.125</v>
      </c>
      <c r="G1896" s="33">
        <f t="shared" si="89"/>
        <v>45468.125</v>
      </c>
    </row>
    <row r="1897" spans="1:7" x14ac:dyDescent="0.45">
      <c r="A1897">
        <v>0</v>
      </c>
      <c r="B1897">
        <v>0</v>
      </c>
      <c r="C1897" t="s">
        <v>2064</v>
      </c>
      <c r="D1897" t="s">
        <v>2065</v>
      </c>
      <c r="E1897" s="32">
        <f t="shared" si="87"/>
        <v>45468</v>
      </c>
      <c r="F1897" s="51">
        <f t="shared" si="88"/>
        <v>0.14583333333333334</v>
      </c>
      <c r="G1897" s="33">
        <f t="shared" si="89"/>
        <v>45468.145833333336</v>
      </c>
    </row>
    <row r="1898" spans="1:7" x14ac:dyDescent="0.45">
      <c r="A1898">
        <v>0</v>
      </c>
      <c r="B1898">
        <v>0</v>
      </c>
      <c r="C1898" t="s">
        <v>2065</v>
      </c>
      <c r="D1898" t="s">
        <v>2066</v>
      </c>
      <c r="E1898" s="32">
        <f t="shared" si="87"/>
        <v>45468</v>
      </c>
      <c r="F1898" s="51">
        <f t="shared" si="88"/>
        <v>0.16666666666666666</v>
      </c>
      <c r="G1898" s="33">
        <f t="shared" si="89"/>
        <v>45468.166666666664</v>
      </c>
    </row>
    <row r="1899" spans="1:7" x14ac:dyDescent="0.45">
      <c r="A1899">
        <v>0</v>
      </c>
      <c r="B1899">
        <v>0</v>
      </c>
      <c r="C1899" t="s">
        <v>2066</v>
      </c>
      <c r="D1899" t="s">
        <v>2067</v>
      </c>
      <c r="E1899" s="32">
        <f t="shared" si="87"/>
        <v>45468</v>
      </c>
      <c r="F1899" s="51">
        <f t="shared" si="88"/>
        <v>0.1875</v>
      </c>
      <c r="G1899" s="33">
        <f t="shared" si="89"/>
        <v>45468.1875</v>
      </c>
    </row>
    <row r="1900" spans="1:7" x14ac:dyDescent="0.45">
      <c r="A1900">
        <v>0</v>
      </c>
      <c r="B1900">
        <v>0</v>
      </c>
      <c r="C1900" t="s">
        <v>2067</v>
      </c>
      <c r="D1900" t="s">
        <v>2068</v>
      </c>
      <c r="E1900" s="32">
        <f t="shared" si="87"/>
        <v>45468</v>
      </c>
      <c r="F1900" s="51">
        <f t="shared" si="88"/>
        <v>0.20833333333333334</v>
      </c>
      <c r="G1900" s="33">
        <f t="shared" si="89"/>
        <v>45468.208333333336</v>
      </c>
    </row>
    <row r="1901" spans="1:7" x14ac:dyDescent="0.45">
      <c r="A1901">
        <v>0</v>
      </c>
      <c r="B1901">
        <v>0</v>
      </c>
      <c r="C1901" t="s">
        <v>2068</v>
      </c>
      <c r="D1901" t="s">
        <v>2069</v>
      </c>
      <c r="E1901" s="32">
        <f t="shared" si="87"/>
        <v>45468</v>
      </c>
      <c r="F1901" s="51">
        <f t="shared" si="88"/>
        <v>0.22916666666666666</v>
      </c>
      <c r="G1901" s="33">
        <f t="shared" si="89"/>
        <v>45468.229166666664</v>
      </c>
    </row>
    <row r="1902" spans="1:7" x14ac:dyDescent="0.45">
      <c r="A1902">
        <v>0</v>
      </c>
      <c r="B1902">
        <v>0</v>
      </c>
      <c r="C1902" t="s">
        <v>2069</v>
      </c>
      <c r="D1902" t="s">
        <v>2070</v>
      </c>
      <c r="E1902" s="32">
        <f t="shared" si="87"/>
        <v>45468</v>
      </c>
      <c r="F1902" s="51">
        <f t="shared" si="88"/>
        <v>0.25</v>
      </c>
      <c r="G1902" s="33">
        <f t="shared" si="89"/>
        <v>45468.25</v>
      </c>
    </row>
    <row r="1903" spans="1:7" x14ac:dyDescent="0.45">
      <c r="A1903">
        <v>0</v>
      </c>
      <c r="B1903">
        <v>0</v>
      </c>
      <c r="C1903" t="s">
        <v>2070</v>
      </c>
      <c r="D1903" t="s">
        <v>2071</v>
      </c>
      <c r="E1903" s="32">
        <f t="shared" si="87"/>
        <v>45468</v>
      </c>
      <c r="F1903" s="51">
        <f t="shared" si="88"/>
        <v>0.27083333333333331</v>
      </c>
      <c r="G1903" s="33">
        <f t="shared" si="89"/>
        <v>45468.270833333336</v>
      </c>
    </row>
    <row r="1904" spans="1:7" x14ac:dyDescent="0.45">
      <c r="A1904">
        <v>0</v>
      </c>
      <c r="B1904">
        <v>0</v>
      </c>
      <c r="C1904" t="s">
        <v>2071</v>
      </c>
      <c r="D1904" t="s">
        <v>2072</v>
      </c>
      <c r="E1904" s="32">
        <f t="shared" si="87"/>
        <v>45468</v>
      </c>
      <c r="F1904" s="51">
        <f t="shared" si="88"/>
        <v>0.29166666666666669</v>
      </c>
      <c r="G1904" s="33">
        <f t="shared" si="89"/>
        <v>45468.291666666664</v>
      </c>
    </row>
    <row r="1905" spans="1:7" x14ac:dyDescent="0.45">
      <c r="A1905">
        <v>0</v>
      </c>
      <c r="B1905">
        <v>0</v>
      </c>
      <c r="C1905" t="s">
        <v>2072</v>
      </c>
      <c r="D1905" t="s">
        <v>2073</v>
      </c>
      <c r="E1905" s="32">
        <f t="shared" si="87"/>
        <v>45468</v>
      </c>
      <c r="F1905" s="51">
        <f t="shared" si="88"/>
        <v>0.3125</v>
      </c>
      <c r="G1905" s="33">
        <f t="shared" si="89"/>
        <v>45468.3125</v>
      </c>
    </row>
    <row r="1906" spans="1:7" x14ac:dyDescent="0.45">
      <c r="A1906">
        <v>0.11219999999999999</v>
      </c>
      <c r="B1906">
        <v>0.68</v>
      </c>
      <c r="C1906" t="s">
        <v>2073</v>
      </c>
      <c r="D1906" t="s">
        <v>2074</v>
      </c>
      <c r="E1906" s="32">
        <f t="shared" si="87"/>
        <v>45468</v>
      </c>
      <c r="F1906" s="51">
        <f t="shared" si="88"/>
        <v>0.33333333333333331</v>
      </c>
      <c r="G1906" s="33">
        <f t="shared" si="89"/>
        <v>45468.333333333336</v>
      </c>
    </row>
    <row r="1907" spans="1:7" x14ac:dyDescent="0.45">
      <c r="A1907">
        <v>0</v>
      </c>
      <c r="B1907">
        <v>0</v>
      </c>
      <c r="C1907" t="s">
        <v>2074</v>
      </c>
      <c r="D1907" t="s">
        <v>2075</v>
      </c>
      <c r="E1907" s="32">
        <f t="shared" si="87"/>
        <v>45468</v>
      </c>
      <c r="F1907" s="51">
        <f t="shared" si="88"/>
        <v>0.35416666666666669</v>
      </c>
      <c r="G1907" s="33">
        <f t="shared" si="89"/>
        <v>45468.354166666664</v>
      </c>
    </row>
    <row r="1908" spans="1:7" x14ac:dyDescent="0.45">
      <c r="A1908">
        <v>0</v>
      </c>
      <c r="B1908">
        <v>0</v>
      </c>
      <c r="C1908" t="s">
        <v>2075</v>
      </c>
      <c r="D1908" t="s">
        <v>2076</v>
      </c>
      <c r="E1908" s="32">
        <f t="shared" si="87"/>
        <v>45468</v>
      </c>
      <c r="F1908" s="51">
        <f t="shared" si="88"/>
        <v>0.375</v>
      </c>
      <c r="G1908" s="33">
        <f t="shared" si="89"/>
        <v>45468.375</v>
      </c>
    </row>
    <row r="1909" spans="1:7" x14ac:dyDescent="0.45">
      <c r="A1909">
        <v>0</v>
      </c>
      <c r="B1909">
        <v>0</v>
      </c>
      <c r="C1909" t="s">
        <v>2076</v>
      </c>
      <c r="D1909" t="s">
        <v>2077</v>
      </c>
      <c r="E1909" s="32">
        <f t="shared" si="87"/>
        <v>45468</v>
      </c>
      <c r="F1909" s="51">
        <f t="shared" si="88"/>
        <v>0.39583333333333331</v>
      </c>
      <c r="G1909" s="33">
        <f t="shared" si="89"/>
        <v>45468.395833333336</v>
      </c>
    </row>
    <row r="1910" spans="1:7" x14ac:dyDescent="0.45">
      <c r="A1910">
        <v>0</v>
      </c>
      <c r="B1910">
        <v>0</v>
      </c>
      <c r="C1910" t="s">
        <v>2077</v>
      </c>
      <c r="D1910" t="s">
        <v>2078</v>
      </c>
      <c r="E1910" s="32">
        <f t="shared" si="87"/>
        <v>45468</v>
      </c>
      <c r="F1910" s="51">
        <f t="shared" si="88"/>
        <v>0.41666666666666669</v>
      </c>
      <c r="G1910" s="33">
        <f t="shared" si="89"/>
        <v>45468.416666666664</v>
      </c>
    </row>
    <row r="1911" spans="1:7" x14ac:dyDescent="0.45">
      <c r="A1911">
        <v>0</v>
      </c>
      <c r="B1911">
        <v>0</v>
      </c>
      <c r="C1911" t="s">
        <v>2078</v>
      </c>
      <c r="D1911" t="s">
        <v>2079</v>
      </c>
      <c r="E1911" s="32">
        <f t="shared" si="87"/>
        <v>45468</v>
      </c>
      <c r="F1911" s="51">
        <f t="shared" si="88"/>
        <v>0.4375</v>
      </c>
      <c r="G1911" s="33">
        <f t="shared" si="89"/>
        <v>45468.4375</v>
      </c>
    </row>
    <row r="1912" spans="1:7" x14ac:dyDescent="0.45">
      <c r="A1912">
        <v>0</v>
      </c>
      <c r="B1912">
        <v>0</v>
      </c>
      <c r="C1912" t="s">
        <v>2079</v>
      </c>
      <c r="D1912" t="s">
        <v>2080</v>
      </c>
      <c r="E1912" s="32">
        <f t="shared" si="87"/>
        <v>45468</v>
      </c>
      <c r="F1912" s="51">
        <f t="shared" si="88"/>
        <v>0.45833333333333331</v>
      </c>
      <c r="G1912" s="33">
        <f t="shared" si="89"/>
        <v>45468.458333333336</v>
      </c>
    </row>
    <row r="1913" spans="1:7" x14ac:dyDescent="0.45">
      <c r="A1913">
        <v>0</v>
      </c>
      <c r="B1913">
        <v>0</v>
      </c>
      <c r="C1913" t="s">
        <v>2080</v>
      </c>
      <c r="D1913" t="s">
        <v>2081</v>
      </c>
      <c r="E1913" s="32">
        <f t="shared" si="87"/>
        <v>45468</v>
      </c>
      <c r="F1913" s="51">
        <f t="shared" si="88"/>
        <v>0.47916666666666669</v>
      </c>
      <c r="G1913" s="33">
        <f t="shared" si="89"/>
        <v>45468.479166666664</v>
      </c>
    </row>
    <row r="1914" spans="1:7" x14ac:dyDescent="0.45">
      <c r="A1914">
        <v>0</v>
      </c>
      <c r="B1914">
        <v>0</v>
      </c>
      <c r="C1914" t="s">
        <v>2081</v>
      </c>
      <c r="D1914" t="s">
        <v>2082</v>
      </c>
      <c r="E1914" s="32">
        <f t="shared" si="87"/>
        <v>45468</v>
      </c>
      <c r="F1914" s="51">
        <f t="shared" si="88"/>
        <v>0.5</v>
      </c>
      <c r="G1914" s="33">
        <f t="shared" si="89"/>
        <v>45468.5</v>
      </c>
    </row>
    <row r="1915" spans="1:7" x14ac:dyDescent="0.45">
      <c r="A1915">
        <v>0</v>
      </c>
      <c r="B1915">
        <v>0</v>
      </c>
      <c r="C1915" t="s">
        <v>2082</v>
      </c>
      <c r="D1915" t="s">
        <v>2083</v>
      </c>
      <c r="E1915" s="32">
        <f t="shared" si="87"/>
        <v>45468</v>
      </c>
      <c r="F1915" s="51">
        <f t="shared" si="88"/>
        <v>0.52083333333333337</v>
      </c>
      <c r="G1915" s="33">
        <f t="shared" si="89"/>
        <v>45468.520833333336</v>
      </c>
    </row>
    <row r="1916" spans="1:7" x14ac:dyDescent="0.45">
      <c r="A1916">
        <v>0</v>
      </c>
      <c r="B1916">
        <v>0</v>
      </c>
      <c r="C1916" t="s">
        <v>2083</v>
      </c>
      <c r="D1916" t="s">
        <v>2084</v>
      </c>
      <c r="E1916" s="32">
        <f t="shared" si="87"/>
        <v>45468</v>
      </c>
      <c r="F1916" s="51">
        <f t="shared" si="88"/>
        <v>0.54166666666666663</v>
      </c>
      <c r="G1916" s="33">
        <f t="shared" si="89"/>
        <v>45468.541666666664</v>
      </c>
    </row>
    <row r="1917" spans="1:7" x14ac:dyDescent="0.45">
      <c r="A1917">
        <v>0</v>
      </c>
      <c r="B1917">
        <v>0</v>
      </c>
      <c r="C1917" t="s">
        <v>2084</v>
      </c>
      <c r="D1917" t="s">
        <v>2085</v>
      </c>
      <c r="E1917" s="32">
        <f t="shared" si="87"/>
        <v>45468</v>
      </c>
      <c r="F1917" s="51">
        <f t="shared" si="88"/>
        <v>0.5625</v>
      </c>
      <c r="G1917" s="33">
        <f t="shared" si="89"/>
        <v>45468.5625</v>
      </c>
    </row>
    <row r="1918" spans="1:7" x14ac:dyDescent="0.45">
      <c r="A1918">
        <v>0</v>
      </c>
      <c r="B1918">
        <v>0</v>
      </c>
      <c r="C1918" t="s">
        <v>2085</v>
      </c>
      <c r="D1918" t="s">
        <v>2086</v>
      </c>
      <c r="E1918" s="32">
        <f t="shared" si="87"/>
        <v>45468</v>
      </c>
      <c r="F1918" s="51">
        <f t="shared" si="88"/>
        <v>0.58333333333333337</v>
      </c>
      <c r="G1918" s="33">
        <f t="shared" si="89"/>
        <v>45468.583333333336</v>
      </c>
    </row>
    <row r="1919" spans="1:7" x14ac:dyDescent="0.45">
      <c r="A1919">
        <v>0</v>
      </c>
      <c r="B1919">
        <v>0</v>
      </c>
      <c r="C1919" t="s">
        <v>2086</v>
      </c>
      <c r="D1919" t="s">
        <v>2087</v>
      </c>
      <c r="E1919" s="32">
        <f t="shared" si="87"/>
        <v>45468</v>
      </c>
      <c r="F1919" s="51">
        <f t="shared" si="88"/>
        <v>0.60416666666666663</v>
      </c>
      <c r="G1919" s="33">
        <f t="shared" si="89"/>
        <v>45468.604166666664</v>
      </c>
    </row>
    <row r="1920" spans="1:7" x14ac:dyDescent="0.45">
      <c r="A1920">
        <v>0</v>
      </c>
      <c r="B1920">
        <v>0</v>
      </c>
      <c r="C1920" t="s">
        <v>2087</v>
      </c>
      <c r="D1920" t="s">
        <v>2088</v>
      </c>
      <c r="E1920" s="32">
        <f t="shared" si="87"/>
        <v>45468</v>
      </c>
      <c r="F1920" s="51">
        <f t="shared" si="88"/>
        <v>0.625</v>
      </c>
      <c r="G1920" s="33">
        <f t="shared" si="89"/>
        <v>45468.625</v>
      </c>
    </row>
    <row r="1921" spans="1:7" x14ac:dyDescent="0.45">
      <c r="A1921">
        <v>0</v>
      </c>
      <c r="B1921">
        <v>0</v>
      </c>
      <c r="C1921" t="s">
        <v>2088</v>
      </c>
      <c r="D1921" t="s">
        <v>2089</v>
      </c>
      <c r="E1921" s="32">
        <f t="shared" si="87"/>
        <v>45468</v>
      </c>
      <c r="F1921" s="51">
        <f t="shared" si="88"/>
        <v>0.64583333333333337</v>
      </c>
      <c r="G1921" s="33">
        <f t="shared" si="89"/>
        <v>45468.645833333336</v>
      </c>
    </row>
    <row r="1922" spans="1:7" x14ac:dyDescent="0.45">
      <c r="A1922">
        <v>0</v>
      </c>
      <c r="B1922">
        <v>0</v>
      </c>
      <c r="C1922" t="s">
        <v>2089</v>
      </c>
      <c r="D1922" t="s">
        <v>2090</v>
      </c>
      <c r="E1922" s="32">
        <f t="shared" si="87"/>
        <v>45468</v>
      </c>
      <c r="F1922" s="51">
        <f t="shared" si="88"/>
        <v>0.66666666666666663</v>
      </c>
      <c r="G1922" s="33">
        <f t="shared" si="89"/>
        <v>45468.666666666664</v>
      </c>
    </row>
    <row r="1923" spans="1:7" x14ac:dyDescent="0.45">
      <c r="A1923">
        <v>0</v>
      </c>
      <c r="B1923">
        <v>0</v>
      </c>
      <c r="C1923" t="s">
        <v>2090</v>
      </c>
      <c r="D1923" t="s">
        <v>2091</v>
      </c>
      <c r="E1923" s="32">
        <f t="shared" si="87"/>
        <v>45468</v>
      </c>
      <c r="F1923" s="51">
        <f t="shared" si="88"/>
        <v>0.6875</v>
      </c>
      <c r="G1923" s="33">
        <f t="shared" si="89"/>
        <v>45468.6875</v>
      </c>
    </row>
    <row r="1924" spans="1:7" x14ac:dyDescent="0.45">
      <c r="A1924">
        <v>0</v>
      </c>
      <c r="B1924">
        <v>0</v>
      </c>
      <c r="C1924" t="s">
        <v>2091</v>
      </c>
      <c r="D1924" t="s">
        <v>2092</v>
      </c>
      <c r="E1924" s="32">
        <f t="shared" ref="E1924:E1987" si="90">DATE(MID(C1924,2,4),MID(C1924,7,2),MID(C1924,10,2))</f>
        <v>45468</v>
      </c>
      <c r="F1924" s="51">
        <f t="shared" ref="F1924:F1987" si="91">TIME(MID(C1924,13,2),MID(C1924,16,2),0)</f>
        <v>0.70833333333333337</v>
      </c>
      <c r="G1924" s="33">
        <f t="shared" ref="G1924:G1987" si="92">E1924+F1924</f>
        <v>45468.708333333336</v>
      </c>
    </row>
    <row r="1925" spans="1:7" x14ac:dyDescent="0.45">
      <c r="A1925">
        <v>0</v>
      </c>
      <c r="B1925">
        <v>0</v>
      </c>
      <c r="C1925" t="s">
        <v>2092</v>
      </c>
      <c r="D1925" t="s">
        <v>2093</v>
      </c>
      <c r="E1925" s="32">
        <f t="shared" si="90"/>
        <v>45468</v>
      </c>
      <c r="F1925" s="51">
        <f t="shared" si="91"/>
        <v>0.72916666666666663</v>
      </c>
      <c r="G1925" s="33">
        <f t="shared" si="92"/>
        <v>45468.729166666664</v>
      </c>
    </row>
    <row r="1926" spans="1:7" x14ac:dyDescent="0.45">
      <c r="A1926">
        <v>0</v>
      </c>
      <c r="B1926">
        <v>0</v>
      </c>
      <c r="C1926" t="s">
        <v>2093</v>
      </c>
      <c r="D1926" t="s">
        <v>2094</v>
      </c>
      <c r="E1926" s="32">
        <f t="shared" si="90"/>
        <v>45468</v>
      </c>
      <c r="F1926" s="51">
        <f t="shared" si="91"/>
        <v>0.75</v>
      </c>
      <c r="G1926" s="33">
        <f t="shared" si="92"/>
        <v>45468.75</v>
      </c>
    </row>
    <row r="1927" spans="1:7" x14ac:dyDescent="0.45">
      <c r="A1927">
        <v>0</v>
      </c>
      <c r="B1927">
        <v>0</v>
      </c>
      <c r="C1927" t="s">
        <v>2094</v>
      </c>
      <c r="D1927" t="s">
        <v>2095</v>
      </c>
      <c r="E1927" s="32">
        <f t="shared" si="90"/>
        <v>45468</v>
      </c>
      <c r="F1927" s="51">
        <f t="shared" si="91"/>
        <v>0.77083333333333337</v>
      </c>
      <c r="G1927" s="33">
        <f t="shared" si="92"/>
        <v>45468.770833333336</v>
      </c>
    </row>
    <row r="1928" spans="1:7" x14ac:dyDescent="0.45">
      <c r="A1928">
        <v>0</v>
      </c>
      <c r="B1928">
        <v>0</v>
      </c>
      <c r="C1928" t="s">
        <v>2095</v>
      </c>
      <c r="D1928" t="s">
        <v>2096</v>
      </c>
      <c r="E1928" s="32">
        <f t="shared" si="90"/>
        <v>45468</v>
      </c>
      <c r="F1928" s="51">
        <f t="shared" si="91"/>
        <v>0.79166666666666663</v>
      </c>
      <c r="G1928" s="33">
        <f t="shared" si="92"/>
        <v>45468.791666666664</v>
      </c>
    </row>
    <row r="1929" spans="1:7" x14ac:dyDescent="0.45">
      <c r="A1929">
        <v>0</v>
      </c>
      <c r="B1929">
        <v>0</v>
      </c>
      <c r="C1929" t="s">
        <v>2096</v>
      </c>
      <c r="D1929" t="s">
        <v>2097</v>
      </c>
      <c r="E1929" s="32">
        <f t="shared" si="90"/>
        <v>45468</v>
      </c>
      <c r="F1929" s="51">
        <f t="shared" si="91"/>
        <v>0.8125</v>
      </c>
      <c r="G1929" s="33">
        <f t="shared" si="92"/>
        <v>45468.8125</v>
      </c>
    </row>
    <row r="1930" spans="1:7" x14ac:dyDescent="0.45">
      <c r="A1930">
        <v>0</v>
      </c>
      <c r="B1930">
        <v>0</v>
      </c>
      <c r="C1930" t="s">
        <v>2097</v>
      </c>
      <c r="D1930" t="s">
        <v>2098</v>
      </c>
      <c r="E1930" s="32">
        <f t="shared" si="90"/>
        <v>45468</v>
      </c>
      <c r="F1930" s="51">
        <f t="shared" si="91"/>
        <v>0.83333333333333337</v>
      </c>
      <c r="G1930" s="33">
        <f t="shared" si="92"/>
        <v>45468.833333333336</v>
      </c>
    </row>
    <row r="1931" spans="1:7" x14ac:dyDescent="0.45">
      <c r="A1931">
        <v>0</v>
      </c>
      <c r="B1931">
        <v>0</v>
      </c>
      <c r="C1931" t="s">
        <v>2098</v>
      </c>
      <c r="D1931" t="s">
        <v>2099</v>
      </c>
      <c r="E1931" s="32">
        <f t="shared" si="90"/>
        <v>45468</v>
      </c>
      <c r="F1931" s="51">
        <f t="shared" si="91"/>
        <v>0.85416666666666663</v>
      </c>
      <c r="G1931" s="33">
        <f t="shared" si="92"/>
        <v>45468.854166666664</v>
      </c>
    </row>
    <row r="1932" spans="1:7" x14ac:dyDescent="0.45">
      <c r="A1932">
        <v>2.3227000000000002</v>
      </c>
      <c r="B1932">
        <v>13.99</v>
      </c>
      <c r="C1932" t="s">
        <v>2099</v>
      </c>
      <c r="D1932" t="s">
        <v>2100</v>
      </c>
      <c r="E1932" s="32">
        <f t="shared" si="90"/>
        <v>45468</v>
      </c>
      <c r="F1932" s="51">
        <f t="shared" si="91"/>
        <v>0.875</v>
      </c>
      <c r="G1932" s="33">
        <f t="shared" si="92"/>
        <v>45468.875</v>
      </c>
    </row>
    <row r="1933" spans="1:7" x14ac:dyDescent="0.45">
      <c r="A1933">
        <v>0</v>
      </c>
      <c r="B1933">
        <v>0</v>
      </c>
      <c r="C1933" t="s">
        <v>2100</v>
      </c>
      <c r="D1933" t="s">
        <v>2101</v>
      </c>
      <c r="E1933" s="32">
        <f t="shared" si="90"/>
        <v>45468</v>
      </c>
      <c r="F1933" s="51">
        <f t="shared" si="91"/>
        <v>0.89583333333333337</v>
      </c>
      <c r="G1933" s="33">
        <f t="shared" si="92"/>
        <v>45468.895833333336</v>
      </c>
    </row>
    <row r="1934" spans="1:7" x14ac:dyDescent="0.45">
      <c r="A1934">
        <v>0</v>
      </c>
      <c r="B1934">
        <v>0</v>
      </c>
      <c r="C1934" t="s">
        <v>2101</v>
      </c>
      <c r="D1934" t="s">
        <v>2102</v>
      </c>
      <c r="E1934" s="32">
        <f t="shared" si="90"/>
        <v>45468</v>
      </c>
      <c r="F1934" s="51">
        <f t="shared" si="91"/>
        <v>0.91666666666666663</v>
      </c>
      <c r="G1934" s="33">
        <f t="shared" si="92"/>
        <v>45468.916666666664</v>
      </c>
    </row>
    <row r="1935" spans="1:7" x14ac:dyDescent="0.45">
      <c r="A1935">
        <v>0</v>
      </c>
      <c r="B1935">
        <v>0</v>
      </c>
      <c r="C1935" t="s">
        <v>2102</v>
      </c>
      <c r="D1935" t="s">
        <v>2103</v>
      </c>
      <c r="E1935" s="32">
        <f t="shared" si="90"/>
        <v>45468</v>
      </c>
      <c r="F1935" s="51">
        <f t="shared" si="91"/>
        <v>0.9375</v>
      </c>
      <c r="G1935" s="33">
        <f t="shared" si="92"/>
        <v>45468.9375</v>
      </c>
    </row>
    <row r="1936" spans="1:7" x14ac:dyDescent="0.45">
      <c r="A1936">
        <v>0</v>
      </c>
      <c r="B1936">
        <v>0</v>
      </c>
      <c r="C1936" t="s">
        <v>2103</v>
      </c>
      <c r="D1936" t="s">
        <v>2104</v>
      </c>
      <c r="E1936" s="32">
        <f t="shared" si="90"/>
        <v>45468</v>
      </c>
      <c r="F1936" s="51">
        <f t="shared" si="91"/>
        <v>0.95833333333333337</v>
      </c>
      <c r="G1936" s="33">
        <f t="shared" si="92"/>
        <v>45468.958333333336</v>
      </c>
    </row>
    <row r="1937" spans="1:7" x14ac:dyDescent="0.45">
      <c r="A1937">
        <v>0</v>
      </c>
      <c r="B1937">
        <v>0</v>
      </c>
      <c r="C1937" t="s">
        <v>2104</v>
      </c>
      <c r="D1937" t="s">
        <v>2105</v>
      </c>
      <c r="E1937" s="32">
        <f t="shared" si="90"/>
        <v>45468</v>
      </c>
      <c r="F1937" s="51">
        <f t="shared" si="91"/>
        <v>0.97916666666666663</v>
      </c>
      <c r="G1937" s="33">
        <f t="shared" si="92"/>
        <v>45468.979166666664</v>
      </c>
    </row>
    <row r="1938" spans="1:7" x14ac:dyDescent="0.45">
      <c r="A1938">
        <v>0</v>
      </c>
      <c r="B1938">
        <v>0</v>
      </c>
      <c r="C1938" t="s">
        <v>2105</v>
      </c>
      <c r="D1938" t="s">
        <v>2106</v>
      </c>
      <c r="E1938" s="32">
        <f t="shared" si="90"/>
        <v>45469</v>
      </c>
      <c r="F1938" s="51">
        <f t="shared" si="91"/>
        <v>0</v>
      </c>
      <c r="G1938" s="33">
        <f t="shared" si="92"/>
        <v>45469</v>
      </c>
    </row>
    <row r="1939" spans="1:7" x14ac:dyDescent="0.45">
      <c r="A1939">
        <v>0</v>
      </c>
      <c r="B1939">
        <v>0</v>
      </c>
      <c r="C1939" t="s">
        <v>2106</v>
      </c>
      <c r="D1939" t="s">
        <v>2107</v>
      </c>
      <c r="E1939" s="32">
        <f t="shared" si="90"/>
        <v>45469</v>
      </c>
      <c r="F1939" s="51">
        <f t="shared" si="91"/>
        <v>2.0833333333333332E-2</v>
      </c>
      <c r="G1939" s="33">
        <f t="shared" si="92"/>
        <v>45469.020833333336</v>
      </c>
    </row>
    <row r="1940" spans="1:7" x14ac:dyDescent="0.45">
      <c r="A1940">
        <v>1.12E-2</v>
      </c>
      <c r="B1940">
        <v>7.0000000000000007E-2</v>
      </c>
      <c r="C1940" t="s">
        <v>2107</v>
      </c>
      <c r="D1940" t="s">
        <v>2108</v>
      </c>
      <c r="E1940" s="32">
        <f t="shared" si="90"/>
        <v>45469</v>
      </c>
      <c r="F1940" s="51">
        <f t="shared" si="91"/>
        <v>4.1666666666666664E-2</v>
      </c>
      <c r="G1940" s="33">
        <f t="shared" si="92"/>
        <v>45469.041666666664</v>
      </c>
    </row>
    <row r="1941" spans="1:7" x14ac:dyDescent="0.45">
      <c r="A1941">
        <v>0</v>
      </c>
      <c r="B1941">
        <v>0</v>
      </c>
      <c r="C1941" t="s">
        <v>2108</v>
      </c>
      <c r="D1941" t="s">
        <v>2109</v>
      </c>
      <c r="E1941" s="32">
        <f t="shared" si="90"/>
        <v>45469</v>
      </c>
      <c r="F1941" s="51">
        <f t="shared" si="91"/>
        <v>6.25E-2</v>
      </c>
      <c r="G1941" s="33">
        <f t="shared" si="92"/>
        <v>45469.0625</v>
      </c>
    </row>
    <row r="1942" spans="1:7" x14ac:dyDescent="0.45">
      <c r="A1942">
        <v>0</v>
      </c>
      <c r="B1942">
        <v>0</v>
      </c>
      <c r="C1942" t="s">
        <v>2109</v>
      </c>
      <c r="D1942" t="s">
        <v>2110</v>
      </c>
      <c r="E1942" s="32">
        <f t="shared" si="90"/>
        <v>45469</v>
      </c>
      <c r="F1942" s="51">
        <f t="shared" si="91"/>
        <v>8.3333333333333329E-2</v>
      </c>
      <c r="G1942" s="33">
        <f t="shared" si="92"/>
        <v>45469.083333333336</v>
      </c>
    </row>
    <row r="1943" spans="1:7" x14ac:dyDescent="0.45">
      <c r="A1943">
        <v>0</v>
      </c>
      <c r="B1943">
        <v>0</v>
      </c>
      <c r="C1943" t="s">
        <v>2110</v>
      </c>
      <c r="D1943" t="s">
        <v>2111</v>
      </c>
      <c r="E1943" s="32">
        <f t="shared" si="90"/>
        <v>45469</v>
      </c>
      <c r="F1943" s="51">
        <f t="shared" si="91"/>
        <v>0.10416666666666667</v>
      </c>
      <c r="G1943" s="33">
        <f t="shared" si="92"/>
        <v>45469.104166666664</v>
      </c>
    </row>
    <row r="1944" spans="1:7" x14ac:dyDescent="0.45">
      <c r="A1944">
        <v>0</v>
      </c>
      <c r="B1944">
        <v>0</v>
      </c>
      <c r="C1944" t="s">
        <v>2111</v>
      </c>
      <c r="D1944" t="s">
        <v>2112</v>
      </c>
      <c r="E1944" s="32">
        <f t="shared" si="90"/>
        <v>45469</v>
      </c>
      <c r="F1944" s="51">
        <f t="shared" si="91"/>
        <v>0.125</v>
      </c>
      <c r="G1944" s="33">
        <f t="shared" si="92"/>
        <v>45469.125</v>
      </c>
    </row>
    <row r="1945" spans="1:7" x14ac:dyDescent="0.45">
      <c r="A1945">
        <v>0</v>
      </c>
      <c r="B1945">
        <v>0</v>
      </c>
      <c r="C1945" t="s">
        <v>2112</v>
      </c>
      <c r="D1945" t="s">
        <v>2113</v>
      </c>
      <c r="E1945" s="32">
        <f t="shared" si="90"/>
        <v>45469</v>
      </c>
      <c r="F1945" s="51">
        <f t="shared" si="91"/>
        <v>0.14583333333333334</v>
      </c>
      <c r="G1945" s="33">
        <f t="shared" si="92"/>
        <v>45469.145833333336</v>
      </c>
    </row>
    <row r="1946" spans="1:7" x14ac:dyDescent="0.45">
      <c r="A1946">
        <v>0</v>
      </c>
      <c r="B1946">
        <v>0</v>
      </c>
      <c r="C1946" t="s">
        <v>2113</v>
      </c>
      <c r="D1946" t="s">
        <v>2114</v>
      </c>
      <c r="E1946" s="32">
        <f t="shared" si="90"/>
        <v>45469</v>
      </c>
      <c r="F1946" s="51">
        <f t="shared" si="91"/>
        <v>0.16666666666666666</v>
      </c>
      <c r="G1946" s="33">
        <f t="shared" si="92"/>
        <v>45469.166666666664</v>
      </c>
    </row>
    <row r="1947" spans="1:7" x14ac:dyDescent="0.45">
      <c r="A1947">
        <v>0</v>
      </c>
      <c r="B1947">
        <v>0</v>
      </c>
      <c r="C1947" t="s">
        <v>2114</v>
      </c>
      <c r="D1947" t="s">
        <v>2115</v>
      </c>
      <c r="E1947" s="32">
        <f t="shared" si="90"/>
        <v>45469</v>
      </c>
      <c r="F1947" s="51">
        <f t="shared" si="91"/>
        <v>0.1875</v>
      </c>
      <c r="G1947" s="33">
        <f t="shared" si="92"/>
        <v>45469.1875</v>
      </c>
    </row>
    <row r="1948" spans="1:7" x14ac:dyDescent="0.45">
      <c r="A1948">
        <v>0</v>
      </c>
      <c r="B1948">
        <v>0</v>
      </c>
      <c r="C1948" t="s">
        <v>2115</v>
      </c>
      <c r="D1948" t="s">
        <v>2116</v>
      </c>
      <c r="E1948" s="32">
        <f t="shared" si="90"/>
        <v>45469</v>
      </c>
      <c r="F1948" s="51">
        <f t="shared" si="91"/>
        <v>0.20833333333333334</v>
      </c>
      <c r="G1948" s="33">
        <f t="shared" si="92"/>
        <v>45469.208333333336</v>
      </c>
    </row>
    <row r="1949" spans="1:7" x14ac:dyDescent="0.45">
      <c r="A1949">
        <v>0</v>
      </c>
      <c r="B1949">
        <v>0</v>
      </c>
      <c r="C1949" t="s">
        <v>2116</v>
      </c>
      <c r="D1949" t="s">
        <v>2117</v>
      </c>
      <c r="E1949" s="32">
        <f t="shared" si="90"/>
        <v>45469</v>
      </c>
      <c r="F1949" s="51">
        <f t="shared" si="91"/>
        <v>0.22916666666666666</v>
      </c>
      <c r="G1949" s="33">
        <f t="shared" si="92"/>
        <v>45469.229166666664</v>
      </c>
    </row>
    <row r="1950" spans="1:7" x14ac:dyDescent="0.45">
      <c r="A1950">
        <v>0</v>
      </c>
      <c r="B1950">
        <v>0</v>
      </c>
      <c r="C1950" t="s">
        <v>2117</v>
      </c>
      <c r="D1950" t="s">
        <v>2118</v>
      </c>
      <c r="E1950" s="32">
        <f t="shared" si="90"/>
        <v>45469</v>
      </c>
      <c r="F1950" s="51">
        <f t="shared" si="91"/>
        <v>0.25</v>
      </c>
      <c r="G1950" s="33">
        <f t="shared" si="92"/>
        <v>45469.25</v>
      </c>
    </row>
    <row r="1951" spans="1:7" x14ac:dyDescent="0.45">
      <c r="A1951">
        <v>0</v>
      </c>
      <c r="B1951">
        <v>0</v>
      </c>
      <c r="C1951" t="s">
        <v>2118</v>
      </c>
      <c r="D1951" t="s">
        <v>2119</v>
      </c>
      <c r="E1951" s="32">
        <f t="shared" si="90"/>
        <v>45469</v>
      </c>
      <c r="F1951" s="51">
        <f t="shared" si="91"/>
        <v>0.27083333333333331</v>
      </c>
      <c r="G1951" s="33">
        <f t="shared" si="92"/>
        <v>45469.270833333336</v>
      </c>
    </row>
    <row r="1952" spans="1:7" x14ac:dyDescent="0.45">
      <c r="A1952">
        <v>0</v>
      </c>
      <c r="B1952">
        <v>0</v>
      </c>
      <c r="C1952" t="s">
        <v>2119</v>
      </c>
      <c r="D1952" t="s">
        <v>2120</v>
      </c>
      <c r="E1952" s="32">
        <f t="shared" si="90"/>
        <v>45469</v>
      </c>
      <c r="F1952" s="51">
        <f t="shared" si="91"/>
        <v>0.29166666666666669</v>
      </c>
      <c r="G1952" s="33">
        <f t="shared" si="92"/>
        <v>45469.291666666664</v>
      </c>
    </row>
    <row r="1953" spans="1:7" x14ac:dyDescent="0.45">
      <c r="A1953">
        <v>0</v>
      </c>
      <c r="B1953">
        <v>0</v>
      </c>
      <c r="C1953" t="s">
        <v>2120</v>
      </c>
      <c r="D1953" t="s">
        <v>2121</v>
      </c>
      <c r="E1953" s="32">
        <f t="shared" si="90"/>
        <v>45469</v>
      </c>
      <c r="F1953" s="51">
        <f t="shared" si="91"/>
        <v>0.3125</v>
      </c>
      <c r="G1953" s="33">
        <f t="shared" si="92"/>
        <v>45469.3125</v>
      </c>
    </row>
    <row r="1954" spans="1:7" x14ac:dyDescent="0.45">
      <c r="A1954">
        <v>0</v>
      </c>
      <c r="B1954">
        <v>0</v>
      </c>
      <c r="C1954" t="s">
        <v>2121</v>
      </c>
      <c r="D1954" t="s">
        <v>2122</v>
      </c>
      <c r="E1954" s="32">
        <f t="shared" si="90"/>
        <v>45469</v>
      </c>
      <c r="F1954" s="51">
        <f t="shared" si="91"/>
        <v>0.33333333333333331</v>
      </c>
      <c r="G1954" s="33">
        <f t="shared" si="92"/>
        <v>45469.333333333336</v>
      </c>
    </row>
    <row r="1955" spans="1:7" x14ac:dyDescent="0.45">
      <c r="A1955">
        <v>0</v>
      </c>
      <c r="B1955">
        <v>0</v>
      </c>
      <c r="C1955" t="s">
        <v>2122</v>
      </c>
      <c r="D1955" t="s">
        <v>2123</v>
      </c>
      <c r="E1955" s="32">
        <f t="shared" si="90"/>
        <v>45469</v>
      </c>
      <c r="F1955" s="51">
        <f t="shared" si="91"/>
        <v>0.35416666666666669</v>
      </c>
      <c r="G1955" s="33">
        <f t="shared" si="92"/>
        <v>45469.354166666664</v>
      </c>
    </row>
    <row r="1956" spans="1:7" x14ac:dyDescent="0.45">
      <c r="A1956">
        <v>0</v>
      </c>
      <c r="B1956">
        <v>0</v>
      </c>
      <c r="C1956" t="s">
        <v>2123</v>
      </c>
      <c r="D1956" t="s">
        <v>2124</v>
      </c>
      <c r="E1956" s="32">
        <f t="shared" si="90"/>
        <v>45469</v>
      </c>
      <c r="F1956" s="51">
        <f t="shared" si="91"/>
        <v>0.375</v>
      </c>
      <c r="G1956" s="33">
        <f t="shared" si="92"/>
        <v>45469.375</v>
      </c>
    </row>
    <row r="1957" spans="1:7" x14ac:dyDescent="0.45">
      <c r="A1957">
        <v>0</v>
      </c>
      <c r="B1957">
        <v>0</v>
      </c>
      <c r="C1957" t="s">
        <v>2124</v>
      </c>
      <c r="D1957" t="s">
        <v>2125</v>
      </c>
      <c r="E1957" s="32">
        <f t="shared" si="90"/>
        <v>45469</v>
      </c>
      <c r="F1957" s="51">
        <f t="shared" si="91"/>
        <v>0.39583333333333331</v>
      </c>
      <c r="G1957" s="33">
        <f t="shared" si="92"/>
        <v>45469.395833333336</v>
      </c>
    </row>
    <row r="1958" spans="1:7" x14ac:dyDescent="0.45">
      <c r="A1958">
        <v>1.0099</v>
      </c>
      <c r="B1958">
        <v>6.08</v>
      </c>
      <c r="C1958" t="s">
        <v>2125</v>
      </c>
      <c r="D1958" t="s">
        <v>2126</v>
      </c>
      <c r="E1958" s="32">
        <f t="shared" si="90"/>
        <v>45469</v>
      </c>
      <c r="F1958" s="51">
        <f t="shared" si="91"/>
        <v>0.41666666666666669</v>
      </c>
      <c r="G1958" s="33">
        <f t="shared" si="92"/>
        <v>45469.416666666664</v>
      </c>
    </row>
    <row r="1959" spans="1:7" x14ac:dyDescent="0.45">
      <c r="A1959">
        <v>0</v>
      </c>
      <c r="B1959">
        <v>0</v>
      </c>
      <c r="C1959" t="s">
        <v>2126</v>
      </c>
      <c r="D1959" t="s">
        <v>2127</v>
      </c>
      <c r="E1959" s="32">
        <f t="shared" si="90"/>
        <v>45469</v>
      </c>
      <c r="F1959" s="51">
        <f t="shared" si="91"/>
        <v>0.4375</v>
      </c>
      <c r="G1959" s="33">
        <f t="shared" si="92"/>
        <v>45469.4375</v>
      </c>
    </row>
    <row r="1960" spans="1:7" x14ac:dyDescent="0.45">
      <c r="A1960">
        <v>0</v>
      </c>
      <c r="B1960">
        <v>0</v>
      </c>
      <c r="C1960" t="s">
        <v>2127</v>
      </c>
      <c r="D1960" t="s">
        <v>2128</v>
      </c>
      <c r="E1960" s="32">
        <f t="shared" si="90"/>
        <v>45469</v>
      </c>
      <c r="F1960" s="51">
        <f t="shared" si="91"/>
        <v>0.45833333333333331</v>
      </c>
      <c r="G1960" s="33">
        <f t="shared" si="92"/>
        <v>45469.458333333336</v>
      </c>
    </row>
    <row r="1961" spans="1:7" x14ac:dyDescent="0.45">
      <c r="A1961">
        <v>0</v>
      </c>
      <c r="B1961">
        <v>0</v>
      </c>
      <c r="C1961" t="s">
        <v>2128</v>
      </c>
      <c r="D1961" t="s">
        <v>2129</v>
      </c>
      <c r="E1961" s="32">
        <f t="shared" si="90"/>
        <v>45469</v>
      </c>
      <c r="F1961" s="51">
        <f t="shared" si="91"/>
        <v>0.47916666666666669</v>
      </c>
      <c r="G1961" s="33">
        <f t="shared" si="92"/>
        <v>45469.479166666664</v>
      </c>
    </row>
    <row r="1962" spans="1:7" x14ac:dyDescent="0.45">
      <c r="A1962">
        <v>0</v>
      </c>
      <c r="B1962">
        <v>0</v>
      </c>
      <c r="C1962" t="s">
        <v>2129</v>
      </c>
      <c r="D1962" t="s">
        <v>2130</v>
      </c>
      <c r="E1962" s="32">
        <f t="shared" si="90"/>
        <v>45469</v>
      </c>
      <c r="F1962" s="51">
        <f t="shared" si="91"/>
        <v>0.5</v>
      </c>
      <c r="G1962" s="33">
        <f t="shared" si="92"/>
        <v>45469.5</v>
      </c>
    </row>
    <row r="1963" spans="1:7" x14ac:dyDescent="0.45">
      <c r="A1963">
        <v>0</v>
      </c>
      <c r="B1963">
        <v>0</v>
      </c>
      <c r="C1963" t="s">
        <v>2130</v>
      </c>
      <c r="D1963" t="s">
        <v>2131</v>
      </c>
      <c r="E1963" s="32">
        <f t="shared" si="90"/>
        <v>45469</v>
      </c>
      <c r="F1963" s="51">
        <f t="shared" si="91"/>
        <v>0.52083333333333337</v>
      </c>
      <c r="G1963" s="33">
        <f t="shared" si="92"/>
        <v>45469.520833333336</v>
      </c>
    </row>
    <row r="1964" spans="1:7" x14ac:dyDescent="0.45">
      <c r="A1964">
        <v>0.10100000000000001</v>
      </c>
      <c r="B1964">
        <v>0.61</v>
      </c>
      <c r="C1964" t="s">
        <v>2131</v>
      </c>
      <c r="D1964" t="s">
        <v>2132</v>
      </c>
      <c r="E1964" s="32">
        <f t="shared" si="90"/>
        <v>45469</v>
      </c>
      <c r="F1964" s="51">
        <f t="shared" si="91"/>
        <v>0.54166666666666663</v>
      </c>
      <c r="G1964" s="33">
        <f t="shared" si="92"/>
        <v>45469.541666666664</v>
      </c>
    </row>
    <row r="1965" spans="1:7" x14ac:dyDescent="0.45">
      <c r="A1965">
        <v>0</v>
      </c>
      <c r="B1965">
        <v>0</v>
      </c>
      <c r="C1965" t="s">
        <v>2132</v>
      </c>
      <c r="D1965" t="s">
        <v>2133</v>
      </c>
      <c r="E1965" s="32">
        <f t="shared" si="90"/>
        <v>45469</v>
      </c>
      <c r="F1965" s="51">
        <f t="shared" si="91"/>
        <v>0.5625</v>
      </c>
      <c r="G1965" s="33">
        <f t="shared" si="92"/>
        <v>45469.5625</v>
      </c>
    </row>
    <row r="1966" spans="1:7" x14ac:dyDescent="0.45">
      <c r="A1966">
        <v>0</v>
      </c>
      <c r="B1966">
        <v>0</v>
      </c>
      <c r="C1966" t="s">
        <v>2133</v>
      </c>
      <c r="D1966" t="s">
        <v>2134</v>
      </c>
      <c r="E1966" s="32">
        <f t="shared" si="90"/>
        <v>45469</v>
      </c>
      <c r="F1966" s="51">
        <f t="shared" si="91"/>
        <v>0.58333333333333337</v>
      </c>
      <c r="G1966" s="33">
        <f t="shared" si="92"/>
        <v>45469.583333333336</v>
      </c>
    </row>
    <row r="1967" spans="1:7" x14ac:dyDescent="0.45">
      <c r="A1967">
        <v>0</v>
      </c>
      <c r="B1967">
        <v>0</v>
      </c>
      <c r="C1967" t="s">
        <v>2134</v>
      </c>
      <c r="D1967" t="s">
        <v>2135</v>
      </c>
      <c r="E1967" s="32">
        <f t="shared" si="90"/>
        <v>45469</v>
      </c>
      <c r="F1967" s="51">
        <f t="shared" si="91"/>
        <v>0.60416666666666663</v>
      </c>
      <c r="G1967" s="33">
        <f t="shared" si="92"/>
        <v>45469.604166666664</v>
      </c>
    </row>
    <row r="1968" spans="1:7" x14ac:dyDescent="0.45">
      <c r="A1968">
        <v>0</v>
      </c>
      <c r="B1968">
        <v>0</v>
      </c>
      <c r="C1968" t="s">
        <v>2135</v>
      </c>
      <c r="D1968" t="s">
        <v>2136</v>
      </c>
      <c r="E1968" s="32">
        <f t="shared" si="90"/>
        <v>45469</v>
      </c>
      <c r="F1968" s="51">
        <f t="shared" si="91"/>
        <v>0.625</v>
      </c>
      <c r="G1968" s="33">
        <f t="shared" si="92"/>
        <v>45469.625</v>
      </c>
    </row>
    <row r="1969" spans="1:7" x14ac:dyDescent="0.45">
      <c r="A1969">
        <v>0</v>
      </c>
      <c r="B1969">
        <v>0</v>
      </c>
      <c r="C1969" t="s">
        <v>2136</v>
      </c>
      <c r="D1969" t="s">
        <v>2137</v>
      </c>
      <c r="E1969" s="32">
        <f t="shared" si="90"/>
        <v>45469</v>
      </c>
      <c r="F1969" s="51">
        <f t="shared" si="91"/>
        <v>0.64583333333333337</v>
      </c>
      <c r="G1969" s="33">
        <f t="shared" si="92"/>
        <v>45469.645833333336</v>
      </c>
    </row>
    <row r="1970" spans="1:7" x14ac:dyDescent="0.45">
      <c r="A1970">
        <v>0</v>
      </c>
      <c r="B1970">
        <v>0</v>
      </c>
      <c r="C1970" t="s">
        <v>2137</v>
      </c>
      <c r="D1970" t="s">
        <v>2138</v>
      </c>
      <c r="E1970" s="32">
        <f t="shared" si="90"/>
        <v>45469</v>
      </c>
      <c r="F1970" s="51">
        <f t="shared" si="91"/>
        <v>0.66666666666666663</v>
      </c>
      <c r="G1970" s="33">
        <f t="shared" si="92"/>
        <v>45469.666666666664</v>
      </c>
    </row>
    <row r="1971" spans="1:7" x14ac:dyDescent="0.45">
      <c r="A1971">
        <v>0</v>
      </c>
      <c r="B1971">
        <v>0</v>
      </c>
      <c r="C1971" t="s">
        <v>2138</v>
      </c>
      <c r="D1971" t="s">
        <v>2139</v>
      </c>
      <c r="E1971" s="32">
        <f t="shared" si="90"/>
        <v>45469</v>
      </c>
      <c r="F1971" s="51">
        <f t="shared" si="91"/>
        <v>0.6875</v>
      </c>
      <c r="G1971" s="33">
        <f t="shared" si="92"/>
        <v>45469.6875</v>
      </c>
    </row>
    <row r="1972" spans="1:7" x14ac:dyDescent="0.45">
      <c r="A1972">
        <v>0</v>
      </c>
      <c r="B1972">
        <v>0</v>
      </c>
      <c r="C1972" t="s">
        <v>2139</v>
      </c>
      <c r="D1972" t="s">
        <v>2140</v>
      </c>
      <c r="E1972" s="32">
        <f t="shared" si="90"/>
        <v>45469</v>
      </c>
      <c r="F1972" s="51">
        <f t="shared" si="91"/>
        <v>0.70833333333333337</v>
      </c>
      <c r="G1972" s="33">
        <f t="shared" si="92"/>
        <v>45469.708333333336</v>
      </c>
    </row>
    <row r="1973" spans="1:7" x14ac:dyDescent="0.45">
      <c r="A1973">
        <v>0</v>
      </c>
      <c r="B1973">
        <v>0</v>
      </c>
      <c r="C1973" t="s">
        <v>2140</v>
      </c>
      <c r="D1973" t="s">
        <v>2141</v>
      </c>
      <c r="E1973" s="32">
        <f t="shared" si="90"/>
        <v>45469</v>
      </c>
      <c r="F1973" s="51">
        <f t="shared" si="91"/>
        <v>0.72916666666666663</v>
      </c>
      <c r="G1973" s="33">
        <f t="shared" si="92"/>
        <v>45469.729166666664</v>
      </c>
    </row>
    <row r="1974" spans="1:7" x14ac:dyDescent="0.45">
      <c r="A1974">
        <v>2.24E-2</v>
      </c>
      <c r="B1974">
        <v>0.13</v>
      </c>
      <c r="C1974" t="s">
        <v>2141</v>
      </c>
      <c r="D1974" t="s">
        <v>2142</v>
      </c>
      <c r="E1974" s="32">
        <f t="shared" si="90"/>
        <v>45469</v>
      </c>
      <c r="F1974" s="51">
        <f t="shared" si="91"/>
        <v>0.75</v>
      </c>
      <c r="G1974" s="33">
        <f t="shared" si="92"/>
        <v>45469.75</v>
      </c>
    </row>
    <row r="1975" spans="1:7" x14ac:dyDescent="0.45">
      <c r="A1975">
        <v>0</v>
      </c>
      <c r="B1975">
        <v>0</v>
      </c>
      <c r="C1975" t="s">
        <v>2142</v>
      </c>
      <c r="D1975" t="s">
        <v>2143</v>
      </c>
      <c r="E1975" s="32">
        <f t="shared" si="90"/>
        <v>45469</v>
      </c>
      <c r="F1975" s="51">
        <f t="shared" si="91"/>
        <v>0.77083333333333337</v>
      </c>
      <c r="G1975" s="33">
        <f t="shared" si="92"/>
        <v>45469.770833333336</v>
      </c>
    </row>
    <row r="1976" spans="1:7" x14ac:dyDescent="0.45">
      <c r="A1976">
        <v>0</v>
      </c>
      <c r="B1976">
        <v>0</v>
      </c>
      <c r="C1976" t="s">
        <v>2143</v>
      </c>
      <c r="D1976" t="s">
        <v>2144</v>
      </c>
      <c r="E1976" s="32">
        <f t="shared" si="90"/>
        <v>45469</v>
      </c>
      <c r="F1976" s="51">
        <f t="shared" si="91"/>
        <v>0.79166666666666663</v>
      </c>
      <c r="G1976" s="33">
        <f t="shared" si="92"/>
        <v>45469.791666666664</v>
      </c>
    </row>
    <row r="1977" spans="1:7" x14ac:dyDescent="0.45">
      <c r="A1977">
        <v>0</v>
      </c>
      <c r="B1977">
        <v>0</v>
      </c>
      <c r="C1977" t="s">
        <v>2144</v>
      </c>
      <c r="D1977" t="s">
        <v>2145</v>
      </c>
      <c r="E1977" s="32">
        <f t="shared" si="90"/>
        <v>45469</v>
      </c>
      <c r="F1977" s="51">
        <f t="shared" si="91"/>
        <v>0.8125</v>
      </c>
      <c r="G1977" s="33">
        <f t="shared" si="92"/>
        <v>45469.8125</v>
      </c>
    </row>
    <row r="1978" spans="1:7" x14ac:dyDescent="0.45">
      <c r="A1978">
        <v>8.9800000000000005E-2</v>
      </c>
      <c r="B1978">
        <v>0.54</v>
      </c>
      <c r="C1978" t="s">
        <v>2145</v>
      </c>
      <c r="D1978" t="s">
        <v>2146</v>
      </c>
      <c r="E1978" s="32">
        <f t="shared" si="90"/>
        <v>45469</v>
      </c>
      <c r="F1978" s="51">
        <f t="shared" si="91"/>
        <v>0.83333333333333337</v>
      </c>
      <c r="G1978" s="33">
        <f t="shared" si="92"/>
        <v>45469.833333333336</v>
      </c>
    </row>
    <row r="1979" spans="1:7" x14ac:dyDescent="0.45">
      <c r="A1979">
        <v>5.6099999999999997E-2</v>
      </c>
      <c r="B1979">
        <v>0.34</v>
      </c>
      <c r="C1979" t="s">
        <v>2146</v>
      </c>
      <c r="D1979" t="s">
        <v>2147</v>
      </c>
      <c r="E1979" s="32">
        <f t="shared" si="90"/>
        <v>45469</v>
      </c>
      <c r="F1979" s="51">
        <f t="shared" si="91"/>
        <v>0.85416666666666663</v>
      </c>
      <c r="G1979" s="33">
        <f t="shared" si="92"/>
        <v>45469.854166666664</v>
      </c>
    </row>
    <row r="1980" spans="1:7" x14ac:dyDescent="0.45">
      <c r="A1980">
        <v>0</v>
      </c>
      <c r="B1980">
        <v>0</v>
      </c>
      <c r="C1980" t="s">
        <v>2147</v>
      </c>
      <c r="D1980" t="s">
        <v>2148</v>
      </c>
      <c r="E1980" s="32">
        <f t="shared" si="90"/>
        <v>45469</v>
      </c>
      <c r="F1980" s="51">
        <f t="shared" si="91"/>
        <v>0.875</v>
      </c>
      <c r="G1980" s="33">
        <f t="shared" si="92"/>
        <v>45469.875</v>
      </c>
    </row>
    <row r="1981" spans="1:7" x14ac:dyDescent="0.45">
      <c r="A1981">
        <v>0</v>
      </c>
      <c r="B1981">
        <v>0</v>
      </c>
      <c r="C1981" t="s">
        <v>2148</v>
      </c>
      <c r="D1981" t="s">
        <v>2149</v>
      </c>
      <c r="E1981" s="32">
        <f t="shared" si="90"/>
        <v>45469</v>
      </c>
      <c r="F1981" s="51">
        <f t="shared" si="91"/>
        <v>0.89583333333333337</v>
      </c>
      <c r="G1981" s="33">
        <f t="shared" si="92"/>
        <v>45469.895833333336</v>
      </c>
    </row>
    <row r="1982" spans="1:7" x14ac:dyDescent="0.45">
      <c r="A1982">
        <v>1.8065</v>
      </c>
      <c r="B1982">
        <v>10.88</v>
      </c>
      <c r="C1982" t="s">
        <v>2149</v>
      </c>
      <c r="D1982" t="s">
        <v>2150</v>
      </c>
      <c r="E1982" s="32">
        <f t="shared" si="90"/>
        <v>45469</v>
      </c>
      <c r="F1982" s="51">
        <f t="shared" si="91"/>
        <v>0.91666666666666663</v>
      </c>
      <c r="G1982" s="33">
        <f t="shared" si="92"/>
        <v>45469.916666666664</v>
      </c>
    </row>
    <row r="1983" spans="1:7" x14ac:dyDescent="0.45">
      <c r="A1983">
        <v>0</v>
      </c>
      <c r="B1983">
        <v>0</v>
      </c>
      <c r="C1983" t="s">
        <v>2150</v>
      </c>
      <c r="D1983" t="s">
        <v>2151</v>
      </c>
      <c r="E1983" s="32">
        <f t="shared" si="90"/>
        <v>45469</v>
      </c>
      <c r="F1983" s="51">
        <f t="shared" si="91"/>
        <v>0.9375</v>
      </c>
      <c r="G1983" s="33">
        <f t="shared" si="92"/>
        <v>45469.9375</v>
      </c>
    </row>
    <row r="1984" spans="1:7" x14ac:dyDescent="0.45">
      <c r="A1984">
        <v>0</v>
      </c>
      <c r="B1984">
        <v>0</v>
      </c>
      <c r="C1984" t="s">
        <v>2151</v>
      </c>
      <c r="D1984" t="s">
        <v>2152</v>
      </c>
      <c r="E1984" s="32">
        <f t="shared" si="90"/>
        <v>45469</v>
      </c>
      <c r="F1984" s="51">
        <f t="shared" si="91"/>
        <v>0.95833333333333337</v>
      </c>
      <c r="G1984" s="33">
        <f t="shared" si="92"/>
        <v>45469.958333333336</v>
      </c>
    </row>
    <row r="1985" spans="1:7" x14ac:dyDescent="0.45">
      <c r="A1985">
        <v>0</v>
      </c>
      <c r="B1985">
        <v>0</v>
      </c>
      <c r="C1985" t="s">
        <v>2152</v>
      </c>
      <c r="D1985" t="s">
        <v>2153</v>
      </c>
      <c r="E1985" s="32">
        <f t="shared" si="90"/>
        <v>45469</v>
      </c>
      <c r="F1985" s="51">
        <f t="shared" si="91"/>
        <v>0.97916666666666663</v>
      </c>
      <c r="G1985" s="33">
        <f t="shared" si="92"/>
        <v>45469.979166666664</v>
      </c>
    </row>
    <row r="1986" spans="1:7" x14ac:dyDescent="0.45">
      <c r="A1986">
        <v>0</v>
      </c>
      <c r="B1986">
        <v>0</v>
      </c>
      <c r="C1986" t="s">
        <v>2153</v>
      </c>
      <c r="D1986" t="s">
        <v>2154</v>
      </c>
      <c r="E1986" s="32">
        <f t="shared" si="90"/>
        <v>45470</v>
      </c>
      <c r="F1986" s="51">
        <f t="shared" si="91"/>
        <v>0</v>
      </c>
      <c r="G1986" s="33">
        <f t="shared" si="92"/>
        <v>45470</v>
      </c>
    </row>
    <row r="1987" spans="1:7" x14ac:dyDescent="0.45">
      <c r="A1987">
        <v>0</v>
      </c>
      <c r="B1987">
        <v>0</v>
      </c>
      <c r="C1987" t="s">
        <v>2154</v>
      </c>
      <c r="D1987" t="s">
        <v>2155</v>
      </c>
      <c r="E1987" s="32">
        <f t="shared" si="90"/>
        <v>45470</v>
      </c>
      <c r="F1987" s="51">
        <f t="shared" si="91"/>
        <v>2.0833333333333332E-2</v>
      </c>
      <c r="G1987" s="33">
        <f t="shared" si="92"/>
        <v>45470.020833333336</v>
      </c>
    </row>
    <row r="1988" spans="1:7" x14ac:dyDescent="0.45">
      <c r="A1988">
        <v>0</v>
      </c>
      <c r="B1988">
        <v>0</v>
      </c>
      <c r="C1988" t="s">
        <v>2155</v>
      </c>
      <c r="D1988" t="s">
        <v>2156</v>
      </c>
      <c r="E1988" s="32">
        <f t="shared" ref="E1988:E2051" si="93">DATE(MID(C1988,2,4),MID(C1988,7,2),MID(C1988,10,2))</f>
        <v>45470</v>
      </c>
      <c r="F1988" s="51">
        <f t="shared" ref="F1988:F2051" si="94">TIME(MID(C1988,13,2),MID(C1988,16,2),0)</f>
        <v>4.1666666666666664E-2</v>
      </c>
      <c r="G1988" s="33">
        <f t="shared" ref="G1988:G2051" si="95">E1988+F1988</f>
        <v>45470.041666666664</v>
      </c>
    </row>
    <row r="1989" spans="1:7" x14ac:dyDescent="0.45">
      <c r="A1989">
        <v>0</v>
      </c>
      <c r="B1989">
        <v>0</v>
      </c>
      <c r="C1989" t="s">
        <v>2156</v>
      </c>
      <c r="D1989" t="s">
        <v>2157</v>
      </c>
      <c r="E1989" s="32">
        <f t="shared" si="93"/>
        <v>45470</v>
      </c>
      <c r="F1989" s="51">
        <f t="shared" si="94"/>
        <v>6.25E-2</v>
      </c>
      <c r="G1989" s="33">
        <f t="shared" si="95"/>
        <v>45470.0625</v>
      </c>
    </row>
    <row r="1990" spans="1:7" x14ac:dyDescent="0.45">
      <c r="A1990">
        <v>0</v>
      </c>
      <c r="B1990">
        <v>0</v>
      </c>
      <c r="C1990" t="s">
        <v>2157</v>
      </c>
      <c r="D1990" t="s">
        <v>2158</v>
      </c>
      <c r="E1990" s="32">
        <f t="shared" si="93"/>
        <v>45470</v>
      </c>
      <c r="F1990" s="51">
        <f t="shared" si="94"/>
        <v>8.3333333333333329E-2</v>
      </c>
      <c r="G1990" s="33">
        <f t="shared" si="95"/>
        <v>45470.083333333336</v>
      </c>
    </row>
    <row r="1991" spans="1:7" x14ac:dyDescent="0.45">
      <c r="A1991">
        <v>0</v>
      </c>
      <c r="B1991">
        <v>0</v>
      </c>
      <c r="C1991" t="s">
        <v>2158</v>
      </c>
      <c r="D1991" t="s">
        <v>2159</v>
      </c>
      <c r="E1991" s="32">
        <f t="shared" si="93"/>
        <v>45470</v>
      </c>
      <c r="F1991" s="51">
        <f t="shared" si="94"/>
        <v>0.10416666666666667</v>
      </c>
      <c r="G1991" s="33">
        <f t="shared" si="95"/>
        <v>45470.104166666664</v>
      </c>
    </row>
    <row r="1992" spans="1:7" x14ac:dyDescent="0.45">
      <c r="A1992">
        <v>0</v>
      </c>
      <c r="B1992">
        <v>0</v>
      </c>
      <c r="C1992" t="s">
        <v>2159</v>
      </c>
      <c r="D1992" t="s">
        <v>2160</v>
      </c>
      <c r="E1992" s="32">
        <f t="shared" si="93"/>
        <v>45470</v>
      </c>
      <c r="F1992" s="51">
        <f t="shared" si="94"/>
        <v>0.125</v>
      </c>
      <c r="G1992" s="33">
        <f t="shared" si="95"/>
        <v>45470.125</v>
      </c>
    </row>
    <row r="1993" spans="1:7" x14ac:dyDescent="0.45">
      <c r="A1993">
        <v>0</v>
      </c>
      <c r="B1993">
        <v>0</v>
      </c>
      <c r="C1993" t="s">
        <v>2160</v>
      </c>
      <c r="D1993" t="s">
        <v>2161</v>
      </c>
      <c r="E1993" s="32">
        <f t="shared" si="93"/>
        <v>45470</v>
      </c>
      <c r="F1993" s="51">
        <f t="shared" si="94"/>
        <v>0.14583333333333334</v>
      </c>
      <c r="G1993" s="33">
        <f t="shared" si="95"/>
        <v>45470.145833333336</v>
      </c>
    </row>
    <row r="1994" spans="1:7" x14ac:dyDescent="0.45">
      <c r="A1994">
        <v>0</v>
      </c>
      <c r="B1994">
        <v>0</v>
      </c>
      <c r="C1994" t="s">
        <v>2161</v>
      </c>
      <c r="D1994" t="s">
        <v>2162</v>
      </c>
      <c r="E1994" s="32">
        <f t="shared" si="93"/>
        <v>45470</v>
      </c>
      <c r="F1994" s="51">
        <f t="shared" si="94"/>
        <v>0.16666666666666666</v>
      </c>
      <c r="G1994" s="33">
        <f t="shared" si="95"/>
        <v>45470.166666666664</v>
      </c>
    </row>
    <row r="1995" spans="1:7" x14ac:dyDescent="0.45">
      <c r="A1995">
        <v>0</v>
      </c>
      <c r="B1995">
        <v>0</v>
      </c>
      <c r="C1995" t="s">
        <v>2162</v>
      </c>
      <c r="D1995" t="s">
        <v>2163</v>
      </c>
      <c r="E1995" s="32">
        <f t="shared" si="93"/>
        <v>45470</v>
      </c>
      <c r="F1995" s="51">
        <f t="shared" si="94"/>
        <v>0.1875</v>
      </c>
      <c r="G1995" s="33">
        <f t="shared" si="95"/>
        <v>45470.1875</v>
      </c>
    </row>
    <row r="1996" spans="1:7" x14ac:dyDescent="0.45">
      <c r="A1996">
        <v>0</v>
      </c>
      <c r="B1996">
        <v>0</v>
      </c>
      <c r="C1996" t="s">
        <v>2163</v>
      </c>
      <c r="D1996" t="s">
        <v>2164</v>
      </c>
      <c r="E1996" s="32">
        <f t="shared" si="93"/>
        <v>45470</v>
      </c>
      <c r="F1996" s="51">
        <f t="shared" si="94"/>
        <v>0.20833333333333334</v>
      </c>
      <c r="G1996" s="33">
        <f t="shared" si="95"/>
        <v>45470.208333333336</v>
      </c>
    </row>
    <row r="1997" spans="1:7" x14ac:dyDescent="0.45">
      <c r="A1997">
        <v>0</v>
      </c>
      <c r="B1997">
        <v>0</v>
      </c>
      <c r="C1997" t="s">
        <v>2164</v>
      </c>
      <c r="D1997" t="s">
        <v>2165</v>
      </c>
      <c r="E1997" s="32">
        <f t="shared" si="93"/>
        <v>45470</v>
      </c>
      <c r="F1997" s="51">
        <f t="shared" si="94"/>
        <v>0.22916666666666666</v>
      </c>
      <c r="G1997" s="33">
        <f t="shared" si="95"/>
        <v>45470.229166666664</v>
      </c>
    </row>
    <row r="1998" spans="1:7" x14ac:dyDescent="0.45">
      <c r="A1998">
        <v>0</v>
      </c>
      <c r="B1998">
        <v>0</v>
      </c>
      <c r="C1998" t="s">
        <v>2165</v>
      </c>
      <c r="D1998" t="s">
        <v>2166</v>
      </c>
      <c r="E1998" s="32">
        <f t="shared" si="93"/>
        <v>45470</v>
      </c>
      <c r="F1998" s="51">
        <f t="shared" si="94"/>
        <v>0.25</v>
      </c>
      <c r="G1998" s="33">
        <f t="shared" si="95"/>
        <v>45470.25</v>
      </c>
    </row>
    <row r="1999" spans="1:7" x14ac:dyDescent="0.45">
      <c r="A1999">
        <v>0</v>
      </c>
      <c r="B1999">
        <v>0</v>
      </c>
      <c r="C1999" t="s">
        <v>2166</v>
      </c>
      <c r="D1999" t="s">
        <v>2167</v>
      </c>
      <c r="E1999" s="32">
        <f t="shared" si="93"/>
        <v>45470</v>
      </c>
      <c r="F1999" s="51">
        <f t="shared" si="94"/>
        <v>0.27083333333333331</v>
      </c>
      <c r="G1999" s="33">
        <f t="shared" si="95"/>
        <v>45470.270833333336</v>
      </c>
    </row>
    <row r="2000" spans="1:7" x14ac:dyDescent="0.45">
      <c r="A2000">
        <v>0</v>
      </c>
      <c r="B2000">
        <v>0</v>
      </c>
      <c r="C2000" t="s">
        <v>2167</v>
      </c>
      <c r="D2000" t="s">
        <v>2168</v>
      </c>
      <c r="E2000" s="32">
        <f t="shared" si="93"/>
        <v>45470</v>
      </c>
      <c r="F2000" s="51">
        <f t="shared" si="94"/>
        <v>0.29166666666666669</v>
      </c>
      <c r="G2000" s="33">
        <f t="shared" si="95"/>
        <v>45470.291666666664</v>
      </c>
    </row>
    <row r="2001" spans="1:7" x14ac:dyDescent="0.45">
      <c r="A2001">
        <v>0</v>
      </c>
      <c r="B2001">
        <v>0</v>
      </c>
      <c r="C2001" t="s">
        <v>2168</v>
      </c>
      <c r="D2001" t="s">
        <v>2169</v>
      </c>
      <c r="E2001" s="32">
        <f t="shared" si="93"/>
        <v>45470</v>
      </c>
      <c r="F2001" s="51">
        <f t="shared" si="94"/>
        <v>0.3125</v>
      </c>
      <c r="G2001" s="33">
        <f t="shared" si="95"/>
        <v>45470.3125</v>
      </c>
    </row>
    <row r="2002" spans="1:7" x14ac:dyDescent="0.45">
      <c r="A2002">
        <v>1.12E-2</v>
      </c>
      <c r="B2002">
        <v>7.0000000000000007E-2</v>
      </c>
      <c r="C2002" t="s">
        <v>2169</v>
      </c>
      <c r="D2002" t="s">
        <v>2170</v>
      </c>
      <c r="E2002" s="32">
        <f t="shared" si="93"/>
        <v>45470</v>
      </c>
      <c r="F2002" s="51">
        <f t="shared" si="94"/>
        <v>0.33333333333333331</v>
      </c>
      <c r="G2002" s="33">
        <f t="shared" si="95"/>
        <v>45470.333333333336</v>
      </c>
    </row>
    <row r="2003" spans="1:7" x14ac:dyDescent="0.45">
      <c r="A2003">
        <v>0</v>
      </c>
      <c r="B2003">
        <v>0</v>
      </c>
      <c r="C2003" t="s">
        <v>2170</v>
      </c>
      <c r="D2003" t="s">
        <v>2171</v>
      </c>
      <c r="E2003" s="32">
        <f t="shared" si="93"/>
        <v>45470</v>
      </c>
      <c r="F2003" s="51">
        <f t="shared" si="94"/>
        <v>0.35416666666666669</v>
      </c>
      <c r="G2003" s="33">
        <f t="shared" si="95"/>
        <v>45470.354166666664</v>
      </c>
    </row>
    <row r="2004" spans="1:7" x14ac:dyDescent="0.45">
      <c r="A2004">
        <v>0</v>
      </c>
      <c r="B2004">
        <v>0</v>
      </c>
      <c r="C2004" t="s">
        <v>2171</v>
      </c>
      <c r="D2004" t="s">
        <v>2172</v>
      </c>
      <c r="E2004" s="32">
        <f t="shared" si="93"/>
        <v>45470</v>
      </c>
      <c r="F2004" s="51">
        <f t="shared" si="94"/>
        <v>0.375</v>
      </c>
      <c r="G2004" s="33">
        <f t="shared" si="95"/>
        <v>45470.375</v>
      </c>
    </row>
    <row r="2005" spans="1:7" x14ac:dyDescent="0.45">
      <c r="A2005">
        <v>0</v>
      </c>
      <c r="B2005">
        <v>0</v>
      </c>
      <c r="C2005" t="s">
        <v>2172</v>
      </c>
      <c r="D2005" t="s">
        <v>2173</v>
      </c>
      <c r="E2005" s="32">
        <f t="shared" si="93"/>
        <v>45470</v>
      </c>
      <c r="F2005" s="51">
        <f t="shared" si="94"/>
        <v>0.39583333333333331</v>
      </c>
      <c r="G2005" s="33">
        <f t="shared" si="95"/>
        <v>45470.395833333336</v>
      </c>
    </row>
    <row r="2006" spans="1:7" x14ac:dyDescent="0.45">
      <c r="A2006">
        <v>0</v>
      </c>
      <c r="B2006">
        <v>0</v>
      </c>
      <c r="C2006" t="s">
        <v>2173</v>
      </c>
      <c r="D2006" t="s">
        <v>2174</v>
      </c>
      <c r="E2006" s="32">
        <f t="shared" si="93"/>
        <v>45470</v>
      </c>
      <c r="F2006" s="51">
        <f t="shared" si="94"/>
        <v>0.41666666666666669</v>
      </c>
      <c r="G2006" s="33">
        <f t="shared" si="95"/>
        <v>45470.416666666664</v>
      </c>
    </row>
    <row r="2007" spans="1:7" x14ac:dyDescent="0.45">
      <c r="A2007">
        <v>0</v>
      </c>
      <c r="B2007">
        <v>0</v>
      </c>
      <c r="C2007" t="s">
        <v>2174</v>
      </c>
      <c r="D2007" t="s">
        <v>2175</v>
      </c>
      <c r="E2007" s="32">
        <f t="shared" si="93"/>
        <v>45470</v>
      </c>
      <c r="F2007" s="51">
        <f t="shared" si="94"/>
        <v>0.4375</v>
      </c>
      <c r="G2007" s="33">
        <f t="shared" si="95"/>
        <v>45470.4375</v>
      </c>
    </row>
    <row r="2008" spans="1:7" x14ac:dyDescent="0.45">
      <c r="A2008">
        <v>0</v>
      </c>
      <c r="B2008">
        <v>0</v>
      </c>
      <c r="C2008" t="s">
        <v>2175</v>
      </c>
      <c r="D2008" t="s">
        <v>2176</v>
      </c>
      <c r="E2008" s="32">
        <f t="shared" si="93"/>
        <v>45470</v>
      </c>
      <c r="F2008" s="51">
        <f t="shared" si="94"/>
        <v>0.45833333333333331</v>
      </c>
      <c r="G2008" s="33">
        <f t="shared" si="95"/>
        <v>45470.458333333336</v>
      </c>
    </row>
    <row r="2009" spans="1:7" x14ac:dyDescent="0.45">
      <c r="A2009">
        <v>0</v>
      </c>
      <c r="B2009">
        <v>0</v>
      </c>
      <c r="C2009" t="s">
        <v>2176</v>
      </c>
      <c r="D2009" t="s">
        <v>2177</v>
      </c>
      <c r="E2009" s="32">
        <f t="shared" si="93"/>
        <v>45470</v>
      </c>
      <c r="F2009" s="51">
        <f t="shared" si="94"/>
        <v>0.47916666666666669</v>
      </c>
      <c r="G2009" s="33">
        <f t="shared" si="95"/>
        <v>45470.479166666664</v>
      </c>
    </row>
    <row r="2010" spans="1:7" x14ac:dyDescent="0.45">
      <c r="A2010">
        <v>0</v>
      </c>
      <c r="B2010">
        <v>0</v>
      </c>
      <c r="C2010" t="s">
        <v>2177</v>
      </c>
      <c r="D2010" t="s">
        <v>2178</v>
      </c>
      <c r="E2010" s="32">
        <f t="shared" si="93"/>
        <v>45470</v>
      </c>
      <c r="F2010" s="51">
        <f t="shared" si="94"/>
        <v>0.5</v>
      </c>
      <c r="G2010" s="33">
        <f t="shared" si="95"/>
        <v>45470.5</v>
      </c>
    </row>
    <row r="2011" spans="1:7" x14ac:dyDescent="0.45">
      <c r="A2011">
        <v>1.12E-2</v>
      </c>
      <c r="B2011">
        <v>7.0000000000000007E-2</v>
      </c>
      <c r="C2011" t="s">
        <v>2178</v>
      </c>
      <c r="D2011" t="s">
        <v>2179</v>
      </c>
      <c r="E2011" s="32">
        <f t="shared" si="93"/>
        <v>45470</v>
      </c>
      <c r="F2011" s="51">
        <f t="shared" si="94"/>
        <v>0.52083333333333337</v>
      </c>
      <c r="G2011" s="33">
        <f t="shared" si="95"/>
        <v>45470.520833333336</v>
      </c>
    </row>
    <row r="2012" spans="1:7" x14ac:dyDescent="0.45">
      <c r="A2012">
        <v>0</v>
      </c>
      <c r="B2012">
        <v>0</v>
      </c>
      <c r="C2012" t="s">
        <v>2179</v>
      </c>
      <c r="D2012" t="s">
        <v>2180</v>
      </c>
      <c r="E2012" s="32">
        <f t="shared" si="93"/>
        <v>45470</v>
      </c>
      <c r="F2012" s="51">
        <f t="shared" si="94"/>
        <v>0.54166666666666663</v>
      </c>
      <c r="G2012" s="33">
        <f t="shared" si="95"/>
        <v>45470.541666666664</v>
      </c>
    </row>
    <row r="2013" spans="1:7" x14ac:dyDescent="0.45">
      <c r="A2013">
        <v>0</v>
      </c>
      <c r="B2013">
        <v>0</v>
      </c>
      <c r="C2013" t="s">
        <v>2180</v>
      </c>
      <c r="D2013" t="s">
        <v>2181</v>
      </c>
      <c r="E2013" s="32">
        <f t="shared" si="93"/>
        <v>45470</v>
      </c>
      <c r="F2013" s="51">
        <f t="shared" si="94"/>
        <v>0.5625</v>
      </c>
      <c r="G2013" s="33">
        <f t="shared" si="95"/>
        <v>45470.5625</v>
      </c>
    </row>
    <row r="2014" spans="1:7" x14ac:dyDescent="0.45">
      <c r="A2014">
        <v>0</v>
      </c>
      <c r="B2014">
        <v>0</v>
      </c>
      <c r="C2014" t="s">
        <v>2181</v>
      </c>
      <c r="D2014" t="s">
        <v>2182</v>
      </c>
      <c r="E2014" s="32">
        <f t="shared" si="93"/>
        <v>45470</v>
      </c>
      <c r="F2014" s="51">
        <f t="shared" si="94"/>
        <v>0.58333333333333337</v>
      </c>
      <c r="G2014" s="33">
        <f t="shared" si="95"/>
        <v>45470.583333333336</v>
      </c>
    </row>
    <row r="2015" spans="1:7" x14ac:dyDescent="0.45">
      <c r="A2015">
        <v>0</v>
      </c>
      <c r="B2015">
        <v>0</v>
      </c>
      <c r="C2015" t="s">
        <v>2182</v>
      </c>
      <c r="D2015" t="s">
        <v>2183</v>
      </c>
      <c r="E2015" s="32">
        <f t="shared" si="93"/>
        <v>45470</v>
      </c>
      <c r="F2015" s="51">
        <f t="shared" si="94"/>
        <v>0.60416666666666663</v>
      </c>
      <c r="G2015" s="33">
        <f t="shared" si="95"/>
        <v>45470.604166666664</v>
      </c>
    </row>
    <row r="2016" spans="1:7" x14ac:dyDescent="0.45">
      <c r="A2016">
        <v>0</v>
      </c>
      <c r="B2016">
        <v>0</v>
      </c>
      <c r="C2016" t="s">
        <v>2183</v>
      </c>
      <c r="D2016" t="s">
        <v>2184</v>
      </c>
      <c r="E2016" s="32">
        <f t="shared" si="93"/>
        <v>45470</v>
      </c>
      <c r="F2016" s="51">
        <f t="shared" si="94"/>
        <v>0.625</v>
      </c>
      <c r="G2016" s="33">
        <f t="shared" si="95"/>
        <v>45470.625</v>
      </c>
    </row>
    <row r="2017" spans="1:7" x14ac:dyDescent="0.45">
      <c r="A2017">
        <v>0</v>
      </c>
      <c r="B2017">
        <v>0</v>
      </c>
      <c r="C2017" t="s">
        <v>2184</v>
      </c>
      <c r="D2017" t="s">
        <v>2185</v>
      </c>
      <c r="E2017" s="32">
        <f t="shared" si="93"/>
        <v>45470</v>
      </c>
      <c r="F2017" s="51">
        <f t="shared" si="94"/>
        <v>0.64583333333333337</v>
      </c>
      <c r="G2017" s="33">
        <f t="shared" si="95"/>
        <v>45470.645833333336</v>
      </c>
    </row>
    <row r="2018" spans="1:7" x14ac:dyDescent="0.45">
      <c r="A2018">
        <v>0</v>
      </c>
      <c r="B2018">
        <v>0</v>
      </c>
      <c r="C2018" t="s">
        <v>2185</v>
      </c>
      <c r="D2018" t="s">
        <v>2186</v>
      </c>
      <c r="E2018" s="32">
        <f t="shared" si="93"/>
        <v>45470</v>
      </c>
      <c r="F2018" s="51">
        <f t="shared" si="94"/>
        <v>0.66666666666666663</v>
      </c>
      <c r="G2018" s="33">
        <f t="shared" si="95"/>
        <v>45470.666666666664</v>
      </c>
    </row>
    <row r="2019" spans="1:7" x14ac:dyDescent="0.45">
      <c r="A2019">
        <v>0</v>
      </c>
      <c r="B2019">
        <v>0</v>
      </c>
      <c r="C2019" t="s">
        <v>2186</v>
      </c>
      <c r="D2019" t="s">
        <v>2187</v>
      </c>
      <c r="E2019" s="32">
        <f t="shared" si="93"/>
        <v>45470</v>
      </c>
      <c r="F2019" s="51">
        <f t="shared" si="94"/>
        <v>0.6875</v>
      </c>
      <c r="G2019" s="33">
        <f t="shared" si="95"/>
        <v>45470.6875</v>
      </c>
    </row>
    <row r="2020" spans="1:7" x14ac:dyDescent="0.45">
      <c r="A2020">
        <v>0</v>
      </c>
      <c r="B2020">
        <v>0</v>
      </c>
      <c r="C2020" t="s">
        <v>2187</v>
      </c>
      <c r="D2020" t="s">
        <v>2188</v>
      </c>
      <c r="E2020" s="32">
        <f t="shared" si="93"/>
        <v>45470</v>
      </c>
      <c r="F2020" s="51">
        <f t="shared" si="94"/>
        <v>0.70833333333333337</v>
      </c>
      <c r="G2020" s="33">
        <f t="shared" si="95"/>
        <v>45470.708333333336</v>
      </c>
    </row>
    <row r="2021" spans="1:7" x14ac:dyDescent="0.45">
      <c r="A2021">
        <v>0</v>
      </c>
      <c r="B2021">
        <v>0</v>
      </c>
      <c r="C2021" t="s">
        <v>2188</v>
      </c>
      <c r="D2021" t="s">
        <v>2189</v>
      </c>
      <c r="E2021" s="32">
        <f t="shared" si="93"/>
        <v>45470</v>
      </c>
      <c r="F2021" s="51">
        <f t="shared" si="94"/>
        <v>0.72916666666666663</v>
      </c>
      <c r="G2021" s="33">
        <f t="shared" si="95"/>
        <v>45470.729166666664</v>
      </c>
    </row>
    <row r="2022" spans="1:7" x14ac:dyDescent="0.45">
      <c r="A2022">
        <v>0</v>
      </c>
      <c r="B2022">
        <v>0</v>
      </c>
      <c r="C2022" t="s">
        <v>2189</v>
      </c>
      <c r="D2022" t="s">
        <v>2190</v>
      </c>
      <c r="E2022" s="32">
        <f t="shared" si="93"/>
        <v>45470</v>
      </c>
      <c r="F2022" s="51">
        <f t="shared" si="94"/>
        <v>0.75</v>
      </c>
      <c r="G2022" s="33">
        <f t="shared" si="95"/>
        <v>45470.75</v>
      </c>
    </row>
    <row r="2023" spans="1:7" x14ac:dyDescent="0.45">
      <c r="A2023">
        <v>0</v>
      </c>
      <c r="B2023">
        <v>0</v>
      </c>
      <c r="C2023" t="s">
        <v>2190</v>
      </c>
      <c r="D2023" t="s">
        <v>2191</v>
      </c>
      <c r="E2023" s="32">
        <f t="shared" si="93"/>
        <v>45470</v>
      </c>
      <c r="F2023" s="51">
        <f t="shared" si="94"/>
        <v>0.77083333333333337</v>
      </c>
      <c r="G2023" s="33">
        <f t="shared" si="95"/>
        <v>45470.770833333336</v>
      </c>
    </row>
    <row r="2024" spans="1:7" x14ac:dyDescent="0.45">
      <c r="A2024">
        <v>0</v>
      </c>
      <c r="B2024">
        <v>0</v>
      </c>
      <c r="C2024" t="s">
        <v>2191</v>
      </c>
      <c r="D2024" t="s">
        <v>2192</v>
      </c>
      <c r="E2024" s="32">
        <f t="shared" si="93"/>
        <v>45470</v>
      </c>
      <c r="F2024" s="51">
        <f t="shared" si="94"/>
        <v>0.79166666666666663</v>
      </c>
      <c r="G2024" s="33">
        <f t="shared" si="95"/>
        <v>45470.791666666664</v>
      </c>
    </row>
    <row r="2025" spans="1:7" x14ac:dyDescent="0.45">
      <c r="A2025">
        <v>0.10100000000000001</v>
      </c>
      <c r="B2025">
        <v>0.61</v>
      </c>
      <c r="C2025" t="s">
        <v>2192</v>
      </c>
      <c r="D2025" t="s">
        <v>2193</v>
      </c>
      <c r="E2025" s="32">
        <f t="shared" si="93"/>
        <v>45470</v>
      </c>
      <c r="F2025" s="51">
        <f t="shared" si="94"/>
        <v>0.8125</v>
      </c>
      <c r="G2025" s="33">
        <f t="shared" si="95"/>
        <v>45470.8125</v>
      </c>
    </row>
    <row r="2026" spans="1:7" x14ac:dyDescent="0.45">
      <c r="A2026">
        <v>0</v>
      </c>
      <c r="B2026">
        <v>0</v>
      </c>
      <c r="C2026" t="s">
        <v>2193</v>
      </c>
      <c r="D2026" t="s">
        <v>2194</v>
      </c>
      <c r="E2026" s="32">
        <f t="shared" si="93"/>
        <v>45470</v>
      </c>
      <c r="F2026" s="51">
        <f t="shared" si="94"/>
        <v>0.83333333333333337</v>
      </c>
      <c r="G2026" s="33">
        <f t="shared" si="95"/>
        <v>45470.833333333336</v>
      </c>
    </row>
    <row r="2027" spans="1:7" x14ac:dyDescent="0.45">
      <c r="A2027">
        <v>0.43759999999999999</v>
      </c>
      <c r="B2027">
        <v>2.64</v>
      </c>
      <c r="C2027" t="s">
        <v>2194</v>
      </c>
      <c r="D2027" t="s">
        <v>2195</v>
      </c>
      <c r="E2027" s="32">
        <f t="shared" si="93"/>
        <v>45470</v>
      </c>
      <c r="F2027" s="51">
        <f t="shared" si="94"/>
        <v>0.85416666666666663</v>
      </c>
      <c r="G2027" s="33">
        <f t="shared" si="95"/>
        <v>45470.854166666664</v>
      </c>
    </row>
    <row r="2028" spans="1:7" x14ac:dyDescent="0.45">
      <c r="A2028">
        <v>5.4196</v>
      </c>
      <c r="B2028">
        <v>32.65</v>
      </c>
      <c r="C2028" t="s">
        <v>2195</v>
      </c>
      <c r="D2028" t="s">
        <v>2196</v>
      </c>
      <c r="E2028" s="32">
        <f t="shared" si="93"/>
        <v>45470</v>
      </c>
      <c r="F2028" s="51">
        <f t="shared" si="94"/>
        <v>0.875</v>
      </c>
      <c r="G2028" s="33">
        <f t="shared" si="95"/>
        <v>45470.875</v>
      </c>
    </row>
    <row r="2029" spans="1:7" x14ac:dyDescent="0.45">
      <c r="A2029">
        <v>0.24690000000000001</v>
      </c>
      <c r="B2029">
        <v>1.49</v>
      </c>
      <c r="C2029" t="s">
        <v>2196</v>
      </c>
      <c r="D2029" t="s">
        <v>2197</v>
      </c>
      <c r="E2029" s="32">
        <f t="shared" si="93"/>
        <v>45470</v>
      </c>
      <c r="F2029" s="51">
        <f t="shared" si="94"/>
        <v>0.89583333333333337</v>
      </c>
      <c r="G2029" s="33">
        <f t="shared" si="95"/>
        <v>45470.895833333336</v>
      </c>
    </row>
    <row r="2030" spans="1:7" x14ac:dyDescent="0.45">
      <c r="A2030">
        <v>0.22439999999999999</v>
      </c>
      <c r="B2030">
        <v>1.35</v>
      </c>
      <c r="C2030" t="s">
        <v>2197</v>
      </c>
      <c r="D2030" t="s">
        <v>2198</v>
      </c>
      <c r="E2030" s="32">
        <f t="shared" si="93"/>
        <v>45470</v>
      </c>
      <c r="F2030" s="51">
        <f t="shared" si="94"/>
        <v>0.91666666666666663</v>
      </c>
      <c r="G2030" s="33">
        <f t="shared" si="95"/>
        <v>45470.916666666664</v>
      </c>
    </row>
    <row r="2031" spans="1:7" x14ac:dyDescent="0.45">
      <c r="A2031">
        <v>0</v>
      </c>
      <c r="B2031">
        <v>0</v>
      </c>
      <c r="C2031" t="s">
        <v>2198</v>
      </c>
      <c r="D2031" t="s">
        <v>2199</v>
      </c>
      <c r="E2031" s="32">
        <f t="shared" si="93"/>
        <v>45470</v>
      </c>
      <c r="F2031" s="51">
        <f t="shared" si="94"/>
        <v>0.9375</v>
      </c>
      <c r="G2031" s="33">
        <f t="shared" si="95"/>
        <v>45470.9375</v>
      </c>
    </row>
    <row r="2032" spans="1:7" x14ac:dyDescent="0.45">
      <c r="A2032">
        <v>0</v>
      </c>
      <c r="B2032">
        <v>0</v>
      </c>
      <c r="C2032" t="s">
        <v>2199</v>
      </c>
      <c r="D2032" t="s">
        <v>2200</v>
      </c>
      <c r="E2032" s="32">
        <f t="shared" si="93"/>
        <v>45470</v>
      </c>
      <c r="F2032" s="51">
        <f t="shared" si="94"/>
        <v>0.95833333333333337</v>
      </c>
      <c r="G2032" s="33">
        <f t="shared" si="95"/>
        <v>45470.958333333336</v>
      </c>
    </row>
    <row r="2033" spans="1:7" x14ac:dyDescent="0.45">
      <c r="A2033">
        <v>0</v>
      </c>
      <c r="B2033">
        <v>0</v>
      </c>
      <c r="C2033" t="s">
        <v>2200</v>
      </c>
      <c r="D2033" t="s">
        <v>2201</v>
      </c>
      <c r="E2033" s="32">
        <f t="shared" si="93"/>
        <v>45470</v>
      </c>
      <c r="F2033" s="51">
        <f t="shared" si="94"/>
        <v>0.97916666666666663</v>
      </c>
      <c r="G2033" s="33">
        <f t="shared" si="95"/>
        <v>45470.979166666664</v>
      </c>
    </row>
    <row r="2034" spans="1:7" x14ac:dyDescent="0.45">
      <c r="A2034">
        <v>0</v>
      </c>
      <c r="B2034">
        <v>0</v>
      </c>
      <c r="C2034" t="s">
        <v>2201</v>
      </c>
      <c r="D2034" t="s">
        <v>2202</v>
      </c>
      <c r="E2034" s="32">
        <f t="shared" si="93"/>
        <v>45471</v>
      </c>
      <c r="F2034" s="51">
        <f t="shared" si="94"/>
        <v>0</v>
      </c>
      <c r="G2034" s="33">
        <f t="shared" si="95"/>
        <v>45471</v>
      </c>
    </row>
    <row r="2035" spans="1:7" x14ac:dyDescent="0.45">
      <c r="A2035">
        <v>0</v>
      </c>
      <c r="B2035">
        <v>0</v>
      </c>
      <c r="C2035" t="s">
        <v>2202</v>
      </c>
      <c r="D2035" t="s">
        <v>2203</v>
      </c>
      <c r="E2035" s="32">
        <f t="shared" si="93"/>
        <v>45471</v>
      </c>
      <c r="F2035" s="51">
        <f t="shared" si="94"/>
        <v>2.0833333333333332E-2</v>
      </c>
      <c r="G2035" s="33">
        <f t="shared" si="95"/>
        <v>45471.020833333336</v>
      </c>
    </row>
    <row r="2036" spans="1:7" x14ac:dyDescent="0.45">
      <c r="A2036">
        <v>0</v>
      </c>
      <c r="B2036">
        <v>0</v>
      </c>
      <c r="C2036" t="s">
        <v>2203</v>
      </c>
      <c r="D2036" t="s">
        <v>2204</v>
      </c>
      <c r="E2036" s="32">
        <f t="shared" si="93"/>
        <v>45471</v>
      </c>
      <c r="F2036" s="51">
        <f t="shared" si="94"/>
        <v>4.1666666666666664E-2</v>
      </c>
      <c r="G2036" s="33">
        <f t="shared" si="95"/>
        <v>45471.041666666664</v>
      </c>
    </row>
    <row r="2037" spans="1:7" x14ac:dyDescent="0.45">
      <c r="A2037">
        <v>0</v>
      </c>
      <c r="B2037">
        <v>0</v>
      </c>
      <c r="C2037" t="s">
        <v>2204</v>
      </c>
      <c r="D2037" t="s">
        <v>2205</v>
      </c>
      <c r="E2037" s="32">
        <f t="shared" si="93"/>
        <v>45471</v>
      </c>
      <c r="F2037" s="51">
        <f t="shared" si="94"/>
        <v>6.25E-2</v>
      </c>
      <c r="G2037" s="33">
        <f t="shared" si="95"/>
        <v>45471.0625</v>
      </c>
    </row>
    <row r="2038" spans="1:7" x14ac:dyDescent="0.45">
      <c r="A2038">
        <v>0</v>
      </c>
      <c r="B2038">
        <v>0</v>
      </c>
      <c r="C2038" t="s">
        <v>2205</v>
      </c>
      <c r="D2038" t="s">
        <v>2206</v>
      </c>
      <c r="E2038" s="32">
        <f t="shared" si="93"/>
        <v>45471</v>
      </c>
      <c r="F2038" s="51">
        <f t="shared" si="94"/>
        <v>8.3333333333333329E-2</v>
      </c>
      <c r="G2038" s="33">
        <f t="shared" si="95"/>
        <v>45471.083333333336</v>
      </c>
    </row>
    <row r="2039" spans="1:7" x14ac:dyDescent="0.45">
      <c r="A2039">
        <v>0</v>
      </c>
      <c r="B2039">
        <v>0</v>
      </c>
      <c r="C2039" t="s">
        <v>2206</v>
      </c>
      <c r="D2039" t="s">
        <v>2207</v>
      </c>
      <c r="E2039" s="32">
        <f t="shared" si="93"/>
        <v>45471</v>
      </c>
      <c r="F2039" s="51">
        <f t="shared" si="94"/>
        <v>0.10416666666666667</v>
      </c>
      <c r="G2039" s="33">
        <f t="shared" si="95"/>
        <v>45471.104166666664</v>
      </c>
    </row>
    <row r="2040" spans="1:7" x14ac:dyDescent="0.45">
      <c r="A2040">
        <v>0</v>
      </c>
      <c r="B2040">
        <v>0</v>
      </c>
      <c r="C2040" t="s">
        <v>2207</v>
      </c>
      <c r="D2040" t="s">
        <v>2208</v>
      </c>
      <c r="E2040" s="32">
        <f t="shared" si="93"/>
        <v>45471</v>
      </c>
      <c r="F2040" s="51">
        <f t="shared" si="94"/>
        <v>0.125</v>
      </c>
      <c r="G2040" s="33">
        <f t="shared" si="95"/>
        <v>45471.125</v>
      </c>
    </row>
    <row r="2041" spans="1:7" x14ac:dyDescent="0.45">
      <c r="A2041">
        <v>0</v>
      </c>
      <c r="B2041">
        <v>0</v>
      </c>
      <c r="C2041" t="s">
        <v>2208</v>
      </c>
      <c r="D2041" t="s">
        <v>2209</v>
      </c>
      <c r="E2041" s="32">
        <f t="shared" si="93"/>
        <v>45471</v>
      </c>
      <c r="F2041" s="51">
        <f t="shared" si="94"/>
        <v>0.14583333333333334</v>
      </c>
      <c r="G2041" s="33">
        <f t="shared" si="95"/>
        <v>45471.145833333336</v>
      </c>
    </row>
    <row r="2042" spans="1:7" x14ac:dyDescent="0.45">
      <c r="A2042">
        <v>0</v>
      </c>
      <c r="B2042">
        <v>0</v>
      </c>
      <c r="C2042" t="s">
        <v>2209</v>
      </c>
      <c r="D2042" t="s">
        <v>2210</v>
      </c>
      <c r="E2042" s="32">
        <f t="shared" si="93"/>
        <v>45471</v>
      </c>
      <c r="F2042" s="51">
        <f t="shared" si="94"/>
        <v>0.16666666666666666</v>
      </c>
      <c r="G2042" s="33">
        <f t="shared" si="95"/>
        <v>45471.166666666664</v>
      </c>
    </row>
    <row r="2043" spans="1:7" x14ac:dyDescent="0.45">
      <c r="A2043">
        <v>0</v>
      </c>
      <c r="B2043">
        <v>0</v>
      </c>
      <c r="C2043" t="s">
        <v>2210</v>
      </c>
      <c r="D2043" t="s">
        <v>2211</v>
      </c>
      <c r="E2043" s="32">
        <f t="shared" si="93"/>
        <v>45471</v>
      </c>
      <c r="F2043" s="51">
        <f t="shared" si="94"/>
        <v>0.1875</v>
      </c>
      <c r="G2043" s="33">
        <f t="shared" si="95"/>
        <v>45471.1875</v>
      </c>
    </row>
    <row r="2044" spans="1:7" x14ac:dyDescent="0.45">
      <c r="A2044">
        <v>0</v>
      </c>
      <c r="B2044">
        <v>0</v>
      </c>
      <c r="C2044" t="s">
        <v>2211</v>
      </c>
      <c r="D2044" t="s">
        <v>2212</v>
      </c>
      <c r="E2044" s="32">
        <f t="shared" si="93"/>
        <v>45471</v>
      </c>
      <c r="F2044" s="51">
        <f t="shared" si="94"/>
        <v>0.20833333333333334</v>
      </c>
      <c r="G2044" s="33">
        <f t="shared" si="95"/>
        <v>45471.208333333336</v>
      </c>
    </row>
    <row r="2045" spans="1:7" x14ac:dyDescent="0.45">
      <c r="A2045">
        <v>0</v>
      </c>
      <c r="B2045">
        <v>0</v>
      </c>
      <c r="C2045" t="s">
        <v>2212</v>
      </c>
      <c r="D2045" t="s">
        <v>2213</v>
      </c>
      <c r="E2045" s="32">
        <f t="shared" si="93"/>
        <v>45471</v>
      </c>
      <c r="F2045" s="51">
        <f t="shared" si="94"/>
        <v>0.22916666666666666</v>
      </c>
      <c r="G2045" s="33">
        <f t="shared" si="95"/>
        <v>45471.229166666664</v>
      </c>
    </row>
    <row r="2046" spans="1:7" x14ac:dyDescent="0.45">
      <c r="A2046">
        <v>0</v>
      </c>
      <c r="B2046">
        <v>0</v>
      </c>
      <c r="C2046" t="s">
        <v>2213</v>
      </c>
      <c r="D2046" t="s">
        <v>2214</v>
      </c>
      <c r="E2046" s="32">
        <f t="shared" si="93"/>
        <v>45471</v>
      </c>
      <c r="F2046" s="51">
        <f t="shared" si="94"/>
        <v>0.25</v>
      </c>
      <c r="G2046" s="33">
        <f t="shared" si="95"/>
        <v>45471.25</v>
      </c>
    </row>
    <row r="2047" spans="1:7" x14ac:dyDescent="0.45">
      <c r="A2047">
        <v>0</v>
      </c>
      <c r="B2047">
        <v>0</v>
      </c>
      <c r="C2047" t="s">
        <v>2214</v>
      </c>
      <c r="D2047" t="s">
        <v>2215</v>
      </c>
      <c r="E2047" s="32">
        <f t="shared" si="93"/>
        <v>45471</v>
      </c>
      <c r="F2047" s="51">
        <f t="shared" si="94"/>
        <v>0.27083333333333331</v>
      </c>
      <c r="G2047" s="33">
        <f t="shared" si="95"/>
        <v>45471.270833333336</v>
      </c>
    </row>
    <row r="2048" spans="1:7" x14ac:dyDescent="0.45">
      <c r="A2048">
        <v>0</v>
      </c>
      <c r="B2048">
        <v>0</v>
      </c>
      <c r="C2048" t="s">
        <v>2215</v>
      </c>
      <c r="D2048" t="s">
        <v>2216</v>
      </c>
      <c r="E2048" s="32">
        <f t="shared" si="93"/>
        <v>45471</v>
      </c>
      <c r="F2048" s="51">
        <f t="shared" si="94"/>
        <v>0.29166666666666669</v>
      </c>
      <c r="G2048" s="33">
        <f t="shared" si="95"/>
        <v>45471.291666666664</v>
      </c>
    </row>
    <row r="2049" spans="1:7" x14ac:dyDescent="0.45">
      <c r="A2049">
        <v>2.24E-2</v>
      </c>
      <c r="B2049">
        <v>0.13</v>
      </c>
      <c r="C2049" t="s">
        <v>2216</v>
      </c>
      <c r="D2049" t="s">
        <v>2217</v>
      </c>
      <c r="E2049" s="32">
        <f t="shared" si="93"/>
        <v>45471</v>
      </c>
      <c r="F2049" s="51">
        <f t="shared" si="94"/>
        <v>0.3125</v>
      </c>
      <c r="G2049" s="33">
        <f t="shared" si="95"/>
        <v>45471.3125</v>
      </c>
    </row>
    <row r="2050" spans="1:7" x14ac:dyDescent="0.45">
      <c r="A2050">
        <v>0</v>
      </c>
      <c r="B2050">
        <v>0</v>
      </c>
      <c r="C2050" t="s">
        <v>2217</v>
      </c>
      <c r="D2050" t="s">
        <v>2218</v>
      </c>
      <c r="E2050" s="32">
        <f t="shared" si="93"/>
        <v>45471</v>
      </c>
      <c r="F2050" s="51">
        <f t="shared" si="94"/>
        <v>0.33333333333333331</v>
      </c>
      <c r="G2050" s="33">
        <f t="shared" si="95"/>
        <v>45471.333333333336</v>
      </c>
    </row>
    <row r="2051" spans="1:7" x14ac:dyDescent="0.45">
      <c r="A2051">
        <v>0</v>
      </c>
      <c r="B2051">
        <v>0</v>
      </c>
      <c r="C2051" t="s">
        <v>2218</v>
      </c>
      <c r="D2051" t="s">
        <v>2219</v>
      </c>
      <c r="E2051" s="32">
        <f t="shared" si="93"/>
        <v>45471</v>
      </c>
      <c r="F2051" s="51">
        <f t="shared" si="94"/>
        <v>0.35416666666666669</v>
      </c>
      <c r="G2051" s="33">
        <f t="shared" si="95"/>
        <v>45471.354166666664</v>
      </c>
    </row>
    <row r="2052" spans="1:7" x14ac:dyDescent="0.45">
      <c r="A2052">
        <v>0.1234</v>
      </c>
      <c r="B2052">
        <v>0.74</v>
      </c>
      <c r="C2052" t="s">
        <v>2219</v>
      </c>
      <c r="D2052" t="s">
        <v>2220</v>
      </c>
      <c r="E2052" s="32">
        <f t="shared" ref="E2052:E2115" si="96">DATE(MID(C2052,2,4),MID(C2052,7,2),MID(C2052,10,2))</f>
        <v>45471</v>
      </c>
      <c r="F2052" s="51">
        <f t="shared" ref="F2052:F2115" si="97">TIME(MID(C2052,13,2),MID(C2052,16,2),0)</f>
        <v>0.375</v>
      </c>
      <c r="G2052" s="33">
        <f t="shared" ref="G2052:G2115" si="98">E2052+F2052</f>
        <v>45471.375</v>
      </c>
    </row>
    <row r="2053" spans="1:7" x14ac:dyDescent="0.45">
      <c r="A2053">
        <v>0</v>
      </c>
      <c r="B2053">
        <v>0</v>
      </c>
      <c r="C2053" t="s">
        <v>2220</v>
      </c>
      <c r="D2053" t="s">
        <v>2221</v>
      </c>
      <c r="E2053" s="32">
        <f t="shared" si="96"/>
        <v>45471</v>
      </c>
      <c r="F2053" s="51">
        <f t="shared" si="97"/>
        <v>0.39583333333333331</v>
      </c>
      <c r="G2053" s="33">
        <f t="shared" si="98"/>
        <v>45471.395833333336</v>
      </c>
    </row>
    <row r="2054" spans="1:7" x14ac:dyDescent="0.45">
      <c r="A2054">
        <v>0</v>
      </c>
      <c r="B2054">
        <v>0</v>
      </c>
      <c r="C2054" t="s">
        <v>2221</v>
      </c>
      <c r="D2054" t="s">
        <v>2222</v>
      </c>
      <c r="E2054" s="32">
        <f t="shared" si="96"/>
        <v>45471</v>
      </c>
      <c r="F2054" s="51">
        <f t="shared" si="97"/>
        <v>0.41666666666666669</v>
      </c>
      <c r="G2054" s="33">
        <f t="shared" si="98"/>
        <v>45471.416666666664</v>
      </c>
    </row>
    <row r="2055" spans="1:7" x14ac:dyDescent="0.45">
      <c r="A2055">
        <v>0</v>
      </c>
      <c r="B2055">
        <v>0</v>
      </c>
      <c r="C2055" t="s">
        <v>2222</v>
      </c>
      <c r="D2055" t="s">
        <v>2223</v>
      </c>
      <c r="E2055" s="32">
        <f t="shared" si="96"/>
        <v>45471</v>
      </c>
      <c r="F2055" s="51">
        <f t="shared" si="97"/>
        <v>0.4375</v>
      </c>
      <c r="G2055" s="33">
        <f t="shared" si="98"/>
        <v>45471.4375</v>
      </c>
    </row>
    <row r="2056" spans="1:7" x14ac:dyDescent="0.45">
      <c r="A2056">
        <v>0</v>
      </c>
      <c r="B2056">
        <v>0</v>
      </c>
      <c r="C2056" t="s">
        <v>2223</v>
      </c>
      <c r="D2056" t="s">
        <v>2224</v>
      </c>
      <c r="E2056" s="32">
        <f t="shared" si="96"/>
        <v>45471</v>
      </c>
      <c r="F2056" s="51">
        <f t="shared" si="97"/>
        <v>0.45833333333333331</v>
      </c>
      <c r="G2056" s="33">
        <f t="shared" si="98"/>
        <v>45471.458333333336</v>
      </c>
    </row>
    <row r="2057" spans="1:7" x14ac:dyDescent="0.45">
      <c r="A2057">
        <v>0</v>
      </c>
      <c r="B2057">
        <v>0</v>
      </c>
      <c r="C2057" t="s">
        <v>2224</v>
      </c>
      <c r="D2057" t="s">
        <v>2225</v>
      </c>
      <c r="E2057" s="32">
        <f t="shared" si="96"/>
        <v>45471</v>
      </c>
      <c r="F2057" s="51">
        <f t="shared" si="97"/>
        <v>0.47916666666666669</v>
      </c>
      <c r="G2057" s="33">
        <f t="shared" si="98"/>
        <v>45471.479166666664</v>
      </c>
    </row>
    <row r="2058" spans="1:7" x14ac:dyDescent="0.45">
      <c r="A2058">
        <v>0</v>
      </c>
      <c r="B2058">
        <v>0</v>
      </c>
      <c r="C2058" t="s">
        <v>2225</v>
      </c>
      <c r="D2058" t="s">
        <v>2226</v>
      </c>
      <c r="E2058" s="32">
        <f t="shared" si="96"/>
        <v>45471</v>
      </c>
      <c r="F2058" s="51">
        <f t="shared" si="97"/>
        <v>0.5</v>
      </c>
      <c r="G2058" s="33">
        <f t="shared" si="98"/>
        <v>45471.5</v>
      </c>
    </row>
    <row r="2059" spans="1:7" x14ac:dyDescent="0.45">
      <c r="A2059">
        <v>0</v>
      </c>
      <c r="B2059">
        <v>0</v>
      </c>
      <c r="C2059" t="s">
        <v>2226</v>
      </c>
      <c r="D2059" t="s">
        <v>2227</v>
      </c>
      <c r="E2059" s="32">
        <f t="shared" si="96"/>
        <v>45471</v>
      </c>
      <c r="F2059" s="51">
        <f t="shared" si="97"/>
        <v>0.52083333333333337</v>
      </c>
      <c r="G2059" s="33">
        <f t="shared" si="98"/>
        <v>45471.520833333336</v>
      </c>
    </row>
    <row r="2060" spans="1:7" x14ac:dyDescent="0.45">
      <c r="A2060">
        <v>0</v>
      </c>
      <c r="B2060">
        <v>0</v>
      </c>
      <c r="C2060" t="s">
        <v>2227</v>
      </c>
      <c r="D2060" t="s">
        <v>2228</v>
      </c>
      <c r="E2060" s="32">
        <f t="shared" si="96"/>
        <v>45471</v>
      </c>
      <c r="F2060" s="51">
        <f t="shared" si="97"/>
        <v>0.54166666666666663</v>
      </c>
      <c r="G2060" s="33">
        <f t="shared" si="98"/>
        <v>45471.541666666664</v>
      </c>
    </row>
    <row r="2061" spans="1:7" x14ac:dyDescent="0.45">
      <c r="A2061">
        <v>0</v>
      </c>
      <c r="B2061">
        <v>0</v>
      </c>
      <c r="C2061" t="s">
        <v>2228</v>
      </c>
      <c r="D2061" t="s">
        <v>2229</v>
      </c>
      <c r="E2061" s="32">
        <f t="shared" si="96"/>
        <v>45471</v>
      </c>
      <c r="F2061" s="51">
        <f t="shared" si="97"/>
        <v>0.5625</v>
      </c>
      <c r="G2061" s="33">
        <f t="shared" si="98"/>
        <v>45471.5625</v>
      </c>
    </row>
    <row r="2062" spans="1:7" x14ac:dyDescent="0.45">
      <c r="A2062">
        <v>0</v>
      </c>
      <c r="B2062">
        <v>0</v>
      </c>
      <c r="C2062" t="s">
        <v>2229</v>
      </c>
      <c r="D2062" t="s">
        <v>2230</v>
      </c>
      <c r="E2062" s="32">
        <f t="shared" si="96"/>
        <v>45471</v>
      </c>
      <c r="F2062" s="51">
        <f t="shared" si="97"/>
        <v>0.58333333333333337</v>
      </c>
      <c r="G2062" s="33">
        <f t="shared" si="98"/>
        <v>45471.583333333336</v>
      </c>
    </row>
    <row r="2063" spans="1:7" x14ac:dyDescent="0.45">
      <c r="A2063">
        <v>0</v>
      </c>
      <c r="B2063">
        <v>0</v>
      </c>
      <c r="C2063" t="s">
        <v>2230</v>
      </c>
      <c r="D2063" t="s">
        <v>2231</v>
      </c>
      <c r="E2063" s="32">
        <f t="shared" si="96"/>
        <v>45471</v>
      </c>
      <c r="F2063" s="51">
        <f t="shared" si="97"/>
        <v>0.60416666666666663</v>
      </c>
      <c r="G2063" s="33">
        <f t="shared" si="98"/>
        <v>45471.604166666664</v>
      </c>
    </row>
    <row r="2064" spans="1:7" x14ac:dyDescent="0.45">
      <c r="A2064">
        <v>2.24E-2</v>
      </c>
      <c r="B2064">
        <v>0.13</v>
      </c>
      <c r="C2064" t="s">
        <v>2231</v>
      </c>
      <c r="D2064" t="s">
        <v>2232</v>
      </c>
      <c r="E2064" s="32">
        <f t="shared" si="96"/>
        <v>45471</v>
      </c>
      <c r="F2064" s="51">
        <f t="shared" si="97"/>
        <v>0.625</v>
      </c>
      <c r="G2064" s="33">
        <f t="shared" si="98"/>
        <v>45471.625</v>
      </c>
    </row>
    <row r="2065" spans="1:7" x14ac:dyDescent="0.45">
      <c r="A2065">
        <v>0</v>
      </c>
      <c r="B2065">
        <v>0</v>
      </c>
      <c r="C2065" t="s">
        <v>2232</v>
      </c>
      <c r="D2065" t="s">
        <v>2233</v>
      </c>
      <c r="E2065" s="32">
        <f t="shared" si="96"/>
        <v>45471</v>
      </c>
      <c r="F2065" s="51">
        <f t="shared" si="97"/>
        <v>0.64583333333333337</v>
      </c>
      <c r="G2065" s="33">
        <f t="shared" si="98"/>
        <v>45471.645833333336</v>
      </c>
    </row>
    <row r="2066" spans="1:7" x14ac:dyDescent="0.45">
      <c r="A2066">
        <v>0</v>
      </c>
      <c r="B2066">
        <v>0</v>
      </c>
      <c r="C2066" t="s">
        <v>2233</v>
      </c>
      <c r="D2066" t="s">
        <v>2234</v>
      </c>
      <c r="E2066" s="32">
        <f t="shared" si="96"/>
        <v>45471</v>
      </c>
      <c r="F2066" s="51">
        <f t="shared" si="97"/>
        <v>0.66666666666666663</v>
      </c>
      <c r="G2066" s="33">
        <f t="shared" si="98"/>
        <v>45471.666666666664</v>
      </c>
    </row>
    <row r="2067" spans="1:7" x14ac:dyDescent="0.45">
      <c r="A2067">
        <v>0</v>
      </c>
      <c r="B2067">
        <v>0</v>
      </c>
      <c r="C2067" t="s">
        <v>2234</v>
      </c>
      <c r="D2067" t="s">
        <v>2235</v>
      </c>
      <c r="E2067" s="32">
        <f t="shared" si="96"/>
        <v>45471</v>
      </c>
      <c r="F2067" s="51">
        <f t="shared" si="97"/>
        <v>0.6875</v>
      </c>
      <c r="G2067" s="33">
        <f t="shared" si="98"/>
        <v>45471.6875</v>
      </c>
    </row>
    <row r="2068" spans="1:7" x14ac:dyDescent="0.45">
      <c r="A2068">
        <v>0</v>
      </c>
      <c r="B2068">
        <v>0</v>
      </c>
      <c r="C2068" t="s">
        <v>2235</v>
      </c>
      <c r="D2068" t="s">
        <v>2236</v>
      </c>
      <c r="E2068" s="32">
        <f t="shared" si="96"/>
        <v>45471</v>
      </c>
      <c r="F2068" s="51">
        <f t="shared" si="97"/>
        <v>0.70833333333333337</v>
      </c>
      <c r="G2068" s="33">
        <f t="shared" si="98"/>
        <v>45471.708333333336</v>
      </c>
    </row>
    <row r="2069" spans="1:7" x14ac:dyDescent="0.45">
      <c r="A2069">
        <v>0</v>
      </c>
      <c r="B2069">
        <v>0</v>
      </c>
      <c r="C2069" t="s">
        <v>2236</v>
      </c>
      <c r="D2069" t="s">
        <v>2237</v>
      </c>
      <c r="E2069" s="32">
        <f t="shared" si="96"/>
        <v>45471</v>
      </c>
      <c r="F2069" s="51">
        <f t="shared" si="97"/>
        <v>0.72916666666666663</v>
      </c>
      <c r="G2069" s="33">
        <f t="shared" si="98"/>
        <v>45471.729166666664</v>
      </c>
    </row>
    <row r="2070" spans="1:7" x14ac:dyDescent="0.45">
      <c r="A2070">
        <v>8.0564</v>
      </c>
      <c r="B2070">
        <v>48.53</v>
      </c>
      <c r="C2070" t="s">
        <v>2237</v>
      </c>
      <c r="D2070" t="s">
        <v>2238</v>
      </c>
      <c r="E2070" s="32">
        <f t="shared" si="96"/>
        <v>45471</v>
      </c>
      <c r="F2070" s="51">
        <f t="shared" si="97"/>
        <v>0.75</v>
      </c>
      <c r="G2070" s="33">
        <f t="shared" si="98"/>
        <v>45471.75</v>
      </c>
    </row>
    <row r="2071" spans="1:7" x14ac:dyDescent="0.45">
      <c r="A2071">
        <v>1.2455000000000001</v>
      </c>
      <c r="B2071">
        <v>7.5</v>
      </c>
      <c r="C2071" t="s">
        <v>2238</v>
      </c>
      <c r="D2071" t="s">
        <v>2239</v>
      </c>
      <c r="E2071" s="32">
        <f t="shared" si="96"/>
        <v>45471</v>
      </c>
      <c r="F2071" s="51">
        <f t="shared" si="97"/>
        <v>0.77083333333333337</v>
      </c>
      <c r="G2071" s="33">
        <f t="shared" si="98"/>
        <v>45471.770833333336</v>
      </c>
    </row>
    <row r="2072" spans="1:7" x14ac:dyDescent="0.45">
      <c r="A2072">
        <v>7.85E-2</v>
      </c>
      <c r="B2072">
        <v>0.47</v>
      </c>
      <c r="C2072" t="s">
        <v>2239</v>
      </c>
      <c r="D2072" t="s">
        <v>2240</v>
      </c>
      <c r="E2072" s="32">
        <f t="shared" si="96"/>
        <v>45471</v>
      </c>
      <c r="F2072" s="51">
        <f t="shared" si="97"/>
        <v>0.79166666666666663</v>
      </c>
      <c r="G2072" s="33">
        <f t="shared" si="98"/>
        <v>45471.791666666664</v>
      </c>
    </row>
    <row r="2073" spans="1:7" x14ac:dyDescent="0.45">
      <c r="A2073">
        <v>0</v>
      </c>
      <c r="B2073">
        <v>0</v>
      </c>
      <c r="C2073" t="s">
        <v>2240</v>
      </c>
      <c r="D2073" t="s">
        <v>2241</v>
      </c>
      <c r="E2073" s="32">
        <f t="shared" si="96"/>
        <v>45471</v>
      </c>
      <c r="F2073" s="51">
        <f t="shared" si="97"/>
        <v>0.8125</v>
      </c>
      <c r="G2073" s="33">
        <f t="shared" si="98"/>
        <v>45471.8125</v>
      </c>
    </row>
    <row r="2074" spans="1:7" x14ac:dyDescent="0.45">
      <c r="A2074">
        <v>0</v>
      </c>
      <c r="B2074">
        <v>0</v>
      </c>
      <c r="C2074" t="s">
        <v>2241</v>
      </c>
      <c r="D2074" t="s">
        <v>2242</v>
      </c>
      <c r="E2074" s="32">
        <f t="shared" si="96"/>
        <v>45471</v>
      </c>
      <c r="F2074" s="51">
        <f t="shared" si="97"/>
        <v>0.83333333333333337</v>
      </c>
      <c r="G2074" s="33">
        <f t="shared" si="98"/>
        <v>45471.833333333336</v>
      </c>
    </row>
    <row r="2075" spans="1:7" x14ac:dyDescent="0.45">
      <c r="A2075">
        <v>0</v>
      </c>
      <c r="B2075">
        <v>0</v>
      </c>
      <c r="C2075" t="s">
        <v>2242</v>
      </c>
      <c r="D2075" t="s">
        <v>2243</v>
      </c>
      <c r="E2075" s="32">
        <f t="shared" si="96"/>
        <v>45471</v>
      </c>
      <c r="F2075" s="51">
        <f t="shared" si="97"/>
        <v>0.85416666666666663</v>
      </c>
      <c r="G2075" s="33">
        <f t="shared" si="98"/>
        <v>45471.854166666664</v>
      </c>
    </row>
    <row r="2076" spans="1:7" x14ac:dyDescent="0.45">
      <c r="A2076">
        <v>0</v>
      </c>
      <c r="B2076">
        <v>0</v>
      </c>
      <c r="C2076" t="s">
        <v>2243</v>
      </c>
      <c r="D2076" t="s">
        <v>2244</v>
      </c>
      <c r="E2076" s="32">
        <f t="shared" si="96"/>
        <v>45471</v>
      </c>
      <c r="F2076" s="51">
        <f t="shared" si="97"/>
        <v>0.875</v>
      </c>
      <c r="G2076" s="33">
        <f t="shared" si="98"/>
        <v>45471.875</v>
      </c>
    </row>
    <row r="2077" spans="1:7" x14ac:dyDescent="0.45">
      <c r="A2077">
        <v>0</v>
      </c>
      <c r="B2077">
        <v>0</v>
      </c>
      <c r="C2077" t="s">
        <v>2244</v>
      </c>
      <c r="D2077" t="s">
        <v>2245</v>
      </c>
      <c r="E2077" s="32">
        <f t="shared" si="96"/>
        <v>45471</v>
      </c>
      <c r="F2077" s="51">
        <f t="shared" si="97"/>
        <v>0.89583333333333337</v>
      </c>
      <c r="G2077" s="33">
        <f t="shared" si="98"/>
        <v>45471.895833333336</v>
      </c>
    </row>
    <row r="2078" spans="1:7" x14ac:dyDescent="0.45">
      <c r="A2078">
        <v>0</v>
      </c>
      <c r="B2078">
        <v>0</v>
      </c>
      <c r="C2078" t="s">
        <v>2245</v>
      </c>
      <c r="D2078" t="s">
        <v>2246</v>
      </c>
      <c r="E2078" s="32">
        <f t="shared" si="96"/>
        <v>45471</v>
      </c>
      <c r="F2078" s="51">
        <f t="shared" si="97"/>
        <v>0.91666666666666663</v>
      </c>
      <c r="G2078" s="33">
        <f t="shared" si="98"/>
        <v>45471.916666666664</v>
      </c>
    </row>
    <row r="2079" spans="1:7" x14ac:dyDescent="0.45">
      <c r="A2079">
        <v>1.12E-2</v>
      </c>
      <c r="B2079">
        <v>7.0000000000000007E-2</v>
      </c>
      <c r="C2079" t="s">
        <v>2246</v>
      </c>
      <c r="D2079" t="s">
        <v>2247</v>
      </c>
      <c r="E2079" s="32">
        <f t="shared" si="96"/>
        <v>45471</v>
      </c>
      <c r="F2079" s="51">
        <f t="shared" si="97"/>
        <v>0.9375</v>
      </c>
      <c r="G2079" s="33">
        <f t="shared" si="98"/>
        <v>45471.9375</v>
      </c>
    </row>
    <row r="2080" spans="1:7" x14ac:dyDescent="0.45">
      <c r="A2080">
        <v>1.12E-2</v>
      </c>
      <c r="B2080">
        <v>7.0000000000000007E-2</v>
      </c>
      <c r="C2080" t="s">
        <v>2247</v>
      </c>
      <c r="D2080" t="s">
        <v>2248</v>
      </c>
      <c r="E2080" s="32">
        <f t="shared" si="96"/>
        <v>45471</v>
      </c>
      <c r="F2080" s="51">
        <f t="shared" si="97"/>
        <v>0.95833333333333337</v>
      </c>
      <c r="G2080" s="33">
        <f t="shared" si="98"/>
        <v>45471.958333333336</v>
      </c>
    </row>
    <row r="2081" spans="1:7" x14ac:dyDescent="0.45">
      <c r="A2081">
        <v>0</v>
      </c>
      <c r="B2081">
        <v>0</v>
      </c>
      <c r="C2081" t="s">
        <v>2248</v>
      </c>
      <c r="D2081" t="s">
        <v>2249</v>
      </c>
      <c r="E2081" s="32">
        <f t="shared" si="96"/>
        <v>45471</v>
      </c>
      <c r="F2081" s="51">
        <f t="shared" si="97"/>
        <v>0.97916666666666663</v>
      </c>
      <c r="G2081" s="33">
        <f t="shared" si="98"/>
        <v>45471.979166666664</v>
      </c>
    </row>
    <row r="2082" spans="1:7" x14ac:dyDescent="0.45">
      <c r="A2082">
        <v>0</v>
      </c>
      <c r="B2082">
        <v>0</v>
      </c>
      <c r="C2082" t="s">
        <v>2249</v>
      </c>
      <c r="D2082" t="s">
        <v>2250</v>
      </c>
      <c r="E2082" s="32">
        <f t="shared" si="96"/>
        <v>45472</v>
      </c>
      <c r="F2082" s="51">
        <f t="shared" si="97"/>
        <v>0</v>
      </c>
      <c r="G2082" s="33">
        <f t="shared" si="98"/>
        <v>45472</v>
      </c>
    </row>
    <row r="2083" spans="1:7" x14ac:dyDescent="0.45">
      <c r="A2083">
        <v>0</v>
      </c>
      <c r="B2083">
        <v>0</v>
      </c>
      <c r="C2083" t="s">
        <v>2250</v>
      </c>
      <c r="D2083" t="s">
        <v>2251</v>
      </c>
      <c r="E2083" s="32">
        <f t="shared" si="96"/>
        <v>45472</v>
      </c>
      <c r="F2083" s="51">
        <f t="shared" si="97"/>
        <v>2.0833333333333332E-2</v>
      </c>
      <c r="G2083" s="33">
        <f t="shared" si="98"/>
        <v>45472.020833333336</v>
      </c>
    </row>
    <row r="2084" spans="1:7" x14ac:dyDescent="0.45">
      <c r="A2084">
        <v>0</v>
      </c>
      <c r="B2084">
        <v>0</v>
      </c>
      <c r="C2084" t="s">
        <v>2251</v>
      </c>
      <c r="D2084" t="s">
        <v>2252</v>
      </c>
      <c r="E2084" s="32">
        <f t="shared" si="96"/>
        <v>45472</v>
      </c>
      <c r="F2084" s="51">
        <f t="shared" si="97"/>
        <v>4.1666666666666664E-2</v>
      </c>
      <c r="G2084" s="33">
        <f t="shared" si="98"/>
        <v>45472.041666666664</v>
      </c>
    </row>
    <row r="2085" spans="1:7" x14ac:dyDescent="0.45">
      <c r="A2085">
        <v>0</v>
      </c>
      <c r="B2085">
        <v>0</v>
      </c>
      <c r="C2085" t="s">
        <v>2252</v>
      </c>
      <c r="D2085" t="s">
        <v>2253</v>
      </c>
      <c r="E2085" s="32">
        <f t="shared" si="96"/>
        <v>45472</v>
      </c>
      <c r="F2085" s="51">
        <f t="shared" si="97"/>
        <v>6.25E-2</v>
      </c>
      <c r="G2085" s="33">
        <f t="shared" si="98"/>
        <v>45472.0625</v>
      </c>
    </row>
    <row r="2086" spans="1:7" x14ac:dyDescent="0.45">
      <c r="A2086">
        <v>0</v>
      </c>
      <c r="B2086">
        <v>0</v>
      </c>
      <c r="C2086" t="s">
        <v>2253</v>
      </c>
      <c r="D2086" t="s">
        <v>2254</v>
      </c>
      <c r="E2086" s="32">
        <f t="shared" si="96"/>
        <v>45472</v>
      </c>
      <c r="F2086" s="51">
        <f t="shared" si="97"/>
        <v>8.3333333333333329E-2</v>
      </c>
      <c r="G2086" s="33">
        <f t="shared" si="98"/>
        <v>45472.083333333336</v>
      </c>
    </row>
    <row r="2087" spans="1:7" x14ac:dyDescent="0.45">
      <c r="A2087">
        <v>0</v>
      </c>
      <c r="B2087">
        <v>0</v>
      </c>
      <c r="C2087" t="s">
        <v>2254</v>
      </c>
      <c r="D2087" t="s">
        <v>2255</v>
      </c>
      <c r="E2087" s="32">
        <f t="shared" si="96"/>
        <v>45472</v>
      </c>
      <c r="F2087" s="51">
        <f t="shared" si="97"/>
        <v>0.10416666666666667</v>
      </c>
      <c r="G2087" s="33">
        <f t="shared" si="98"/>
        <v>45472.104166666664</v>
      </c>
    </row>
    <row r="2088" spans="1:7" x14ac:dyDescent="0.45">
      <c r="A2088">
        <v>0</v>
      </c>
      <c r="B2088">
        <v>0</v>
      </c>
      <c r="C2088" t="s">
        <v>2255</v>
      </c>
      <c r="D2088" t="s">
        <v>10601</v>
      </c>
      <c r="E2088" s="32">
        <f t="shared" si="96"/>
        <v>45472</v>
      </c>
      <c r="F2088" s="51">
        <f t="shared" si="97"/>
        <v>0.125</v>
      </c>
      <c r="G2088" s="33">
        <f t="shared" si="98"/>
        <v>45472.125</v>
      </c>
    </row>
    <row r="2089" spans="1:7" x14ac:dyDescent="0.45">
      <c r="A2089">
        <v>0</v>
      </c>
      <c r="B2089">
        <v>0</v>
      </c>
      <c r="C2089" t="s">
        <v>10601</v>
      </c>
      <c r="D2089" t="s">
        <v>10602</v>
      </c>
      <c r="E2089" s="32">
        <f t="shared" si="96"/>
        <v>45472</v>
      </c>
      <c r="F2089" s="51">
        <f t="shared" si="97"/>
        <v>0.14583333333333334</v>
      </c>
      <c r="G2089" s="33">
        <f t="shared" si="98"/>
        <v>45472.145833333336</v>
      </c>
    </row>
    <row r="2090" spans="1:7" x14ac:dyDescent="0.45">
      <c r="A2090">
        <v>0</v>
      </c>
      <c r="B2090">
        <v>0</v>
      </c>
      <c r="C2090" t="s">
        <v>10602</v>
      </c>
      <c r="D2090" t="s">
        <v>10603</v>
      </c>
      <c r="E2090" s="32">
        <f t="shared" si="96"/>
        <v>45472</v>
      </c>
      <c r="F2090" s="51">
        <f t="shared" si="97"/>
        <v>0.16666666666666666</v>
      </c>
      <c r="G2090" s="33">
        <f t="shared" si="98"/>
        <v>45472.166666666664</v>
      </c>
    </row>
    <row r="2091" spans="1:7" x14ac:dyDescent="0.45">
      <c r="A2091">
        <v>0</v>
      </c>
      <c r="B2091">
        <v>0</v>
      </c>
      <c r="C2091" t="s">
        <v>10603</v>
      </c>
      <c r="D2091" t="s">
        <v>10604</v>
      </c>
      <c r="E2091" s="32">
        <f t="shared" si="96"/>
        <v>45472</v>
      </c>
      <c r="F2091" s="51">
        <f t="shared" si="97"/>
        <v>0.1875</v>
      </c>
      <c r="G2091" s="33">
        <f t="shared" si="98"/>
        <v>45472.1875</v>
      </c>
    </row>
    <row r="2092" spans="1:7" x14ac:dyDescent="0.45">
      <c r="A2092">
        <v>0</v>
      </c>
      <c r="B2092">
        <v>0</v>
      </c>
      <c r="C2092" t="s">
        <v>10604</v>
      </c>
      <c r="D2092" t="s">
        <v>10605</v>
      </c>
      <c r="E2092" s="32">
        <f t="shared" si="96"/>
        <v>45472</v>
      </c>
      <c r="F2092" s="51">
        <f t="shared" si="97"/>
        <v>0.20833333333333334</v>
      </c>
      <c r="G2092" s="33">
        <f t="shared" si="98"/>
        <v>45472.208333333336</v>
      </c>
    </row>
    <row r="2093" spans="1:7" x14ac:dyDescent="0.45">
      <c r="A2093">
        <v>0</v>
      </c>
      <c r="B2093">
        <v>0</v>
      </c>
      <c r="C2093" t="s">
        <v>10605</v>
      </c>
      <c r="D2093" t="s">
        <v>10606</v>
      </c>
      <c r="E2093" s="32">
        <f t="shared" si="96"/>
        <v>45472</v>
      </c>
      <c r="F2093" s="51">
        <f t="shared" si="97"/>
        <v>0.22916666666666666</v>
      </c>
      <c r="G2093" s="33">
        <f t="shared" si="98"/>
        <v>45472.229166666664</v>
      </c>
    </row>
    <row r="2094" spans="1:7" x14ac:dyDescent="0.45">
      <c r="A2094">
        <v>0</v>
      </c>
      <c r="B2094">
        <v>0</v>
      </c>
      <c r="C2094" t="s">
        <v>10606</v>
      </c>
      <c r="D2094" t="s">
        <v>10607</v>
      </c>
      <c r="E2094" s="32">
        <f t="shared" si="96"/>
        <v>45472</v>
      </c>
      <c r="F2094" s="51">
        <f t="shared" si="97"/>
        <v>0.25</v>
      </c>
      <c r="G2094" s="33">
        <f t="shared" si="98"/>
        <v>45472.25</v>
      </c>
    </row>
    <row r="2095" spans="1:7" x14ac:dyDescent="0.45">
      <c r="A2095">
        <v>0</v>
      </c>
      <c r="B2095">
        <v>0</v>
      </c>
      <c r="C2095" t="s">
        <v>10607</v>
      </c>
      <c r="D2095" t="s">
        <v>10608</v>
      </c>
      <c r="E2095" s="32">
        <f t="shared" si="96"/>
        <v>45472</v>
      </c>
      <c r="F2095" s="51">
        <f t="shared" si="97"/>
        <v>0.27083333333333331</v>
      </c>
      <c r="G2095" s="33">
        <f t="shared" si="98"/>
        <v>45472.270833333336</v>
      </c>
    </row>
    <row r="2096" spans="1:7" x14ac:dyDescent="0.45">
      <c r="A2096">
        <v>0</v>
      </c>
      <c r="B2096">
        <v>0</v>
      </c>
      <c r="C2096" t="s">
        <v>10608</v>
      </c>
      <c r="D2096" t="s">
        <v>10609</v>
      </c>
      <c r="E2096" s="32">
        <f t="shared" si="96"/>
        <v>45472</v>
      </c>
      <c r="F2096" s="51">
        <f t="shared" si="97"/>
        <v>0.29166666666666669</v>
      </c>
      <c r="G2096" s="33">
        <f t="shared" si="98"/>
        <v>45472.291666666664</v>
      </c>
    </row>
    <row r="2097" spans="1:7" x14ac:dyDescent="0.45">
      <c r="A2097">
        <v>2.24E-2</v>
      </c>
      <c r="B2097">
        <v>0.13</v>
      </c>
      <c r="C2097" t="s">
        <v>10609</v>
      </c>
      <c r="D2097" t="s">
        <v>10610</v>
      </c>
      <c r="E2097" s="32">
        <f t="shared" si="96"/>
        <v>45472</v>
      </c>
      <c r="F2097" s="51">
        <f t="shared" si="97"/>
        <v>0.3125</v>
      </c>
      <c r="G2097" s="33">
        <f t="shared" si="98"/>
        <v>45472.3125</v>
      </c>
    </row>
    <row r="2098" spans="1:7" x14ac:dyDescent="0.45">
      <c r="A2098">
        <v>0</v>
      </c>
      <c r="B2098">
        <v>0</v>
      </c>
      <c r="C2098" t="s">
        <v>10610</v>
      </c>
      <c r="D2098" t="s">
        <v>10611</v>
      </c>
      <c r="E2098" s="32">
        <f t="shared" si="96"/>
        <v>45472</v>
      </c>
      <c r="F2098" s="51">
        <f t="shared" si="97"/>
        <v>0.33333333333333331</v>
      </c>
      <c r="G2098" s="33">
        <f t="shared" si="98"/>
        <v>45472.333333333336</v>
      </c>
    </row>
    <row r="2099" spans="1:7" x14ac:dyDescent="0.45">
      <c r="A2099">
        <v>0</v>
      </c>
      <c r="B2099">
        <v>0</v>
      </c>
      <c r="C2099" t="s">
        <v>10611</v>
      </c>
      <c r="D2099" t="s">
        <v>10612</v>
      </c>
      <c r="E2099" s="32">
        <f t="shared" si="96"/>
        <v>45472</v>
      </c>
      <c r="F2099" s="51">
        <f t="shared" si="97"/>
        <v>0.35416666666666669</v>
      </c>
      <c r="G2099" s="33">
        <f t="shared" si="98"/>
        <v>45472.354166666664</v>
      </c>
    </row>
    <row r="2100" spans="1:7" x14ac:dyDescent="0.45">
      <c r="A2100">
        <v>0</v>
      </c>
      <c r="B2100">
        <v>0</v>
      </c>
      <c r="C2100" t="s">
        <v>10612</v>
      </c>
      <c r="D2100" t="s">
        <v>10613</v>
      </c>
      <c r="E2100" s="32">
        <f t="shared" si="96"/>
        <v>45472</v>
      </c>
      <c r="F2100" s="51">
        <f t="shared" si="97"/>
        <v>0.375</v>
      </c>
      <c r="G2100" s="33">
        <f t="shared" si="98"/>
        <v>45472.375</v>
      </c>
    </row>
    <row r="2101" spans="1:7" x14ac:dyDescent="0.45">
      <c r="A2101">
        <v>0</v>
      </c>
      <c r="B2101">
        <v>0</v>
      </c>
      <c r="C2101" t="s">
        <v>10613</v>
      </c>
      <c r="D2101" t="s">
        <v>10614</v>
      </c>
      <c r="E2101" s="32">
        <f t="shared" si="96"/>
        <v>45472</v>
      </c>
      <c r="F2101" s="51">
        <f t="shared" si="97"/>
        <v>0.39583333333333331</v>
      </c>
      <c r="G2101" s="33">
        <f t="shared" si="98"/>
        <v>45472.395833333336</v>
      </c>
    </row>
    <row r="2102" spans="1:7" x14ac:dyDescent="0.45">
      <c r="A2102">
        <v>0</v>
      </c>
      <c r="B2102">
        <v>0</v>
      </c>
      <c r="C2102" t="s">
        <v>10614</v>
      </c>
      <c r="D2102" t="s">
        <v>10615</v>
      </c>
      <c r="E2102" s="32">
        <f t="shared" si="96"/>
        <v>45472</v>
      </c>
      <c r="F2102" s="51">
        <f t="shared" si="97"/>
        <v>0.41666666666666669</v>
      </c>
      <c r="G2102" s="33">
        <f t="shared" si="98"/>
        <v>45472.416666666664</v>
      </c>
    </row>
    <row r="2103" spans="1:7" x14ac:dyDescent="0.45">
      <c r="A2103">
        <v>0</v>
      </c>
      <c r="B2103">
        <v>0</v>
      </c>
      <c r="C2103" t="s">
        <v>10615</v>
      </c>
      <c r="D2103" t="s">
        <v>10616</v>
      </c>
      <c r="E2103" s="32">
        <f t="shared" si="96"/>
        <v>45472</v>
      </c>
      <c r="F2103" s="51">
        <f t="shared" si="97"/>
        <v>0.4375</v>
      </c>
      <c r="G2103" s="33">
        <f t="shared" si="98"/>
        <v>45472.4375</v>
      </c>
    </row>
    <row r="2104" spans="1:7" x14ac:dyDescent="0.45">
      <c r="A2104">
        <v>0</v>
      </c>
      <c r="B2104">
        <v>0</v>
      </c>
      <c r="C2104" t="s">
        <v>10616</v>
      </c>
      <c r="D2104" t="s">
        <v>10617</v>
      </c>
      <c r="E2104" s="32">
        <f t="shared" si="96"/>
        <v>45472</v>
      </c>
      <c r="F2104" s="51">
        <f t="shared" si="97"/>
        <v>0.45833333333333331</v>
      </c>
      <c r="G2104" s="33">
        <f t="shared" si="98"/>
        <v>45472.458333333336</v>
      </c>
    </row>
    <row r="2105" spans="1:7" x14ac:dyDescent="0.45">
      <c r="A2105">
        <v>0.96499999999999997</v>
      </c>
      <c r="B2105">
        <v>5.81</v>
      </c>
      <c r="C2105" t="s">
        <v>10617</v>
      </c>
      <c r="D2105" t="s">
        <v>10618</v>
      </c>
      <c r="E2105" s="32">
        <f t="shared" si="96"/>
        <v>45472</v>
      </c>
      <c r="F2105" s="51">
        <f t="shared" si="97"/>
        <v>0.47916666666666669</v>
      </c>
      <c r="G2105" s="33">
        <f t="shared" si="98"/>
        <v>45472.479166666664</v>
      </c>
    </row>
    <row r="2106" spans="1:7" x14ac:dyDescent="0.45">
      <c r="A2106">
        <v>0</v>
      </c>
      <c r="B2106">
        <v>0</v>
      </c>
      <c r="C2106" t="s">
        <v>10618</v>
      </c>
      <c r="D2106" t="s">
        <v>10619</v>
      </c>
      <c r="E2106" s="32">
        <f t="shared" si="96"/>
        <v>45472</v>
      </c>
      <c r="F2106" s="51">
        <f t="shared" si="97"/>
        <v>0.5</v>
      </c>
      <c r="G2106" s="33">
        <f t="shared" si="98"/>
        <v>45472.5</v>
      </c>
    </row>
    <row r="2107" spans="1:7" x14ac:dyDescent="0.45">
      <c r="A2107">
        <v>0</v>
      </c>
      <c r="B2107">
        <v>0</v>
      </c>
      <c r="C2107" t="s">
        <v>10619</v>
      </c>
      <c r="D2107" t="s">
        <v>10620</v>
      </c>
      <c r="E2107" s="32">
        <f t="shared" si="96"/>
        <v>45472</v>
      </c>
      <c r="F2107" s="51">
        <f t="shared" si="97"/>
        <v>0.52083333333333337</v>
      </c>
      <c r="G2107" s="33">
        <f t="shared" si="98"/>
        <v>45472.520833333336</v>
      </c>
    </row>
    <row r="2108" spans="1:7" x14ac:dyDescent="0.45">
      <c r="A2108">
        <v>0</v>
      </c>
      <c r="B2108">
        <v>0</v>
      </c>
      <c r="C2108" t="s">
        <v>10620</v>
      </c>
      <c r="D2108" t="s">
        <v>10621</v>
      </c>
      <c r="E2108" s="32">
        <f t="shared" si="96"/>
        <v>45472</v>
      </c>
      <c r="F2108" s="51">
        <f t="shared" si="97"/>
        <v>0.54166666666666663</v>
      </c>
      <c r="G2108" s="33">
        <f t="shared" si="98"/>
        <v>45472.541666666664</v>
      </c>
    </row>
    <row r="2109" spans="1:7" x14ac:dyDescent="0.45">
      <c r="A2109">
        <v>0.46</v>
      </c>
      <c r="B2109">
        <v>2.77</v>
      </c>
      <c r="C2109" t="s">
        <v>10621</v>
      </c>
      <c r="D2109" t="s">
        <v>10622</v>
      </c>
      <c r="E2109" s="32">
        <f t="shared" si="96"/>
        <v>45472</v>
      </c>
      <c r="F2109" s="51">
        <f t="shared" si="97"/>
        <v>0.5625</v>
      </c>
      <c r="G2109" s="33">
        <f t="shared" si="98"/>
        <v>45472.5625</v>
      </c>
    </row>
    <row r="2110" spans="1:7" x14ac:dyDescent="0.45">
      <c r="A2110">
        <v>0</v>
      </c>
      <c r="B2110">
        <v>0</v>
      </c>
      <c r="C2110" t="s">
        <v>10622</v>
      </c>
      <c r="D2110" t="s">
        <v>10623</v>
      </c>
      <c r="E2110" s="32">
        <f t="shared" si="96"/>
        <v>45472</v>
      </c>
      <c r="F2110" s="51">
        <f t="shared" si="97"/>
        <v>0.58333333333333337</v>
      </c>
      <c r="G2110" s="33">
        <f t="shared" si="98"/>
        <v>45472.583333333336</v>
      </c>
    </row>
    <row r="2111" spans="1:7" x14ac:dyDescent="0.45">
      <c r="A2111">
        <v>0</v>
      </c>
      <c r="B2111">
        <v>0</v>
      </c>
      <c r="C2111" t="s">
        <v>10623</v>
      </c>
      <c r="D2111" t="s">
        <v>10624</v>
      </c>
      <c r="E2111" s="32">
        <f t="shared" si="96"/>
        <v>45472</v>
      </c>
      <c r="F2111" s="51">
        <f t="shared" si="97"/>
        <v>0.60416666666666663</v>
      </c>
      <c r="G2111" s="33">
        <f t="shared" si="98"/>
        <v>45472.604166666664</v>
      </c>
    </row>
    <row r="2112" spans="1:7" x14ac:dyDescent="0.45">
      <c r="A2112">
        <v>0</v>
      </c>
      <c r="B2112">
        <v>0</v>
      </c>
      <c r="C2112" t="s">
        <v>10624</v>
      </c>
      <c r="D2112" t="s">
        <v>10625</v>
      </c>
      <c r="E2112" s="32">
        <f t="shared" si="96"/>
        <v>45472</v>
      </c>
      <c r="F2112" s="51">
        <f t="shared" si="97"/>
        <v>0.625</v>
      </c>
      <c r="G2112" s="33">
        <f t="shared" si="98"/>
        <v>45472.625</v>
      </c>
    </row>
    <row r="2113" spans="1:7" x14ac:dyDescent="0.45">
      <c r="A2113">
        <v>0</v>
      </c>
      <c r="B2113">
        <v>0</v>
      </c>
      <c r="C2113" t="s">
        <v>10625</v>
      </c>
      <c r="D2113" t="s">
        <v>10626</v>
      </c>
      <c r="E2113" s="32">
        <f t="shared" si="96"/>
        <v>45472</v>
      </c>
      <c r="F2113" s="51">
        <f t="shared" si="97"/>
        <v>0.64583333333333337</v>
      </c>
      <c r="G2113" s="33">
        <f t="shared" si="98"/>
        <v>45472.645833333336</v>
      </c>
    </row>
    <row r="2114" spans="1:7" x14ac:dyDescent="0.45">
      <c r="A2114">
        <v>0</v>
      </c>
      <c r="B2114">
        <v>0</v>
      </c>
      <c r="C2114" t="s">
        <v>10626</v>
      </c>
      <c r="D2114" t="s">
        <v>10627</v>
      </c>
      <c r="E2114" s="32">
        <f t="shared" si="96"/>
        <v>45472</v>
      </c>
      <c r="F2114" s="51">
        <f t="shared" si="97"/>
        <v>0.66666666666666663</v>
      </c>
      <c r="G2114" s="33">
        <f t="shared" si="98"/>
        <v>45472.666666666664</v>
      </c>
    </row>
    <row r="2115" spans="1:7" x14ac:dyDescent="0.45">
      <c r="A2115">
        <v>0</v>
      </c>
      <c r="B2115">
        <v>0</v>
      </c>
      <c r="C2115" t="s">
        <v>10627</v>
      </c>
      <c r="D2115" t="s">
        <v>10628</v>
      </c>
      <c r="E2115" s="32">
        <f t="shared" si="96"/>
        <v>45472</v>
      </c>
      <c r="F2115" s="51">
        <f t="shared" si="97"/>
        <v>0.6875</v>
      </c>
      <c r="G2115" s="33">
        <f t="shared" si="98"/>
        <v>45472.6875</v>
      </c>
    </row>
    <row r="2116" spans="1:7" x14ac:dyDescent="0.45">
      <c r="A2116">
        <v>0</v>
      </c>
      <c r="B2116">
        <v>0</v>
      </c>
      <c r="C2116" t="s">
        <v>10628</v>
      </c>
      <c r="D2116" t="s">
        <v>10629</v>
      </c>
      <c r="E2116" s="32">
        <f t="shared" ref="E2116:E2179" si="99">DATE(MID(C2116,2,4),MID(C2116,7,2),MID(C2116,10,2))</f>
        <v>45472</v>
      </c>
      <c r="F2116" s="51">
        <f t="shared" ref="F2116:F2179" si="100">TIME(MID(C2116,13,2),MID(C2116,16,2),0)</f>
        <v>0.70833333333333337</v>
      </c>
      <c r="G2116" s="33">
        <f t="shared" ref="G2116:G2179" si="101">E2116+F2116</f>
        <v>45472.708333333336</v>
      </c>
    </row>
    <row r="2117" spans="1:7" x14ac:dyDescent="0.45">
      <c r="A2117">
        <v>0</v>
      </c>
      <c r="B2117">
        <v>0</v>
      </c>
      <c r="C2117" t="s">
        <v>10629</v>
      </c>
      <c r="D2117" t="s">
        <v>10630</v>
      </c>
      <c r="E2117" s="32">
        <f t="shared" si="99"/>
        <v>45472</v>
      </c>
      <c r="F2117" s="51">
        <f t="shared" si="100"/>
        <v>0.72916666666666663</v>
      </c>
      <c r="G2117" s="33">
        <f t="shared" si="101"/>
        <v>45472.729166666664</v>
      </c>
    </row>
    <row r="2118" spans="1:7" x14ac:dyDescent="0.45">
      <c r="A2118">
        <v>0</v>
      </c>
      <c r="B2118">
        <v>0</v>
      </c>
      <c r="C2118" t="s">
        <v>10630</v>
      </c>
      <c r="D2118" t="s">
        <v>10631</v>
      </c>
      <c r="E2118" s="32">
        <f t="shared" si="99"/>
        <v>45472</v>
      </c>
      <c r="F2118" s="51">
        <f t="shared" si="100"/>
        <v>0.75</v>
      </c>
      <c r="G2118" s="33">
        <f t="shared" si="101"/>
        <v>45472.75</v>
      </c>
    </row>
    <row r="2119" spans="1:7" x14ac:dyDescent="0.45">
      <c r="A2119">
        <v>0</v>
      </c>
      <c r="B2119">
        <v>0</v>
      </c>
      <c r="C2119" t="s">
        <v>10631</v>
      </c>
      <c r="D2119" t="s">
        <v>10632</v>
      </c>
      <c r="E2119" s="32">
        <f t="shared" si="99"/>
        <v>45472</v>
      </c>
      <c r="F2119" s="51">
        <f t="shared" si="100"/>
        <v>0.77083333333333337</v>
      </c>
      <c r="G2119" s="33">
        <f t="shared" si="101"/>
        <v>45472.770833333336</v>
      </c>
    </row>
    <row r="2120" spans="1:7" x14ac:dyDescent="0.45">
      <c r="A2120">
        <v>0</v>
      </c>
      <c r="B2120">
        <v>0</v>
      </c>
      <c r="C2120" t="s">
        <v>10632</v>
      </c>
      <c r="D2120" t="s">
        <v>10633</v>
      </c>
      <c r="E2120" s="32">
        <f t="shared" si="99"/>
        <v>45472</v>
      </c>
      <c r="F2120" s="51">
        <f t="shared" si="100"/>
        <v>0.79166666666666663</v>
      </c>
      <c r="G2120" s="33">
        <f t="shared" si="101"/>
        <v>45472.791666666664</v>
      </c>
    </row>
    <row r="2121" spans="1:7" x14ac:dyDescent="0.45">
      <c r="A2121">
        <v>0</v>
      </c>
      <c r="B2121">
        <v>0</v>
      </c>
      <c r="C2121" t="s">
        <v>10633</v>
      </c>
      <c r="D2121" t="s">
        <v>10634</v>
      </c>
      <c r="E2121" s="32">
        <f t="shared" si="99"/>
        <v>45472</v>
      </c>
      <c r="F2121" s="51">
        <f t="shared" si="100"/>
        <v>0.8125</v>
      </c>
      <c r="G2121" s="33">
        <f t="shared" si="101"/>
        <v>45472.8125</v>
      </c>
    </row>
    <row r="2122" spans="1:7" x14ac:dyDescent="0.45">
      <c r="A2122">
        <v>0</v>
      </c>
      <c r="B2122">
        <v>0</v>
      </c>
      <c r="C2122" t="s">
        <v>10634</v>
      </c>
      <c r="D2122" t="s">
        <v>10635</v>
      </c>
      <c r="E2122" s="32">
        <f t="shared" si="99"/>
        <v>45472</v>
      </c>
      <c r="F2122" s="51">
        <f t="shared" si="100"/>
        <v>0.83333333333333337</v>
      </c>
      <c r="G2122" s="33">
        <f t="shared" si="101"/>
        <v>45472.833333333336</v>
      </c>
    </row>
    <row r="2123" spans="1:7" x14ac:dyDescent="0.45">
      <c r="A2123">
        <v>0</v>
      </c>
      <c r="B2123">
        <v>0</v>
      </c>
      <c r="C2123" t="s">
        <v>10635</v>
      </c>
      <c r="D2123" t="s">
        <v>10636</v>
      </c>
      <c r="E2123" s="32">
        <f t="shared" si="99"/>
        <v>45472</v>
      </c>
      <c r="F2123" s="51">
        <f t="shared" si="100"/>
        <v>0.85416666666666663</v>
      </c>
      <c r="G2123" s="33">
        <f t="shared" si="101"/>
        <v>45472.854166666664</v>
      </c>
    </row>
    <row r="2124" spans="1:7" x14ac:dyDescent="0.45">
      <c r="A2124">
        <v>3.3700000000000001E-2</v>
      </c>
      <c r="B2124">
        <v>0.2</v>
      </c>
      <c r="C2124" t="s">
        <v>10636</v>
      </c>
      <c r="D2124" t="s">
        <v>10637</v>
      </c>
      <c r="E2124" s="32">
        <f t="shared" si="99"/>
        <v>45472</v>
      </c>
      <c r="F2124" s="51">
        <f t="shared" si="100"/>
        <v>0.875</v>
      </c>
      <c r="G2124" s="33">
        <f t="shared" si="101"/>
        <v>45472.875</v>
      </c>
    </row>
    <row r="2125" spans="1:7" x14ac:dyDescent="0.45">
      <c r="A2125">
        <v>1.12E-2</v>
      </c>
      <c r="B2125">
        <v>7.0000000000000007E-2</v>
      </c>
      <c r="C2125" t="s">
        <v>10637</v>
      </c>
      <c r="D2125" t="s">
        <v>10638</v>
      </c>
      <c r="E2125" s="32">
        <f t="shared" si="99"/>
        <v>45472</v>
      </c>
      <c r="F2125" s="51">
        <f t="shared" si="100"/>
        <v>0.89583333333333337</v>
      </c>
      <c r="G2125" s="33">
        <f t="shared" si="101"/>
        <v>45472.895833333336</v>
      </c>
    </row>
    <row r="2126" spans="1:7" x14ac:dyDescent="0.45">
      <c r="A2126">
        <v>0</v>
      </c>
      <c r="B2126">
        <v>0</v>
      </c>
      <c r="C2126" t="s">
        <v>10638</v>
      </c>
      <c r="D2126" t="s">
        <v>10639</v>
      </c>
      <c r="E2126" s="32">
        <f t="shared" si="99"/>
        <v>45472</v>
      </c>
      <c r="F2126" s="51">
        <f t="shared" si="100"/>
        <v>0.91666666666666663</v>
      </c>
      <c r="G2126" s="33">
        <f t="shared" si="101"/>
        <v>45472.916666666664</v>
      </c>
    </row>
    <row r="2127" spans="1:7" x14ac:dyDescent="0.45">
      <c r="A2127">
        <v>2.24E-2</v>
      </c>
      <c r="B2127">
        <v>0.13</v>
      </c>
      <c r="C2127" t="s">
        <v>10639</v>
      </c>
      <c r="D2127" t="s">
        <v>10640</v>
      </c>
      <c r="E2127" s="32">
        <f t="shared" si="99"/>
        <v>45472</v>
      </c>
      <c r="F2127" s="51">
        <f t="shared" si="100"/>
        <v>0.9375</v>
      </c>
      <c r="G2127" s="33">
        <f t="shared" si="101"/>
        <v>45472.9375</v>
      </c>
    </row>
    <row r="2128" spans="1:7" x14ac:dyDescent="0.45">
      <c r="A2128">
        <v>0</v>
      </c>
      <c r="B2128">
        <v>0</v>
      </c>
      <c r="C2128" t="s">
        <v>10640</v>
      </c>
      <c r="D2128" t="s">
        <v>10641</v>
      </c>
      <c r="E2128" s="32">
        <f t="shared" si="99"/>
        <v>45472</v>
      </c>
      <c r="F2128" s="51">
        <f t="shared" si="100"/>
        <v>0.95833333333333337</v>
      </c>
      <c r="G2128" s="33">
        <f t="shared" si="101"/>
        <v>45472.958333333336</v>
      </c>
    </row>
    <row r="2129" spans="1:7" x14ac:dyDescent="0.45">
      <c r="A2129">
        <v>0</v>
      </c>
      <c r="B2129">
        <v>0</v>
      </c>
      <c r="C2129" t="s">
        <v>10641</v>
      </c>
      <c r="D2129" t="s">
        <v>10642</v>
      </c>
      <c r="E2129" s="32">
        <f t="shared" si="99"/>
        <v>45472</v>
      </c>
      <c r="F2129" s="51">
        <f t="shared" si="100"/>
        <v>0.97916666666666663</v>
      </c>
      <c r="G2129" s="33">
        <f t="shared" si="101"/>
        <v>45472.979166666664</v>
      </c>
    </row>
    <row r="2130" spans="1:7" x14ac:dyDescent="0.45">
      <c r="A2130">
        <v>0</v>
      </c>
      <c r="B2130">
        <v>0</v>
      </c>
      <c r="C2130" t="s">
        <v>10642</v>
      </c>
      <c r="D2130" t="s">
        <v>10643</v>
      </c>
      <c r="E2130" s="32">
        <f t="shared" si="99"/>
        <v>45473</v>
      </c>
      <c r="F2130" s="51">
        <f t="shared" si="100"/>
        <v>0</v>
      </c>
      <c r="G2130" s="33">
        <f t="shared" si="101"/>
        <v>45473</v>
      </c>
    </row>
    <row r="2131" spans="1:7" x14ac:dyDescent="0.45">
      <c r="A2131">
        <v>0</v>
      </c>
      <c r="B2131">
        <v>0</v>
      </c>
      <c r="C2131" t="s">
        <v>10643</v>
      </c>
      <c r="D2131" t="s">
        <v>10644</v>
      </c>
      <c r="E2131" s="32">
        <f t="shared" si="99"/>
        <v>45473</v>
      </c>
      <c r="F2131" s="51">
        <f t="shared" si="100"/>
        <v>2.0833333333333332E-2</v>
      </c>
      <c r="G2131" s="33">
        <f t="shared" si="101"/>
        <v>45473.020833333336</v>
      </c>
    </row>
    <row r="2132" spans="1:7" x14ac:dyDescent="0.45">
      <c r="A2132">
        <v>0</v>
      </c>
      <c r="B2132">
        <v>0</v>
      </c>
      <c r="C2132" t="s">
        <v>10644</v>
      </c>
      <c r="D2132" t="s">
        <v>10645</v>
      </c>
      <c r="E2132" s="32">
        <f t="shared" si="99"/>
        <v>45473</v>
      </c>
      <c r="F2132" s="51">
        <f t="shared" si="100"/>
        <v>4.1666666666666664E-2</v>
      </c>
      <c r="G2132" s="33">
        <f t="shared" si="101"/>
        <v>45473.041666666664</v>
      </c>
    </row>
    <row r="2133" spans="1:7" x14ac:dyDescent="0.45">
      <c r="A2133">
        <v>0</v>
      </c>
      <c r="B2133">
        <v>0</v>
      </c>
      <c r="C2133" t="s">
        <v>10645</v>
      </c>
      <c r="D2133" t="s">
        <v>10646</v>
      </c>
      <c r="E2133" s="32">
        <f t="shared" si="99"/>
        <v>45473</v>
      </c>
      <c r="F2133" s="51">
        <f t="shared" si="100"/>
        <v>6.25E-2</v>
      </c>
      <c r="G2133" s="33">
        <f t="shared" si="101"/>
        <v>45473.0625</v>
      </c>
    </row>
    <row r="2134" spans="1:7" x14ac:dyDescent="0.45">
      <c r="A2134">
        <v>0</v>
      </c>
      <c r="B2134">
        <v>0</v>
      </c>
      <c r="C2134" t="s">
        <v>10646</v>
      </c>
      <c r="D2134" t="s">
        <v>10647</v>
      </c>
      <c r="E2134" s="32">
        <f t="shared" si="99"/>
        <v>45473</v>
      </c>
      <c r="F2134" s="51">
        <f t="shared" si="100"/>
        <v>8.3333333333333329E-2</v>
      </c>
      <c r="G2134" s="33">
        <f t="shared" si="101"/>
        <v>45473.083333333336</v>
      </c>
    </row>
    <row r="2135" spans="1:7" x14ac:dyDescent="0.45">
      <c r="A2135">
        <v>0</v>
      </c>
      <c r="B2135">
        <v>0</v>
      </c>
      <c r="C2135" t="s">
        <v>10647</v>
      </c>
      <c r="D2135" t="s">
        <v>10648</v>
      </c>
      <c r="E2135" s="32">
        <f t="shared" si="99"/>
        <v>45473</v>
      </c>
      <c r="F2135" s="51">
        <f t="shared" si="100"/>
        <v>0.10416666666666667</v>
      </c>
      <c r="G2135" s="33">
        <f t="shared" si="101"/>
        <v>45473.104166666664</v>
      </c>
    </row>
    <row r="2136" spans="1:7" x14ac:dyDescent="0.45">
      <c r="A2136">
        <v>0</v>
      </c>
      <c r="B2136">
        <v>0</v>
      </c>
      <c r="C2136" t="s">
        <v>10648</v>
      </c>
      <c r="D2136" t="s">
        <v>10649</v>
      </c>
      <c r="E2136" s="32">
        <f t="shared" si="99"/>
        <v>45473</v>
      </c>
      <c r="F2136" s="51">
        <f t="shared" si="100"/>
        <v>0.125</v>
      </c>
      <c r="G2136" s="33">
        <f t="shared" si="101"/>
        <v>45473.125</v>
      </c>
    </row>
    <row r="2137" spans="1:7" x14ac:dyDescent="0.45">
      <c r="A2137">
        <v>0</v>
      </c>
      <c r="B2137">
        <v>0</v>
      </c>
      <c r="C2137" t="s">
        <v>10649</v>
      </c>
      <c r="D2137" t="s">
        <v>10650</v>
      </c>
      <c r="E2137" s="32">
        <f t="shared" si="99"/>
        <v>45473</v>
      </c>
      <c r="F2137" s="51">
        <f t="shared" si="100"/>
        <v>0.14583333333333334</v>
      </c>
      <c r="G2137" s="33">
        <f t="shared" si="101"/>
        <v>45473.145833333336</v>
      </c>
    </row>
    <row r="2138" spans="1:7" x14ac:dyDescent="0.45">
      <c r="A2138">
        <v>0</v>
      </c>
      <c r="B2138">
        <v>0</v>
      </c>
      <c r="C2138" t="s">
        <v>10650</v>
      </c>
      <c r="D2138" t="s">
        <v>10651</v>
      </c>
      <c r="E2138" s="32">
        <f t="shared" si="99"/>
        <v>45473</v>
      </c>
      <c r="F2138" s="51">
        <f t="shared" si="100"/>
        <v>0.16666666666666666</v>
      </c>
      <c r="G2138" s="33">
        <f t="shared" si="101"/>
        <v>45473.166666666664</v>
      </c>
    </row>
    <row r="2139" spans="1:7" x14ac:dyDescent="0.45">
      <c r="A2139">
        <v>0</v>
      </c>
      <c r="B2139">
        <v>0</v>
      </c>
      <c r="C2139" t="s">
        <v>10651</v>
      </c>
      <c r="D2139" t="s">
        <v>10652</v>
      </c>
      <c r="E2139" s="32">
        <f t="shared" si="99"/>
        <v>45473</v>
      </c>
      <c r="F2139" s="51">
        <f t="shared" si="100"/>
        <v>0.1875</v>
      </c>
      <c r="G2139" s="33">
        <f t="shared" si="101"/>
        <v>45473.1875</v>
      </c>
    </row>
    <row r="2140" spans="1:7" x14ac:dyDescent="0.45">
      <c r="A2140">
        <v>0</v>
      </c>
      <c r="B2140">
        <v>0</v>
      </c>
      <c r="C2140" t="s">
        <v>10652</v>
      </c>
      <c r="D2140" t="s">
        <v>10653</v>
      </c>
      <c r="E2140" s="32">
        <f t="shared" si="99"/>
        <v>45473</v>
      </c>
      <c r="F2140" s="51">
        <f t="shared" si="100"/>
        <v>0.20833333333333334</v>
      </c>
      <c r="G2140" s="33">
        <f t="shared" si="101"/>
        <v>45473.208333333336</v>
      </c>
    </row>
    <row r="2141" spans="1:7" x14ac:dyDescent="0.45">
      <c r="A2141">
        <v>0</v>
      </c>
      <c r="B2141">
        <v>0</v>
      </c>
      <c r="C2141" t="s">
        <v>10653</v>
      </c>
      <c r="D2141" t="s">
        <v>10654</v>
      </c>
      <c r="E2141" s="32">
        <f t="shared" si="99"/>
        <v>45473</v>
      </c>
      <c r="F2141" s="51">
        <f t="shared" si="100"/>
        <v>0.22916666666666666</v>
      </c>
      <c r="G2141" s="33">
        <f t="shared" si="101"/>
        <v>45473.229166666664</v>
      </c>
    </row>
    <row r="2142" spans="1:7" x14ac:dyDescent="0.45">
      <c r="A2142">
        <v>0</v>
      </c>
      <c r="B2142">
        <v>0</v>
      </c>
      <c r="C2142" t="s">
        <v>10654</v>
      </c>
      <c r="D2142" t="s">
        <v>10655</v>
      </c>
      <c r="E2142" s="32">
        <f t="shared" si="99"/>
        <v>45473</v>
      </c>
      <c r="F2142" s="51">
        <f t="shared" si="100"/>
        <v>0.25</v>
      </c>
      <c r="G2142" s="33">
        <f t="shared" si="101"/>
        <v>45473.25</v>
      </c>
    </row>
    <row r="2143" spans="1:7" x14ac:dyDescent="0.45">
      <c r="A2143">
        <v>0</v>
      </c>
      <c r="B2143">
        <v>0</v>
      </c>
      <c r="C2143" t="s">
        <v>10655</v>
      </c>
      <c r="D2143" t="s">
        <v>10656</v>
      </c>
      <c r="E2143" s="32">
        <f t="shared" si="99"/>
        <v>45473</v>
      </c>
      <c r="F2143" s="51">
        <f t="shared" si="100"/>
        <v>0.27083333333333331</v>
      </c>
      <c r="G2143" s="33">
        <f t="shared" si="101"/>
        <v>45473.270833333336</v>
      </c>
    </row>
    <row r="2144" spans="1:7" x14ac:dyDescent="0.45">
      <c r="A2144">
        <v>0</v>
      </c>
      <c r="B2144">
        <v>0</v>
      </c>
      <c r="C2144" t="s">
        <v>10656</v>
      </c>
      <c r="D2144" t="s">
        <v>10657</v>
      </c>
      <c r="E2144" s="32">
        <f t="shared" si="99"/>
        <v>45473</v>
      </c>
      <c r="F2144" s="51">
        <f t="shared" si="100"/>
        <v>0.29166666666666669</v>
      </c>
      <c r="G2144" s="33">
        <f t="shared" si="101"/>
        <v>45473.291666666664</v>
      </c>
    </row>
    <row r="2145" spans="1:7" x14ac:dyDescent="0.45">
      <c r="A2145">
        <v>0</v>
      </c>
      <c r="B2145">
        <v>0</v>
      </c>
      <c r="C2145" t="s">
        <v>10657</v>
      </c>
      <c r="D2145" t="s">
        <v>10658</v>
      </c>
      <c r="E2145" s="32">
        <f t="shared" si="99"/>
        <v>45473</v>
      </c>
      <c r="F2145" s="51">
        <f t="shared" si="100"/>
        <v>0.3125</v>
      </c>
      <c r="G2145" s="33">
        <f t="shared" si="101"/>
        <v>45473.3125</v>
      </c>
    </row>
    <row r="2146" spans="1:7" x14ac:dyDescent="0.45">
      <c r="A2146">
        <v>0</v>
      </c>
      <c r="B2146">
        <v>0</v>
      </c>
      <c r="C2146" t="s">
        <v>10658</v>
      </c>
      <c r="D2146" t="s">
        <v>10659</v>
      </c>
      <c r="E2146" s="32">
        <f t="shared" si="99"/>
        <v>45473</v>
      </c>
      <c r="F2146" s="51">
        <f t="shared" si="100"/>
        <v>0.33333333333333331</v>
      </c>
      <c r="G2146" s="33">
        <f t="shared" si="101"/>
        <v>45473.333333333336</v>
      </c>
    </row>
    <row r="2147" spans="1:7" x14ac:dyDescent="0.45">
      <c r="A2147">
        <v>6.7299999999999999E-2</v>
      </c>
      <c r="B2147">
        <v>0.41</v>
      </c>
      <c r="C2147" t="s">
        <v>10659</v>
      </c>
      <c r="D2147" t="s">
        <v>10660</v>
      </c>
      <c r="E2147" s="32">
        <f t="shared" si="99"/>
        <v>45473</v>
      </c>
      <c r="F2147" s="51">
        <f t="shared" si="100"/>
        <v>0.35416666666666669</v>
      </c>
      <c r="G2147" s="33">
        <f t="shared" si="101"/>
        <v>45473.354166666664</v>
      </c>
    </row>
    <row r="2148" spans="1:7" x14ac:dyDescent="0.45">
      <c r="A2148">
        <v>0</v>
      </c>
      <c r="B2148">
        <v>0</v>
      </c>
      <c r="C2148" t="s">
        <v>10660</v>
      </c>
      <c r="D2148" t="s">
        <v>10661</v>
      </c>
      <c r="E2148" s="32">
        <f t="shared" si="99"/>
        <v>45473</v>
      </c>
      <c r="F2148" s="51">
        <f t="shared" si="100"/>
        <v>0.375</v>
      </c>
      <c r="G2148" s="33">
        <f t="shared" si="101"/>
        <v>45473.375</v>
      </c>
    </row>
    <row r="2149" spans="1:7" x14ac:dyDescent="0.45">
      <c r="A2149">
        <v>0</v>
      </c>
      <c r="B2149">
        <v>0</v>
      </c>
      <c r="C2149" t="s">
        <v>10661</v>
      </c>
      <c r="D2149" t="s">
        <v>10662</v>
      </c>
      <c r="E2149" s="32">
        <f t="shared" si="99"/>
        <v>45473</v>
      </c>
      <c r="F2149" s="51">
        <f t="shared" si="100"/>
        <v>0.39583333333333331</v>
      </c>
      <c r="G2149" s="33">
        <f t="shared" si="101"/>
        <v>45473.395833333336</v>
      </c>
    </row>
    <row r="2150" spans="1:7" x14ac:dyDescent="0.45">
      <c r="A2150">
        <v>0</v>
      </c>
      <c r="B2150">
        <v>0</v>
      </c>
      <c r="C2150" t="s">
        <v>10662</v>
      </c>
      <c r="D2150" t="s">
        <v>10663</v>
      </c>
      <c r="E2150" s="32">
        <f t="shared" si="99"/>
        <v>45473</v>
      </c>
      <c r="F2150" s="51">
        <f t="shared" si="100"/>
        <v>0.41666666666666669</v>
      </c>
      <c r="G2150" s="33">
        <f t="shared" si="101"/>
        <v>45473.416666666664</v>
      </c>
    </row>
    <row r="2151" spans="1:7" x14ac:dyDescent="0.45">
      <c r="A2151">
        <v>0</v>
      </c>
      <c r="B2151">
        <v>0</v>
      </c>
      <c r="C2151" t="s">
        <v>10663</v>
      </c>
      <c r="D2151" t="s">
        <v>10664</v>
      </c>
      <c r="E2151" s="32">
        <f t="shared" si="99"/>
        <v>45473</v>
      </c>
      <c r="F2151" s="51">
        <f t="shared" si="100"/>
        <v>0.4375</v>
      </c>
      <c r="G2151" s="33">
        <f t="shared" si="101"/>
        <v>45473.4375</v>
      </c>
    </row>
    <row r="2152" spans="1:7" x14ac:dyDescent="0.45">
      <c r="A2152">
        <v>0</v>
      </c>
      <c r="B2152">
        <v>0</v>
      </c>
      <c r="C2152" t="s">
        <v>10664</v>
      </c>
      <c r="D2152" t="s">
        <v>10665</v>
      </c>
      <c r="E2152" s="32">
        <f t="shared" si="99"/>
        <v>45473</v>
      </c>
      <c r="F2152" s="51">
        <f t="shared" si="100"/>
        <v>0.45833333333333331</v>
      </c>
      <c r="G2152" s="33">
        <f t="shared" si="101"/>
        <v>45473.458333333336</v>
      </c>
    </row>
    <row r="2153" spans="1:7" x14ac:dyDescent="0.45">
      <c r="A2153">
        <v>0</v>
      </c>
      <c r="B2153">
        <v>0</v>
      </c>
      <c r="C2153" t="s">
        <v>10665</v>
      </c>
      <c r="D2153" t="s">
        <v>10666</v>
      </c>
      <c r="E2153" s="32">
        <f t="shared" si="99"/>
        <v>45473</v>
      </c>
      <c r="F2153" s="51">
        <f t="shared" si="100"/>
        <v>0.47916666666666669</v>
      </c>
      <c r="G2153" s="33">
        <f t="shared" si="101"/>
        <v>45473.479166666664</v>
      </c>
    </row>
    <row r="2154" spans="1:7" x14ac:dyDescent="0.45">
      <c r="A2154">
        <v>0</v>
      </c>
      <c r="B2154">
        <v>0</v>
      </c>
      <c r="C2154" t="s">
        <v>10666</v>
      </c>
      <c r="D2154" t="s">
        <v>10667</v>
      </c>
      <c r="E2154" s="32">
        <f t="shared" si="99"/>
        <v>45473</v>
      </c>
      <c r="F2154" s="51">
        <f t="shared" si="100"/>
        <v>0.5</v>
      </c>
      <c r="G2154" s="33">
        <f t="shared" si="101"/>
        <v>45473.5</v>
      </c>
    </row>
    <row r="2155" spans="1:7" x14ac:dyDescent="0.45">
      <c r="A2155">
        <v>0</v>
      </c>
      <c r="B2155">
        <v>0</v>
      </c>
      <c r="C2155" t="s">
        <v>10667</v>
      </c>
      <c r="D2155" t="s">
        <v>10668</v>
      </c>
      <c r="E2155" s="32">
        <f t="shared" si="99"/>
        <v>45473</v>
      </c>
      <c r="F2155" s="51">
        <f t="shared" si="100"/>
        <v>0.52083333333333337</v>
      </c>
      <c r="G2155" s="33">
        <f t="shared" si="101"/>
        <v>45473.520833333336</v>
      </c>
    </row>
    <row r="2156" spans="1:7" x14ac:dyDescent="0.45">
      <c r="A2156">
        <v>0</v>
      </c>
      <c r="B2156">
        <v>0</v>
      </c>
      <c r="C2156" t="s">
        <v>10668</v>
      </c>
      <c r="D2156" t="s">
        <v>10669</v>
      </c>
      <c r="E2156" s="32">
        <f t="shared" si="99"/>
        <v>45473</v>
      </c>
      <c r="F2156" s="51">
        <f t="shared" si="100"/>
        <v>0.54166666666666663</v>
      </c>
      <c r="G2156" s="33">
        <f t="shared" si="101"/>
        <v>45473.541666666664</v>
      </c>
    </row>
    <row r="2157" spans="1:7" x14ac:dyDescent="0.45">
      <c r="A2157">
        <v>0</v>
      </c>
      <c r="B2157">
        <v>0</v>
      </c>
      <c r="C2157" t="s">
        <v>10669</v>
      </c>
      <c r="D2157" t="s">
        <v>10670</v>
      </c>
      <c r="E2157" s="32">
        <f t="shared" si="99"/>
        <v>45473</v>
      </c>
      <c r="F2157" s="51">
        <f t="shared" si="100"/>
        <v>0.5625</v>
      </c>
      <c r="G2157" s="33">
        <f t="shared" si="101"/>
        <v>45473.5625</v>
      </c>
    </row>
    <row r="2158" spans="1:7" x14ac:dyDescent="0.45">
      <c r="A2158">
        <v>0</v>
      </c>
      <c r="B2158">
        <v>0</v>
      </c>
      <c r="C2158" t="s">
        <v>10670</v>
      </c>
      <c r="D2158" t="s">
        <v>10671</v>
      </c>
      <c r="E2158" s="32">
        <f t="shared" si="99"/>
        <v>45473</v>
      </c>
      <c r="F2158" s="51">
        <f t="shared" si="100"/>
        <v>0.58333333333333337</v>
      </c>
      <c r="G2158" s="33">
        <f t="shared" si="101"/>
        <v>45473.583333333336</v>
      </c>
    </row>
    <row r="2159" spans="1:7" x14ac:dyDescent="0.45">
      <c r="A2159">
        <v>0</v>
      </c>
      <c r="B2159">
        <v>0</v>
      </c>
      <c r="C2159" t="s">
        <v>10671</v>
      </c>
      <c r="D2159" t="s">
        <v>10672</v>
      </c>
      <c r="E2159" s="32">
        <f t="shared" si="99"/>
        <v>45473</v>
      </c>
      <c r="F2159" s="51">
        <f t="shared" si="100"/>
        <v>0.60416666666666663</v>
      </c>
      <c r="G2159" s="33">
        <f t="shared" si="101"/>
        <v>45473.604166666664</v>
      </c>
    </row>
    <row r="2160" spans="1:7" x14ac:dyDescent="0.45">
      <c r="A2160">
        <v>0</v>
      </c>
      <c r="B2160">
        <v>0</v>
      </c>
      <c r="C2160" t="s">
        <v>10672</v>
      </c>
      <c r="D2160" t="s">
        <v>10673</v>
      </c>
      <c r="E2160" s="32">
        <f t="shared" si="99"/>
        <v>45473</v>
      </c>
      <c r="F2160" s="51">
        <f t="shared" si="100"/>
        <v>0.625</v>
      </c>
      <c r="G2160" s="33">
        <f t="shared" si="101"/>
        <v>45473.625</v>
      </c>
    </row>
    <row r="2161" spans="1:7" x14ac:dyDescent="0.45">
      <c r="A2161">
        <v>0</v>
      </c>
      <c r="B2161">
        <v>0</v>
      </c>
      <c r="C2161" t="s">
        <v>10673</v>
      </c>
      <c r="D2161" t="s">
        <v>10674</v>
      </c>
      <c r="E2161" s="32">
        <f t="shared" si="99"/>
        <v>45473</v>
      </c>
      <c r="F2161" s="51">
        <f t="shared" si="100"/>
        <v>0.64583333333333337</v>
      </c>
      <c r="G2161" s="33">
        <f t="shared" si="101"/>
        <v>45473.645833333336</v>
      </c>
    </row>
    <row r="2162" spans="1:7" x14ac:dyDescent="0.45">
      <c r="A2162">
        <v>0</v>
      </c>
      <c r="B2162">
        <v>0</v>
      </c>
      <c r="C2162" t="s">
        <v>10674</v>
      </c>
      <c r="D2162" t="s">
        <v>10675</v>
      </c>
      <c r="E2162" s="32">
        <f t="shared" si="99"/>
        <v>45473</v>
      </c>
      <c r="F2162" s="51">
        <f t="shared" si="100"/>
        <v>0.66666666666666663</v>
      </c>
      <c r="G2162" s="33">
        <f t="shared" si="101"/>
        <v>45473.666666666664</v>
      </c>
    </row>
    <row r="2163" spans="1:7" x14ac:dyDescent="0.45">
      <c r="A2163">
        <v>0</v>
      </c>
      <c r="B2163">
        <v>0</v>
      </c>
      <c r="C2163" t="s">
        <v>10675</v>
      </c>
      <c r="D2163" t="s">
        <v>10676</v>
      </c>
      <c r="E2163" s="32">
        <f t="shared" si="99"/>
        <v>45473</v>
      </c>
      <c r="F2163" s="51">
        <f t="shared" si="100"/>
        <v>0.6875</v>
      </c>
      <c r="G2163" s="33">
        <f t="shared" si="101"/>
        <v>45473.6875</v>
      </c>
    </row>
    <row r="2164" spans="1:7" x14ac:dyDescent="0.45">
      <c r="A2164">
        <v>2.8948999999999998</v>
      </c>
      <c r="B2164">
        <v>17.440000000000001</v>
      </c>
      <c r="C2164" t="s">
        <v>10676</v>
      </c>
      <c r="D2164" t="s">
        <v>10677</v>
      </c>
      <c r="E2164" s="32">
        <f t="shared" si="99"/>
        <v>45473</v>
      </c>
      <c r="F2164" s="51">
        <f t="shared" si="100"/>
        <v>0.70833333333333337</v>
      </c>
      <c r="G2164" s="33">
        <f t="shared" si="101"/>
        <v>45473.708333333336</v>
      </c>
    </row>
    <row r="2165" spans="1:7" x14ac:dyDescent="0.45">
      <c r="A2165">
        <v>3.254</v>
      </c>
      <c r="B2165">
        <v>19.600000000000001</v>
      </c>
      <c r="C2165" t="s">
        <v>10677</v>
      </c>
      <c r="D2165" t="s">
        <v>10678</v>
      </c>
      <c r="E2165" s="32">
        <f t="shared" si="99"/>
        <v>45473</v>
      </c>
      <c r="F2165" s="51">
        <f t="shared" si="100"/>
        <v>0.72916666666666663</v>
      </c>
      <c r="G2165" s="33">
        <f t="shared" si="101"/>
        <v>45473.729166666664</v>
      </c>
    </row>
    <row r="2166" spans="1:7" x14ac:dyDescent="0.45">
      <c r="A2166">
        <v>5.4082999999999997</v>
      </c>
      <c r="B2166">
        <v>32.58</v>
      </c>
      <c r="C2166" t="s">
        <v>10678</v>
      </c>
      <c r="D2166" t="s">
        <v>10679</v>
      </c>
      <c r="E2166" s="32">
        <f t="shared" si="99"/>
        <v>45473</v>
      </c>
      <c r="F2166" s="51">
        <f t="shared" si="100"/>
        <v>0.75</v>
      </c>
      <c r="G2166" s="33">
        <f t="shared" si="101"/>
        <v>45473.75</v>
      </c>
    </row>
    <row r="2167" spans="1:7" x14ac:dyDescent="0.45">
      <c r="A2167">
        <v>0</v>
      </c>
      <c r="B2167">
        <v>0</v>
      </c>
      <c r="C2167" t="s">
        <v>10679</v>
      </c>
      <c r="D2167" t="s">
        <v>10680</v>
      </c>
      <c r="E2167" s="32">
        <f t="shared" si="99"/>
        <v>45473</v>
      </c>
      <c r="F2167" s="51">
        <f t="shared" si="100"/>
        <v>0.77083333333333337</v>
      </c>
      <c r="G2167" s="33">
        <f t="shared" si="101"/>
        <v>45473.770833333336</v>
      </c>
    </row>
    <row r="2168" spans="1:7" x14ac:dyDescent="0.45">
      <c r="A2168">
        <v>0</v>
      </c>
      <c r="B2168">
        <v>0</v>
      </c>
      <c r="C2168" t="s">
        <v>10680</v>
      </c>
      <c r="D2168" t="s">
        <v>10681</v>
      </c>
      <c r="E2168" s="32">
        <f t="shared" si="99"/>
        <v>45473</v>
      </c>
      <c r="F2168" s="51">
        <f t="shared" si="100"/>
        <v>0.79166666666666663</v>
      </c>
      <c r="G2168" s="33">
        <f t="shared" si="101"/>
        <v>45473.791666666664</v>
      </c>
    </row>
    <row r="2169" spans="1:7" x14ac:dyDescent="0.45">
      <c r="A2169">
        <v>0</v>
      </c>
      <c r="B2169">
        <v>0</v>
      </c>
      <c r="C2169" t="s">
        <v>10681</v>
      </c>
      <c r="D2169" t="s">
        <v>10682</v>
      </c>
      <c r="E2169" s="32">
        <f t="shared" si="99"/>
        <v>45473</v>
      </c>
      <c r="F2169" s="51">
        <f t="shared" si="100"/>
        <v>0.8125</v>
      </c>
      <c r="G2169" s="33">
        <f t="shared" si="101"/>
        <v>45473.8125</v>
      </c>
    </row>
    <row r="2170" spans="1:7" x14ac:dyDescent="0.45">
      <c r="A2170">
        <v>0</v>
      </c>
      <c r="B2170">
        <v>0</v>
      </c>
      <c r="C2170" t="s">
        <v>10682</v>
      </c>
      <c r="D2170" t="s">
        <v>10683</v>
      </c>
      <c r="E2170" s="32">
        <f t="shared" si="99"/>
        <v>45473</v>
      </c>
      <c r="F2170" s="51">
        <f t="shared" si="100"/>
        <v>0.83333333333333337</v>
      </c>
      <c r="G2170" s="33">
        <f t="shared" si="101"/>
        <v>45473.833333333336</v>
      </c>
    </row>
    <row r="2171" spans="1:7" x14ac:dyDescent="0.45">
      <c r="A2171">
        <v>0</v>
      </c>
      <c r="B2171">
        <v>0</v>
      </c>
      <c r="C2171" t="s">
        <v>10683</v>
      </c>
      <c r="D2171" t="s">
        <v>10684</v>
      </c>
      <c r="E2171" s="32">
        <f t="shared" si="99"/>
        <v>45473</v>
      </c>
      <c r="F2171" s="51">
        <f t="shared" si="100"/>
        <v>0.85416666666666663</v>
      </c>
      <c r="G2171" s="33">
        <f t="shared" si="101"/>
        <v>45473.854166666664</v>
      </c>
    </row>
    <row r="2172" spans="1:7" x14ac:dyDescent="0.45">
      <c r="A2172">
        <v>0</v>
      </c>
      <c r="B2172">
        <v>0</v>
      </c>
      <c r="C2172" t="s">
        <v>10684</v>
      </c>
      <c r="D2172" t="s">
        <v>10685</v>
      </c>
      <c r="E2172" s="32">
        <f t="shared" si="99"/>
        <v>45473</v>
      </c>
      <c r="F2172" s="51">
        <f t="shared" si="100"/>
        <v>0.875</v>
      </c>
      <c r="G2172" s="33">
        <f t="shared" si="101"/>
        <v>45473.875</v>
      </c>
    </row>
    <row r="2173" spans="1:7" x14ac:dyDescent="0.45">
      <c r="A2173">
        <v>0</v>
      </c>
      <c r="B2173">
        <v>0</v>
      </c>
      <c r="C2173" t="s">
        <v>10685</v>
      </c>
      <c r="D2173" t="s">
        <v>10686</v>
      </c>
      <c r="E2173" s="32">
        <f t="shared" si="99"/>
        <v>45473</v>
      </c>
      <c r="F2173" s="51">
        <f t="shared" si="100"/>
        <v>0.89583333333333337</v>
      </c>
      <c r="G2173" s="33">
        <f t="shared" si="101"/>
        <v>45473.895833333336</v>
      </c>
    </row>
    <row r="2174" spans="1:7" x14ac:dyDescent="0.45">
      <c r="A2174">
        <v>3.3700000000000001E-2</v>
      </c>
      <c r="B2174">
        <v>0.2</v>
      </c>
      <c r="C2174" t="s">
        <v>10686</v>
      </c>
      <c r="D2174" t="s">
        <v>10687</v>
      </c>
      <c r="E2174" s="32">
        <f t="shared" si="99"/>
        <v>45473</v>
      </c>
      <c r="F2174" s="51">
        <f t="shared" si="100"/>
        <v>0.91666666666666663</v>
      </c>
      <c r="G2174" s="33">
        <f t="shared" si="101"/>
        <v>45473.916666666664</v>
      </c>
    </row>
    <row r="2175" spans="1:7" x14ac:dyDescent="0.45">
      <c r="A2175">
        <v>0</v>
      </c>
      <c r="B2175">
        <v>0</v>
      </c>
      <c r="C2175" t="s">
        <v>10687</v>
      </c>
      <c r="D2175" t="s">
        <v>10688</v>
      </c>
      <c r="E2175" s="32">
        <f t="shared" si="99"/>
        <v>45473</v>
      </c>
      <c r="F2175" s="51">
        <f t="shared" si="100"/>
        <v>0.9375</v>
      </c>
      <c r="G2175" s="33">
        <f t="shared" si="101"/>
        <v>45473.9375</v>
      </c>
    </row>
    <row r="2176" spans="1:7" x14ac:dyDescent="0.45">
      <c r="A2176">
        <v>0</v>
      </c>
      <c r="B2176">
        <v>0</v>
      </c>
      <c r="C2176" t="s">
        <v>10688</v>
      </c>
      <c r="D2176" t="s">
        <v>10689</v>
      </c>
      <c r="E2176" s="32">
        <f t="shared" si="99"/>
        <v>45473</v>
      </c>
      <c r="F2176" s="51">
        <f t="shared" si="100"/>
        <v>0.95833333333333337</v>
      </c>
      <c r="G2176" s="33">
        <f t="shared" si="101"/>
        <v>45473.958333333336</v>
      </c>
    </row>
    <row r="2177" spans="1:7" x14ac:dyDescent="0.45">
      <c r="A2177">
        <v>0</v>
      </c>
      <c r="B2177">
        <v>0</v>
      </c>
      <c r="C2177" t="s">
        <v>10689</v>
      </c>
      <c r="D2177" t="s">
        <v>10690</v>
      </c>
      <c r="E2177" s="32">
        <f t="shared" si="99"/>
        <v>45473</v>
      </c>
      <c r="F2177" s="51">
        <f t="shared" si="100"/>
        <v>0.97916666666666663</v>
      </c>
      <c r="G2177" s="33">
        <f t="shared" si="101"/>
        <v>45473.979166666664</v>
      </c>
    </row>
    <row r="2178" spans="1:7" x14ac:dyDescent="0.45">
      <c r="A2178">
        <v>0</v>
      </c>
      <c r="B2178">
        <v>0</v>
      </c>
      <c r="C2178" t="s">
        <v>10690</v>
      </c>
      <c r="D2178" t="s">
        <v>10691</v>
      </c>
      <c r="E2178" s="32">
        <f t="shared" si="99"/>
        <v>45474</v>
      </c>
      <c r="F2178" s="51">
        <f t="shared" si="100"/>
        <v>0</v>
      </c>
      <c r="G2178" s="33">
        <f t="shared" si="101"/>
        <v>45474</v>
      </c>
    </row>
    <row r="2179" spans="1:7" x14ac:dyDescent="0.45">
      <c r="A2179">
        <v>0</v>
      </c>
      <c r="B2179">
        <v>0</v>
      </c>
      <c r="C2179" t="s">
        <v>10691</v>
      </c>
      <c r="D2179" t="s">
        <v>10692</v>
      </c>
      <c r="E2179" s="32">
        <f t="shared" si="99"/>
        <v>45474</v>
      </c>
      <c r="F2179" s="51">
        <f t="shared" si="100"/>
        <v>2.0833333333333332E-2</v>
      </c>
      <c r="G2179" s="33">
        <f t="shared" si="101"/>
        <v>45474.020833333336</v>
      </c>
    </row>
    <row r="2180" spans="1:7" x14ac:dyDescent="0.45">
      <c r="A2180">
        <v>0</v>
      </c>
      <c r="B2180">
        <v>0</v>
      </c>
      <c r="C2180" t="s">
        <v>10692</v>
      </c>
      <c r="D2180" t="s">
        <v>10693</v>
      </c>
      <c r="E2180" s="32">
        <f t="shared" ref="E2180:E2243" si="102">DATE(MID(C2180,2,4),MID(C2180,7,2),MID(C2180,10,2))</f>
        <v>45474</v>
      </c>
      <c r="F2180" s="51">
        <f t="shared" ref="F2180:F2243" si="103">TIME(MID(C2180,13,2),MID(C2180,16,2),0)</f>
        <v>4.1666666666666664E-2</v>
      </c>
      <c r="G2180" s="33">
        <f t="shared" ref="G2180:G2243" si="104">E2180+F2180</f>
        <v>45474.041666666664</v>
      </c>
    </row>
    <row r="2181" spans="1:7" x14ac:dyDescent="0.45">
      <c r="A2181">
        <v>0</v>
      </c>
      <c r="B2181">
        <v>0</v>
      </c>
      <c r="C2181" t="s">
        <v>10693</v>
      </c>
      <c r="D2181" t="s">
        <v>10694</v>
      </c>
      <c r="E2181" s="32">
        <f t="shared" si="102"/>
        <v>45474</v>
      </c>
      <c r="F2181" s="51">
        <f t="shared" si="103"/>
        <v>6.25E-2</v>
      </c>
      <c r="G2181" s="33">
        <f t="shared" si="104"/>
        <v>45474.0625</v>
      </c>
    </row>
    <row r="2182" spans="1:7" x14ac:dyDescent="0.45">
      <c r="A2182">
        <v>0</v>
      </c>
      <c r="B2182">
        <v>0</v>
      </c>
      <c r="C2182" t="s">
        <v>10694</v>
      </c>
      <c r="D2182" t="s">
        <v>10695</v>
      </c>
      <c r="E2182" s="32">
        <f t="shared" si="102"/>
        <v>45474</v>
      </c>
      <c r="F2182" s="51">
        <f t="shared" si="103"/>
        <v>8.3333333333333329E-2</v>
      </c>
      <c r="G2182" s="33">
        <f t="shared" si="104"/>
        <v>45474.083333333336</v>
      </c>
    </row>
    <row r="2183" spans="1:7" x14ac:dyDescent="0.45">
      <c r="A2183">
        <v>0</v>
      </c>
      <c r="B2183">
        <v>0</v>
      </c>
      <c r="C2183" t="s">
        <v>10695</v>
      </c>
      <c r="D2183" t="s">
        <v>10696</v>
      </c>
      <c r="E2183" s="32">
        <f t="shared" si="102"/>
        <v>45474</v>
      </c>
      <c r="F2183" s="51">
        <f t="shared" si="103"/>
        <v>0.10416666666666667</v>
      </c>
      <c r="G2183" s="33">
        <f t="shared" si="104"/>
        <v>45474.104166666664</v>
      </c>
    </row>
    <row r="2184" spans="1:7" x14ac:dyDescent="0.45">
      <c r="A2184">
        <v>0</v>
      </c>
      <c r="B2184">
        <v>0</v>
      </c>
      <c r="C2184" t="s">
        <v>10696</v>
      </c>
      <c r="D2184" t="s">
        <v>10697</v>
      </c>
      <c r="E2184" s="32">
        <f t="shared" si="102"/>
        <v>45474</v>
      </c>
      <c r="F2184" s="51">
        <f t="shared" si="103"/>
        <v>0.125</v>
      </c>
      <c r="G2184" s="33">
        <f t="shared" si="104"/>
        <v>45474.125</v>
      </c>
    </row>
    <row r="2185" spans="1:7" x14ac:dyDescent="0.45">
      <c r="A2185">
        <v>0</v>
      </c>
      <c r="B2185">
        <v>0</v>
      </c>
      <c r="C2185" t="s">
        <v>10697</v>
      </c>
      <c r="D2185" t="s">
        <v>10698</v>
      </c>
      <c r="E2185" s="32">
        <f t="shared" si="102"/>
        <v>45474</v>
      </c>
      <c r="F2185" s="51">
        <f t="shared" si="103"/>
        <v>0.14583333333333334</v>
      </c>
      <c r="G2185" s="33">
        <f t="shared" si="104"/>
        <v>45474.145833333336</v>
      </c>
    </row>
    <row r="2186" spans="1:7" x14ac:dyDescent="0.45">
      <c r="A2186">
        <v>0</v>
      </c>
      <c r="B2186">
        <v>0</v>
      </c>
      <c r="C2186" t="s">
        <v>10698</v>
      </c>
      <c r="D2186" t="s">
        <v>10699</v>
      </c>
      <c r="E2186" s="32">
        <f t="shared" si="102"/>
        <v>45474</v>
      </c>
      <c r="F2186" s="51">
        <f t="shared" si="103"/>
        <v>0.16666666666666666</v>
      </c>
      <c r="G2186" s="33">
        <f t="shared" si="104"/>
        <v>45474.166666666664</v>
      </c>
    </row>
    <row r="2187" spans="1:7" x14ac:dyDescent="0.45">
      <c r="A2187">
        <v>0</v>
      </c>
      <c r="B2187">
        <v>0</v>
      </c>
      <c r="C2187" t="s">
        <v>10699</v>
      </c>
      <c r="D2187" t="s">
        <v>10700</v>
      </c>
      <c r="E2187" s="32">
        <f t="shared" si="102"/>
        <v>45474</v>
      </c>
      <c r="F2187" s="51">
        <f t="shared" si="103"/>
        <v>0.1875</v>
      </c>
      <c r="G2187" s="33">
        <f t="shared" si="104"/>
        <v>45474.1875</v>
      </c>
    </row>
    <row r="2188" spans="1:7" x14ac:dyDescent="0.45">
      <c r="A2188">
        <v>0</v>
      </c>
      <c r="B2188">
        <v>0</v>
      </c>
      <c r="C2188" t="s">
        <v>10700</v>
      </c>
      <c r="D2188" t="s">
        <v>10701</v>
      </c>
      <c r="E2188" s="32">
        <f t="shared" si="102"/>
        <v>45474</v>
      </c>
      <c r="F2188" s="51">
        <f t="shared" si="103"/>
        <v>0.20833333333333334</v>
      </c>
      <c r="G2188" s="33">
        <f t="shared" si="104"/>
        <v>45474.208333333336</v>
      </c>
    </row>
    <row r="2189" spans="1:7" x14ac:dyDescent="0.45">
      <c r="A2189">
        <v>0</v>
      </c>
      <c r="B2189">
        <v>0</v>
      </c>
      <c r="C2189" t="s">
        <v>10701</v>
      </c>
      <c r="D2189" t="s">
        <v>10702</v>
      </c>
      <c r="E2189" s="32">
        <f t="shared" si="102"/>
        <v>45474</v>
      </c>
      <c r="F2189" s="51">
        <f t="shared" si="103"/>
        <v>0.22916666666666666</v>
      </c>
      <c r="G2189" s="33">
        <f t="shared" si="104"/>
        <v>45474.229166666664</v>
      </c>
    </row>
    <row r="2190" spans="1:7" x14ac:dyDescent="0.45">
      <c r="A2190">
        <v>0</v>
      </c>
      <c r="B2190">
        <v>0</v>
      </c>
      <c r="C2190" t="s">
        <v>10702</v>
      </c>
      <c r="D2190" t="s">
        <v>10703</v>
      </c>
      <c r="E2190" s="32">
        <f t="shared" si="102"/>
        <v>45474</v>
      </c>
      <c r="F2190" s="51">
        <f t="shared" si="103"/>
        <v>0.25</v>
      </c>
      <c r="G2190" s="33">
        <f t="shared" si="104"/>
        <v>45474.25</v>
      </c>
    </row>
    <row r="2191" spans="1:7" x14ac:dyDescent="0.45">
      <c r="A2191">
        <v>0</v>
      </c>
      <c r="B2191">
        <v>0</v>
      </c>
      <c r="C2191" t="s">
        <v>10703</v>
      </c>
      <c r="D2191" t="s">
        <v>10704</v>
      </c>
      <c r="E2191" s="32">
        <f t="shared" si="102"/>
        <v>45474</v>
      </c>
      <c r="F2191" s="51">
        <f t="shared" si="103"/>
        <v>0.27083333333333331</v>
      </c>
      <c r="G2191" s="33">
        <f t="shared" si="104"/>
        <v>45474.270833333336</v>
      </c>
    </row>
    <row r="2192" spans="1:7" x14ac:dyDescent="0.45">
      <c r="A2192">
        <v>0</v>
      </c>
      <c r="B2192">
        <v>0</v>
      </c>
      <c r="C2192" t="s">
        <v>10704</v>
      </c>
      <c r="D2192" t="s">
        <v>10705</v>
      </c>
      <c r="E2192" s="32">
        <f t="shared" si="102"/>
        <v>45474</v>
      </c>
      <c r="F2192" s="51">
        <f t="shared" si="103"/>
        <v>0.29166666666666669</v>
      </c>
      <c r="G2192" s="33">
        <f t="shared" si="104"/>
        <v>45474.291666666664</v>
      </c>
    </row>
    <row r="2193" spans="1:7" x14ac:dyDescent="0.45">
      <c r="A2193">
        <v>0</v>
      </c>
      <c r="B2193">
        <v>0</v>
      </c>
      <c r="C2193" t="s">
        <v>10705</v>
      </c>
      <c r="D2193" t="s">
        <v>10706</v>
      </c>
      <c r="E2193" s="32">
        <f t="shared" si="102"/>
        <v>45474</v>
      </c>
      <c r="F2193" s="51">
        <f t="shared" si="103"/>
        <v>0.3125</v>
      </c>
      <c r="G2193" s="33">
        <f t="shared" si="104"/>
        <v>45474.3125</v>
      </c>
    </row>
    <row r="2194" spans="1:7" x14ac:dyDescent="0.45">
      <c r="A2194">
        <v>2.24E-2</v>
      </c>
      <c r="B2194">
        <v>0.12</v>
      </c>
      <c r="C2194" t="s">
        <v>10706</v>
      </c>
      <c r="D2194" t="s">
        <v>10707</v>
      </c>
      <c r="E2194" s="32">
        <f t="shared" si="102"/>
        <v>45474</v>
      </c>
      <c r="F2194" s="51">
        <f t="shared" si="103"/>
        <v>0.33333333333333331</v>
      </c>
      <c r="G2194" s="33">
        <f t="shared" si="104"/>
        <v>45474.333333333336</v>
      </c>
    </row>
    <row r="2195" spans="1:7" x14ac:dyDescent="0.45">
      <c r="A2195">
        <v>0</v>
      </c>
      <c r="B2195">
        <v>0</v>
      </c>
      <c r="C2195" t="s">
        <v>10707</v>
      </c>
      <c r="D2195" t="s">
        <v>10708</v>
      </c>
      <c r="E2195" s="32">
        <f t="shared" si="102"/>
        <v>45474</v>
      </c>
      <c r="F2195" s="51">
        <f t="shared" si="103"/>
        <v>0.35416666666666669</v>
      </c>
      <c r="G2195" s="33">
        <f t="shared" si="104"/>
        <v>45474.354166666664</v>
      </c>
    </row>
    <row r="2196" spans="1:7" x14ac:dyDescent="0.45">
      <c r="A2196">
        <v>0</v>
      </c>
      <c r="B2196">
        <v>0</v>
      </c>
      <c r="C2196" t="s">
        <v>10708</v>
      </c>
      <c r="D2196" t="s">
        <v>10709</v>
      </c>
      <c r="E2196" s="32">
        <f t="shared" si="102"/>
        <v>45474</v>
      </c>
      <c r="F2196" s="51">
        <f t="shared" si="103"/>
        <v>0.375</v>
      </c>
      <c r="G2196" s="33">
        <f t="shared" si="104"/>
        <v>45474.375</v>
      </c>
    </row>
    <row r="2197" spans="1:7" x14ac:dyDescent="0.45">
      <c r="A2197">
        <v>0</v>
      </c>
      <c r="B2197">
        <v>0</v>
      </c>
      <c r="C2197" t="s">
        <v>10709</v>
      </c>
      <c r="D2197" t="s">
        <v>10710</v>
      </c>
      <c r="E2197" s="32">
        <f t="shared" si="102"/>
        <v>45474</v>
      </c>
      <c r="F2197" s="51">
        <f t="shared" si="103"/>
        <v>0.39583333333333331</v>
      </c>
      <c r="G2197" s="33">
        <f t="shared" si="104"/>
        <v>45474.395833333336</v>
      </c>
    </row>
    <row r="2198" spans="1:7" x14ac:dyDescent="0.45">
      <c r="A2198">
        <v>0</v>
      </c>
      <c r="B2198">
        <v>0</v>
      </c>
      <c r="C2198" t="s">
        <v>10710</v>
      </c>
      <c r="D2198" t="s">
        <v>10711</v>
      </c>
      <c r="E2198" s="32">
        <f t="shared" si="102"/>
        <v>45474</v>
      </c>
      <c r="F2198" s="51">
        <f t="shared" si="103"/>
        <v>0.41666666666666669</v>
      </c>
      <c r="G2198" s="33">
        <f t="shared" si="104"/>
        <v>45474.416666666664</v>
      </c>
    </row>
    <row r="2199" spans="1:7" x14ac:dyDescent="0.45">
      <c r="A2199">
        <v>0</v>
      </c>
      <c r="B2199">
        <v>0</v>
      </c>
      <c r="C2199" t="s">
        <v>10711</v>
      </c>
      <c r="D2199" t="s">
        <v>10712</v>
      </c>
      <c r="E2199" s="32">
        <f t="shared" si="102"/>
        <v>45474</v>
      </c>
      <c r="F2199" s="51">
        <f t="shared" si="103"/>
        <v>0.4375</v>
      </c>
      <c r="G2199" s="33">
        <f t="shared" si="104"/>
        <v>45474.4375</v>
      </c>
    </row>
    <row r="2200" spans="1:7" x14ac:dyDescent="0.45">
      <c r="A2200">
        <v>0</v>
      </c>
      <c r="B2200">
        <v>0</v>
      </c>
      <c r="C2200" t="s">
        <v>10712</v>
      </c>
      <c r="D2200" t="s">
        <v>10713</v>
      </c>
      <c r="E2200" s="32">
        <f t="shared" si="102"/>
        <v>45474</v>
      </c>
      <c r="F2200" s="51">
        <f t="shared" si="103"/>
        <v>0.45833333333333331</v>
      </c>
      <c r="G2200" s="33">
        <f t="shared" si="104"/>
        <v>45474.458333333336</v>
      </c>
    </row>
    <row r="2201" spans="1:7" x14ac:dyDescent="0.45">
      <c r="A2201">
        <v>0</v>
      </c>
      <c r="B2201">
        <v>0</v>
      </c>
      <c r="C2201" t="s">
        <v>10713</v>
      </c>
      <c r="D2201" t="s">
        <v>10714</v>
      </c>
      <c r="E2201" s="32">
        <f t="shared" si="102"/>
        <v>45474</v>
      </c>
      <c r="F2201" s="51">
        <f t="shared" si="103"/>
        <v>0.47916666666666669</v>
      </c>
      <c r="G2201" s="33">
        <f t="shared" si="104"/>
        <v>45474.479166666664</v>
      </c>
    </row>
    <row r="2202" spans="1:7" x14ac:dyDescent="0.45">
      <c r="A2202">
        <v>0</v>
      </c>
      <c r="B2202">
        <v>0</v>
      </c>
      <c r="C2202" t="s">
        <v>10714</v>
      </c>
      <c r="D2202" t="s">
        <v>10715</v>
      </c>
      <c r="E2202" s="32">
        <f t="shared" si="102"/>
        <v>45474</v>
      </c>
      <c r="F2202" s="51">
        <f t="shared" si="103"/>
        <v>0.5</v>
      </c>
      <c r="G2202" s="33">
        <f t="shared" si="104"/>
        <v>45474.5</v>
      </c>
    </row>
    <row r="2203" spans="1:7" x14ac:dyDescent="0.45">
      <c r="A2203">
        <v>0</v>
      </c>
      <c r="B2203">
        <v>0</v>
      </c>
      <c r="C2203" t="s">
        <v>10715</v>
      </c>
      <c r="D2203" t="s">
        <v>10716</v>
      </c>
      <c r="E2203" s="32">
        <f t="shared" si="102"/>
        <v>45474</v>
      </c>
      <c r="F2203" s="51">
        <f t="shared" si="103"/>
        <v>0.52083333333333337</v>
      </c>
      <c r="G2203" s="33">
        <f t="shared" si="104"/>
        <v>45474.520833333336</v>
      </c>
    </row>
    <row r="2204" spans="1:7" x14ac:dyDescent="0.45">
      <c r="A2204">
        <v>0</v>
      </c>
      <c r="B2204">
        <v>0</v>
      </c>
      <c r="C2204" t="s">
        <v>10716</v>
      </c>
      <c r="D2204" t="s">
        <v>10717</v>
      </c>
      <c r="E2204" s="32">
        <f t="shared" si="102"/>
        <v>45474</v>
      </c>
      <c r="F2204" s="51">
        <f t="shared" si="103"/>
        <v>0.54166666666666663</v>
      </c>
      <c r="G2204" s="33">
        <f t="shared" si="104"/>
        <v>45474.541666666664</v>
      </c>
    </row>
    <row r="2205" spans="1:7" x14ac:dyDescent="0.45">
      <c r="A2205">
        <v>0</v>
      </c>
      <c r="B2205">
        <v>0</v>
      </c>
      <c r="C2205" t="s">
        <v>10717</v>
      </c>
      <c r="D2205" t="s">
        <v>10718</v>
      </c>
      <c r="E2205" s="32">
        <f t="shared" si="102"/>
        <v>45474</v>
      </c>
      <c r="F2205" s="51">
        <f t="shared" si="103"/>
        <v>0.5625</v>
      </c>
      <c r="G2205" s="33">
        <f t="shared" si="104"/>
        <v>45474.5625</v>
      </c>
    </row>
    <row r="2206" spans="1:7" x14ac:dyDescent="0.45">
      <c r="A2206">
        <v>0</v>
      </c>
      <c r="B2206">
        <v>0</v>
      </c>
      <c r="C2206" t="s">
        <v>10718</v>
      </c>
      <c r="D2206" t="s">
        <v>10719</v>
      </c>
      <c r="E2206" s="32">
        <f t="shared" si="102"/>
        <v>45474</v>
      </c>
      <c r="F2206" s="51">
        <f t="shared" si="103"/>
        <v>0.58333333333333337</v>
      </c>
      <c r="G2206" s="33">
        <f t="shared" si="104"/>
        <v>45474.583333333336</v>
      </c>
    </row>
    <row r="2207" spans="1:7" x14ac:dyDescent="0.45">
      <c r="A2207">
        <v>0</v>
      </c>
      <c r="B2207">
        <v>0</v>
      </c>
      <c r="C2207" t="s">
        <v>10719</v>
      </c>
      <c r="D2207" t="s">
        <v>10720</v>
      </c>
      <c r="E2207" s="32">
        <f t="shared" si="102"/>
        <v>45474</v>
      </c>
      <c r="F2207" s="51">
        <f t="shared" si="103"/>
        <v>0.60416666666666663</v>
      </c>
      <c r="G2207" s="33">
        <f t="shared" si="104"/>
        <v>45474.604166666664</v>
      </c>
    </row>
    <row r="2208" spans="1:7" x14ac:dyDescent="0.45">
      <c r="A2208">
        <v>0</v>
      </c>
      <c r="B2208">
        <v>0</v>
      </c>
      <c r="C2208" t="s">
        <v>10720</v>
      </c>
      <c r="D2208" t="s">
        <v>10721</v>
      </c>
      <c r="E2208" s="32">
        <f t="shared" si="102"/>
        <v>45474</v>
      </c>
      <c r="F2208" s="51">
        <f t="shared" si="103"/>
        <v>0.625</v>
      </c>
      <c r="G2208" s="33">
        <f t="shared" si="104"/>
        <v>45474.625</v>
      </c>
    </row>
    <row r="2209" spans="1:7" x14ac:dyDescent="0.45">
      <c r="A2209">
        <v>0</v>
      </c>
      <c r="B2209">
        <v>0</v>
      </c>
      <c r="C2209" t="s">
        <v>10721</v>
      </c>
      <c r="D2209" t="s">
        <v>10722</v>
      </c>
      <c r="E2209" s="32">
        <f t="shared" si="102"/>
        <v>45474</v>
      </c>
      <c r="F2209" s="51">
        <f t="shared" si="103"/>
        <v>0.64583333333333337</v>
      </c>
      <c r="G2209" s="33">
        <f t="shared" si="104"/>
        <v>45474.645833333336</v>
      </c>
    </row>
    <row r="2210" spans="1:7" x14ac:dyDescent="0.45">
      <c r="A2210">
        <v>0</v>
      </c>
      <c r="B2210">
        <v>0</v>
      </c>
      <c r="C2210" t="s">
        <v>10722</v>
      </c>
      <c r="D2210" t="s">
        <v>10723</v>
      </c>
      <c r="E2210" s="32">
        <f t="shared" si="102"/>
        <v>45474</v>
      </c>
      <c r="F2210" s="51">
        <f t="shared" si="103"/>
        <v>0.66666666666666663</v>
      </c>
      <c r="G2210" s="33">
        <f t="shared" si="104"/>
        <v>45474.666666666664</v>
      </c>
    </row>
    <row r="2211" spans="1:7" x14ac:dyDescent="0.45">
      <c r="A2211">
        <v>0</v>
      </c>
      <c r="B2211">
        <v>0</v>
      </c>
      <c r="C2211" t="s">
        <v>10723</v>
      </c>
      <c r="D2211" t="s">
        <v>10724</v>
      </c>
      <c r="E2211" s="32">
        <f t="shared" si="102"/>
        <v>45474</v>
      </c>
      <c r="F2211" s="51">
        <f t="shared" si="103"/>
        <v>0.6875</v>
      </c>
      <c r="G2211" s="33">
        <f t="shared" si="104"/>
        <v>45474.6875</v>
      </c>
    </row>
    <row r="2212" spans="1:7" x14ac:dyDescent="0.45">
      <c r="A2212">
        <v>0</v>
      </c>
      <c r="B2212">
        <v>0</v>
      </c>
      <c r="C2212" t="s">
        <v>10724</v>
      </c>
      <c r="D2212" t="s">
        <v>10725</v>
      </c>
      <c r="E2212" s="32">
        <f t="shared" si="102"/>
        <v>45474</v>
      </c>
      <c r="F2212" s="51">
        <f t="shared" si="103"/>
        <v>0.70833333333333337</v>
      </c>
      <c r="G2212" s="33">
        <f t="shared" si="104"/>
        <v>45474.708333333336</v>
      </c>
    </row>
    <row r="2213" spans="1:7" x14ac:dyDescent="0.45">
      <c r="A2213">
        <v>0</v>
      </c>
      <c r="B2213">
        <v>0</v>
      </c>
      <c r="C2213" t="s">
        <v>10725</v>
      </c>
      <c r="D2213" t="s">
        <v>10726</v>
      </c>
      <c r="E2213" s="32">
        <f t="shared" si="102"/>
        <v>45474</v>
      </c>
      <c r="F2213" s="51">
        <f t="shared" si="103"/>
        <v>0.72916666666666663</v>
      </c>
      <c r="G2213" s="33">
        <f t="shared" si="104"/>
        <v>45474.729166666664</v>
      </c>
    </row>
    <row r="2214" spans="1:7" x14ac:dyDescent="0.45">
      <c r="A2214">
        <v>0.1234</v>
      </c>
      <c r="B2214">
        <v>0.68</v>
      </c>
      <c r="C2214" t="s">
        <v>10726</v>
      </c>
      <c r="D2214" t="s">
        <v>10727</v>
      </c>
      <c r="E2214" s="32">
        <f t="shared" si="102"/>
        <v>45474</v>
      </c>
      <c r="F2214" s="51">
        <f t="shared" si="103"/>
        <v>0.75</v>
      </c>
      <c r="G2214" s="33">
        <f t="shared" si="104"/>
        <v>45474.75</v>
      </c>
    </row>
    <row r="2215" spans="1:7" x14ac:dyDescent="0.45">
      <c r="A2215">
        <v>0</v>
      </c>
      <c r="B2215">
        <v>0</v>
      </c>
      <c r="C2215" t="s">
        <v>10727</v>
      </c>
      <c r="D2215" t="s">
        <v>10728</v>
      </c>
      <c r="E2215" s="32">
        <f t="shared" si="102"/>
        <v>45474</v>
      </c>
      <c r="F2215" s="51">
        <f t="shared" si="103"/>
        <v>0.77083333333333337</v>
      </c>
      <c r="G2215" s="33">
        <f t="shared" si="104"/>
        <v>45474.770833333336</v>
      </c>
    </row>
    <row r="2216" spans="1:7" x14ac:dyDescent="0.45">
      <c r="A2216">
        <v>0</v>
      </c>
      <c r="B2216">
        <v>0</v>
      </c>
      <c r="C2216" t="s">
        <v>10728</v>
      </c>
      <c r="D2216" t="s">
        <v>10729</v>
      </c>
      <c r="E2216" s="32">
        <f t="shared" si="102"/>
        <v>45474</v>
      </c>
      <c r="F2216" s="51">
        <f t="shared" si="103"/>
        <v>0.79166666666666663</v>
      </c>
      <c r="G2216" s="33">
        <f t="shared" si="104"/>
        <v>45474.791666666664</v>
      </c>
    </row>
    <row r="2217" spans="1:7" x14ac:dyDescent="0.45">
      <c r="A2217">
        <v>0</v>
      </c>
      <c r="B2217">
        <v>0</v>
      </c>
      <c r="C2217" t="s">
        <v>10729</v>
      </c>
      <c r="D2217" t="s">
        <v>10730</v>
      </c>
      <c r="E2217" s="32">
        <f t="shared" si="102"/>
        <v>45474</v>
      </c>
      <c r="F2217" s="51">
        <f t="shared" si="103"/>
        <v>0.8125</v>
      </c>
      <c r="G2217" s="33">
        <f t="shared" si="104"/>
        <v>45474.8125</v>
      </c>
    </row>
    <row r="2218" spans="1:7" x14ac:dyDescent="0.45">
      <c r="A2218">
        <v>0</v>
      </c>
      <c r="B2218">
        <v>0</v>
      </c>
      <c r="C2218" t="s">
        <v>10730</v>
      </c>
      <c r="D2218" t="s">
        <v>10731</v>
      </c>
      <c r="E2218" s="32">
        <f t="shared" si="102"/>
        <v>45474</v>
      </c>
      <c r="F2218" s="51">
        <f t="shared" si="103"/>
        <v>0.83333333333333337</v>
      </c>
      <c r="G2218" s="33">
        <f t="shared" si="104"/>
        <v>45474.833333333336</v>
      </c>
    </row>
    <row r="2219" spans="1:7" x14ac:dyDescent="0.45">
      <c r="A2219">
        <v>1.12E-2</v>
      </c>
      <c r="B2219">
        <v>0.06</v>
      </c>
      <c r="C2219" t="s">
        <v>10731</v>
      </c>
      <c r="D2219" t="s">
        <v>10732</v>
      </c>
      <c r="E2219" s="32">
        <f t="shared" si="102"/>
        <v>45474</v>
      </c>
      <c r="F2219" s="51">
        <f t="shared" si="103"/>
        <v>0.85416666666666663</v>
      </c>
      <c r="G2219" s="33">
        <f t="shared" si="104"/>
        <v>45474.854166666664</v>
      </c>
    </row>
    <row r="2220" spans="1:7" x14ac:dyDescent="0.45">
      <c r="A2220">
        <v>1.1669</v>
      </c>
      <c r="B2220">
        <v>6.41</v>
      </c>
      <c r="C2220" t="s">
        <v>10732</v>
      </c>
      <c r="D2220" t="s">
        <v>10733</v>
      </c>
      <c r="E2220" s="32">
        <f t="shared" si="102"/>
        <v>45474</v>
      </c>
      <c r="F2220" s="51">
        <f t="shared" si="103"/>
        <v>0.875</v>
      </c>
      <c r="G2220" s="33">
        <f t="shared" si="104"/>
        <v>45474.875</v>
      </c>
    </row>
    <row r="2221" spans="1:7" x14ac:dyDescent="0.45">
      <c r="A2221">
        <v>0.60589999999999999</v>
      </c>
      <c r="B2221">
        <v>3.33</v>
      </c>
      <c r="C2221" t="s">
        <v>10733</v>
      </c>
      <c r="D2221" t="s">
        <v>10734</v>
      </c>
      <c r="E2221" s="32">
        <f t="shared" si="102"/>
        <v>45474</v>
      </c>
      <c r="F2221" s="51">
        <f t="shared" si="103"/>
        <v>0.89583333333333337</v>
      </c>
      <c r="G2221" s="33">
        <f t="shared" si="104"/>
        <v>45474.895833333336</v>
      </c>
    </row>
    <row r="2222" spans="1:7" x14ac:dyDescent="0.45">
      <c r="A2222">
        <v>0.26929999999999998</v>
      </c>
      <c r="B2222">
        <v>1.48</v>
      </c>
      <c r="C2222" t="s">
        <v>10734</v>
      </c>
      <c r="D2222" t="s">
        <v>10735</v>
      </c>
      <c r="E2222" s="32">
        <f t="shared" si="102"/>
        <v>45474</v>
      </c>
      <c r="F2222" s="51">
        <f t="shared" si="103"/>
        <v>0.91666666666666663</v>
      </c>
      <c r="G2222" s="33">
        <f t="shared" si="104"/>
        <v>45474.916666666664</v>
      </c>
    </row>
    <row r="2223" spans="1:7" x14ac:dyDescent="0.45">
      <c r="A2223">
        <v>0.2132</v>
      </c>
      <c r="B2223">
        <v>1.17</v>
      </c>
      <c r="C2223" t="s">
        <v>10735</v>
      </c>
      <c r="D2223" t="s">
        <v>10736</v>
      </c>
      <c r="E2223" s="32">
        <f t="shared" si="102"/>
        <v>45474</v>
      </c>
      <c r="F2223" s="51">
        <f t="shared" si="103"/>
        <v>0.9375</v>
      </c>
      <c r="G2223" s="33">
        <f t="shared" si="104"/>
        <v>45474.9375</v>
      </c>
    </row>
    <row r="2224" spans="1:7" x14ac:dyDescent="0.45">
      <c r="A2224">
        <v>0</v>
      </c>
      <c r="B2224">
        <v>0</v>
      </c>
      <c r="C2224" t="s">
        <v>10736</v>
      </c>
      <c r="D2224" t="s">
        <v>10737</v>
      </c>
      <c r="E2224" s="32">
        <f t="shared" si="102"/>
        <v>45474</v>
      </c>
      <c r="F2224" s="51">
        <f t="shared" si="103"/>
        <v>0.95833333333333337</v>
      </c>
      <c r="G2224" s="33">
        <f t="shared" si="104"/>
        <v>45474.958333333336</v>
      </c>
    </row>
    <row r="2225" spans="1:7" x14ac:dyDescent="0.45">
      <c r="A2225">
        <v>0</v>
      </c>
      <c r="B2225">
        <v>0</v>
      </c>
      <c r="C2225" t="s">
        <v>10737</v>
      </c>
      <c r="D2225" t="s">
        <v>10738</v>
      </c>
      <c r="E2225" s="32">
        <f t="shared" si="102"/>
        <v>45474</v>
      </c>
      <c r="F2225" s="51">
        <f t="shared" si="103"/>
        <v>0.97916666666666663</v>
      </c>
      <c r="G2225" s="33">
        <f t="shared" si="104"/>
        <v>45474.979166666664</v>
      </c>
    </row>
    <row r="2226" spans="1:7" x14ac:dyDescent="0.45">
      <c r="A2226">
        <v>0</v>
      </c>
      <c r="B2226">
        <v>0</v>
      </c>
      <c r="C2226" t="s">
        <v>10738</v>
      </c>
      <c r="D2226" t="s">
        <v>10739</v>
      </c>
      <c r="E2226" s="32">
        <f t="shared" si="102"/>
        <v>45475</v>
      </c>
      <c r="F2226" s="51">
        <f t="shared" si="103"/>
        <v>0</v>
      </c>
      <c r="G2226" s="33">
        <f t="shared" si="104"/>
        <v>45475</v>
      </c>
    </row>
    <row r="2227" spans="1:7" x14ac:dyDescent="0.45">
      <c r="A2227">
        <v>0</v>
      </c>
      <c r="B2227">
        <v>0</v>
      </c>
      <c r="C2227" t="s">
        <v>10739</v>
      </c>
      <c r="D2227" t="s">
        <v>2256</v>
      </c>
      <c r="E2227" s="32">
        <f t="shared" si="102"/>
        <v>45475</v>
      </c>
      <c r="F2227" s="51">
        <f t="shared" si="103"/>
        <v>2.0833333333333332E-2</v>
      </c>
      <c r="G2227" s="33">
        <f t="shared" si="104"/>
        <v>45475.020833333336</v>
      </c>
    </row>
    <row r="2228" spans="1:7" x14ac:dyDescent="0.45">
      <c r="A2228">
        <v>0</v>
      </c>
      <c r="B2228">
        <v>0</v>
      </c>
      <c r="C2228" t="s">
        <v>2256</v>
      </c>
      <c r="D2228" t="s">
        <v>2257</v>
      </c>
      <c r="E2228" s="32">
        <f t="shared" si="102"/>
        <v>45475</v>
      </c>
      <c r="F2228" s="51">
        <f t="shared" si="103"/>
        <v>4.1666666666666664E-2</v>
      </c>
      <c r="G2228" s="33">
        <f t="shared" si="104"/>
        <v>45475.041666666664</v>
      </c>
    </row>
    <row r="2229" spans="1:7" x14ac:dyDescent="0.45">
      <c r="A2229">
        <v>0</v>
      </c>
      <c r="B2229">
        <v>0</v>
      </c>
      <c r="C2229" t="s">
        <v>2257</v>
      </c>
      <c r="D2229" t="s">
        <v>2258</v>
      </c>
      <c r="E2229" s="32">
        <f t="shared" si="102"/>
        <v>45475</v>
      </c>
      <c r="F2229" s="51">
        <f t="shared" si="103"/>
        <v>6.25E-2</v>
      </c>
      <c r="G2229" s="33">
        <f t="shared" si="104"/>
        <v>45475.0625</v>
      </c>
    </row>
    <row r="2230" spans="1:7" x14ac:dyDescent="0.45">
      <c r="A2230">
        <v>0</v>
      </c>
      <c r="B2230">
        <v>0</v>
      </c>
      <c r="C2230" t="s">
        <v>2258</v>
      </c>
      <c r="D2230" t="s">
        <v>2259</v>
      </c>
      <c r="E2230" s="32">
        <f t="shared" si="102"/>
        <v>45475</v>
      </c>
      <c r="F2230" s="51">
        <f t="shared" si="103"/>
        <v>8.3333333333333329E-2</v>
      </c>
      <c r="G2230" s="33">
        <f t="shared" si="104"/>
        <v>45475.083333333336</v>
      </c>
    </row>
    <row r="2231" spans="1:7" x14ac:dyDescent="0.45">
      <c r="A2231">
        <v>0</v>
      </c>
      <c r="B2231">
        <v>0</v>
      </c>
      <c r="C2231" t="s">
        <v>2259</v>
      </c>
      <c r="D2231" t="s">
        <v>2260</v>
      </c>
      <c r="E2231" s="32">
        <f t="shared" si="102"/>
        <v>45475</v>
      </c>
      <c r="F2231" s="51">
        <f t="shared" si="103"/>
        <v>0.10416666666666667</v>
      </c>
      <c r="G2231" s="33">
        <f t="shared" si="104"/>
        <v>45475.104166666664</v>
      </c>
    </row>
    <row r="2232" spans="1:7" x14ac:dyDescent="0.45">
      <c r="A2232">
        <v>0</v>
      </c>
      <c r="B2232">
        <v>0</v>
      </c>
      <c r="C2232" t="s">
        <v>2260</v>
      </c>
      <c r="D2232" t="s">
        <v>2261</v>
      </c>
      <c r="E2232" s="32">
        <f t="shared" si="102"/>
        <v>45475</v>
      </c>
      <c r="F2232" s="51">
        <f t="shared" si="103"/>
        <v>0.125</v>
      </c>
      <c r="G2232" s="33">
        <f t="shared" si="104"/>
        <v>45475.125</v>
      </c>
    </row>
    <row r="2233" spans="1:7" x14ac:dyDescent="0.45">
      <c r="A2233">
        <v>0</v>
      </c>
      <c r="B2233">
        <v>0</v>
      </c>
      <c r="C2233" t="s">
        <v>2261</v>
      </c>
      <c r="D2233" t="s">
        <v>2262</v>
      </c>
      <c r="E2233" s="32">
        <f t="shared" si="102"/>
        <v>45475</v>
      </c>
      <c r="F2233" s="51">
        <f t="shared" si="103"/>
        <v>0.14583333333333334</v>
      </c>
      <c r="G2233" s="33">
        <f t="shared" si="104"/>
        <v>45475.145833333336</v>
      </c>
    </row>
    <row r="2234" spans="1:7" x14ac:dyDescent="0.45">
      <c r="A2234">
        <v>0</v>
      </c>
      <c r="B2234">
        <v>0</v>
      </c>
      <c r="C2234" t="s">
        <v>2262</v>
      </c>
      <c r="D2234" t="s">
        <v>2263</v>
      </c>
      <c r="E2234" s="32">
        <f t="shared" si="102"/>
        <v>45475</v>
      </c>
      <c r="F2234" s="51">
        <f t="shared" si="103"/>
        <v>0.16666666666666666</v>
      </c>
      <c r="G2234" s="33">
        <f t="shared" si="104"/>
        <v>45475.166666666664</v>
      </c>
    </row>
    <row r="2235" spans="1:7" x14ac:dyDescent="0.45">
      <c r="A2235">
        <v>0</v>
      </c>
      <c r="B2235">
        <v>0</v>
      </c>
      <c r="C2235" t="s">
        <v>2263</v>
      </c>
      <c r="D2235" t="s">
        <v>2264</v>
      </c>
      <c r="E2235" s="32">
        <f t="shared" si="102"/>
        <v>45475</v>
      </c>
      <c r="F2235" s="51">
        <f t="shared" si="103"/>
        <v>0.1875</v>
      </c>
      <c r="G2235" s="33">
        <f t="shared" si="104"/>
        <v>45475.1875</v>
      </c>
    </row>
    <row r="2236" spans="1:7" x14ac:dyDescent="0.45">
      <c r="A2236">
        <v>0</v>
      </c>
      <c r="B2236">
        <v>0</v>
      </c>
      <c r="C2236" t="s">
        <v>2264</v>
      </c>
      <c r="D2236" t="s">
        <v>2265</v>
      </c>
      <c r="E2236" s="32">
        <f t="shared" si="102"/>
        <v>45475</v>
      </c>
      <c r="F2236" s="51">
        <f t="shared" si="103"/>
        <v>0.20833333333333334</v>
      </c>
      <c r="G2236" s="33">
        <f t="shared" si="104"/>
        <v>45475.208333333336</v>
      </c>
    </row>
    <row r="2237" spans="1:7" x14ac:dyDescent="0.45">
      <c r="A2237">
        <v>0</v>
      </c>
      <c r="B2237">
        <v>0</v>
      </c>
      <c r="C2237" t="s">
        <v>2265</v>
      </c>
      <c r="D2237" t="s">
        <v>2266</v>
      </c>
      <c r="E2237" s="32">
        <f t="shared" si="102"/>
        <v>45475</v>
      </c>
      <c r="F2237" s="51">
        <f t="shared" si="103"/>
        <v>0.22916666666666666</v>
      </c>
      <c r="G2237" s="33">
        <f t="shared" si="104"/>
        <v>45475.229166666664</v>
      </c>
    </row>
    <row r="2238" spans="1:7" x14ac:dyDescent="0.45">
      <c r="A2238">
        <v>0</v>
      </c>
      <c r="B2238">
        <v>0</v>
      </c>
      <c r="C2238" t="s">
        <v>2266</v>
      </c>
      <c r="D2238" t="s">
        <v>2267</v>
      </c>
      <c r="E2238" s="32">
        <f t="shared" si="102"/>
        <v>45475</v>
      </c>
      <c r="F2238" s="51">
        <f t="shared" si="103"/>
        <v>0.25</v>
      </c>
      <c r="G2238" s="33">
        <f t="shared" si="104"/>
        <v>45475.25</v>
      </c>
    </row>
    <row r="2239" spans="1:7" x14ac:dyDescent="0.45">
      <c r="A2239">
        <v>0</v>
      </c>
      <c r="B2239">
        <v>0</v>
      </c>
      <c r="C2239" t="s">
        <v>2267</v>
      </c>
      <c r="D2239" t="s">
        <v>2268</v>
      </c>
      <c r="E2239" s="32">
        <f t="shared" si="102"/>
        <v>45475</v>
      </c>
      <c r="F2239" s="51">
        <f t="shared" si="103"/>
        <v>0.27083333333333331</v>
      </c>
      <c r="G2239" s="33">
        <f t="shared" si="104"/>
        <v>45475.270833333336</v>
      </c>
    </row>
    <row r="2240" spans="1:7" x14ac:dyDescent="0.45">
      <c r="A2240">
        <v>0</v>
      </c>
      <c r="B2240">
        <v>0</v>
      </c>
      <c r="C2240" t="s">
        <v>2268</v>
      </c>
      <c r="D2240" t="s">
        <v>2269</v>
      </c>
      <c r="E2240" s="32">
        <f t="shared" si="102"/>
        <v>45475</v>
      </c>
      <c r="F2240" s="51">
        <f t="shared" si="103"/>
        <v>0.29166666666666669</v>
      </c>
      <c r="G2240" s="33">
        <f t="shared" si="104"/>
        <v>45475.291666666664</v>
      </c>
    </row>
    <row r="2241" spans="1:7" x14ac:dyDescent="0.45">
      <c r="A2241">
        <v>0</v>
      </c>
      <c r="B2241">
        <v>0</v>
      </c>
      <c r="C2241" t="s">
        <v>2269</v>
      </c>
      <c r="D2241" t="s">
        <v>2270</v>
      </c>
      <c r="E2241" s="32">
        <f t="shared" si="102"/>
        <v>45475</v>
      </c>
      <c r="F2241" s="51">
        <f t="shared" si="103"/>
        <v>0.3125</v>
      </c>
      <c r="G2241" s="33">
        <f t="shared" si="104"/>
        <v>45475.3125</v>
      </c>
    </row>
    <row r="2242" spans="1:7" x14ac:dyDescent="0.45">
      <c r="A2242">
        <v>0</v>
      </c>
      <c r="B2242">
        <v>0</v>
      </c>
      <c r="C2242" t="s">
        <v>2270</v>
      </c>
      <c r="D2242" t="s">
        <v>2271</v>
      </c>
      <c r="E2242" s="32">
        <f t="shared" si="102"/>
        <v>45475</v>
      </c>
      <c r="F2242" s="51">
        <f t="shared" si="103"/>
        <v>0.33333333333333331</v>
      </c>
      <c r="G2242" s="33">
        <f t="shared" si="104"/>
        <v>45475.333333333336</v>
      </c>
    </row>
    <row r="2243" spans="1:7" x14ac:dyDescent="0.45">
      <c r="A2243">
        <v>0</v>
      </c>
      <c r="B2243">
        <v>0</v>
      </c>
      <c r="C2243" t="s">
        <v>2271</v>
      </c>
      <c r="D2243" t="s">
        <v>2272</v>
      </c>
      <c r="E2243" s="32">
        <f t="shared" si="102"/>
        <v>45475</v>
      </c>
      <c r="F2243" s="51">
        <f t="shared" si="103"/>
        <v>0.35416666666666669</v>
      </c>
      <c r="G2243" s="33">
        <f t="shared" si="104"/>
        <v>45475.354166666664</v>
      </c>
    </row>
    <row r="2244" spans="1:7" x14ac:dyDescent="0.45">
      <c r="A2244">
        <v>0</v>
      </c>
      <c r="B2244">
        <v>0</v>
      </c>
      <c r="C2244" t="s">
        <v>2272</v>
      </c>
      <c r="D2244" t="s">
        <v>2273</v>
      </c>
      <c r="E2244" s="32">
        <f t="shared" ref="E2244:E2307" si="105">DATE(MID(C2244,2,4),MID(C2244,7,2),MID(C2244,10,2))</f>
        <v>45475</v>
      </c>
      <c r="F2244" s="51">
        <f t="shared" ref="F2244:F2307" si="106">TIME(MID(C2244,13,2),MID(C2244,16,2),0)</f>
        <v>0.375</v>
      </c>
      <c r="G2244" s="33">
        <f t="shared" ref="G2244:G2307" si="107">E2244+F2244</f>
        <v>45475.375</v>
      </c>
    </row>
    <row r="2245" spans="1:7" x14ac:dyDescent="0.45">
      <c r="A2245">
        <v>0</v>
      </c>
      <c r="B2245">
        <v>0</v>
      </c>
      <c r="C2245" t="s">
        <v>2273</v>
      </c>
      <c r="D2245" t="s">
        <v>2274</v>
      </c>
      <c r="E2245" s="32">
        <f t="shared" si="105"/>
        <v>45475</v>
      </c>
      <c r="F2245" s="51">
        <f t="shared" si="106"/>
        <v>0.39583333333333331</v>
      </c>
      <c r="G2245" s="33">
        <f t="shared" si="107"/>
        <v>45475.395833333336</v>
      </c>
    </row>
    <row r="2246" spans="1:7" x14ac:dyDescent="0.45">
      <c r="A2246">
        <v>0</v>
      </c>
      <c r="B2246">
        <v>0</v>
      </c>
      <c r="C2246" t="s">
        <v>2274</v>
      </c>
      <c r="D2246" t="s">
        <v>2275</v>
      </c>
      <c r="E2246" s="32">
        <f t="shared" si="105"/>
        <v>45475</v>
      </c>
      <c r="F2246" s="51">
        <f t="shared" si="106"/>
        <v>0.41666666666666669</v>
      </c>
      <c r="G2246" s="33">
        <f t="shared" si="107"/>
        <v>45475.416666666664</v>
      </c>
    </row>
    <row r="2247" spans="1:7" x14ac:dyDescent="0.45">
      <c r="A2247">
        <v>0</v>
      </c>
      <c r="B2247">
        <v>0</v>
      </c>
      <c r="C2247" t="s">
        <v>2275</v>
      </c>
      <c r="D2247" t="s">
        <v>2276</v>
      </c>
      <c r="E2247" s="32">
        <f t="shared" si="105"/>
        <v>45475</v>
      </c>
      <c r="F2247" s="51">
        <f t="shared" si="106"/>
        <v>0.4375</v>
      </c>
      <c r="G2247" s="33">
        <f t="shared" si="107"/>
        <v>45475.4375</v>
      </c>
    </row>
    <row r="2248" spans="1:7" x14ac:dyDescent="0.45">
      <c r="A2248">
        <v>0</v>
      </c>
      <c r="B2248">
        <v>0</v>
      </c>
      <c r="C2248" t="s">
        <v>2276</v>
      </c>
      <c r="D2248" t="s">
        <v>2277</v>
      </c>
      <c r="E2248" s="32">
        <f t="shared" si="105"/>
        <v>45475</v>
      </c>
      <c r="F2248" s="51">
        <f t="shared" si="106"/>
        <v>0.45833333333333331</v>
      </c>
      <c r="G2248" s="33">
        <f t="shared" si="107"/>
        <v>45475.458333333336</v>
      </c>
    </row>
    <row r="2249" spans="1:7" x14ac:dyDescent="0.45">
      <c r="A2249">
        <v>0</v>
      </c>
      <c r="B2249">
        <v>0</v>
      </c>
      <c r="C2249" t="s">
        <v>2277</v>
      </c>
      <c r="D2249" t="s">
        <v>2278</v>
      </c>
      <c r="E2249" s="32">
        <f t="shared" si="105"/>
        <v>45475</v>
      </c>
      <c r="F2249" s="51">
        <f t="shared" si="106"/>
        <v>0.47916666666666669</v>
      </c>
      <c r="G2249" s="33">
        <f t="shared" si="107"/>
        <v>45475.479166666664</v>
      </c>
    </row>
    <row r="2250" spans="1:7" x14ac:dyDescent="0.45">
      <c r="A2250">
        <v>0</v>
      </c>
      <c r="B2250">
        <v>0</v>
      </c>
      <c r="C2250" t="s">
        <v>2278</v>
      </c>
      <c r="D2250" t="s">
        <v>2279</v>
      </c>
      <c r="E2250" s="32">
        <f t="shared" si="105"/>
        <v>45475</v>
      </c>
      <c r="F2250" s="51">
        <f t="shared" si="106"/>
        <v>0.5</v>
      </c>
      <c r="G2250" s="33">
        <f t="shared" si="107"/>
        <v>45475.5</v>
      </c>
    </row>
    <row r="2251" spans="1:7" x14ac:dyDescent="0.45">
      <c r="A2251">
        <v>0</v>
      </c>
      <c r="B2251">
        <v>0</v>
      </c>
      <c r="C2251" t="s">
        <v>2279</v>
      </c>
      <c r="D2251" t="s">
        <v>2280</v>
      </c>
      <c r="E2251" s="32">
        <f t="shared" si="105"/>
        <v>45475</v>
      </c>
      <c r="F2251" s="51">
        <f t="shared" si="106"/>
        <v>0.52083333333333337</v>
      </c>
      <c r="G2251" s="33">
        <f t="shared" si="107"/>
        <v>45475.520833333336</v>
      </c>
    </row>
    <row r="2252" spans="1:7" x14ac:dyDescent="0.45">
      <c r="A2252">
        <v>0</v>
      </c>
      <c r="B2252">
        <v>0</v>
      </c>
      <c r="C2252" t="s">
        <v>2280</v>
      </c>
      <c r="D2252" t="s">
        <v>2281</v>
      </c>
      <c r="E2252" s="32">
        <f t="shared" si="105"/>
        <v>45475</v>
      </c>
      <c r="F2252" s="51">
        <f t="shared" si="106"/>
        <v>0.54166666666666663</v>
      </c>
      <c r="G2252" s="33">
        <f t="shared" si="107"/>
        <v>45475.541666666664</v>
      </c>
    </row>
    <row r="2253" spans="1:7" x14ac:dyDescent="0.45">
      <c r="A2253">
        <v>0</v>
      </c>
      <c r="B2253">
        <v>0</v>
      </c>
      <c r="C2253" t="s">
        <v>2281</v>
      </c>
      <c r="D2253" t="s">
        <v>2282</v>
      </c>
      <c r="E2253" s="32">
        <f t="shared" si="105"/>
        <v>45475</v>
      </c>
      <c r="F2253" s="51">
        <f t="shared" si="106"/>
        <v>0.5625</v>
      </c>
      <c r="G2253" s="33">
        <f t="shared" si="107"/>
        <v>45475.5625</v>
      </c>
    </row>
    <row r="2254" spans="1:7" x14ac:dyDescent="0.45">
      <c r="A2254">
        <v>0</v>
      </c>
      <c r="B2254">
        <v>0</v>
      </c>
      <c r="C2254" t="s">
        <v>2282</v>
      </c>
      <c r="D2254" t="s">
        <v>2283</v>
      </c>
      <c r="E2254" s="32">
        <f t="shared" si="105"/>
        <v>45475</v>
      </c>
      <c r="F2254" s="51">
        <f t="shared" si="106"/>
        <v>0.58333333333333337</v>
      </c>
      <c r="G2254" s="33">
        <f t="shared" si="107"/>
        <v>45475.583333333336</v>
      </c>
    </row>
    <row r="2255" spans="1:7" x14ac:dyDescent="0.45">
      <c r="A2255">
        <v>0</v>
      </c>
      <c r="B2255">
        <v>0</v>
      </c>
      <c r="C2255" t="s">
        <v>2283</v>
      </c>
      <c r="D2255" t="s">
        <v>2284</v>
      </c>
      <c r="E2255" s="32">
        <f t="shared" si="105"/>
        <v>45475</v>
      </c>
      <c r="F2255" s="51">
        <f t="shared" si="106"/>
        <v>0.60416666666666663</v>
      </c>
      <c r="G2255" s="33">
        <f t="shared" si="107"/>
        <v>45475.604166666664</v>
      </c>
    </row>
    <row r="2256" spans="1:7" x14ac:dyDescent="0.45">
      <c r="A2256">
        <v>0</v>
      </c>
      <c r="B2256">
        <v>0</v>
      </c>
      <c r="C2256" t="s">
        <v>2284</v>
      </c>
      <c r="D2256" t="s">
        <v>2285</v>
      </c>
      <c r="E2256" s="32">
        <f t="shared" si="105"/>
        <v>45475</v>
      </c>
      <c r="F2256" s="51">
        <f t="shared" si="106"/>
        <v>0.625</v>
      </c>
      <c r="G2256" s="33">
        <f t="shared" si="107"/>
        <v>45475.625</v>
      </c>
    </row>
    <row r="2257" spans="1:7" x14ac:dyDescent="0.45">
      <c r="A2257">
        <v>0</v>
      </c>
      <c r="B2257">
        <v>0</v>
      </c>
      <c r="C2257" t="s">
        <v>2285</v>
      </c>
      <c r="D2257" t="s">
        <v>2286</v>
      </c>
      <c r="E2257" s="32">
        <f t="shared" si="105"/>
        <v>45475</v>
      </c>
      <c r="F2257" s="51">
        <f t="shared" si="106"/>
        <v>0.64583333333333337</v>
      </c>
      <c r="G2257" s="33">
        <f t="shared" si="107"/>
        <v>45475.645833333336</v>
      </c>
    </row>
    <row r="2258" spans="1:7" x14ac:dyDescent="0.45">
      <c r="A2258">
        <v>0</v>
      </c>
      <c r="B2258">
        <v>0</v>
      </c>
      <c r="C2258" t="s">
        <v>2286</v>
      </c>
      <c r="D2258" t="s">
        <v>2287</v>
      </c>
      <c r="E2258" s="32">
        <f t="shared" si="105"/>
        <v>45475</v>
      </c>
      <c r="F2258" s="51">
        <f t="shared" si="106"/>
        <v>0.66666666666666663</v>
      </c>
      <c r="G2258" s="33">
        <f t="shared" si="107"/>
        <v>45475.666666666664</v>
      </c>
    </row>
    <row r="2259" spans="1:7" x14ac:dyDescent="0.45">
      <c r="A2259">
        <v>0.38150000000000001</v>
      </c>
      <c r="B2259">
        <v>2.09</v>
      </c>
      <c r="C2259" t="s">
        <v>2287</v>
      </c>
      <c r="D2259" t="s">
        <v>2288</v>
      </c>
      <c r="E2259" s="32">
        <f t="shared" si="105"/>
        <v>45475</v>
      </c>
      <c r="F2259" s="51">
        <f t="shared" si="106"/>
        <v>0.6875</v>
      </c>
      <c r="G2259" s="33">
        <f t="shared" si="107"/>
        <v>45475.6875</v>
      </c>
    </row>
    <row r="2260" spans="1:7" x14ac:dyDescent="0.45">
      <c r="A2260">
        <v>0</v>
      </c>
      <c r="B2260">
        <v>0</v>
      </c>
      <c r="C2260" t="s">
        <v>2288</v>
      </c>
      <c r="D2260" t="s">
        <v>2289</v>
      </c>
      <c r="E2260" s="32">
        <f t="shared" si="105"/>
        <v>45475</v>
      </c>
      <c r="F2260" s="51">
        <f t="shared" si="106"/>
        <v>0.70833333333333337</v>
      </c>
      <c r="G2260" s="33">
        <f t="shared" si="107"/>
        <v>45475.708333333336</v>
      </c>
    </row>
    <row r="2261" spans="1:7" x14ac:dyDescent="0.45">
      <c r="A2261">
        <v>0.1234</v>
      </c>
      <c r="B2261">
        <v>0.68</v>
      </c>
      <c r="C2261" t="s">
        <v>2289</v>
      </c>
      <c r="D2261" t="s">
        <v>2290</v>
      </c>
      <c r="E2261" s="32">
        <f t="shared" si="105"/>
        <v>45475</v>
      </c>
      <c r="F2261" s="51">
        <f t="shared" si="106"/>
        <v>0.72916666666666663</v>
      </c>
      <c r="G2261" s="33">
        <f t="shared" si="107"/>
        <v>45475.729166666664</v>
      </c>
    </row>
    <row r="2262" spans="1:7" x14ac:dyDescent="0.45">
      <c r="A2262">
        <v>0</v>
      </c>
      <c r="B2262">
        <v>0</v>
      </c>
      <c r="C2262" t="s">
        <v>2290</v>
      </c>
      <c r="D2262" t="s">
        <v>2291</v>
      </c>
      <c r="E2262" s="32">
        <f t="shared" si="105"/>
        <v>45475</v>
      </c>
      <c r="F2262" s="51">
        <f t="shared" si="106"/>
        <v>0.75</v>
      </c>
      <c r="G2262" s="33">
        <f t="shared" si="107"/>
        <v>45475.75</v>
      </c>
    </row>
    <row r="2263" spans="1:7" x14ac:dyDescent="0.45">
      <c r="A2263">
        <v>0</v>
      </c>
      <c r="B2263">
        <v>0</v>
      </c>
      <c r="C2263" t="s">
        <v>2291</v>
      </c>
      <c r="D2263" t="s">
        <v>2292</v>
      </c>
      <c r="E2263" s="32">
        <f t="shared" si="105"/>
        <v>45475</v>
      </c>
      <c r="F2263" s="51">
        <f t="shared" si="106"/>
        <v>0.77083333333333337</v>
      </c>
      <c r="G2263" s="33">
        <f t="shared" si="107"/>
        <v>45475.770833333336</v>
      </c>
    </row>
    <row r="2264" spans="1:7" x14ac:dyDescent="0.45">
      <c r="A2264">
        <v>0</v>
      </c>
      <c r="B2264">
        <v>0</v>
      </c>
      <c r="C2264" t="s">
        <v>2292</v>
      </c>
      <c r="D2264" t="s">
        <v>2293</v>
      </c>
      <c r="E2264" s="32">
        <f t="shared" si="105"/>
        <v>45475</v>
      </c>
      <c r="F2264" s="51">
        <f t="shared" si="106"/>
        <v>0.79166666666666663</v>
      </c>
      <c r="G2264" s="33">
        <f t="shared" si="107"/>
        <v>45475.791666666664</v>
      </c>
    </row>
    <row r="2265" spans="1:7" x14ac:dyDescent="0.45">
      <c r="A2265">
        <v>0</v>
      </c>
      <c r="B2265">
        <v>0</v>
      </c>
      <c r="C2265" t="s">
        <v>2293</v>
      </c>
      <c r="D2265" t="s">
        <v>2294</v>
      </c>
      <c r="E2265" s="32">
        <f t="shared" si="105"/>
        <v>45475</v>
      </c>
      <c r="F2265" s="51">
        <f t="shared" si="106"/>
        <v>0.8125</v>
      </c>
      <c r="G2265" s="33">
        <f t="shared" si="107"/>
        <v>45475.8125</v>
      </c>
    </row>
    <row r="2266" spans="1:7" x14ac:dyDescent="0.45">
      <c r="A2266">
        <v>0</v>
      </c>
      <c r="B2266">
        <v>0</v>
      </c>
      <c r="C2266" t="s">
        <v>2294</v>
      </c>
      <c r="D2266" t="s">
        <v>2295</v>
      </c>
      <c r="E2266" s="32">
        <f t="shared" si="105"/>
        <v>45475</v>
      </c>
      <c r="F2266" s="51">
        <f t="shared" si="106"/>
        <v>0.83333333333333337</v>
      </c>
      <c r="G2266" s="33">
        <f t="shared" si="107"/>
        <v>45475.833333333336</v>
      </c>
    </row>
    <row r="2267" spans="1:7" x14ac:dyDescent="0.45">
      <c r="A2267">
        <v>0</v>
      </c>
      <c r="B2267">
        <v>0</v>
      </c>
      <c r="C2267" t="s">
        <v>2295</v>
      </c>
      <c r="D2267" t="s">
        <v>2296</v>
      </c>
      <c r="E2267" s="32">
        <f t="shared" si="105"/>
        <v>45475</v>
      </c>
      <c r="F2267" s="51">
        <f t="shared" si="106"/>
        <v>0.85416666666666663</v>
      </c>
      <c r="G2267" s="33">
        <f t="shared" si="107"/>
        <v>45475.854166666664</v>
      </c>
    </row>
    <row r="2268" spans="1:7" x14ac:dyDescent="0.45">
      <c r="A2268">
        <v>0.69569999999999999</v>
      </c>
      <c r="B2268">
        <v>3.82</v>
      </c>
      <c r="C2268" t="s">
        <v>2296</v>
      </c>
      <c r="D2268" t="s">
        <v>2297</v>
      </c>
      <c r="E2268" s="32">
        <f t="shared" si="105"/>
        <v>45475</v>
      </c>
      <c r="F2268" s="51">
        <f t="shared" si="106"/>
        <v>0.875</v>
      </c>
      <c r="G2268" s="33">
        <f t="shared" si="107"/>
        <v>45475.875</v>
      </c>
    </row>
    <row r="2269" spans="1:7" x14ac:dyDescent="0.45">
      <c r="A2269">
        <v>0</v>
      </c>
      <c r="B2269">
        <v>0</v>
      </c>
      <c r="C2269" t="s">
        <v>2297</v>
      </c>
      <c r="D2269" t="s">
        <v>2298</v>
      </c>
      <c r="E2269" s="32">
        <f t="shared" si="105"/>
        <v>45475</v>
      </c>
      <c r="F2269" s="51">
        <f t="shared" si="106"/>
        <v>0.89583333333333337</v>
      </c>
      <c r="G2269" s="33">
        <f t="shared" si="107"/>
        <v>45475.895833333336</v>
      </c>
    </row>
    <row r="2270" spans="1:7" x14ac:dyDescent="0.45">
      <c r="A2270">
        <v>0</v>
      </c>
      <c r="B2270">
        <v>0</v>
      </c>
      <c r="C2270" t="s">
        <v>2298</v>
      </c>
      <c r="D2270" t="s">
        <v>2299</v>
      </c>
      <c r="E2270" s="32">
        <f t="shared" si="105"/>
        <v>45475</v>
      </c>
      <c r="F2270" s="51">
        <f t="shared" si="106"/>
        <v>0.91666666666666663</v>
      </c>
      <c r="G2270" s="33">
        <f t="shared" si="107"/>
        <v>45475.916666666664</v>
      </c>
    </row>
    <row r="2271" spans="1:7" x14ac:dyDescent="0.45">
      <c r="A2271">
        <v>0</v>
      </c>
      <c r="B2271">
        <v>0</v>
      </c>
      <c r="C2271" t="s">
        <v>2299</v>
      </c>
      <c r="D2271" t="s">
        <v>2300</v>
      </c>
      <c r="E2271" s="32">
        <f t="shared" si="105"/>
        <v>45475</v>
      </c>
      <c r="F2271" s="51">
        <f t="shared" si="106"/>
        <v>0.9375</v>
      </c>
      <c r="G2271" s="33">
        <f t="shared" si="107"/>
        <v>45475.9375</v>
      </c>
    </row>
    <row r="2272" spans="1:7" x14ac:dyDescent="0.45">
      <c r="A2272">
        <v>0.29170000000000001</v>
      </c>
      <c r="B2272">
        <v>1.6</v>
      </c>
      <c r="C2272" t="s">
        <v>2300</v>
      </c>
      <c r="D2272" t="s">
        <v>2301</v>
      </c>
      <c r="E2272" s="32">
        <f t="shared" si="105"/>
        <v>45475</v>
      </c>
      <c r="F2272" s="51">
        <f t="shared" si="106"/>
        <v>0.95833333333333337</v>
      </c>
      <c r="G2272" s="33">
        <f t="shared" si="107"/>
        <v>45475.958333333336</v>
      </c>
    </row>
    <row r="2273" spans="1:7" x14ac:dyDescent="0.45">
      <c r="A2273">
        <v>0</v>
      </c>
      <c r="B2273">
        <v>0</v>
      </c>
      <c r="C2273" t="s">
        <v>2301</v>
      </c>
      <c r="D2273" t="s">
        <v>2302</v>
      </c>
      <c r="E2273" s="32">
        <f t="shared" si="105"/>
        <v>45475</v>
      </c>
      <c r="F2273" s="51">
        <f t="shared" si="106"/>
        <v>0.97916666666666663</v>
      </c>
      <c r="G2273" s="33">
        <f t="shared" si="107"/>
        <v>45475.979166666664</v>
      </c>
    </row>
    <row r="2274" spans="1:7" x14ac:dyDescent="0.45">
      <c r="A2274">
        <v>0</v>
      </c>
      <c r="B2274">
        <v>0</v>
      </c>
      <c r="C2274" t="s">
        <v>2302</v>
      </c>
      <c r="D2274" t="s">
        <v>2303</v>
      </c>
      <c r="E2274" s="32">
        <f t="shared" si="105"/>
        <v>45476</v>
      </c>
      <c r="F2274" s="51">
        <f t="shared" si="106"/>
        <v>0</v>
      </c>
      <c r="G2274" s="33">
        <f t="shared" si="107"/>
        <v>45476</v>
      </c>
    </row>
    <row r="2275" spans="1:7" x14ac:dyDescent="0.45">
      <c r="A2275">
        <v>0</v>
      </c>
      <c r="B2275">
        <v>0</v>
      </c>
      <c r="C2275" t="s">
        <v>2303</v>
      </c>
      <c r="D2275" t="s">
        <v>2304</v>
      </c>
      <c r="E2275" s="32">
        <f t="shared" si="105"/>
        <v>45476</v>
      </c>
      <c r="F2275" s="51">
        <f t="shared" si="106"/>
        <v>2.0833333333333332E-2</v>
      </c>
      <c r="G2275" s="33">
        <f t="shared" si="107"/>
        <v>45476.020833333336</v>
      </c>
    </row>
    <row r="2276" spans="1:7" x14ac:dyDescent="0.45">
      <c r="A2276">
        <v>0</v>
      </c>
      <c r="B2276">
        <v>0</v>
      </c>
      <c r="C2276" t="s">
        <v>2304</v>
      </c>
      <c r="D2276" t="s">
        <v>2305</v>
      </c>
      <c r="E2276" s="32">
        <f t="shared" si="105"/>
        <v>45476</v>
      </c>
      <c r="F2276" s="51">
        <f t="shared" si="106"/>
        <v>4.1666666666666664E-2</v>
      </c>
      <c r="G2276" s="33">
        <f t="shared" si="107"/>
        <v>45476.041666666664</v>
      </c>
    </row>
    <row r="2277" spans="1:7" x14ac:dyDescent="0.45">
      <c r="A2277">
        <v>0</v>
      </c>
      <c r="B2277">
        <v>0</v>
      </c>
      <c r="C2277" t="s">
        <v>2305</v>
      </c>
      <c r="D2277" t="s">
        <v>2306</v>
      </c>
      <c r="E2277" s="32">
        <f t="shared" si="105"/>
        <v>45476</v>
      </c>
      <c r="F2277" s="51">
        <f t="shared" si="106"/>
        <v>6.25E-2</v>
      </c>
      <c r="G2277" s="33">
        <f t="shared" si="107"/>
        <v>45476.0625</v>
      </c>
    </row>
    <row r="2278" spans="1:7" x14ac:dyDescent="0.45">
      <c r="A2278">
        <v>0</v>
      </c>
      <c r="B2278">
        <v>0</v>
      </c>
      <c r="C2278" t="s">
        <v>2306</v>
      </c>
      <c r="D2278" t="s">
        <v>2307</v>
      </c>
      <c r="E2278" s="32">
        <f t="shared" si="105"/>
        <v>45476</v>
      </c>
      <c r="F2278" s="51">
        <f t="shared" si="106"/>
        <v>8.3333333333333329E-2</v>
      </c>
      <c r="G2278" s="33">
        <f t="shared" si="107"/>
        <v>45476.083333333336</v>
      </c>
    </row>
    <row r="2279" spans="1:7" x14ac:dyDescent="0.45">
      <c r="A2279">
        <v>0</v>
      </c>
      <c r="B2279">
        <v>0</v>
      </c>
      <c r="C2279" t="s">
        <v>2307</v>
      </c>
      <c r="D2279" t="s">
        <v>2308</v>
      </c>
      <c r="E2279" s="32">
        <f t="shared" si="105"/>
        <v>45476</v>
      </c>
      <c r="F2279" s="51">
        <f t="shared" si="106"/>
        <v>0.10416666666666667</v>
      </c>
      <c r="G2279" s="33">
        <f t="shared" si="107"/>
        <v>45476.104166666664</v>
      </c>
    </row>
    <row r="2280" spans="1:7" x14ac:dyDescent="0.45">
      <c r="A2280">
        <v>0</v>
      </c>
      <c r="B2280">
        <v>0</v>
      </c>
      <c r="C2280" t="s">
        <v>2308</v>
      </c>
      <c r="D2280" t="s">
        <v>2309</v>
      </c>
      <c r="E2280" s="32">
        <f t="shared" si="105"/>
        <v>45476</v>
      </c>
      <c r="F2280" s="51">
        <f t="shared" si="106"/>
        <v>0.125</v>
      </c>
      <c r="G2280" s="33">
        <f t="shared" si="107"/>
        <v>45476.125</v>
      </c>
    </row>
    <row r="2281" spans="1:7" x14ac:dyDescent="0.45">
      <c r="A2281">
        <v>0</v>
      </c>
      <c r="B2281">
        <v>0</v>
      </c>
      <c r="C2281" t="s">
        <v>2309</v>
      </c>
      <c r="D2281" t="s">
        <v>2310</v>
      </c>
      <c r="E2281" s="32">
        <f t="shared" si="105"/>
        <v>45476</v>
      </c>
      <c r="F2281" s="51">
        <f t="shared" si="106"/>
        <v>0.14583333333333334</v>
      </c>
      <c r="G2281" s="33">
        <f t="shared" si="107"/>
        <v>45476.145833333336</v>
      </c>
    </row>
    <row r="2282" spans="1:7" x14ac:dyDescent="0.45">
      <c r="A2282">
        <v>0</v>
      </c>
      <c r="B2282">
        <v>0</v>
      </c>
      <c r="C2282" t="s">
        <v>2310</v>
      </c>
      <c r="D2282" t="s">
        <v>2311</v>
      </c>
      <c r="E2282" s="32">
        <f t="shared" si="105"/>
        <v>45476</v>
      </c>
      <c r="F2282" s="51">
        <f t="shared" si="106"/>
        <v>0.16666666666666666</v>
      </c>
      <c r="G2282" s="33">
        <f t="shared" si="107"/>
        <v>45476.166666666664</v>
      </c>
    </row>
    <row r="2283" spans="1:7" x14ac:dyDescent="0.45">
      <c r="A2283">
        <v>0</v>
      </c>
      <c r="B2283">
        <v>0</v>
      </c>
      <c r="C2283" t="s">
        <v>2311</v>
      </c>
      <c r="D2283" t="s">
        <v>2312</v>
      </c>
      <c r="E2283" s="32">
        <f t="shared" si="105"/>
        <v>45476</v>
      </c>
      <c r="F2283" s="51">
        <f t="shared" si="106"/>
        <v>0.1875</v>
      </c>
      <c r="G2283" s="33">
        <f t="shared" si="107"/>
        <v>45476.1875</v>
      </c>
    </row>
    <row r="2284" spans="1:7" x14ac:dyDescent="0.45">
      <c r="A2284">
        <v>0</v>
      </c>
      <c r="B2284">
        <v>0</v>
      </c>
      <c r="C2284" t="s">
        <v>2312</v>
      </c>
      <c r="D2284" t="s">
        <v>2313</v>
      </c>
      <c r="E2284" s="32">
        <f t="shared" si="105"/>
        <v>45476</v>
      </c>
      <c r="F2284" s="51">
        <f t="shared" si="106"/>
        <v>0.20833333333333334</v>
      </c>
      <c r="G2284" s="33">
        <f t="shared" si="107"/>
        <v>45476.208333333336</v>
      </c>
    </row>
    <row r="2285" spans="1:7" x14ac:dyDescent="0.45">
      <c r="A2285">
        <v>0</v>
      </c>
      <c r="B2285">
        <v>0</v>
      </c>
      <c r="C2285" t="s">
        <v>2313</v>
      </c>
      <c r="D2285" t="s">
        <v>2314</v>
      </c>
      <c r="E2285" s="32">
        <f t="shared" si="105"/>
        <v>45476</v>
      </c>
      <c r="F2285" s="51">
        <f t="shared" si="106"/>
        <v>0.22916666666666666</v>
      </c>
      <c r="G2285" s="33">
        <f t="shared" si="107"/>
        <v>45476.229166666664</v>
      </c>
    </row>
    <row r="2286" spans="1:7" x14ac:dyDescent="0.45">
      <c r="A2286">
        <v>0</v>
      </c>
      <c r="B2286">
        <v>0</v>
      </c>
      <c r="C2286" t="s">
        <v>2314</v>
      </c>
      <c r="D2286" t="s">
        <v>2315</v>
      </c>
      <c r="E2286" s="32">
        <f t="shared" si="105"/>
        <v>45476</v>
      </c>
      <c r="F2286" s="51">
        <f t="shared" si="106"/>
        <v>0.25</v>
      </c>
      <c r="G2286" s="33">
        <f t="shared" si="107"/>
        <v>45476.25</v>
      </c>
    </row>
    <row r="2287" spans="1:7" x14ac:dyDescent="0.45">
      <c r="A2287">
        <v>0</v>
      </c>
      <c r="B2287">
        <v>0</v>
      </c>
      <c r="C2287" t="s">
        <v>2315</v>
      </c>
      <c r="D2287" t="s">
        <v>2316</v>
      </c>
      <c r="E2287" s="32">
        <f t="shared" si="105"/>
        <v>45476</v>
      </c>
      <c r="F2287" s="51">
        <f t="shared" si="106"/>
        <v>0.27083333333333331</v>
      </c>
      <c r="G2287" s="33">
        <f t="shared" si="107"/>
        <v>45476.270833333336</v>
      </c>
    </row>
    <row r="2288" spans="1:7" x14ac:dyDescent="0.45">
      <c r="A2288">
        <v>0</v>
      </c>
      <c r="B2288">
        <v>0</v>
      </c>
      <c r="C2288" t="s">
        <v>2316</v>
      </c>
      <c r="D2288" t="s">
        <v>2317</v>
      </c>
      <c r="E2288" s="32">
        <f t="shared" si="105"/>
        <v>45476</v>
      </c>
      <c r="F2288" s="51">
        <f t="shared" si="106"/>
        <v>0.29166666666666669</v>
      </c>
      <c r="G2288" s="33">
        <f t="shared" si="107"/>
        <v>45476.291666666664</v>
      </c>
    </row>
    <row r="2289" spans="1:7" x14ac:dyDescent="0.45">
      <c r="A2289">
        <v>0</v>
      </c>
      <c r="B2289">
        <v>0</v>
      </c>
      <c r="C2289" t="s">
        <v>2317</v>
      </c>
      <c r="D2289" t="s">
        <v>2318</v>
      </c>
      <c r="E2289" s="32">
        <f t="shared" si="105"/>
        <v>45476</v>
      </c>
      <c r="F2289" s="51">
        <f t="shared" si="106"/>
        <v>0.3125</v>
      </c>
      <c r="G2289" s="33">
        <f t="shared" si="107"/>
        <v>45476.3125</v>
      </c>
    </row>
    <row r="2290" spans="1:7" x14ac:dyDescent="0.45">
      <c r="A2290">
        <v>0.17949999999999999</v>
      </c>
      <c r="B2290">
        <v>0.99</v>
      </c>
      <c r="C2290" t="s">
        <v>2318</v>
      </c>
      <c r="D2290" t="s">
        <v>2319</v>
      </c>
      <c r="E2290" s="32">
        <f t="shared" si="105"/>
        <v>45476</v>
      </c>
      <c r="F2290" s="51">
        <f t="shared" si="106"/>
        <v>0.33333333333333331</v>
      </c>
      <c r="G2290" s="33">
        <f t="shared" si="107"/>
        <v>45476.333333333336</v>
      </c>
    </row>
    <row r="2291" spans="1:7" x14ac:dyDescent="0.45">
      <c r="A2291">
        <v>0</v>
      </c>
      <c r="B2291">
        <v>0</v>
      </c>
      <c r="C2291" t="s">
        <v>2319</v>
      </c>
      <c r="D2291" t="s">
        <v>2320</v>
      </c>
      <c r="E2291" s="32">
        <f t="shared" si="105"/>
        <v>45476</v>
      </c>
      <c r="F2291" s="51">
        <f t="shared" si="106"/>
        <v>0.35416666666666669</v>
      </c>
      <c r="G2291" s="33">
        <f t="shared" si="107"/>
        <v>45476.354166666664</v>
      </c>
    </row>
    <row r="2292" spans="1:7" x14ac:dyDescent="0.45">
      <c r="A2292">
        <v>0</v>
      </c>
      <c r="B2292">
        <v>0</v>
      </c>
      <c r="C2292" t="s">
        <v>2320</v>
      </c>
      <c r="D2292" t="s">
        <v>2321</v>
      </c>
      <c r="E2292" s="32">
        <f t="shared" si="105"/>
        <v>45476</v>
      </c>
      <c r="F2292" s="51">
        <f t="shared" si="106"/>
        <v>0.375</v>
      </c>
      <c r="G2292" s="33">
        <f t="shared" si="107"/>
        <v>45476.375</v>
      </c>
    </row>
    <row r="2293" spans="1:7" x14ac:dyDescent="0.45">
      <c r="A2293">
        <v>0</v>
      </c>
      <c r="B2293">
        <v>0</v>
      </c>
      <c r="C2293" t="s">
        <v>2321</v>
      </c>
      <c r="D2293" t="s">
        <v>2322</v>
      </c>
      <c r="E2293" s="32">
        <f t="shared" si="105"/>
        <v>45476</v>
      </c>
      <c r="F2293" s="51">
        <f t="shared" si="106"/>
        <v>0.39583333333333331</v>
      </c>
      <c r="G2293" s="33">
        <f t="shared" si="107"/>
        <v>45476.395833333336</v>
      </c>
    </row>
    <row r="2294" spans="1:7" x14ac:dyDescent="0.45">
      <c r="A2294">
        <v>0</v>
      </c>
      <c r="B2294">
        <v>0</v>
      </c>
      <c r="C2294" t="s">
        <v>2322</v>
      </c>
      <c r="D2294" t="s">
        <v>2323</v>
      </c>
      <c r="E2294" s="32">
        <f t="shared" si="105"/>
        <v>45476</v>
      </c>
      <c r="F2294" s="51">
        <f t="shared" si="106"/>
        <v>0.41666666666666669</v>
      </c>
      <c r="G2294" s="33">
        <f t="shared" si="107"/>
        <v>45476.416666666664</v>
      </c>
    </row>
    <row r="2295" spans="1:7" x14ac:dyDescent="0.45">
      <c r="A2295">
        <v>0</v>
      </c>
      <c r="B2295">
        <v>0</v>
      </c>
      <c r="C2295" t="s">
        <v>2323</v>
      </c>
      <c r="D2295" t="s">
        <v>2324</v>
      </c>
      <c r="E2295" s="32">
        <f t="shared" si="105"/>
        <v>45476</v>
      </c>
      <c r="F2295" s="51">
        <f t="shared" si="106"/>
        <v>0.4375</v>
      </c>
      <c r="G2295" s="33">
        <f t="shared" si="107"/>
        <v>45476.4375</v>
      </c>
    </row>
    <row r="2296" spans="1:7" x14ac:dyDescent="0.45">
      <c r="A2296">
        <v>0</v>
      </c>
      <c r="B2296">
        <v>0</v>
      </c>
      <c r="C2296" t="s">
        <v>2324</v>
      </c>
      <c r="D2296" t="s">
        <v>2325</v>
      </c>
      <c r="E2296" s="32">
        <f t="shared" si="105"/>
        <v>45476</v>
      </c>
      <c r="F2296" s="51">
        <f t="shared" si="106"/>
        <v>0.45833333333333331</v>
      </c>
      <c r="G2296" s="33">
        <f t="shared" si="107"/>
        <v>45476.458333333336</v>
      </c>
    </row>
    <row r="2297" spans="1:7" x14ac:dyDescent="0.45">
      <c r="A2297">
        <v>0</v>
      </c>
      <c r="B2297">
        <v>0</v>
      </c>
      <c r="C2297" t="s">
        <v>2325</v>
      </c>
      <c r="D2297" t="s">
        <v>2326</v>
      </c>
      <c r="E2297" s="32">
        <f t="shared" si="105"/>
        <v>45476</v>
      </c>
      <c r="F2297" s="51">
        <f t="shared" si="106"/>
        <v>0.47916666666666669</v>
      </c>
      <c r="G2297" s="33">
        <f t="shared" si="107"/>
        <v>45476.479166666664</v>
      </c>
    </row>
    <row r="2298" spans="1:7" x14ac:dyDescent="0.45">
      <c r="A2298">
        <v>0</v>
      </c>
      <c r="B2298">
        <v>0</v>
      </c>
      <c r="C2298" t="s">
        <v>2326</v>
      </c>
      <c r="D2298" t="s">
        <v>2327</v>
      </c>
      <c r="E2298" s="32">
        <f t="shared" si="105"/>
        <v>45476</v>
      </c>
      <c r="F2298" s="51">
        <f t="shared" si="106"/>
        <v>0.5</v>
      </c>
      <c r="G2298" s="33">
        <f t="shared" si="107"/>
        <v>45476.5</v>
      </c>
    </row>
    <row r="2299" spans="1:7" x14ac:dyDescent="0.45">
      <c r="A2299">
        <v>0</v>
      </c>
      <c r="B2299">
        <v>0</v>
      </c>
      <c r="C2299" t="s">
        <v>2327</v>
      </c>
      <c r="D2299" t="s">
        <v>2328</v>
      </c>
      <c r="E2299" s="32">
        <f t="shared" si="105"/>
        <v>45476</v>
      </c>
      <c r="F2299" s="51">
        <f t="shared" si="106"/>
        <v>0.52083333333333337</v>
      </c>
      <c r="G2299" s="33">
        <f t="shared" si="107"/>
        <v>45476.520833333336</v>
      </c>
    </row>
    <row r="2300" spans="1:7" x14ac:dyDescent="0.45">
      <c r="A2300">
        <v>0</v>
      </c>
      <c r="B2300">
        <v>0</v>
      </c>
      <c r="C2300" t="s">
        <v>2328</v>
      </c>
      <c r="D2300" t="s">
        <v>2329</v>
      </c>
      <c r="E2300" s="32">
        <f t="shared" si="105"/>
        <v>45476</v>
      </c>
      <c r="F2300" s="51">
        <f t="shared" si="106"/>
        <v>0.54166666666666663</v>
      </c>
      <c r="G2300" s="33">
        <f t="shared" si="107"/>
        <v>45476.541666666664</v>
      </c>
    </row>
    <row r="2301" spans="1:7" x14ac:dyDescent="0.45">
      <c r="A2301">
        <v>0</v>
      </c>
      <c r="B2301">
        <v>0</v>
      </c>
      <c r="C2301" t="s">
        <v>2329</v>
      </c>
      <c r="D2301" t="s">
        <v>2330</v>
      </c>
      <c r="E2301" s="32">
        <f t="shared" si="105"/>
        <v>45476</v>
      </c>
      <c r="F2301" s="51">
        <f t="shared" si="106"/>
        <v>0.5625</v>
      </c>
      <c r="G2301" s="33">
        <f t="shared" si="107"/>
        <v>45476.5625</v>
      </c>
    </row>
    <row r="2302" spans="1:7" x14ac:dyDescent="0.45">
      <c r="A2302">
        <v>0</v>
      </c>
      <c r="B2302">
        <v>0</v>
      </c>
      <c r="C2302" t="s">
        <v>2330</v>
      </c>
      <c r="D2302" t="s">
        <v>2331</v>
      </c>
      <c r="E2302" s="32">
        <f t="shared" si="105"/>
        <v>45476</v>
      </c>
      <c r="F2302" s="51">
        <f t="shared" si="106"/>
        <v>0.58333333333333337</v>
      </c>
      <c r="G2302" s="33">
        <f t="shared" si="107"/>
        <v>45476.583333333336</v>
      </c>
    </row>
    <row r="2303" spans="1:7" x14ac:dyDescent="0.45">
      <c r="A2303">
        <v>0</v>
      </c>
      <c r="B2303">
        <v>0</v>
      </c>
      <c r="C2303" t="s">
        <v>2331</v>
      </c>
      <c r="D2303" t="s">
        <v>2332</v>
      </c>
      <c r="E2303" s="32">
        <f t="shared" si="105"/>
        <v>45476</v>
      </c>
      <c r="F2303" s="51">
        <f t="shared" si="106"/>
        <v>0.60416666666666663</v>
      </c>
      <c r="G2303" s="33">
        <f t="shared" si="107"/>
        <v>45476.604166666664</v>
      </c>
    </row>
    <row r="2304" spans="1:7" x14ac:dyDescent="0.45">
      <c r="A2304">
        <v>0</v>
      </c>
      <c r="B2304">
        <v>0</v>
      </c>
      <c r="C2304" t="s">
        <v>2332</v>
      </c>
      <c r="D2304" t="s">
        <v>2333</v>
      </c>
      <c r="E2304" s="32">
        <f t="shared" si="105"/>
        <v>45476</v>
      </c>
      <c r="F2304" s="51">
        <f t="shared" si="106"/>
        <v>0.625</v>
      </c>
      <c r="G2304" s="33">
        <f t="shared" si="107"/>
        <v>45476.625</v>
      </c>
    </row>
    <row r="2305" spans="1:7" x14ac:dyDescent="0.45">
      <c r="A2305">
        <v>0</v>
      </c>
      <c r="B2305">
        <v>0</v>
      </c>
      <c r="C2305" t="s">
        <v>2333</v>
      </c>
      <c r="D2305" t="s">
        <v>2334</v>
      </c>
      <c r="E2305" s="32">
        <f t="shared" si="105"/>
        <v>45476</v>
      </c>
      <c r="F2305" s="51">
        <f t="shared" si="106"/>
        <v>0.64583333333333337</v>
      </c>
      <c r="G2305" s="33">
        <f t="shared" si="107"/>
        <v>45476.645833333336</v>
      </c>
    </row>
    <row r="2306" spans="1:7" x14ac:dyDescent="0.45">
      <c r="A2306">
        <v>0</v>
      </c>
      <c r="B2306">
        <v>0</v>
      </c>
      <c r="C2306" t="s">
        <v>2334</v>
      </c>
      <c r="D2306" t="s">
        <v>2335</v>
      </c>
      <c r="E2306" s="32">
        <f t="shared" si="105"/>
        <v>45476</v>
      </c>
      <c r="F2306" s="51">
        <f t="shared" si="106"/>
        <v>0.66666666666666663</v>
      </c>
      <c r="G2306" s="33">
        <f t="shared" si="107"/>
        <v>45476.666666666664</v>
      </c>
    </row>
    <row r="2307" spans="1:7" x14ac:dyDescent="0.45">
      <c r="A2307">
        <v>0</v>
      </c>
      <c r="B2307">
        <v>0</v>
      </c>
      <c r="C2307" t="s">
        <v>2335</v>
      </c>
      <c r="D2307" t="s">
        <v>2336</v>
      </c>
      <c r="E2307" s="32">
        <f t="shared" si="105"/>
        <v>45476</v>
      </c>
      <c r="F2307" s="51">
        <f t="shared" si="106"/>
        <v>0.6875</v>
      </c>
      <c r="G2307" s="33">
        <f t="shared" si="107"/>
        <v>45476.6875</v>
      </c>
    </row>
    <row r="2308" spans="1:7" x14ac:dyDescent="0.45">
      <c r="A2308">
        <v>0.20200000000000001</v>
      </c>
      <c r="B2308">
        <v>1.1100000000000001</v>
      </c>
      <c r="C2308" t="s">
        <v>2336</v>
      </c>
      <c r="D2308" t="s">
        <v>2337</v>
      </c>
      <c r="E2308" s="32">
        <f t="shared" ref="E2308:E2371" si="108">DATE(MID(C2308,2,4),MID(C2308,7,2),MID(C2308,10,2))</f>
        <v>45476</v>
      </c>
      <c r="F2308" s="51">
        <f t="shared" ref="F2308:F2371" si="109">TIME(MID(C2308,13,2),MID(C2308,16,2),0)</f>
        <v>0.70833333333333337</v>
      </c>
      <c r="G2308" s="33">
        <f t="shared" ref="G2308:G2371" si="110">E2308+F2308</f>
        <v>45476.708333333336</v>
      </c>
    </row>
    <row r="2309" spans="1:7" x14ac:dyDescent="0.45">
      <c r="A2309">
        <v>0</v>
      </c>
      <c r="B2309">
        <v>0</v>
      </c>
      <c r="C2309" t="s">
        <v>2337</v>
      </c>
      <c r="D2309" t="s">
        <v>2338</v>
      </c>
      <c r="E2309" s="32">
        <f t="shared" si="108"/>
        <v>45476</v>
      </c>
      <c r="F2309" s="51">
        <f t="shared" si="109"/>
        <v>0.72916666666666663</v>
      </c>
      <c r="G2309" s="33">
        <f t="shared" si="110"/>
        <v>45476.729166666664</v>
      </c>
    </row>
    <row r="2310" spans="1:7" x14ac:dyDescent="0.45">
      <c r="A2310">
        <v>0</v>
      </c>
      <c r="B2310">
        <v>0</v>
      </c>
      <c r="C2310" t="s">
        <v>2338</v>
      </c>
      <c r="D2310" t="s">
        <v>2339</v>
      </c>
      <c r="E2310" s="32">
        <f t="shared" si="108"/>
        <v>45476</v>
      </c>
      <c r="F2310" s="51">
        <f t="shared" si="109"/>
        <v>0.75</v>
      </c>
      <c r="G2310" s="33">
        <f t="shared" si="110"/>
        <v>45476.75</v>
      </c>
    </row>
    <row r="2311" spans="1:7" x14ac:dyDescent="0.45">
      <c r="A2311">
        <v>0</v>
      </c>
      <c r="B2311">
        <v>0</v>
      </c>
      <c r="C2311" t="s">
        <v>2339</v>
      </c>
      <c r="D2311" t="s">
        <v>2340</v>
      </c>
      <c r="E2311" s="32">
        <f t="shared" si="108"/>
        <v>45476</v>
      </c>
      <c r="F2311" s="51">
        <f t="shared" si="109"/>
        <v>0.77083333333333337</v>
      </c>
      <c r="G2311" s="33">
        <f t="shared" si="110"/>
        <v>45476.770833333336</v>
      </c>
    </row>
    <row r="2312" spans="1:7" x14ac:dyDescent="0.45">
      <c r="A2312">
        <v>0</v>
      </c>
      <c r="B2312">
        <v>0</v>
      </c>
      <c r="C2312" t="s">
        <v>2340</v>
      </c>
      <c r="D2312" t="s">
        <v>2341</v>
      </c>
      <c r="E2312" s="32">
        <f t="shared" si="108"/>
        <v>45476</v>
      </c>
      <c r="F2312" s="51">
        <f t="shared" si="109"/>
        <v>0.79166666666666663</v>
      </c>
      <c r="G2312" s="33">
        <f t="shared" si="110"/>
        <v>45476.791666666664</v>
      </c>
    </row>
    <row r="2313" spans="1:7" x14ac:dyDescent="0.45">
      <c r="A2313">
        <v>0.1346</v>
      </c>
      <c r="B2313">
        <v>0.74</v>
      </c>
      <c r="C2313" t="s">
        <v>2341</v>
      </c>
      <c r="D2313" t="s">
        <v>2342</v>
      </c>
      <c r="E2313" s="32">
        <f t="shared" si="108"/>
        <v>45476</v>
      </c>
      <c r="F2313" s="51">
        <f t="shared" si="109"/>
        <v>0.8125</v>
      </c>
      <c r="G2313" s="33">
        <f t="shared" si="110"/>
        <v>45476.8125</v>
      </c>
    </row>
    <row r="2314" spans="1:7" x14ac:dyDescent="0.45">
      <c r="A2314">
        <v>2.24E-2</v>
      </c>
      <c r="B2314">
        <v>0.12</v>
      </c>
      <c r="C2314" t="s">
        <v>2342</v>
      </c>
      <c r="D2314" t="s">
        <v>2343</v>
      </c>
      <c r="E2314" s="32">
        <f t="shared" si="108"/>
        <v>45476</v>
      </c>
      <c r="F2314" s="51">
        <f t="shared" si="109"/>
        <v>0.83333333333333337</v>
      </c>
      <c r="G2314" s="33">
        <f t="shared" si="110"/>
        <v>45476.833333333336</v>
      </c>
    </row>
    <row r="2315" spans="1:7" x14ac:dyDescent="0.45">
      <c r="A2315">
        <v>0</v>
      </c>
      <c r="B2315">
        <v>0</v>
      </c>
      <c r="C2315" t="s">
        <v>2343</v>
      </c>
      <c r="D2315" t="s">
        <v>2344</v>
      </c>
      <c r="E2315" s="32">
        <f t="shared" si="108"/>
        <v>45476</v>
      </c>
      <c r="F2315" s="51">
        <f t="shared" si="109"/>
        <v>0.85416666666666663</v>
      </c>
      <c r="G2315" s="33">
        <f t="shared" si="110"/>
        <v>45476.854166666664</v>
      </c>
    </row>
    <row r="2316" spans="1:7" x14ac:dyDescent="0.45">
      <c r="A2316">
        <v>0.26929999999999998</v>
      </c>
      <c r="B2316">
        <v>1.48</v>
      </c>
      <c r="C2316" t="s">
        <v>2344</v>
      </c>
      <c r="D2316" t="s">
        <v>2345</v>
      </c>
      <c r="E2316" s="32">
        <f t="shared" si="108"/>
        <v>45476</v>
      </c>
      <c r="F2316" s="51">
        <f t="shared" si="109"/>
        <v>0.875</v>
      </c>
      <c r="G2316" s="33">
        <f t="shared" si="110"/>
        <v>45476.875</v>
      </c>
    </row>
    <row r="2317" spans="1:7" x14ac:dyDescent="0.45">
      <c r="A2317">
        <v>0</v>
      </c>
      <c r="B2317">
        <v>0</v>
      </c>
      <c r="C2317" t="s">
        <v>2345</v>
      </c>
      <c r="D2317" t="s">
        <v>2346</v>
      </c>
      <c r="E2317" s="32">
        <f t="shared" si="108"/>
        <v>45476</v>
      </c>
      <c r="F2317" s="51">
        <f t="shared" si="109"/>
        <v>0.89583333333333337</v>
      </c>
      <c r="G2317" s="33">
        <f t="shared" si="110"/>
        <v>45476.895833333336</v>
      </c>
    </row>
    <row r="2318" spans="1:7" x14ac:dyDescent="0.45">
      <c r="A2318">
        <v>0</v>
      </c>
      <c r="B2318">
        <v>0</v>
      </c>
      <c r="C2318" t="s">
        <v>2346</v>
      </c>
      <c r="D2318" t="s">
        <v>2347</v>
      </c>
      <c r="E2318" s="32">
        <f t="shared" si="108"/>
        <v>45476</v>
      </c>
      <c r="F2318" s="51">
        <f t="shared" si="109"/>
        <v>0.91666666666666663</v>
      </c>
      <c r="G2318" s="33">
        <f t="shared" si="110"/>
        <v>45476.916666666664</v>
      </c>
    </row>
    <row r="2319" spans="1:7" x14ac:dyDescent="0.45">
      <c r="A2319">
        <v>0</v>
      </c>
      <c r="B2319">
        <v>0</v>
      </c>
      <c r="C2319" t="s">
        <v>2347</v>
      </c>
      <c r="D2319" t="s">
        <v>2348</v>
      </c>
      <c r="E2319" s="32">
        <f t="shared" si="108"/>
        <v>45476</v>
      </c>
      <c r="F2319" s="51">
        <f t="shared" si="109"/>
        <v>0.9375</v>
      </c>
      <c r="G2319" s="33">
        <f t="shared" si="110"/>
        <v>45476.9375</v>
      </c>
    </row>
    <row r="2320" spans="1:7" x14ac:dyDescent="0.45">
      <c r="A2320">
        <v>0</v>
      </c>
      <c r="B2320">
        <v>0</v>
      </c>
      <c r="C2320" t="s">
        <v>2348</v>
      </c>
      <c r="D2320" t="s">
        <v>2349</v>
      </c>
      <c r="E2320" s="32">
        <f t="shared" si="108"/>
        <v>45476</v>
      </c>
      <c r="F2320" s="51">
        <f t="shared" si="109"/>
        <v>0.95833333333333337</v>
      </c>
      <c r="G2320" s="33">
        <f t="shared" si="110"/>
        <v>45476.958333333336</v>
      </c>
    </row>
    <row r="2321" spans="1:7" x14ac:dyDescent="0.45">
      <c r="A2321">
        <v>0</v>
      </c>
      <c r="B2321">
        <v>0</v>
      </c>
      <c r="C2321" t="s">
        <v>2349</v>
      </c>
      <c r="D2321" t="s">
        <v>2350</v>
      </c>
      <c r="E2321" s="32">
        <f t="shared" si="108"/>
        <v>45476</v>
      </c>
      <c r="F2321" s="51">
        <f t="shared" si="109"/>
        <v>0.97916666666666663</v>
      </c>
      <c r="G2321" s="33">
        <f t="shared" si="110"/>
        <v>45476.979166666664</v>
      </c>
    </row>
    <row r="2322" spans="1:7" x14ac:dyDescent="0.45">
      <c r="A2322">
        <v>0</v>
      </c>
      <c r="B2322">
        <v>0</v>
      </c>
      <c r="C2322" t="s">
        <v>2350</v>
      </c>
      <c r="D2322" t="s">
        <v>2351</v>
      </c>
      <c r="E2322" s="32">
        <f t="shared" si="108"/>
        <v>45477</v>
      </c>
      <c r="F2322" s="51">
        <f t="shared" si="109"/>
        <v>0</v>
      </c>
      <c r="G2322" s="33">
        <f t="shared" si="110"/>
        <v>45477</v>
      </c>
    </row>
    <row r="2323" spans="1:7" x14ac:dyDescent="0.45">
      <c r="A2323">
        <v>0</v>
      </c>
      <c r="B2323">
        <v>0</v>
      </c>
      <c r="C2323" t="s">
        <v>2351</v>
      </c>
      <c r="D2323" t="s">
        <v>2352</v>
      </c>
      <c r="E2323" s="32">
        <f t="shared" si="108"/>
        <v>45477</v>
      </c>
      <c r="F2323" s="51">
        <f t="shared" si="109"/>
        <v>2.0833333333333332E-2</v>
      </c>
      <c r="G2323" s="33">
        <f t="shared" si="110"/>
        <v>45477.020833333336</v>
      </c>
    </row>
    <row r="2324" spans="1:7" x14ac:dyDescent="0.45">
      <c r="A2324">
        <v>0</v>
      </c>
      <c r="B2324">
        <v>0</v>
      </c>
      <c r="C2324" t="s">
        <v>2352</v>
      </c>
      <c r="D2324" t="s">
        <v>2353</v>
      </c>
      <c r="E2324" s="32">
        <f t="shared" si="108"/>
        <v>45477</v>
      </c>
      <c r="F2324" s="51">
        <f t="shared" si="109"/>
        <v>4.1666666666666664E-2</v>
      </c>
      <c r="G2324" s="33">
        <f t="shared" si="110"/>
        <v>45477.041666666664</v>
      </c>
    </row>
    <row r="2325" spans="1:7" x14ac:dyDescent="0.45">
      <c r="A2325">
        <v>0</v>
      </c>
      <c r="B2325">
        <v>0</v>
      </c>
      <c r="C2325" t="s">
        <v>2353</v>
      </c>
      <c r="D2325" t="s">
        <v>2354</v>
      </c>
      <c r="E2325" s="32">
        <f t="shared" si="108"/>
        <v>45477</v>
      </c>
      <c r="F2325" s="51">
        <f t="shared" si="109"/>
        <v>6.25E-2</v>
      </c>
      <c r="G2325" s="33">
        <f t="shared" si="110"/>
        <v>45477.0625</v>
      </c>
    </row>
    <row r="2326" spans="1:7" x14ac:dyDescent="0.45">
      <c r="A2326">
        <v>0</v>
      </c>
      <c r="B2326">
        <v>0</v>
      </c>
      <c r="C2326" t="s">
        <v>2354</v>
      </c>
      <c r="D2326" t="s">
        <v>2355</v>
      </c>
      <c r="E2326" s="32">
        <f t="shared" si="108"/>
        <v>45477</v>
      </c>
      <c r="F2326" s="51">
        <f t="shared" si="109"/>
        <v>8.3333333333333329E-2</v>
      </c>
      <c r="G2326" s="33">
        <f t="shared" si="110"/>
        <v>45477.083333333336</v>
      </c>
    </row>
    <row r="2327" spans="1:7" x14ac:dyDescent="0.45">
      <c r="A2327">
        <v>0</v>
      </c>
      <c r="B2327">
        <v>0</v>
      </c>
      <c r="C2327" t="s">
        <v>2355</v>
      </c>
      <c r="D2327" t="s">
        <v>2356</v>
      </c>
      <c r="E2327" s="32">
        <f t="shared" si="108"/>
        <v>45477</v>
      </c>
      <c r="F2327" s="51">
        <f t="shared" si="109"/>
        <v>0.10416666666666667</v>
      </c>
      <c r="G2327" s="33">
        <f t="shared" si="110"/>
        <v>45477.104166666664</v>
      </c>
    </row>
    <row r="2328" spans="1:7" x14ac:dyDescent="0.45">
      <c r="A2328">
        <v>0</v>
      </c>
      <c r="B2328">
        <v>0</v>
      </c>
      <c r="C2328" t="s">
        <v>2356</v>
      </c>
      <c r="D2328" t="s">
        <v>2357</v>
      </c>
      <c r="E2328" s="32">
        <f t="shared" si="108"/>
        <v>45477</v>
      </c>
      <c r="F2328" s="51">
        <f t="shared" si="109"/>
        <v>0.125</v>
      </c>
      <c r="G2328" s="33">
        <f t="shared" si="110"/>
        <v>45477.125</v>
      </c>
    </row>
    <row r="2329" spans="1:7" x14ac:dyDescent="0.45">
      <c r="A2329">
        <v>0</v>
      </c>
      <c r="B2329">
        <v>0</v>
      </c>
      <c r="C2329" t="s">
        <v>2357</v>
      </c>
      <c r="D2329" t="s">
        <v>2358</v>
      </c>
      <c r="E2329" s="32">
        <f t="shared" si="108"/>
        <v>45477</v>
      </c>
      <c r="F2329" s="51">
        <f t="shared" si="109"/>
        <v>0.14583333333333334</v>
      </c>
      <c r="G2329" s="33">
        <f t="shared" si="110"/>
        <v>45477.145833333336</v>
      </c>
    </row>
    <row r="2330" spans="1:7" x14ac:dyDescent="0.45">
      <c r="A2330">
        <v>0</v>
      </c>
      <c r="B2330">
        <v>0</v>
      </c>
      <c r="C2330" t="s">
        <v>2358</v>
      </c>
      <c r="D2330" t="s">
        <v>2359</v>
      </c>
      <c r="E2330" s="32">
        <f t="shared" si="108"/>
        <v>45477</v>
      </c>
      <c r="F2330" s="51">
        <f t="shared" si="109"/>
        <v>0.16666666666666666</v>
      </c>
      <c r="G2330" s="33">
        <f t="shared" si="110"/>
        <v>45477.166666666664</v>
      </c>
    </row>
    <row r="2331" spans="1:7" x14ac:dyDescent="0.45">
      <c r="A2331">
        <v>0</v>
      </c>
      <c r="B2331">
        <v>0</v>
      </c>
      <c r="C2331" t="s">
        <v>2359</v>
      </c>
      <c r="D2331" t="s">
        <v>2360</v>
      </c>
      <c r="E2331" s="32">
        <f t="shared" si="108"/>
        <v>45477</v>
      </c>
      <c r="F2331" s="51">
        <f t="shared" si="109"/>
        <v>0.1875</v>
      </c>
      <c r="G2331" s="33">
        <f t="shared" si="110"/>
        <v>45477.1875</v>
      </c>
    </row>
    <row r="2332" spans="1:7" x14ac:dyDescent="0.45">
      <c r="A2332">
        <v>0</v>
      </c>
      <c r="B2332">
        <v>0</v>
      </c>
      <c r="C2332" t="s">
        <v>2360</v>
      </c>
      <c r="D2332" t="s">
        <v>2361</v>
      </c>
      <c r="E2332" s="32">
        <f t="shared" si="108"/>
        <v>45477</v>
      </c>
      <c r="F2332" s="51">
        <f t="shared" si="109"/>
        <v>0.20833333333333334</v>
      </c>
      <c r="G2332" s="33">
        <f t="shared" si="110"/>
        <v>45477.208333333336</v>
      </c>
    </row>
    <row r="2333" spans="1:7" x14ac:dyDescent="0.45">
      <c r="A2333">
        <v>0</v>
      </c>
      <c r="B2333">
        <v>0</v>
      </c>
      <c r="C2333" t="s">
        <v>2361</v>
      </c>
      <c r="D2333" t="s">
        <v>2362</v>
      </c>
      <c r="E2333" s="32">
        <f t="shared" si="108"/>
        <v>45477</v>
      </c>
      <c r="F2333" s="51">
        <f t="shared" si="109"/>
        <v>0.22916666666666666</v>
      </c>
      <c r="G2333" s="33">
        <f t="shared" si="110"/>
        <v>45477.229166666664</v>
      </c>
    </row>
    <row r="2334" spans="1:7" x14ac:dyDescent="0.45">
      <c r="A2334">
        <v>0</v>
      </c>
      <c r="B2334">
        <v>0</v>
      </c>
      <c r="C2334" t="s">
        <v>2362</v>
      </c>
      <c r="D2334" t="s">
        <v>2363</v>
      </c>
      <c r="E2334" s="32">
        <f t="shared" si="108"/>
        <v>45477</v>
      </c>
      <c r="F2334" s="51">
        <f t="shared" si="109"/>
        <v>0.25</v>
      </c>
      <c r="G2334" s="33">
        <f t="shared" si="110"/>
        <v>45477.25</v>
      </c>
    </row>
    <row r="2335" spans="1:7" x14ac:dyDescent="0.45">
      <c r="A2335">
        <v>0</v>
      </c>
      <c r="B2335">
        <v>0</v>
      </c>
      <c r="C2335" t="s">
        <v>2363</v>
      </c>
      <c r="D2335" t="s">
        <v>2364</v>
      </c>
      <c r="E2335" s="32">
        <f t="shared" si="108"/>
        <v>45477</v>
      </c>
      <c r="F2335" s="51">
        <f t="shared" si="109"/>
        <v>0.27083333333333331</v>
      </c>
      <c r="G2335" s="33">
        <f t="shared" si="110"/>
        <v>45477.270833333336</v>
      </c>
    </row>
    <row r="2336" spans="1:7" x14ac:dyDescent="0.45">
      <c r="A2336">
        <v>0</v>
      </c>
      <c r="B2336">
        <v>0</v>
      </c>
      <c r="C2336" t="s">
        <v>2364</v>
      </c>
      <c r="D2336" t="s">
        <v>2365</v>
      </c>
      <c r="E2336" s="32">
        <f t="shared" si="108"/>
        <v>45477</v>
      </c>
      <c r="F2336" s="51">
        <f t="shared" si="109"/>
        <v>0.29166666666666669</v>
      </c>
      <c r="G2336" s="33">
        <f t="shared" si="110"/>
        <v>45477.291666666664</v>
      </c>
    </row>
    <row r="2337" spans="1:7" x14ac:dyDescent="0.45">
      <c r="A2337">
        <v>2.24E-2</v>
      </c>
      <c r="B2337">
        <v>0.12</v>
      </c>
      <c r="C2337" t="s">
        <v>2365</v>
      </c>
      <c r="D2337" t="s">
        <v>2366</v>
      </c>
      <c r="E2337" s="32">
        <f t="shared" si="108"/>
        <v>45477</v>
      </c>
      <c r="F2337" s="51">
        <f t="shared" si="109"/>
        <v>0.3125</v>
      </c>
      <c r="G2337" s="33">
        <f t="shared" si="110"/>
        <v>45477.3125</v>
      </c>
    </row>
    <row r="2338" spans="1:7" x14ac:dyDescent="0.45">
      <c r="A2338">
        <v>0</v>
      </c>
      <c r="B2338">
        <v>0</v>
      </c>
      <c r="C2338" t="s">
        <v>2366</v>
      </c>
      <c r="D2338" t="s">
        <v>2367</v>
      </c>
      <c r="E2338" s="32">
        <f t="shared" si="108"/>
        <v>45477</v>
      </c>
      <c r="F2338" s="51">
        <f t="shared" si="109"/>
        <v>0.33333333333333331</v>
      </c>
      <c r="G2338" s="33">
        <f t="shared" si="110"/>
        <v>45477.333333333336</v>
      </c>
    </row>
    <row r="2339" spans="1:7" x14ac:dyDescent="0.45">
      <c r="A2339">
        <v>0</v>
      </c>
      <c r="B2339">
        <v>0</v>
      </c>
      <c r="C2339" t="s">
        <v>2367</v>
      </c>
      <c r="D2339" t="s">
        <v>2368</v>
      </c>
      <c r="E2339" s="32">
        <f t="shared" si="108"/>
        <v>45477</v>
      </c>
      <c r="F2339" s="51">
        <f t="shared" si="109"/>
        <v>0.35416666666666669</v>
      </c>
      <c r="G2339" s="33">
        <f t="shared" si="110"/>
        <v>45477.354166666664</v>
      </c>
    </row>
    <row r="2340" spans="1:7" x14ac:dyDescent="0.45">
      <c r="A2340">
        <v>0</v>
      </c>
      <c r="B2340">
        <v>0</v>
      </c>
      <c r="C2340" t="s">
        <v>2368</v>
      </c>
      <c r="D2340" t="s">
        <v>2369</v>
      </c>
      <c r="E2340" s="32">
        <f t="shared" si="108"/>
        <v>45477</v>
      </c>
      <c r="F2340" s="51">
        <f t="shared" si="109"/>
        <v>0.375</v>
      </c>
      <c r="G2340" s="33">
        <f t="shared" si="110"/>
        <v>45477.375</v>
      </c>
    </row>
    <row r="2341" spans="1:7" x14ac:dyDescent="0.45">
      <c r="A2341">
        <v>0</v>
      </c>
      <c r="B2341">
        <v>0</v>
      </c>
      <c r="C2341" t="s">
        <v>2369</v>
      </c>
      <c r="D2341" t="s">
        <v>2370</v>
      </c>
      <c r="E2341" s="32">
        <f t="shared" si="108"/>
        <v>45477</v>
      </c>
      <c r="F2341" s="51">
        <f t="shared" si="109"/>
        <v>0.39583333333333331</v>
      </c>
      <c r="G2341" s="33">
        <f t="shared" si="110"/>
        <v>45477.395833333336</v>
      </c>
    </row>
    <row r="2342" spans="1:7" x14ac:dyDescent="0.45">
      <c r="A2342">
        <v>1.12E-2</v>
      </c>
      <c r="B2342">
        <v>0.06</v>
      </c>
      <c r="C2342" t="s">
        <v>2370</v>
      </c>
      <c r="D2342" t="s">
        <v>2371</v>
      </c>
      <c r="E2342" s="32">
        <f t="shared" si="108"/>
        <v>45477</v>
      </c>
      <c r="F2342" s="51">
        <f t="shared" si="109"/>
        <v>0.41666666666666669</v>
      </c>
      <c r="G2342" s="33">
        <f t="shared" si="110"/>
        <v>45477.416666666664</v>
      </c>
    </row>
    <row r="2343" spans="1:7" x14ac:dyDescent="0.45">
      <c r="A2343">
        <v>0</v>
      </c>
      <c r="B2343">
        <v>0</v>
      </c>
      <c r="C2343" t="s">
        <v>2371</v>
      </c>
      <c r="D2343" t="s">
        <v>2372</v>
      </c>
      <c r="E2343" s="32">
        <f t="shared" si="108"/>
        <v>45477</v>
      </c>
      <c r="F2343" s="51">
        <f t="shared" si="109"/>
        <v>0.4375</v>
      </c>
      <c r="G2343" s="33">
        <f t="shared" si="110"/>
        <v>45477.4375</v>
      </c>
    </row>
    <row r="2344" spans="1:7" x14ac:dyDescent="0.45">
      <c r="A2344">
        <v>0</v>
      </c>
      <c r="B2344">
        <v>0</v>
      </c>
      <c r="C2344" t="s">
        <v>2372</v>
      </c>
      <c r="D2344" t="s">
        <v>2373</v>
      </c>
      <c r="E2344" s="32">
        <f t="shared" si="108"/>
        <v>45477</v>
      </c>
      <c r="F2344" s="51">
        <f t="shared" si="109"/>
        <v>0.45833333333333331</v>
      </c>
      <c r="G2344" s="33">
        <f t="shared" si="110"/>
        <v>45477.458333333336</v>
      </c>
    </row>
    <row r="2345" spans="1:7" x14ac:dyDescent="0.45">
      <c r="A2345">
        <v>0</v>
      </c>
      <c r="B2345">
        <v>0</v>
      </c>
      <c r="C2345" t="s">
        <v>2373</v>
      </c>
      <c r="D2345" t="s">
        <v>2374</v>
      </c>
      <c r="E2345" s="32">
        <f t="shared" si="108"/>
        <v>45477</v>
      </c>
      <c r="F2345" s="51">
        <f t="shared" si="109"/>
        <v>0.47916666666666669</v>
      </c>
      <c r="G2345" s="33">
        <f t="shared" si="110"/>
        <v>45477.479166666664</v>
      </c>
    </row>
    <row r="2346" spans="1:7" x14ac:dyDescent="0.45">
      <c r="A2346">
        <v>0</v>
      </c>
      <c r="B2346">
        <v>0</v>
      </c>
      <c r="C2346" t="s">
        <v>2374</v>
      </c>
      <c r="D2346" t="s">
        <v>2375</v>
      </c>
      <c r="E2346" s="32">
        <f t="shared" si="108"/>
        <v>45477</v>
      </c>
      <c r="F2346" s="51">
        <f t="shared" si="109"/>
        <v>0.5</v>
      </c>
      <c r="G2346" s="33">
        <f t="shared" si="110"/>
        <v>45477.5</v>
      </c>
    </row>
    <row r="2347" spans="1:7" x14ac:dyDescent="0.45">
      <c r="A2347">
        <v>0</v>
      </c>
      <c r="B2347">
        <v>0</v>
      </c>
      <c r="C2347" t="s">
        <v>2375</v>
      </c>
      <c r="D2347" t="s">
        <v>2376</v>
      </c>
      <c r="E2347" s="32">
        <f t="shared" si="108"/>
        <v>45477</v>
      </c>
      <c r="F2347" s="51">
        <f t="shared" si="109"/>
        <v>0.52083333333333337</v>
      </c>
      <c r="G2347" s="33">
        <f t="shared" si="110"/>
        <v>45477.520833333336</v>
      </c>
    </row>
    <row r="2348" spans="1:7" x14ac:dyDescent="0.45">
      <c r="A2348">
        <v>0</v>
      </c>
      <c r="B2348">
        <v>0</v>
      </c>
      <c r="C2348" t="s">
        <v>2376</v>
      </c>
      <c r="D2348" t="s">
        <v>2377</v>
      </c>
      <c r="E2348" s="32">
        <f t="shared" si="108"/>
        <v>45477</v>
      </c>
      <c r="F2348" s="51">
        <f t="shared" si="109"/>
        <v>0.54166666666666663</v>
      </c>
      <c r="G2348" s="33">
        <f t="shared" si="110"/>
        <v>45477.541666666664</v>
      </c>
    </row>
    <row r="2349" spans="1:7" x14ac:dyDescent="0.45">
      <c r="A2349">
        <v>0</v>
      </c>
      <c r="B2349">
        <v>0</v>
      </c>
      <c r="C2349" t="s">
        <v>2377</v>
      </c>
      <c r="D2349" t="s">
        <v>2378</v>
      </c>
      <c r="E2349" s="32">
        <f t="shared" si="108"/>
        <v>45477</v>
      </c>
      <c r="F2349" s="51">
        <f t="shared" si="109"/>
        <v>0.5625</v>
      </c>
      <c r="G2349" s="33">
        <f t="shared" si="110"/>
        <v>45477.5625</v>
      </c>
    </row>
    <row r="2350" spans="1:7" x14ac:dyDescent="0.45">
      <c r="A2350">
        <v>0</v>
      </c>
      <c r="B2350">
        <v>0</v>
      </c>
      <c r="C2350" t="s">
        <v>2378</v>
      </c>
      <c r="D2350" t="s">
        <v>2379</v>
      </c>
      <c r="E2350" s="32">
        <f t="shared" si="108"/>
        <v>45477</v>
      </c>
      <c r="F2350" s="51">
        <f t="shared" si="109"/>
        <v>0.58333333333333337</v>
      </c>
      <c r="G2350" s="33">
        <f t="shared" si="110"/>
        <v>45477.583333333336</v>
      </c>
    </row>
    <row r="2351" spans="1:7" x14ac:dyDescent="0.45">
      <c r="A2351">
        <v>0</v>
      </c>
      <c r="B2351">
        <v>0</v>
      </c>
      <c r="C2351" t="s">
        <v>2379</v>
      </c>
      <c r="D2351" t="s">
        <v>2380</v>
      </c>
      <c r="E2351" s="32">
        <f t="shared" si="108"/>
        <v>45477</v>
      </c>
      <c r="F2351" s="51">
        <f t="shared" si="109"/>
        <v>0.60416666666666663</v>
      </c>
      <c r="G2351" s="33">
        <f t="shared" si="110"/>
        <v>45477.604166666664</v>
      </c>
    </row>
    <row r="2352" spans="1:7" x14ac:dyDescent="0.45">
      <c r="A2352">
        <v>0</v>
      </c>
      <c r="B2352">
        <v>0</v>
      </c>
      <c r="C2352" t="s">
        <v>2380</v>
      </c>
      <c r="D2352" t="s">
        <v>2381</v>
      </c>
      <c r="E2352" s="32">
        <f t="shared" si="108"/>
        <v>45477</v>
      </c>
      <c r="F2352" s="51">
        <f t="shared" si="109"/>
        <v>0.625</v>
      </c>
      <c r="G2352" s="33">
        <f t="shared" si="110"/>
        <v>45477.625</v>
      </c>
    </row>
    <row r="2353" spans="1:7" x14ac:dyDescent="0.45">
      <c r="A2353">
        <v>0</v>
      </c>
      <c r="B2353">
        <v>0</v>
      </c>
      <c r="C2353" t="s">
        <v>2381</v>
      </c>
      <c r="D2353" t="s">
        <v>2382</v>
      </c>
      <c r="E2353" s="32">
        <f t="shared" si="108"/>
        <v>45477</v>
      </c>
      <c r="F2353" s="51">
        <f t="shared" si="109"/>
        <v>0.64583333333333337</v>
      </c>
      <c r="G2353" s="33">
        <f t="shared" si="110"/>
        <v>45477.645833333336</v>
      </c>
    </row>
    <row r="2354" spans="1:7" x14ac:dyDescent="0.45">
      <c r="A2354">
        <v>0</v>
      </c>
      <c r="B2354">
        <v>0</v>
      </c>
      <c r="C2354" t="s">
        <v>2382</v>
      </c>
      <c r="D2354" t="s">
        <v>2383</v>
      </c>
      <c r="E2354" s="32">
        <f t="shared" si="108"/>
        <v>45477</v>
      </c>
      <c r="F2354" s="51">
        <f t="shared" si="109"/>
        <v>0.66666666666666663</v>
      </c>
      <c r="G2354" s="33">
        <f t="shared" si="110"/>
        <v>45477.666666666664</v>
      </c>
    </row>
    <row r="2355" spans="1:7" x14ac:dyDescent="0.45">
      <c r="A2355">
        <v>0</v>
      </c>
      <c r="B2355">
        <v>0</v>
      </c>
      <c r="C2355" t="s">
        <v>2383</v>
      </c>
      <c r="D2355" t="s">
        <v>2384</v>
      </c>
      <c r="E2355" s="32">
        <f t="shared" si="108"/>
        <v>45477</v>
      </c>
      <c r="F2355" s="51">
        <f t="shared" si="109"/>
        <v>0.6875</v>
      </c>
      <c r="G2355" s="33">
        <f t="shared" si="110"/>
        <v>45477.6875</v>
      </c>
    </row>
    <row r="2356" spans="1:7" x14ac:dyDescent="0.45">
      <c r="A2356">
        <v>0</v>
      </c>
      <c r="B2356">
        <v>0</v>
      </c>
      <c r="C2356" t="s">
        <v>2384</v>
      </c>
      <c r="D2356" t="s">
        <v>2385</v>
      </c>
      <c r="E2356" s="32">
        <f t="shared" si="108"/>
        <v>45477</v>
      </c>
      <c r="F2356" s="51">
        <f t="shared" si="109"/>
        <v>0.70833333333333337</v>
      </c>
      <c r="G2356" s="33">
        <f t="shared" si="110"/>
        <v>45477.708333333336</v>
      </c>
    </row>
    <row r="2357" spans="1:7" x14ac:dyDescent="0.45">
      <c r="A2357">
        <v>0</v>
      </c>
      <c r="B2357">
        <v>0</v>
      </c>
      <c r="C2357" t="s">
        <v>2385</v>
      </c>
      <c r="D2357" t="s">
        <v>2386</v>
      </c>
      <c r="E2357" s="32">
        <f t="shared" si="108"/>
        <v>45477</v>
      </c>
      <c r="F2357" s="51">
        <f t="shared" si="109"/>
        <v>0.72916666666666663</v>
      </c>
      <c r="G2357" s="33">
        <f t="shared" si="110"/>
        <v>45477.729166666664</v>
      </c>
    </row>
    <row r="2358" spans="1:7" x14ac:dyDescent="0.45">
      <c r="A2358">
        <v>0</v>
      </c>
      <c r="B2358">
        <v>0</v>
      </c>
      <c r="C2358" t="s">
        <v>2386</v>
      </c>
      <c r="D2358" t="s">
        <v>2387</v>
      </c>
      <c r="E2358" s="32">
        <f t="shared" si="108"/>
        <v>45477</v>
      </c>
      <c r="F2358" s="51">
        <f t="shared" si="109"/>
        <v>0.75</v>
      </c>
      <c r="G2358" s="33">
        <f t="shared" si="110"/>
        <v>45477.75</v>
      </c>
    </row>
    <row r="2359" spans="1:7" x14ac:dyDescent="0.45">
      <c r="A2359">
        <v>0</v>
      </c>
      <c r="B2359">
        <v>0</v>
      </c>
      <c r="C2359" t="s">
        <v>2387</v>
      </c>
      <c r="D2359" t="s">
        <v>2388</v>
      </c>
      <c r="E2359" s="32">
        <f t="shared" si="108"/>
        <v>45477</v>
      </c>
      <c r="F2359" s="51">
        <f t="shared" si="109"/>
        <v>0.77083333333333337</v>
      </c>
      <c r="G2359" s="33">
        <f t="shared" si="110"/>
        <v>45477.770833333336</v>
      </c>
    </row>
    <row r="2360" spans="1:7" x14ac:dyDescent="0.45">
      <c r="A2360">
        <v>0</v>
      </c>
      <c r="B2360">
        <v>0</v>
      </c>
      <c r="C2360" t="s">
        <v>2388</v>
      </c>
      <c r="D2360" t="s">
        <v>2389</v>
      </c>
      <c r="E2360" s="32">
        <f t="shared" si="108"/>
        <v>45477</v>
      </c>
      <c r="F2360" s="51">
        <f t="shared" si="109"/>
        <v>0.79166666666666663</v>
      </c>
      <c r="G2360" s="33">
        <f t="shared" si="110"/>
        <v>45477.791666666664</v>
      </c>
    </row>
    <row r="2361" spans="1:7" x14ac:dyDescent="0.45">
      <c r="A2361">
        <v>0.2132</v>
      </c>
      <c r="B2361">
        <v>1.17</v>
      </c>
      <c r="C2361" t="s">
        <v>2389</v>
      </c>
      <c r="D2361" t="s">
        <v>2390</v>
      </c>
      <c r="E2361" s="32">
        <f t="shared" si="108"/>
        <v>45477</v>
      </c>
      <c r="F2361" s="51">
        <f t="shared" si="109"/>
        <v>0.8125</v>
      </c>
      <c r="G2361" s="33">
        <f t="shared" si="110"/>
        <v>45477.8125</v>
      </c>
    </row>
    <row r="2362" spans="1:7" x14ac:dyDescent="0.45">
      <c r="A2362">
        <v>0</v>
      </c>
      <c r="B2362">
        <v>0</v>
      </c>
      <c r="C2362" t="s">
        <v>2390</v>
      </c>
      <c r="D2362" t="s">
        <v>2391</v>
      </c>
      <c r="E2362" s="32">
        <f t="shared" si="108"/>
        <v>45477</v>
      </c>
      <c r="F2362" s="51">
        <f t="shared" si="109"/>
        <v>0.83333333333333337</v>
      </c>
      <c r="G2362" s="33">
        <f t="shared" si="110"/>
        <v>45477.833333333336</v>
      </c>
    </row>
    <row r="2363" spans="1:7" x14ac:dyDescent="0.45">
      <c r="A2363">
        <v>0</v>
      </c>
      <c r="B2363">
        <v>0</v>
      </c>
      <c r="C2363" t="s">
        <v>2391</v>
      </c>
      <c r="D2363" t="s">
        <v>2392</v>
      </c>
      <c r="E2363" s="32">
        <f t="shared" si="108"/>
        <v>45477</v>
      </c>
      <c r="F2363" s="51">
        <f t="shared" si="109"/>
        <v>0.85416666666666663</v>
      </c>
      <c r="G2363" s="33">
        <f t="shared" si="110"/>
        <v>45477.854166666664</v>
      </c>
    </row>
    <row r="2364" spans="1:7" x14ac:dyDescent="0.45">
      <c r="A2364">
        <v>0</v>
      </c>
      <c r="B2364">
        <v>0</v>
      </c>
      <c r="C2364" t="s">
        <v>2392</v>
      </c>
      <c r="D2364" t="s">
        <v>2393</v>
      </c>
      <c r="E2364" s="32">
        <f t="shared" si="108"/>
        <v>45477</v>
      </c>
      <c r="F2364" s="51">
        <f t="shared" si="109"/>
        <v>0.875</v>
      </c>
      <c r="G2364" s="33">
        <f t="shared" si="110"/>
        <v>45477.875</v>
      </c>
    </row>
    <row r="2365" spans="1:7" x14ac:dyDescent="0.45">
      <c r="A2365">
        <v>0</v>
      </c>
      <c r="B2365">
        <v>0</v>
      </c>
      <c r="C2365" t="s">
        <v>2393</v>
      </c>
      <c r="D2365" t="s">
        <v>2394</v>
      </c>
      <c r="E2365" s="32">
        <f t="shared" si="108"/>
        <v>45477</v>
      </c>
      <c r="F2365" s="51">
        <f t="shared" si="109"/>
        <v>0.89583333333333337</v>
      </c>
      <c r="G2365" s="33">
        <f t="shared" si="110"/>
        <v>45477.895833333336</v>
      </c>
    </row>
    <row r="2366" spans="1:7" x14ac:dyDescent="0.45">
      <c r="A2366">
        <v>0</v>
      </c>
      <c r="B2366">
        <v>0</v>
      </c>
      <c r="C2366" t="s">
        <v>2394</v>
      </c>
      <c r="D2366" t="s">
        <v>2395</v>
      </c>
      <c r="E2366" s="32">
        <f t="shared" si="108"/>
        <v>45477</v>
      </c>
      <c r="F2366" s="51">
        <f t="shared" si="109"/>
        <v>0.91666666666666663</v>
      </c>
      <c r="G2366" s="33">
        <f t="shared" si="110"/>
        <v>45477.916666666664</v>
      </c>
    </row>
    <row r="2367" spans="1:7" x14ac:dyDescent="0.45">
      <c r="A2367">
        <v>0</v>
      </c>
      <c r="B2367">
        <v>0</v>
      </c>
      <c r="C2367" t="s">
        <v>2395</v>
      </c>
      <c r="D2367" t="s">
        <v>2396</v>
      </c>
      <c r="E2367" s="32">
        <f t="shared" si="108"/>
        <v>45477</v>
      </c>
      <c r="F2367" s="51">
        <f t="shared" si="109"/>
        <v>0.9375</v>
      </c>
      <c r="G2367" s="33">
        <f t="shared" si="110"/>
        <v>45477.9375</v>
      </c>
    </row>
    <row r="2368" spans="1:7" x14ac:dyDescent="0.45">
      <c r="A2368">
        <v>3.1080999999999999</v>
      </c>
      <c r="B2368">
        <v>17.059999999999999</v>
      </c>
      <c r="C2368" t="s">
        <v>2396</v>
      </c>
      <c r="D2368" t="s">
        <v>2397</v>
      </c>
      <c r="E2368" s="32">
        <f t="shared" si="108"/>
        <v>45477</v>
      </c>
      <c r="F2368" s="51">
        <f t="shared" si="109"/>
        <v>0.95833333333333337</v>
      </c>
      <c r="G2368" s="33">
        <f t="shared" si="110"/>
        <v>45477.958333333336</v>
      </c>
    </row>
    <row r="2369" spans="1:7" x14ac:dyDescent="0.45">
      <c r="A2369">
        <v>0</v>
      </c>
      <c r="B2369">
        <v>0</v>
      </c>
      <c r="C2369" t="s">
        <v>2397</v>
      </c>
      <c r="D2369" t="s">
        <v>2398</v>
      </c>
      <c r="E2369" s="32">
        <f t="shared" si="108"/>
        <v>45477</v>
      </c>
      <c r="F2369" s="51">
        <f t="shared" si="109"/>
        <v>0.97916666666666663</v>
      </c>
      <c r="G2369" s="33">
        <f t="shared" si="110"/>
        <v>45477.979166666664</v>
      </c>
    </row>
    <row r="2370" spans="1:7" x14ac:dyDescent="0.45">
      <c r="A2370">
        <v>0</v>
      </c>
      <c r="B2370">
        <v>0</v>
      </c>
      <c r="C2370" t="s">
        <v>2398</v>
      </c>
      <c r="D2370" t="s">
        <v>2399</v>
      </c>
      <c r="E2370" s="32">
        <f t="shared" si="108"/>
        <v>45478</v>
      </c>
      <c r="F2370" s="51">
        <f t="shared" si="109"/>
        <v>0</v>
      </c>
      <c r="G2370" s="33">
        <f t="shared" si="110"/>
        <v>45478</v>
      </c>
    </row>
    <row r="2371" spans="1:7" x14ac:dyDescent="0.45">
      <c r="A2371">
        <v>0</v>
      </c>
      <c r="B2371">
        <v>0</v>
      </c>
      <c r="C2371" t="s">
        <v>2399</v>
      </c>
      <c r="D2371" t="s">
        <v>2400</v>
      </c>
      <c r="E2371" s="32">
        <f t="shared" si="108"/>
        <v>45478</v>
      </c>
      <c r="F2371" s="51">
        <f t="shared" si="109"/>
        <v>2.0833333333333332E-2</v>
      </c>
      <c r="G2371" s="33">
        <f t="shared" si="110"/>
        <v>45478.020833333336</v>
      </c>
    </row>
    <row r="2372" spans="1:7" x14ac:dyDescent="0.45">
      <c r="A2372">
        <v>0</v>
      </c>
      <c r="B2372">
        <v>0</v>
      </c>
      <c r="C2372" t="s">
        <v>2400</v>
      </c>
      <c r="D2372" t="s">
        <v>2401</v>
      </c>
      <c r="E2372" s="32">
        <f t="shared" ref="E2372:E2435" si="111">DATE(MID(C2372,2,4),MID(C2372,7,2),MID(C2372,10,2))</f>
        <v>45478</v>
      </c>
      <c r="F2372" s="51">
        <f t="shared" ref="F2372:F2435" si="112">TIME(MID(C2372,13,2),MID(C2372,16,2),0)</f>
        <v>4.1666666666666664E-2</v>
      </c>
      <c r="G2372" s="33">
        <f t="shared" ref="G2372:G2435" si="113">E2372+F2372</f>
        <v>45478.041666666664</v>
      </c>
    </row>
    <row r="2373" spans="1:7" x14ac:dyDescent="0.45">
      <c r="A2373">
        <v>0</v>
      </c>
      <c r="B2373">
        <v>0</v>
      </c>
      <c r="C2373" t="s">
        <v>2401</v>
      </c>
      <c r="D2373" t="s">
        <v>2402</v>
      </c>
      <c r="E2373" s="32">
        <f t="shared" si="111"/>
        <v>45478</v>
      </c>
      <c r="F2373" s="51">
        <f t="shared" si="112"/>
        <v>6.25E-2</v>
      </c>
      <c r="G2373" s="33">
        <f t="shared" si="113"/>
        <v>45478.0625</v>
      </c>
    </row>
    <row r="2374" spans="1:7" x14ac:dyDescent="0.45">
      <c r="A2374">
        <v>0</v>
      </c>
      <c r="B2374">
        <v>0</v>
      </c>
      <c r="C2374" t="s">
        <v>2402</v>
      </c>
      <c r="D2374" t="s">
        <v>2403</v>
      </c>
      <c r="E2374" s="32">
        <f t="shared" si="111"/>
        <v>45478</v>
      </c>
      <c r="F2374" s="51">
        <f t="shared" si="112"/>
        <v>8.3333333333333329E-2</v>
      </c>
      <c r="G2374" s="33">
        <f t="shared" si="113"/>
        <v>45478.083333333336</v>
      </c>
    </row>
    <row r="2375" spans="1:7" x14ac:dyDescent="0.45">
      <c r="A2375">
        <v>0</v>
      </c>
      <c r="B2375">
        <v>0</v>
      </c>
      <c r="C2375" t="s">
        <v>2403</v>
      </c>
      <c r="D2375" t="s">
        <v>2404</v>
      </c>
      <c r="E2375" s="32">
        <f t="shared" si="111"/>
        <v>45478</v>
      </c>
      <c r="F2375" s="51">
        <f t="shared" si="112"/>
        <v>0.10416666666666667</v>
      </c>
      <c r="G2375" s="33">
        <f t="shared" si="113"/>
        <v>45478.104166666664</v>
      </c>
    </row>
    <row r="2376" spans="1:7" x14ac:dyDescent="0.45">
      <c r="A2376">
        <v>0</v>
      </c>
      <c r="B2376">
        <v>0</v>
      </c>
      <c r="C2376" t="s">
        <v>2404</v>
      </c>
      <c r="D2376" t="s">
        <v>2405</v>
      </c>
      <c r="E2376" s="32">
        <f t="shared" si="111"/>
        <v>45478</v>
      </c>
      <c r="F2376" s="51">
        <f t="shared" si="112"/>
        <v>0.125</v>
      </c>
      <c r="G2376" s="33">
        <f t="shared" si="113"/>
        <v>45478.125</v>
      </c>
    </row>
    <row r="2377" spans="1:7" x14ac:dyDescent="0.45">
      <c r="A2377">
        <v>0</v>
      </c>
      <c r="B2377">
        <v>0</v>
      </c>
      <c r="C2377" t="s">
        <v>2405</v>
      </c>
      <c r="D2377" t="s">
        <v>2406</v>
      </c>
      <c r="E2377" s="32">
        <f t="shared" si="111"/>
        <v>45478</v>
      </c>
      <c r="F2377" s="51">
        <f t="shared" si="112"/>
        <v>0.14583333333333334</v>
      </c>
      <c r="G2377" s="33">
        <f t="shared" si="113"/>
        <v>45478.145833333336</v>
      </c>
    </row>
    <row r="2378" spans="1:7" x14ac:dyDescent="0.45">
      <c r="A2378">
        <v>0</v>
      </c>
      <c r="B2378">
        <v>0</v>
      </c>
      <c r="C2378" t="s">
        <v>2406</v>
      </c>
      <c r="D2378" t="s">
        <v>2407</v>
      </c>
      <c r="E2378" s="32">
        <f t="shared" si="111"/>
        <v>45478</v>
      </c>
      <c r="F2378" s="51">
        <f t="shared" si="112"/>
        <v>0.16666666666666666</v>
      </c>
      <c r="G2378" s="33">
        <f t="shared" si="113"/>
        <v>45478.166666666664</v>
      </c>
    </row>
    <row r="2379" spans="1:7" x14ac:dyDescent="0.45">
      <c r="A2379">
        <v>0</v>
      </c>
      <c r="B2379">
        <v>0</v>
      </c>
      <c r="C2379" t="s">
        <v>2407</v>
      </c>
      <c r="D2379" t="s">
        <v>2408</v>
      </c>
      <c r="E2379" s="32">
        <f t="shared" si="111"/>
        <v>45478</v>
      </c>
      <c r="F2379" s="51">
        <f t="shared" si="112"/>
        <v>0.1875</v>
      </c>
      <c r="G2379" s="33">
        <f t="shared" si="113"/>
        <v>45478.1875</v>
      </c>
    </row>
    <row r="2380" spans="1:7" x14ac:dyDescent="0.45">
      <c r="A2380">
        <v>0</v>
      </c>
      <c r="B2380">
        <v>0</v>
      </c>
      <c r="C2380" t="s">
        <v>2408</v>
      </c>
      <c r="D2380" t="s">
        <v>2409</v>
      </c>
      <c r="E2380" s="32">
        <f t="shared" si="111"/>
        <v>45478</v>
      </c>
      <c r="F2380" s="51">
        <f t="shared" si="112"/>
        <v>0.20833333333333334</v>
      </c>
      <c r="G2380" s="33">
        <f t="shared" si="113"/>
        <v>45478.208333333336</v>
      </c>
    </row>
    <row r="2381" spans="1:7" x14ac:dyDescent="0.45">
      <c r="A2381">
        <v>0</v>
      </c>
      <c r="B2381">
        <v>0</v>
      </c>
      <c r="C2381" t="s">
        <v>2409</v>
      </c>
      <c r="D2381" t="s">
        <v>2410</v>
      </c>
      <c r="E2381" s="32">
        <f t="shared" si="111"/>
        <v>45478</v>
      </c>
      <c r="F2381" s="51">
        <f t="shared" si="112"/>
        <v>0.22916666666666666</v>
      </c>
      <c r="G2381" s="33">
        <f t="shared" si="113"/>
        <v>45478.229166666664</v>
      </c>
    </row>
    <row r="2382" spans="1:7" x14ac:dyDescent="0.45">
      <c r="A2382">
        <v>0</v>
      </c>
      <c r="B2382">
        <v>0</v>
      </c>
      <c r="C2382" t="s">
        <v>2410</v>
      </c>
      <c r="D2382" t="s">
        <v>2411</v>
      </c>
      <c r="E2382" s="32">
        <f t="shared" si="111"/>
        <v>45478</v>
      </c>
      <c r="F2382" s="51">
        <f t="shared" si="112"/>
        <v>0.25</v>
      </c>
      <c r="G2382" s="33">
        <f t="shared" si="113"/>
        <v>45478.25</v>
      </c>
    </row>
    <row r="2383" spans="1:7" x14ac:dyDescent="0.45">
      <c r="A2383">
        <v>0</v>
      </c>
      <c r="B2383">
        <v>0</v>
      </c>
      <c r="C2383" t="s">
        <v>2411</v>
      </c>
      <c r="D2383" t="s">
        <v>2412</v>
      </c>
      <c r="E2383" s="32">
        <f t="shared" si="111"/>
        <v>45478</v>
      </c>
      <c r="F2383" s="51">
        <f t="shared" si="112"/>
        <v>0.27083333333333331</v>
      </c>
      <c r="G2383" s="33">
        <f t="shared" si="113"/>
        <v>45478.270833333336</v>
      </c>
    </row>
    <row r="2384" spans="1:7" x14ac:dyDescent="0.45">
      <c r="A2384">
        <v>0</v>
      </c>
      <c r="B2384">
        <v>0</v>
      </c>
      <c r="C2384" t="s">
        <v>2412</v>
      </c>
      <c r="D2384" t="s">
        <v>2413</v>
      </c>
      <c r="E2384" s="32">
        <f t="shared" si="111"/>
        <v>45478</v>
      </c>
      <c r="F2384" s="51">
        <f t="shared" si="112"/>
        <v>0.29166666666666669</v>
      </c>
      <c r="G2384" s="33">
        <f t="shared" si="113"/>
        <v>45478.291666666664</v>
      </c>
    </row>
    <row r="2385" spans="1:7" x14ac:dyDescent="0.45">
      <c r="A2385">
        <v>0</v>
      </c>
      <c r="B2385">
        <v>0</v>
      </c>
      <c r="C2385" t="s">
        <v>2413</v>
      </c>
      <c r="D2385" t="s">
        <v>2414</v>
      </c>
      <c r="E2385" s="32">
        <f t="shared" si="111"/>
        <v>45478</v>
      </c>
      <c r="F2385" s="51">
        <f t="shared" si="112"/>
        <v>0.3125</v>
      </c>
      <c r="G2385" s="33">
        <f t="shared" si="113"/>
        <v>45478.3125</v>
      </c>
    </row>
    <row r="2386" spans="1:7" x14ac:dyDescent="0.45">
      <c r="A2386">
        <v>0</v>
      </c>
      <c r="B2386">
        <v>0</v>
      </c>
      <c r="C2386" t="s">
        <v>2414</v>
      </c>
      <c r="D2386" t="s">
        <v>2415</v>
      </c>
      <c r="E2386" s="32">
        <f t="shared" si="111"/>
        <v>45478</v>
      </c>
      <c r="F2386" s="51">
        <f t="shared" si="112"/>
        <v>0.33333333333333331</v>
      </c>
      <c r="G2386" s="33">
        <f t="shared" si="113"/>
        <v>45478.333333333336</v>
      </c>
    </row>
    <row r="2387" spans="1:7" x14ac:dyDescent="0.45">
      <c r="A2387">
        <v>0</v>
      </c>
      <c r="B2387">
        <v>0</v>
      </c>
      <c r="C2387" t="s">
        <v>2415</v>
      </c>
      <c r="D2387" t="s">
        <v>2416</v>
      </c>
      <c r="E2387" s="32">
        <f t="shared" si="111"/>
        <v>45478</v>
      </c>
      <c r="F2387" s="51">
        <f t="shared" si="112"/>
        <v>0.35416666666666669</v>
      </c>
      <c r="G2387" s="33">
        <f t="shared" si="113"/>
        <v>45478.354166666664</v>
      </c>
    </row>
    <row r="2388" spans="1:7" x14ac:dyDescent="0.45">
      <c r="A2388">
        <v>1.4587000000000001</v>
      </c>
      <c r="B2388">
        <v>8.01</v>
      </c>
      <c r="C2388" t="s">
        <v>2416</v>
      </c>
      <c r="D2388" t="s">
        <v>2417</v>
      </c>
      <c r="E2388" s="32">
        <f t="shared" si="111"/>
        <v>45478</v>
      </c>
      <c r="F2388" s="51">
        <f t="shared" si="112"/>
        <v>0.375</v>
      </c>
      <c r="G2388" s="33">
        <f t="shared" si="113"/>
        <v>45478.375</v>
      </c>
    </row>
    <row r="2389" spans="1:7" x14ac:dyDescent="0.45">
      <c r="A2389">
        <v>3.3325</v>
      </c>
      <c r="B2389">
        <v>18.29</v>
      </c>
      <c r="C2389" t="s">
        <v>2417</v>
      </c>
      <c r="D2389" t="s">
        <v>2418</v>
      </c>
      <c r="E2389" s="32">
        <f t="shared" si="111"/>
        <v>45478</v>
      </c>
      <c r="F2389" s="51">
        <f t="shared" si="112"/>
        <v>0.39583333333333331</v>
      </c>
      <c r="G2389" s="33">
        <f t="shared" si="113"/>
        <v>45478.395833333336</v>
      </c>
    </row>
    <row r="2390" spans="1:7" x14ac:dyDescent="0.45">
      <c r="A2390">
        <v>0.20200000000000001</v>
      </c>
      <c r="B2390">
        <v>1.1100000000000001</v>
      </c>
      <c r="C2390" t="s">
        <v>2418</v>
      </c>
      <c r="D2390" t="s">
        <v>2419</v>
      </c>
      <c r="E2390" s="32">
        <f t="shared" si="111"/>
        <v>45478</v>
      </c>
      <c r="F2390" s="51">
        <f t="shared" si="112"/>
        <v>0.41666666666666669</v>
      </c>
      <c r="G2390" s="33">
        <f t="shared" si="113"/>
        <v>45478.416666666664</v>
      </c>
    </row>
    <row r="2391" spans="1:7" x14ac:dyDescent="0.45">
      <c r="A2391">
        <v>0</v>
      </c>
      <c r="B2391">
        <v>0</v>
      </c>
      <c r="C2391" t="s">
        <v>2419</v>
      </c>
      <c r="D2391" t="s">
        <v>2420</v>
      </c>
      <c r="E2391" s="32">
        <f t="shared" si="111"/>
        <v>45478</v>
      </c>
      <c r="F2391" s="51">
        <f t="shared" si="112"/>
        <v>0.4375</v>
      </c>
      <c r="G2391" s="33">
        <f t="shared" si="113"/>
        <v>45478.4375</v>
      </c>
    </row>
    <row r="2392" spans="1:7" x14ac:dyDescent="0.45">
      <c r="A2392">
        <v>0</v>
      </c>
      <c r="B2392">
        <v>0</v>
      </c>
      <c r="C2392" t="s">
        <v>2420</v>
      </c>
      <c r="D2392" t="s">
        <v>2421</v>
      </c>
      <c r="E2392" s="32">
        <f t="shared" si="111"/>
        <v>45478</v>
      </c>
      <c r="F2392" s="51">
        <f t="shared" si="112"/>
        <v>0.45833333333333331</v>
      </c>
      <c r="G2392" s="33">
        <f t="shared" si="113"/>
        <v>45478.458333333336</v>
      </c>
    </row>
    <row r="2393" spans="1:7" x14ac:dyDescent="0.45">
      <c r="A2393">
        <v>0</v>
      </c>
      <c r="B2393">
        <v>0</v>
      </c>
      <c r="C2393" t="s">
        <v>2421</v>
      </c>
      <c r="D2393" t="s">
        <v>2422</v>
      </c>
      <c r="E2393" s="32">
        <f t="shared" si="111"/>
        <v>45478</v>
      </c>
      <c r="F2393" s="51">
        <f t="shared" si="112"/>
        <v>0.47916666666666669</v>
      </c>
      <c r="G2393" s="33">
        <f t="shared" si="113"/>
        <v>45478.479166666664</v>
      </c>
    </row>
    <row r="2394" spans="1:7" x14ac:dyDescent="0.45">
      <c r="A2394">
        <v>0</v>
      </c>
      <c r="B2394">
        <v>0</v>
      </c>
      <c r="C2394" t="s">
        <v>2422</v>
      </c>
      <c r="D2394" t="s">
        <v>2423</v>
      </c>
      <c r="E2394" s="32">
        <f t="shared" si="111"/>
        <v>45478</v>
      </c>
      <c r="F2394" s="51">
        <f t="shared" si="112"/>
        <v>0.5</v>
      </c>
      <c r="G2394" s="33">
        <f t="shared" si="113"/>
        <v>45478.5</v>
      </c>
    </row>
    <row r="2395" spans="1:7" x14ac:dyDescent="0.45">
      <c r="A2395">
        <v>0</v>
      </c>
      <c r="B2395">
        <v>0</v>
      </c>
      <c r="C2395" t="s">
        <v>2423</v>
      </c>
      <c r="D2395" t="s">
        <v>2424</v>
      </c>
      <c r="E2395" s="32">
        <f t="shared" si="111"/>
        <v>45478</v>
      </c>
      <c r="F2395" s="51">
        <f t="shared" si="112"/>
        <v>0.52083333333333337</v>
      </c>
      <c r="G2395" s="33">
        <f t="shared" si="113"/>
        <v>45478.520833333336</v>
      </c>
    </row>
    <row r="2396" spans="1:7" x14ac:dyDescent="0.45">
      <c r="A2396">
        <v>0</v>
      </c>
      <c r="B2396">
        <v>0</v>
      </c>
      <c r="C2396" t="s">
        <v>2424</v>
      </c>
      <c r="D2396" t="s">
        <v>2425</v>
      </c>
      <c r="E2396" s="32">
        <f t="shared" si="111"/>
        <v>45478</v>
      </c>
      <c r="F2396" s="51">
        <f t="shared" si="112"/>
        <v>0.54166666666666663</v>
      </c>
      <c r="G2396" s="33">
        <f t="shared" si="113"/>
        <v>45478.541666666664</v>
      </c>
    </row>
    <row r="2397" spans="1:7" x14ac:dyDescent="0.45">
      <c r="A2397">
        <v>0</v>
      </c>
      <c r="B2397">
        <v>0</v>
      </c>
      <c r="C2397" t="s">
        <v>2425</v>
      </c>
      <c r="D2397" t="s">
        <v>2426</v>
      </c>
      <c r="E2397" s="32">
        <f t="shared" si="111"/>
        <v>45478</v>
      </c>
      <c r="F2397" s="51">
        <f t="shared" si="112"/>
        <v>0.5625</v>
      </c>
      <c r="G2397" s="33">
        <f t="shared" si="113"/>
        <v>45478.5625</v>
      </c>
    </row>
    <row r="2398" spans="1:7" x14ac:dyDescent="0.45">
      <c r="A2398">
        <v>0</v>
      </c>
      <c r="B2398">
        <v>0</v>
      </c>
      <c r="C2398" t="s">
        <v>2426</v>
      </c>
      <c r="D2398" t="s">
        <v>2427</v>
      </c>
      <c r="E2398" s="32">
        <f t="shared" si="111"/>
        <v>45478</v>
      </c>
      <c r="F2398" s="51">
        <f t="shared" si="112"/>
        <v>0.58333333333333337</v>
      </c>
      <c r="G2398" s="33">
        <f t="shared" si="113"/>
        <v>45478.583333333336</v>
      </c>
    </row>
    <row r="2399" spans="1:7" x14ac:dyDescent="0.45">
      <c r="A2399">
        <v>0</v>
      </c>
      <c r="B2399">
        <v>0</v>
      </c>
      <c r="C2399" t="s">
        <v>2427</v>
      </c>
      <c r="D2399" t="s">
        <v>2428</v>
      </c>
      <c r="E2399" s="32">
        <f t="shared" si="111"/>
        <v>45478</v>
      </c>
      <c r="F2399" s="51">
        <f t="shared" si="112"/>
        <v>0.60416666666666663</v>
      </c>
      <c r="G2399" s="33">
        <f t="shared" si="113"/>
        <v>45478.604166666664</v>
      </c>
    </row>
    <row r="2400" spans="1:7" x14ac:dyDescent="0.45">
      <c r="A2400">
        <v>0</v>
      </c>
      <c r="B2400">
        <v>0</v>
      </c>
      <c r="C2400" t="s">
        <v>2428</v>
      </c>
      <c r="D2400" t="s">
        <v>2429</v>
      </c>
      <c r="E2400" s="32">
        <f t="shared" si="111"/>
        <v>45478</v>
      </c>
      <c r="F2400" s="51">
        <f t="shared" si="112"/>
        <v>0.625</v>
      </c>
      <c r="G2400" s="33">
        <f t="shared" si="113"/>
        <v>45478.625</v>
      </c>
    </row>
    <row r="2401" spans="1:7" x14ac:dyDescent="0.45">
      <c r="A2401">
        <v>0</v>
      </c>
      <c r="B2401">
        <v>0</v>
      </c>
      <c r="C2401" t="s">
        <v>2429</v>
      </c>
      <c r="D2401" t="s">
        <v>2430</v>
      </c>
      <c r="E2401" s="32">
        <f t="shared" si="111"/>
        <v>45478</v>
      </c>
      <c r="F2401" s="51">
        <f t="shared" si="112"/>
        <v>0.64583333333333337</v>
      </c>
      <c r="G2401" s="33">
        <f t="shared" si="113"/>
        <v>45478.645833333336</v>
      </c>
    </row>
    <row r="2402" spans="1:7" x14ac:dyDescent="0.45">
      <c r="A2402">
        <v>0</v>
      </c>
      <c r="B2402">
        <v>0</v>
      </c>
      <c r="C2402" t="s">
        <v>2430</v>
      </c>
      <c r="D2402" t="s">
        <v>2431</v>
      </c>
      <c r="E2402" s="32">
        <f t="shared" si="111"/>
        <v>45478</v>
      </c>
      <c r="F2402" s="51">
        <f t="shared" si="112"/>
        <v>0.66666666666666663</v>
      </c>
      <c r="G2402" s="33">
        <f t="shared" si="113"/>
        <v>45478.666666666664</v>
      </c>
    </row>
    <row r="2403" spans="1:7" x14ac:dyDescent="0.45">
      <c r="A2403">
        <v>0</v>
      </c>
      <c r="B2403">
        <v>0</v>
      </c>
      <c r="C2403" t="s">
        <v>2431</v>
      </c>
      <c r="D2403" t="s">
        <v>2432</v>
      </c>
      <c r="E2403" s="32">
        <f t="shared" si="111"/>
        <v>45478</v>
      </c>
      <c r="F2403" s="51">
        <f t="shared" si="112"/>
        <v>0.6875</v>
      </c>
      <c r="G2403" s="33">
        <f t="shared" si="113"/>
        <v>45478.6875</v>
      </c>
    </row>
    <row r="2404" spans="1:7" x14ac:dyDescent="0.45">
      <c r="A2404">
        <v>0</v>
      </c>
      <c r="B2404">
        <v>0</v>
      </c>
      <c r="C2404" t="s">
        <v>2432</v>
      </c>
      <c r="D2404" t="s">
        <v>2433</v>
      </c>
      <c r="E2404" s="32">
        <f t="shared" si="111"/>
        <v>45478</v>
      </c>
      <c r="F2404" s="51">
        <f t="shared" si="112"/>
        <v>0.70833333333333337</v>
      </c>
      <c r="G2404" s="33">
        <f t="shared" si="113"/>
        <v>45478.708333333336</v>
      </c>
    </row>
    <row r="2405" spans="1:7" x14ac:dyDescent="0.45">
      <c r="A2405">
        <v>0</v>
      </c>
      <c r="B2405">
        <v>0</v>
      </c>
      <c r="C2405" t="s">
        <v>2433</v>
      </c>
      <c r="D2405" t="s">
        <v>2434</v>
      </c>
      <c r="E2405" s="32">
        <f t="shared" si="111"/>
        <v>45478</v>
      </c>
      <c r="F2405" s="51">
        <f t="shared" si="112"/>
        <v>0.72916666666666663</v>
      </c>
      <c r="G2405" s="33">
        <f t="shared" si="113"/>
        <v>45478.729166666664</v>
      </c>
    </row>
    <row r="2406" spans="1:7" x14ac:dyDescent="0.45">
      <c r="A2406">
        <v>0</v>
      </c>
      <c r="B2406">
        <v>0</v>
      </c>
      <c r="C2406" t="s">
        <v>2434</v>
      </c>
      <c r="D2406" t="s">
        <v>2435</v>
      </c>
      <c r="E2406" s="32">
        <f t="shared" si="111"/>
        <v>45478</v>
      </c>
      <c r="F2406" s="51">
        <f t="shared" si="112"/>
        <v>0.75</v>
      </c>
      <c r="G2406" s="33">
        <f t="shared" si="113"/>
        <v>45478.75</v>
      </c>
    </row>
    <row r="2407" spans="1:7" x14ac:dyDescent="0.45">
      <c r="A2407">
        <v>0.31419999999999998</v>
      </c>
      <c r="B2407">
        <v>1.72</v>
      </c>
      <c r="C2407" t="s">
        <v>2435</v>
      </c>
      <c r="D2407" t="s">
        <v>2436</v>
      </c>
      <c r="E2407" s="32">
        <f t="shared" si="111"/>
        <v>45478</v>
      </c>
      <c r="F2407" s="51">
        <f t="shared" si="112"/>
        <v>0.77083333333333337</v>
      </c>
      <c r="G2407" s="33">
        <f t="shared" si="113"/>
        <v>45478.770833333336</v>
      </c>
    </row>
    <row r="2408" spans="1:7" x14ac:dyDescent="0.45">
      <c r="A2408">
        <v>0.1908</v>
      </c>
      <c r="B2408">
        <v>1.05</v>
      </c>
      <c r="C2408" t="s">
        <v>2436</v>
      </c>
      <c r="D2408" t="s">
        <v>2437</v>
      </c>
      <c r="E2408" s="32">
        <f t="shared" si="111"/>
        <v>45478</v>
      </c>
      <c r="F2408" s="51">
        <f t="shared" si="112"/>
        <v>0.79166666666666663</v>
      </c>
      <c r="G2408" s="33">
        <f t="shared" si="113"/>
        <v>45478.791666666664</v>
      </c>
    </row>
    <row r="2409" spans="1:7" x14ac:dyDescent="0.45">
      <c r="A2409">
        <v>2.24E-2</v>
      </c>
      <c r="B2409">
        <v>0.12</v>
      </c>
      <c r="C2409" t="s">
        <v>2437</v>
      </c>
      <c r="D2409" t="s">
        <v>2438</v>
      </c>
      <c r="E2409" s="32">
        <f t="shared" si="111"/>
        <v>45478</v>
      </c>
      <c r="F2409" s="51">
        <f t="shared" si="112"/>
        <v>0.8125</v>
      </c>
      <c r="G2409" s="33">
        <f t="shared" si="113"/>
        <v>45478.8125</v>
      </c>
    </row>
    <row r="2410" spans="1:7" x14ac:dyDescent="0.45">
      <c r="A2410">
        <v>5.6099999999999997E-2</v>
      </c>
      <c r="B2410">
        <v>0.31</v>
      </c>
      <c r="C2410" t="s">
        <v>2438</v>
      </c>
      <c r="D2410" t="s">
        <v>2439</v>
      </c>
      <c r="E2410" s="32">
        <f t="shared" si="111"/>
        <v>45478</v>
      </c>
      <c r="F2410" s="51">
        <f t="shared" si="112"/>
        <v>0.83333333333333337</v>
      </c>
      <c r="G2410" s="33">
        <f t="shared" si="113"/>
        <v>45478.833333333336</v>
      </c>
    </row>
    <row r="2411" spans="1:7" x14ac:dyDescent="0.45">
      <c r="A2411">
        <v>0</v>
      </c>
      <c r="B2411">
        <v>0</v>
      </c>
      <c r="C2411" t="s">
        <v>2439</v>
      </c>
      <c r="D2411" t="s">
        <v>2440</v>
      </c>
      <c r="E2411" s="32">
        <f t="shared" si="111"/>
        <v>45478</v>
      </c>
      <c r="F2411" s="51">
        <f t="shared" si="112"/>
        <v>0.85416666666666663</v>
      </c>
      <c r="G2411" s="33">
        <f t="shared" si="113"/>
        <v>45478.854166666664</v>
      </c>
    </row>
    <row r="2412" spans="1:7" x14ac:dyDescent="0.45">
      <c r="A2412">
        <v>0</v>
      </c>
      <c r="B2412">
        <v>0</v>
      </c>
      <c r="C2412" t="s">
        <v>2440</v>
      </c>
      <c r="D2412" t="s">
        <v>2441</v>
      </c>
      <c r="E2412" s="32">
        <f t="shared" si="111"/>
        <v>45478</v>
      </c>
      <c r="F2412" s="51">
        <f t="shared" si="112"/>
        <v>0.875</v>
      </c>
      <c r="G2412" s="33">
        <f t="shared" si="113"/>
        <v>45478.875</v>
      </c>
    </row>
    <row r="2413" spans="1:7" x14ac:dyDescent="0.45">
      <c r="A2413">
        <v>0</v>
      </c>
      <c r="B2413">
        <v>0</v>
      </c>
      <c r="C2413" t="s">
        <v>2441</v>
      </c>
      <c r="D2413" t="s">
        <v>2442</v>
      </c>
      <c r="E2413" s="32">
        <f t="shared" si="111"/>
        <v>45478</v>
      </c>
      <c r="F2413" s="51">
        <f t="shared" si="112"/>
        <v>0.89583333333333337</v>
      </c>
      <c r="G2413" s="33">
        <f t="shared" si="113"/>
        <v>45478.895833333336</v>
      </c>
    </row>
    <row r="2414" spans="1:7" x14ac:dyDescent="0.45">
      <c r="A2414">
        <v>0</v>
      </c>
      <c r="B2414">
        <v>0</v>
      </c>
      <c r="C2414" t="s">
        <v>2442</v>
      </c>
      <c r="D2414" t="s">
        <v>2443</v>
      </c>
      <c r="E2414" s="32">
        <f t="shared" si="111"/>
        <v>45478</v>
      </c>
      <c r="F2414" s="51">
        <f t="shared" si="112"/>
        <v>0.91666666666666663</v>
      </c>
      <c r="G2414" s="33">
        <f t="shared" si="113"/>
        <v>45478.916666666664</v>
      </c>
    </row>
    <row r="2415" spans="1:7" x14ac:dyDescent="0.45">
      <c r="A2415">
        <v>2.24E-2</v>
      </c>
      <c r="B2415">
        <v>0.12</v>
      </c>
      <c r="C2415" t="s">
        <v>2443</v>
      </c>
      <c r="D2415" t="s">
        <v>2444</v>
      </c>
      <c r="E2415" s="32">
        <f t="shared" si="111"/>
        <v>45478</v>
      </c>
      <c r="F2415" s="51">
        <f t="shared" si="112"/>
        <v>0.9375</v>
      </c>
      <c r="G2415" s="33">
        <f t="shared" si="113"/>
        <v>45478.9375</v>
      </c>
    </row>
    <row r="2416" spans="1:7" x14ac:dyDescent="0.45">
      <c r="A2416">
        <v>0</v>
      </c>
      <c r="B2416">
        <v>0</v>
      </c>
      <c r="C2416" t="s">
        <v>2444</v>
      </c>
      <c r="D2416" t="s">
        <v>2445</v>
      </c>
      <c r="E2416" s="32">
        <f t="shared" si="111"/>
        <v>45478</v>
      </c>
      <c r="F2416" s="51">
        <f t="shared" si="112"/>
        <v>0.95833333333333337</v>
      </c>
      <c r="G2416" s="33">
        <f t="shared" si="113"/>
        <v>45478.958333333336</v>
      </c>
    </row>
    <row r="2417" spans="1:7" x14ac:dyDescent="0.45">
      <c r="A2417">
        <v>0</v>
      </c>
      <c r="B2417">
        <v>0</v>
      </c>
      <c r="C2417" t="s">
        <v>2445</v>
      </c>
      <c r="D2417" t="s">
        <v>2446</v>
      </c>
      <c r="E2417" s="32">
        <f t="shared" si="111"/>
        <v>45478</v>
      </c>
      <c r="F2417" s="51">
        <f t="shared" si="112"/>
        <v>0.97916666666666663</v>
      </c>
      <c r="G2417" s="33">
        <f t="shared" si="113"/>
        <v>45478.979166666664</v>
      </c>
    </row>
    <row r="2418" spans="1:7" x14ac:dyDescent="0.45">
      <c r="A2418">
        <v>0</v>
      </c>
      <c r="B2418">
        <v>0</v>
      </c>
      <c r="C2418" t="s">
        <v>2446</v>
      </c>
      <c r="D2418" t="s">
        <v>2447</v>
      </c>
      <c r="E2418" s="32">
        <f t="shared" si="111"/>
        <v>45479</v>
      </c>
      <c r="F2418" s="51">
        <f t="shared" si="112"/>
        <v>0</v>
      </c>
      <c r="G2418" s="33">
        <f t="shared" si="113"/>
        <v>45479</v>
      </c>
    </row>
    <row r="2419" spans="1:7" x14ac:dyDescent="0.45">
      <c r="A2419">
        <v>0</v>
      </c>
      <c r="B2419">
        <v>0</v>
      </c>
      <c r="C2419" t="s">
        <v>2447</v>
      </c>
      <c r="D2419" t="s">
        <v>2448</v>
      </c>
      <c r="E2419" s="32">
        <f t="shared" si="111"/>
        <v>45479</v>
      </c>
      <c r="F2419" s="51">
        <f t="shared" si="112"/>
        <v>2.0833333333333332E-2</v>
      </c>
      <c r="G2419" s="33">
        <f t="shared" si="113"/>
        <v>45479.020833333336</v>
      </c>
    </row>
    <row r="2420" spans="1:7" x14ac:dyDescent="0.45">
      <c r="A2420">
        <v>0</v>
      </c>
      <c r="B2420">
        <v>0</v>
      </c>
      <c r="C2420" t="s">
        <v>2448</v>
      </c>
      <c r="D2420" t="s">
        <v>2449</v>
      </c>
      <c r="E2420" s="32">
        <f t="shared" si="111"/>
        <v>45479</v>
      </c>
      <c r="F2420" s="51">
        <f t="shared" si="112"/>
        <v>4.1666666666666664E-2</v>
      </c>
      <c r="G2420" s="33">
        <f t="shared" si="113"/>
        <v>45479.041666666664</v>
      </c>
    </row>
    <row r="2421" spans="1:7" x14ac:dyDescent="0.45">
      <c r="A2421">
        <v>0</v>
      </c>
      <c r="B2421">
        <v>0</v>
      </c>
      <c r="C2421" t="s">
        <v>2449</v>
      </c>
      <c r="D2421" t="s">
        <v>2450</v>
      </c>
      <c r="E2421" s="32">
        <f t="shared" si="111"/>
        <v>45479</v>
      </c>
      <c r="F2421" s="51">
        <f t="shared" si="112"/>
        <v>6.25E-2</v>
      </c>
      <c r="G2421" s="33">
        <f t="shared" si="113"/>
        <v>45479.0625</v>
      </c>
    </row>
    <row r="2422" spans="1:7" x14ac:dyDescent="0.45">
      <c r="A2422">
        <v>0</v>
      </c>
      <c r="B2422">
        <v>0</v>
      </c>
      <c r="C2422" t="s">
        <v>2450</v>
      </c>
      <c r="D2422" t="s">
        <v>2451</v>
      </c>
      <c r="E2422" s="32">
        <f t="shared" si="111"/>
        <v>45479</v>
      </c>
      <c r="F2422" s="51">
        <f t="shared" si="112"/>
        <v>8.3333333333333329E-2</v>
      </c>
      <c r="G2422" s="33">
        <f t="shared" si="113"/>
        <v>45479.083333333336</v>
      </c>
    </row>
    <row r="2423" spans="1:7" x14ac:dyDescent="0.45">
      <c r="A2423">
        <v>0</v>
      </c>
      <c r="B2423">
        <v>0</v>
      </c>
      <c r="C2423" t="s">
        <v>2451</v>
      </c>
      <c r="D2423" t="s">
        <v>2452</v>
      </c>
      <c r="E2423" s="32">
        <f t="shared" si="111"/>
        <v>45479</v>
      </c>
      <c r="F2423" s="51">
        <f t="shared" si="112"/>
        <v>0.10416666666666667</v>
      </c>
      <c r="G2423" s="33">
        <f t="shared" si="113"/>
        <v>45479.104166666664</v>
      </c>
    </row>
    <row r="2424" spans="1:7" x14ac:dyDescent="0.45">
      <c r="A2424">
        <v>0</v>
      </c>
      <c r="B2424">
        <v>0</v>
      </c>
      <c r="C2424" t="s">
        <v>2452</v>
      </c>
      <c r="D2424" t="s">
        <v>2453</v>
      </c>
      <c r="E2424" s="32">
        <f t="shared" si="111"/>
        <v>45479</v>
      </c>
      <c r="F2424" s="51">
        <f t="shared" si="112"/>
        <v>0.125</v>
      </c>
      <c r="G2424" s="33">
        <f t="shared" si="113"/>
        <v>45479.125</v>
      </c>
    </row>
    <row r="2425" spans="1:7" x14ac:dyDescent="0.45">
      <c r="A2425">
        <v>0</v>
      </c>
      <c r="B2425">
        <v>0</v>
      </c>
      <c r="C2425" t="s">
        <v>2453</v>
      </c>
      <c r="D2425" t="s">
        <v>2454</v>
      </c>
      <c r="E2425" s="32">
        <f t="shared" si="111"/>
        <v>45479</v>
      </c>
      <c r="F2425" s="51">
        <f t="shared" si="112"/>
        <v>0.14583333333333334</v>
      </c>
      <c r="G2425" s="33">
        <f t="shared" si="113"/>
        <v>45479.145833333336</v>
      </c>
    </row>
    <row r="2426" spans="1:7" x14ac:dyDescent="0.45">
      <c r="A2426">
        <v>0</v>
      </c>
      <c r="B2426">
        <v>0</v>
      </c>
      <c r="C2426" t="s">
        <v>2454</v>
      </c>
      <c r="D2426" t="s">
        <v>2455</v>
      </c>
      <c r="E2426" s="32">
        <f t="shared" si="111"/>
        <v>45479</v>
      </c>
      <c r="F2426" s="51">
        <f t="shared" si="112"/>
        <v>0.16666666666666666</v>
      </c>
      <c r="G2426" s="33">
        <f t="shared" si="113"/>
        <v>45479.166666666664</v>
      </c>
    </row>
    <row r="2427" spans="1:7" x14ac:dyDescent="0.45">
      <c r="A2427">
        <v>0</v>
      </c>
      <c r="B2427">
        <v>0</v>
      </c>
      <c r="C2427" t="s">
        <v>2455</v>
      </c>
      <c r="D2427" t="s">
        <v>2456</v>
      </c>
      <c r="E2427" s="32">
        <f t="shared" si="111"/>
        <v>45479</v>
      </c>
      <c r="F2427" s="51">
        <f t="shared" si="112"/>
        <v>0.1875</v>
      </c>
      <c r="G2427" s="33">
        <f t="shared" si="113"/>
        <v>45479.1875</v>
      </c>
    </row>
    <row r="2428" spans="1:7" x14ac:dyDescent="0.45">
      <c r="A2428">
        <v>0</v>
      </c>
      <c r="B2428">
        <v>0</v>
      </c>
      <c r="C2428" t="s">
        <v>2456</v>
      </c>
      <c r="D2428" t="s">
        <v>2457</v>
      </c>
      <c r="E2428" s="32">
        <f t="shared" si="111"/>
        <v>45479</v>
      </c>
      <c r="F2428" s="51">
        <f t="shared" si="112"/>
        <v>0.20833333333333334</v>
      </c>
      <c r="G2428" s="33">
        <f t="shared" si="113"/>
        <v>45479.208333333336</v>
      </c>
    </row>
    <row r="2429" spans="1:7" x14ac:dyDescent="0.45">
      <c r="A2429">
        <v>0</v>
      </c>
      <c r="B2429">
        <v>0</v>
      </c>
      <c r="C2429" t="s">
        <v>2457</v>
      </c>
      <c r="D2429" t="s">
        <v>2458</v>
      </c>
      <c r="E2429" s="32">
        <f t="shared" si="111"/>
        <v>45479</v>
      </c>
      <c r="F2429" s="51">
        <f t="shared" si="112"/>
        <v>0.22916666666666666</v>
      </c>
      <c r="G2429" s="33">
        <f t="shared" si="113"/>
        <v>45479.229166666664</v>
      </c>
    </row>
    <row r="2430" spans="1:7" x14ac:dyDescent="0.45">
      <c r="A2430">
        <v>0</v>
      </c>
      <c r="B2430">
        <v>0</v>
      </c>
      <c r="C2430" t="s">
        <v>2458</v>
      </c>
      <c r="D2430" t="s">
        <v>2459</v>
      </c>
      <c r="E2430" s="32">
        <f t="shared" si="111"/>
        <v>45479</v>
      </c>
      <c r="F2430" s="51">
        <f t="shared" si="112"/>
        <v>0.25</v>
      </c>
      <c r="G2430" s="33">
        <f t="shared" si="113"/>
        <v>45479.25</v>
      </c>
    </row>
    <row r="2431" spans="1:7" x14ac:dyDescent="0.45">
      <c r="A2431">
        <v>0</v>
      </c>
      <c r="B2431">
        <v>0</v>
      </c>
      <c r="C2431" t="s">
        <v>2459</v>
      </c>
      <c r="D2431" t="s">
        <v>2460</v>
      </c>
      <c r="E2431" s="32">
        <f t="shared" si="111"/>
        <v>45479</v>
      </c>
      <c r="F2431" s="51">
        <f t="shared" si="112"/>
        <v>0.27083333333333331</v>
      </c>
      <c r="G2431" s="33">
        <f t="shared" si="113"/>
        <v>45479.270833333336</v>
      </c>
    </row>
    <row r="2432" spans="1:7" x14ac:dyDescent="0.45">
      <c r="A2432">
        <v>0</v>
      </c>
      <c r="B2432">
        <v>0</v>
      </c>
      <c r="C2432" t="s">
        <v>2460</v>
      </c>
      <c r="D2432" t="s">
        <v>2461</v>
      </c>
      <c r="E2432" s="32">
        <f t="shared" si="111"/>
        <v>45479</v>
      </c>
      <c r="F2432" s="51">
        <f t="shared" si="112"/>
        <v>0.29166666666666669</v>
      </c>
      <c r="G2432" s="33">
        <f t="shared" si="113"/>
        <v>45479.291666666664</v>
      </c>
    </row>
    <row r="2433" spans="1:7" x14ac:dyDescent="0.45">
      <c r="A2433">
        <v>0</v>
      </c>
      <c r="B2433">
        <v>0</v>
      </c>
      <c r="C2433" t="s">
        <v>2461</v>
      </c>
      <c r="D2433" t="s">
        <v>2462</v>
      </c>
      <c r="E2433" s="32">
        <f t="shared" si="111"/>
        <v>45479</v>
      </c>
      <c r="F2433" s="51">
        <f t="shared" si="112"/>
        <v>0.3125</v>
      </c>
      <c r="G2433" s="33">
        <f t="shared" si="113"/>
        <v>45479.3125</v>
      </c>
    </row>
    <row r="2434" spans="1:7" x14ac:dyDescent="0.45">
      <c r="A2434">
        <v>0</v>
      </c>
      <c r="B2434">
        <v>0</v>
      </c>
      <c r="C2434" t="s">
        <v>2462</v>
      </c>
      <c r="D2434" t="s">
        <v>2463</v>
      </c>
      <c r="E2434" s="32">
        <f t="shared" si="111"/>
        <v>45479</v>
      </c>
      <c r="F2434" s="51">
        <f t="shared" si="112"/>
        <v>0.33333333333333331</v>
      </c>
      <c r="G2434" s="33">
        <f t="shared" si="113"/>
        <v>45479.333333333336</v>
      </c>
    </row>
    <row r="2435" spans="1:7" x14ac:dyDescent="0.45">
      <c r="A2435">
        <v>0</v>
      </c>
      <c r="B2435">
        <v>0</v>
      </c>
      <c r="C2435" t="s">
        <v>2463</v>
      </c>
      <c r="D2435" t="s">
        <v>2464</v>
      </c>
      <c r="E2435" s="32">
        <f t="shared" si="111"/>
        <v>45479</v>
      </c>
      <c r="F2435" s="51">
        <f t="shared" si="112"/>
        <v>0.35416666666666669</v>
      </c>
      <c r="G2435" s="33">
        <f t="shared" si="113"/>
        <v>45479.354166666664</v>
      </c>
    </row>
    <row r="2436" spans="1:7" x14ac:dyDescent="0.45">
      <c r="A2436">
        <v>0</v>
      </c>
      <c r="B2436">
        <v>0</v>
      </c>
      <c r="C2436" t="s">
        <v>2464</v>
      </c>
      <c r="D2436" t="s">
        <v>2465</v>
      </c>
      <c r="E2436" s="32">
        <f t="shared" ref="E2436:E2499" si="114">DATE(MID(C2436,2,4),MID(C2436,7,2),MID(C2436,10,2))</f>
        <v>45479</v>
      </c>
      <c r="F2436" s="51">
        <f t="shared" ref="F2436:F2499" si="115">TIME(MID(C2436,13,2),MID(C2436,16,2),0)</f>
        <v>0.375</v>
      </c>
      <c r="G2436" s="33">
        <f t="shared" ref="G2436:G2499" si="116">E2436+F2436</f>
        <v>45479.375</v>
      </c>
    </row>
    <row r="2437" spans="1:7" x14ac:dyDescent="0.45">
      <c r="A2437">
        <v>0</v>
      </c>
      <c r="B2437">
        <v>0</v>
      </c>
      <c r="C2437" t="s">
        <v>2465</v>
      </c>
      <c r="D2437" t="s">
        <v>2466</v>
      </c>
      <c r="E2437" s="32">
        <f t="shared" si="114"/>
        <v>45479</v>
      </c>
      <c r="F2437" s="51">
        <f t="shared" si="115"/>
        <v>0.39583333333333331</v>
      </c>
      <c r="G2437" s="33">
        <f t="shared" si="116"/>
        <v>45479.395833333336</v>
      </c>
    </row>
    <row r="2438" spans="1:7" x14ac:dyDescent="0.45">
      <c r="A2438">
        <v>0</v>
      </c>
      <c r="B2438">
        <v>0</v>
      </c>
      <c r="C2438" t="s">
        <v>2466</v>
      </c>
      <c r="D2438" t="s">
        <v>2467</v>
      </c>
      <c r="E2438" s="32">
        <f t="shared" si="114"/>
        <v>45479</v>
      </c>
      <c r="F2438" s="51">
        <f t="shared" si="115"/>
        <v>0.41666666666666669</v>
      </c>
      <c r="G2438" s="33">
        <f t="shared" si="116"/>
        <v>45479.416666666664</v>
      </c>
    </row>
    <row r="2439" spans="1:7" x14ac:dyDescent="0.45">
      <c r="A2439">
        <v>0</v>
      </c>
      <c r="B2439">
        <v>0</v>
      </c>
      <c r="C2439" t="s">
        <v>2467</v>
      </c>
      <c r="D2439" t="s">
        <v>2468</v>
      </c>
      <c r="E2439" s="32">
        <f t="shared" si="114"/>
        <v>45479</v>
      </c>
      <c r="F2439" s="51">
        <f t="shared" si="115"/>
        <v>0.4375</v>
      </c>
      <c r="G2439" s="33">
        <f t="shared" si="116"/>
        <v>45479.4375</v>
      </c>
    </row>
    <row r="2440" spans="1:7" x14ac:dyDescent="0.45">
      <c r="A2440">
        <v>0.31419999999999998</v>
      </c>
      <c r="B2440">
        <v>1.72</v>
      </c>
      <c r="C2440" t="s">
        <v>2468</v>
      </c>
      <c r="D2440" t="s">
        <v>2469</v>
      </c>
      <c r="E2440" s="32">
        <f t="shared" si="114"/>
        <v>45479</v>
      </c>
      <c r="F2440" s="51">
        <f t="shared" si="115"/>
        <v>0.45833333333333331</v>
      </c>
      <c r="G2440" s="33">
        <f t="shared" si="116"/>
        <v>45479.458333333336</v>
      </c>
    </row>
    <row r="2441" spans="1:7" x14ac:dyDescent="0.45">
      <c r="A2441">
        <v>0.43759999999999999</v>
      </c>
      <c r="B2441">
        <v>2.4</v>
      </c>
      <c r="C2441" t="s">
        <v>2469</v>
      </c>
      <c r="D2441" t="s">
        <v>2470</v>
      </c>
      <c r="E2441" s="32">
        <f t="shared" si="114"/>
        <v>45479</v>
      </c>
      <c r="F2441" s="51">
        <f t="shared" si="115"/>
        <v>0.47916666666666669</v>
      </c>
      <c r="G2441" s="33">
        <f t="shared" si="116"/>
        <v>45479.479166666664</v>
      </c>
    </row>
    <row r="2442" spans="1:7" x14ac:dyDescent="0.45">
      <c r="A2442">
        <v>0</v>
      </c>
      <c r="B2442">
        <v>0</v>
      </c>
      <c r="C2442" t="s">
        <v>2470</v>
      </c>
      <c r="D2442" t="s">
        <v>2471</v>
      </c>
      <c r="E2442" s="32">
        <f t="shared" si="114"/>
        <v>45479</v>
      </c>
      <c r="F2442" s="51">
        <f t="shared" si="115"/>
        <v>0.5</v>
      </c>
      <c r="G2442" s="33">
        <f t="shared" si="116"/>
        <v>45479.5</v>
      </c>
    </row>
    <row r="2443" spans="1:7" x14ac:dyDescent="0.45">
      <c r="A2443">
        <v>0</v>
      </c>
      <c r="B2443">
        <v>0</v>
      </c>
      <c r="C2443" t="s">
        <v>2471</v>
      </c>
      <c r="D2443" t="s">
        <v>2472</v>
      </c>
      <c r="E2443" s="32">
        <f t="shared" si="114"/>
        <v>45479</v>
      </c>
      <c r="F2443" s="51">
        <f t="shared" si="115"/>
        <v>0.52083333333333337</v>
      </c>
      <c r="G2443" s="33">
        <f t="shared" si="116"/>
        <v>45479.520833333336</v>
      </c>
    </row>
    <row r="2444" spans="1:7" x14ac:dyDescent="0.45">
      <c r="A2444">
        <v>0.22439999999999999</v>
      </c>
      <c r="B2444">
        <v>1.23</v>
      </c>
      <c r="C2444" t="s">
        <v>2472</v>
      </c>
      <c r="D2444" t="s">
        <v>2473</v>
      </c>
      <c r="E2444" s="32">
        <f t="shared" si="114"/>
        <v>45479</v>
      </c>
      <c r="F2444" s="51">
        <f t="shared" si="115"/>
        <v>0.54166666666666663</v>
      </c>
      <c r="G2444" s="33">
        <f t="shared" si="116"/>
        <v>45479.541666666664</v>
      </c>
    </row>
    <row r="2445" spans="1:7" x14ac:dyDescent="0.45">
      <c r="A2445">
        <v>0</v>
      </c>
      <c r="B2445">
        <v>0</v>
      </c>
      <c r="C2445" t="s">
        <v>2473</v>
      </c>
      <c r="D2445" t="s">
        <v>2474</v>
      </c>
      <c r="E2445" s="32">
        <f t="shared" si="114"/>
        <v>45479</v>
      </c>
      <c r="F2445" s="51">
        <f t="shared" si="115"/>
        <v>0.5625</v>
      </c>
      <c r="G2445" s="33">
        <f t="shared" si="116"/>
        <v>45479.5625</v>
      </c>
    </row>
    <row r="2446" spans="1:7" x14ac:dyDescent="0.45">
      <c r="A2446">
        <v>0</v>
      </c>
      <c r="B2446">
        <v>0</v>
      </c>
      <c r="C2446" t="s">
        <v>2474</v>
      </c>
      <c r="D2446" t="s">
        <v>2475</v>
      </c>
      <c r="E2446" s="32">
        <f t="shared" si="114"/>
        <v>45479</v>
      </c>
      <c r="F2446" s="51">
        <f t="shared" si="115"/>
        <v>0.58333333333333337</v>
      </c>
      <c r="G2446" s="33">
        <f t="shared" si="116"/>
        <v>45479.583333333336</v>
      </c>
    </row>
    <row r="2447" spans="1:7" x14ac:dyDescent="0.45">
      <c r="A2447">
        <v>0</v>
      </c>
      <c r="B2447">
        <v>0</v>
      </c>
      <c r="C2447" t="s">
        <v>2475</v>
      </c>
      <c r="D2447" t="s">
        <v>2476</v>
      </c>
      <c r="E2447" s="32">
        <f t="shared" si="114"/>
        <v>45479</v>
      </c>
      <c r="F2447" s="51">
        <f t="shared" si="115"/>
        <v>0.60416666666666663</v>
      </c>
      <c r="G2447" s="33">
        <f t="shared" si="116"/>
        <v>45479.604166666664</v>
      </c>
    </row>
    <row r="2448" spans="1:7" x14ac:dyDescent="0.45">
      <c r="A2448">
        <v>0</v>
      </c>
      <c r="B2448">
        <v>0</v>
      </c>
      <c r="C2448" t="s">
        <v>2476</v>
      </c>
      <c r="D2448" t="s">
        <v>2477</v>
      </c>
      <c r="E2448" s="32">
        <f t="shared" si="114"/>
        <v>45479</v>
      </c>
      <c r="F2448" s="51">
        <f t="shared" si="115"/>
        <v>0.625</v>
      </c>
      <c r="G2448" s="33">
        <f t="shared" si="116"/>
        <v>45479.625</v>
      </c>
    </row>
    <row r="2449" spans="1:7" x14ac:dyDescent="0.45">
      <c r="A2449">
        <v>0</v>
      </c>
      <c r="B2449">
        <v>0</v>
      </c>
      <c r="C2449" t="s">
        <v>2477</v>
      </c>
      <c r="D2449" t="s">
        <v>2478</v>
      </c>
      <c r="E2449" s="32">
        <f t="shared" si="114"/>
        <v>45479</v>
      </c>
      <c r="F2449" s="51">
        <f t="shared" si="115"/>
        <v>0.64583333333333337</v>
      </c>
      <c r="G2449" s="33">
        <f t="shared" si="116"/>
        <v>45479.645833333336</v>
      </c>
    </row>
    <row r="2450" spans="1:7" x14ac:dyDescent="0.45">
      <c r="A2450">
        <v>0</v>
      </c>
      <c r="B2450">
        <v>0</v>
      </c>
      <c r="C2450" t="s">
        <v>2478</v>
      </c>
      <c r="D2450" t="s">
        <v>2479</v>
      </c>
      <c r="E2450" s="32">
        <f t="shared" si="114"/>
        <v>45479</v>
      </c>
      <c r="F2450" s="51">
        <f t="shared" si="115"/>
        <v>0.66666666666666663</v>
      </c>
      <c r="G2450" s="33">
        <f t="shared" si="116"/>
        <v>45479.666666666664</v>
      </c>
    </row>
    <row r="2451" spans="1:7" x14ac:dyDescent="0.45">
      <c r="A2451">
        <v>3.3700000000000001E-2</v>
      </c>
      <c r="B2451">
        <v>0.18</v>
      </c>
      <c r="C2451" t="s">
        <v>2479</v>
      </c>
      <c r="D2451" t="s">
        <v>2480</v>
      </c>
      <c r="E2451" s="32">
        <f t="shared" si="114"/>
        <v>45479</v>
      </c>
      <c r="F2451" s="51">
        <f t="shared" si="115"/>
        <v>0.6875</v>
      </c>
      <c r="G2451" s="33">
        <f t="shared" si="116"/>
        <v>45479.6875</v>
      </c>
    </row>
    <row r="2452" spans="1:7" x14ac:dyDescent="0.45">
      <c r="A2452">
        <v>3.3700000000000001E-2</v>
      </c>
      <c r="B2452">
        <v>0.18</v>
      </c>
      <c r="C2452" t="s">
        <v>2480</v>
      </c>
      <c r="D2452" t="s">
        <v>2481</v>
      </c>
      <c r="E2452" s="32">
        <f t="shared" si="114"/>
        <v>45479</v>
      </c>
      <c r="F2452" s="51">
        <f t="shared" si="115"/>
        <v>0.70833333333333337</v>
      </c>
      <c r="G2452" s="33">
        <f t="shared" si="116"/>
        <v>45479.708333333336</v>
      </c>
    </row>
    <row r="2453" spans="1:7" x14ac:dyDescent="0.45">
      <c r="A2453">
        <v>0.28050000000000003</v>
      </c>
      <c r="B2453">
        <v>1.54</v>
      </c>
      <c r="C2453" t="s">
        <v>2481</v>
      </c>
      <c r="D2453" t="s">
        <v>2482</v>
      </c>
      <c r="E2453" s="32">
        <f t="shared" si="114"/>
        <v>45479</v>
      </c>
      <c r="F2453" s="51">
        <f t="shared" si="115"/>
        <v>0.72916666666666663</v>
      </c>
      <c r="G2453" s="33">
        <f t="shared" si="116"/>
        <v>45479.729166666664</v>
      </c>
    </row>
    <row r="2454" spans="1:7" x14ac:dyDescent="0.45">
      <c r="A2454">
        <v>0.75180000000000002</v>
      </c>
      <c r="B2454">
        <v>4.13</v>
      </c>
      <c r="C2454" t="s">
        <v>2482</v>
      </c>
      <c r="D2454" t="s">
        <v>2483</v>
      </c>
      <c r="E2454" s="32">
        <f t="shared" si="114"/>
        <v>45479</v>
      </c>
      <c r="F2454" s="51">
        <f t="shared" si="115"/>
        <v>0.75</v>
      </c>
      <c r="G2454" s="33">
        <f t="shared" si="116"/>
        <v>45479.75</v>
      </c>
    </row>
    <row r="2455" spans="1:7" x14ac:dyDescent="0.45">
      <c r="A2455">
        <v>6.7299999999999999E-2</v>
      </c>
      <c r="B2455">
        <v>0.37</v>
      </c>
      <c r="C2455" t="s">
        <v>2483</v>
      </c>
      <c r="D2455" t="s">
        <v>2484</v>
      </c>
      <c r="E2455" s="32">
        <f t="shared" si="114"/>
        <v>45479</v>
      </c>
      <c r="F2455" s="51">
        <f t="shared" si="115"/>
        <v>0.77083333333333337</v>
      </c>
      <c r="G2455" s="33">
        <f t="shared" si="116"/>
        <v>45479.770833333336</v>
      </c>
    </row>
    <row r="2456" spans="1:7" x14ac:dyDescent="0.45">
      <c r="A2456">
        <v>0</v>
      </c>
      <c r="B2456">
        <v>0</v>
      </c>
      <c r="C2456" t="s">
        <v>2484</v>
      </c>
      <c r="D2456" t="s">
        <v>2485</v>
      </c>
      <c r="E2456" s="32">
        <f t="shared" si="114"/>
        <v>45479</v>
      </c>
      <c r="F2456" s="51">
        <f t="shared" si="115"/>
        <v>0.79166666666666663</v>
      </c>
      <c r="G2456" s="33">
        <f t="shared" si="116"/>
        <v>45479.791666666664</v>
      </c>
    </row>
    <row r="2457" spans="1:7" x14ac:dyDescent="0.45">
      <c r="A2457">
        <v>0</v>
      </c>
      <c r="B2457">
        <v>0</v>
      </c>
      <c r="C2457" t="s">
        <v>2485</v>
      </c>
      <c r="D2457" t="s">
        <v>2486</v>
      </c>
      <c r="E2457" s="32">
        <f t="shared" si="114"/>
        <v>45479</v>
      </c>
      <c r="F2457" s="51">
        <f t="shared" si="115"/>
        <v>0.8125</v>
      </c>
      <c r="G2457" s="33">
        <f t="shared" si="116"/>
        <v>45479.8125</v>
      </c>
    </row>
    <row r="2458" spans="1:7" x14ac:dyDescent="0.45">
      <c r="A2458">
        <v>0</v>
      </c>
      <c r="B2458">
        <v>0</v>
      </c>
      <c r="C2458" t="s">
        <v>2486</v>
      </c>
      <c r="D2458" t="s">
        <v>2487</v>
      </c>
      <c r="E2458" s="32">
        <f t="shared" si="114"/>
        <v>45479</v>
      </c>
      <c r="F2458" s="51">
        <f t="shared" si="115"/>
        <v>0.83333333333333337</v>
      </c>
      <c r="G2458" s="33">
        <f t="shared" si="116"/>
        <v>45479.833333333336</v>
      </c>
    </row>
    <row r="2459" spans="1:7" x14ac:dyDescent="0.45">
      <c r="A2459">
        <v>0</v>
      </c>
      <c r="B2459">
        <v>0</v>
      </c>
      <c r="C2459" t="s">
        <v>2487</v>
      </c>
      <c r="D2459" t="s">
        <v>2488</v>
      </c>
      <c r="E2459" s="32">
        <f t="shared" si="114"/>
        <v>45479</v>
      </c>
      <c r="F2459" s="51">
        <f t="shared" si="115"/>
        <v>0.85416666666666663</v>
      </c>
      <c r="G2459" s="33">
        <f t="shared" si="116"/>
        <v>45479.854166666664</v>
      </c>
    </row>
    <row r="2460" spans="1:7" x14ac:dyDescent="0.45">
      <c r="A2460">
        <v>0</v>
      </c>
      <c r="B2460">
        <v>0</v>
      </c>
      <c r="C2460" t="s">
        <v>2488</v>
      </c>
      <c r="D2460" t="s">
        <v>2489</v>
      </c>
      <c r="E2460" s="32">
        <f t="shared" si="114"/>
        <v>45479</v>
      </c>
      <c r="F2460" s="51">
        <f t="shared" si="115"/>
        <v>0.875</v>
      </c>
      <c r="G2460" s="33">
        <f t="shared" si="116"/>
        <v>45479.875</v>
      </c>
    </row>
    <row r="2461" spans="1:7" x14ac:dyDescent="0.45">
      <c r="A2461">
        <v>0</v>
      </c>
      <c r="B2461">
        <v>0</v>
      </c>
      <c r="C2461" t="s">
        <v>2489</v>
      </c>
      <c r="D2461" t="s">
        <v>2490</v>
      </c>
      <c r="E2461" s="32">
        <f t="shared" si="114"/>
        <v>45479</v>
      </c>
      <c r="F2461" s="51">
        <f t="shared" si="115"/>
        <v>0.89583333333333337</v>
      </c>
      <c r="G2461" s="33">
        <f t="shared" si="116"/>
        <v>45479.895833333336</v>
      </c>
    </row>
    <row r="2462" spans="1:7" x14ac:dyDescent="0.45">
      <c r="A2462">
        <v>0.1346</v>
      </c>
      <c r="B2462">
        <v>0.74</v>
      </c>
      <c r="C2462" t="s">
        <v>2490</v>
      </c>
      <c r="D2462" t="s">
        <v>2491</v>
      </c>
      <c r="E2462" s="32">
        <f t="shared" si="114"/>
        <v>45479</v>
      </c>
      <c r="F2462" s="51">
        <f t="shared" si="115"/>
        <v>0.91666666666666663</v>
      </c>
      <c r="G2462" s="33">
        <f t="shared" si="116"/>
        <v>45479.916666666664</v>
      </c>
    </row>
    <row r="2463" spans="1:7" x14ac:dyDescent="0.45">
      <c r="A2463">
        <v>0</v>
      </c>
      <c r="B2463">
        <v>0</v>
      </c>
      <c r="C2463" t="s">
        <v>2491</v>
      </c>
      <c r="D2463" t="s">
        <v>2492</v>
      </c>
      <c r="E2463" s="32">
        <f t="shared" si="114"/>
        <v>45479</v>
      </c>
      <c r="F2463" s="51">
        <f t="shared" si="115"/>
        <v>0.9375</v>
      </c>
      <c r="G2463" s="33">
        <f t="shared" si="116"/>
        <v>45479.9375</v>
      </c>
    </row>
    <row r="2464" spans="1:7" x14ac:dyDescent="0.45">
      <c r="A2464">
        <v>0</v>
      </c>
      <c r="B2464">
        <v>0</v>
      </c>
      <c r="C2464" t="s">
        <v>2492</v>
      </c>
      <c r="D2464" t="s">
        <v>2493</v>
      </c>
      <c r="E2464" s="32">
        <f t="shared" si="114"/>
        <v>45479</v>
      </c>
      <c r="F2464" s="51">
        <f t="shared" si="115"/>
        <v>0.95833333333333337</v>
      </c>
      <c r="G2464" s="33">
        <f t="shared" si="116"/>
        <v>45479.958333333336</v>
      </c>
    </row>
    <row r="2465" spans="1:7" x14ac:dyDescent="0.45">
      <c r="A2465">
        <v>0</v>
      </c>
      <c r="B2465">
        <v>0</v>
      </c>
      <c r="C2465" t="s">
        <v>2493</v>
      </c>
      <c r="D2465" t="s">
        <v>2494</v>
      </c>
      <c r="E2465" s="32">
        <f t="shared" si="114"/>
        <v>45479</v>
      </c>
      <c r="F2465" s="51">
        <f t="shared" si="115"/>
        <v>0.97916666666666663</v>
      </c>
      <c r="G2465" s="33">
        <f t="shared" si="116"/>
        <v>45479.979166666664</v>
      </c>
    </row>
    <row r="2466" spans="1:7" x14ac:dyDescent="0.45">
      <c r="A2466">
        <v>0</v>
      </c>
      <c r="B2466">
        <v>0</v>
      </c>
      <c r="C2466" t="s">
        <v>2494</v>
      </c>
      <c r="D2466" t="s">
        <v>2495</v>
      </c>
      <c r="E2466" s="32">
        <f t="shared" si="114"/>
        <v>45480</v>
      </c>
      <c r="F2466" s="51">
        <f t="shared" si="115"/>
        <v>0</v>
      </c>
      <c r="G2466" s="33">
        <f t="shared" si="116"/>
        <v>45480</v>
      </c>
    </row>
    <row r="2467" spans="1:7" x14ac:dyDescent="0.45">
      <c r="A2467">
        <v>0</v>
      </c>
      <c r="B2467">
        <v>0</v>
      </c>
      <c r="C2467" t="s">
        <v>2495</v>
      </c>
      <c r="D2467" t="s">
        <v>2496</v>
      </c>
      <c r="E2467" s="32">
        <f t="shared" si="114"/>
        <v>45480</v>
      </c>
      <c r="F2467" s="51">
        <f t="shared" si="115"/>
        <v>2.0833333333333332E-2</v>
      </c>
      <c r="G2467" s="33">
        <f t="shared" si="116"/>
        <v>45480.020833333336</v>
      </c>
    </row>
    <row r="2468" spans="1:7" x14ac:dyDescent="0.45">
      <c r="A2468">
        <v>0</v>
      </c>
      <c r="B2468">
        <v>0</v>
      </c>
      <c r="C2468" t="s">
        <v>2496</v>
      </c>
      <c r="D2468" t="s">
        <v>2497</v>
      </c>
      <c r="E2468" s="32">
        <f t="shared" si="114"/>
        <v>45480</v>
      </c>
      <c r="F2468" s="51">
        <f t="shared" si="115"/>
        <v>4.1666666666666664E-2</v>
      </c>
      <c r="G2468" s="33">
        <f t="shared" si="116"/>
        <v>45480.041666666664</v>
      </c>
    </row>
    <row r="2469" spans="1:7" x14ac:dyDescent="0.45">
      <c r="A2469">
        <v>0</v>
      </c>
      <c r="B2469">
        <v>0</v>
      </c>
      <c r="C2469" t="s">
        <v>2497</v>
      </c>
      <c r="D2469" t="s">
        <v>2498</v>
      </c>
      <c r="E2469" s="32">
        <f t="shared" si="114"/>
        <v>45480</v>
      </c>
      <c r="F2469" s="51">
        <f t="shared" si="115"/>
        <v>6.25E-2</v>
      </c>
      <c r="G2469" s="33">
        <f t="shared" si="116"/>
        <v>45480.0625</v>
      </c>
    </row>
    <row r="2470" spans="1:7" x14ac:dyDescent="0.45">
      <c r="A2470">
        <v>0</v>
      </c>
      <c r="B2470">
        <v>0</v>
      </c>
      <c r="C2470" t="s">
        <v>2498</v>
      </c>
      <c r="D2470" t="s">
        <v>2499</v>
      </c>
      <c r="E2470" s="32">
        <f t="shared" si="114"/>
        <v>45480</v>
      </c>
      <c r="F2470" s="51">
        <f t="shared" si="115"/>
        <v>8.3333333333333329E-2</v>
      </c>
      <c r="G2470" s="33">
        <f t="shared" si="116"/>
        <v>45480.083333333336</v>
      </c>
    </row>
    <row r="2471" spans="1:7" x14ac:dyDescent="0.45">
      <c r="A2471">
        <v>0</v>
      </c>
      <c r="B2471">
        <v>0</v>
      </c>
      <c r="C2471" t="s">
        <v>2499</v>
      </c>
      <c r="D2471" t="s">
        <v>2500</v>
      </c>
      <c r="E2471" s="32">
        <f t="shared" si="114"/>
        <v>45480</v>
      </c>
      <c r="F2471" s="51">
        <f t="shared" si="115"/>
        <v>0.10416666666666667</v>
      </c>
      <c r="G2471" s="33">
        <f t="shared" si="116"/>
        <v>45480.104166666664</v>
      </c>
    </row>
    <row r="2472" spans="1:7" x14ac:dyDescent="0.45">
      <c r="A2472">
        <v>0</v>
      </c>
      <c r="B2472">
        <v>0</v>
      </c>
      <c r="C2472" t="s">
        <v>2500</v>
      </c>
      <c r="D2472" t="s">
        <v>2501</v>
      </c>
      <c r="E2472" s="32">
        <f t="shared" si="114"/>
        <v>45480</v>
      </c>
      <c r="F2472" s="51">
        <f t="shared" si="115"/>
        <v>0.125</v>
      </c>
      <c r="G2472" s="33">
        <f t="shared" si="116"/>
        <v>45480.125</v>
      </c>
    </row>
    <row r="2473" spans="1:7" x14ac:dyDescent="0.45">
      <c r="A2473">
        <v>0</v>
      </c>
      <c r="B2473">
        <v>0</v>
      </c>
      <c r="C2473" t="s">
        <v>2501</v>
      </c>
      <c r="D2473" t="s">
        <v>2502</v>
      </c>
      <c r="E2473" s="32">
        <f t="shared" si="114"/>
        <v>45480</v>
      </c>
      <c r="F2473" s="51">
        <f t="shared" si="115"/>
        <v>0.14583333333333334</v>
      </c>
      <c r="G2473" s="33">
        <f t="shared" si="116"/>
        <v>45480.145833333336</v>
      </c>
    </row>
    <row r="2474" spans="1:7" x14ac:dyDescent="0.45">
      <c r="A2474">
        <v>0</v>
      </c>
      <c r="B2474">
        <v>0</v>
      </c>
      <c r="C2474" t="s">
        <v>2502</v>
      </c>
      <c r="D2474" t="s">
        <v>2503</v>
      </c>
      <c r="E2474" s="32">
        <f t="shared" si="114"/>
        <v>45480</v>
      </c>
      <c r="F2474" s="51">
        <f t="shared" si="115"/>
        <v>0.16666666666666666</v>
      </c>
      <c r="G2474" s="33">
        <f t="shared" si="116"/>
        <v>45480.166666666664</v>
      </c>
    </row>
    <row r="2475" spans="1:7" x14ac:dyDescent="0.45">
      <c r="A2475">
        <v>0</v>
      </c>
      <c r="B2475">
        <v>0</v>
      </c>
      <c r="C2475" t="s">
        <v>2503</v>
      </c>
      <c r="D2475" t="s">
        <v>2504</v>
      </c>
      <c r="E2475" s="32">
        <f t="shared" si="114"/>
        <v>45480</v>
      </c>
      <c r="F2475" s="51">
        <f t="shared" si="115"/>
        <v>0.1875</v>
      </c>
      <c r="G2475" s="33">
        <f t="shared" si="116"/>
        <v>45480.1875</v>
      </c>
    </row>
    <row r="2476" spans="1:7" x14ac:dyDescent="0.45">
      <c r="A2476">
        <v>0</v>
      </c>
      <c r="B2476">
        <v>0</v>
      </c>
      <c r="C2476" t="s">
        <v>2504</v>
      </c>
      <c r="D2476" t="s">
        <v>2505</v>
      </c>
      <c r="E2476" s="32">
        <f t="shared" si="114"/>
        <v>45480</v>
      </c>
      <c r="F2476" s="51">
        <f t="shared" si="115"/>
        <v>0.20833333333333334</v>
      </c>
      <c r="G2476" s="33">
        <f t="shared" si="116"/>
        <v>45480.208333333336</v>
      </c>
    </row>
    <row r="2477" spans="1:7" x14ac:dyDescent="0.45">
      <c r="A2477">
        <v>0</v>
      </c>
      <c r="B2477">
        <v>0</v>
      </c>
      <c r="C2477" t="s">
        <v>2505</v>
      </c>
      <c r="D2477" t="s">
        <v>2506</v>
      </c>
      <c r="E2477" s="32">
        <f t="shared" si="114"/>
        <v>45480</v>
      </c>
      <c r="F2477" s="51">
        <f t="shared" si="115"/>
        <v>0.22916666666666666</v>
      </c>
      <c r="G2477" s="33">
        <f t="shared" si="116"/>
        <v>45480.229166666664</v>
      </c>
    </row>
    <row r="2478" spans="1:7" x14ac:dyDescent="0.45">
      <c r="A2478">
        <v>0</v>
      </c>
      <c r="B2478">
        <v>0</v>
      </c>
      <c r="C2478" t="s">
        <v>2506</v>
      </c>
      <c r="D2478" t="s">
        <v>2507</v>
      </c>
      <c r="E2478" s="32">
        <f t="shared" si="114"/>
        <v>45480</v>
      </c>
      <c r="F2478" s="51">
        <f t="shared" si="115"/>
        <v>0.25</v>
      </c>
      <c r="G2478" s="33">
        <f t="shared" si="116"/>
        <v>45480.25</v>
      </c>
    </row>
    <row r="2479" spans="1:7" x14ac:dyDescent="0.45">
      <c r="A2479">
        <v>0</v>
      </c>
      <c r="B2479">
        <v>0</v>
      </c>
      <c r="C2479" t="s">
        <v>2507</v>
      </c>
      <c r="D2479" t="s">
        <v>2508</v>
      </c>
      <c r="E2479" s="32">
        <f t="shared" si="114"/>
        <v>45480</v>
      </c>
      <c r="F2479" s="51">
        <f t="shared" si="115"/>
        <v>0.27083333333333331</v>
      </c>
      <c r="G2479" s="33">
        <f t="shared" si="116"/>
        <v>45480.270833333336</v>
      </c>
    </row>
    <row r="2480" spans="1:7" x14ac:dyDescent="0.45">
      <c r="A2480">
        <v>0.1346</v>
      </c>
      <c r="B2480">
        <v>0.74</v>
      </c>
      <c r="C2480" t="s">
        <v>2508</v>
      </c>
      <c r="D2480" t="s">
        <v>2509</v>
      </c>
      <c r="E2480" s="32">
        <f t="shared" si="114"/>
        <v>45480</v>
      </c>
      <c r="F2480" s="51">
        <f t="shared" si="115"/>
        <v>0.29166666666666669</v>
      </c>
      <c r="G2480" s="33">
        <f t="shared" si="116"/>
        <v>45480.291666666664</v>
      </c>
    </row>
    <row r="2481" spans="1:7" x14ac:dyDescent="0.45">
      <c r="A2481">
        <v>0</v>
      </c>
      <c r="B2481">
        <v>0</v>
      </c>
      <c r="C2481" t="s">
        <v>2509</v>
      </c>
      <c r="D2481" t="s">
        <v>2510</v>
      </c>
      <c r="E2481" s="32">
        <f t="shared" si="114"/>
        <v>45480</v>
      </c>
      <c r="F2481" s="51">
        <f t="shared" si="115"/>
        <v>0.3125</v>
      </c>
      <c r="G2481" s="33">
        <f t="shared" si="116"/>
        <v>45480.3125</v>
      </c>
    </row>
    <row r="2482" spans="1:7" x14ac:dyDescent="0.45">
      <c r="A2482">
        <v>0</v>
      </c>
      <c r="B2482">
        <v>0</v>
      </c>
      <c r="C2482" t="s">
        <v>2510</v>
      </c>
      <c r="D2482" t="s">
        <v>2511</v>
      </c>
      <c r="E2482" s="32">
        <f t="shared" si="114"/>
        <v>45480</v>
      </c>
      <c r="F2482" s="51">
        <f t="shared" si="115"/>
        <v>0.33333333333333331</v>
      </c>
      <c r="G2482" s="33">
        <f t="shared" si="116"/>
        <v>45480.333333333336</v>
      </c>
    </row>
    <row r="2483" spans="1:7" x14ac:dyDescent="0.45">
      <c r="A2483">
        <v>0</v>
      </c>
      <c r="B2483">
        <v>0</v>
      </c>
      <c r="C2483" t="s">
        <v>2511</v>
      </c>
      <c r="D2483" t="s">
        <v>2512</v>
      </c>
      <c r="E2483" s="32">
        <f t="shared" si="114"/>
        <v>45480</v>
      </c>
      <c r="F2483" s="51">
        <f t="shared" si="115"/>
        <v>0.35416666666666669</v>
      </c>
      <c r="G2483" s="33">
        <f t="shared" si="116"/>
        <v>45480.354166666664</v>
      </c>
    </row>
    <row r="2484" spans="1:7" x14ac:dyDescent="0.45">
      <c r="A2484">
        <v>0</v>
      </c>
      <c r="B2484">
        <v>0</v>
      </c>
      <c r="C2484" t="s">
        <v>2512</v>
      </c>
      <c r="D2484" t="s">
        <v>2513</v>
      </c>
      <c r="E2484" s="32">
        <f t="shared" si="114"/>
        <v>45480</v>
      </c>
      <c r="F2484" s="51">
        <f t="shared" si="115"/>
        <v>0.375</v>
      </c>
      <c r="G2484" s="33">
        <f t="shared" si="116"/>
        <v>45480.375</v>
      </c>
    </row>
    <row r="2485" spans="1:7" x14ac:dyDescent="0.45">
      <c r="A2485">
        <v>0</v>
      </c>
      <c r="B2485">
        <v>0</v>
      </c>
      <c r="C2485" t="s">
        <v>2513</v>
      </c>
      <c r="D2485" t="s">
        <v>2514</v>
      </c>
      <c r="E2485" s="32">
        <f t="shared" si="114"/>
        <v>45480</v>
      </c>
      <c r="F2485" s="51">
        <f t="shared" si="115"/>
        <v>0.39583333333333331</v>
      </c>
      <c r="G2485" s="33">
        <f t="shared" si="116"/>
        <v>45480.395833333336</v>
      </c>
    </row>
    <row r="2486" spans="1:7" x14ac:dyDescent="0.45">
      <c r="A2486">
        <v>0</v>
      </c>
      <c r="B2486">
        <v>0</v>
      </c>
      <c r="C2486" t="s">
        <v>2514</v>
      </c>
      <c r="D2486" t="s">
        <v>2515</v>
      </c>
      <c r="E2486" s="32">
        <f t="shared" si="114"/>
        <v>45480</v>
      </c>
      <c r="F2486" s="51">
        <f t="shared" si="115"/>
        <v>0.41666666666666669</v>
      </c>
      <c r="G2486" s="33">
        <f t="shared" si="116"/>
        <v>45480.416666666664</v>
      </c>
    </row>
    <row r="2487" spans="1:7" x14ac:dyDescent="0.45">
      <c r="A2487">
        <v>0</v>
      </c>
      <c r="B2487">
        <v>0</v>
      </c>
      <c r="C2487" t="s">
        <v>2515</v>
      </c>
      <c r="D2487" t="s">
        <v>2516</v>
      </c>
      <c r="E2487" s="32">
        <f t="shared" si="114"/>
        <v>45480</v>
      </c>
      <c r="F2487" s="51">
        <f t="shared" si="115"/>
        <v>0.4375</v>
      </c>
      <c r="G2487" s="33">
        <f t="shared" si="116"/>
        <v>45480.4375</v>
      </c>
    </row>
    <row r="2488" spans="1:7" x14ac:dyDescent="0.45">
      <c r="A2488">
        <v>0</v>
      </c>
      <c r="B2488">
        <v>0</v>
      </c>
      <c r="C2488" t="s">
        <v>2516</v>
      </c>
      <c r="D2488" t="s">
        <v>2517</v>
      </c>
      <c r="E2488" s="32">
        <f t="shared" si="114"/>
        <v>45480</v>
      </c>
      <c r="F2488" s="51">
        <f t="shared" si="115"/>
        <v>0.45833333333333331</v>
      </c>
      <c r="G2488" s="33">
        <f t="shared" si="116"/>
        <v>45480.458333333336</v>
      </c>
    </row>
    <row r="2489" spans="1:7" x14ac:dyDescent="0.45">
      <c r="A2489">
        <v>0</v>
      </c>
      <c r="B2489">
        <v>0</v>
      </c>
      <c r="C2489" t="s">
        <v>2517</v>
      </c>
      <c r="D2489" t="s">
        <v>2518</v>
      </c>
      <c r="E2489" s="32">
        <f t="shared" si="114"/>
        <v>45480</v>
      </c>
      <c r="F2489" s="51">
        <f t="shared" si="115"/>
        <v>0.47916666666666669</v>
      </c>
      <c r="G2489" s="33">
        <f t="shared" si="116"/>
        <v>45480.479166666664</v>
      </c>
    </row>
    <row r="2490" spans="1:7" x14ac:dyDescent="0.45">
      <c r="A2490">
        <v>0</v>
      </c>
      <c r="B2490">
        <v>0</v>
      </c>
      <c r="C2490" t="s">
        <v>2518</v>
      </c>
      <c r="D2490" t="s">
        <v>2519</v>
      </c>
      <c r="E2490" s="32">
        <f t="shared" si="114"/>
        <v>45480</v>
      </c>
      <c r="F2490" s="51">
        <f t="shared" si="115"/>
        <v>0.5</v>
      </c>
      <c r="G2490" s="33">
        <f t="shared" si="116"/>
        <v>45480.5</v>
      </c>
    </row>
    <row r="2491" spans="1:7" x14ac:dyDescent="0.45">
      <c r="A2491">
        <v>0</v>
      </c>
      <c r="B2491">
        <v>0</v>
      </c>
      <c r="C2491" t="s">
        <v>2519</v>
      </c>
      <c r="D2491" t="s">
        <v>2520</v>
      </c>
      <c r="E2491" s="32">
        <f t="shared" si="114"/>
        <v>45480</v>
      </c>
      <c r="F2491" s="51">
        <f t="shared" si="115"/>
        <v>0.52083333333333337</v>
      </c>
      <c r="G2491" s="33">
        <f t="shared" si="116"/>
        <v>45480.520833333336</v>
      </c>
    </row>
    <row r="2492" spans="1:7" x14ac:dyDescent="0.45">
      <c r="A2492">
        <v>0</v>
      </c>
      <c r="B2492">
        <v>0</v>
      </c>
      <c r="C2492" t="s">
        <v>2520</v>
      </c>
      <c r="D2492" t="s">
        <v>2521</v>
      </c>
      <c r="E2492" s="32">
        <f t="shared" si="114"/>
        <v>45480</v>
      </c>
      <c r="F2492" s="51">
        <f t="shared" si="115"/>
        <v>0.54166666666666663</v>
      </c>
      <c r="G2492" s="33">
        <f t="shared" si="116"/>
        <v>45480.541666666664</v>
      </c>
    </row>
    <row r="2493" spans="1:7" x14ac:dyDescent="0.45">
      <c r="A2493">
        <v>0</v>
      </c>
      <c r="B2493">
        <v>0</v>
      </c>
      <c r="C2493" t="s">
        <v>2521</v>
      </c>
      <c r="D2493" t="s">
        <v>2522</v>
      </c>
      <c r="E2493" s="32">
        <f t="shared" si="114"/>
        <v>45480</v>
      </c>
      <c r="F2493" s="51">
        <f t="shared" si="115"/>
        <v>0.5625</v>
      </c>
      <c r="G2493" s="33">
        <f t="shared" si="116"/>
        <v>45480.5625</v>
      </c>
    </row>
    <row r="2494" spans="1:7" x14ac:dyDescent="0.45">
      <c r="A2494">
        <v>0</v>
      </c>
      <c r="B2494">
        <v>0</v>
      </c>
      <c r="C2494" t="s">
        <v>2522</v>
      </c>
      <c r="D2494" t="s">
        <v>2523</v>
      </c>
      <c r="E2494" s="32">
        <f t="shared" si="114"/>
        <v>45480</v>
      </c>
      <c r="F2494" s="51">
        <f t="shared" si="115"/>
        <v>0.58333333333333337</v>
      </c>
      <c r="G2494" s="33">
        <f t="shared" si="116"/>
        <v>45480.583333333336</v>
      </c>
    </row>
    <row r="2495" spans="1:7" x14ac:dyDescent="0.45">
      <c r="A2495">
        <v>0</v>
      </c>
      <c r="B2495">
        <v>0</v>
      </c>
      <c r="C2495" t="s">
        <v>2523</v>
      </c>
      <c r="D2495" t="s">
        <v>2524</v>
      </c>
      <c r="E2495" s="32">
        <f t="shared" si="114"/>
        <v>45480</v>
      </c>
      <c r="F2495" s="51">
        <f t="shared" si="115"/>
        <v>0.60416666666666663</v>
      </c>
      <c r="G2495" s="33">
        <f t="shared" si="116"/>
        <v>45480.604166666664</v>
      </c>
    </row>
    <row r="2496" spans="1:7" x14ac:dyDescent="0.45">
      <c r="A2496">
        <v>0</v>
      </c>
      <c r="B2496">
        <v>0</v>
      </c>
      <c r="C2496" t="s">
        <v>2524</v>
      </c>
      <c r="D2496" t="s">
        <v>2525</v>
      </c>
      <c r="E2496" s="32">
        <f t="shared" si="114"/>
        <v>45480</v>
      </c>
      <c r="F2496" s="51">
        <f t="shared" si="115"/>
        <v>0.625</v>
      </c>
      <c r="G2496" s="33">
        <f t="shared" si="116"/>
        <v>45480.625</v>
      </c>
    </row>
    <row r="2497" spans="1:7" x14ac:dyDescent="0.45">
      <c r="A2497">
        <v>0</v>
      </c>
      <c r="B2497">
        <v>0</v>
      </c>
      <c r="C2497" t="s">
        <v>2525</v>
      </c>
      <c r="D2497" t="s">
        <v>2526</v>
      </c>
      <c r="E2497" s="32">
        <f t="shared" si="114"/>
        <v>45480</v>
      </c>
      <c r="F2497" s="51">
        <f t="shared" si="115"/>
        <v>0.64583333333333337</v>
      </c>
      <c r="G2497" s="33">
        <f t="shared" si="116"/>
        <v>45480.645833333336</v>
      </c>
    </row>
    <row r="2498" spans="1:7" x14ac:dyDescent="0.45">
      <c r="A2498">
        <v>0</v>
      </c>
      <c r="B2498">
        <v>0</v>
      </c>
      <c r="C2498" t="s">
        <v>2526</v>
      </c>
      <c r="D2498" t="s">
        <v>2527</v>
      </c>
      <c r="E2498" s="32">
        <f t="shared" si="114"/>
        <v>45480</v>
      </c>
      <c r="F2498" s="51">
        <f t="shared" si="115"/>
        <v>0.66666666666666663</v>
      </c>
      <c r="G2498" s="33">
        <f t="shared" si="116"/>
        <v>45480.666666666664</v>
      </c>
    </row>
    <row r="2499" spans="1:7" x14ac:dyDescent="0.45">
      <c r="A2499">
        <v>0</v>
      </c>
      <c r="B2499">
        <v>0</v>
      </c>
      <c r="C2499" t="s">
        <v>2527</v>
      </c>
      <c r="D2499" t="s">
        <v>2528</v>
      </c>
      <c r="E2499" s="32">
        <f t="shared" si="114"/>
        <v>45480</v>
      </c>
      <c r="F2499" s="51">
        <f t="shared" si="115"/>
        <v>0.6875</v>
      </c>
      <c r="G2499" s="33">
        <f t="shared" si="116"/>
        <v>45480.6875</v>
      </c>
    </row>
    <row r="2500" spans="1:7" x14ac:dyDescent="0.45">
      <c r="A2500">
        <v>0</v>
      </c>
      <c r="B2500">
        <v>0</v>
      </c>
      <c r="C2500" t="s">
        <v>2528</v>
      </c>
      <c r="D2500" t="s">
        <v>2529</v>
      </c>
      <c r="E2500" s="32">
        <f t="shared" ref="E2500:E2563" si="117">DATE(MID(C2500,2,4),MID(C2500,7,2),MID(C2500,10,2))</f>
        <v>45480</v>
      </c>
      <c r="F2500" s="51">
        <f t="shared" ref="F2500:F2563" si="118">TIME(MID(C2500,13,2),MID(C2500,16,2),0)</f>
        <v>0.70833333333333337</v>
      </c>
      <c r="G2500" s="33">
        <f t="shared" ref="G2500:G2563" si="119">E2500+F2500</f>
        <v>45480.708333333336</v>
      </c>
    </row>
    <row r="2501" spans="1:7" x14ac:dyDescent="0.45">
      <c r="A2501">
        <v>0</v>
      </c>
      <c r="B2501">
        <v>0</v>
      </c>
      <c r="C2501" t="s">
        <v>2529</v>
      </c>
      <c r="D2501" t="s">
        <v>2530</v>
      </c>
      <c r="E2501" s="32">
        <f t="shared" si="117"/>
        <v>45480</v>
      </c>
      <c r="F2501" s="51">
        <f t="shared" si="118"/>
        <v>0.72916666666666663</v>
      </c>
      <c r="G2501" s="33">
        <f t="shared" si="119"/>
        <v>45480.729166666664</v>
      </c>
    </row>
    <row r="2502" spans="1:7" x14ac:dyDescent="0.45">
      <c r="A2502">
        <v>0.70689999999999997</v>
      </c>
      <c r="B2502">
        <v>3.88</v>
      </c>
      <c r="C2502" t="s">
        <v>2530</v>
      </c>
      <c r="D2502" t="s">
        <v>2531</v>
      </c>
      <c r="E2502" s="32">
        <f t="shared" si="117"/>
        <v>45480</v>
      </c>
      <c r="F2502" s="51">
        <f t="shared" si="118"/>
        <v>0.75</v>
      </c>
      <c r="G2502" s="33">
        <f t="shared" si="119"/>
        <v>45480.75</v>
      </c>
    </row>
    <row r="2503" spans="1:7" x14ac:dyDescent="0.45">
      <c r="A2503">
        <v>0</v>
      </c>
      <c r="B2503">
        <v>0</v>
      </c>
      <c r="C2503" t="s">
        <v>2531</v>
      </c>
      <c r="D2503" t="s">
        <v>2532</v>
      </c>
      <c r="E2503" s="32">
        <f t="shared" si="117"/>
        <v>45480</v>
      </c>
      <c r="F2503" s="51">
        <f t="shared" si="118"/>
        <v>0.77083333333333337</v>
      </c>
      <c r="G2503" s="33">
        <f t="shared" si="119"/>
        <v>45480.770833333336</v>
      </c>
    </row>
    <row r="2504" spans="1:7" x14ac:dyDescent="0.45">
      <c r="A2504">
        <v>0</v>
      </c>
      <c r="B2504">
        <v>0</v>
      </c>
      <c r="C2504" t="s">
        <v>2532</v>
      </c>
      <c r="D2504" t="s">
        <v>2533</v>
      </c>
      <c r="E2504" s="32">
        <f t="shared" si="117"/>
        <v>45480</v>
      </c>
      <c r="F2504" s="51">
        <f t="shared" si="118"/>
        <v>0.79166666666666663</v>
      </c>
      <c r="G2504" s="33">
        <f t="shared" si="119"/>
        <v>45480.791666666664</v>
      </c>
    </row>
    <row r="2505" spans="1:7" x14ac:dyDescent="0.45">
      <c r="A2505">
        <v>0</v>
      </c>
      <c r="B2505">
        <v>0</v>
      </c>
      <c r="C2505" t="s">
        <v>2533</v>
      </c>
      <c r="D2505" t="s">
        <v>2534</v>
      </c>
      <c r="E2505" s="32">
        <f t="shared" si="117"/>
        <v>45480</v>
      </c>
      <c r="F2505" s="51">
        <f t="shared" si="118"/>
        <v>0.8125</v>
      </c>
      <c r="G2505" s="33">
        <f t="shared" si="119"/>
        <v>45480.8125</v>
      </c>
    </row>
    <row r="2506" spans="1:7" x14ac:dyDescent="0.45">
      <c r="A2506">
        <v>0.38150000000000001</v>
      </c>
      <c r="B2506">
        <v>2.09</v>
      </c>
      <c r="C2506" t="s">
        <v>2534</v>
      </c>
      <c r="D2506" t="s">
        <v>2535</v>
      </c>
      <c r="E2506" s="32">
        <f t="shared" si="117"/>
        <v>45480</v>
      </c>
      <c r="F2506" s="51">
        <f t="shared" si="118"/>
        <v>0.83333333333333337</v>
      </c>
      <c r="G2506" s="33">
        <f t="shared" si="119"/>
        <v>45480.833333333336</v>
      </c>
    </row>
    <row r="2507" spans="1:7" x14ac:dyDescent="0.45">
      <c r="A2507">
        <v>4.4900000000000002E-2</v>
      </c>
      <c r="B2507">
        <v>0.25</v>
      </c>
      <c r="C2507" t="s">
        <v>2535</v>
      </c>
      <c r="D2507" t="s">
        <v>2536</v>
      </c>
      <c r="E2507" s="32">
        <f t="shared" si="117"/>
        <v>45480</v>
      </c>
      <c r="F2507" s="51">
        <f t="shared" si="118"/>
        <v>0.85416666666666663</v>
      </c>
      <c r="G2507" s="33">
        <f t="shared" si="119"/>
        <v>45480.854166666664</v>
      </c>
    </row>
    <row r="2508" spans="1:7" x14ac:dyDescent="0.45">
      <c r="A2508">
        <v>0</v>
      </c>
      <c r="B2508">
        <v>0</v>
      </c>
      <c r="C2508" t="s">
        <v>2536</v>
      </c>
      <c r="D2508" t="s">
        <v>2537</v>
      </c>
      <c r="E2508" s="32">
        <f t="shared" si="117"/>
        <v>45480</v>
      </c>
      <c r="F2508" s="51">
        <f t="shared" si="118"/>
        <v>0.875</v>
      </c>
      <c r="G2508" s="33">
        <f t="shared" si="119"/>
        <v>45480.875</v>
      </c>
    </row>
    <row r="2509" spans="1:7" x14ac:dyDescent="0.45">
      <c r="A2509">
        <v>0</v>
      </c>
      <c r="B2509">
        <v>0</v>
      </c>
      <c r="C2509" t="s">
        <v>2537</v>
      </c>
      <c r="D2509" t="s">
        <v>2538</v>
      </c>
      <c r="E2509" s="32">
        <f t="shared" si="117"/>
        <v>45480</v>
      </c>
      <c r="F2509" s="51">
        <f t="shared" si="118"/>
        <v>0.89583333333333337</v>
      </c>
      <c r="G2509" s="33">
        <f t="shared" si="119"/>
        <v>45480.895833333336</v>
      </c>
    </row>
    <row r="2510" spans="1:7" x14ac:dyDescent="0.45">
      <c r="A2510">
        <v>4.5106999999999999</v>
      </c>
      <c r="B2510">
        <v>24.76</v>
      </c>
      <c r="C2510" t="s">
        <v>2538</v>
      </c>
      <c r="D2510" t="s">
        <v>2539</v>
      </c>
      <c r="E2510" s="32">
        <f t="shared" si="117"/>
        <v>45480</v>
      </c>
      <c r="F2510" s="51">
        <f t="shared" si="118"/>
        <v>0.91666666666666663</v>
      </c>
      <c r="G2510" s="33">
        <f t="shared" si="119"/>
        <v>45480.916666666664</v>
      </c>
    </row>
    <row r="2511" spans="1:7" x14ac:dyDescent="0.45">
      <c r="A2511">
        <v>2.24E-2</v>
      </c>
      <c r="B2511">
        <v>0.12</v>
      </c>
      <c r="C2511" t="s">
        <v>2539</v>
      </c>
      <c r="D2511" t="s">
        <v>2540</v>
      </c>
      <c r="E2511" s="32">
        <f t="shared" si="117"/>
        <v>45480</v>
      </c>
      <c r="F2511" s="51">
        <f t="shared" si="118"/>
        <v>0.9375</v>
      </c>
      <c r="G2511" s="33">
        <f t="shared" si="119"/>
        <v>45480.9375</v>
      </c>
    </row>
    <row r="2512" spans="1:7" x14ac:dyDescent="0.45">
      <c r="A2512">
        <v>0.15709999999999999</v>
      </c>
      <c r="B2512">
        <v>0.86</v>
      </c>
      <c r="C2512" t="s">
        <v>2540</v>
      </c>
      <c r="D2512" t="s">
        <v>2541</v>
      </c>
      <c r="E2512" s="32">
        <f t="shared" si="117"/>
        <v>45480</v>
      </c>
      <c r="F2512" s="51">
        <f t="shared" si="118"/>
        <v>0.95833333333333337</v>
      </c>
      <c r="G2512" s="33">
        <f t="shared" si="119"/>
        <v>45480.958333333336</v>
      </c>
    </row>
    <row r="2513" spans="1:7" x14ac:dyDescent="0.45">
      <c r="A2513">
        <v>3.254</v>
      </c>
      <c r="B2513">
        <v>17.86</v>
      </c>
      <c r="C2513" t="s">
        <v>2541</v>
      </c>
      <c r="D2513" t="s">
        <v>2542</v>
      </c>
      <c r="E2513" s="32">
        <f t="shared" si="117"/>
        <v>45480</v>
      </c>
      <c r="F2513" s="51">
        <f t="shared" si="118"/>
        <v>0.97916666666666663</v>
      </c>
      <c r="G2513" s="33">
        <f t="shared" si="119"/>
        <v>45480.979166666664</v>
      </c>
    </row>
    <row r="2514" spans="1:7" x14ac:dyDescent="0.45">
      <c r="A2514">
        <v>0</v>
      </c>
      <c r="B2514">
        <v>0</v>
      </c>
      <c r="C2514" t="s">
        <v>2542</v>
      </c>
      <c r="D2514" t="s">
        <v>2543</v>
      </c>
      <c r="E2514" s="32">
        <f t="shared" si="117"/>
        <v>45481</v>
      </c>
      <c r="F2514" s="51">
        <f t="shared" si="118"/>
        <v>0</v>
      </c>
      <c r="G2514" s="33">
        <f t="shared" si="119"/>
        <v>45481</v>
      </c>
    </row>
    <row r="2515" spans="1:7" x14ac:dyDescent="0.45">
      <c r="A2515">
        <v>0</v>
      </c>
      <c r="B2515">
        <v>0</v>
      </c>
      <c r="C2515" t="s">
        <v>2543</v>
      </c>
      <c r="D2515" t="s">
        <v>2544</v>
      </c>
      <c r="E2515" s="32">
        <f t="shared" si="117"/>
        <v>45481</v>
      </c>
      <c r="F2515" s="51">
        <f t="shared" si="118"/>
        <v>2.0833333333333332E-2</v>
      </c>
      <c r="G2515" s="33">
        <f t="shared" si="119"/>
        <v>45481.020833333336</v>
      </c>
    </row>
    <row r="2516" spans="1:7" x14ac:dyDescent="0.45">
      <c r="A2516">
        <v>0</v>
      </c>
      <c r="B2516">
        <v>0</v>
      </c>
      <c r="C2516" t="s">
        <v>2544</v>
      </c>
      <c r="D2516" t="s">
        <v>2545</v>
      </c>
      <c r="E2516" s="32">
        <f t="shared" si="117"/>
        <v>45481</v>
      </c>
      <c r="F2516" s="51">
        <f t="shared" si="118"/>
        <v>4.1666666666666664E-2</v>
      </c>
      <c r="G2516" s="33">
        <f t="shared" si="119"/>
        <v>45481.041666666664</v>
      </c>
    </row>
    <row r="2517" spans="1:7" x14ac:dyDescent="0.45">
      <c r="A2517">
        <v>0</v>
      </c>
      <c r="B2517">
        <v>0</v>
      </c>
      <c r="C2517" t="s">
        <v>2545</v>
      </c>
      <c r="D2517" t="s">
        <v>2546</v>
      </c>
      <c r="E2517" s="32">
        <f t="shared" si="117"/>
        <v>45481</v>
      </c>
      <c r="F2517" s="51">
        <f t="shared" si="118"/>
        <v>6.25E-2</v>
      </c>
      <c r="G2517" s="33">
        <f t="shared" si="119"/>
        <v>45481.0625</v>
      </c>
    </row>
    <row r="2518" spans="1:7" x14ac:dyDescent="0.45">
      <c r="A2518">
        <v>0</v>
      </c>
      <c r="B2518">
        <v>0</v>
      </c>
      <c r="C2518" t="s">
        <v>2546</v>
      </c>
      <c r="D2518" t="s">
        <v>2547</v>
      </c>
      <c r="E2518" s="32">
        <f t="shared" si="117"/>
        <v>45481</v>
      </c>
      <c r="F2518" s="51">
        <f t="shared" si="118"/>
        <v>8.3333333333333329E-2</v>
      </c>
      <c r="G2518" s="33">
        <f t="shared" si="119"/>
        <v>45481.083333333336</v>
      </c>
    </row>
    <row r="2519" spans="1:7" x14ac:dyDescent="0.45">
      <c r="A2519">
        <v>0</v>
      </c>
      <c r="B2519">
        <v>0</v>
      </c>
      <c r="C2519" t="s">
        <v>2547</v>
      </c>
      <c r="D2519" t="s">
        <v>2548</v>
      </c>
      <c r="E2519" s="32">
        <f t="shared" si="117"/>
        <v>45481</v>
      </c>
      <c r="F2519" s="51">
        <f t="shared" si="118"/>
        <v>0.10416666666666667</v>
      </c>
      <c r="G2519" s="33">
        <f t="shared" si="119"/>
        <v>45481.104166666664</v>
      </c>
    </row>
    <row r="2520" spans="1:7" x14ac:dyDescent="0.45">
      <c r="A2520">
        <v>0</v>
      </c>
      <c r="B2520">
        <v>0</v>
      </c>
      <c r="C2520" t="s">
        <v>2548</v>
      </c>
      <c r="D2520" t="s">
        <v>2549</v>
      </c>
      <c r="E2520" s="32">
        <f t="shared" si="117"/>
        <v>45481</v>
      </c>
      <c r="F2520" s="51">
        <f t="shared" si="118"/>
        <v>0.125</v>
      </c>
      <c r="G2520" s="33">
        <f t="shared" si="119"/>
        <v>45481.125</v>
      </c>
    </row>
    <row r="2521" spans="1:7" x14ac:dyDescent="0.45">
      <c r="A2521">
        <v>0</v>
      </c>
      <c r="B2521">
        <v>0</v>
      </c>
      <c r="C2521" t="s">
        <v>2549</v>
      </c>
      <c r="D2521" t="s">
        <v>2550</v>
      </c>
      <c r="E2521" s="32">
        <f t="shared" si="117"/>
        <v>45481</v>
      </c>
      <c r="F2521" s="51">
        <f t="shared" si="118"/>
        <v>0.14583333333333334</v>
      </c>
      <c r="G2521" s="33">
        <f t="shared" si="119"/>
        <v>45481.145833333336</v>
      </c>
    </row>
    <row r="2522" spans="1:7" x14ac:dyDescent="0.45">
      <c r="A2522">
        <v>0</v>
      </c>
      <c r="B2522">
        <v>0</v>
      </c>
      <c r="C2522" t="s">
        <v>2550</v>
      </c>
      <c r="D2522" t="s">
        <v>2551</v>
      </c>
      <c r="E2522" s="32">
        <f t="shared" si="117"/>
        <v>45481</v>
      </c>
      <c r="F2522" s="51">
        <f t="shared" si="118"/>
        <v>0.16666666666666666</v>
      </c>
      <c r="G2522" s="33">
        <f t="shared" si="119"/>
        <v>45481.166666666664</v>
      </c>
    </row>
    <row r="2523" spans="1:7" x14ac:dyDescent="0.45">
      <c r="A2523">
        <v>0</v>
      </c>
      <c r="B2523">
        <v>0</v>
      </c>
      <c r="C2523" t="s">
        <v>2551</v>
      </c>
      <c r="D2523" t="s">
        <v>2552</v>
      </c>
      <c r="E2523" s="32">
        <f t="shared" si="117"/>
        <v>45481</v>
      </c>
      <c r="F2523" s="51">
        <f t="shared" si="118"/>
        <v>0.1875</v>
      </c>
      <c r="G2523" s="33">
        <f t="shared" si="119"/>
        <v>45481.1875</v>
      </c>
    </row>
    <row r="2524" spans="1:7" x14ac:dyDescent="0.45">
      <c r="A2524">
        <v>0</v>
      </c>
      <c r="B2524">
        <v>0</v>
      </c>
      <c r="C2524" t="s">
        <v>2552</v>
      </c>
      <c r="D2524" t="s">
        <v>2553</v>
      </c>
      <c r="E2524" s="32">
        <f t="shared" si="117"/>
        <v>45481</v>
      </c>
      <c r="F2524" s="51">
        <f t="shared" si="118"/>
        <v>0.20833333333333334</v>
      </c>
      <c r="G2524" s="33">
        <f t="shared" si="119"/>
        <v>45481.208333333336</v>
      </c>
    </row>
    <row r="2525" spans="1:7" x14ac:dyDescent="0.45">
      <c r="A2525">
        <v>0</v>
      </c>
      <c r="B2525">
        <v>0</v>
      </c>
      <c r="C2525" t="s">
        <v>2553</v>
      </c>
      <c r="D2525" t="s">
        <v>2554</v>
      </c>
      <c r="E2525" s="32">
        <f t="shared" si="117"/>
        <v>45481</v>
      </c>
      <c r="F2525" s="51">
        <f t="shared" si="118"/>
        <v>0.22916666666666666</v>
      </c>
      <c r="G2525" s="33">
        <f t="shared" si="119"/>
        <v>45481.229166666664</v>
      </c>
    </row>
    <row r="2526" spans="1:7" x14ac:dyDescent="0.45">
      <c r="A2526">
        <v>0</v>
      </c>
      <c r="B2526">
        <v>0</v>
      </c>
      <c r="C2526" t="s">
        <v>2554</v>
      </c>
      <c r="D2526" t="s">
        <v>2555</v>
      </c>
      <c r="E2526" s="32">
        <f t="shared" si="117"/>
        <v>45481</v>
      </c>
      <c r="F2526" s="51">
        <f t="shared" si="118"/>
        <v>0.25</v>
      </c>
      <c r="G2526" s="33">
        <f t="shared" si="119"/>
        <v>45481.25</v>
      </c>
    </row>
    <row r="2527" spans="1:7" x14ac:dyDescent="0.45">
      <c r="A2527">
        <v>4.4900000000000002E-2</v>
      </c>
      <c r="B2527">
        <v>0.25</v>
      </c>
      <c r="C2527" t="s">
        <v>2555</v>
      </c>
      <c r="D2527" t="s">
        <v>2556</v>
      </c>
      <c r="E2527" s="32">
        <f t="shared" si="117"/>
        <v>45481</v>
      </c>
      <c r="F2527" s="51">
        <f t="shared" si="118"/>
        <v>0.27083333333333331</v>
      </c>
      <c r="G2527" s="33">
        <f t="shared" si="119"/>
        <v>45481.270833333336</v>
      </c>
    </row>
    <row r="2528" spans="1:7" x14ac:dyDescent="0.45">
      <c r="A2528">
        <v>0</v>
      </c>
      <c r="B2528">
        <v>0</v>
      </c>
      <c r="C2528" t="s">
        <v>2556</v>
      </c>
      <c r="D2528" t="s">
        <v>2557</v>
      </c>
      <c r="E2528" s="32">
        <f t="shared" si="117"/>
        <v>45481</v>
      </c>
      <c r="F2528" s="51">
        <f t="shared" si="118"/>
        <v>0.29166666666666669</v>
      </c>
      <c r="G2528" s="33">
        <f t="shared" si="119"/>
        <v>45481.291666666664</v>
      </c>
    </row>
    <row r="2529" spans="1:7" x14ac:dyDescent="0.45">
      <c r="A2529">
        <v>0</v>
      </c>
      <c r="B2529">
        <v>0</v>
      </c>
      <c r="C2529" t="s">
        <v>2557</v>
      </c>
      <c r="D2529" t="s">
        <v>2558</v>
      </c>
      <c r="E2529" s="32">
        <f t="shared" si="117"/>
        <v>45481</v>
      </c>
      <c r="F2529" s="51">
        <f t="shared" si="118"/>
        <v>0.3125</v>
      </c>
      <c r="G2529" s="33">
        <f t="shared" si="119"/>
        <v>45481.3125</v>
      </c>
    </row>
    <row r="2530" spans="1:7" x14ac:dyDescent="0.45">
      <c r="A2530">
        <v>0</v>
      </c>
      <c r="B2530">
        <v>0</v>
      </c>
      <c r="C2530" t="s">
        <v>2558</v>
      </c>
      <c r="D2530" t="s">
        <v>2559</v>
      </c>
      <c r="E2530" s="32">
        <f t="shared" si="117"/>
        <v>45481</v>
      </c>
      <c r="F2530" s="51">
        <f t="shared" si="118"/>
        <v>0.33333333333333331</v>
      </c>
      <c r="G2530" s="33">
        <f t="shared" si="119"/>
        <v>45481.333333333336</v>
      </c>
    </row>
    <row r="2531" spans="1:7" x14ac:dyDescent="0.45">
      <c r="A2531">
        <v>0</v>
      </c>
      <c r="B2531">
        <v>0</v>
      </c>
      <c r="C2531" t="s">
        <v>2559</v>
      </c>
      <c r="D2531" t="s">
        <v>2560</v>
      </c>
      <c r="E2531" s="32">
        <f t="shared" si="117"/>
        <v>45481</v>
      </c>
      <c r="F2531" s="51">
        <f t="shared" si="118"/>
        <v>0.35416666666666669</v>
      </c>
      <c r="G2531" s="33">
        <f t="shared" si="119"/>
        <v>45481.354166666664</v>
      </c>
    </row>
    <row r="2532" spans="1:7" x14ac:dyDescent="0.45">
      <c r="A2532">
        <v>0</v>
      </c>
      <c r="B2532">
        <v>0</v>
      </c>
      <c r="C2532" t="s">
        <v>2560</v>
      </c>
      <c r="D2532" t="s">
        <v>2561</v>
      </c>
      <c r="E2532" s="32">
        <f t="shared" si="117"/>
        <v>45481</v>
      </c>
      <c r="F2532" s="51">
        <f t="shared" si="118"/>
        <v>0.375</v>
      </c>
      <c r="G2532" s="33">
        <f t="shared" si="119"/>
        <v>45481.375</v>
      </c>
    </row>
    <row r="2533" spans="1:7" x14ac:dyDescent="0.45">
      <c r="A2533">
        <v>0</v>
      </c>
      <c r="B2533">
        <v>0</v>
      </c>
      <c r="C2533" t="s">
        <v>2561</v>
      </c>
      <c r="D2533" t="s">
        <v>2562</v>
      </c>
      <c r="E2533" s="32">
        <f t="shared" si="117"/>
        <v>45481</v>
      </c>
      <c r="F2533" s="51">
        <f t="shared" si="118"/>
        <v>0.39583333333333331</v>
      </c>
      <c r="G2533" s="33">
        <f t="shared" si="119"/>
        <v>45481.395833333336</v>
      </c>
    </row>
    <row r="2534" spans="1:7" x14ac:dyDescent="0.45">
      <c r="A2534">
        <v>0</v>
      </c>
      <c r="B2534">
        <v>0</v>
      </c>
      <c r="C2534" t="s">
        <v>2562</v>
      </c>
      <c r="D2534" t="s">
        <v>2563</v>
      </c>
      <c r="E2534" s="32">
        <f t="shared" si="117"/>
        <v>45481</v>
      </c>
      <c r="F2534" s="51">
        <f t="shared" si="118"/>
        <v>0.41666666666666669</v>
      </c>
      <c r="G2534" s="33">
        <f t="shared" si="119"/>
        <v>45481.416666666664</v>
      </c>
    </row>
    <row r="2535" spans="1:7" x14ac:dyDescent="0.45">
      <c r="A2535">
        <v>0</v>
      </c>
      <c r="B2535">
        <v>0</v>
      </c>
      <c r="C2535" t="s">
        <v>2563</v>
      </c>
      <c r="D2535" t="s">
        <v>2564</v>
      </c>
      <c r="E2535" s="32">
        <f t="shared" si="117"/>
        <v>45481</v>
      </c>
      <c r="F2535" s="51">
        <f t="shared" si="118"/>
        <v>0.4375</v>
      </c>
      <c r="G2535" s="33">
        <f t="shared" si="119"/>
        <v>45481.4375</v>
      </c>
    </row>
    <row r="2536" spans="1:7" x14ac:dyDescent="0.45">
      <c r="A2536">
        <v>0</v>
      </c>
      <c r="B2536">
        <v>0</v>
      </c>
      <c r="C2536" t="s">
        <v>2564</v>
      </c>
      <c r="D2536" t="s">
        <v>2565</v>
      </c>
      <c r="E2536" s="32">
        <f t="shared" si="117"/>
        <v>45481</v>
      </c>
      <c r="F2536" s="51">
        <f t="shared" si="118"/>
        <v>0.45833333333333331</v>
      </c>
      <c r="G2536" s="33">
        <f t="shared" si="119"/>
        <v>45481.458333333336</v>
      </c>
    </row>
    <row r="2537" spans="1:7" x14ac:dyDescent="0.45">
      <c r="A2537">
        <v>0</v>
      </c>
      <c r="B2537">
        <v>0</v>
      </c>
      <c r="C2537" t="s">
        <v>2565</v>
      </c>
      <c r="D2537" t="s">
        <v>2566</v>
      </c>
      <c r="E2537" s="32">
        <f t="shared" si="117"/>
        <v>45481</v>
      </c>
      <c r="F2537" s="51">
        <f t="shared" si="118"/>
        <v>0.47916666666666669</v>
      </c>
      <c r="G2537" s="33">
        <f t="shared" si="119"/>
        <v>45481.479166666664</v>
      </c>
    </row>
    <row r="2538" spans="1:7" x14ac:dyDescent="0.45">
      <c r="A2538">
        <v>0</v>
      </c>
      <c r="B2538">
        <v>0</v>
      </c>
      <c r="C2538" t="s">
        <v>2566</v>
      </c>
      <c r="D2538" t="s">
        <v>2567</v>
      </c>
      <c r="E2538" s="32">
        <f t="shared" si="117"/>
        <v>45481</v>
      </c>
      <c r="F2538" s="51">
        <f t="shared" si="118"/>
        <v>0.5</v>
      </c>
      <c r="G2538" s="33">
        <f t="shared" si="119"/>
        <v>45481.5</v>
      </c>
    </row>
    <row r="2539" spans="1:7" x14ac:dyDescent="0.45">
      <c r="A2539">
        <v>0</v>
      </c>
      <c r="B2539">
        <v>0</v>
      </c>
      <c r="C2539" t="s">
        <v>2567</v>
      </c>
      <c r="D2539" t="s">
        <v>2568</v>
      </c>
      <c r="E2539" s="32">
        <f t="shared" si="117"/>
        <v>45481</v>
      </c>
      <c r="F2539" s="51">
        <f t="shared" si="118"/>
        <v>0.52083333333333337</v>
      </c>
      <c r="G2539" s="33">
        <f t="shared" si="119"/>
        <v>45481.520833333336</v>
      </c>
    </row>
    <row r="2540" spans="1:7" x14ac:dyDescent="0.45">
      <c r="A2540">
        <v>0</v>
      </c>
      <c r="B2540">
        <v>0</v>
      </c>
      <c r="C2540" t="s">
        <v>2568</v>
      </c>
      <c r="D2540" t="s">
        <v>2569</v>
      </c>
      <c r="E2540" s="32">
        <f t="shared" si="117"/>
        <v>45481</v>
      </c>
      <c r="F2540" s="51">
        <f t="shared" si="118"/>
        <v>0.54166666666666663</v>
      </c>
      <c r="G2540" s="33">
        <f t="shared" si="119"/>
        <v>45481.541666666664</v>
      </c>
    </row>
    <row r="2541" spans="1:7" x14ac:dyDescent="0.45">
      <c r="A2541">
        <v>0</v>
      </c>
      <c r="B2541">
        <v>0</v>
      </c>
      <c r="C2541" t="s">
        <v>2569</v>
      </c>
      <c r="D2541" t="s">
        <v>2570</v>
      </c>
      <c r="E2541" s="32">
        <f t="shared" si="117"/>
        <v>45481</v>
      </c>
      <c r="F2541" s="51">
        <f t="shared" si="118"/>
        <v>0.5625</v>
      </c>
      <c r="G2541" s="33">
        <f t="shared" si="119"/>
        <v>45481.5625</v>
      </c>
    </row>
    <row r="2542" spans="1:7" x14ac:dyDescent="0.45">
      <c r="A2542">
        <v>0</v>
      </c>
      <c r="B2542">
        <v>0</v>
      </c>
      <c r="C2542" t="s">
        <v>2570</v>
      </c>
      <c r="D2542" t="s">
        <v>2571</v>
      </c>
      <c r="E2542" s="32">
        <f t="shared" si="117"/>
        <v>45481</v>
      </c>
      <c r="F2542" s="51">
        <f t="shared" si="118"/>
        <v>0.58333333333333337</v>
      </c>
      <c r="G2542" s="33">
        <f t="shared" si="119"/>
        <v>45481.583333333336</v>
      </c>
    </row>
    <row r="2543" spans="1:7" x14ac:dyDescent="0.45">
      <c r="A2543">
        <v>0.1234</v>
      </c>
      <c r="B2543">
        <v>0.68</v>
      </c>
      <c r="C2543" t="s">
        <v>2571</v>
      </c>
      <c r="D2543" t="s">
        <v>2572</v>
      </c>
      <c r="E2543" s="32">
        <f t="shared" si="117"/>
        <v>45481</v>
      </c>
      <c r="F2543" s="51">
        <f t="shared" si="118"/>
        <v>0.60416666666666663</v>
      </c>
      <c r="G2543" s="33">
        <f t="shared" si="119"/>
        <v>45481.604166666664</v>
      </c>
    </row>
    <row r="2544" spans="1:7" x14ac:dyDescent="0.45">
      <c r="A2544">
        <v>0.11219999999999999</v>
      </c>
      <c r="B2544">
        <v>0.62</v>
      </c>
      <c r="C2544" t="s">
        <v>2572</v>
      </c>
      <c r="D2544" t="s">
        <v>2573</v>
      </c>
      <c r="E2544" s="32">
        <f t="shared" si="117"/>
        <v>45481</v>
      </c>
      <c r="F2544" s="51">
        <f t="shared" si="118"/>
        <v>0.625</v>
      </c>
      <c r="G2544" s="33">
        <f t="shared" si="119"/>
        <v>45481.625</v>
      </c>
    </row>
    <row r="2545" spans="1:7" x14ac:dyDescent="0.45">
      <c r="A2545">
        <v>0</v>
      </c>
      <c r="B2545">
        <v>0</v>
      </c>
      <c r="C2545" t="s">
        <v>2573</v>
      </c>
      <c r="D2545" t="s">
        <v>2574</v>
      </c>
      <c r="E2545" s="32">
        <f t="shared" si="117"/>
        <v>45481</v>
      </c>
      <c r="F2545" s="51">
        <f t="shared" si="118"/>
        <v>0.64583333333333337</v>
      </c>
      <c r="G2545" s="33">
        <f t="shared" si="119"/>
        <v>45481.645833333336</v>
      </c>
    </row>
    <row r="2546" spans="1:7" x14ac:dyDescent="0.45">
      <c r="A2546">
        <v>0</v>
      </c>
      <c r="B2546">
        <v>0</v>
      </c>
      <c r="C2546" t="s">
        <v>2574</v>
      </c>
      <c r="D2546" t="s">
        <v>2575</v>
      </c>
      <c r="E2546" s="32">
        <f t="shared" si="117"/>
        <v>45481</v>
      </c>
      <c r="F2546" s="51">
        <f t="shared" si="118"/>
        <v>0.66666666666666663</v>
      </c>
      <c r="G2546" s="33">
        <f t="shared" si="119"/>
        <v>45481.666666666664</v>
      </c>
    </row>
    <row r="2547" spans="1:7" x14ac:dyDescent="0.45">
      <c r="A2547">
        <v>0</v>
      </c>
      <c r="B2547">
        <v>0</v>
      </c>
      <c r="C2547" t="s">
        <v>2575</v>
      </c>
      <c r="D2547" t="s">
        <v>2576</v>
      </c>
      <c r="E2547" s="32">
        <f t="shared" si="117"/>
        <v>45481</v>
      </c>
      <c r="F2547" s="51">
        <f t="shared" si="118"/>
        <v>0.6875</v>
      </c>
      <c r="G2547" s="33">
        <f t="shared" si="119"/>
        <v>45481.6875</v>
      </c>
    </row>
    <row r="2548" spans="1:7" x14ac:dyDescent="0.45">
      <c r="A2548">
        <v>0</v>
      </c>
      <c r="B2548">
        <v>0</v>
      </c>
      <c r="C2548" t="s">
        <v>2576</v>
      </c>
      <c r="D2548" t="s">
        <v>2577</v>
      </c>
      <c r="E2548" s="32">
        <f t="shared" si="117"/>
        <v>45481</v>
      </c>
      <c r="F2548" s="51">
        <f t="shared" si="118"/>
        <v>0.70833333333333337</v>
      </c>
      <c r="G2548" s="33">
        <f t="shared" si="119"/>
        <v>45481.708333333336</v>
      </c>
    </row>
    <row r="2549" spans="1:7" x14ac:dyDescent="0.45">
      <c r="A2549">
        <v>0</v>
      </c>
      <c r="B2549">
        <v>0</v>
      </c>
      <c r="C2549" t="s">
        <v>2577</v>
      </c>
      <c r="D2549" t="s">
        <v>2578</v>
      </c>
      <c r="E2549" s="32">
        <f t="shared" si="117"/>
        <v>45481</v>
      </c>
      <c r="F2549" s="51">
        <f t="shared" si="118"/>
        <v>0.72916666666666663</v>
      </c>
      <c r="G2549" s="33">
        <f t="shared" si="119"/>
        <v>45481.729166666664</v>
      </c>
    </row>
    <row r="2550" spans="1:7" x14ac:dyDescent="0.45">
      <c r="A2550">
        <v>0</v>
      </c>
      <c r="B2550">
        <v>0</v>
      </c>
      <c r="C2550" t="s">
        <v>2578</v>
      </c>
      <c r="D2550" t="s">
        <v>2579</v>
      </c>
      <c r="E2550" s="32">
        <f t="shared" si="117"/>
        <v>45481</v>
      </c>
      <c r="F2550" s="51">
        <f t="shared" si="118"/>
        <v>0.75</v>
      </c>
      <c r="G2550" s="33">
        <f t="shared" si="119"/>
        <v>45481.75</v>
      </c>
    </row>
    <row r="2551" spans="1:7" x14ac:dyDescent="0.45">
      <c r="A2551">
        <v>0</v>
      </c>
      <c r="B2551">
        <v>0</v>
      </c>
      <c r="C2551" t="s">
        <v>2579</v>
      </c>
      <c r="D2551" t="s">
        <v>2580</v>
      </c>
      <c r="E2551" s="32">
        <f t="shared" si="117"/>
        <v>45481</v>
      </c>
      <c r="F2551" s="51">
        <f t="shared" si="118"/>
        <v>0.77083333333333337</v>
      </c>
      <c r="G2551" s="33">
        <f t="shared" si="119"/>
        <v>45481.770833333336</v>
      </c>
    </row>
    <row r="2552" spans="1:7" x14ac:dyDescent="0.45">
      <c r="A2552">
        <v>0</v>
      </c>
      <c r="B2552">
        <v>0</v>
      </c>
      <c r="C2552" t="s">
        <v>2580</v>
      </c>
      <c r="D2552" t="s">
        <v>2581</v>
      </c>
      <c r="E2552" s="32">
        <f t="shared" si="117"/>
        <v>45481</v>
      </c>
      <c r="F2552" s="51">
        <f t="shared" si="118"/>
        <v>0.79166666666666663</v>
      </c>
      <c r="G2552" s="33">
        <f t="shared" si="119"/>
        <v>45481.791666666664</v>
      </c>
    </row>
    <row r="2553" spans="1:7" x14ac:dyDescent="0.45">
      <c r="A2553">
        <v>0.10100000000000001</v>
      </c>
      <c r="B2553">
        <v>0.55000000000000004</v>
      </c>
      <c r="C2553" t="s">
        <v>2581</v>
      </c>
      <c r="D2553" t="s">
        <v>2582</v>
      </c>
      <c r="E2553" s="32">
        <f t="shared" si="117"/>
        <v>45481</v>
      </c>
      <c r="F2553" s="51">
        <f t="shared" si="118"/>
        <v>0.8125</v>
      </c>
      <c r="G2553" s="33">
        <f t="shared" si="119"/>
        <v>45481.8125</v>
      </c>
    </row>
    <row r="2554" spans="1:7" x14ac:dyDescent="0.45">
      <c r="A2554">
        <v>0.1459</v>
      </c>
      <c r="B2554">
        <v>0.8</v>
      </c>
      <c r="C2554" t="s">
        <v>2582</v>
      </c>
      <c r="D2554" t="s">
        <v>2583</v>
      </c>
      <c r="E2554" s="32">
        <f t="shared" si="117"/>
        <v>45481</v>
      </c>
      <c r="F2554" s="51">
        <f t="shared" si="118"/>
        <v>0.83333333333333337</v>
      </c>
      <c r="G2554" s="33">
        <f t="shared" si="119"/>
        <v>45481.833333333336</v>
      </c>
    </row>
    <row r="2555" spans="1:7" x14ac:dyDescent="0.45">
      <c r="A2555">
        <v>0</v>
      </c>
      <c r="B2555">
        <v>0</v>
      </c>
      <c r="C2555" t="s">
        <v>2583</v>
      </c>
      <c r="D2555" t="s">
        <v>2584</v>
      </c>
      <c r="E2555" s="32">
        <f t="shared" si="117"/>
        <v>45481</v>
      </c>
      <c r="F2555" s="51">
        <f t="shared" si="118"/>
        <v>0.85416666666666663</v>
      </c>
      <c r="G2555" s="33">
        <f t="shared" si="119"/>
        <v>45481.854166666664</v>
      </c>
    </row>
    <row r="2556" spans="1:7" x14ac:dyDescent="0.45">
      <c r="A2556">
        <v>0</v>
      </c>
      <c r="B2556">
        <v>0</v>
      </c>
      <c r="C2556" t="s">
        <v>2584</v>
      </c>
      <c r="D2556" t="s">
        <v>2585</v>
      </c>
      <c r="E2556" s="32">
        <f t="shared" si="117"/>
        <v>45481</v>
      </c>
      <c r="F2556" s="51">
        <f t="shared" si="118"/>
        <v>0.875</v>
      </c>
      <c r="G2556" s="33">
        <f t="shared" si="119"/>
        <v>45481.875</v>
      </c>
    </row>
    <row r="2557" spans="1:7" x14ac:dyDescent="0.45">
      <c r="A2557">
        <v>0</v>
      </c>
      <c r="B2557">
        <v>0</v>
      </c>
      <c r="C2557" t="s">
        <v>2585</v>
      </c>
      <c r="D2557" t="s">
        <v>2586</v>
      </c>
      <c r="E2557" s="32">
        <f t="shared" si="117"/>
        <v>45481</v>
      </c>
      <c r="F2557" s="51">
        <f t="shared" si="118"/>
        <v>0.89583333333333337</v>
      </c>
      <c r="G2557" s="33">
        <f t="shared" si="119"/>
        <v>45481.895833333336</v>
      </c>
    </row>
    <row r="2558" spans="1:7" x14ac:dyDescent="0.45">
      <c r="A2558">
        <v>0</v>
      </c>
      <c r="B2558">
        <v>0</v>
      </c>
      <c r="C2558" t="s">
        <v>2586</v>
      </c>
      <c r="D2558" t="s">
        <v>2587</v>
      </c>
      <c r="E2558" s="32">
        <f t="shared" si="117"/>
        <v>45481</v>
      </c>
      <c r="F2558" s="51">
        <f t="shared" si="118"/>
        <v>0.91666666666666663</v>
      </c>
      <c r="G2558" s="33">
        <f t="shared" si="119"/>
        <v>45481.916666666664</v>
      </c>
    </row>
    <row r="2559" spans="1:7" x14ac:dyDescent="0.45">
      <c r="A2559">
        <v>0</v>
      </c>
      <c r="B2559">
        <v>0</v>
      </c>
      <c r="C2559" t="s">
        <v>2587</v>
      </c>
      <c r="D2559" t="s">
        <v>2588</v>
      </c>
      <c r="E2559" s="32">
        <f t="shared" si="117"/>
        <v>45481</v>
      </c>
      <c r="F2559" s="51">
        <f t="shared" si="118"/>
        <v>0.9375</v>
      </c>
      <c r="G2559" s="33">
        <f t="shared" si="119"/>
        <v>45481.9375</v>
      </c>
    </row>
    <row r="2560" spans="1:7" x14ac:dyDescent="0.45">
      <c r="A2560">
        <v>0</v>
      </c>
      <c r="B2560">
        <v>0</v>
      </c>
      <c r="C2560" t="s">
        <v>2588</v>
      </c>
      <c r="D2560" t="s">
        <v>2589</v>
      </c>
      <c r="E2560" s="32">
        <f t="shared" si="117"/>
        <v>45481</v>
      </c>
      <c r="F2560" s="51">
        <f t="shared" si="118"/>
        <v>0.95833333333333337</v>
      </c>
      <c r="G2560" s="33">
        <f t="shared" si="119"/>
        <v>45481.958333333336</v>
      </c>
    </row>
    <row r="2561" spans="1:7" x14ac:dyDescent="0.45">
      <c r="A2561">
        <v>0</v>
      </c>
      <c r="B2561">
        <v>0</v>
      </c>
      <c r="C2561" t="s">
        <v>2589</v>
      </c>
      <c r="D2561" t="s">
        <v>2590</v>
      </c>
      <c r="E2561" s="32">
        <f t="shared" si="117"/>
        <v>45481</v>
      </c>
      <c r="F2561" s="51">
        <f t="shared" si="118"/>
        <v>0.97916666666666663</v>
      </c>
      <c r="G2561" s="33">
        <f t="shared" si="119"/>
        <v>45481.979166666664</v>
      </c>
    </row>
    <row r="2562" spans="1:7" x14ac:dyDescent="0.45">
      <c r="A2562">
        <v>0</v>
      </c>
      <c r="B2562">
        <v>0</v>
      </c>
      <c r="C2562" t="s">
        <v>2590</v>
      </c>
      <c r="D2562" t="s">
        <v>2591</v>
      </c>
      <c r="E2562" s="32">
        <f t="shared" si="117"/>
        <v>45482</v>
      </c>
      <c r="F2562" s="51">
        <f t="shared" si="118"/>
        <v>0</v>
      </c>
      <c r="G2562" s="33">
        <f t="shared" si="119"/>
        <v>45482</v>
      </c>
    </row>
    <row r="2563" spans="1:7" x14ac:dyDescent="0.45">
      <c r="A2563">
        <v>0</v>
      </c>
      <c r="B2563">
        <v>0</v>
      </c>
      <c r="C2563" t="s">
        <v>2591</v>
      </c>
      <c r="D2563" t="s">
        <v>2592</v>
      </c>
      <c r="E2563" s="32">
        <f t="shared" si="117"/>
        <v>45482</v>
      </c>
      <c r="F2563" s="51">
        <f t="shared" si="118"/>
        <v>2.0833333333333332E-2</v>
      </c>
      <c r="G2563" s="33">
        <f t="shared" si="119"/>
        <v>45482.020833333336</v>
      </c>
    </row>
    <row r="2564" spans="1:7" x14ac:dyDescent="0.45">
      <c r="A2564">
        <v>0</v>
      </c>
      <c r="B2564">
        <v>0</v>
      </c>
      <c r="C2564" t="s">
        <v>2592</v>
      </c>
      <c r="D2564" t="s">
        <v>2593</v>
      </c>
      <c r="E2564" s="32">
        <f t="shared" ref="E2564:E2627" si="120">DATE(MID(C2564,2,4),MID(C2564,7,2),MID(C2564,10,2))</f>
        <v>45482</v>
      </c>
      <c r="F2564" s="51">
        <f t="shared" ref="F2564:F2627" si="121">TIME(MID(C2564,13,2),MID(C2564,16,2),0)</f>
        <v>4.1666666666666664E-2</v>
      </c>
      <c r="G2564" s="33">
        <f t="shared" ref="G2564:G2627" si="122">E2564+F2564</f>
        <v>45482.041666666664</v>
      </c>
    </row>
    <row r="2565" spans="1:7" x14ac:dyDescent="0.45">
      <c r="A2565">
        <v>0</v>
      </c>
      <c r="B2565">
        <v>0</v>
      </c>
      <c r="C2565" t="s">
        <v>2593</v>
      </c>
      <c r="D2565" t="s">
        <v>2594</v>
      </c>
      <c r="E2565" s="32">
        <f t="shared" si="120"/>
        <v>45482</v>
      </c>
      <c r="F2565" s="51">
        <f t="shared" si="121"/>
        <v>6.25E-2</v>
      </c>
      <c r="G2565" s="33">
        <f t="shared" si="122"/>
        <v>45482.0625</v>
      </c>
    </row>
    <row r="2566" spans="1:7" x14ac:dyDescent="0.45">
      <c r="A2566">
        <v>0</v>
      </c>
      <c r="B2566">
        <v>0</v>
      </c>
      <c r="C2566" t="s">
        <v>2594</v>
      </c>
      <c r="D2566" t="s">
        <v>2595</v>
      </c>
      <c r="E2566" s="32">
        <f t="shared" si="120"/>
        <v>45482</v>
      </c>
      <c r="F2566" s="51">
        <f t="shared" si="121"/>
        <v>8.3333333333333329E-2</v>
      </c>
      <c r="G2566" s="33">
        <f t="shared" si="122"/>
        <v>45482.083333333336</v>
      </c>
    </row>
    <row r="2567" spans="1:7" x14ac:dyDescent="0.45">
      <c r="A2567">
        <v>0</v>
      </c>
      <c r="B2567">
        <v>0</v>
      </c>
      <c r="C2567" t="s">
        <v>2595</v>
      </c>
      <c r="D2567" t="s">
        <v>2596</v>
      </c>
      <c r="E2567" s="32">
        <f t="shared" si="120"/>
        <v>45482</v>
      </c>
      <c r="F2567" s="51">
        <f t="shared" si="121"/>
        <v>0.10416666666666667</v>
      </c>
      <c r="G2567" s="33">
        <f t="shared" si="122"/>
        <v>45482.104166666664</v>
      </c>
    </row>
    <row r="2568" spans="1:7" x14ac:dyDescent="0.45">
      <c r="A2568">
        <v>0</v>
      </c>
      <c r="B2568">
        <v>0</v>
      </c>
      <c r="C2568" t="s">
        <v>2596</v>
      </c>
      <c r="D2568" t="s">
        <v>2597</v>
      </c>
      <c r="E2568" s="32">
        <f t="shared" si="120"/>
        <v>45482</v>
      </c>
      <c r="F2568" s="51">
        <f t="shared" si="121"/>
        <v>0.125</v>
      </c>
      <c r="G2568" s="33">
        <f t="shared" si="122"/>
        <v>45482.125</v>
      </c>
    </row>
    <row r="2569" spans="1:7" x14ac:dyDescent="0.45">
      <c r="A2569">
        <v>0</v>
      </c>
      <c r="B2569">
        <v>0</v>
      </c>
      <c r="C2569" t="s">
        <v>2597</v>
      </c>
      <c r="D2569" t="s">
        <v>2598</v>
      </c>
      <c r="E2569" s="32">
        <f t="shared" si="120"/>
        <v>45482</v>
      </c>
      <c r="F2569" s="51">
        <f t="shared" si="121"/>
        <v>0.14583333333333334</v>
      </c>
      <c r="G2569" s="33">
        <f t="shared" si="122"/>
        <v>45482.145833333336</v>
      </c>
    </row>
    <row r="2570" spans="1:7" x14ac:dyDescent="0.45">
      <c r="A2570">
        <v>0</v>
      </c>
      <c r="B2570">
        <v>0</v>
      </c>
      <c r="C2570" t="s">
        <v>2598</v>
      </c>
      <c r="D2570" t="s">
        <v>2599</v>
      </c>
      <c r="E2570" s="32">
        <f t="shared" si="120"/>
        <v>45482</v>
      </c>
      <c r="F2570" s="51">
        <f t="shared" si="121"/>
        <v>0.16666666666666666</v>
      </c>
      <c r="G2570" s="33">
        <f t="shared" si="122"/>
        <v>45482.166666666664</v>
      </c>
    </row>
    <row r="2571" spans="1:7" x14ac:dyDescent="0.45">
      <c r="A2571">
        <v>0</v>
      </c>
      <c r="B2571">
        <v>0</v>
      </c>
      <c r="C2571" t="s">
        <v>2599</v>
      </c>
      <c r="D2571" t="s">
        <v>2600</v>
      </c>
      <c r="E2571" s="32">
        <f t="shared" si="120"/>
        <v>45482</v>
      </c>
      <c r="F2571" s="51">
        <f t="shared" si="121"/>
        <v>0.1875</v>
      </c>
      <c r="G2571" s="33">
        <f t="shared" si="122"/>
        <v>45482.1875</v>
      </c>
    </row>
    <row r="2572" spans="1:7" x14ac:dyDescent="0.45">
      <c r="A2572">
        <v>0</v>
      </c>
      <c r="B2572">
        <v>0</v>
      </c>
      <c r="C2572" t="s">
        <v>2600</v>
      </c>
      <c r="D2572" t="s">
        <v>2601</v>
      </c>
      <c r="E2572" s="32">
        <f t="shared" si="120"/>
        <v>45482</v>
      </c>
      <c r="F2572" s="51">
        <f t="shared" si="121"/>
        <v>0.20833333333333334</v>
      </c>
      <c r="G2572" s="33">
        <f t="shared" si="122"/>
        <v>45482.208333333336</v>
      </c>
    </row>
    <row r="2573" spans="1:7" x14ac:dyDescent="0.45">
      <c r="A2573">
        <v>0</v>
      </c>
      <c r="B2573">
        <v>0</v>
      </c>
      <c r="C2573" t="s">
        <v>2601</v>
      </c>
      <c r="D2573" t="s">
        <v>2602</v>
      </c>
      <c r="E2573" s="32">
        <f t="shared" si="120"/>
        <v>45482</v>
      </c>
      <c r="F2573" s="51">
        <f t="shared" si="121"/>
        <v>0.22916666666666666</v>
      </c>
      <c r="G2573" s="33">
        <f t="shared" si="122"/>
        <v>45482.229166666664</v>
      </c>
    </row>
    <row r="2574" spans="1:7" x14ac:dyDescent="0.45">
      <c r="A2574">
        <v>4.4900000000000002E-2</v>
      </c>
      <c r="B2574">
        <v>0.25</v>
      </c>
      <c r="C2574" t="s">
        <v>2602</v>
      </c>
      <c r="D2574" t="s">
        <v>2603</v>
      </c>
      <c r="E2574" s="32">
        <f t="shared" si="120"/>
        <v>45482</v>
      </c>
      <c r="F2574" s="51">
        <f t="shared" si="121"/>
        <v>0.25</v>
      </c>
      <c r="G2574" s="33">
        <f t="shared" si="122"/>
        <v>45482.25</v>
      </c>
    </row>
    <row r="2575" spans="1:7" x14ac:dyDescent="0.45">
      <c r="A2575">
        <v>0</v>
      </c>
      <c r="B2575">
        <v>0</v>
      </c>
      <c r="C2575" t="s">
        <v>2603</v>
      </c>
      <c r="D2575" t="s">
        <v>2604</v>
      </c>
      <c r="E2575" s="32">
        <f t="shared" si="120"/>
        <v>45482</v>
      </c>
      <c r="F2575" s="51">
        <f t="shared" si="121"/>
        <v>0.27083333333333331</v>
      </c>
      <c r="G2575" s="33">
        <f t="shared" si="122"/>
        <v>45482.270833333336</v>
      </c>
    </row>
    <row r="2576" spans="1:7" x14ac:dyDescent="0.45">
      <c r="A2576">
        <v>0</v>
      </c>
      <c r="B2576">
        <v>0</v>
      </c>
      <c r="C2576" t="s">
        <v>2604</v>
      </c>
      <c r="D2576" t="s">
        <v>2605</v>
      </c>
      <c r="E2576" s="32">
        <f t="shared" si="120"/>
        <v>45482</v>
      </c>
      <c r="F2576" s="51">
        <f t="shared" si="121"/>
        <v>0.29166666666666669</v>
      </c>
      <c r="G2576" s="33">
        <f t="shared" si="122"/>
        <v>45482.291666666664</v>
      </c>
    </row>
    <row r="2577" spans="1:7" x14ac:dyDescent="0.45">
      <c r="A2577">
        <v>0</v>
      </c>
      <c r="B2577">
        <v>0</v>
      </c>
      <c r="C2577" t="s">
        <v>2605</v>
      </c>
      <c r="D2577" t="s">
        <v>2606</v>
      </c>
      <c r="E2577" s="32">
        <f t="shared" si="120"/>
        <v>45482</v>
      </c>
      <c r="F2577" s="51">
        <f t="shared" si="121"/>
        <v>0.3125</v>
      </c>
      <c r="G2577" s="33">
        <f t="shared" si="122"/>
        <v>45482.3125</v>
      </c>
    </row>
    <row r="2578" spans="1:7" x14ac:dyDescent="0.45">
      <c r="A2578">
        <v>3.3700000000000001E-2</v>
      </c>
      <c r="B2578">
        <v>0.18</v>
      </c>
      <c r="C2578" t="s">
        <v>2606</v>
      </c>
      <c r="D2578" t="s">
        <v>2607</v>
      </c>
      <c r="E2578" s="32">
        <f t="shared" si="120"/>
        <v>45482</v>
      </c>
      <c r="F2578" s="51">
        <f t="shared" si="121"/>
        <v>0.33333333333333331</v>
      </c>
      <c r="G2578" s="33">
        <f t="shared" si="122"/>
        <v>45482.333333333336</v>
      </c>
    </row>
    <row r="2579" spans="1:7" x14ac:dyDescent="0.45">
      <c r="A2579">
        <v>0</v>
      </c>
      <c r="B2579">
        <v>0</v>
      </c>
      <c r="C2579" t="s">
        <v>2607</v>
      </c>
      <c r="D2579" t="s">
        <v>2608</v>
      </c>
      <c r="E2579" s="32">
        <f t="shared" si="120"/>
        <v>45482</v>
      </c>
      <c r="F2579" s="51">
        <f t="shared" si="121"/>
        <v>0.35416666666666669</v>
      </c>
      <c r="G2579" s="33">
        <f t="shared" si="122"/>
        <v>45482.354166666664</v>
      </c>
    </row>
    <row r="2580" spans="1:7" x14ac:dyDescent="0.45">
      <c r="A2580">
        <v>0</v>
      </c>
      <c r="B2580">
        <v>0</v>
      </c>
      <c r="C2580" t="s">
        <v>2608</v>
      </c>
      <c r="D2580" t="s">
        <v>2609</v>
      </c>
      <c r="E2580" s="32">
        <f t="shared" si="120"/>
        <v>45482</v>
      </c>
      <c r="F2580" s="51">
        <f t="shared" si="121"/>
        <v>0.375</v>
      </c>
      <c r="G2580" s="33">
        <f t="shared" si="122"/>
        <v>45482.375</v>
      </c>
    </row>
    <row r="2581" spans="1:7" x14ac:dyDescent="0.45">
      <c r="A2581">
        <v>0</v>
      </c>
      <c r="B2581">
        <v>0</v>
      </c>
      <c r="C2581" t="s">
        <v>2609</v>
      </c>
      <c r="D2581" t="s">
        <v>2610</v>
      </c>
      <c r="E2581" s="32">
        <f t="shared" si="120"/>
        <v>45482</v>
      </c>
      <c r="F2581" s="51">
        <f t="shared" si="121"/>
        <v>0.39583333333333331</v>
      </c>
      <c r="G2581" s="33">
        <f t="shared" si="122"/>
        <v>45482.395833333336</v>
      </c>
    </row>
    <row r="2582" spans="1:7" x14ac:dyDescent="0.45">
      <c r="A2582">
        <v>0</v>
      </c>
      <c r="B2582">
        <v>0</v>
      </c>
      <c r="C2582" t="s">
        <v>2610</v>
      </c>
      <c r="D2582" t="s">
        <v>2611</v>
      </c>
      <c r="E2582" s="32">
        <f t="shared" si="120"/>
        <v>45482</v>
      </c>
      <c r="F2582" s="51">
        <f t="shared" si="121"/>
        <v>0.41666666666666669</v>
      </c>
      <c r="G2582" s="33">
        <f t="shared" si="122"/>
        <v>45482.416666666664</v>
      </c>
    </row>
    <row r="2583" spans="1:7" x14ac:dyDescent="0.45">
      <c r="A2583">
        <v>0</v>
      </c>
      <c r="B2583">
        <v>0</v>
      </c>
      <c r="C2583" t="s">
        <v>2611</v>
      </c>
      <c r="D2583" t="s">
        <v>2612</v>
      </c>
      <c r="E2583" s="32">
        <f t="shared" si="120"/>
        <v>45482</v>
      </c>
      <c r="F2583" s="51">
        <f t="shared" si="121"/>
        <v>0.4375</v>
      </c>
      <c r="G2583" s="33">
        <f t="shared" si="122"/>
        <v>45482.4375</v>
      </c>
    </row>
    <row r="2584" spans="1:7" x14ac:dyDescent="0.45">
      <c r="A2584">
        <v>0</v>
      </c>
      <c r="B2584">
        <v>0</v>
      </c>
      <c r="C2584" t="s">
        <v>2612</v>
      </c>
      <c r="D2584" t="s">
        <v>2613</v>
      </c>
      <c r="E2584" s="32">
        <f t="shared" si="120"/>
        <v>45482</v>
      </c>
      <c r="F2584" s="51">
        <f t="shared" si="121"/>
        <v>0.45833333333333331</v>
      </c>
      <c r="G2584" s="33">
        <f t="shared" si="122"/>
        <v>45482.458333333336</v>
      </c>
    </row>
    <row r="2585" spans="1:7" x14ac:dyDescent="0.45">
      <c r="A2585">
        <v>0</v>
      </c>
      <c r="B2585">
        <v>0</v>
      </c>
      <c r="C2585" t="s">
        <v>2613</v>
      </c>
      <c r="D2585" t="s">
        <v>2614</v>
      </c>
      <c r="E2585" s="32">
        <f t="shared" si="120"/>
        <v>45482</v>
      </c>
      <c r="F2585" s="51">
        <f t="shared" si="121"/>
        <v>0.47916666666666669</v>
      </c>
      <c r="G2585" s="33">
        <f t="shared" si="122"/>
        <v>45482.479166666664</v>
      </c>
    </row>
    <row r="2586" spans="1:7" x14ac:dyDescent="0.45">
      <c r="A2586">
        <v>0</v>
      </c>
      <c r="B2586">
        <v>0</v>
      </c>
      <c r="C2586" t="s">
        <v>2614</v>
      </c>
      <c r="D2586" t="s">
        <v>2615</v>
      </c>
      <c r="E2586" s="32">
        <f t="shared" si="120"/>
        <v>45482</v>
      </c>
      <c r="F2586" s="51">
        <f t="shared" si="121"/>
        <v>0.5</v>
      </c>
      <c r="G2586" s="33">
        <f t="shared" si="122"/>
        <v>45482.5</v>
      </c>
    </row>
    <row r="2587" spans="1:7" x14ac:dyDescent="0.45">
      <c r="A2587">
        <v>0</v>
      </c>
      <c r="B2587">
        <v>0</v>
      </c>
      <c r="C2587" t="s">
        <v>2615</v>
      </c>
      <c r="D2587" t="s">
        <v>2616</v>
      </c>
      <c r="E2587" s="32">
        <f t="shared" si="120"/>
        <v>45482</v>
      </c>
      <c r="F2587" s="51">
        <f t="shared" si="121"/>
        <v>0.52083333333333337</v>
      </c>
      <c r="G2587" s="33">
        <f t="shared" si="122"/>
        <v>45482.520833333336</v>
      </c>
    </row>
    <row r="2588" spans="1:7" x14ac:dyDescent="0.45">
      <c r="A2588">
        <v>0</v>
      </c>
      <c r="B2588">
        <v>0</v>
      </c>
      <c r="C2588" t="s">
        <v>2616</v>
      </c>
      <c r="D2588" t="s">
        <v>2617</v>
      </c>
      <c r="E2588" s="32">
        <f t="shared" si="120"/>
        <v>45482</v>
      </c>
      <c r="F2588" s="51">
        <f t="shared" si="121"/>
        <v>0.54166666666666663</v>
      </c>
      <c r="G2588" s="33">
        <f t="shared" si="122"/>
        <v>45482.541666666664</v>
      </c>
    </row>
    <row r="2589" spans="1:7" x14ac:dyDescent="0.45">
      <c r="A2589">
        <v>0</v>
      </c>
      <c r="B2589">
        <v>0</v>
      </c>
      <c r="C2589" t="s">
        <v>2617</v>
      </c>
      <c r="D2589" t="s">
        <v>2618</v>
      </c>
      <c r="E2589" s="32">
        <f t="shared" si="120"/>
        <v>45482</v>
      </c>
      <c r="F2589" s="51">
        <f t="shared" si="121"/>
        <v>0.5625</v>
      </c>
      <c r="G2589" s="33">
        <f t="shared" si="122"/>
        <v>45482.5625</v>
      </c>
    </row>
    <row r="2590" spans="1:7" x14ac:dyDescent="0.45">
      <c r="A2590">
        <v>0</v>
      </c>
      <c r="B2590">
        <v>0</v>
      </c>
      <c r="C2590" t="s">
        <v>2618</v>
      </c>
      <c r="D2590" t="s">
        <v>2619</v>
      </c>
      <c r="E2590" s="32">
        <f t="shared" si="120"/>
        <v>45482</v>
      </c>
      <c r="F2590" s="51">
        <f t="shared" si="121"/>
        <v>0.58333333333333337</v>
      </c>
      <c r="G2590" s="33">
        <f t="shared" si="122"/>
        <v>45482.583333333336</v>
      </c>
    </row>
    <row r="2591" spans="1:7" x14ac:dyDescent="0.45">
      <c r="A2591">
        <v>0</v>
      </c>
      <c r="B2591">
        <v>0</v>
      </c>
      <c r="C2591" t="s">
        <v>2619</v>
      </c>
      <c r="D2591" t="s">
        <v>2620</v>
      </c>
      <c r="E2591" s="32">
        <f t="shared" si="120"/>
        <v>45482</v>
      </c>
      <c r="F2591" s="51">
        <f t="shared" si="121"/>
        <v>0.60416666666666663</v>
      </c>
      <c r="G2591" s="33">
        <f t="shared" si="122"/>
        <v>45482.604166666664</v>
      </c>
    </row>
    <row r="2592" spans="1:7" x14ac:dyDescent="0.45">
      <c r="A2592">
        <v>0</v>
      </c>
      <c r="B2592">
        <v>0</v>
      </c>
      <c r="C2592" t="s">
        <v>2620</v>
      </c>
      <c r="D2592" t="s">
        <v>2621</v>
      </c>
      <c r="E2592" s="32">
        <f t="shared" si="120"/>
        <v>45482</v>
      </c>
      <c r="F2592" s="51">
        <f t="shared" si="121"/>
        <v>0.625</v>
      </c>
      <c r="G2592" s="33">
        <f t="shared" si="122"/>
        <v>45482.625</v>
      </c>
    </row>
    <row r="2593" spans="1:7" x14ac:dyDescent="0.45">
      <c r="A2593">
        <v>0</v>
      </c>
      <c r="B2593">
        <v>0</v>
      </c>
      <c r="C2593" t="s">
        <v>2621</v>
      </c>
      <c r="D2593" t="s">
        <v>2622</v>
      </c>
      <c r="E2593" s="32">
        <f t="shared" si="120"/>
        <v>45482</v>
      </c>
      <c r="F2593" s="51">
        <f t="shared" si="121"/>
        <v>0.64583333333333337</v>
      </c>
      <c r="G2593" s="33">
        <f t="shared" si="122"/>
        <v>45482.645833333336</v>
      </c>
    </row>
    <row r="2594" spans="1:7" x14ac:dyDescent="0.45">
      <c r="A2594">
        <v>0</v>
      </c>
      <c r="B2594">
        <v>0</v>
      </c>
      <c r="C2594" t="s">
        <v>2622</v>
      </c>
      <c r="D2594" t="s">
        <v>2623</v>
      </c>
      <c r="E2594" s="32">
        <f t="shared" si="120"/>
        <v>45482</v>
      </c>
      <c r="F2594" s="51">
        <f t="shared" si="121"/>
        <v>0.66666666666666663</v>
      </c>
      <c r="G2594" s="33">
        <f t="shared" si="122"/>
        <v>45482.666666666664</v>
      </c>
    </row>
    <row r="2595" spans="1:7" x14ac:dyDescent="0.45">
      <c r="A2595">
        <v>0</v>
      </c>
      <c r="B2595">
        <v>0</v>
      </c>
      <c r="C2595" t="s">
        <v>2623</v>
      </c>
      <c r="D2595" t="s">
        <v>2624</v>
      </c>
      <c r="E2595" s="32">
        <f t="shared" si="120"/>
        <v>45482</v>
      </c>
      <c r="F2595" s="51">
        <f t="shared" si="121"/>
        <v>0.6875</v>
      </c>
      <c r="G2595" s="33">
        <f t="shared" si="122"/>
        <v>45482.6875</v>
      </c>
    </row>
    <row r="2596" spans="1:7" x14ac:dyDescent="0.45">
      <c r="A2596">
        <v>0</v>
      </c>
      <c r="B2596">
        <v>0</v>
      </c>
      <c r="C2596" t="s">
        <v>2624</v>
      </c>
      <c r="D2596" t="s">
        <v>2625</v>
      </c>
      <c r="E2596" s="32">
        <f t="shared" si="120"/>
        <v>45482</v>
      </c>
      <c r="F2596" s="51">
        <f t="shared" si="121"/>
        <v>0.70833333333333337</v>
      </c>
      <c r="G2596" s="33">
        <f t="shared" si="122"/>
        <v>45482.708333333336</v>
      </c>
    </row>
    <row r="2597" spans="1:7" x14ac:dyDescent="0.45">
      <c r="A2597">
        <v>0</v>
      </c>
      <c r="B2597">
        <v>0</v>
      </c>
      <c r="C2597" t="s">
        <v>2625</v>
      </c>
      <c r="D2597" t="s">
        <v>2626</v>
      </c>
      <c r="E2597" s="32">
        <f t="shared" si="120"/>
        <v>45482</v>
      </c>
      <c r="F2597" s="51">
        <f t="shared" si="121"/>
        <v>0.72916666666666663</v>
      </c>
      <c r="G2597" s="33">
        <f t="shared" si="122"/>
        <v>45482.729166666664</v>
      </c>
    </row>
    <row r="2598" spans="1:7" x14ac:dyDescent="0.45">
      <c r="A2598">
        <v>0</v>
      </c>
      <c r="B2598">
        <v>0</v>
      </c>
      <c r="C2598" t="s">
        <v>2626</v>
      </c>
      <c r="D2598" t="s">
        <v>2627</v>
      </c>
      <c r="E2598" s="32">
        <f t="shared" si="120"/>
        <v>45482</v>
      </c>
      <c r="F2598" s="51">
        <f t="shared" si="121"/>
        <v>0.75</v>
      </c>
      <c r="G2598" s="33">
        <f t="shared" si="122"/>
        <v>45482.75</v>
      </c>
    </row>
    <row r="2599" spans="1:7" x14ac:dyDescent="0.45">
      <c r="A2599">
        <v>0</v>
      </c>
      <c r="B2599">
        <v>0</v>
      </c>
      <c r="C2599" t="s">
        <v>2627</v>
      </c>
      <c r="D2599" t="s">
        <v>2628</v>
      </c>
      <c r="E2599" s="32">
        <f t="shared" si="120"/>
        <v>45482</v>
      </c>
      <c r="F2599" s="51">
        <f t="shared" si="121"/>
        <v>0.77083333333333337</v>
      </c>
      <c r="G2599" s="33">
        <f t="shared" si="122"/>
        <v>45482.770833333336</v>
      </c>
    </row>
    <row r="2600" spans="1:7" x14ac:dyDescent="0.45">
      <c r="A2600">
        <v>0</v>
      </c>
      <c r="B2600">
        <v>0</v>
      </c>
      <c r="C2600" t="s">
        <v>2628</v>
      </c>
      <c r="D2600" t="s">
        <v>2629</v>
      </c>
      <c r="E2600" s="32">
        <f t="shared" si="120"/>
        <v>45482</v>
      </c>
      <c r="F2600" s="51">
        <f t="shared" si="121"/>
        <v>0.79166666666666663</v>
      </c>
      <c r="G2600" s="33">
        <f t="shared" si="122"/>
        <v>45482.791666666664</v>
      </c>
    </row>
    <row r="2601" spans="1:7" x14ac:dyDescent="0.45">
      <c r="A2601">
        <v>0</v>
      </c>
      <c r="B2601">
        <v>0</v>
      </c>
      <c r="C2601" t="s">
        <v>2629</v>
      </c>
      <c r="D2601" t="s">
        <v>2630</v>
      </c>
      <c r="E2601" s="32">
        <f t="shared" si="120"/>
        <v>45482</v>
      </c>
      <c r="F2601" s="51">
        <f t="shared" si="121"/>
        <v>0.8125</v>
      </c>
      <c r="G2601" s="33">
        <f t="shared" si="122"/>
        <v>45482.8125</v>
      </c>
    </row>
    <row r="2602" spans="1:7" x14ac:dyDescent="0.45">
      <c r="A2602">
        <v>0</v>
      </c>
      <c r="B2602">
        <v>0</v>
      </c>
      <c r="C2602" t="s">
        <v>2630</v>
      </c>
      <c r="D2602" t="s">
        <v>2631</v>
      </c>
      <c r="E2602" s="32">
        <f t="shared" si="120"/>
        <v>45482</v>
      </c>
      <c r="F2602" s="51">
        <f t="shared" si="121"/>
        <v>0.83333333333333337</v>
      </c>
      <c r="G2602" s="33">
        <f t="shared" si="122"/>
        <v>45482.833333333336</v>
      </c>
    </row>
    <row r="2603" spans="1:7" x14ac:dyDescent="0.45">
      <c r="A2603">
        <v>0.44879999999999998</v>
      </c>
      <c r="B2603">
        <v>2.46</v>
      </c>
      <c r="C2603" t="s">
        <v>2631</v>
      </c>
      <c r="D2603" t="s">
        <v>2632</v>
      </c>
      <c r="E2603" s="32">
        <f t="shared" si="120"/>
        <v>45482</v>
      </c>
      <c r="F2603" s="51">
        <f t="shared" si="121"/>
        <v>0.85416666666666663</v>
      </c>
      <c r="G2603" s="33">
        <f t="shared" si="122"/>
        <v>45482.854166666664</v>
      </c>
    </row>
    <row r="2604" spans="1:7" x14ac:dyDescent="0.45">
      <c r="A2604">
        <v>0</v>
      </c>
      <c r="B2604">
        <v>0</v>
      </c>
      <c r="C2604" t="s">
        <v>2632</v>
      </c>
      <c r="D2604" t="s">
        <v>2633</v>
      </c>
      <c r="E2604" s="32">
        <f t="shared" si="120"/>
        <v>45482</v>
      </c>
      <c r="F2604" s="51">
        <f t="shared" si="121"/>
        <v>0.875</v>
      </c>
      <c r="G2604" s="33">
        <f t="shared" si="122"/>
        <v>45482.875</v>
      </c>
    </row>
    <row r="2605" spans="1:7" x14ac:dyDescent="0.45">
      <c r="A2605">
        <v>0</v>
      </c>
      <c r="B2605">
        <v>0</v>
      </c>
      <c r="C2605" t="s">
        <v>2633</v>
      </c>
      <c r="D2605" t="s">
        <v>2634</v>
      </c>
      <c r="E2605" s="32">
        <f t="shared" si="120"/>
        <v>45482</v>
      </c>
      <c r="F2605" s="51">
        <f t="shared" si="121"/>
        <v>0.89583333333333337</v>
      </c>
      <c r="G2605" s="33">
        <f t="shared" si="122"/>
        <v>45482.895833333336</v>
      </c>
    </row>
    <row r="2606" spans="1:7" x14ac:dyDescent="0.45">
      <c r="A2606">
        <v>0.50490000000000002</v>
      </c>
      <c r="B2606">
        <v>2.77</v>
      </c>
      <c r="C2606" t="s">
        <v>2634</v>
      </c>
      <c r="D2606" t="s">
        <v>2635</v>
      </c>
      <c r="E2606" s="32">
        <f t="shared" si="120"/>
        <v>45482</v>
      </c>
      <c r="F2606" s="51">
        <f t="shared" si="121"/>
        <v>0.91666666666666663</v>
      </c>
      <c r="G2606" s="33">
        <f t="shared" si="122"/>
        <v>45482.916666666664</v>
      </c>
    </row>
    <row r="2607" spans="1:7" x14ac:dyDescent="0.45">
      <c r="A2607">
        <v>0</v>
      </c>
      <c r="B2607">
        <v>0</v>
      </c>
      <c r="C2607" t="s">
        <v>2635</v>
      </c>
      <c r="D2607" t="s">
        <v>2636</v>
      </c>
      <c r="E2607" s="32">
        <f t="shared" si="120"/>
        <v>45482</v>
      </c>
      <c r="F2607" s="51">
        <f t="shared" si="121"/>
        <v>0.9375</v>
      </c>
      <c r="G2607" s="33">
        <f t="shared" si="122"/>
        <v>45482.9375</v>
      </c>
    </row>
    <row r="2608" spans="1:7" x14ac:dyDescent="0.45">
      <c r="A2608">
        <v>0</v>
      </c>
      <c r="B2608">
        <v>0</v>
      </c>
      <c r="C2608" t="s">
        <v>2636</v>
      </c>
      <c r="D2608" t="s">
        <v>2637</v>
      </c>
      <c r="E2608" s="32">
        <f t="shared" si="120"/>
        <v>45482</v>
      </c>
      <c r="F2608" s="51">
        <f t="shared" si="121"/>
        <v>0.95833333333333337</v>
      </c>
      <c r="G2608" s="33">
        <f t="shared" si="122"/>
        <v>45482.958333333336</v>
      </c>
    </row>
    <row r="2609" spans="1:7" x14ac:dyDescent="0.45">
      <c r="A2609">
        <v>0</v>
      </c>
      <c r="B2609">
        <v>0</v>
      </c>
      <c r="C2609" t="s">
        <v>2637</v>
      </c>
      <c r="D2609" t="s">
        <v>2638</v>
      </c>
      <c r="E2609" s="32">
        <f t="shared" si="120"/>
        <v>45482</v>
      </c>
      <c r="F2609" s="51">
        <f t="shared" si="121"/>
        <v>0.97916666666666663</v>
      </c>
      <c r="G2609" s="33">
        <f t="shared" si="122"/>
        <v>45482.979166666664</v>
      </c>
    </row>
    <row r="2610" spans="1:7" x14ac:dyDescent="0.45">
      <c r="A2610">
        <v>0</v>
      </c>
      <c r="B2610">
        <v>0</v>
      </c>
      <c r="C2610" t="s">
        <v>2638</v>
      </c>
      <c r="D2610" t="s">
        <v>2639</v>
      </c>
      <c r="E2610" s="32">
        <f t="shared" si="120"/>
        <v>45483</v>
      </c>
      <c r="F2610" s="51">
        <f t="shared" si="121"/>
        <v>0</v>
      </c>
      <c r="G2610" s="33">
        <f t="shared" si="122"/>
        <v>45483</v>
      </c>
    </row>
    <row r="2611" spans="1:7" x14ac:dyDescent="0.45">
      <c r="A2611">
        <v>0</v>
      </c>
      <c r="B2611">
        <v>0</v>
      </c>
      <c r="C2611" t="s">
        <v>2639</v>
      </c>
      <c r="D2611" t="s">
        <v>2640</v>
      </c>
      <c r="E2611" s="32">
        <f t="shared" si="120"/>
        <v>45483</v>
      </c>
      <c r="F2611" s="51">
        <f t="shared" si="121"/>
        <v>2.0833333333333332E-2</v>
      </c>
      <c r="G2611" s="33">
        <f t="shared" si="122"/>
        <v>45483.020833333336</v>
      </c>
    </row>
    <row r="2612" spans="1:7" x14ac:dyDescent="0.45">
      <c r="A2612">
        <v>0</v>
      </c>
      <c r="B2612">
        <v>0</v>
      </c>
      <c r="C2612" t="s">
        <v>2640</v>
      </c>
      <c r="D2612" t="s">
        <v>2641</v>
      </c>
      <c r="E2612" s="32">
        <f t="shared" si="120"/>
        <v>45483</v>
      </c>
      <c r="F2612" s="51">
        <f t="shared" si="121"/>
        <v>4.1666666666666664E-2</v>
      </c>
      <c r="G2612" s="33">
        <f t="shared" si="122"/>
        <v>45483.041666666664</v>
      </c>
    </row>
    <row r="2613" spans="1:7" x14ac:dyDescent="0.45">
      <c r="A2613">
        <v>0</v>
      </c>
      <c r="B2613">
        <v>0</v>
      </c>
      <c r="C2613" t="s">
        <v>2641</v>
      </c>
      <c r="D2613" t="s">
        <v>2642</v>
      </c>
      <c r="E2613" s="32">
        <f t="shared" si="120"/>
        <v>45483</v>
      </c>
      <c r="F2613" s="51">
        <f t="shared" si="121"/>
        <v>6.25E-2</v>
      </c>
      <c r="G2613" s="33">
        <f t="shared" si="122"/>
        <v>45483.0625</v>
      </c>
    </row>
    <row r="2614" spans="1:7" x14ac:dyDescent="0.45">
      <c r="A2614">
        <v>0</v>
      </c>
      <c r="B2614">
        <v>0</v>
      </c>
      <c r="C2614" t="s">
        <v>2642</v>
      </c>
      <c r="D2614" t="s">
        <v>2643</v>
      </c>
      <c r="E2614" s="32">
        <f t="shared" si="120"/>
        <v>45483</v>
      </c>
      <c r="F2614" s="51">
        <f t="shared" si="121"/>
        <v>8.3333333333333329E-2</v>
      </c>
      <c r="G2614" s="33">
        <f t="shared" si="122"/>
        <v>45483.083333333336</v>
      </c>
    </row>
    <row r="2615" spans="1:7" x14ac:dyDescent="0.45">
      <c r="A2615">
        <v>0</v>
      </c>
      <c r="B2615">
        <v>0</v>
      </c>
      <c r="C2615" t="s">
        <v>2643</v>
      </c>
      <c r="D2615" t="s">
        <v>2644</v>
      </c>
      <c r="E2615" s="32">
        <f t="shared" si="120"/>
        <v>45483</v>
      </c>
      <c r="F2615" s="51">
        <f t="shared" si="121"/>
        <v>0.10416666666666667</v>
      </c>
      <c r="G2615" s="33">
        <f t="shared" si="122"/>
        <v>45483.104166666664</v>
      </c>
    </row>
    <row r="2616" spans="1:7" x14ac:dyDescent="0.45">
      <c r="A2616">
        <v>0</v>
      </c>
      <c r="B2616">
        <v>0</v>
      </c>
      <c r="C2616" t="s">
        <v>2644</v>
      </c>
      <c r="D2616" t="s">
        <v>2645</v>
      </c>
      <c r="E2616" s="32">
        <f t="shared" si="120"/>
        <v>45483</v>
      </c>
      <c r="F2616" s="51">
        <f t="shared" si="121"/>
        <v>0.125</v>
      </c>
      <c r="G2616" s="33">
        <f t="shared" si="122"/>
        <v>45483.125</v>
      </c>
    </row>
    <row r="2617" spans="1:7" x14ac:dyDescent="0.45">
      <c r="A2617">
        <v>0</v>
      </c>
      <c r="B2617">
        <v>0</v>
      </c>
      <c r="C2617" t="s">
        <v>2645</v>
      </c>
      <c r="D2617" t="s">
        <v>2646</v>
      </c>
      <c r="E2617" s="32">
        <f t="shared" si="120"/>
        <v>45483</v>
      </c>
      <c r="F2617" s="51">
        <f t="shared" si="121"/>
        <v>0.14583333333333334</v>
      </c>
      <c r="G2617" s="33">
        <f t="shared" si="122"/>
        <v>45483.145833333336</v>
      </c>
    </row>
    <row r="2618" spans="1:7" x14ac:dyDescent="0.45">
      <c r="A2618">
        <v>0</v>
      </c>
      <c r="B2618">
        <v>0</v>
      </c>
      <c r="C2618" t="s">
        <v>2646</v>
      </c>
      <c r="D2618" t="s">
        <v>2647</v>
      </c>
      <c r="E2618" s="32">
        <f t="shared" si="120"/>
        <v>45483</v>
      </c>
      <c r="F2618" s="51">
        <f t="shared" si="121"/>
        <v>0.16666666666666666</v>
      </c>
      <c r="G2618" s="33">
        <f t="shared" si="122"/>
        <v>45483.166666666664</v>
      </c>
    </row>
    <row r="2619" spans="1:7" x14ac:dyDescent="0.45">
      <c r="A2619">
        <v>0</v>
      </c>
      <c r="B2619">
        <v>0</v>
      </c>
      <c r="C2619" t="s">
        <v>2647</v>
      </c>
      <c r="D2619" t="s">
        <v>2648</v>
      </c>
      <c r="E2619" s="32">
        <f t="shared" si="120"/>
        <v>45483</v>
      </c>
      <c r="F2619" s="51">
        <f t="shared" si="121"/>
        <v>0.1875</v>
      </c>
      <c r="G2619" s="33">
        <f t="shared" si="122"/>
        <v>45483.1875</v>
      </c>
    </row>
    <row r="2620" spans="1:7" x14ac:dyDescent="0.45">
      <c r="A2620">
        <v>0</v>
      </c>
      <c r="B2620">
        <v>0</v>
      </c>
      <c r="C2620" t="s">
        <v>2648</v>
      </c>
      <c r="D2620" t="s">
        <v>2649</v>
      </c>
      <c r="E2620" s="32">
        <f t="shared" si="120"/>
        <v>45483</v>
      </c>
      <c r="F2620" s="51">
        <f t="shared" si="121"/>
        <v>0.20833333333333334</v>
      </c>
      <c r="G2620" s="33">
        <f t="shared" si="122"/>
        <v>45483.208333333336</v>
      </c>
    </row>
    <row r="2621" spans="1:7" x14ac:dyDescent="0.45">
      <c r="A2621">
        <v>0</v>
      </c>
      <c r="B2621">
        <v>0</v>
      </c>
      <c r="C2621" t="s">
        <v>2649</v>
      </c>
      <c r="D2621" t="s">
        <v>2650</v>
      </c>
      <c r="E2621" s="32">
        <f t="shared" si="120"/>
        <v>45483</v>
      </c>
      <c r="F2621" s="51">
        <f t="shared" si="121"/>
        <v>0.22916666666666666</v>
      </c>
      <c r="G2621" s="33">
        <f t="shared" si="122"/>
        <v>45483.229166666664</v>
      </c>
    </row>
    <row r="2622" spans="1:7" x14ac:dyDescent="0.45">
      <c r="A2622">
        <v>0</v>
      </c>
      <c r="B2622">
        <v>0</v>
      </c>
      <c r="C2622" t="s">
        <v>2650</v>
      </c>
      <c r="D2622" t="s">
        <v>2651</v>
      </c>
      <c r="E2622" s="32">
        <f t="shared" si="120"/>
        <v>45483</v>
      </c>
      <c r="F2622" s="51">
        <f t="shared" si="121"/>
        <v>0.25</v>
      </c>
      <c r="G2622" s="33">
        <f t="shared" si="122"/>
        <v>45483.25</v>
      </c>
    </row>
    <row r="2623" spans="1:7" x14ac:dyDescent="0.45">
      <c r="A2623">
        <v>0</v>
      </c>
      <c r="B2623">
        <v>0</v>
      </c>
      <c r="C2623" t="s">
        <v>2651</v>
      </c>
      <c r="D2623" t="s">
        <v>2652</v>
      </c>
      <c r="E2623" s="32">
        <f t="shared" si="120"/>
        <v>45483</v>
      </c>
      <c r="F2623" s="51">
        <f t="shared" si="121"/>
        <v>0.27083333333333331</v>
      </c>
      <c r="G2623" s="33">
        <f t="shared" si="122"/>
        <v>45483.270833333336</v>
      </c>
    </row>
    <row r="2624" spans="1:7" x14ac:dyDescent="0.45">
      <c r="A2624">
        <v>0</v>
      </c>
      <c r="B2624">
        <v>0</v>
      </c>
      <c r="C2624" t="s">
        <v>2652</v>
      </c>
      <c r="D2624" t="s">
        <v>2653</v>
      </c>
      <c r="E2624" s="32">
        <f t="shared" si="120"/>
        <v>45483</v>
      </c>
      <c r="F2624" s="51">
        <f t="shared" si="121"/>
        <v>0.29166666666666669</v>
      </c>
      <c r="G2624" s="33">
        <f t="shared" si="122"/>
        <v>45483.291666666664</v>
      </c>
    </row>
    <row r="2625" spans="1:7" x14ac:dyDescent="0.45">
      <c r="A2625">
        <v>0.39269999999999999</v>
      </c>
      <c r="B2625">
        <v>2.16</v>
      </c>
      <c r="C2625" t="s">
        <v>2653</v>
      </c>
      <c r="D2625" t="s">
        <v>2654</v>
      </c>
      <c r="E2625" s="32">
        <f t="shared" si="120"/>
        <v>45483</v>
      </c>
      <c r="F2625" s="51">
        <f t="shared" si="121"/>
        <v>0.3125</v>
      </c>
      <c r="G2625" s="33">
        <f t="shared" si="122"/>
        <v>45483.3125</v>
      </c>
    </row>
    <row r="2626" spans="1:7" x14ac:dyDescent="0.45">
      <c r="A2626">
        <v>0</v>
      </c>
      <c r="B2626">
        <v>0</v>
      </c>
      <c r="C2626" t="s">
        <v>2654</v>
      </c>
      <c r="D2626" t="s">
        <v>2655</v>
      </c>
      <c r="E2626" s="32">
        <f t="shared" si="120"/>
        <v>45483</v>
      </c>
      <c r="F2626" s="51">
        <f t="shared" si="121"/>
        <v>0.33333333333333331</v>
      </c>
      <c r="G2626" s="33">
        <f t="shared" si="122"/>
        <v>45483.333333333336</v>
      </c>
    </row>
    <row r="2627" spans="1:7" x14ac:dyDescent="0.45">
      <c r="A2627">
        <v>0</v>
      </c>
      <c r="B2627">
        <v>0</v>
      </c>
      <c r="C2627" t="s">
        <v>2655</v>
      </c>
      <c r="D2627" t="s">
        <v>2656</v>
      </c>
      <c r="E2627" s="32">
        <f t="shared" si="120"/>
        <v>45483</v>
      </c>
      <c r="F2627" s="51">
        <f t="shared" si="121"/>
        <v>0.35416666666666669</v>
      </c>
      <c r="G2627" s="33">
        <f t="shared" si="122"/>
        <v>45483.354166666664</v>
      </c>
    </row>
    <row r="2628" spans="1:7" x14ac:dyDescent="0.45">
      <c r="A2628">
        <v>0</v>
      </c>
      <c r="B2628">
        <v>0</v>
      </c>
      <c r="C2628" t="s">
        <v>2656</v>
      </c>
      <c r="D2628" t="s">
        <v>2657</v>
      </c>
      <c r="E2628" s="32">
        <f t="shared" ref="E2628:E2691" si="123">DATE(MID(C2628,2,4),MID(C2628,7,2),MID(C2628,10,2))</f>
        <v>45483</v>
      </c>
      <c r="F2628" s="51">
        <f t="shared" ref="F2628:F2691" si="124">TIME(MID(C2628,13,2),MID(C2628,16,2),0)</f>
        <v>0.375</v>
      </c>
      <c r="G2628" s="33">
        <f t="shared" ref="G2628:G2691" si="125">E2628+F2628</f>
        <v>45483.375</v>
      </c>
    </row>
    <row r="2629" spans="1:7" x14ac:dyDescent="0.45">
      <c r="A2629">
        <v>0.61709999999999998</v>
      </c>
      <c r="B2629">
        <v>3.39</v>
      </c>
      <c r="C2629" t="s">
        <v>2657</v>
      </c>
      <c r="D2629" t="s">
        <v>2658</v>
      </c>
      <c r="E2629" s="32">
        <f t="shared" si="123"/>
        <v>45483</v>
      </c>
      <c r="F2629" s="51">
        <f t="shared" si="124"/>
        <v>0.39583333333333331</v>
      </c>
      <c r="G2629" s="33">
        <f t="shared" si="125"/>
        <v>45483.395833333336</v>
      </c>
    </row>
    <row r="2630" spans="1:7" x14ac:dyDescent="0.45">
      <c r="A2630">
        <v>0.49370000000000003</v>
      </c>
      <c r="B2630">
        <v>2.71</v>
      </c>
      <c r="C2630" t="s">
        <v>2658</v>
      </c>
      <c r="D2630" t="s">
        <v>2659</v>
      </c>
      <c r="E2630" s="32">
        <f t="shared" si="123"/>
        <v>45483</v>
      </c>
      <c r="F2630" s="51">
        <f t="shared" si="124"/>
        <v>0.41666666666666669</v>
      </c>
      <c r="G2630" s="33">
        <f t="shared" si="125"/>
        <v>45483.416666666664</v>
      </c>
    </row>
    <row r="2631" spans="1:7" x14ac:dyDescent="0.45">
      <c r="A2631">
        <v>0.33660000000000001</v>
      </c>
      <c r="B2631">
        <v>1.85</v>
      </c>
      <c r="C2631" t="s">
        <v>2659</v>
      </c>
      <c r="D2631" t="s">
        <v>2660</v>
      </c>
      <c r="E2631" s="32">
        <f t="shared" si="123"/>
        <v>45483</v>
      </c>
      <c r="F2631" s="51">
        <f t="shared" si="124"/>
        <v>0.4375</v>
      </c>
      <c r="G2631" s="33">
        <f t="shared" si="125"/>
        <v>45483.4375</v>
      </c>
    </row>
    <row r="2632" spans="1:7" x14ac:dyDescent="0.45">
      <c r="A2632">
        <v>0.15709999999999999</v>
      </c>
      <c r="B2632">
        <v>0.86</v>
      </c>
      <c r="C2632" t="s">
        <v>2660</v>
      </c>
      <c r="D2632" t="s">
        <v>2661</v>
      </c>
      <c r="E2632" s="32">
        <f t="shared" si="123"/>
        <v>45483</v>
      </c>
      <c r="F2632" s="51">
        <f t="shared" si="124"/>
        <v>0.45833333333333331</v>
      </c>
      <c r="G2632" s="33">
        <f t="shared" si="125"/>
        <v>45483.458333333336</v>
      </c>
    </row>
    <row r="2633" spans="1:7" x14ac:dyDescent="0.45">
      <c r="A2633">
        <v>0</v>
      </c>
      <c r="B2633">
        <v>0</v>
      </c>
      <c r="C2633" t="s">
        <v>2661</v>
      </c>
      <c r="D2633" t="s">
        <v>2662</v>
      </c>
      <c r="E2633" s="32">
        <f t="shared" si="123"/>
        <v>45483</v>
      </c>
      <c r="F2633" s="51">
        <f t="shared" si="124"/>
        <v>0.47916666666666669</v>
      </c>
      <c r="G2633" s="33">
        <f t="shared" si="125"/>
        <v>45483.479166666664</v>
      </c>
    </row>
    <row r="2634" spans="1:7" x14ac:dyDescent="0.45">
      <c r="A2634">
        <v>0</v>
      </c>
      <c r="B2634">
        <v>0</v>
      </c>
      <c r="C2634" t="s">
        <v>2662</v>
      </c>
      <c r="D2634" t="s">
        <v>2663</v>
      </c>
      <c r="E2634" s="32">
        <f t="shared" si="123"/>
        <v>45483</v>
      </c>
      <c r="F2634" s="51">
        <f t="shared" si="124"/>
        <v>0.5</v>
      </c>
      <c r="G2634" s="33">
        <f t="shared" si="125"/>
        <v>45483.5</v>
      </c>
    </row>
    <row r="2635" spans="1:7" x14ac:dyDescent="0.45">
      <c r="A2635">
        <v>0</v>
      </c>
      <c r="B2635">
        <v>0</v>
      </c>
      <c r="C2635" t="s">
        <v>2663</v>
      </c>
      <c r="D2635" t="s">
        <v>2664</v>
      </c>
      <c r="E2635" s="32">
        <f t="shared" si="123"/>
        <v>45483</v>
      </c>
      <c r="F2635" s="51">
        <f t="shared" si="124"/>
        <v>0.52083333333333337</v>
      </c>
      <c r="G2635" s="33">
        <f t="shared" si="125"/>
        <v>45483.520833333336</v>
      </c>
    </row>
    <row r="2636" spans="1:7" x14ac:dyDescent="0.45">
      <c r="A2636">
        <v>0</v>
      </c>
      <c r="B2636">
        <v>0</v>
      </c>
      <c r="C2636" t="s">
        <v>2664</v>
      </c>
      <c r="D2636" t="s">
        <v>2665</v>
      </c>
      <c r="E2636" s="32">
        <f t="shared" si="123"/>
        <v>45483</v>
      </c>
      <c r="F2636" s="51">
        <f t="shared" si="124"/>
        <v>0.54166666666666663</v>
      </c>
      <c r="G2636" s="33">
        <f t="shared" si="125"/>
        <v>45483.541666666664</v>
      </c>
    </row>
    <row r="2637" spans="1:7" x14ac:dyDescent="0.45">
      <c r="A2637">
        <v>0</v>
      </c>
      <c r="B2637">
        <v>0</v>
      </c>
      <c r="C2637" t="s">
        <v>2665</v>
      </c>
      <c r="D2637" t="s">
        <v>2666</v>
      </c>
      <c r="E2637" s="32">
        <f t="shared" si="123"/>
        <v>45483</v>
      </c>
      <c r="F2637" s="51">
        <f t="shared" si="124"/>
        <v>0.5625</v>
      </c>
      <c r="G2637" s="33">
        <f t="shared" si="125"/>
        <v>45483.5625</v>
      </c>
    </row>
    <row r="2638" spans="1:7" x14ac:dyDescent="0.45">
      <c r="A2638">
        <v>0</v>
      </c>
      <c r="B2638">
        <v>0</v>
      </c>
      <c r="C2638" t="s">
        <v>2666</v>
      </c>
      <c r="D2638" t="s">
        <v>2667</v>
      </c>
      <c r="E2638" s="32">
        <f t="shared" si="123"/>
        <v>45483</v>
      </c>
      <c r="F2638" s="51">
        <f t="shared" si="124"/>
        <v>0.58333333333333337</v>
      </c>
      <c r="G2638" s="33">
        <f t="shared" si="125"/>
        <v>45483.583333333336</v>
      </c>
    </row>
    <row r="2639" spans="1:7" x14ac:dyDescent="0.45">
      <c r="A2639">
        <v>0</v>
      </c>
      <c r="B2639">
        <v>0</v>
      </c>
      <c r="C2639" t="s">
        <v>2667</v>
      </c>
      <c r="D2639" t="s">
        <v>2668</v>
      </c>
      <c r="E2639" s="32">
        <f t="shared" si="123"/>
        <v>45483</v>
      </c>
      <c r="F2639" s="51">
        <f t="shared" si="124"/>
        <v>0.60416666666666663</v>
      </c>
      <c r="G2639" s="33">
        <f t="shared" si="125"/>
        <v>45483.604166666664</v>
      </c>
    </row>
    <row r="2640" spans="1:7" x14ac:dyDescent="0.45">
      <c r="A2640">
        <v>0</v>
      </c>
      <c r="B2640">
        <v>0</v>
      </c>
      <c r="C2640" t="s">
        <v>2668</v>
      </c>
      <c r="D2640" t="s">
        <v>2669</v>
      </c>
      <c r="E2640" s="32">
        <f t="shared" si="123"/>
        <v>45483</v>
      </c>
      <c r="F2640" s="51">
        <f t="shared" si="124"/>
        <v>0.625</v>
      </c>
      <c r="G2640" s="33">
        <f t="shared" si="125"/>
        <v>45483.625</v>
      </c>
    </row>
    <row r="2641" spans="1:7" x14ac:dyDescent="0.45">
      <c r="A2641">
        <v>0</v>
      </c>
      <c r="B2641">
        <v>0</v>
      </c>
      <c r="C2641" t="s">
        <v>2669</v>
      </c>
      <c r="D2641" t="s">
        <v>2670</v>
      </c>
      <c r="E2641" s="32">
        <f t="shared" si="123"/>
        <v>45483</v>
      </c>
      <c r="F2641" s="51">
        <f t="shared" si="124"/>
        <v>0.64583333333333337</v>
      </c>
      <c r="G2641" s="33">
        <f t="shared" si="125"/>
        <v>45483.645833333336</v>
      </c>
    </row>
    <row r="2642" spans="1:7" x14ac:dyDescent="0.45">
      <c r="A2642">
        <v>0</v>
      </c>
      <c r="B2642">
        <v>0</v>
      </c>
      <c r="C2642" t="s">
        <v>2670</v>
      </c>
      <c r="D2642" t="s">
        <v>2671</v>
      </c>
      <c r="E2642" s="32">
        <f t="shared" si="123"/>
        <v>45483</v>
      </c>
      <c r="F2642" s="51">
        <f t="shared" si="124"/>
        <v>0.66666666666666663</v>
      </c>
      <c r="G2642" s="33">
        <f t="shared" si="125"/>
        <v>45483.666666666664</v>
      </c>
    </row>
    <row r="2643" spans="1:7" x14ac:dyDescent="0.45">
      <c r="A2643">
        <v>0</v>
      </c>
      <c r="B2643">
        <v>0</v>
      </c>
      <c r="C2643" t="s">
        <v>2671</v>
      </c>
      <c r="D2643" t="s">
        <v>2672</v>
      </c>
      <c r="E2643" s="32">
        <f t="shared" si="123"/>
        <v>45483</v>
      </c>
      <c r="F2643" s="51">
        <f t="shared" si="124"/>
        <v>0.6875</v>
      </c>
      <c r="G2643" s="33">
        <f t="shared" si="125"/>
        <v>45483.6875</v>
      </c>
    </row>
    <row r="2644" spans="1:7" x14ac:dyDescent="0.45">
      <c r="A2644">
        <v>0</v>
      </c>
      <c r="B2644">
        <v>0</v>
      </c>
      <c r="C2644" t="s">
        <v>2672</v>
      </c>
      <c r="D2644" t="s">
        <v>2673</v>
      </c>
      <c r="E2644" s="32">
        <f t="shared" si="123"/>
        <v>45483</v>
      </c>
      <c r="F2644" s="51">
        <f t="shared" si="124"/>
        <v>0.70833333333333337</v>
      </c>
      <c r="G2644" s="33">
        <f t="shared" si="125"/>
        <v>45483.708333333336</v>
      </c>
    </row>
    <row r="2645" spans="1:7" x14ac:dyDescent="0.45">
      <c r="A2645">
        <v>0</v>
      </c>
      <c r="B2645">
        <v>0</v>
      </c>
      <c r="C2645" t="s">
        <v>2673</v>
      </c>
      <c r="D2645" t="s">
        <v>2674</v>
      </c>
      <c r="E2645" s="32">
        <f t="shared" si="123"/>
        <v>45483</v>
      </c>
      <c r="F2645" s="51">
        <f t="shared" si="124"/>
        <v>0.72916666666666663</v>
      </c>
      <c r="G2645" s="33">
        <f t="shared" si="125"/>
        <v>45483.729166666664</v>
      </c>
    </row>
    <row r="2646" spans="1:7" x14ac:dyDescent="0.45">
      <c r="A2646">
        <v>0</v>
      </c>
      <c r="B2646">
        <v>0</v>
      </c>
      <c r="C2646" t="s">
        <v>2674</v>
      </c>
      <c r="D2646" t="s">
        <v>2675</v>
      </c>
      <c r="E2646" s="32">
        <f t="shared" si="123"/>
        <v>45483</v>
      </c>
      <c r="F2646" s="51">
        <f t="shared" si="124"/>
        <v>0.75</v>
      </c>
      <c r="G2646" s="33">
        <f t="shared" si="125"/>
        <v>45483.75</v>
      </c>
    </row>
    <row r="2647" spans="1:7" x14ac:dyDescent="0.45">
      <c r="A2647">
        <v>0</v>
      </c>
      <c r="B2647">
        <v>0</v>
      </c>
      <c r="C2647" t="s">
        <v>2675</v>
      </c>
      <c r="D2647" t="s">
        <v>2676</v>
      </c>
      <c r="E2647" s="32">
        <f t="shared" si="123"/>
        <v>45483</v>
      </c>
      <c r="F2647" s="51">
        <f t="shared" si="124"/>
        <v>0.77083333333333337</v>
      </c>
      <c r="G2647" s="33">
        <f t="shared" si="125"/>
        <v>45483.770833333336</v>
      </c>
    </row>
    <row r="2648" spans="1:7" x14ac:dyDescent="0.45">
      <c r="A2648">
        <v>0</v>
      </c>
      <c r="B2648">
        <v>0</v>
      </c>
      <c r="C2648" t="s">
        <v>2676</v>
      </c>
      <c r="D2648" t="s">
        <v>2677</v>
      </c>
      <c r="E2648" s="32">
        <f t="shared" si="123"/>
        <v>45483</v>
      </c>
      <c r="F2648" s="51">
        <f t="shared" si="124"/>
        <v>0.79166666666666663</v>
      </c>
      <c r="G2648" s="33">
        <f t="shared" si="125"/>
        <v>45483.791666666664</v>
      </c>
    </row>
    <row r="2649" spans="1:7" x14ac:dyDescent="0.45">
      <c r="A2649">
        <v>0.2581</v>
      </c>
      <c r="B2649">
        <v>1.42</v>
      </c>
      <c r="C2649" t="s">
        <v>2677</v>
      </c>
      <c r="D2649" t="s">
        <v>2678</v>
      </c>
      <c r="E2649" s="32">
        <f t="shared" si="123"/>
        <v>45483</v>
      </c>
      <c r="F2649" s="51">
        <f t="shared" si="124"/>
        <v>0.8125</v>
      </c>
      <c r="G2649" s="33">
        <f t="shared" si="125"/>
        <v>45483.8125</v>
      </c>
    </row>
    <row r="2650" spans="1:7" x14ac:dyDescent="0.45">
      <c r="A2650">
        <v>0.1908</v>
      </c>
      <c r="B2650">
        <v>1.05</v>
      </c>
      <c r="C2650" t="s">
        <v>2678</v>
      </c>
      <c r="D2650" t="s">
        <v>2679</v>
      </c>
      <c r="E2650" s="32">
        <f t="shared" si="123"/>
        <v>45483</v>
      </c>
      <c r="F2650" s="51">
        <f t="shared" si="124"/>
        <v>0.83333333333333337</v>
      </c>
      <c r="G2650" s="33">
        <f t="shared" si="125"/>
        <v>45483.833333333336</v>
      </c>
    </row>
    <row r="2651" spans="1:7" x14ac:dyDescent="0.45">
      <c r="A2651">
        <v>0</v>
      </c>
      <c r="B2651">
        <v>0</v>
      </c>
      <c r="C2651" t="s">
        <v>2679</v>
      </c>
      <c r="D2651" t="s">
        <v>2680</v>
      </c>
      <c r="E2651" s="32">
        <f t="shared" si="123"/>
        <v>45483</v>
      </c>
      <c r="F2651" s="51">
        <f t="shared" si="124"/>
        <v>0.85416666666666663</v>
      </c>
      <c r="G2651" s="33">
        <f t="shared" si="125"/>
        <v>45483.854166666664</v>
      </c>
    </row>
    <row r="2652" spans="1:7" x14ac:dyDescent="0.45">
      <c r="A2652">
        <v>0</v>
      </c>
      <c r="B2652">
        <v>0</v>
      </c>
      <c r="C2652" t="s">
        <v>2680</v>
      </c>
      <c r="D2652" t="s">
        <v>2681</v>
      </c>
      <c r="E2652" s="32">
        <f t="shared" si="123"/>
        <v>45483</v>
      </c>
      <c r="F2652" s="51">
        <f t="shared" si="124"/>
        <v>0.875</v>
      </c>
      <c r="G2652" s="33">
        <f t="shared" si="125"/>
        <v>45483.875</v>
      </c>
    </row>
    <row r="2653" spans="1:7" x14ac:dyDescent="0.45">
      <c r="A2653">
        <v>0</v>
      </c>
      <c r="B2653">
        <v>0</v>
      </c>
      <c r="C2653" t="s">
        <v>2681</v>
      </c>
      <c r="D2653" t="s">
        <v>2682</v>
      </c>
      <c r="E2653" s="32">
        <f t="shared" si="123"/>
        <v>45483</v>
      </c>
      <c r="F2653" s="51">
        <f t="shared" si="124"/>
        <v>0.89583333333333337</v>
      </c>
      <c r="G2653" s="33">
        <f t="shared" si="125"/>
        <v>45483.895833333336</v>
      </c>
    </row>
    <row r="2654" spans="1:7" x14ac:dyDescent="0.45">
      <c r="A2654">
        <v>0</v>
      </c>
      <c r="B2654">
        <v>0</v>
      </c>
      <c r="C2654" t="s">
        <v>2682</v>
      </c>
      <c r="D2654" t="s">
        <v>2683</v>
      </c>
      <c r="E2654" s="32">
        <f t="shared" si="123"/>
        <v>45483</v>
      </c>
      <c r="F2654" s="51">
        <f t="shared" si="124"/>
        <v>0.91666666666666663</v>
      </c>
      <c r="G2654" s="33">
        <f t="shared" si="125"/>
        <v>45483.916666666664</v>
      </c>
    </row>
    <row r="2655" spans="1:7" x14ac:dyDescent="0.45">
      <c r="A2655">
        <v>0</v>
      </c>
      <c r="B2655">
        <v>0</v>
      </c>
      <c r="C2655" t="s">
        <v>2683</v>
      </c>
      <c r="D2655" t="s">
        <v>2684</v>
      </c>
      <c r="E2655" s="32">
        <f t="shared" si="123"/>
        <v>45483</v>
      </c>
      <c r="F2655" s="51">
        <f t="shared" si="124"/>
        <v>0.9375</v>
      </c>
      <c r="G2655" s="33">
        <f t="shared" si="125"/>
        <v>45483.9375</v>
      </c>
    </row>
    <row r="2656" spans="1:7" x14ac:dyDescent="0.45">
      <c r="A2656">
        <v>0</v>
      </c>
      <c r="B2656">
        <v>0</v>
      </c>
      <c r="C2656" t="s">
        <v>2684</v>
      </c>
      <c r="D2656" t="s">
        <v>2685</v>
      </c>
      <c r="E2656" s="32">
        <f t="shared" si="123"/>
        <v>45483</v>
      </c>
      <c r="F2656" s="51">
        <f t="shared" si="124"/>
        <v>0.95833333333333337</v>
      </c>
      <c r="G2656" s="33">
        <f t="shared" si="125"/>
        <v>45483.958333333336</v>
      </c>
    </row>
    <row r="2657" spans="1:7" x14ac:dyDescent="0.45">
      <c r="A2657">
        <v>2.24E-2</v>
      </c>
      <c r="B2657">
        <v>0.12</v>
      </c>
      <c r="C2657" t="s">
        <v>2685</v>
      </c>
      <c r="D2657" t="s">
        <v>2686</v>
      </c>
      <c r="E2657" s="32">
        <f t="shared" si="123"/>
        <v>45483</v>
      </c>
      <c r="F2657" s="51">
        <f t="shared" si="124"/>
        <v>0.97916666666666663</v>
      </c>
      <c r="G2657" s="33">
        <f t="shared" si="125"/>
        <v>45483.979166666664</v>
      </c>
    </row>
    <row r="2658" spans="1:7" x14ac:dyDescent="0.45">
      <c r="A2658">
        <v>0</v>
      </c>
      <c r="B2658">
        <v>0</v>
      </c>
      <c r="C2658" t="s">
        <v>2686</v>
      </c>
      <c r="D2658" t="s">
        <v>2687</v>
      </c>
      <c r="E2658" s="32">
        <f t="shared" si="123"/>
        <v>45484</v>
      </c>
      <c r="F2658" s="51">
        <f t="shared" si="124"/>
        <v>0</v>
      </c>
      <c r="G2658" s="33">
        <f t="shared" si="125"/>
        <v>45484</v>
      </c>
    </row>
    <row r="2659" spans="1:7" x14ac:dyDescent="0.45">
      <c r="A2659">
        <v>0</v>
      </c>
      <c r="B2659">
        <v>0</v>
      </c>
      <c r="C2659" t="s">
        <v>2687</v>
      </c>
      <c r="D2659" t="s">
        <v>2688</v>
      </c>
      <c r="E2659" s="32">
        <f t="shared" si="123"/>
        <v>45484</v>
      </c>
      <c r="F2659" s="51">
        <f t="shared" si="124"/>
        <v>2.0833333333333332E-2</v>
      </c>
      <c r="G2659" s="33">
        <f t="shared" si="125"/>
        <v>45484.020833333336</v>
      </c>
    </row>
    <row r="2660" spans="1:7" x14ac:dyDescent="0.45">
      <c r="A2660">
        <v>0</v>
      </c>
      <c r="B2660">
        <v>0</v>
      </c>
      <c r="C2660" t="s">
        <v>2688</v>
      </c>
      <c r="D2660" t="s">
        <v>2689</v>
      </c>
      <c r="E2660" s="32">
        <f t="shared" si="123"/>
        <v>45484</v>
      </c>
      <c r="F2660" s="51">
        <f t="shared" si="124"/>
        <v>4.1666666666666664E-2</v>
      </c>
      <c r="G2660" s="33">
        <f t="shared" si="125"/>
        <v>45484.041666666664</v>
      </c>
    </row>
    <row r="2661" spans="1:7" x14ac:dyDescent="0.45">
      <c r="A2661">
        <v>0</v>
      </c>
      <c r="B2661">
        <v>0</v>
      </c>
      <c r="C2661" t="s">
        <v>2689</v>
      </c>
      <c r="D2661" t="s">
        <v>2690</v>
      </c>
      <c r="E2661" s="32">
        <f t="shared" si="123"/>
        <v>45484</v>
      </c>
      <c r="F2661" s="51">
        <f t="shared" si="124"/>
        <v>6.25E-2</v>
      </c>
      <c r="G2661" s="33">
        <f t="shared" si="125"/>
        <v>45484.0625</v>
      </c>
    </row>
    <row r="2662" spans="1:7" x14ac:dyDescent="0.45">
      <c r="A2662">
        <v>0</v>
      </c>
      <c r="B2662">
        <v>0</v>
      </c>
      <c r="C2662" t="s">
        <v>2690</v>
      </c>
      <c r="D2662" t="s">
        <v>2691</v>
      </c>
      <c r="E2662" s="32">
        <f t="shared" si="123"/>
        <v>45484</v>
      </c>
      <c r="F2662" s="51">
        <f t="shared" si="124"/>
        <v>8.3333333333333329E-2</v>
      </c>
      <c r="G2662" s="33">
        <f t="shared" si="125"/>
        <v>45484.083333333336</v>
      </c>
    </row>
    <row r="2663" spans="1:7" x14ac:dyDescent="0.45">
      <c r="A2663">
        <v>0</v>
      </c>
      <c r="B2663">
        <v>0</v>
      </c>
      <c r="C2663" t="s">
        <v>2691</v>
      </c>
      <c r="D2663" t="s">
        <v>2692</v>
      </c>
      <c r="E2663" s="32">
        <f t="shared" si="123"/>
        <v>45484</v>
      </c>
      <c r="F2663" s="51">
        <f t="shared" si="124"/>
        <v>0.10416666666666667</v>
      </c>
      <c r="G2663" s="33">
        <f t="shared" si="125"/>
        <v>45484.104166666664</v>
      </c>
    </row>
    <row r="2664" spans="1:7" x14ac:dyDescent="0.45">
      <c r="A2664">
        <v>0</v>
      </c>
      <c r="B2664">
        <v>0</v>
      </c>
      <c r="C2664" t="s">
        <v>2692</v>
      </c>
      <c r="D2664" t="s">
        <v>2693</v>
      </c>
      <c r="E2664" s="32">
        <f t="shared" si="123"/>
        <v>45484</v>
      </c>
      <c r="F2664" s="51">
        <f t="shared" si="124"/>
        <v>0.125</v>
      </c>
      <c r="G2664" s="33">
        <f t="shared" si="125"/>
        <v>45484.125</v>
      </c>
    </row>
    <row r="2665" spans="1:7" x14ac:dyDescent="0.45">
      <c r="A2665">
        <v>0</v>
      </c>
      <c r="B2665">
        <v>0</v>
      </c>
      <c r="C2665" t="s">
        <v>2693</v>
      </c>
      <c r="D2665" t="s">
        <v>2694</v>
      </c>
      <c r="E2665" s="32">
        <f t="shared" si="123"/>
        <v>45484</v>
      </c>
      <c r="F2665" s="51">
        <f t="shared" si="124"/>
        <v>0.14583333333333334</v>
      </c>
      <c r="G2665" s="33">
        <f t="shared" si="125"/>
        <v>45484.145833333336</v>
      </c>
    </row>
    <row r="2666" spans="1:7" x14ac:dyDescent="0.45">
      <c r="A2666">
        <v>0</v>
      </c>
      <c r="B2666">
        <v>0</v>
      </c>
      <c r="C2666" t="s">
        <v>2694</v>
      </c>
      <c r="D2666" t="s">
        <v>2695</v>
      </c>
      <c r="E2666" s="32">
        <f t="shared" si="123"/>
        <v>45484</v>
      </c>
      <c r="F2666" s="51">
        <f t="shared" si="124"/>
        <v>0.16666666666666666</v>
      </c>
      <c r="G2666" s="33">
        <f t="shared" si="125"/>
        <v>45484.166666666664</v>
      </c>
    </row>
    <row r="2667" spans="1:7" x14ac:dyDescent="0.45">
      <c r="A2667">
        <v>0</v>
      </c>
      <c r="B2667">
        <v>0</v>
      </c>
      <c r="C2667" t="s">
        <v>2695</v>
      </c>
      <c r="D2667" t="s">
        <v>2696</v>
      </c>
      <c r="E2667" s="32">
        <f t="shared" si="123"/>
        <v>45484</v>
      </c>
      <c r="F2667" s="51">
        <f t="shared" si="124"/>
        <v>0.1875</v>
      </c>
      <c r="G2667" s="33">
        <f t="shared" si="125"/>
        <v>45484.1875</v>
      </c>
    </row>
    <row r="2668" spans="1:7" x14ac:dyDescent="0.45">
      <c r="A2668">
        <v>0</v>
      </c>
      <c r="B2668">
        <v>0</v>
      </c>
      <c r="C2668" t="s">
        <v>2696</v>
      </c>
      <c r="D2668" t="s">
        <v>2697</v>
      </c>
      <c r="E2668" s="32">
        <f t="shared" si="123"/>
        <v>45484</v>
      </c>
      <c r="F2668" s="51">
        <f t="shared" si="124"/>
        <v>0.20833333333333334</v>
      </c>
      <c r="G2668" s="33">
        <f t="shared" si="125"/>
        <v>45484.208333333336</v>
      </c>
    </row>
    <row r="2669" spans="1:7" x14ac:dyDescent="0.45">
      <c r="A2669">
        <v>0</v>
      </c>
      <c r="B2669">
        <v>0</v>
      </c>
      <c r="C2669" t="s">
        <v>2697</v>
      </c>
      <c r="D2669" t="s">
        <v>2698</v>
      </c>
      <c r="E2669" s="32">
        <f t="shared" si="123"/>
        <v>45484</v>
      </c>
      <c r="F2669" s="51">
        <f t="shared" si="124"/>
        <v>0.22916666666666666</v>
      </c>
      <c r="G2669" s="33">
        <f t="shared" si="125"/>
        <v>45484.229166666664</v>
      </c>
    </row>
    <row r="2670" spans="1:7" x14ac:dyDescent="0.45">
      <c r="A2670">
        <v>0</v>
      </c>
      <c r="B2670">
        <v>0</v>
      </c>
      <c r="C2670" t="s">
        <v>2698</v>
      </c>
      <c r="D2670" t="s">
        <v>2699</v>
      </c>
      <c r="E2670" s="32">
        <f t="shared" si="123"/>
        <v>45484</v>
      </c>
      <c r="F2670" s="51">
        <f t="shared" si="124"/>
        <v>0.25</v>
      </c>
      <c r="G2670" s="33">
        <f t="shared" si="125"/>
        <v>45484.25</v>
      </c>
    </row>
    <row r="2671" spans="1:7" x14ac:dyDescent="0.45">
      <c r="A2671">
        <v>0</v>
      </c>
      <c r="B2671">
        <v>0</v>
      </c>
      <c r="C2671" t="s">
        <v>2699</v>
      </c>
      <c r="D2671" t="s">
        <v>2700</v>
      </c>
      <c r="E2671" s="32">
        <f t="shared" si="123"/>
        <v>45484</v>
      </c>
      <c r="F2671" s="51">
        <f t="shared" si="124"/>
        <v>0.27083333333333331</v>
      </c>
      <c r="G2671" s="33">
        <f t="shared" si="125"/>
        <v>45484.270833333336</v>
      </c>
    </row>
    <row r="2672" spans="1:7" x14ac:dyDescent="0.45">
      <c r="A2672">
        <v>0</v>
      </c>
      <c r="B2672">
        <v>0</v>
      </c>
      <c r="C2672" t="s">
        <v>2700</v>
      </c>
      <c r="D2672" t="s">
        <v>2701</v>
      </c>
      <c r="E2672" s="32">
        <f t="shared" si="123"/>
        <v>45484</v>
      </c>
      <c r="F2672" s="51">
        <f t="shared" si="124"/>
        <v>0.29166666666666669</v>
      </c>
      <c r="G2672" s="33">
        <f t="shared" si="125"/>
        <v>45484.291666666664</v>
      </c>
    </row>
    <row r="2673" spans="1:7" x14ac:dyDescent="0.45">
      <c r="A2673">
        <v>0</v>
      </c>
      <c r="B2673">
        <v>0</v>
      </c>
      <c r="C2673" t="s">
        <v>2701</v>
      </c>
      <c r="D2673" t="s">
        <v>2702</v>
      </c>
      <c r="E2673" s="32">
        <f t="shared" si="123"/>
        <v>45484</v>
      </c>
      <c r="F2673" s="51">
        <f t="shared" si="124"/>
        <v>0.3125</v>
      </c>
      <c r="G2673" s="33">
        <f t="shared" si="125"/>
        <v>45484.3125</v>
      </c>
    </row>
    <row r="2674" spans="1:7" x14ac:dyDescent="0.45">
      <c r="A2674">
        <v>0</v>
      </c>
      <c r="B2674">
        <v>0</v>
      </c>
      <c r="C2674" t="s">
        <v>2702</v>
      </c>
      <c r="D2674" t="s">
        <v>2703</v>
      </c>
      <c r="E2674" s="32">
        <f t="shared" si="123"/>
        <v>45484</v>
      </c>
      <c r="F2674" s="51">
        <f t="shared" si="124"/>
        <v>0.33333333333333331</v>
      </c>
      <c r="G2674" s="33">
        <f t="shared" si="125"/>
        <v>45484.333333333336</v>
      </c>
    </row>
    <row r="2675" spans="1:7" x14ac:dyDescent="0.45">
      <c r="A2675">
        <v>0</v>
      </c>
      <c r="B2675">
        <v>0</v>
      </c>
      <c r="C2675" t="s">
        <v>2703</v>
      </c>
      <c r="D2675" t="s">
        <v>2704</v>
      </c>
      <c r="E2675" s="32">
        <f t="shared" si="123"/>
        <v>45484</v>
      </c>
      <c r="F2675" s="51">
        <f t="shared" si="124"/>
        <v>0.35416666666666669</v>
      </c>
      <c r="G2675" s="33">
        <f t="shared" si="125"/>
        <v>45484.354166666664</v>
      </c>
    </row>
    <row r="2676" spans="1:7" x14ac:dyDescent="0.45">
      <c r="A2676">
        <v>0</v>
      </c>
      <c r="B2676">
        <v>0</v>
      </c>
      <c r="C2676" t="s">
        <v>2704</v>
      </c>
      <c r="D2676" t="s">
        <v>2705</v>
      </c>
      <c r="E2676" s="32">
        <f t="shared" si="123"/>
        <v>45484</v>
      </c>
      <c r="F2676" s="51">
        <f t="shared" si="124"/>
        <v>0.375</v>
      </c>
      <c r="G2676" s="33">
        <f t="shared" si="125"/>
        <v>45484.375</v>
      </c>
    </row>
    <row r="2677" spans="1:7" x14ac:dyDescent="0.45">
      <c r="A2677">
        <v>0</v>
      </c>
      <c r="B2677">
        <v>0</v>
      </c>
      <c r="C2677" t="s">
        <v>2705</v>
      </c>
      <c r="D2677" t="s">
        <v>2706</v>
      </c>
      <c r="E2677" s="32">
        <f t="shared" si="123"/>
        <v>45484</v>
      </c>
      <c r="F2677" s="51">
        <f t="shared" si="124"/>
        <v>0.39583333333333331</v>
      </c>
      <c r="G2677" s="33">
        <f t="shared" si="125"/>
        <v>45484.395833333336</v>
      </c>
    </row>
    <row r="2678" spans="1:7" x14ac:dyDescent="0.45">
      <c r="A2678">
        <v>0</v>
      </c>
      <c r="B2678">
        <v>0</v>
      </c>
      <c r="C2678" t="s">
        <v>2706</v>
      </c>
      <c r="D2678" t="s">
        <v>2707</v>
      </c>
      <c r="E2678" s="32">
        <f t="shared" si="123"/>
        <v>45484</v>
      </c>
      <c r="F2678" s="51">
        <f t="shared" si="124"/>
        <v>0.41666666666666669</v>
      </c>
      <c r="G2678" s="33">
        <f t="shared" si="125"/>
        <v>45484.416666666664</v>
      </c>
    </row>
    <row r="2679" spans="1:7" x14ac:dyDescent="0.45">
      <c r="A2679">
        <v>0</v>
      </c>
      <c r="B2679">
        <v>0</v>
      </c>
      <c r="C2679" t="s">
        <v>2707</v>
      </c>
      <c r="D2679" t="s">
        <v>2708</v>
      </c>
      <c r="E2679" s="32">
        <f t="shared" si="123"/>
        <v>45484</v>
      </c>
      <c r="F2679" s="51">
        <f t="shared" si="124"/>
        <v>0.4375</v>
      </c>
      <c r="G2679" s="33">
        <f t="shared" si="125"/>
        <v>45484.4375</v>
      </c>
    </row>
    <row r="2680" spans="1:7" x14ac:dyDescent="0.45">
      <c r="A2680">
        <v>0</v>
      </c>
      <c r="B2680">
        <v>0</v>
      </c>
      <c r="C2680" t="s">
        <v>2708</v>
      </c>
      <c r="D2680" t="s">
        <v>2709</v>
      </c>
      <c r="E2680" s="32">
        <f t="shared" si="123"/>
        <v>45484</v>
      </c>
      <c r="F2680" s="51">
        <f t="shared" si="124"/>
        <v>0.45833333333333331</v>
      </c>
      <c r="G2680" s="33">
        <f t="shared" si="125"/>
        <v>45484.458333333336</v>
      </c>
    </row>
    <row r="2681" spans="1:7" x14ac:dyDescent="0.45">
      <c r="A2681">
        <v>0</v>
      </c>
      <c r="B2681">
        <v>0</v>
      </c>
      <c r="C2681" t="s">
        <v>2709</v>
      </c>
      <c r="D2681" t="s">
        <v>2710</v>
      </c>
      <c r="E2681" s="32">
        <f t="shared" si="123"/>
        <v>45484</v>
      </c>
      <c r="F2681" s="51">
        <f t="shared" si="124"/>
        <v>0.47916666666666669</v>
      </c>
      <c r="G2681" s="33">
        <f t="shared" si="125"/>
        <v>45484.479166666664</v>
      </c>
    </row>
    <row r="2682" spans="1:7" x14ac:dyDescent="0.45">
      <c r="A2682">
        <v>0</v>
      </c>
      <c r="B2682">
        <v>0</v>
      </c>
      <c r="C2682" t="s">
        <v>2710</v>
      </c>
      <c r="D2682" t="s">
        <v>2711</v>
      </c>
      <c r="E2682" s="32">
        <f t="shared" si="123"/>
        <v>45484</v>
      </c>
      <c r="F2682" s="51">
        <f t="shared" si="124"/>
        <v>0.5</v>
      </c>
      <c r="G2682" s="33">
        <f t="shared" si="125"/>
        <v>45484.5</v>
      </c>
    </row>
    <row r="2683" spans="1:7" x14ac:dyDescent="0.45">
      <c r="A2683">
        <v>0</v>
      </c>
      <c r="B2683">
        <v>0</v>
      </c>
      <c r="C2683" t="s">
        <v>2711</v>
      </c>
      <c r="D2683" t="s">
        <v>2712</v>
      </c>
      <c r="E2683" s="32">
        <f t="shared" si="123"/>
        <v>45484</v>
      </c>
      <c r="F2683" s="51">
        <f t="shared" si="124"/>
        <v>0.52083333333333337</v>
      </c>
      <c r="G2683" s="33">
        <f t="shared" si="125"/>
        <v>45484.520833333336</v>
      </c>
    </row>
    <row r="2684" spans="1:7" x14ac:dyDescent="0.45">
      <c r="A2684">
        <v>0</v>
      </c>
      <c r="B2684">
        <v>0</v>
      </c>
      <c r="C2684" t="s">
        <v>2712</v>
      </c>
      <c r="D2684" t="s">
        <v>2713</v>
      </c>
      <c r="E2684" s="32">
        <f t="shared" si="123"/>
        <v>45484</v>
      </c>
      <c r="F2684" s="51">
        <f t="shared" si="124"/>
        <v>0.54166666666666663</v>
      </c>
      <c r="G2684" s="33">
        <f t="shared" si="125"/>
        <v>45484.541666666664</v>
      </c>
    </row>
    <row r="2685" spans="1:7" x14ac:dyDescent="0.45">
      <c r="A2685">
        <v>0</v>
      </c>
      <c r="B2685">
        <v>0</v>
      </c>
      <c r="C2685" t="s">
        <v>2713</v>
      </c>
      <c r="D2685" t="s">
        <v>2714</v>
      </c>
      <c r="E2685" s="32">
        <f t="shared" si="123"/>
        <v>45484</v>
      </c>
      <c r="F2685" s="51">
        <f t="shared" si="124"/>
        <v>0.5625</v>
      </c>
      <c r="G2685" s="33">
        <f t="shared" si="125"/>
        <v>45484.5625</v>
      </c>
    </row>
    <row r="2686" spans="1:7" x14ac:dyDescent="0.45">
      <c r="A2686">
        <v>0</v>
      </c>
      <c r="B2686">
        <v>0</v>
      </c>
      <c r="C2686" t="s">
        <v>2714</v>
      </c>
      <c r="D2686" t="s">
        <v>2715</v>
      </c>
      <c r="E2686" s="32">
        <f t="shared" si="123"/>
        <v>45484</v>
      </c>
      <c r="F2686" s="51">
        <f t="shared" si="124"/>
        <v>0.58333333333333337</v>
      </c>
      <c r="G2686" s="33">
        <f t="shared" si="125"/>
        <v>45484.583333333336</v>
      </c>
    </row>
    <row r="2687" spans="1:7" x14ac:dyDescent="0.45">
      <c r="A2687">
        <v>0</v>
      </c>
      <c r="B2687">
        <v>0</v>
      </c>
      <c r="C2687" t="s">
        <v>2715</v>
      </c>
      <c r="D2687" t="s">
        <v>2716</v>
      </c>
      <c r="E2687" s="32">
        <f t="shared" si="123"/>
        <v>45484</v>
      </c>
      <c r="F2687" s="51">
        <f t="shared" si="124"/>
        <v>0.60416666666666663</v>
      </c>
      <c r="G2687" s="33">
        <f t="shared" si="125"/>
        <v>45484.604166666664</v>
      </c>
    </row>
    <row r="2688" spans="1:7" x14ac:dyDescent="0.45">
      <c r="A2688">
        <v>0</v>
      </c>
      <c r="B2688">
        <v>0</v>
      </c>
      <c r="C2688" t="s">
        <v>2716</v>
      </c>
      <c r="D2688" t="s">
        <v>2717</v>
      </c>
      <c r="E2688" s="32">
        <f t="shared" si="123"/>
        <v>45484</v>
      </c>
      <c r="F2688" s="51">
        <f t="shared" si="124"/>
        <v>0.625</v>
      </c>
      <c r="G2688" s="33">
        <f t="shared" si="125"/>
        <v>45484.625</v>
      </c>
    </row>
    <row r="2689" spans="1:7" x14ac:dyDescent="0.45">
      <c r="A2689">
        <v>0</v>
      </c>
      <c r="B2689">
        <v>0</v>
      </c>
      <c r="C2689" t="s">
        <v>2717</v>
      </c>
      <c r="D2689" t="s">
        <v>2718</v>
      </c>
      <c r="E2689" s="32">
        <f t="shared" si="123"/>
        <v>45484</v>
      </c>
      <c r="F2689" s="51">
        <f t="shared" si="124"/>
        <v>0.64583333333333337</v>
      </c>
      <c r="G2689" s="33">
        <f t="shared" si="125"/>
        <v>45484.645833333336</v>
      </c>
    </row>
    <row r="2690" spans="1:7" x14ac:dyDescent="0.45">
      <c r="A2690">
        <v>0</v>
      </c>
      <c r="B2690">
        <v>0</v>
      </c>
      <c r="C2690" t="s">
        <v>2718</v>
      </c>
      <c r="D2690" t="s">
        <v>2719</v>
      </c>
      <c r="E2690" s="32">
        <f t="shared" si="123"/>
        <v>45484</v>
      </c>
      <c r="F2690" s="51">
        <f t="shared" si="124"/>
        <v>0.66666666666666663</v>
      </c>
      <c r="G2690" s="33">
        <f t="shared" si="125"/>
        <v>45484.666666666664</v>
      </c>
    </row>
    <row r="2691" spans="1:7" x14ac:dyDescent="0.45">
      <c r="A2691">
        <v>0.30299999999999999</v>
      </c>
      <c r="B2691">
        <v>1.66</v>
      </c>
      <c r="C2691" t="s">
        <v>2719</v>
      </c>
      <c r="D2691" t="s">
        <v>2720</v>
      </c>
      <c r="E2691" s="32">
        <f t="shared" si="123"/>
        <v>45484</v>
      </c>
      <c r="F2691" s="51">
        <f t="shared" si="124"/>
        <v>0.6875</v>
      </c>
      <c r="G2691" s="33">
        <f t="shared" si="125"/>
        <v>45484.6875</v>
      </c>
    </row>
    <row r="2692" spans="1:7" x14ac:dyDescent="0.45">
      <c r="A2692">
        <v>0</v>
      </c>
      <c r="B2692">
        <v>0</v>
      </c>
      <c r="C2692" t="s">
        <v>2720</v>
      </c>
      <c r="D2692" t="s">
        <v>2721</v>
      </c>
      <c r="E2692" s="32">
        <f t="shared" ref="E2692:E2755" si="126">DATE(MID(C2692,2,4),MID(C2692,7,2),MID(C2692,10,2))</f>
        <v>45484</v>
      </c>
      <c r="F2692" s="51">
        <f t="shared" ref="F2692:F2755" si="127">TIME(MID(C2692,13,2),MID(C2692,16,2),0)</f>
        <v>0.70833333333333337</v>
      </c>
      <c r="G2692" s="33">
        <f t="shared" ref="G2692:G2755" si="128">E2692+F2692</f>
        <v>45484.708333333336</v>
      </c>
    </row>
    <row r="2693" spans="1:7" x14ac:dyDescent="0.45">
      <c r="A2693">
        <v>0</v>
      </c>
      <c r="B2693">
        <v>0</v>
      </c>
      <c r="C2693" t="s">
        <v>2721</v>
      </c>
      <c r="D2693" t="s">
        <v>2722</v>
      </c>
      <c r="E2693" s="32">
        <f t="shared" si="126"/>
        <v>45484</v>
      </c>
      <c r="F2693" s="51">
        <f t="shared" si="127"/>
        <v>0.72916666666666663</v>
      </c>
      <c r="G2693" s="33">
        <f t="shared" si="128"/>
        <v>45484.729166666664</v>
      </c>
    </row>
    <row r="2694" spans="1:7" x14ac:dyDescent="0.45">
      <c r="A2694">
        <v>0</v>
      </c>
      <c r="B2694">
        <v>0</v>
      </c>
      <c r="C2694" t="s">
        <v>2722</v>
      </c>
      <c r="D2694" t="s">
        <v>2723</v>
      </c>
      <c r="E2694" s="32">
        <f t="shared" si="126"/>
        <v>45484</v>
      </c>
      <c r="F2694" s="51">
        <f t="shared" si="127"/>
        <v>0.75</v>
      </c>
      <c r="G2694" s="33">
        <f t="shared" si="128"/>
        <v>45484.75</v>
      </c>
    </row>
    <row r="2695" spans="1:7" x14ac:dyDescent="0.45">
      <c r="A2695">
        <v>0</v>
      </c>
      <c r="B2695">
        <v>0</v>
      </c>
      <c r="C2695" t="s">
        <v>2723</v>
      </c>
      <c r="D2695" t="s">
        <v>2724</v>
      </c>
      <c r="E2695" s="32">
        <f t="shared" si="126"/>
        <v>45484</v>
      </c>
      <c r="F2695" s="51">
        <f t="shared" si="127"/>
        <v>0.77083333333333337</v>
      </c>
      <c r="G2695" s="33">
        <f t="shared" si="128"/>
        <v>45484.770833333336</v>
      </c>
    </row>
    <row r="2696" spans="1:7" x14ac:dyDescent="0.45">
      <c r="A2696">
        <v>0</v>
      </c>
      <c r="B2696">
        <v>0</v>
      </c>
      <c r="C2696" t="s">
        <v>2724</v>
      </c>
      <c r="D2696" t="s">
        <v>2725</v>
      </c>
      <c r="E2696" s="32">
        <f t="shared" si="126"/>
        <v>45484</v>
      </c>
      <c r="F2696" s="51">
        <f t="shared" si="127"/>
        <v>0.79166666666666663</v>
      </c>
      <c r="G2696" s="33">
        <f t="shared" si="128"/>
        <v>45484.791666666664</v>
      </c>
    </row>
    <row r="2697" spans="1:7" x14ac:dyDescent="0.45">
      <c r="A2697">
        <v>0</v>
      </c>
      <c r="B2697">
        <v>0</v>
      </c>
      <c r="C2697" t="s">
        <v>2725</v>
      </c>
      <c r="D2697" t="s">
        <v>2726</v>
      </c>
      <c r="E2697" s="32">
        <f t="shared" si="126"/>
        <v>45484</v>
      </c>
      <c r="F2697" s="51">
        <f t="shared" si="127"/>
        <v>0.8125</v>
      </c>
      <c r="G2697" s="33">
        <f t="shared" si="128"/>
        <v>45484.8125</v>
      </c>
    </row>
    <row r="2698" spans="1:7" x14ac:dyDescent="0.45">
      <c r="A2698">
        <v>0</v>
      </c>
      <c r="B2698">
        <v>0</v>
      </c>
      <c r="C2698" t="s">
        <v>2726</v>
      </c>
      <c r="D2698" t="s">
        <v>2727</v>
      </c>
      <c r="E2698" s="32">
        <f t="shared" si="126"/>
        <v>45484</v>
      </c>
      <c r="F2698" s="51">
        <f t="shared" si="127"/>
        <v>0.83333333333333337</v>
      </c>
      <c r="G2698" s="33">
        <f t="shared" si="128"/>
        <v>45484.833333333336</v>
      </c>
    </row>
    <row r="2699" spans="1:7" x14ac:dyDescent="0.45">
      <c r="A2699">
        <v>0</v>
      </c>
      <c r="B2699">
        <v>0</v>
      </c>
      <c r="C2699" t="s">
        <v>2727</v>
      </c>
      <c r="D2699" t="s">
        <v>2728</v>
      </c>
      <c r="E2699" s="32">
        <f t="shared" si="126"/>
        <v>45484</v>
      </c>
      <c r="F2699" s="51">
        <f t="shared" si="127"/>
        <v>0.85416666666666663</v>
      </c>
      <c r="G2699" s="33">
        <f t="shared" si="128"/>
        <v>45484.854166666664</v>
      </c>
    </row>
    <row r="2700" spans="1:7" x14ac:dyDescent="0.45">
      <c r="A2700">
        <v>0</v>
      </c>
      <c r="B2700">
        <v>0</v>
      </c>
      <c r="C2700" t="s">
        <v>2728</v>
      </c>
      <c r="D2700" t="s">
        <v>2729</v>
      </c>
      <c r="E2700" s="32">
        <f t="shared" si="126"/>
        <v>45484</v>
      </c>
      <c r="F2700" s="51">
        <f t="shared" si="127"/>
        <v>0.875</v>
      </c>
      <c r="G2700" s="33">
        <f t="shared" si="128"/>
        <v>45484.875</v>
      </c>
    </row>
    <row r="2701" spans="1:7" x14ac:dyDescent="0.45">
      <c r="A2701">
        <v>0</v>
      </c>
      <c r="B2701">
        <v>0</v>
      </c>
      <c r="C2701" t="s">
        <v>2729</v>
      </c>
      <c r="D2701" t="s">
        <v>2730</v>
      </c>
      <c r="E2701" s="32">
        <f t="shared" si="126"/>
        <v>45484</v>
      </c>
      <c r="F2701" s="51">
        <f t="shared" si="127"/>
        <v>0.89583333333333337</v>
      </c>
      <c r="G2701" s="33">
        <f t="shared" si="128"/>
        <v>45484.895833333336</v>
      </c>
    </row>
    <row r="2702" spans="1:7" x14ac:dyDescent="0.45">
      <c r="A2702">
        <v>0</v>
      </c>
      <c r="B2702">
        <v>0</v>
      </c>
      <c r="C2702" t="s">
        <v>2730</v>
      </c>
      <c r="D2702" t="s">
        <v>2731</v>
      </c>
      <c r="E2702" s="32">
        <f t="shared" si="126"/>
        <v>45484</v>
      </c>
      <c r="F2702" s="51">
        <f t="shared" si="127"/>
        <v>0.91666666666666663</v>
      </c>
      <c r="G2702" s="33">
        <f t="shared" si="128"/>
        <v>45484.916666666664</v>
      </c>
    </row>
    <row r="2703" spans="1:7" x14ac:dyDescent="0.45">
      <c r="A2703">
        <v>0</v>
      </c>
      <c r="B2703">
        <v>0</v>
      </c>
      <c r="C2703" t="s">
        <v>2731</v>
      </c>
      <c r="D2703" t="s">
        <v>2732</v>
      </c>
      <c r="E2703" s="32">
        <f t="shared" si="126"/>
        <v>45484</v>
      </c>
      <c r="F2703" s="51">
        <f t="shared" si="127"/>
        <v>0.9375</v>
      </c>
      <c r="G2703" s="33">
        <f t="shared" si="128"/>
        <v>45484.9375</v>
      </c>
    </row>
    <row r="2704" spans="1:7" x14ac:dyDescent="0.45">
      <c r="A2704">
        <v>2.24E-2</v>
      </c>
      <c r="B2704">
        <v>0.12</v>
      </c>
      <c r="C2704" t="s">
        <v>2732</v>
      </c>
      <c r="D2704" t="s">
        <v>2733</v>
      </c>
      <c r="E2704" s="32">
        <f t="shared" si="126"/>
        <v>45484</v>
      </c>
      <c r="F2704" s="51">
        <f t="shared" si="127"/>
        <v>0.95833333333333337</v>
      </c>
      <c r="G2704" s="33">
        <f t="shared" si="128"/>
        <v>45484.958333333336</v>
      </c>
    </row>
    <row r="2705" spans="1:7" x14ac:dyDescent="0.45">
      <c r="A2705">
        <v>0</v>
      </c>
      <c r="B2705">
        <v>0</v>
      </c>
      <c r="C2705" t="s">
        <v>2733</v>
      </c>
      <c r="D2705" t="s">
        <v>2734</v>
      </c>
      <c r="E2705" s="32">
        <f t="shared" si="126"/>
        <v>45484</v>
      </c>
      <c r="F2705" s="51">
        <f t="shared" si="127"/>
        <v>0.97916666666666663</v>
      </c>
      <c r="G2705" s="33">
        <f t="shared" si="128"/>
        <v>45484.979166666664</v>
      </c>
    </row>
    <row r="2706" spans="1:7" x14ac:dyDescent="0.45">
      <c r="A2706">
        <v>0</v>
      </c>
      <c r="B2706">
        <v>0</v>
      </c>
      <c r="C2706" t="s">
        <v>2734</v>
      </c>
      <c r="D2706" t="s">
        <v>2735</v>
      </c>
      <c r="E2706" s="32">
        <f t="shared" si="126"/>
        <v>45485</v>
      </c>
      <c r="F2706" s="51">
        <f t="shared" si="127"/>
        <v>0</v>
      </c>
      <c r="G2706" s="33">
        <f t="shared" si="128"/>
        <v>45485</v>
      </c>
    </row>
    <row r="2707" spans="1:7" x14ac:dyDescent="0.45">
      <c r="A2707">
        <v>0</v>
      </c>
      <c r="B2707">
        <v>0</v>
      </c>
      <c r="C2707" t="s">
        <v>2735</v>
      </c>
      <c r="D2707" t="s">
        <v>2736</v>
      </c>
      <c r="E2707" s="32">
        <f t="shared" si="126"/>
        <v>45485</v>
      </c>
      <c r="F2707" s="51">
        <f t="shared" si="127"/>
        <v>2.0833333333333332E-2</v>
      </c>
      <c r="G2707" s="33">
        <f t="shared" si="128"/>
        <v>45485.020833333336</v>
      </c>
    </row>
    <row r="2708" spans="1:7" x14ac:dyDescent="0.45">
      <c r="A2708">
        <v>0</v>
      </c>
      <c r="B2708">
        <v>0</v>
      </c>
      <c r="C2708" t="s">
        <v>2736</v>
      </c>
      <c r="D2708" t="s">
        <v>2737</v>
      </c>
      <c r="E2708" s="32">
        <f t="shared" si="126"/>
        <v>45485</v>
      </c>
      <c r="F2708" s="51">
        <f t="shared" si="127"/>
        <v>4.1666666666666664E-2</v>
      </c>
      <c r="G2708" s="33">
        <f t="shared" si="128"/>
        <v>45485.041666666664</v>
      </c>
    </row>
    <row r="2709" spans="1:7" x14ac:dyDescent="0.45">
      <c r="A2709">
        <v>0</v>
      </c>
      <c r="B2709">
        <v>0</v>
      </c>
      <c r="C2709" t="s">
        <v>2737</v>
      </c>
      <c r="D2709" t="s">
        <v>2738</v>
      </c>
      <c r="E2709" s="32">
        <f t="shared" si="126"/>
        <v>45485</v>
      </c>
      <c r="F2709" s="51">
        <f t="shared" si="127"/>
        <v>6.25E-2</v>
      </c>
      <c r="G2709" s="33">
        <f t="shared" si="128"/>
        <v>45485.0625</v>
      </c>
    </row>
    <row r="2710" spans="1:7" x14ac:dyDescent="0.45">
      <c r="A2710">
        <v>0</v>
      </c>
      <c r="B2710">
        <v>0</v>
      </c>
      <c r="C2710" t="s">
        <v>2738</v>
      </c>
      <c r="D2710" t="s">
        <v>2739</v>
      </c>
      <c r="E2710" s="32">
        <f t="shared" si="126"/>
        <v>45485</v>
      </c>
      <c r="F2710" s="51">
        <f t="shared" si="127"/>
        <v>8.3333333333333329E-2</v>
      </c>
      <c r="G2710" s="33">
        <f t="shared" si="128"/>
        <v>45485.083333333336</v>
      </c>
    </row>
    <row r="2711" spans="1:7" x14ac:dyDescent="0.45">
      <c r="A2711">
        <v>0</v>
      </c>
      <c r="B2711">
        <v>0</v>
      </c>
      <c r="C2711" t="s">
        <v>2739</v>
      </c>
      <c r="D2711" t="s">
        <v>2740</v>
      </c>
      <c r="E2711" s="32">
        <f t="shared" si="126"/>
        <v>45485</v>
      </c>
      <c r="F2711" s="51">
        <f t="shared" si="127"/>
        <v>0.10416666666666667</v>
      </c>
      <c r="G2711" s="33">
        <f t="shared" si="128"/>
        <v>45485.104166666664</v>
      </c>
    </row>
    <row r="2712" spans="1:7" x14ac:dyDescent="0.45">
      <c r="A2712">
        <v>0</v>
      </c>
      <c r="B2712">
        <v>0</v>
      </c>
      <c r="C2712" t="s">
        <v>2740</v>
      </c>
      <c r="D2712" t="s">
        <v>2741</v>
      </c>
      <c r="E2712" s="32">
        <f t="shared" si="126"/>
        <v>45485</v>
      </c>
      <c r="F2712" s="51">
        <f t="shared" si="127"/>
        <v>0.125</v>
      </c>
      <c r="G2712" s="33">
        <f t="shared" si="128"/>
        <v>45485.125</v>
      </c>
    </row>
    <row r="2713" spans="1:7" x14ac:dyDescent="0.45">
      <c r="A2713">
        <v>0</v>
      </c>
      <c r="B2713">
        <v>0</v>
      </c>
      <c r="C2713" t="s">
        <v>2741</v>
      </c>
      <c r="D2713" t="s">
        <v>2742</v>
      </c>
      <c r="E2713" s="32">
        <f t="shared" si="126"/>
        <v>45485</v>
      </c>
      <c r="F2713" s="51">
        <f t="shared" si="127"/>
        <v>0.14583333333333334</v>
      </c>
      <c r="G2713" s="33">
        <f t="shared" si="128"/>
        <v>45485.145833333336</v>
      </c>
    </row>
    <row r="2714" spans="1:7" x14ac:dyDescent="0.45">
      <c r="A2714">
        <v>0</v>
      </c>
      <c r="B2714">
        <v>0</v>
      </c>
      <c r="C2714" t="s">
        <v>2742</v>
      </c>
      <c r="D2714" t="s">
        <v>2743</v>
      </c>
      <c r="E2714" s="32">
        <f t="shared" si="126"/>
        <v>45485</v>
      </c>
      <c r="F2714" s="51">
        <f t="shared" si="127"/>
        <v>0.16666666666666666</v>
      </c>
      <c r="G2714" s="33">
        <f t="shared" si="128"/>
        <v>45485.166666666664</v>
      </c>
    </row>
    <row r="2715" spans="1:7" x14ac:dyDescent="0.45">
      <c r="A2715">
        <v>0</v>
      </c>
      <c r="B2715">
        <v>0</v>
      </c>
      <c r="C2715" t="s">
        <v>2743</v>
      </c>
      <c r="D2715" t="s">
        <v>2744</v>
      </c>
      <c r="E2715" s="32">
        <f t="shared" si="126"/>
        <v>45485</v>
      </c>
      <c r="F2715" s="51">
        <f t="shared" si="127"/>
        <v>0.1875</v>
      </c>
      <c r="G2715" s="33">
        <f t="shared" si="128"/>
        <v>45485.1875</v>
      </c>
    </row>
    <row r="2716" spans="1:7" x14ac:dyDescent="0.45">
      <c r="A2716">
        <v>0</v>
      </c>
      <c r="B2716">
        <v>0</v>
      </c>
      <c r="C2716" t="s">
        <v>2744</v>
      </c>
      <c r="D2716" t="s">
        <v>2745</v>
      </c>
      <c r="E2716" s="32">
        <f t="shared" si="126"/>
        <v>45485</v>
      </c>
      <c r="F2716" s="51">
        <f t="shared" si="127"/>
        <v>0.20833333333333334</v>
      </c>
      <c r="G2716" s="33">
        <f t="shared" si="128"/>
        <v>45485.208333333336</v>
      </c>
    </row>
    <row r="2717" spans="1:7" x14ac:dyDescent="0.45">
      <c r="A2717">
        <v>0</v>
      </c>
      <c r="B2717">
        <v>0</v>
      </c>
      <c r="C2717" t="s">
        <v>2745</v>
      </c>
      <c r="D2717" t="s">
        <v>2746</v>
      </c>
      <c r="E2717" s="32">
        <f t="shared" si="126"/>
        <v>45485</v>
      </c>
      <c r="F2717" s="51">
        <f t="shared" si="127"/>
        <v>0.22916666666666666</v>
      </c>
      <c r="G2717" s="33">
        <f t="shared" si="128"/>
        <v>45485.229166666664</v>
      </c>
    </row>
    <row r="2718" spans="1:7" x14ac:dyDescent="0.45">
      <c r="A2718">
        <v>0</v>
      </c>
      <c r="B2718">
        <v>0</v>
      </c>
      <c r="C2718" t="s">
        <v>2746</v>
      </c>
      <c r="D2718" t="s">
        <v>2747</v>
      </c>
      <c r="E2718" s="32">
        <f t="shared" si="126"/>
        <v>45485</v>
      </c>
      <c r="F2718" s="51">
        <f t="shared" si="127"/>
        <v>0.25</v>
      </c>
      <c r="G2718" s="33">
        <f t="shared" si="128"/>
        <v>45485.25</v>
      </c>
    </row>
    <row r="2719" spans="1:7" x14ac:dyDescent="0.45">
      <c r="A2719">
        <v>0</v>
      </c>
      <c r="B2719">
        <v>0</v>
      </c>
      <c r="C2719" t="s">
        <v>2747</v>
      </c>
      <c r="D2719" t="s">
        <v>2748</v>
      </c>
      <c r="E2719" s="32">
        <f t="shared" si="126"/>
        <v>45485</v>
      </c>
      <c r="F2719" s="51">
        <f t="shared" si="127"/>
        <v>0.27083333333333331</v>
      </c>
      <c r="G2719" s="33">
        <f t="shared" si="128"/>
        <v>45485.270833333336</v>
      </c>
    </row>
    <row r="2720" spans="1:7" x14ac:dyDescent="0.45">
      <c r="A2720">
        <v>0</v>
      </c>
      <c r="B2720">
        <v>0</v>
      </c>
      <c r="C2720" t="s">
        <v>2748</v>
      </c>
      <c r="D2720" t="s">
        <v>2749</v>
      </c>
      <c r="E2720" s="32">
        <f t="shared" si="126"/>
        <v>45485</v>
      </c>
      <c r="F2720" s="51">
        <f t="shared" si="127"/>
        <v>0.29166666666666669</v>
      </c>
      <c r="G2720" s="33">
        <f t="shared" si="128"/>
        <v>45485.291666666664</v>
      </c>
    </row>
    <row r="2721" spans="1:7" x14ac:dyDescent="0.45">
      <c r="A2721">
        <v>2.24E-2</v>
      </c>
      <c r="B2721">
        <v>0.12</v>
      </c>
      <c r="C2721" t="s">
        <v>2749</v>
      </c>
      <c r="D2721" t="s">
        <v>2750</v>
      </c>
      <c r="E2721" s="32">
        <f t="shared" si="126"/>
        <v>45485</v>
      </c>
      <c r="F2721" s="51">
        <f t="shared" si="127"/>
        <v>0.3125</v>
      </c>
      <c r="G2721" s="33">
        <f t="shared" si="128"/>
        <v>45485.3125</v>
      </c>
    </row>
    <row r="2722" spans="1:7" x14ac:dyDescent="0.45">
      <c r="A2722">
        <v>0</v>
      </c>
      <c r="B2722">
        <v>0</v>
      </c>
      <c r="C2722" t="s">
        <v>2750</v>
      </c>
      <c r="D2722" t="s">
        <v>2751</v>
      </c>
      <c r="E2722" s="32">
        <f t="shared" si="126"/>
        <v>45485</v>
      </c>
      <c r="F2722" s="51">
        <f t="shared" si="127"/>
        <v>0.33333333333333331</v>
      </c>
      <c r="G2722" s="33">
        <f t="shared" si="128"/>
        <v>45485.333333333336</v>
      </c>
    </row>
    <row r="2723" spans="1:7" x14ac:dyDescent="0.45">
      <c r="A2723">
        <v>0</v>
      </c>
      <c r="B2723">
        <v>0</v>
      </c>
      <c r="C2723" t="s">
        <v>2751</v>
      </c>
      <c r="D2723" t="s">
        <v>2752</v>
      </c>
      <c r="E2723" s="32">
        <f t="shared" si="126"/>
        <v>45485</v>
      </c>
      <c r="F2723" s="51">
        <f t="shared" si="127"/>
        <v>0.35416666666666669</v>
      </c>
      <c r="G2723" s="33">
        <f t="shared" si="128"/>
        <v>45485.354166666664</v>
      </c>
    </row>
    <row r="2724" spans="1:7" x14ac:dyDescent="0.45">
      <c r="A2724">
        <v>0</v>
      </c>
      <c r="B2724">
        <v>0</v>
      </c>
      <c r="C2724" t="s">
        <v>2752</v>
      </c>
      <c r="D2724" t="s">
        <v>2753</v>
      </c>
      <c r="E2724" s="32">
        <f t="shared" si="126"/>
        <v>45485</v>
      </c>
      <c r="F2724" s="51">
        <f t="shared" si="127"/>
        <v>0.375</v>
      </c>
      <c r="G2724" s="33">
        <f t="shared" si="128"/>
        <v>45485.375</v>
      </c>
    </row>
    <row r="2725" spans="1:7" x14ac:dyDescent="0.45">
      <c r="A2725">
        <v>0</v>
      </c>
      <c r="B2725">
        <v>0</v>
      </c>
      <c r="C2725" t="s">
        <v>2753</v>
      </c>
      <c r="D2725" t="s">
        <v>2754</v>
      </c>
      <c r="E2725" s="32">
        <f t="shared" si="126"/>
        <v>45485</v>
      </c>
      <c r="F2725" s="51">
        <f t="shared" si="127"/>
        <v>0.39583333333333331</v>
      </c>
      <c r="G2725" s="33">
        <f t="shared" si="128"/>
        <v>45485.395833333336</v>
      </c>
    </row>
    <row r="2726" spans="1:7" x14ac:dyDescent="0.45">
      <c r="A2726">
        <v>0</v>
      </c>
      <c r="B2726">
        <v>0</v>
      </c>
      <c r="C2726" t="s">
        <v>2754</v>
      </c>
      <c r="D2726" t="s">
        <v>2755</v>
      </c>
      <c r="E2726" s="32">
        <f t="shared" si="126"/>
        <v>45485</v>
      </c>
      <c r="F2726" s="51">
        <f t="shared" si="127"/>
        <v>0.41666666666666669</v>
      </c>
      <c r="G2726" s="33">
        <f t="shared" si="128"/>
        <v>45485.416666666664</v>
      </c>
    </row>
    <row r="2727" spans="1:7" x14ac:dyDescent="0.45">
      <c r="A2727">
        <v>0</v>
      </c>
      <c r="B2727">
        <v>0</v>
      </c>
      <c r="C2727" t="s">
        <v>2755</v>
      </c>
      <c r="D2727" t="s">
        <v>2756</v>
      </c>
      <c r="E2727" s="32">
        <f t="shared" si="126"/>
        <v>45485</v>
      </c>
      <c r="F2727" s="51">
        <f t="shared" si="127"/>
        <v>0.4375</v>
      </c>
      <c r="G2727" s="33">
        <f t="shared" si="128"/>
        <v>45485.4375</v>
      </c>
    </row>
    <row r="2728" spans="1:7" x14ac:dyDescent="0.45">
      <c r="A2728">
        <v>2.5695000000000001</v>
      </c>
      <c r="B2728">
        <v>14.11</v>
      </c>
      <c r="C2728" t="s">
        <v>2756</v>
      </c>
      <c r="D2728" t="s">
        <v>2757</v>
      </c>
      <c r="E2728" s="32">
        <f t="shared" si="126"/>
        <v>45485</v>
      </c>
      <c r="F2728" s="51">
        <f t="shared" si="127"/>
        <v>0.45833333333333331</v>
      </c>
      <c r="G2728" s="33">
        <f t="shared" si="128"/>
        <v>45485.458333333336</v>
      </c>
    </row>
    <row r="2729" spans="1:7" x14ac:dyDescent="0.45">
      <c r="A2729">
        <v>2.3451</v>
      </c>
      <c r="B2729">
        <v>12.87</v>
      </c>
      <c r="C2729" t="s">
        <v>2757</v>
      </c>
      <c r="D2729" t="s">
        <v>2758</v>
      </c>
      <c r="E2729" s="32">
        <f t="shared" si="126"/>
        <v>45485</v>
      </c>
      <c r="F2729" s="51">
        <f t="shared" si="127"/>
        <v>0.47916666666666669</v>
      </c>
      <c r="G2729" s="33">
        <f t="shared" si="128"/>
        <v>45485.479166666664</v>
      </c>
    </row>
    <row r="2730" spans="1:7" x14ac:dyDescent="0.45">
      <c r="A2730">
        <v>0</v>
      </c>
      <c r="B2730">
        <v>0</v>
      </c>
      <c r="C2730" t="s">
        <v>2758</v>
      </c>
      <c r="D2730" t="s">
        <v>2759</v>
      </c>
      <c r="E2730" s="32">
        <f t="shared" si="126"/>
        <v>45485</v>
      </c>
      <c r="F2730" s="51">
        <f t="shared" si="127"/>
        <v>0.5</v>
      </c>
      <c r="G2730" s="33">
        <f t="shared" si="128"/>
        <v>45485.5</v>
      </c>
    </row>
    <row r="2731" spans="1:7" x14ac:dyDescent="0.45">
      <c r="A2731">
        <v>0</v>
      </c>
      <c r="B2731">
        <v>0</v>
      </c>
      <c r="C2731" t="s">
        <v>2759</v>
      </c>
      <c r="D2731" t="s">
        <v>2760</v>
      </c>
      <c r="E2731" s="32">
        <f t="shared" si="126"/>
        <v>45485</v>
      </c>
      <c r="F2731" s="51">
        <f t="shared" si="127"/>
        <v>0.52083333333333337</v>
      </c>
      <c r="G2731" s="33">
        <f t="shared" si="128"/>
        <v>45485.520833333336</v>
      </c>
    </row>
    <row r="2732" spans="1:7" x14ac:dyDescent="0.45">
      <c r="A2732">
        <v>0</v>
      </c>
      <c r="B2732">
        <v>0</v>
      </c>
      <c r="C2732" t="s">
        <v>2760</v>
      </c>
      <c r="D2732" t="s">
        <v>2761</v>
      </c>
      <c r="E2732" s="32">
        <f t="shared" si="126"/>
        <v>45485</v>
      </c>
      <c r="F2732" s="51">
        <f t="shared" si="127"/>
        <v>0.54166666666666663</v>
      </c>
      <c r="G2732" s="33">
        <f t="shared" si="128"/>
        <v>45485.541666666664</v>
      </c>
    </row>
    <row r="2733" spans="1:7" x14ac:dyDescent="0.45">
      <c r="A2733">
        <v>0</v>
      </c>
      <c r="B2733">
        <v>0</v>
      </c>
      <c r="C2733" t="s">
        <v>2761</v>
      </c>
      <c r="D2733" t="s">
        <v>2762</v>
      </c>
      <c r="E2733" s="32">
        <f t="shared" si="126"/>
        <v>45485</v>
      </c>
      <c r="F2733" s="51">
        <f t="shared" si="127"/>
        <v>0.5625</v>
      </c>
      <c r="G2733" s="33">
        <f t="shared" si="128"/>
        <v>45485.5625</v>
      </c>
    </row>
    <row r="2734" spans="1:7" x14ac:dyDescent="0.45">
      <c r="A2734">
        <v>0</v>
      </c>
      <c r="B2734">
        <v>0</v>
      </c>
      <c r="C2734" t="s">
        <v>2762</v>
      </c>
      <c r="D2734" t="s">
        <v>2763</v>
      </c>
      <c r="E2734" s="32">
        <f t="shared" si="126"/>
        <v>45485</v>
      </c>
      <c r="F2734" s="51">
        <f t="shared" si="127"/>
        <v>0.58333333333333337</v>
      </c>
      <c r="G2734" s="33">
        <f t="shared" si="128"/>
        <v>45485.583333333336</v>
      </c>
    </row>
    <row r="2735" spans="1:7" x14ac:dyDescent="0.45">
      <c r="A2735">
        <v>0</v>
      </c>
      <c r="B2735">
        <v>0</v>
      </c>
      <c r="C2735" t="s">
        <v>2763</v>
      </c>
      <c r="D2735" t="s">
        <v>2764</v>
      </c>
      <c r="E2735" s="32">
        <f t="shared" si="126"/>
        <v>45485</v>
      </c>
      <c r="F2735" s="51">
        <f t="shared" si="127"/>
        <v>0.60416666666666663</v>
      </c>
      <c r="G2735" s="33">
        <f t="shared" si="128"/>
        <v>45485.604166666664</v>
      </c>
    </row>
    <row r="2736" spans="1:7" x14ac:dyDescent="0.45">
      <c r="A2736">
        <v>0</v>
      </c>
      <c r="B2736">
        <v>0</v>
      </c>
      <c r="C2736" t="s">
        <v>2764</v>
      </c>
      <c r="D2736" t="s">
        <v>2765</v>
      </c>
      <c r="E2736" s="32">
        <f t="shared" si="126"/>
        <v>45485</v>
      </c>
      <c r="F2736" s="51">
        <f t="shared" si="127"/>
        <v>0.625</v>
      </c>
      <c r="G2736" s="33">
        <f t="shared" si="128"/>
        <v>45485.625</v>
      </c>
    </row>
    <row r="2737" spans="1:7" x14ac:dyDescent="0.45">
      <c r="A2737">
        <v>0</v>
      </c>
      <c r="B2737">
        <v>0</v>
      </c>
      <c r="C2737" t="s">
        <v>2765</v>
      </c>
      <c r="D2737" t="s">
        <v>2766</v>
      </c>
      <c r="E2737" s="32">
        <f t="shared" si="126"/>
        <v>45485</v>
      </c>
      <c r="F2737" s="51">
        <f t="shared" si="127"/>
        <v>0.64583333333333337</v>
      </c>
      <c r="G2737" s="33">
        <f t="shared" si="128"/>
        <v>45485.645833333336</v>
      </c>
    </row>
    <row r="2738" spans="1:7" x14ac:dyDescent="0.45">
      <c r="A2738">
        <v>0</v>
      </c>
      <c r="B2738">
        <v>0</v>
      </c>
      <c r="C2738" t="s">
        <v>2766</v>
      </c>
      <c r="D2738" t="s">
        <v>2767</v>
      </c>
      <c r="E2738" s="32">
        <f t="shared" si="126"/>
        <v>45485</v>
      </c>
      <c r="F2738" s="51">
        <f t="shared" si="127"/>
        <v>0.66666666666666663</v>
      </c>
      <c r="G2738" s="33">
        <f t="shared" si="128"/>
        <v>45485.666666666664</v>
      </c>
    </row>
    <row r="2739" spans="1:7" x14ac:dyDescent="0.45">
      <c r="A2739">
        <v>0.1459</v>
      </c>
      <c r="B2739">
        <v>0.8</v>
      </c>
      <c r="C2739" t="s">
        <v>2767</v>
      </c>
      <c r="D2739" t="s">
        <v>2768</v>
      </c>
      <c r="E2739" s="32">
        <f t="shared" si="126"/>
        <v>45485</v>
      </c>
      <c r="F2739" s="51">
        <f t="shared" si="127"/>
        <v>0.6875</v>
      </c>
      <c r="G2739" s="33">
        <f t="shared" si="128"/>
        <v>45485.6875</v>
      </c>
    </row>
    <row r="2740" spans="1:7" x14ac:dyDescent="0.45">
      <c r="A2740">
        <v>0</v>
      </c>
      <c r="B2740">
        <v>0</v>
      </c>
      <c r="C2740" t="s">
        <v>2768</v>
      </c>
      <c r="D2740" t="s">
        <v>2769</v>
      </c>
      <c r="E2740" s="32">
        <f t="shared" si="126"/>
        <v>45485</v>
      </c>
      <c r="F2740" s="51">
        <f t="shared" si="127"/>
        <v>0.70833333333333337</v>
      </c>
      <c r="G2740" s="33">
        <f t="shared" si="128"/>
        <v>45485.708333333336</v>
      </c>
    </row>
    <row r="2741" spans="1:7" x14ac:dyDescent="0.45">
      <c r="A2741">
        <v>0</v>
      </c>
      <c r="B2741">
        <v>0</v>
      </c>
      <c r="C2741" t="s">
        <v>2769</v>
      </c>
      <c r="D2741" t="s">
        <v>2770</v>
      </c>
      <c r="E2741" s="32">
        <f t="shared" si="126"/>
        <v>45485</v>
      </c>
      <c r="F2741" s="51">
        <f t="shared" si="127"/>
        <v>0.72916666666666663</v>
      </c>
      <c r="G2741" s="33">
        <f t="shared" si="128"/>
        <v>45485.729166666664</v>
      </c>
    </row>
    <row r="2742" spans="1:7" x14ac:dyDescent="0.45">
      <c r="A2742">
        <v>0</v>
      </c>
      <c r="B2742">
        <v>0</v>
      </c>
      <c r="C2742" t="s">
        <v>2770</v>
      </c>
      <c r="D2742" t="s">
        <v>2771</v>
      </c>
      <c r="E2742" s="32">
        <f t="shared" si="126"/>
        <v>45485</v>
      </c>
      <c r="F2742" s="51">
        <f t="shared" si="127"/>
        <v>0.75</v>
      </c>
      <c r="G2742" s="33">
        <f t="shared" si="128"/>
        <v>45485.75</v>
      </c>
    </row>
    <row r="2743" spans="1:7" x14ac:dyDescent="0.45">
      <c r="A2743">
        <v>0</v>
      </c>
      <c r="B2743">
        <v>0</v>
      </c>
      <c r="C2743" t="s">
        <v>2771</v>
      </c>
      <c r="D2743" t="s">
        <v>2772</v>
      </c>
      <c r="E2743" s="32">
        <f t="shared" si="126"/>
        <v>45485</v>
      </c>
      <c r="F2743" s="51">
        <f t="shared" si="127"/>
        <v>0.77083333333333337</v>
      </c>
      <c r="G2743" s="33">
        <f t="shared" si="128"/>
        <v>45485.770833333336</v>
      </c>
    </row>
    <row r="2744" spans="1:7" x14ac:dyDescent="0.45">
      <c r="A2744">
        <v>0</v>
      </c>
      <c r="B2744">
        <v>0</v>
      </c>
      <c r="C2744" t="s">
        <v>2772</v>
      </c>
      <c r="D2744" t="s">
        <v>2773</v>
      </c>
      <c r="E2744" s="32">
        <f t="shared" si="126"/>
        <v>45485</v>
      </c>
      <c r="F2744" s="51">
        <f t="shared" si="127"/>
        <v>0.79166666666666663</v>
      </c>
      <c r="G2744" s="33">
        <f t="shared" si="128"/>
        <v>45485.791666666664</v>
      </c>
    </row>
    <row r="2745" spans="1:7" x14ac:dyDescent="0.45">
      <c r="A2745">
        <v>0</v>
      </c>
      <c r="B2745">
        <v>0</v>
      </c>
      <c r="C2745" t="s">
        <v>2773</v>
      </c>
      <c r="D2745" t="s">
        <v>2774</v>
      </c>
      <c r="E2745" s="32">
        <f t="shared" si="126"/>
        <v>45485</v>
      </c>
      <c r="F2745" s="51">
        <f t="shared" si="127"/>
        <v>0.8125</v>
      </c>
      <c r="G2745" s="33">
        <f t="shared" si="128"/>
        <v>45485.8125</v>
      </c>
    </row>
    <row r="2746" spans="1:7" x14ac:dyDescent="0.45">
      <c r="A2746">
        <v>0.70689999999999997</v>
      </c>
      <c r="B2746">
        <v>3.88</v>
      </c>
      <c r="C2746" t="s">
        <v>2774</v>
      </c>
      <c r="D2746" t="s">
        <v>2775</v>
      </c>
      <c r="E2746" s="32">
        <f t="shared" si="126"/>
        <v>45485</v>
      </c>
      <c r="F2746" s="51">
        <f t="shared" si="127"/>
        <v>0.83333333333333337</v>
      </c>
      <c r="G2746" s="33">
        <f t="shared" si="128"/>
        <v>45485.833333333336</v>
      </c>
    </row>
    <row r="2747" spans="1:7" x14ac:dyDescent="0.45">
      <c r="A2747">
        <v>0.33660000000000001</v>
      </c>
      <c r="B2747">
        <v>1.85</v>
      </c>
      <c r="C2747" t="s">
        <v>2775</v>
      </c>
      <c r="D2747" t="s">
        <v>2776</v>
      </c>
      <c r="E2747" s="32">
        <f t="shared" si="126"/>
        <v>45485</v>
      </c>
      <c r="F2747" s="51">
        <f t="shared" si="127"/>
        <v>0.85416666666666663</v>
      </c>
      <c r="G2747" s="33">
        <f t="shared" si="128"/>
        <v>45485.854166666664</v>
      </c>
    </row>
    <row r="2748" spans="1:7" x14ac:dyDescent="0.45">
      <c r="A2748">
        <v>0.22439999999999999</v>
      </c>
      <c r="B2748">
        <v>1.23</v>
      </c>
      <c r="C2748" t="s">
        <v>2776</v>
      </c>
      <c r="D2748" t="s">
        <v>2777</v>
      </c>
      <c r="E2748" s="32">
        <f t="shared" si="126"/>
        <v>45485</v>
      </c>
      <c r="F2748" s="51">
        <f t="shared" si="127"/>
        <v>0.875</v>
      </c>
      <c r="G2748" s="33">
        <f t="shared" si="128"/>
        <v>45485.875</v>
      </c>
    </row>
    <row r="2749" spans="1:7" x14ac:dyDescent="0.45">
      <c r="A2749">
        <v>0</v>
      </c>
      <c r="B2749">
        <v>0</v>
      </c>
      <c r="C2749" t="s">
        <v>2777</v>
      </c>
      <c r="D2749" t="s">
        <v>2778</v>
      </c>
      <c r="E2749" s="32">
        <f t="shared" si="126"/>
        <v>45485</v>
      </c>
      <c r="F2749" s="51">
        <f t="shared" si="127"/>
        <v>0.89583333333333337</v>
      </c>
      <c r="G2749" s="33">
        <f t="shared" si="128"/>
        <v>45485.895833333336</v>
      </c>
    </row>
    <row r="2750" spans="1:7" x14ac:dyDescent="0.45">
      <c r="A2750">
        <v>0</v>
      </c>
      <c r="B2750">
        <v>0</v>
      </c>
      <c r="C2750" t="s">
        <v>2778</v>
      </c>
      <c r="D2750" t="s">
        <v>2779</v>
      </c>
      <c r="E2750" s="32">
        <f t="shared" si="126"/>
        <v>45485</v>
      </c>
      <c r="F2750" s="51">
        <f t="shared" si="127"/>
        <v>0.91666666666666663</v>
      </c>
      <c r="G2750" s="33">
        <f t="shared" si="128"/>
        <v>45485.916666666664</v>
      </c>
    </row>
    <row r="2751" spans="1:7" x14ac:dyDescent="0.45">
      <c r="A2751">
        <v>0</v>
      </c>
      <c r="B2751">
        <v>0</v>
      </c>
      <c r="C2751" t="s">
        <v>2779</v>
      </c>
      <c r="D2751" t="s">
        <v>2780</v>
      </c>
      <c r="E2751" s="32">
        <f t="shared" si="126"/>
        <v>45485</v>
      </c>
      <c r="F2751" s="51">
        <f t="shared" si="127"/>
        <v>0.9375</v>
      </c>
      <c r="G2751" s="33">
        <f t="shared" si="128"/>
        <v>45485.9375</v>
      </c>
    </row>
    <row r="2752" spans="1:7" x14ac:dyDescent="0.45">
      <c r="A2752">
        <v>2.24E-2</v>
      </c>
      <c r="B2752">
        <v>0.12</v>
      </c>
      <c r="C2752" t="s">
        <v>2780</v>
      </c>
      <c r="D2752" t="s">
        <v>2781</v>
      </c>
      <c r="E2752" s="32">
        <f t="shared" si="126"/>
        <v>45485</v>
      </c>
      <c r="F2752" s="51">
        <f t="shared" si="127"/>
        <v>0.95833333333333337</v>
      </c>
      <c r="G2752" s="33">
        <f t="shared" si="128"/>
        <v>45485.958333333336</v>
      </c>
    </row>
    <row r="2753" spans="1:7" x14ac:dyDescent="0.45">
      <c r="A2753">
        <v>0</v>
      </c>
      <c r="B2753">
        <v>0</v>
      </c>
      <c r="C2753" t="s">
        <v>2781</v>
      </c>
      <c r="D2753" t="s">
        <v>2782</v>
      </c>
      <c r="E2753" s="32">
        <f t="shared" si="126"/>
        <v>45485</v>
      </c>
      <c r="F2753" s="51">
        <f t="shared" si="127"/>
        <v>0.97916666666666663</v>
      </c>
      <c r="G2753" s="33">
        <f t="shared" si="128"/>
        <v>45485.979166666664</v>
      </c>
    </row>
    <row r="2754" spans="1:7" x14ac:dyDescent="0.45">
      <c r="A2754">
        <v>0</v>
      </c>
      <c r="B2754">
        <v>0</v>
      </c>
      <c r="C2754" t="s">
        <v>2782</v>
      </c>
      <c r="D2754" t="s">
        <v>2783</v>
      </c>
      <c r="E2754" s="32">
        <f t="shared" si="126"/>
        <v>45486</v>
      </c>
      <c r="F2754" s="51">
        <f t="shared" si="127"/>
        <v>0</v>
      </c>
      <c r="G2754" s="33">
        <f t="shared" si="128"/>
        <v>45486</v>
      </c>
    </row>
    <row r="2755" spans="1:7" x14ac:dyDescent="0.45">
      <c r="A2755">
        <v>0</v>
      </c>
      <c r="B2755">
        <v>0</v>
      </c>
      <c r="C2755" t="s">
        <v>2783</v>
      </c>
      <c r="D2755" t="s">
        <v>2784</v>
      </c>
      <c r="E2755" s="32">
        <f t="shared" si="126"/>
        <v>45486</v>
      </c>
      <c r="F2755" s="51">
        <f t="shared" si="127"/>
        <v>2.0833333333333332E-2</v>
      </c>
      <c r="G2755" s="33">
        <f t="shared" si="128"/>
        <v>45486.020833333336</v>
      </c>
    </row>
    <row r="2756" spans="1:7" x14ac:dyDescent="0.45">
      <c r="A2756">
        <v>0</v>
      </c>
      <c r="B2756">
        <v>0</v>
      </c>
      <c r="C2756" t="s">
        <v>2784</v>
      </c>
      <c r="D2756" t="s">
        <v>2785</v>
      </c>
      <c r="E2756" s="32">
        <f t="shared" ref="E2756:E2819" si="129">DATE(MID(C2756,2,4),MID(C2756,7,2),MID(C2756,10,2))</f>
        <v>45486</v>
      </c>
      <c r="F2756" s="51">
        <f t="shared" ref="F2756:F2819" si="130">TIME(MID(C2756,13,2),MID(C2756,16,2),0)</f>
        <v>4.1666666666666664E-2</v>
      </c>
      <c r="G2756" s="33">
        <f t="shared" ref="G2756:G2819" si="131">E2756+F2756</f>
        <v>45486.041666666664</v>
      </c>
    </row>
    <row r="2757" spans="1:7" x14ac:dyDescent="0.45">
      <c r="A2757">
        <v>0</v>
      </c>
      <c r="B2757">
        <v>0</v>
      </c>
      <c r="C2757" t="s">
        <v>2785</v>
      </c>
      <c r="D2757" t="s">
        <v>2786</v>
      </c>
      <c r="E2757" s="32">
        <f t="shared" si="129"/>
        <v>45486</v>
      </c>
      <c r="F2757" s="51">
        <f t="shared" si="130"/>
        <v>6.25E-2</v>
      </c>
      <c r="G2757" s="33">
        <f t="shared" si="131"/>
        <v>45486.0625</v>
      </c>
    </row>
    <row r="2758" spans="1:7" x14ac:dyDescent="0.45">
      <c r="A2758">
        <v>0</v>
      </c>
      <c r="B2758">
        <v>0</v>
      </c>
      <c r="C2758" t="s">
        <v>2786</v>
      </c>
      <c r="D2758" t="s">
        <v>2787</v>
      </c>
      <c r="E2758" s="32">
        <f t="shared" si="129"/>
        <v>45486</v>
      </c>
      <c r="F2758" s="51">
        <f t="shared" si="130"/>
        <v>8.3333333333333329E-2</v>
      </c>
      <c r="G2758" s="33">
        <f t="shared" si="131"/>
        <v>45486.083333333336</v>
      </c>
    </row>
    <row r="2759" spans="1:7" x14ac:dyDescent="0.45">
      <c r="A2759">
        <v>0</v>
      </c>
      <c r="B2759">
        <v>0</v>
      </c>
      <c r="C2759" t="s">
        <v>2787</v>
      </c>
      <c r="D2759" t="s">
        <v>2788</v>
      </c>
      <c r="E2759" s="32">
        <f t="shared" si="129"/>
        <v>45486</v>
      </c>
      <c r="F2759" s="51">
        <f t="shared" si="130"/>
        <v>0.10416666666666667</v>
      </c>
      <c r="G2759" s="33">
        <f t="shared" si="131"/>
        <v>45486.104166666664</v>
      </c>
    </row>
    <row r="2760" spans="1:7" x14ac:dyDescent="0.45">
      <c r="A2760">
        <v>0</v>
      </c>
      <c r="B2760">
        <v>0</v>
      </c>
      <c r="C2760" t="s">
        <v>2788</v>
      </c>
      <c r="D2760" t="s">
        <v>2789</v>
      </c>
      <c r="E2760" s="32">
        <f t="shared" si="129"/>
        <v>45486</v>
      </c>
      <c r="F2760" s="51">
        <f t="shared" si="130"/>
        <v>0.125</v>
      </c>
      <c r="G2760" s="33">
        <f t="shared" si="131"/>
        <v>45486.125</v>
      </c>
    </row>
    <row r="2761" spans="1:7" x14ac:dyDescent="0.45">
      <c r="A2761">
        <v>0</v>
      </c>
      <c r="B2761">
        <v>0</v>
      </c>
      <c r="C2761" t="s">
        <v>2789</v>
      </c>
      <c r="D2761" t="s">
        <v>2790</v>
      </c>
      <c r="E2761" s="32">
        <f t="shared" si="129"/>
        <v>45486</v>
      </c>
      <c r="F2761" s="51">
        <f t="shared" si="130"/>
        <v>0.14583333333333334</v>
      </c>
      <c r="G2761" s="33">
        <f t="shared" si="131"/>
        <v>45486.145833333336</v>
      </c>
    </row>
    <row r="2762" spans="1:7" x14ac:dyDescent="0.45">
      <c r="A2762">
        <v>0</v>
      </c>
      <c r="B2762">
        <v>0</v>
      </c>
      <c r="C2762" t="s">
        <v>2790</v>
      </c>
      <c r="D2762" t="s">
        <v>2791</v>
      </c>
      <c r="E2762" s="32">
        <f t="shared" si="129"/>
        <v>45486</v>
      </c>
      <c r="F2762" s="51">
        <f t="shared" si="130"/>
        <v>0.16666666666666666</v>
      </c>
      <c r="G2762" s="33">
        <f t="shared" si="131"/>
        <v>45486.166666666664</v>
      </c>
    </row>
    <row r="2763" spans="1:7" x14ac:dyDescent="0.45">
      <c r="A2763">
        <v>0</v>
      </c>
      <c r="B2763">
        <v>0</v>
      </c>
      <c r="C2763" t="s">
        <v>2791</v>
      </c>
      <c r="D2763" t="s">
        <v>2792</v>
      </c>
      <c r="E2763" s="32">
        <f t="shared" si="129"/>
        <v>45486</v>
      </c>
      <c r="F2763" s="51">
        <f t="shared" si="130"/>
        <v>0.1875</v>
      </c>
      <c r="G2763" s="33">
        <f t="shared" si="131"/>
        <v>45486.1875</v>
      </c>
    </row>
    <row r="2764" spans="1:7" x14ac:dyDescent="0.45">
      <c r="A2764">
        <v>0</v>
      </c>
      <c r="B2764">
        <v>0</v>
      </c>
      <c r="C2764" t="s">
        <v>2792</v>
      </c>
      <c r="D2764" t="s">
        <v>2793</v>
      </c>
      <c r="E2764" s="32">
        <f t="shared" si="129"/>
        <v>45486</v>
      </c>
      <c r="F2764" s="51">
        <f t="shared" si="130"/>
        <v>0.20833333333333334</v>
      </c>
      <c r="G2764" s="33">
        <f t="shared" si="131"/>
        <v>45486.208333333336</v>
      </c>
    </row>
    <row r="2765" spans="1:7" x14ac:dyDescent="0.45">
      <c r="A2765">
        <v>0</v>
      </c>
      <c r="B2765">
        <v>0</v>
      </c>
      <c r="C2765" t="s">
        <v>2793</v>
      </c>
      <c r="D2765" t="s">
        <v>2794</v>
      </c>
      <c r="E2765" s="32">
        <f t="shared" si="129"/>
        <v>45486</v>
      </c>
      <c r="F2765" s="51">
        <f t="shared" si="130"/>
        <v>0.22916666666666666</v>
      </c>
      <c r="G2765" s="33">
        <f t="shared" si="131"/>
        <v>45486.229166666664</v>
      </c>
    </row>
    <row r="2766" spans="1:7" x14ac:dyDescent="0.45">
      <c r="A2766">
        <v>0</v>
      </c>
      <c r="B2766">
        <v>0</v>
      </c>
      <c r="C2766" t="s">
        <v>2794</v>
      </c>
      <c r="D2766" t="s">
        <v>2795</v>
      </c>
      <c r="E2766" s="32">
        <f t="shared" si="129"/>
        <v>45486</v>
      </c>
      <c r="F2766" s="51">
        <f t="shared" si="130"/>
        <v>0.25</v>
      </c>
      <c r="G2766" s="33">
        <f t="shared" si="131"/>
        <v>45486.25</v>
      </c>
    </row>
    <row r="2767" spans="1:7" x14ac:dyDescent="0.45">
      <c r="A2767">
        <v>0</v>
      </c>
      <c r="B2767">
        <v>0</v>
      </c>
      <c r="C2767" t="s">
        <v>2795</v>
      </c>
      <c r="D2767" t="s">
        <v>2796</v>
      </c>
      <c r="E2767" s="32">
        <f t="shared" si="129"/>
        <v>45486</v>
      </c>
      <c r="F2767" s="51">
        <f t="shared" si="130"/>
        <v>0.27083333333333331</v>
      </c>
      <c r="G2767" s="33">
        <f t="shared" si="131"/>
        <v>45486.270833333336</v>
      </c>
    </row>
    <row r="2768" spans="1:7" x14ac:dyDescent="0.45">
      <c r="A2768">
        <v>0</v>
      </c>
      <c r="B2768">
        <v>0</v>
      </c>
      <c r="C2768" t="s">
        <v>2796</v>
      </c>
      <c r="D2768" t="s">
        <v>2797</v>
      </c>
      <c r="E2768" s="32">
        <f t="shared" si="129"/>
        <v>45486</v>
      </c>
      <c r="F2768" s="51">
        <f t="shared" si="130"/>
        <v>0.29166666666666669</v>
      </c>
      <c r="G2768" s="33">
        <f t="shared" si="131"/>
        <v>45486.291666666664</v>
      </c>
    </row>
    <row r="2769" spans="1:7" x14ac:dyDescent="0.45">
      <c r="A2769">
        <v>0</v>
      </c>
      <c r="B2769">
        <v>0</v>
      </c>
      <c r="C2769" t="s">
        <v>2797</v>
      </c>
      <c r="D2769" t="s">
        <v>2798</v>
      </c>
      <c r="E2769" s="32">
        <f t="shared" si="129"/>
        <v>45486</v>
      </c>
      <c r="F2769" s="51">
        <f t="shared" si="130"/>
        <v>0.3125</v>
      </c>
      <c r="G2769" s="33">
        <f t="shared" si="131"/>
        <v>45486.3125</v>
      </c>
    </row>
    <row r="2770" spans="1:7" x14ac:dyDescent="0.45">
      <c r="A2770">
        <v>0</v>
      </c>
      <c r="B2770">
        <v>0</v>
      </c>
      <c r="C2770" t="s">
        <v>2798</v>
      </c>
      <c r="D2770" t="s">
        <v>2799</v>
      </c>
      <c r="E2770" s="32">
        <f t="shared" si="129"/>
        <v>45486</v>
      </c>
      <c r="F2770" s="51">
        <f t="shared" si="130"/>
        <v>0.33333333333333331</v>
      </c>
      <c r="G2770" s="33">
        <f t="shared" si="131"/>
        <v>45486.333333333336</v>
      </c>
    </row>
    <row r="2771" spans="1:7" x14ac:dyDescent="0.45">
      <c r="A2771">
        <v>0</v>
      </c>
      <c r="B2771">
        <v>0</v>
      </c>
      <c r="C2771" t="s">
        <v>2799</v>
      </c>
      <c r="D2771" t="s">
        <v>2800</v>
      </c>
      <c r="E2771" s="32">
        <f t="shared" si="129"/>
        <v>45486</v>
      </c>
      <c r="F2771" s="51">
        <f t="shared" si="130"/>
        <v>0.35416666666666669</v>
      </c>
      <c r="G2771" s="33">
        <f t="shared" si="131"/>
        <v>45486.354166666664</v>
      </c>
    </row>
    <row r="2772" spans="1:7" x14ac:dyDescent="0.45">
      <c r="A2772">
        <v>0</v>
      </c>
      <c r="B2772">
        <v>0</v>
      </c>
      <c r="C2772" t="s">
        <v>2800</v>
      </c>
      <c r="D2772" t="s">
        <v>2801</v>
      </c>
      <c r="E2772" s="32">
        <f t="shared" si="129"/>
        <v>45486</v>
      </c>
      <c r="F2772" s="51">
        <f t="shared" si="130"/>
        <v>0.375</v>
      </c>
      <c r="G2772" s="33">
        <f t="shared" si="131"/>
        <v>45486.375</v>
      </c>
    </row>
    <row r="2773" spans="1:7" x14ac:dyDescent="0.45">
      <c r="A2773">
        <v>0</v>
      </c>
      <c r="B2773">
        <v>0</v>
      </c>
      <c r="C2773" t="s">
        <v>2801</v>
      </c>
      <c r="D2773" t="s">
        <v>2802</v>
      </c>
      <c r="E2773" s="32">
        <f t="shared" si="129"/>
        <v>45486</v>
      </c>
      <c r="F2773" s="51">
        <f t="shared" si="130"/>
        <v>0.39583333333333331</v>
      </c>
      <c r="G2773" s="33">
        <f t="shared" si="131"/>
        <v>45486.395833333336</v>
      </c>
    </row>
    <row r="2774" spans="1:7" x14ac:dyDescent="0.45">
      <c r="A2774">
        <v>0</v>
      </c>
      <c r="B2774">
        <v>0</v>
      </c>
      <c r="C2774" t="s">
        <v>2802</v>
      </c>
      <c r="D2774" t="s">
        <v>2803</v>
      </c>
      <c r="E2774" s="32">
        <f t="shared" si="129"/>
        <v>45486</v>
      </c>
      <c r="F2774" s="51">
        <f t="shared" si="130"/>
        <v>0.41666666666666669</v>
      </c>
      <c r="G2774" s="33">
        <f t="shared" si="131"/>
        <v>45486.416666666664</v>
      </c>
    </row>
    <row r="2775" spans="1:7" x14ac:dyDescent="0.45">
      <c r="A2775">
        <v>0</v>
      </c>
      <c r="B2775">
        <v>0</v>
      </c>
      <c r="C2775" t="s">
        <v>2803</v>
      </c>
      <c r="D2775" t="s">
        <v>2804</v>
      </c>
      <c r="E2775" s="32">
        <f t="shared" si="129"/>
        <v>45486</v>
      </c>
      <c r="F2775" s="51">
        <f t="shared" si="130"/>
        <v>0.4375</v>
      </c>
      <c r="G2775" s="33">
        <f t="shared" si="131"/>
        <v>45486.4375</v>
      </c>
    </row>
    <row r="2776" spans="1:7" x14ac:dyDescent="0.45">
      <c r="A2776">
        <v>2.2441</v>
      </c>
      <c r="B2776">
        <v>12.32</v>
      </c>
      <c r="C2776" t="s">
        <v>2804</v>
      </c>
      <c r="D2776" t="s">
        <v>2805</v>
      </c>
      <c r="E2776" s="32">
        <f t="shared" si="129"/>
        <v>45486</v>
      </c>
      <c r="F2776" s="51">
        <f t="shared" si="130"/>
        <v>0.45833333333333331</v>
      </c>
      <c r="G2776" s="33">
        <f t="shared" si="131"/>
        <v>45486.458333333336</v>
      </c>
    </row>
    <row r="2777" spans="1:7" x14ac:dyDescent="0.45">
      <c r="A2777">
        <v>0.2581</v>
      </c>
      <c r="B2777">
        <v>1.42</v>
      </c>
      <c r="C2777" t="s">
        <v>2805</v>
      </c>
      <c r="D2777" t="s">
        <v>2806</v>
      </c>
      <c r="E2777" s="32">
        <f t="shared" si="129"/>
        <v>45486</v>
      </c>
      <c r="F2777" s="51">
        <f t="shared" si="130"/>
        <v>0.47916666666666669</v>
      </c>
      <c r="G2777" s="33">
        <f t="shared" si="131"/>
        <v>45486.479166666664</v>
      </c>
    </row>
    <row r="2778" spans="1:7" x14ac:dyDescent="0.45">
      <c r="A2778">
        <v>0</v>
      </c>
      <c r="B2778">
        <v>0</v>
      </c>
      <c r="C2778" t="s">
        <v>2806</v>
      </c>
      <c r="D2778" t="s">
        <v>2807</v>
      </c>
      <c r="E2778" s="32">
        <f t="shared" si="129"/>
        <v>45486</v>
      </c>
      <c r="F2778" s="51">
        <f t="shared" si="130"/>
        <v>0.5</v>
      </c>
      <c r="G2778" s="33">
        <f t="shared" si="131"/>
        <v>45486.5</v>
      </c>
    </row>
    <row r="2779" spans="1:7" x14ac:dyDescent="0.45">
      <c r="A2779">
        <v>0</v>
      </c>
      <c r="B2779">
        <v>0</v>
      </c>
      <c r="C2779" t="s">
        <v>2807</v>
      </c>
      <c r="D2779" t="s">
        <v>2808</v>
      </c>
      <c r="E2779" s="32">
        <f t="shared" si="129"/>
        <v>45486</v>
      </c>
      <c r="F2779" s="51">
        <f t="shared" si="130"/>
        <v>0.52083333333333337</v>
      </c>
      <c r="G2779" s="33">
        <f t="shared" si="131"/>
        <v>45486.520833333336</v>
      </c>
    </row>
    <row r="2780" spans="1:7" x14ac:dyDescent="0.45">
      <c r="A2780">
        <v>0</v>
      </c>
      <c r="B2780">
        <v>0</v>
      </c>
      <c r="C2780" t="s">
        <v>2808</v>
      </c>
      <c r="D2780" t="s">
        <v>2809</v>
      </c>
      <c r="E2780" s="32">
        <f t="shared" si="129"/>
        <v>45486</v>
      </c>
      <c r="F2780" s="51">
        <f t="shared" si="130"/>
        <v>0.54166666666666663</v>
      </c>
      <c r="G2780" s="33">
        <f t="shared" si="131"/>
        <v>45486.541666666664</v>
      </c>
    </row>
    <row r="2781" spans="1:7" x14ac:dyDescent="0.45">
      <c r="A2781">
        <v>0</v>
      </c>
      <c r="B2781">
        <v>0</v>
      </c>
      <c r="C2781" t="s">
        <v>2809</v>
      </c>
      <c r="D2781" t="s">
        <v>2810</v>
      </c>
      <c r="E2781" s="32">
        <f t="shared" si="129"/>
        <v>45486</v>
      </c>
      <c r="F2781" s="51">
        <f t="shared" si="130"/>
        <v>0.5625</v>
      </c>
      <c r="G2781" s="33">
        <f t="shared" si="131"/>
        <v>45486.5625</v>
      </c>
    </row>
    <row r="2782" spans="1:7" x14ac:dyDescent="0.45">
      <c r="A2782">
        <v>0</v>
      </c>
      <c r="B2782">
        <v>0</v>
      </c>
      <c r="C2782" t="s">
        <v>2810</v>
      </c>
      <c r="D2782" t="s">
        <v>2811</v>
      </c>
      <c r="E2782" s="32">
        <f t="shared" si="129"/>
        <v>45486</v>
      </c>
      <c r="F2782" s="51">
        <f t="shared" si="130"/>
        <v>0.58333333333333337</v>
      </c>
      <c r="G2782" s="33">
        <f t="shared" si="131"/>
        <v>45486.583333333336</v>
      </c>
    </row>
    <row r="2783" spans="1:7" x14ac:dyDescent="0.45">
      <c r="A2783">
        <v>0.38150000000000001</v>
      </c>
      <c r="B2783">
        <v>2.09</v>
      </c>
      <c r="C2783" t="s">
        <v>2811</v>
      </c>
      <c r="D2783" t="s">
        <v>2812</v>
      </c>
      <c r="E2783" s="32">
        <f t="shared" si="129"/>
        <v>45486</v>
      </c>
      <c r="F2783" s="51">
        <f t="shared" si="130"/>
        <v>0.60416666666666663</v>
      </c>
      <c r="G2783" s="33">
        <f t="shared" si="131"/>
        <v>45486.604166666664</v>
      </c>
    </row>
    <row r="2784" spans="1:7" x14ac:dyDescent="0.45">
      <c r="A2784">
        <v>0.87519999999999998</v>
      </c>
      <c r="B2784">
        <v>4.8</v>
      </c>
      <c r="C2784" t="s">
        <v>2812</v>
      </c>
      <c r="D2784" t="s">
        <v>2813</v>
      </c>
      <c r="E2784" s="32">
        <f t="shared" si="129"/>
        <v>45486</v>
      </c>
      <c r="F2784" s="51">
        <f t="shared" si="130"/>
        <v>0.625</v>
      </c>
      <c r="G2784" s="33">
        <f t="shared" si="131"/>
        <v>45486.625</v>
      </c>
    </row>
    <row r="2785" spans="1:7" x14ac:dyDescent="0.45">
      <c r="A2785">
        <v>4.4900000000000002E-2</v>
      </c>
      <c r="B2785">
        <v>0.25</v>
      </c>
      <c r="C2785" t="s">
        <v>2813</v>
      </c>
      <c r="D2785" t="s">
        <v>2814</v>
      </c>
      <c r="E2785" s="32">
        <f t="shared" si="129"/>
        <v>45486</v>
      </c>
      <c r="F2785" s="51">
        <f t="shared" si="130"/>
        <v>0.64583333333333337</v>
      </c>
      <c r="G2785" s="33">
        <f t="shared" si="131"/>
        <v>45486.645833333336</v>
      </c>
    </row>
    <row r="2786" spans="1:7" x14ac:dyDescent="0.45">
      <c r="A2786">
        <v>0.20200000000000001</v>
      </c>
      <c r="B2786">
        <v>1.1100000000000001</v>
      </c>
      <c r="C2786" t="s">
        <v>2814</v>
      </c>
      <c r="D2786" t="s">
        <v>2815</v>
      </c>
      <c r="E2786" s="32">
        <f t="shared" si="129"/>
        <v>45486</v>
      </c>
      <c r="F2786" s="51">
        <f t="shared" si="130"/>
        <v>0.66666666666666663</v>
      </c>
      <c r="G2786" s="33">
        <f t="shared" si="131"/>
        <v>45486.666666666664</v>
      </c>
    </row>
    <row r="2787" spans="1:7" x14ac:dyDescent="0.45">
      <c r="A2787">
        <v>0.48249999999999998</v>
      </c>
      <c r="B2787">
        <v>2.65</v>
      </c>
      <c r="C2787" t="s">
        <v>2815</v>
      </c>
      <c r="D2787" t="s">
        <v>2816</v>
      </c>
      <c r="E2787" s="32">
        <f t="shared" si="129"/>
        <v>45486</v>
      </c>
      <c r="F2787" s="51">
        <f t="shared" si="130"/>
        <v>0.6875</v>
      </c>
      <c r="G2787" s="33">
        <f t="shared" si="131"/>
        <v>45486.6875</v>
      </c>
    </row>
    <row r="2788" spans="1:7" x14ac:dyDescent="0.45">
      <c r="A2788">
        <v>5.6099999999999997E-2</v>
      </c>
      <c r="B2788">
        <v>0.31</v>
      </c>
      <c r="C2788" t="s">
        <v>2816</v>
      </c>
      <c r="D2788" t="s">
        <v>2817</v>
      </c>
      <c r="E2788" s="32">
        <f t="shared" si="129"/>
        <v>45486</v>
      </c>
      <c r="F2788" s="51">
        <f t="shared" si="130"/>
        <v>0.70833333333333337</v>
      </c>
      <c r="G2788" s="33">
        <f t="shared" si="131"/>
        <v>45486.708333333336</v>
      </c>
    </row>
    <row r="2789" spans="1:7" x14ac:dyDescent="0.45">
      <c r="A2789">
        <v>0.78539999999999999</v>
      </c>
      <c r="B2789">
        <v>4.3099999999999996</v>
      </c>
      <c r="C2789" t="s">
        <v>2817</v>
      </c>
      <c r="D2789" t="s">
        <v>2818</v>
      </c>
      <c r="E2789" s="32">
        <f t="shared" si="129"/>
        <v>45486</v>
      </c>
      <c r="F2789" s="51">
        <f t="shared" si="130"/>
        <v>0.72916666666666663</v>
      </c>
      <c r="G2789" s="33">
        <f t="shared" si="131"/>
        <v>45486.729166666664</v>
      </c>
    </row>
    <row r="2790" spans="1:7" x14ac:dyDescent="0.45">
      <c r="A2790">
        <v>0.5161</v>
      </c>
      <c r="B2790">
        <v>2.83</v>
      </c>
      <c r="C2790" t="s">
        <v>2818</v>
      </c>
      <c r="D2790" t="s">
        <v>2819</v>
      </c>
      <c r="E2790" s="32">
        <f t="shared" si="129"/>
        <v>45486</v>
      </c>
      <c r="F2790" s="51">
        <f t="shared" si="130"/>
        <v>0.75</v>
      </c>
      <c r="G2790" s="33">
        <f t="shared" si="131"/>
        <v>45486.75</v>
      </c>
    </row>
    <row r="2791" spans="1:7" x14ac:dyDescent="0.45">
      <c r="A2791">
        <v>0.76300000000000001</v>
      </c>
      <c r="B2791">
        <v>4.1900000000000004</v>
      </c>
      <c r="C2791" t="s">
        <v>2819</v>
      </c>
      <c r="D2791" t="s">
        <v>2820</v>
      </c>
      <c r="E2791" s="32">
        <f t="shared" si="129"/>
        <v>45486</v>
      </c>
      <c r="F2791" s="51">
        <f t="shared" si="130"/>
        <v>0.77083333333333337</v>
      </c>
      <c r="G2791" s="33">
        <f t="shared" si="131"/>
        <v>45486.770833333336</v>
      </c>
    </row>
    <row r="2792" spans="1:7" x14ac:dyDescent="0.45">
      <c r="A2792">
        <v>0.63959999999999995</v>
      </c>
      <c r="B2792">
        <v>3.51</v>
      </c>
      <c r="C2792" t="s">
        <v>2820</v>
      </c>
      <c r="D2792" t="s">
        <v>2821</v>
      </c>
      <c r="E2792" s="32">
        <f t="shared" si="129"/>
        <v>45486</v>
      </c>
      <c r="F2792" s="51">
        <f t="shared" si="130"/>
        <v>0.79166666666666663</v>
      </c>
      <c r="G2792" s="33">
        <f t="shared" si="131"/>
        <v>45486.791666666664</v>
      </c>
    </row>
    <row r="2793" spans="1:7" x14ac:dyDescent="0.45">
      <c r="A2793">
        <v>0</v>
      </c>
      <c r="B2793">
        <v>0</v>
      </c>
      <c r="C2793" t="s">
        <v>2821</v>
      </c>
      <c r="D2793" t="s">
        <v>2822</v>
      </c>
      <c r="E2793" s="32">
        <f t="shared" si="129"/>
        <v>45486</v>
      </c>
      <c r="F2793" s="51">
        <f t="shared" si="130"/>
        <v>0.8125</v>
      </c>
      <c r="G2793" s="33">
        <f t="shared" si="131"/>
        <v>45486.8125</v>
      </c>
    </row>
    <row r="2794" spans="1:7" x14ac:dyDescent="0.45">
      <c r="A2794">
        <v>5.6099999999999997E-2</v>
      </c>
      <c r="B2794">
        <v>0.31</v>
      </c>
      <c r="C2794" t="s">
        <v>2822</v>
      </c>
      <c r="D2794" t="s">
        <v>2823</v>
      </c>
      <c r="E2794" s="32">
        <f t="shared" si="129"/>
        <v>45486</v>
      </c>
      <c r="F2794" s="51">
        <f t="shared" si="130"/>
        <v>0.83333333333333337</v>
      </c>
      <c r="G2794" s="33">
        <f t="shared" si="131"/>
        <v>45486.833333333336</v>
      </c>
    </row>
    <row r="2795" spans="1:7" x14ac:dyDescent="0.45">
      <c r="A2795">
        <v>0</v>
      </c>
      <c r="B2795">
        <v>0</v>
      </c>
      <c r="C2795" t="s">
        <v>2823</v>
      </c>
      <c r="D2795" t="s">
        <v>2824</v>
      </c>
      <c r="E2795" s="32">
        <f t="shared" si="129"/>
        <v>45486</v>
      </c>
      <c r="F2795" s="51">
        <f t="shared" si="130"/>
        <v>0.85416666666666663</v>
      </c>
      <c r="G2795" s="33">
        <f t="shared" si="131"/>
        <v>45486.854166666664</v>
      </c>
    </row>
    <row r="2796" spans="1:7" x14ac:dyDescent="0.45">
      <c r="A2796">
        <v>0</v>
      </c>
      <c r="B2796">
        <v>0</v>
      </c>
      <c r="C2796" t="s">
        <v>2824</v>
      </c>
      <c r="D2796" t="s">
        <v>2825</v>
      </c>
      <c r="E2796" s="32">
        <f t="shared" si="129"/>
        <v>45486</v>
      </c>
      <c r="F2796" s="51">
        <f t="shared" si="130"/>
        <v>0.875</v>
      </c>
      <c r="G2796" s="33">
        <f t="shared" si="131"/>
        <v>45486.875</v>
      </c>
    </row>
    <row r="2797" spans="1:7" x14ac:dyDescent="0.45">
      <c r="A2797">
        <v>0</v>
      </c>
      <c r="B2797">
        <v>0</v>
      </c>
      <c r="C2797" t="s">
        <v>2825</v>
      </c>
      <c r="D2797" t="s">
        <v>2826</v>
      </c>
      <c r="E2797" s="32">
        <f t="shared" si="129"/>
        <v>45486</v>
      </c>
      <c r="F2797" s="51">
        <f t="shared" si="130"/>
        <v>0.89583333333333337</v>
      </c>
      <c r="G2797" s="33">
        <f t="shared" si="131"/>
        <v>45486.895833333336</v>
      </c>
    </row>
    <row r="2798" spans="1:7" x14ac:dyDescent="0.45">
      <c r="A2798">
        <v>0</v>
      </c>
      <c r="B2798">
        <v>0</v>
      </c>
      <c r="C2798" t="s">
        <v>2826</v>
      </c>
      <c r="D2798" t="s">
        <v>2827</v>
      </c>
      <c r="E2798" s="32">
        <f t="shared" si="129"/>
        <v>45486</v>
      </c>
      <c r="F2798" s="51">
        <f t="shared" si="130"/>
        <v>0.91666666666666663</v>
      </c>
      <c r="G2798" s="33">
        <f t="shared" si="131"/>
        <v>45486.916666666664</v>
      </c>
    </row>
    <row r="2799" spans="1:7" x14ac:dyDescent="0.45">
      <c r="A2799">
        <v>0</v>
      </c>
      <c r="B2799">
        <v>0</v>
      </c>
      <c r="C2799" t="s">
        <v>2827</v>
      </c>
      <c r="D2799" t="s">
        <v>2828</v>
      </c>
      <c r="E2799" s="32">
        <f t="shared" si="129"/>
        <v>45486</v>
      </c>
      <c r="F2799" s="51">
        <f t="shared" si="130"/>
        <v>0.9375</v>
      </c>
      <c r="G2799" s="33">
        <f t="shared" si="131"/>
        <v>45486.9375</v>
      </c>
    </row>
    <row r="2800" spans="1:7" x14ac:dyDescent="0.45">
      <c r="A2800">
        <v>7.85E-2</v>
      </c>
      <c r="B2800">
        <v>0.43</v>
      </c>
      <c r="C2800" t="s">
        <v>2828</v>
      </c>
      <c r="D2800" t="s">
        <v>2829</v>
      </c>
      <c r="E2800" s="32">
        <f t="shared" si="129"/>
        <v>45486</v>
      </c>
      <c r="F2800" s="51">
        <f t="shared" si="130"/>
        <v>0.95833333333333337</v>
      </c>
      <c r="G2800" s="33">
        <f t="shared" si="131"/>
        <v>45486.958333333336</v>
      </c>
    </row>
    <row r="2801" spans="1:7" x14ac:dyDescent="0.45">
      <c r="A2801">
        <v>0</v>
      </c>
      <c r="B2801">
        <v>0</v>
      </c>
      <c r="C2801" t="s">
        <v>2829</v>
      </c>
      <c r="D2801" t="s">
        <v>2830</v>
      </c>
      <c r="E2801" s="32">
        <f t="shared" si="129"/>
        <v>45486</v>
      </c>
      <c r="F2801" s="51">
        <f t="shared" si="130"/>
        <v>0.97916666666666663</v>
      </c>
      <c r="G2801" s="33">
        <f t="shared" si="131"/>
        <v>45486.979166666664</v>
      </c>
    </row>
    <row r="2802" spans="1:7" x14ac:dyDescent="0.45">
      <c r="A2802">
        <v>0</v>
      </c>
      <c r="B2802">
        <v>0</v>
      </c>
      <c r="C2802" t="s">
        <v>2830</v>
      </c>
      <c r="D2802" t="s">
        <v>2831</v>
      </c>
      <c r="E2802" s="32">
        <f t="shared" si="129"/>
        <v>45487</v>
      </c>
      <c r="F2802" s="51">
        <f t="shared" si="130"/>
        <v>0</v>
      </c>
      <c r="G2802" s="33">
        <f t="shared" si="131"/>
        <v>45487</v>
      </c>
    </row>
    <row r="2803" spans="1:7" x14ac:dyDescent="0.45">
      <c r="A2803">
        <v>0</v>
      </c>
      <c r="B2803">
        <v>0</v>
      </c>
      <c r="C2803" t="s">
        <v>2831</v>
      </c>
      <c r="D2803" t="s">
        <v>2832</v>
      </c>
      <c r="E2803" s="32">
        <f t="shared" si="129"/>
        <v>45487</v>
      </c>
      <c r="F2803" s="51">
        <f t="shared" si="130"/>
        <v>2.0833333333333332E-2</v>
      </c>
      <c r="G2803" s="33">
        <f t="shared" si="131"/>
        <v>45487.020833333336</v>
      </c>
    </row>
    <row r="2804" spans="1:7" x14ac:dyDescent="0.45">
      <c r="A2804">
        <v>0</v>
      </c>
      <c r="B2804">
        <v>0</v>
      </c>
      <c r="C2804" t="s">
        <v>2832</v>
      </c>
      <c r="D2804" t="s">
        <v>2833</v>
      </c>
      <c r="E2804" s="32">
        <f t="shared" si="129"/>
        <v>45487</v>
      </c>
      <c r="F2804" s="51">
        <f t="shared" si="130"/>
        <v>4.1666666666666664E-2</v>
      </c>
      <c r="G2804" s="33">
        <f t="shared" si="131"/>
        <v>45487.041666666664</v>
      </c>
    </row>
    <row r="2805" spans="1:7" x14ac:dyDescent="0.45">
      <c r="A2805">
        <v>0</v>
      </c>
      <c r="B2805">
        <v>0</v>
      </c>
      <c r="C2805" t="s">
        <v>2833</v>
      </c>
      <c r="D2805" t="s">
        <v>2834</v>
      </c>
      <c r="E2805" s="32">
        <f t="shared" si="129"/>
        <v>45487</v>
      </c>
      <c r="F2805" s="51">
        <f t="shared" si="130"/>
        <v>6.25E-2</v>
      </c>
      <c r="G2805" s="33">
        <f t="shared" si="131"/>
        <v>45487.0625</v>
      </c>
    </row>
    <row r="2806" spans="1:7" x14ac:dyDescent="0.45">
      <c r="A2806">
        <v>0</v>
      </c>
      <c r="B2806">
        <v>0</v>
      </c>
      <c r="C2806" t="s">
        <v>2834</v>
      </c>
      <c r="D2806" t="s">
        <v>2835</v>
      </c>
      <c r="E2806" s="32">
        <f t="shared" si="129"/>
        <v>45487</v>
      </c>
      <c r="F2806" s="51">
        <f t="shared" si="130"/>
        <v>8.3333333333333329E-2</v>
      </c>
      <c r="G2806" s="33">
        <f t="shared" si="131"/>
        <v>45487.083333333336</v>
      </c>
    </row>
    <row r="2807" spans="1:7" x14ac:dyDescent="0.45">
      <c r="A2807">
        <v>0</v>
      </c>
      <c r="B2807">
        <v>0</v>
      </c>
      <c r="C2807" t="s">
        <v>2835</v>
      </c>
      <c r="D2807" t="s">
        <v>2836</v>
      </c>
      <c r="E2807" s="32">
        <f t="shared" si="129"/>
        <v>45487</v>
      </c>
      <c r="F2807" s="51">
        <f t="shared" si="130"/>
        <v>0.10416666666666667</v>
      </c>
      <c r="G2807" s="33">
        <f t="shared" si="131"/>
        <v>45487.104166666664</v>
      </c>
    </row>
    <row r="2808" spans="1:7" x14ac:dyDescent="0.45">
      <c r="A2808">
        <v>0</v>
      </c>
      <c r="B2808">
        <v>0</v>
      </c>
      <c r="C2808" t="s">
        <v>2836</v>
      </c>
      <c r="D2808" t="s">
        <v>2837</v>
      </c>
      <c r="E2808" s="32">
        <f t="shared" si="129"/>
        <v>45487</v>
      </c>
      <c r="F2808" s="51">
        <f t="shared" si="130"/>
        <v>0.125</v>
      </c>
      <c r="G2808" s="33">
        <f t="shared" si="131"/>
        <v>45487.125</v>
      </c>
    </row>
    <row r="2809" spans="1:7" x14ac:dyDescent="0.45">
      <c r="A2809">
        <v>0</v>
      </c>
      <c r="B2809">
        <v>0</v>
      </c>
      <c r="C2809" t="s">
        <v>2837</v>
      </c>
      <c r="D2809" t="s">
        <v>2838</v>
      </c>
      <c r="E2809" s="32">
        <f t="shared" si="129"/>
        <v>45487</v>
      </c>
      <c r="F2809" s="51">
        <f t="shared" si="130"/>
        <v>0.14583333333333334</v>
      </c>
      <c r="G2809" s="33">
        <f t="shared" si="131"/>
        <v>45487.145833333336</v>
      </c>
    </row>
    <row r="2810" spans="1:7" x14ac:dyDescent="0.45">
      <c r="A2810">
        <v>0</v>
      </c>
      <c r="B2810">
        <v>0</v>
      </c>
      <c r="C2810" t="s">
        <v>2838</v>
      </c>
      <c r="D2810" t="s">
        <v>2839</v>
      </c>
      <c r="E2810" s="32">
        <f t="shared" si="129"/>
        <v>45487</v>
      </c>
      <c r="F2810" s="51">
        <f t="shared" si="130"/>
        <v>0.16666666666666666</v>
      </c>
      <c r="G2810" s="33">
        <f t="shared" si="131"/>
        <v>45487.166666666664</v>
      </c>
    </row>
    <row r="2811" spans="1:7" x14ac:dyDescent="0.45">
      <c r="A2811">
        <v>0</v>
      </c>
      <c r="B2811">
        <v>0</v>
      </c>
      <c r="C2811" t="s">
        <v>2839</v>
      </c>
      <c r="D2811" t="s">
        <v>2840</v>
      </c>
      <c r="E2811" s="32">
        <f t="shared" si="129"/>
        <v>45487</v>
      </c>
      <c r="F2811" s="51">
        <f t="shared" si="130"/>
        <v>0.1875</v>
      </c>
      <c r="G2811" s="33">
        <f t="shared" si="131"/>
        <v>45487.1875</v>
      </c>
    </row>
    <row r="2812" spans="1:7" x14ac:dyDescent="0.45">
      <c r="A2812">
        <v>0</v>
      </c>
      <c r="B2812">
        <v>0</v>
      </c>
      <c r="C2812" t="s">
        <v>2840</v>
      </c>
      <c r="D2812" t="s">
        <v>2841</v>
      </c>
      <c r="E2812" s="32">
        <f t="shared" si="129"/>
        <v>45487</v>
      </c>
      <c r="F2812" s="51">
        <f t="shared" si="130"/>
        <v>0.20833333333333334</v>
      </c>
      <c r="G2812" s="33">
        <f t="shared" si="131"/>
        <v>45487.208333333336</v>
      </c>
    </row>
    <row r="2813" spans="1:7" x14ac:dyDescent="0.45">
      <c r="A2813">
        <v>0</v>
      </c>
      <c r="B2813">
        <v>0</v>
      </c>
      <c r="C2813" t="s">
        <v>2841</v>
      </c>
      <c r="D2813" t="s">
        <v>2842</v>
      </c>
      <c r="E2813" s="32">
        <f t="shared" si="129"/>
        <v>45487</v>
      </c>
      <c r="F2813" s="51">
        <f t="shared" si="130"/>
        <v>0.22916666666666666</v>
      </c>
      <c r="G2813" s="33">
        <f t="shared" si="131"/>
        <v>45487.229166666664</v>
      </c>
    </row>
    <row r="2814" spans="1:7" x14ac:dyDescent="0.45">
      <c r="A2814">
        <v>0</v>
      </c>
      <c r="B2814">
        <v>0</v>
      </c>
      <c r="C2814" t="s">
        <v>2842</v>
      </c>
      <c r="D2814" t="s">
        <v>2843</v>
      </c>
      <c r="E2814" s="32">
        <f t="shared" si="129"/>
        <v>45487</v>
      </c>
      <c r="F2814" s="51">
        <f t="shared" si="130"/>
        <v>0.25</v>
      </c>
      <c r="G2814" s="33">
        <f t="shared" si="131"/>
        <v>45487.25</v>
      </c>
    </row>
    <row r="2815" spans="1:7" x14ac:dyDescent="0.45">
      <c r="A2815">
        <v>0</v>
      </c>
      <c r="B2815">
        <v>0</v>
      </c>
      <c r="C2815" t="s">
        <v>2843</v>
      </c>
      <c r="D2815" t="s">
        <v>2844</v>
      </c>
      <c r="E2815" s="32">
        <f t="shared" si="129"/>
        <v>45487</v>
      </c>
      <c r="F2815" s="51">
        <f t="shared" si="130"/>
        <v>0.27083333333333331</v>
      </c>
      <c r="G2815" s="33">
        <f t="shared" si="131"/>
        <v>45487.270833333336</v>
      </c>
    </row>
    <row r="2816" spans="1:7" x14ac:dyDescent="0.45">
      <c r="A2816">
        <v>0</v>
      </c>
      <c r="B2816">
        <v>0</v>
      </c>
      <c r="C2816" t="s">
        <v>2844</v>
      </c>
      <c r="D2816" t="s">
        <v>2845</v>
      </c>
      <c r="E2816" s="32">
        <f t="shared" si="129"/>
        <v>45487</v>
      </c>
      <c r="F2816" s="51">
        <f t="shared" si="130"/>
        <v>0.29166666666666669</v>
      </c>
      <c r="G2816" s="33">
        <f t="shared" si="131"/>
        <v>45487.291666666664</v>
      </c>
    </row>
    <row r="2817" spans="1:7" x14ac:dyDescent="0.45">
      <c r="A2817">
        <v>0</v>
      </c>
      <c r="B2817">
        <v>0</v>
      </c>
      <c r="C2817" t="s">
        <v>2845</v>
      </c>
      <c r="D2817" t="s">
        <v>2846</v>
      </c>
      <c r="E2817" s="32">
        <f t="shared" si="129"/>
        <v>45487</v>
      </c>
      <c r="F2817" s="51">
        <f t="shared" si="130"/>
        <v>0.3125</v>
      </c>
      <c r="G2817" s="33">
        <f t="shared" si="131"/>
        <v>45487.3125</v>
      </c>
    </row>
    <row r="2818" spans="1:7" x14ac:dyDescent="0.45">
      <c r="A2818">
        <v>1.12E-2</v>
      </c>
      <c r="B2818">
        <v>0.06</v>
      </c>
      <c r="C2818" t="s">
        <v>2846</v>
      </c>
      <c r="D2818" t="s">
        <v>2847</v>
      </c>
      <c r="E2818" s="32">
        <f t="shared" si="129"/>
        <v>45487</v>
      </c>
      <c r="F2818" s="51">
        <f t="shared" si="130"/>
        <v>0.33333333333333331</v>
      </c>
      <c r="G2818" s="33">
        <f t="shared" si="131"/>
        <v>45487.333333333336</v>
      </c>
    </row>
    <row r="2819" spans="1:7" x14ac:dyDescent="0.45">
      <c r="A2819">
        <v>0</v>
      </c>
      <c r="B2819">
        <v>0</v>
      </c>
      <c r="C2819" t="s">
        <v>2847</v>
      </c>
      <c r="D2819" t="s">
        <v>2848</v>
      </c>
      <c r="E2819" s="32">
        <f t="shared" si="129"/>
        <v>45487</v>
      </c>
      <c r="F2819" s="51">
        <f t="shared" si="130"/>
        <v>0.35416666666666669</v>
      </c>
      <c r="G2819" s="33">
        <f t="shared" si="131"/>
        <v>45487.354166666664</v>
      </c>
    </row>
    <row r="2820" spans="1:7" x14ac:dyDescent="0.45">
      <c r="A2820">
        <v>0</v>
      </c>
      <c r="B2820">
        <v>0</v>
      </c>
      <c r="C2820" t="s">
        <v>2848</v>
      </c>
      <c r="D2820" t="s">
        <v>2849</v>
      </c>
      <c r="E2820" s="32">
        <f t="shared" ref="E2820:E2883" si="132">DATE(MID(C2820,2,4),MID(C2820,7,2),MID(C2820,10,2))</f>
        <v>45487</v>
      </c>
      <c r="F2820" s="51">
        <f t="shared" ref="F2820:F2883" si="133">TIME(MID(C2820,13,2),MID(C2820,16,2),0)</f>
        <v>0.375</v>
      </c>
      <c r="G2820" s="33">
        <f t="shared" ref="G2820:G2883" si="134">E2820+F2820</f>
        <v>45487.375</v>
      </c>
    </row>
    <row r="2821" spans="1:7" x14ac:dyDescent="0.45">
      <c r="A2821">
        <v>0</v>
      </c>
      <c r="B2821">
        <v>0</v>
      </c>
      <c r="C2821" t="s">
        <v>2849</v>
      </c>
      <c r="D2821" t="s">
        <v>2850</v>
      </c>
      <c r="E2821" s="32">
        <f t="shared" si="132"/>
        <v>45487</v>
      </c>
      <c r="F2821" s="51">
        <f t="shared" si="133"/>
        <v>0.39583333333333331</v>
      </c>
      <c r="G2821" s="33">
        <f t="shared" si="134"/>
        <v>45487.395833333336</v>
      </c>
    </row>
    <row r="2822" spans="1:7" x14ac:dyDescent="0.45">
      <c r="A2822">
        <v>4.4900000000000002E-2</v>
      </c>
      <c r="B2822">
        <v>0.25</v>
      </c>
      <c r="C2822" t="s">
        <v>2850</v>
      </c>
      <c r="D2822" t="s">
        <v>2851</v>
      </c>
      <c r="E2822" s="32">
        <f t="shared" si="132"/>
        <v>45487</v>
      </c>
      <c r="F2822" s="51">
        <f t="shared" si="133"/>
        <v>0.41666666666666669</v>
      </c>
      <c r="G2822" s="33">
        <f t="shared" si="134"/>
        <v>45487.416666666664</v>
      </c>
    </row>
    <row r="2823" spans="1:7" x14ac:dyDescent="0.45">
      <c r="A2823">
        <v>0</v>
      </c>
      <c r="B2823">
        <v>0</v>
      </c>
      <c r="C2823" t="s">
        <v>2851</v>
      </c>
      <c r="D2823" t="s">
        <v>2852</v>
      </c>
      <c r="E2823" s="32">
        <f t="shared" si="132"/>
        <v>45487</v>
      </c>
      <c r="F2823" s="51">
        <f t="shared" si="133"/>
        <v>0.4375</v>
      </c>
      <c r="G2823" s="33">
        <f t="shared" si="134"/>
        <v>45487.4375</v>
      </c>
    </row>
    <row r="2824" spans="1:7" x14ac:dyDescent="0.45">
      <c r="A2824">
        <v>0</v>
      </c>
      <c r="B2824">
        <v>0</v>
      </c>
      <c r="C2824" t="s">
        <v>2852</v>
      </c>
      <c r="D2824" t="s">
        <v>2853</v>
      </c>
      <c r="E2824" s="32">
        <f t="shared" si="132"/>
        <v>45487</v>
      </c>
      <c r="F2824" s="51">
        <f t="shared" si="133"/>
        <v>0.45833333333333331</v>
      </c>
      <c r="G2824" s="33">
        <f t="shared" si="134"/>
        <v>45487.458333333336</v>
      </c>
    </row>
    <row r="2825" spans="1:7" x14ac:dyDescent="0.45">
      <c r="A2825">
        <v>0</v>
      </c>
      <c r="B2825">
        <v>0</v>
      </c>
      <c r="C2825" t="s">
        <v>2853</v>
      </c>
      <c r="D2825" t="s">
        <v>2854</v>
      </c>
      <c r="E2825" s="32">
        <f t="shared" si="132"/>
        <v>45487</v>
      </c>
      <c r="F2825" s="51">
        <f t="shared" si="133"/>
        <v>0.47916666666666669</v>
      </c>
      <c r="G2825" s="33">
        <f t="shared" si="134"/>
        <v>45487.479166666664</v>
      </c>
    </row>
    <row r="2826" spans="1:7" x14ac:dyDescent="0.45">
      <c r="A2826">
        <v>0</v>
      </c>
      <c r="B2826">
        <v>0</v>
      </c>
      <c r="C2826" t="s">
        <v>2854</v>
      </c>
      <c r="D2826" t="s">
        <v>2855</v>
      </c>
      <c r="E2826" s="32">
        <f t="shared" si="132"/>
        <v>45487</v>
      </c>
      <c r="F2826" s="51">
        <f t="shared" si="133"/>
        <v>0.5</v>
      </c>
      <c r="G2826" s="33">
        <f t="shared" si="134"/>
        <v>45487.5</v>
      </c>
    </row>
    <row r="2827" spans="1:7" x14ac:dyDescent="0.45">
      <c r="A2827">
        <v>0</v>
      </c>
      <c r="B2827">
        <v>0</v>
      </c>
      <c r="C2827" t="s">
        <v>2855</v>
      </c>
      <c r="D2827" t="s">
        <v>2856</v>
      </c>
      <c r="E2827" s="32">
        <f t="shared" si="132"/>
        <v>45487</v>
      </c>
      <c r="F2827" s="51">
        <f t="shared" si="133"/>
        <v>0.52083333333333337</v>
      </c>
      <c r="G2827" s="33">
        <f t="shared" si="134"/>
        <v>45487.520833333336</v>
      </c>
    </row>
    <row r="2828" spans="1:7" x14ac:dyDescent="0.45">
      <c r="A2828">
        <v>0</v>
      </c>
      <c r="B2828">
        <v>0</v>
      </c>
      <c r="C2828" t="s">
        <v>2856</v>
      </c>
      <c r="D2828" t="s">
        <v>2857</v>
      </c>
      <c r="E2828" s="32">
        <f t="shared" si="132"/>
        <v>45487</v>
      </c>
      <c r="F2828" s="51">
        <f t="shared" si="133"/>
        <v>0.54166666666666663</v>
      </c>
      <c r="G2828" s="33">
        <f t="shared" si="134"/>
        <v>45487.541666666664</v>
      </c>
    </row>
    <row r="2829" spans="1:7" x14ac:dyDescent="0.45">
      <c r="A2829">
        <v>0</v>
      </c>
      <c r="B2829">
        <v>0</v>
      </c>
      <c r="C2829" t="s">
        <v>2857</v>
      </c>
      <c r="D2829" t="s">
        <v>2858</v>
      </c>
      <c r="E2829" s="32">
        <f t="shared" si="132"/>
        <v>45487</v>
      </c>
      <c r="F2829" s="51">
        <f t="shared" si="133"/>
        <v>0.5625</v>
      </c>
      <c r="G2829" s="33">
        <f t="shared" si="134"/>
        <v>45487.5625</v>
      </c>
    </row>
    <row r="2830" spans="1:7" x14ac:dyDescent="0.45">
      <c r="A2830">
        <v>0</v>
      </c>
      <c r="B2830">
        <v>0</v>
      </c>
      <c r="C2830" t="s">
        <v>2858</v>
      </c>
      <c r="D2830" t="s">
        <v>2859</v>
      </c>
      <c r="E2830" s="32">
        <f t="shared" si="132"/>
        <v>45487</v>
      </c>
      <c r="F2830" s="51">
        <f t="shared" si="133"/>
        <v>0.58333333333333337</v>
      </c>
      <c r="G2830" s="33">
        <f t="shared" si="134"/>
        <v>45487.583333333336</v>
      </c>
    </row>
    <row r="2831" spans="1:7" x14ac:dyDescent="0.45">
      <c r="A2831">
        <v>0</v>
      </c>
      <c r="B2831">
        <v>0</v>
      </c>
      <c r="C2831" t="s">
        <v>2859</v>
      </c>
      <c r="D2831" t="s">
        <v>2860</v>
      </c>
      <c r="E2831" s="32">
        <f t="shared" si="132"/>
        <v>45487</v>
      </c>
      <c r="F2831" s="51">
        <f t="shared" si="133"/>
        <v>0.60416666666666663</v>
      </c>
      <c r="G2831" s="33">
        <f t="shared" si="134"/>
        <v>45487.604166666664</v>
      </c>
    </row>
    <row r="2832" spans="1:7" x14ac:dyDescent="0.45">
      <c r="A2832">
        <v>0</v>
      </c>
      <c r="B2832">
        <v>0</v>
      </c>
      <c r="C2832" t="s">
        <v>2860</v>
      </c>
      <c r="D2832" t="s">
        <v>2861</v>
      </c>
      <c r="E2832" s="32">
        <f t="shared" si="132"/>
        <v>45487</v>
      </c>
      <c r="F2832" s="51">
        <f t="shared" si="133"/>
        <v>0.625</v>
      </c>
      <c r="G2832" s="33">
        <f t="shared" si="134"/>
        <v>45487.625</v>
      </c>
    </row>
    <row r="2833" spans="1:7" x14ac:dyDescent="0.45">
      <c r="A2833">
        <v>0</v>
      </c>
      <c r="B2833">
        <v>0</v>
      </c>
      <c r="C2833" t="s">
        <v>2861</v>
      </c>
      <c r="D2833" t="s">
        <v>2862</v>
      </c>
      <c r="E2833" s="32">
        <f t="shared" si="132"/>
        <v>45487</v>
      </c>
      <c r="F2833" s="51">
        <f t="shared" si="133"/>
        <v>0.64583333333333337</v>
      </c>
      <c r="G2833" s="33">
        <f t="shared" si="134"/>
        <v>45487.645833333336</v>
      </c>
    </row>
    <row r="2834" spans="1:7" x14ac:dyDescent="0.45">
      <c r="A2834">
        <v>1.2566999999999999</v>
      </c>
      <c r="B2834">
        <v>6.9</v>
      </c>
      <c r="C2834" t="s">
        <v>2862</v>
      </c>
      <c r="D2834" t="s">
        <v>2863</v>
      </c>
      <c r="E2834" s="32">
        <f t="shared" si="132"/>
        <v>45487</v>
      </c>
      <c r="F2834" s="51">
        <f t="shared" si="133"/>
        <v>0.66666666666666663</v>
      </c>
      <c r="G2834" s="33">
        <f t="shared" si="134"/>
        <v>45487.666666666664</v>
      </c>
    </row>
    <row r="2835" spans="1:7" x14ac:dyDescent="0.45">
      <c r="A2835">
        <v>0</v>
      </c>
      <c r="B2835">
        <v>0</v>
      </c>
      <c r="C2835" t="s">
        <v>2863</v>
      </c>
      <c r="D2835" t="s">
        <v>2864</v>
      </c>
      <c r="E2835" s="32">
        <f t="shared" si="132"/>
        <v>45487</v>
      </c>
      <c r="F2835" s="51">
        <f t="shared" si="133"/>
        <v>0.6875</v>
      </c>
      <c r="G2835" s="33">
        <f t="shared" si="134"/>
        <v>45487.6875</v>
      </c>
    </row>
    <row r="2836" spans="1:7" x14ac:dyDescent="0.45">
      <c r="A2836">
        <v>0</v>
      </c>
      <c r="B2836">
        <v>0</v>
      </c>
      <c r="C2836" t="s">
        <v>2864</v>
      </c>
      <c r="D2836" t="s">
        <v>2865</v>
      </c>
      <c r="E2836" s="32">
        <f t="shared" si="132"/>
        <v>45487</v>
      </c>
      <c r="F2836" s="51">
        <f t="shared" si="133"/>
        <v>0.70833333333333337</v>
      </c>
      <c r="G2836" s="33">
        <f t="shared" si="134"/>
        <v>45487.708333333336</v>
      </c>
    </row>
    <row r="2837" spans="1:7" x14ac:dyDescent="0.45">
      <c r="A2837">
        <v>0</v>
      </c>
      <c r="B2837">
        <v>0</v>
      </c>
      <c r="C2837" t="s">
        <v>2865</v>
      </c>
      <c r="D2837" t="s">
        <v>2866</v>
      </c>
      <c r="E2837" s="32">
        <f t="shared" si="132"/>
        <v>45487</v>
      </c>
      <c r="F2837" s="51">
        <f t="shared" si="133"/>
        <v>0.72916666666666663</v>
      </c>
      <c r="G2837" s="33">
        <f t="shared" si="134"/>
        <v>45487.729166666664</v>
      </c>
    </row>
    <row r="2838" spans="1:7" x14ac:dyDescent="0.45">
      <c r="A2838">
        <v>2.1768000000000001</v>
      </c>
      <c r="B2838">
        <v>11.95</v>
      </c>
      <c r="C2838" t="s">
        <v>2866</v>
      </c>
      <c r="D2838" t="s">
        <v>2867</v>
      </c>
      <c r="E2838" s="32">
        <f t="shared" si="132"/>
        <v>45487</v>
      </c>
      <c r="F2838" s="51">
        <f t="shared" si="133"/>
        <v>0.75</v>
      </c>
      <c r="G2838" s="33">
        <f t="shared" si="134"/>
        <v>45487.75</v>
      </c>
    </row>
    <row r="2839" spans="1:7" x14ac:dyDescent="0.45">
      <c r="A2839">
        <v>3.7252999999999998</v>
      </c>
      <c r="B2839">
        <v>20.45</v>
      </c>
      <c r="C2839" t="s">
        <v>2867</v>
      </c>
      <c r="D2839" t="s">
        <v>2868</v>
      </c>
      <c r="E2839" s="32">
        <f t="shared" si="132"/>
        <v>45487</v>
      </c>
      <c r="F2839" s="51">
        <f t="shared" si="133"/>
        <v>0.77083333333333337</v>
      </c>
      <c r="G2839" s="33">
        <f t="shared" si="134"/>
        <v>45487.770833333336</v>
      </c>
    </row>
    <row r="2840" spans="1:7" x14ac:dyDescent="0.45">
      <c r="A2840">
        <v>0</v>
      </c>
      <c r="B2840">
        <v>0</v>
      </c>
      <c r="C2840" t="s">
        <v>2868</v>
      </c>
      <c r="D2840" t="s">
        <v>2869</v>
      </c>
      <c r="E2840" s="32">
        <f t="shared" si="132"/>
        <v>45487</v>
      </c>
      <c r="F2840" s="51">
        <f t="shared" si="133"/>
        <v>0.79166666666666663</v>
      </c>
      <c r="G2840" s="33">
        <f t="shared" si="134"/>
        <v>45487.791666666664</v>
      </c>
    </row>
    <row r="2841" spans="1:7" x14ac:dyDescent="0.45">
      <c r="A2841">
        <v>0</v>
      </c>
      <c r="B2841">
        <v>0</v>
      </c>
      <c r="C2841" t="s">
        <v>2869</v>
      </c>
      <c r="D2841" t="s">
        <v>2870</v>
      </c>
      <c r="E2841" s="32">
        <f t="shared" si="132"/>
        <v>45487</v>
      </c>
      <c r="F2841" s="51">
        <f t="shared" si="133"/>
        <v>0.8125</v>
      </c>
      <c r="G2841" s="33">
        <f t="shared" si="134"/>
        <v>45487.8125</v>
      </c>
    </row>
    <row r="2842" spans="1:7" x14ac:dyDescent="0.45">
      <c r="A2842">
        <v>0</v>
      </c>
      <c r="B2842">
        <v>0</v>
      </c>
      <c r="C2842" t="s">
        <v>2870</v>
      </c>
      <c r="D2842" t="s">
        <v>2871</v>
      </c>
      <c r="E2842" s="32">
        <f t="shared" si="132"/>
        <v>45487</v>
      </c>
      <c r="F2842" s="51">
        <f t="shared" si="133"/>
        <v>0.83333333333333337</v>
      </c>
      <c r="G2842" s="33">
        <f t="shared" si="134"/>
        <v>45487.833333333336</v>
      </c>
    </row>
    <row r="2843" spans="1:7" x14ac:dyDescent="0.45">
      <c r="A2843">
        <v>0</v>
      </c>
      <c r="B2843">
        <v>0</v>
      </c>
      <c r="C2843" t="s">
        <v>2871</v>
      </c>
      <c r="D2843" t="s">
        <v>2872</v>
      </c>
      <c r="E2843" s="32">
        <f t="shared" si="132"/>
        <v>45487</v>
      </c>
      <c r="F2843" s="51">
        <f t="shared" si="133"/>
        <v>0.85416666666666663</v>
      </c>
      <c r="G2843" s="33">
        <f t="shared" si="134"/>
        <v>45487.854166666664</v>
      </c>
    </row>
    <row r="2844" spans="1:7" x14ac:dyDescent="0.45">
      <c r="A2844">
        <v>0</v>
      </c>
      <c r="B2844">
        <v>0</v>
      </c>
      <c r="C2844" t="s">
        <v>2872</v>
      </c>
      <c r="D2844" t="s">
        <v>2873</v>
      </c>
      <c r="E2844" s="32">
        <f t="shared" si="132"/>
        <v>45487</v>
      </c>
      <c r="F2844" s="51">
        <f t="shared" si="133"/>
        <v>0.875</v>
      </c>
      <c r="G2844" s="33">
        <f t="shared" si="134"/>
        <v>45487.875</v>
      </c>
    </row>
    <row r="2845" spans="1:7" x14ac:dyDescent="0.45">
      <c r="A2845">
        <v>0</v>
      </c>
      <c r="B2845">
        <v>0</v>
      </c>
      <c r="C2845" t="s">
        <v>2873</v>
      </c>
      <c r="D2845" t="s">
        <v>2874</v>
      </c>
      <c r="E2845" s="32">
        <f t="shared" si="132"/>
        <v>45487</v>
      </c>
      <c r="F2845" s="51">
        <f t="shared" si="133"/>
        <v>0.89583333333333337</v>
      </c>
      <c r="G2845" s="33">
        <f t="shared" si="134"/>
        <v>45487.895833333336</v>
      </c>
    </row>
    <row r="2846" spans="1:7" x14ac:dyDescent="0.45">
      <c r="A2846">
        <v>0</v>
      </c>
      <c r="B2846">
        <v>0</v>
      </c>
      <c r="C2846" t="s">
        <v>2874</v>
      </c>
      <c r="D2846" t="s">
        <v>2875</v>
      </c>
      <c r="E2846" s="32">
        <f t="shared" si="132"/>
        <v>45487</v>
      </c>
      <c r="F2846" s="51">
        <f t="shared" si="133"/>
        <v>0.91666666666666663</v>
      </c>
      <c r="G2846" s="33">
        <f t="shared" si="134"/>
        <v>45487.916666666664</v>
      </c>
    </row>
    <row r="2847" spans="1:7" x14ac:dyDescent="0.45">
      <c r="A2847">
        <v>0</v>
      </c>
      <c r="B2847">
        <v>0</v>
      </c>
      <c r="C2847" t="s">
        <v>2875</v>
      </c>
      <c r="D2847" t="s">
        <v>2876</v>
      </c>
      <c r="E2847" s="32">
        <f t="shared" si="132"/>
        <v>45487</v>
      </c>
      <c r="F2847" s="51">
        <f t="shared" si="133"/>
        <v>0.9375</v>
      </c>
      <c r="G2847" s="33">
        <f t="shared" si="134"/>
        <v>45487.9375</v>
      </c>
    </row>
    <row r="2848" spans="1:7" x14ac:dyDescent="0.45">
      <c r="A2848">
        <v>0</v>
      </c>
      <c r="B2848">
        <v>0</v>
      </c>
      <c r="C2848" t="s">
        <v>2876</v>
      </c>
      <c r="D2848" t="s">
        <v>2877</v>
      </c>
      <c r="E2848" s="32">
        <f t="shared" si="132"/>
        <v>45487</v>
      </c>
      <c r="F2848" s="51">
        <f t="shared" si="133"/>
        <v>0.95833333333333337</v>
      </c>
      <c r="G2848" s="33">
        <f t="shared" si="134"/>
        <v>45487.958333333336</v>
      </c>
    </row>
    <row r="2849" spans="1:7" x14ac:dyDescent="0.45">
      <c r="A2849">
        <v>0</v>
      </c>
      <c r="B2849">
        <v>0</v>
      </c>
      <c r="C2849" t="s">
        <v>2877</v>
      </c>
      <c r="D2849" t="s">
        <v>2878</v>
      </c>
      <c r="E2849" s="32">
        <f t="shared" si="132"/>
        <v>45487</v>
      </c>
      <c r="F2849" s="51">
        <f t="shared" si="133"/>
        <v>0.97916666666666663</v>
      </c>
      <c r="G2849" s="33">
        <f t="shared" si="134"/>
        <v>45487.979166666664</v>
      </c>
    </row>
    <row r="2850" spans="1:7" x14ac:dyDescent="0.45">
      <c r="A2850">
        <v>2.24E-2</v>
      </c>
      <c r="B2850">
        <v>0.12</v>
      </c>
      <c r="C2850" t="s">
        <v>2878</v>
      </c>
      <c r="D2850" t="s">
        <v>2879</v>
      </c>
      <c r="E2850" s="32">
        <f t="shared" si="132"/>
        <v>45488</v>
      </c>
      <c r="F2850" s="51">
        <f t="shared" si="133"/>
        <v>0</v>
      </c>
      <c r="G2850" s="33">
        <f t="shared" si="134"/>
        <v>45488</v>
      </c>
    </row>
    <row r="2851" spans="1:7" x14ac:dyDescent="0.45">
      <c r="A2851">
        <v>0</v>
      </c>
      <c r="B2851">
        <v>0</v>
      </c>
      <c r="C2851" t="s">
        <v>2879</v>
      </c>
      <c r="D2851" t="s">
        <v>2880</v>
      </c>
      <c r="E2851" s="32">
        <f t="shared" si="132"/>
        <v>45488</v>
      </c>
      <c r="F2851" s="51">
        <f t="shared" si="133"/>
        <v>2.0833333333333332E-2</v>
      </c>
      <c r="G2851" s="33">
        <f t="shared" si="134"/>
        <v>45488.020833333336</v>
      </c>
    </row>
    <row r="2852" spans="1:7" x14ac:dyDescent="0.45">
      <c r="A2852">
        <v>0</v>
      </c>
      <c r="B2852">
        <v>0</v>
      </c>
      <c r="C2852" t="s">
        <v>2880</v>
      </c>
      <c r="D2852" t="s">
        <v>2881</v>
      </c>
      <c r="E2852" s="32">
        <f t="shared" si="132"/>
        <v>45488</v>
      </c>
      <c r="F2852" s="51">
        <f t="shared" si="133"/>
        <v>4.1666666666666664E-2</v>
      </c>
      <c r="G2852" s="33">
        <f t="shared" si="134"/>
        <v>45488.041666666664</v>
      </c>
    </row>
    <row r="2853" spans="1:7" x14ac:dyDescent="0.45">
      <c r="A2853">
        <v>0</v>
      </c>
      <c r="B2853">
        <v>0</v>
      </c>
      <c r="C2853" t="s">
        <v>2881</v>
      </c>
      <c r="D2853" t="s">
        <v>2882</v>
      </c>
      <c r="E2853" s="32">
        <f t="shared" si="132"/>
        <v>45488</v>
      </c>
      <c r="F2853" s="51">
        <f t="shared" si="133"/>
        <v>6.25E-2</v>
      </c>
      <c r="G2853" s="33">
        <f t="shared" si="134"/>
        <v>45488.0625</v>
      </c>
    </row>
    <row r="2854" spans="1:7" x14ac:dyDescent="0.45">
      <c r="A2854">
        <v>0</v>
      </c>
      <c r="B2854">
        <v>0</v>
      </c>
      <c r="C2854" t="s">
        <v>2882</v>
      </c>
      <c r="D2854" t="s">
        <v>2883</v>
      </c>
      <c r="E2854" s="32">
        <f t="shared" si="132"/>
        <v>45488</v>
      </c>
      <c r="F2854" s="51">
        <f t="shared" si="133"/>
        <v>8.3333333333333329E-2</v>
      </c>
      <c r="G2854" s="33">
        <f t="shared" si="134"/>
        <v>45488.083333333336</v>
      </c>
    </row>
    <row r="2855" spans="1:7" x14ac:dyDescent="0.45">
      <c r="A2855">
        <v>0</v>
      </c>
      <c r="B2855">
        <v>0</v>
      </c>
      <c r="C2855" t="s">
        <v>2883</v>
      </c>
      <c r="D2855" t="s">
        <v>2884</v>
      </c>
      <c r="E2855" s="32">
        <f t="shared" si="132"/>
        <v>45488</v>
      </c>
      <c r="F2855" s="51">
        <f t="shared" si="133"/>
        <v>0.10416666666666667</v>
      </c>
      <c r="G2855" s="33">
        <f t="shared" si="134"/>
        <v>45488.104166666664</v>
      </c>
    </row>
    <row r="2856" spans="1:7" x14ac:dyDescent="0.45">
      <c r="A2856">
        <v>0</v>
      </c>
      <c r="B2856">
        <v>0</v>
      </c>
      <c r="C2856" t="s">
        <v>2884</v>
      </c>
      <c r="D2856" t="s">
        <v>2885</v>
      </c>
      <c r="E2856" s="32">
        <f t="shared" si="132"/>
        <v>45488</v>
      </c>
      <c r="F2856" s="51">
        <f t="shared" si="133"/>
        <v>0.125</v>
      </c>
      <c r="G2856" s="33">
        <f t="shared" si="134"/>
        <v>45488.125</v>
      </c>
    </row>
    <row r="2857" spans="1:7" x14ac:dyDescent="0.45">
      <c r="A2857">
        <v>0</v>
      </c>
      <c r="B2857">
        <v>0</v>
      </c>
      <c r="C2857" t="s">
        <v>2885</v>
      </c>
      <c r="D2857" t="s">
        <v>2886</v>
      </c>
      <c r="E2857" s="32">
        <f t="shared" si="132"/>
        <v>45488</v>
      </c>
      <c r="F2857" s="51">
        <f t="shared" si="133"/>
        <v>0.14583333333333334</v>
      </c>
      <c r="G2857" s="33">
        <f t="shared" si="134"/>
        <v>45488.145833333336</v>
      </c>
    </row>
    <row r="2858" spans="1:7" x14ac:dyDescent="0.45">
      <c r="A2858">
        <v>0</v>
      </c>
      <c r="B2858">
        <v>0</v>
      </c>
      <c r="C2858" t="s">
        <v>2886</v>
      </c>
      <c r="D2858" t="s">
        <v>2887</v>
      </c>
      <c r="E2858" s="32">
        <f t="shared" si="132"/>
        <v>45488</v>
      </c>
      <c r="F2858" s="51">
        <f t="shared" si="133"/>
        <v>0.16666666666666666</v>
      </c>
      <c r="G2858" s="33">
        <f t="shared" si="134"/>
        <v>45488.166666666664</v>
      </c>
    </row>
    <row r="2859" spans="1:7" x14ac:dyDescent="0.45">
      <c r="A2859">
        <v>0</v>
      </c>
      <c r="B2859">
        <v>0</v>
      </c>
      <c r="C2859" t="s">
        <v>2887</v>
      </c>
      <c r="D2859" t="s">
        <v>2888</v>
      </c>
      <c r="E2859" s="32">
        <f t="shared" si="132"/>
        <v>45488</v>
      </c>
      <c r="F2859" s="51">
        <f t="shared" si="133"/>
        <v>0.1875</v>
      </c>
      <c r="G2859" s="33">
        <f t="shared" si="134"/>
        <v>45488.1875</v>
      </c>
    </row>
    <row r="2860" spans="1:7" x14ac:dyDescent="0.45">
      <c r="A2860">
        <v>0</v>
      </c>
      <c r="B2860">
        <v>0</v>
      </c>
      <c r="C2860" t="s">
        <v>2888</v>
      </c>
      <c r="D2860" t="s">
        <v>2889</v>
      </c>
      <c r="E2860" s="32">
        <f t="shared" si="132"/>
        <v>45488</v>
      </c>
      <c r="F2860" s="51">
        <f t="shared" si="133"/>
        <v>0.20833333333333334</v>
      </c>
      <c r="G2860" s="33">
        <f t="shared" si="134"/>
        <v>45488.208333333336</v>
      </c>
    </row>
    <row r="2861" spans="1:7" x14ac:dyDescent="0.45">
      <c r="A2861">
        <v>0</v>
      </c>
      <c r="B2861">
        <v>0</v>
      </c>
      <c r="C2861" t="s">
        <v>2889</v>
      </c>
      <c r="D2861" t="s">
        <v>2890</v>
      </c>
      <c r="E2861" s="32">
        <f t="shared" si="132"/>
        <v>45488</v>
      </c>
      <c r="F2861" s="51">
        <f t="shared" si="133"/>
        <v>0.22916666666666666</v>
      </c>
      <c r="G2861" s="33">
        <f t="shared" si="134"/>
        <v>45488.229166666664</v>
      </c>
    </row>
    <row r="2862" spans="1:7" x14ac:dyDescent="0.45">
      <c r="A2862">
        <v>0</v>
      </c>
      <c r="B2862">
        <v>0</v>
      </c>
      <c r="C2862" t="s">
        <v>2890</v>
      </c>
      <c r="D2862" t="s">
        <v>2891</v>
      </c>
      <c r="E2862" s="32">
        <f t="shared" si="132"/>
        <v>45488</v>
      </c>
      <c r="F2862" s="51">
        <f t="shared" si="133"/>
        <v>0.25</v>
      </c>
      <c r="G2862" s="33">
        <f t="shared" si="134"/>
        <v>45488.25</v>
      </c>
    </row>
    <row r="2863" spans="1:7" x14ac:dyDescent="0.45">
      <c r="A2863">
        <v>0</v>
      </c>
      <c r="B2863">
        <v>0</v>
      </c>
      <c r="C2863" t="s">
        <v>2891</v>
      </c>
      <c r="D2863" t="s">
        <v>2892</v>
      </c>
      <c r="E2863" s="32">
        <f t="shared" si="132"/>
        <v>45488</v>
      </c>
      <c r="F2863" s="51">
        <f t="shared" si="133"/>
        <v>0.27083333333333331</v>
      </c>
      <c r="G2863" s="33">
        <f t="shared" si="134"/>
        <v>45488.270833333336</v>
      </c>
    </row>
    <row r="2864" spans="1:7" x14ac:dyDescent="0.45">
      <c r="A2864">
        <v>1.12E-2</v>
      </c>
      <c r="B2864">
        <v>0.06</v>
      </c>
      <c r="C2864" t="s">
        <v>2892</v>
      </c>
      <c r="D2864" t="s">
        <v>2893</v>
      </c>
      <c r="E2864" s="32">
        <f t="shared" si="132"/>
        <v>45488</v>
      </c>
      <c r="F2864" s="51">
        <f t="shared" si="133"/>
        <v>0.29166666666666669</v>
      </c>
      <c r="G2864" s="33">
        <f t="shared" si="134"/>
        <v>45488.291666666664</v>
      </c>
    </row>
    <row r="2865" spans="1:7" x14ac:dyDescent="0.45">
      <c r="A2865">
        <v>2.24E-2</v>
      </c>
      <c r="B2865">
        <v>0.12</v>
      </c>
      <c r="C2865" t="s">
        <v>2893</v>
      </c>
      <c r="D2865" t="s">
        <v>2894</v>
      </c>
      <c r="E2865" s="32">
        <f t="shared" si="132"/>
        <v>45488</v>
      </c>
      <c r="F2865" s="51">
        <f t="shared" si="133"/>
        <v>0.3125</v>
      </c>
      <c r="G2865" s="33">
        <f t="shared" si="134"/>
        <v>45488.3125</v>
      </c>
    </row>
    <row r="2866" spans="1:7" x14ac:dyDescent="0.45">
      <c r="A2866">
        <v>0</v>
      </c>
      <c r="B2866">
        <v>0</v>
      </c>
      <c r="C2866" t="s">
        <v>2894</v>
      </c>
      <c r="D2866" t="s">
        <v>2895</v>
      </c>
      <c r="E2866" s="32">
        <f t="shared" si="132"/>
        <v>45488</v>
      </c>
      <c r="F2866" s="51">
        <f t="shared" si="133"/>
        <v>0.33333333333333331</v>
      </c>
      <c r="G2866" s="33">
        <f t="shared" si="134"/>
        <v>45488.333333333336</v>
      </c>
    </row>
    <row r="2867" spans="1:7" x14ac:dyDescent="0.45">
      <c r="A2867">
        <v>2.24E-2</v>
      </c>
      <c r="B2867">
        <v>0.12</v>
      </c>
      <c r="C2867" t="s">
        <v>2895</v>
      </c>
      <c r="D2867" t="s">
        <v>2896</v>
      </c>
      <c r="E2867" s="32">
        <f t="shared" si="132"/>
        <v>45488</v>
      </c>
      <c r="F2867" s="51">
        <f t="shared" si="133"/>
        <v>0.35416666666666669</v>
      </c>
      <c r="G2867" s="33">
        <f t="shared" si="134"/>
        <v>45488.354166666664</v>
      </c>
    </row>
    <row r="2868" spans="1:7" x14ac:dyDescent="0.45">
      <c r="A2868">
        <v>0</v>
      </c>
      <c r="B2868">
        <v>0</v>
      </c>
      <c r="C2868" t="s">
        <v>2896</v>
      </c>
      <c r="D2868" t="s">
        <v>2897</v>
      </c>
      <c r="E2868" s="32">
        <f t="shared" si="132"/>
        <v>45488</v>
      </c>
      <c r="F2868" s="51">
        <f t="shared" si="133"/>
        <v>0.375</v>
      </c>
      <c r="G2868" s="33">
        <f t="shared" si="134"/>
        <v>45488.375</v>
      </c>
    </row>
    <row r="2869" spans="1:7" x14ac:dyDescent="0.45">
      <c r="A2869">
        <v>0</v>
      </c>
      <c r="B2869">
        <v>0</v>
      </c>
      <c r="C2869" t="s">
        <v>2897</v>
      </c>
      <c r="D2869" t="s">
        <v>2898</v>
      </c>
      <c r="E2869" s="32">
        <f t="shared" si="132"/>
        <v>45488</v>
      </c>
      <c r="F2869" s="51">
        <f t="shared" si="133"/>
        <v>0.39583333333333331</v>
      </c>
      <c r="G2869" s="33">
        <f t="shared" si="134"/>
        <v>45488.395833333336</v>
      </c>
    </row>
    <row r="2870" spans="1:7" x14ac:dyDescent="0.45">
      <c r="A2870">
        <v>0</v>
      </c>
      <c r="B2870">
        <v>0</v>
      </c>
      <c r="C2870" t="s">
        <v>2898</v>
      </c>
      <c r="D2870" t="s">
        <v>2899</v>
      </c>
      <c r="E2870" s="32">
        <f t="shared" si="132"/>
        <v>45488</v>
      </c>
      <c r="F2870" s="51">
        <f t="shared" si="133"/>
        <v>0.41666666666666669</v>
      </c>
      <c r="G2870" s="33">
        <f t="shared" si="134"/>
        <v>45488.416666666664</v>
      </c>
    </row>
    <row r="2871" spans="1:7" x14ac:dyDescent="0.45">
      <c r="A2871">
        <v>0</v>
      </c>
      <c r="B2871">
        <v>0</v>
      </c>
      <c r="C2871" t="s">
        <v>2899</v>
      </c>
      <c r="D2871" t="s">
        <v>2900</v>
      </c>
      <c r="E2871" s="32">
        <f t="shared" si="132"/>
        <v>45488</v>
      </c>
      <c r="F2871" s="51">
        <f t="shared" si="133"/>
        <v>0.4375</v>
      </c>
      <c r="G2871" s="33">
        <f t="shared" si="134"/>
        <v>45488.4375</v>
      </c>
    </row>
    <row r="2872" spans="1:7" x14ac:dyDescent="0.45">
      <c r="A2872">
        <v>0</v>
      </c>
      <c r="B2872">
        <v>0</v>
      </c>
      <c r="C2872" t="s">
        <v>2900</v>
      </c>
      <c r="D2872" t="s">
        <v>2901</v>
      </c>
      <c r="E2872" s="32">
        <f t="shared" si="132"/>
        <v>45488</v>
      </c>
      <c r="F2872" s="51">
        <f t="shared" si="133"/>
        <v>0.45833333333333331</v>
      </c>
      <c r="G2872" s="33">
        <f t="shared" si="134"/>
        <v>45488.458333333336</v>
      </c>
    </row>
    <row r="2873" spans="1:7" x14ac:dyDescent="0.45">
      <c r="A2873">
        <v>0</v>
      </c>
      <c r="B2873">
        <v>0</v>
      </c>
      <c r="C2873" t="s">
        <v>2901</v>
      </c>
      <c r="D2873" t="s">
        <v>2902</v>
      </c>
      <c r="E2873" s="32">
        <f t="shared" si="132"/>
        <v>45488</v>
      </c>
      <c r="F2873" s="51">
        <f t="shared" si="133"/>
        <v>0.47916666666666669</v>
      </c>
      <c r="G2873" s="33">
        <f t="shared" si="134"/>
        <v>45488.479166666664</v>
      </c>
    </row>
    <row r="2874" spans="1:7" x14ac:dyDescent="0.45">
      <c r="A2874">
        <v>0</v>
      </c>
      <c r="B2874">
        <v>0</v>
      </c>
      <c r="C2874" t="s">
        <v>2902</v>
      </c>
      <c r="D2874" t="s">
        <v>2903</v>
      </c>
      <c r="E2874" s="32">
        <f t="shared" si="132"/>
        <v>45488</v>
      </c>
      <c r="F2874" s="51">
        <f t="shared" si="133"/>
        <v>0.5</v>
      </c>
      <c r="G2874" s="33">
        <f t="shared" si="134"/>
        <v>45488.5</v>
      </c>
    </row>
    <row r="2875" spans="1:7" x14ac:dyDescent="0.45">
      <c r="A2875">
        <v>1.9748000000000001</v>
      </c>
      <c r="B2875">
        <v>10.84</v>
      </c>
      <c r="C2875" t="s">
        <v>2903</v>
      </c>
      <c r="D2875" t="s">
        <v>2904</v>
      </c>
      <c r="E2875" s="32">
        <f t="shared" si="132"/>
        <v>45488</v>
      </c>
      <c r="F2875" s="51">
        <f t="shared" si="133"/>
        <v>0.52083333333333337</v>
      </c>
      <c r="G2875" s="33">
        <f t="shared" si="134"/>
        <v>45488.520833333336</v>
      </c>
    </row>
    <row r="2876" spans="1:7" x14ac:dyDescent="0.45">
      <c r="A2876">
        <v>0</v>
      </c>
      <c r="B2876">
        <v>0</v>
      </c>
      <c r="C2876" t="s">
        <v>2904</v>
      </c>
      <c r="D2876" t="s">
        <v>2905</v>
      </c>
      <c r="E2876" s="32">
        <f t="shared" si="132"/>
        <v>45488</v>
      </c>
      <c r="F2876" s="51">
        <f t="shared" si="133"/>
        <v>0.54166666666666663</v>
      </c>
      <c r="G2876" s="33">
        <f t="shared" si="134"/>
        <v>45488.541666666664</v>
      </c>
    </row>
    <row r="2877" spans="1:7" x14ac:dyDescent="0.45">
      <c r="A2877">
        <v>0</v>
      </c>
      <c r="B2877">
        <v>0</v>
      </c>
      <c r="C2877" t="s">
        <v>2905</v>
      </c>
      <c r="D2877" t="s">
        <v>2906</v>
      </c>
      <c r="E2877" s="32">
        <f t="shared" si="132"/>
        <v>45488</v>
      </c>
      <c r="F2877" s="51">
        <f t="shared" si="133"/>
        <v>0.5625</v>
      </c>
      <c r="G2877" s="33">
        <f t="shared" si="134"/>
        <v>45488.5625</v>
      </c>
    </row>
    <row r="2878" spans="1:7" x14ac:dyDescent="0.45">
      <c r="A2878">
        <v>0</v>
      </c>
      <c r="B2878">
        <v>0</v>
      </c>
      <c r="C2878" t="s">
        <v>2906</v>
      </c>
      <c r="D2878" t="s">
        <v>2907</v>
      </c>
      <c r="E2878" s="32">
        <f t="shared" si="132"/>
        <v>45488</v>
      </c>
      <c r="F2878" s="51">
        <f t="shared" si="133"/>
        <v>0.58333333333333337</v>
      </c>
      <c r="G2878" s="33">
        <f t="shared" si="134"/>
        <v>45488.583333333336</v>
      </c>
    </row>
    <row r="2879" spans="1:7" x14ac:dyDescent="0.45">
      <c r="A2879">
        <v>0</v>
      </c>
      <c r="B2879">
        <v>0</v>
      </c>
      <c r="C2879" t="s">
        <v>2907</v>
      </c>
      <c r="D2879" t="s">
        <v>2908</v>
      </c>
      <c r="E2879" s="32">
        <f t="shared" si="132"/>
        <v>45488</v>
      </c>
      <c r="F2879" s="51">
        <f t="shared" si="133"/>
        <v>0.60416666666666663</v>
      </c>
      <c r="G2879" s="33">
        <f t="shared" si="134"/>
        <v>45488.604166666664</v>
      </c>
    </row>
    <row r="2880" spans="1:7" x14ac:dyDescent="0.45">
      <c r="A2880">
        <v>0</v>
      </c>
      <c r="B2880">
        <v>0</v>
      </c>
      <c r="C2880" t="s">
        <v>2908</v>
      </c>
      <c r="D2880" t="s">
        <v>2909</v>
      </c>
      <c r="E2880" s="32">
        <f t="shared" si="132"/>
        <v>45488</v>
      </c>
      <c r="F2880" s="51">
        <f t="shared" si="133"/>
        <v>0.625</v>
      </c>
      <c r="G2880" s="33">
        <f t="shared" si="134"/>
        <v>45488.625</v>
      </c>
    </row>
    <row r="2881" spans="1:7" x14ac:dyDescent="0.45">
      <c r="A2881">
        <v>0</v>
      </c>
      <c r="B2881">
        <v>0</v>
      </c>
      <c r="C2881" t="s">
        <v>2909</v>
      </c>
      <c r="D2881" t="s">
        <v>2910</v>
      </c>
      <c r="E2881" s="32">
        <f t="shared" si="132"/>
        <v>45488</v>
      </c>
      <c r="F2881" s="51">
        <f t="shared" si="133"/>
        <v>0.64583333333333337</v>
      </c>
      <c r="G2881" s="33">
        <f t="shared" si="134"/>
        <v>45488.645833333336</v>
      </c>
    </row>
    <row r="2882" spans="1:7" x14ac:dyDescent="0.45">
      <c r="A2882">
        <v>0</v>
      </c>
      <c r="B2882">
        <v>0</v>
      </c>
      <c r="C2882" t="s">
        <v>2910</v>
      </c>
      <c r="D2882" t="s">
        <v>2911</v>
      </c>
      <c r="E2882" s="32">
        <f t="shared" si="132"/>
        <v>45488</v>
      </c>
      <c r="F2882" s="51">
        <f t="shared" si="133"/>
        <v>0.66666666666666663</v>
      </c>
      <c r="G2882" s="33">
        <f t="shared" si="134"/>
        <v>45488.666666666664</v>
      </c>
    </row>
    <row r="2883" spans="1:7" x14ac:dyDescent="0.45">
      <c r="A2883">
        <v>0</v>
      </c>
      <c r="B2883">
        <v>0</v>
      </c>
      <c r="C2883" t="s">
        <v>2911</v>
      </c>
      <c r="D2883" t="s">
        <v>2912</v>
      </c>
      <c r="E2883" s="32">
        <f t="shared" si="132"/>
        <v>45488</v>
      </c>
      <c r="F2883" s="51">
        <f t="shared" si="133"/>
        <v>0.6875</v>
      </c>
      <c r="G2883" s="33">
        <f t="shared" si="134"/>
        <v>45488.6875</v>
      </c>
    </row>
    <row r="2884" spans="1:7" x14ac:dyDescent="0.45">
      <c r="A2884">
        <v>0</v>
      </c>
      <c r="B2884">
        <v>0</v>
      </c>
      <c r="C2884" t="s">
        <v>2912</v>
      </c>
      <c r="D2884" t="s">
        <v>2913</v>
      </c>
      <c r="E2884" s="32">
        <f t="shared" ref="E2884:E2947" si="135">DATE(MID(C2884,2,4),MID(C2884,7,2),MID(C2884,10,2))</f>
        <v>45488</v>
      </c>
      <c r="F2884" s="51">
        <f t="shared" ref="F2884:F2947" si="136">TIME(MID(C2884,13,2),MID(C2884,16,2),0)</f>
        <v>0.70833333333333337</v>
      </c>
      <c r="G2884" s="33">
        <f t="shared" ref="G2884:G2947" si="137">E2884+F2884</f>
        <v>45488.708333333336</v>
      </c>
    </row>
    <row r="2885" spans="1:7" x14ac:dyDescent="0.45">
      <c r="A2885">
        <v>0</v>
      </c>
      <c r="B2885">
        <v>0</v>
      </c>
      <c r="C2885" t="s">
        <v>2913</v>
      </c>
      <c r="D2885" t="s">
        <v>2914</v>
      </c>
      <c r="E2885" s="32">
        <f t="shared" si="135"/>
        <v>45488</v>
      </c>
      <c r="F2885" s="51">
        <f t="shared" si="136"/>
        <v>0.72916666666666663</v>
      </c>
      <c r="G2885" s="33">
        <f t="shared" si="137"/>
        <v>45488.729166666664</v>
      </c>
    </row>
    <row r="2886" spans="1:7" x14ac:dyDescent="0.45">
      <c r="A2886">
        <v>0</v>
      </c>
      <c r="B2886">
        <v>0</v>
      </c>
      <c r="C2886" t="s">
        <v>2914</v>
      </c>
      <c r="D2886" t="s">
        <v>2915</v>
      </c>
      <c r="E2886" s="32">
        <f t="shared" si="135"/>
        <v>45488</v>
      </c>
      <c r="F2886" s="51">
        <f t="shared" si="136"/>
        <v>0.75</v>
      </c>
      <c r="G2886" s="33">
        <f t="shared" si="137"/>
        <v>45488.75</v>
      </c>
    </row>
    <row r="2887" spans="1:7" x14ac:dyDescent="0.45">
      <c r="A2887">
        <v>0</v>
      </c>
      <c r="B2887">
        <v>0</v>
      </c>
      <c r="C2887" t="s">
        <v>2915</v>
      </c>
      <c r="D2887" t="s">
        <v>2916</v>
      </c>
      <c r="E2887" s="32">
        <f t="shared" si="135"/>
        <v>45488</v>
      </c>
      <c r="F2887" s="51">
        <f t="shared" si="136"/>
        <v>0.77083333333333337</v>
      </c>
      <c r="G2887" s="33">
        <f t="shared" si="137"/>
        <v>45488.770833333336</v>
      </c>
    </row>
    <row r="2888" spans="1:7" x14ac:dyDescent="0.45">
      <c r="A2888">
        <v>0</v>
      </c>
      <c r="B2888">
        <v>0</v>
      </c>
      <c r="C2888" t="s">
        <v>2916</v>
      </c>
      <c r="D2888" t="s">
        <v>2917</v>
      </c>
      <c r="E2888" s="32">
        <f t="shared" si="135"/>
        <v>45488</v>
      </c>
      <c r="F2888" s="51">
        <f t="shared" si="136"/>
        <v>0.79166666666666663</v>
      </c>
      <c r="G2888" s="33">
        <f t="shared" si="137"/>
        <v>45488.791666666664</v>
      </c>
    </row>
    <row r="2889" spans="1:7" x14ac:dyDescent="0.45">
      <c r="A2889">
        <v>0.37030000000000002</v>
      </c>
      <c r="B2889">
        <v>2.0299999999999998</v>
      </c>
      <c r="C2889" t="s">
        <v>2917</v>
      </c>
      <c r="D2889" t="s">
        <v>2918</v>
      </c>
      <c r="E2889" s="32">
        <f t="shared" si="135"/>
        <v>45488</v>
      </c>
      <c r="F2889" s="51">
        <f t="shared" si="136"/>
        <v>0.8125</v>
      </c>
      <c r="G2889" s="33">
        <f t="shared" si="137"/>
        <v>45488.8125</v>
      </c>
    </row>
    <row r="2890" spans="1:7" x14ac:dyDescent="0.45">
      <c r="A2890">
        <v>0.26929999999999998</v>
      </c>
      <c r="B2890">
        <v>1.48</v>
      </c>
      <c r="C2890" t="s">
        <v>2918</v>
      </c>
      <c r="D2890" t="s">
        <v>2919</v>
      </c>
      <c r="E2890" s="32">
        <f t="shared" si="135"/>
        <v>45488</v>
      </c>
      <c r="F2890" s="51">
        <f t="shared" si="136"/>
        <v>0.83333333333333337</v>
      </c>
      <c r="G2890" s="33">
        <f t="shared" si="137"/>
        <v>45488.833333333336</v>
      </c>
    </row>
    <row r="2891" spans="1:7" x14ac:dyDescent="0.45">
      <c r="A2891">
        <v>0</v>
      </c>
      <c r="B2891">
        <v>0</v>
      </c>
      <c r="C2891" t="s">
        <v>2919</v>
      </c>
      <c r="D2891" t="s">
        <v>2920</v>
      </c>
      <c r="E2891" s="32">
        <f t="shared" si="135"/>
        <v>45488</v>
      </c>
      <c r="F2891" s="51">
        <f t="shared" si="136"/>
        <v>0.85416666666666663</v>
      </c>
      <c r="G2891" s="33">
        <f t="shared" si="137"/>
        <v>45488.854166666664</v>
      </c>
    </row>
    <row r="2892" spans="1:7" x14ac:dyDescent="0.45">
      <c r="A2892">
        <v>2.24E-2</v>
      </c>
      <c r="B2892">
        <v>0.12</v>
      </c>
      <c r="C2892" t="s">
        <v>2920</v>
      </c>
      <c r="D2892" t="s">
        <v>2921</v>
      </c>
      <c r="E2892" s="32">
        <f t="shared" si="135"/>
        <v>45488</v>
      </c>
      <c r="F2892" s="51">
        <f t="shared" si="136"/>
        <v>0.875</v>
      </c>
      <c r="G2892" s="33">
        <f t="shared" si="137"/>
        <v>45488.875</v>
      </c>
    </row>
    <row r="2893" spans="1:7" x14ac:dyDescent="0.45">
      <c r="A2893">
        <v>0.33660000000000001</v>
      </c>
      <c r="B2893">
        <v>1.85</v>
      </c>
      <c r="C2893" t="s">
        <v>2921</v>
      </c>
      <c r="D2893" t="s">
        <v>2922</v>
      </c>
      <c r="E2893" s="32">
        <f t="shared" si="135"/>
        <v>45488</v>
      </c>
      <c r="F2893" s="51">
        <f t="shared" si="136"/>
        <v>0.89583333333333337</v>
      </c>
      <c r="G2893" s="33">
        <f t="shared" si="137"/>
        <v>45488.895833333336</v>
      </c>
    </row>
    <row r="2894" spans="1:7" x14ac:dyDescent="0.45">
      <c r="A2894">
        <v>0</v>
      </c>
      <c r="B2894">
        <v>0</v>
      </c>
      <c r="C2894" t="s">
        <v>2922</v>
      </c>
      <c r="D2894" t="s">
        <v>2923</v>
      </c>
      <c r="E2894" s="32">
        <f t="shared" si="135"/>
        <v>45488</v>
      </c>
      <c r="F2894" s="51">
        <f t="shared" si="136"/>
        <v>0.91666666666666663</v>
      </c>
      <c r="G2894" s="33">
        <f t="shared" si="137"/>
        <v>45488.916666666664</v>
      </c>
    </row>
    <row r="2895" spans="1:7" x14ac:dyDescent="0.45">
      <c r="A2895">
        <v>0</v>
      </c>
      <c r="B2895">
        <v>0</v>
      </c>
      <c r="C2895" t="s">
        <v>2923</v>
      </c>
      <c r="D2895" t="s">
        <v>2924</v>
      </c>
      <c r="E2895" s="32">
        <f t="shared" si="135"/>
        <v>45488</v>
      </c>
      <c r="F2895" s="51">
        <f t="shared" si="136"/>
        <v>0.9375</v>
      </c>
      <c r="G2895" s="33">
        <f t="shared" si="137"/>
        <v>45488.9375</v>
      </c>
    </row>
    <row r="2896" spans="1:7" x14ac:dyDescent="0.45">
      <c r="A2896">
        <v>0.49370000000000003</v>
      </c>
      <c r="B2896">
        <v>2.71</v>
      </c>
      <c r="C2896" t="s">
        <v>2924</v>
      </c>
      <c r="D2896" t="s">
        <v>2925</v>
      </c>
      <c r="E2896" s="32">
        <f t="shared" si="135"/>
        <v>45488</v>
      </c>
      <c r="F2896" s="51">
        <f t="shared" si="136"/>
        <v>0.95833333333333337</v>
      </c>
      <c r="G2896" s="33">
        <f t="shared" si="137"/>
        <v>45488.958333333336</v>
      </c>
    </row>
    <row r="2897" spans="1:7" x14ac:dyDescent="0.45">
      <c r="A2897">
        <v>0</v>
      </c>
      <c r="B2897">
        <v>0</v>
      </c>
      <c r="C2897" t="s">
        <v>2925</v>
      </c>
      <c r="D2897" t="s">
        <v>2926</v>
      </c>
      <c r="E2897" s="32">
        <f t="shared" si="135"/>
        <v>45488</v>
      </c>
      <c r="F2897" s="51">
        <f t="shared" si="136"/>
        <v>0.97916666666666663</v>
      </c>
      <c r="G2897" s="33">
        <f t="shared" si="137"/>
        <v>45488.979166666664</v>
      </c>
    </row>
    <row r="2898" spans="1:7" x14ac:dyDescent="0.45">
      <c r="A2898">
        <v>0</v>
      </c>
      <c r="B2898">
        <v>0</v>
      </c>
      <c r="C2898" t="s">
        <v>2926</v>
      </c>
      <c r="D2898" t="s">
        <v>2927</v>
      </c>
      <c r="E2898" s="32">
        <f t="shared" si="135"/>
        <v>45489</v>
      </c>
      <c r="F2898" s="51">
        <f t="shared" si="136"/>
        <v>0</v>
      </c>
      <c r="G2898" s="33">
        <f t="shared" si="137"/>
        <v>45489</v>
      </c>
    </row>
    <row r="2899" spans="1:7" x14ac:dyDescent="0.45">
      <c r="A2899">
        <v>0</v>
      </c>
      <c r="B2899">
        <v>0</v>
      </c>
      <c r="C2899" t="s">
        <v>2927</v>
      </c>
      <c r="D2899" t="s">
        <v>2928</v>
      </c>
      <c r="E2899" s="32">
        <f t="shared" si="135"/>
        <v>45489</v>
      </c>
      <c r="F2899" s="51">
        <f t="shared" si="136"/>
        <v>2.0833333333333332E-2</v>
      </c>
      <c r="G2899" s="33">
        <f t="shared" si="137"/>
        <v>45489.020833333336</v>
      </c>
    </row>
    <row r="2900" spans="1:7" x14ac:dyDescent="0.45">
      <c r="A2900">
        <v>0</v>
      </c>
      <c r="B2900">
        <v>0</v>
      </c>
      <c r="C2900" t="s">
        <v>2928</v>
      </c>
      <c r="D2900" t="s">
        <v>2929</v>
      </c>
      <c r="E2900" s="32">
        <f t="shared" si="135"/>
        <v>45489</v>
      </c>
      <c r="F2900" s="51">
        <f t="shared" si="136"/>
        <v>4.1666666666666664E-2</v>
      </c>
      <c r="G2900" s="33">
        <f t="shared" si="137"/>
        <v>45489.041666666664</v>
      </c>
    </row>
    <row r="2901" spans="1:7" x14ac:dyDescent="0.45">
      <c r="A2901">
        <v>1.12E-2</v>
      </c>
      <c r="B2901">
        <v>0.06</v>
      </c>
      <c r="C2901" t="s">
        <v>2929</v>
      </c>
      <c r="D2901" t="s">
        <v>2930</v>
      </c>
      <c r="E2901" s="32">
        <f t="shared" si="135"/>
        <v>45489</v>
      </c>
      <c r="F2901" s="51">
        <f t="shared" si="136"/>
        <v>6.25E-2</v>
      </c>
      <c r="G2901" s="33">
        <f t="shared" si="137"/>
        <v>45489.0625</v>
      </c>
    </row>
    <row r="2902" spans="1:7" x14ac:dyDescent="0.45">
      <c r="A2902">
        <v>0</v>
      </c>
      <c r="B2902">
        <v>0</v>
      </c>
      <c r="C2902" t="s">
        <v>2930</v>
      </c>
      <c r="D2902" t="s">
        <v>2931</v>
      </c>
      <c r="E2902" s="32">
        <f t="shared" si="135"/>
        <v>45489</v>
      </c>
      <c r="F2902" s="51">
        <f t="shared" si="136"/>
        <v>8.3333333333333329E-2</v>
      </c>
      <c r="G2902" s="33">
        <f t="shared" si="137"/>
        <v>45489.083333333336</v>
      </c>
    </row>
    <row r="2903" spans="1:7" x14ac:dyDescent="0.45">
      <c r="A2903">
        <v>0</v>
      </c>
      <c r="B2903">
        <v>0</v>
      </c>
      <c r="C2903" t="s">
        <v>2931</v>
      </c>
      <c r="D2903" t="s">
        <v>2932</v>
      </c>
      <c r="E2903" s="32">
        <f t="shared" si="135"/>
        <v>45489</v>
      </c>
      <c r="F2903" s="51">
        <f t="shared" si="136"/>
        <v>0.10416666666666667</v>
      </c>
      <c r="G2903" s="33">
        <f t="shared" si="137"/>
        <v>45489.104166666664</v>
      </c>
    </row>
    <row r="2904" spans="1:7" x14ac:dyDescent="0.45">
      <c r="A2904">
        <v>0</v>
      </c>
      <c r="B2904">
        <v>0</v>
      </c>
      <c r="C2904" t="s">
        <v>2932</v>
      </c>
      <c r="D2904" t="s">
        <v>2933</v>
      </c>
      <c r="E2904" s="32">
        <f t="shared" si="135"/>
        <v>45489</v>
      </c>
      <c r="F2904" s="51">
        <f t="shared" si="136"/>
        <v>0.125</v>
      </c>
      <c r="G2904" s="33">
        <f t="shared" si="137"/>
        <v>45489.125</v>
      </c>
    </row>
    <row r="2905" spans="1:7" x14ac:dyDescent="0.45">
      <c r="A2905">
        <v>0</v>
      </c>
      <c r="B2905">
        <v>0</v>
      </c>
      <c r="C2905" t="s">
        <v>2933</v>
      </c>
      <c r="D2905" t="s">
        <v>2934</v>
      </c>
      <c r="E2905" s="32">
        <f t="shared" si="135"/>
        <v>45489</v>
      </c>
      <c r="F2905" s="51">
        <f t="shared" si="136"/>
        <v>0.14583333333333334</v>
      </c>
      <c r="G2905" s="33">
        <f t="shared" si="137"/>
        <v>45489.145833333336</v>
      </c>
    </row>
    <row r="2906" spans="1:7" x14ac:dyDescent="0.45">
      <c r="A2906">
        <v>0</v>
      </c>
      <c r="B2906">
        <v>0</v>
      </c>
      <c r="C2906" t="s">
        <v>2934</v>
      </c>
      <c r="D2906" t="s">
        <v>2935</v>
      </c>
      <c r="E2906" s="32">
        <f t="shared" si="135"/>
        <v>45489</v>
      </c>
      <c r="F2906" s="51">
        <f t="shared" si="136"/>
        <v>0.16666666666666666</v>
      </c>
      <c r="G2906" s="33">
        <f t="shared" si="137"/>
        <v>45489.166666666664</v>
      </c>
    </row>
    <row r="2907" spans="1:7" x14ac:dyDescent="0.45">
      <c r="A2907">
        <v>0</v>
      </c>
      <c r="B2907">
        <v>0</v>
      </c>
      <c r="C2907" t="s">
        <v>2935</v>
      </c>
      <c r="D2907" t="s">
        <v>2936</v>
      </c>
      <c r="E2907" s="32">
        <f t="shared" si="135"/>
        <v>45489</v>
      </c>
      <c r="F2907" s="51">
        <f t="shared" si="136"/>
        <v>0.1875</v>
      </c>
      <c r="G2907" s="33">
        <f t="shared" si="137"/>
        <v>45489.1875</v>
      </c>
    </row>
    <row r="2908" spans="1:7" x14ac:dyDescent="0.45">
      <c r="A2908">
        <v>0</v>
      </c>
      <c r="B2908">
        <v>0</v>
      </c>
      <c r="C2908" t="s">
        <v>2936</v>
      </c>
      <c r="D2908" t="s">
        <v>2937</v>
      </c>
      <c r="E2908" s="32">
        <f t="shared" si="135"/>
        <v>45489</v>
      </c>
      <c r="F2908" s="51">
        <f t="shared" si="136"/>
        <v>0.20833333333333334</v>
      </c>
      <c r="G2908" s="33">
        <f t="shared" si="137"/>
        <v>45489.208333333336</v>
      </c>
    </row>
    <row r="2909" spans="1:7" x14ac:dyDescent="0.45">
      <c r="A2909">
        <v>0</v>
      </c>
      <c r="B2909">
        <v>0</v>
      </c>
      <c r="C2909" t="s">
        <v>2937</v>
      </c>
      <c r="D2909" t="s">
        <v>2938</v>
      </c>
      <c r="E2909" s="32">
        <f t="shared" si="135"/>
        <v>45489</v>
      </c>
      <c r="F2909" s="51">
        <f t="shared" si="136"/>
        <v>0.22916666666666666</v>
      </c>
      <c r="G2909" s="33">
        <f t="shared" si="137"/>
        <v>45489.229166666664</v>
      </c>
    </row>
    <row r="2910" spans="1:7" x14ac:dyDescent="0.45">
      <c r="A2910">
        <v>0</v>
      </c>
      <c r="B2910">
        <v>0</v>
      </c>
      <c r="C2910" t="s">
        <v>2938</v>
      </c>
      <c r="D2910" t="s">
        <v>2939</v>
      </c>
      <c r="E2910" s="32">
        <f t="shared" si="135"/>
        <v>45489</v>
      </c>
      <c r="F2910" s="51">
        <f t="shared" si="136"/>
        <v>0.25</v>
      </c>
      <c r="G2910" s="33">
        <f t="shared" si="137"/>
        <v>45489.25</v>
      </c>
    </row>
    <row r="2911" spans="1:7" x14ac:dyDescent="0.45">
      <c r="A2911">
        <v>0</v>
      </c>
      <c r="B2911">
        <v>0</v>
      </c>
      <c r="C2911" t="s">
        <v>2939</v>
      </c>
      <c r="D2911" t="s">
        <v>2940</v>
      </c>
      <c r="E2911" s="32">
        <f t="shared" si="135"/>
        <v>45489</v>
      </c>
      <c r="F2911" s="51">
        <f t="shared" si="136"/>
        <v>0.27083333333333331</v>
      </c>
      <c r="G2911" s="33">
        <f t="shared" si="137"/>
        <v>45489.270833333336</v>
      </c>
    </row>
    <row r="2912" spans="1:7" x14ac:dyDescent="0.45">
      <c r="A2912">
        <v>0</v>
      </c>
      <c r="B2912">
        <v>0</v>
      </c>
      <c r="C2912" t="s">
        <v>2940</v>
      </c>
      <c r="D2912" t="s">
        <v>2941</v>
      </c>
      <c r="E2912" s="32">
        <f t="shared" si="135"/>
        <v>45489</v>
      </c>
      <c r="F2912" s="51">
        <f t="shared" si="136"/>
        <v>0.29166666666666669</v>
      </c>
      <c r="G2912" s="33">
        <f t="shared" si="137"/>
        <v>45489.291666666664</v>
      </c>
    </row>
    <row r="2913" spans="1:7" x14ac:dyDescent="0.45">
      <c r="A2913">
        <v>0</v>
      </c>
      <c r="B2913">
        <v>0</v>
      </c>
      <c r="C2913" t="s">
        <v>2941</v>
      </c>
      <c r="D2913" t="s">
        <v>2942</v>
      </c>
      <c r="E2913" s="32">
        <f t="shared" si="135"/>
        <v>45489</v>
      </c>
      <c r="F2913" s="51">
        <f t="shared" si="136"/>
        <v>0.3125</v>
      </c>
      <c r="G2913" s="33">
        <f t="shared" si="137"/>
        <v>45489.3125</v>
      </c>
    </row>
    <row r="2914" spans="1:7" x14ac:dyDescent="0.45">
      <c r="A2914">
        <v>0</v>
      </c>
      <c r="B2914">
        <v>0</v>
      </c>
      <c r="C2914" t="s">
        <v>2942</v>
      </c>
      <c r="D2914" t="s">
        <v>2943</v>
      </c>
      <c r="E2914" s="32">
        <f t="shared" si="135"/>
        <v>45489</v>
      </c>
      <c r="F2914" s="51">
        <f t="shared" si="136"/>
        <v>0.33333333333333331</v>
      </c>
      <c r="G2914" s="33">
        <f t="shared" si="137"/>
        <v>45489.333333333336</v>
      </c>
    </row>
    <row r="2915" spans="1:7" x14ac:dyDescent="0.45">
      <c r="A2915">
        <v>0</v>
      </c>
      <c r="B2915">
        <v>0</v>
      </c>
      <c r="C2915" t="s">
        <v>2943</v>
      </c>
      <c r="D2915" t="s">
        <v>2944</v>
      </c>
      <c r="E2915" s="32">
        <f t="shared" si="135"/>
        <v>45489</v>
      </c>
      <c r="F2915" s="51">
        <f t="shared" si="136"/>
        <v>0.35416666666666669</v>
      </c>
      <c r="G2915" s="33">
        <f t="shared" si="137"/>
        <v>45489.354166666664</v>
      </c>
    </row>
    <row r="2916" spans="1:7" x14ac:dyDescent="0.45">
      <c r="A2916">
        <v>0</v>
      </c>
      <c r="B2916">
        <v>0</v>
      </c>
      <c r="C2916" t="s">
        <v>2944</v>
      </c>
      <c r="D2916" t="s">
        <v>2945</v>
      </c>
      <c r="E2916" s="32">
        <f t="shared" si="135"/>
        <v>45489</v>
      </c>
      <c r="F2916" s="51">
        <f t="shared" si="136"/>
        <v>0.375</v>
      </c>
      <c r="G2916" s="33">
        <f t="shared" si="137"/>
        <v>45489.375</v>
      </c>
    </row>
    <row r="2917" spans="1:7" x14ac:dyDescent="0.45">
      <c r="A2917">
        <v>0</v>
      </c>
      <c r="B2917">
        <v>0</v>
      </c>
      <c r="C2917" t="s">
        <v>2945</v>
      </c>
      <c r="D2917" t="s">
        <v>2946</v>
      </c>
      <c r="E2917" s="32">
        <f t="shared" si="135"/>
        <v>45489</v>
      </c>
      <c r="F2917" s="51">
        <f t="shared" si="136"/>
        <v>0.39583333333333331</v>
      </c>
      <c r="G2917" s="33">
        <f t="shared" si="137"/>
        <v>45489.395833333336</v>
      </c>
    </row>
    <row r="2918" spans="1:7" x14ac:dyDescent="0.45">
      <c r="A2918">
        <v>0</v>
      </c>
      <c r="B2918">
        <v>0</v>
      </c>
      <c r="C2918" t="s">
        <v>2946</v>
      </c>
      <c r="D2918" t="s">
        <v>2947</v>
      </c>
      <c r="E2918" s="32">
        <f t="shared" si="135"/>
        <v>45489</v>
      </c>
      <c r="F2918" s="51">
        <f t="shared" si="136"/>
        <v>0.41666666666666669</v>
      </c>
      <c r="G2918" s="33">
        <f t="shared" si="137"/>
        <v>45489.416666666664</v>
      </c>
    </row>
    <row r="2919" spans="1:7" x14ac:dyDescent="0.45">
      <c r="A2919">
        <v>0</v>
      </c>
      <c r="B2919">
        <v>0</v>
      </c>
      <c r="C2919" t="s">
        <v>2947</v>
      </c>
      <c r="D2919" t="s">
        <v>2948</v>
      </c>
      <c r="E2919" s="32">
        <f t="shared" si="135"/>
        <v>45489</v>
      </c>
      <c r="F2919" s="51">
        <f t="shared" si="136"/>
        <v>0.4375</v>
      </c>
      <c r="G2919" s="33">
        <f t="shared" si="137"/>
        <v>45489.4375</v>
      </c>
    </row>
    <row r="2920" spans="1:7" x14ac:dyDescent="0.45">
      <c r="A2920">
        <v>0</v>
      </c>
      <c r="B2920">
        <v>0</v>
      </c>
      <c r="C2920" t="s">
        <v>2948</v>
      </c>
      <c r="D2920" t="s">
        <v>2949</v>
      </c>
      <c r="E2920" s="32">
        <f t="shared" si="135"/>
        <v>45489</v>
      </c>
      <c r="F2920" s="51">
        <f t="shared" si="136"/>
        <v>0.45833333333333331</v>
      </c>
      <c r="G2920" s="33">
        <f t="shared" si="137"/>
        <v>45489.458333333336</v>
      </c>
    </row>
    <row r="2921" spans="1:7" x14ac:dyDescent="0.45">
      <c r="A2921">
        <v>0</v>
      </c>
      <c r="B2921">
        <v>0</v>
      </c>
      <c r="C2921" t="s">
        <v>2949</v>
      </c>
      <c r="D2921" t="s">
        <v>2950</v>
      </c>
      <c r="E2921" s="32">
        <f t="shared" si="135"/>
        <v>45489</v>
      </c>
      <c r="F2921" s="51">
        <f t="shared" si="136"/>
        <v>0.47916666666666669</v>
      </c>
      <c r="G2921" s="33">
        <f t="shared" si="137"/>
        <v>45489.479166666664</v>
      </c>
    </row>
    <row r="2922" spans="1:7" x14ac:dyDescent="0.45">
      <c r="A2922">
        <v>0</v>
      </c>
      <c r="B2922">
        <v>0</v>
      </c>
      <c r="C2922" t="s">
        <v>2950</v>
      </c>
      <c r="D2922" t="s">
        <v>2951</v>
      </c>
      <c r="E2922" s="32">
        <f t="shared" si="135"/>
        <v>45489</v>
      </c>
      <c r="F2922" s="51">
        <f t="shared" si="136"/>
        <v>0.5</v>
      </c>
      <c r="G2922" s="33">
        <f t="shared" si="137"/>
        <v>45489.5</v>
      </c>
    </row>
    <row r="2923" spans="1:7" x14ac:dyDescent="0.45">
      <c r="A2923">
        <v>0.1459</v>
      </c>
      <c r="B2923">
        <v>0.8</v>
      </c>
      <c r="C2923" t="s">
        <v>2951</v>
      </c>
      <c r="D2923" t="s">
        <v>2952</v>
      </c>
      <c r="E2923" s="32">
        <f t="shared" si="135"/>
        <v>45489</v>
      </c>
      <c r="F2923" s="51">
        <f t="shared" si="136"/>
        <v>0.52083333333333337</v>
      </c>
      <c r="G2923" s="33">
        <f t="shared" si="137"/>
        <v>45489.520833333336</v>
      </c>
    </row>
    <row r="2924" spans="1:7" x14ac:dyDescent="0.45">
      <c r="A2924">
        <v>0</v>
      </c>
      <c r="B2924">
        <v>0</v>
      </c>
      <c r="C2924" t="s">
        <v>2952</v>
      </c>
      <c r="D2924" t="s">
        <v>2953</v>
      </c>
      <c r="E2924" s="32">
        <f t="shared" si="135"/>
        <v>45489</v>
      </c>
      <c r="F2924" s="51">
        <f t="shared" si="136"/>
        <v>0.54166666666666663</v>
      </c>
      <c r="G2924" s="33">
        <f t="shared" si="137"/>
        <v>45489.541666666664</v>
      </c>
    </row>
    <row r="2925" spans="1:7" x14ac:dyDescent="0.45">
      <c r="A2925">
        <v>0</v>
      </c>
      <c r="B2925">
        <v>0</v>
      </c>
      <c r="C2925" t="s">
        <v>2953</v>
      </c>
      <c r="D2925" t="s">
        <v>2954</v>
      </c>
      <c r="E2925" s="32">
        <f t="shared" si="135"/>
        <v>45489</v>
      </c>
      <c r="F2925" s="51">
        <f t="shared" si="136"/>
        <v>0.5625</v>
      </c>
      <c r="G2925" s="33">
        <f t="shared" si="137"/>
        <v>45489.5625</v>
      </c>
    </row>
    <row r="2926" spans="1:7" x14ac:dyDescent="0.45">
      <c r="A2926">
        <v>0</v>
      </c>
      <c r="B2926">
        <v>0</v>
      </c>
      <c r="C2926" t="s">
        <v>2954</v>
      </c>
      <c r="D2926" t="s">
        <v>2955</v>
      </c>
      <c r="E2926" s="32">
        <f t="shared" si="135"/>
        <v>45489</v>
      </c>
      <c r="F2926" s="51">
        <f t="shared" si="136"/>
        <v>0.58333333333333337</v>
      </c>
      <c r="G2926" s="33">
        <f t="shared" si="137"/>
        <v>45489.583333333336</v>
      </c>
    </row>
    <row r="2927" spans="1:7" x14ac:dyDescent="0.45">
      <c r="A2927">
        <v>0</v>
      </c>
      <c r="B2927">
        <v>0</v>
      </c>
      <c r="C2927" t="s">
        <v>2955</v>
      </c>
      <c r="D2927" t="s">
        <v>2956</v>
      </c>
      <c r="E2927" s="32">
        <f t="shared" si="135"/>
        <v>45489</v>
      </c>
      <c r="F2927" s="51">
        <f t="shared" si="136"/>
        <v>0.60416666666666663</v>
      </c>
      <c r="G2927" s="33">
        <f t="shared" si="137"/>
        <v>45489.604166666664</v>
      </c>
    </row>
    <row r="2928" spans="1:7" x14ac:dyDescent="0.45">
      <c r="A2928">
        <v>0</v>
      </c>
      <c r="B2928">
        <v>0</v>
      </c>
      <c r="C2928" t="s">
        <v>2956</v>
      </c>
      <c r="D2928" t="s">
        <v>2957</v>
      </c>
      <c r="E2928" s="32">
        <f t="shared" si="135"/>
        <v>45489</v>
      </c>
      <c r="F2928" s="51">
        <f t="shared" si="136"/>
        <v>0.625</v>
      </c>
      <c r="G2928" s="33">
        <f t="shared" si="137"/>
        <v>45489.625</v>
      </c>
    </row>
    <row r="2929" spans="1:7" x14ac:dyDescent="0.45">
      <c r="A2929">
        <v>0</v>
      </c>
      <c r="B2929">
        <v>0</v>
      </c>
      <c r="C2929" t="s">
        <v>2957</v>
      </c>
      <c r="D2929" t="s">
        <v>2958</v>
      </c>
      <c r="E2929" s="32">
        <f t="shared" si="135"/>
        <v>45489</v>
      </c>
      <c r="F2929" s="51">
        <f t="shared" si="136"/>
        <v>0.64583333333333337</v>
      </c>
      <c r="G2929" s="33">
        <f t="shared" si="137"/>
        <v>45489.645833333336</v>
      </c>
    </row>
    <row r="2930" spans="1:7" x14ac:dyDescent="0.45">
      <c r="A2930">
        <v>0</v>
      </c>
      <c r="B2930">
        <v>0</v>
      </c>
      <c r="C2930" t="s">
        <v>2958</v>
      </c>
      <c r="D2930" t="s">
        <v>2959</v>
      </c>
      <c r="E2930" s="32">
        <f t="shared" si="135"/>
        <v>45489</v>
      </c>
      <c r="F2930" s="51">
        <f t="shared" si="136"/>
        <v>0.66666666666666663</v>
      </c>
      <c r="G2930" s="33">
        <f t="shared" si="137"/>
        <v>45489.666666666664</v>
      </c>
    </row>
    <row r="2931" spans="1:7" x14ac:dyDescent="0.45">
      <c r="A2931">
        <v>0</v>
      </c>
      <c r="B2931">
        <v>0</v>
      </c>
      <c r="C2931" t="s">
        <v>2959</v>
      </c>
      <c r="D2931" t="s">
        <v>2960</v>
      </c>
      <c r="E2931" s="32">
        <f t="shared" si="135"/>
        <v>45489</v>
      </c>
      <c r="F2931" s="51">
        <f t="shared" si="136"/>
        <v>0.6875</v>
      </c>
      <c r="G2931" s="33">
        <f t="shared" si="137"/>
        <v>45489.6875</v>
      </c>
    </row>
    <row r="2932" spans="1:7" x14ac:dyDescent="0.45">
      <c r="A2932">
        <v>0</v>
      </c>
      <c r="B2932">
        <v>0</v>
      </c>
      <c r="C2932" t="s">
        <v>2960</v>
      </c>
      <c r="D2932" t="s">
        <v>2961</v>
      </c>
      <c r="E2932" s="32">
        <f t="shared" si="135"/>
        <v>45489</v>
      </c>
      <c r="F2932" s="51">
        <f t="shared" si="136"/>
        <v>0.70833333333333337</v>
      </c>
      <c r="G2932" s="33">
        <f t="shared" si="137"/>
        <v>45489.708333333336</v>
      </c>
    </row>
    <row r="2933" spans="1:7" x14ac:dyDescent="0.45">
      <c r="A2933">
        <v>0.20200000000000001</v>
      </c>
      <c r="B2933">
        <v>1.1100000000000001</v>
      </c>
      <c r="C2933" t="s">
        <v>2961</v>
      </c>
      <c r="D2933" t="s">
        <v>2962</v>
      </c>
      <c r="E2933" s="32">
        <f t="shared" si="135"/>
        <v>45489</v>
      </c>
      <c r="F2933" s="51">
        <f t="shared" si="136"/>
        <v>0.72916666666666663</v>
      </c>
      <c r="G2933" s="33">
        <f t="shared" si="137"/>
        <v>45489.729166666664</v>
      </c>
    </row>
    <row r="2934" spans="1:7" x14ac:dyDescent="0.45">
      <c r="A2934">
        <v>0</v>
      </c>
      <c r="B2934">
        <v>0</v>
      </c>
      <c r="C2934" t="s">
        <v>2962</v>
      </c>
      <c r="D2934" t="s">
        <v>2963</v>
      </c>
      <c r="E2934" s="32">
        <f t="shared" si="135"/>
        <v>45489</v>
      </c>
      <c r="F2934" s="51">
        <f t="shared" si="136"/>
        <v>0.75</v>
      </c>
      <c r="G2934" s="33">
        <f t="shared" si="137"/>
        <v>45489.75</v>
      </c>
    </row>
    <row r="2935" spans="1:7" x14ac:dyDescent="0.45">
      <c r="A2935">
        <v>0</v>
      </c>
      <c r="B2935">
        <v>0</v>
      </c>
      <c r="C2935" t="s">
        <v>2963</v>
      </c>
      <c r="D2935" t="s">
        <v>2964</v>
      </c>
      <c r="E2935" s="32">
        <f t="shared" si="135"/>
        <v>45489</v>
      </c>
      <c r="F2935" s="51">
        <f t="shared" si="136"/>
        <v>0.77083333333333337</v>
      </c>
      <c r="G2935" s="33">
        <f t="shared" si="137"/>
        <v>45489.770833333336</v>
      </c>
    </row>
    <row r="2936" spans="1:7" x14ac:dyDescent="0.45">
      <c r="A2936">
        <v>0</v>
      </c>
      <c r="B2936">
        <v>0</v>
      </c>
      <c r="C2936" t="s">
        <v>2964</v>
      </c>
      <c r="D2936" t="s">
        <v>2965</v>
      </c>
      <c r="E2936" s="32">
        <f t="shared" si="135"/>
        <v>45489</v>
      </c>
      <c r="F2936" s="51">
        <f t="shared" si="136"/>
        <v>0.79166666666666663</v>
      </c>
      <c r="G2936" s="33">
        <f t="shared" si="137"/>
        <v>45489.791666666664</v>
      </c>
    </row>
    <row r="2937" spans="1:7" x14ac:dyDescent="0.45">
      <c r="A2937">
        <v>0</v>
      </c>
      <c r="B2937">
        <v>0</v>
      </c>
      <c r="C2937" t="s">
        <v>2965</v>
      </c>
      <c r="D2937" t="s">
        <v>2966</v>
      </c>
      <c r="E2937" s="32">
        <f t="shared" si="135"/>
        <v>45489</v>
      </c>
      <c r="F2937" s="51">
        <f t="shared" si="136"/>
        <v>0.8125</v>
      </c>
      <c r="G2937" s="33">
        <f t="shared" si="137"/>
        <v>45489.8125</v>
      </c>
    </row>
    <row r="2938" spans="1:7" x14ac:dyDescent="0.45">
      <c r="A2938">
        <v>0</v>
      </c>
      <c r="B2938">
        <v>0</v>
      </c>
      <c r="C2938" t="s">
        <v>2966</v>
      </c>
      <c r="D2938" t="s">
        <v>2967</v>
      </c>
      <c r="E2938" s="32">
        <f t="shared" si="135"/>
        <v>45489</v>
      </c>
      <c r="F2938" s="51">
        <f t="shared" si="136"/>
        <v>0.83333333333333337</v>
      </c>
      <c r="G2938" s="33">
        <f t="shared" si="137"/>
        <v>45489.833333333336</v>
      </c>
    </row>
    <row r="2939" spans="1:7" x14ac:dyDescent="0.45">
      <c r="A2939">
        <v>0</v>
      </c>
      <c r="B2939">
        <v>0</v>
      </c>
      <c r="C2939" t="s">
        <v>2967</v>
      </c>
      <c r="D2939" t="s">
        <v>2968</v>
      </c>
      <c r="E2939" s="32">
        <f t="shared" si="135"/>
        <v>45489</v>
      </c>
      <c r="F2939" s="51">
        <f t="shared" si="136"/>
        <v>0.85416666666666663</v>
      </c>
      <c r="G2939" s="33">
        <f t="shared" si="137"/>
        <v>45489.854166666664</v>
      </c>
    </row>
    <row r="2940" spans="1:7" x14ac:dyDescent="0.45">
      <c r="A2940">
        <v>0</v>
      </c>
      <c r="B2940">
        <v>0</v>
      </c>
      <c r="C2940" t="s">
        <v>2968</v>
      </c>
      <c r="D2940" t="s">
        <v>2969</v>
      </c>
      <c r="E2940" s="32">
        <f t="shared" si="135"/>
        <v>45489</v>
      </c>
      <c r="F2940" s="51">
        <f t="shared" si="136"/>
        <v>0.875</v>
      </c>
      <c r="G2940" s="33">
        <f t="shared" si="137"/>
        <v>45489.875</v>
      </c>
    </row>
    <row r="2941" spans="1:7" x14ac:dyDescent="0.45">
      <c r="A2941">
        <v>0</v>
      </c>
      <c r="B2941">
        <v>0</v>
      </c>
      <c r="C2941" t="s">
        <v>2969</v>
      </c>
      <c r="D2941" t="s">
        <v>2970</v>
      </c>
      <c r="E2941" s="32">
        <f t="shared" si="135"/>
        <v>45489</v>
      </c>
      <c r="F2941" s="51">
        <f t="shared" si="136"/>
        <v>0.89583333333333337</v>
      </c>
      <c r="G2941" s="33">
        <f t="shared" si="137"/>
        <v>45489.895833333336</v>
      </c>
    </row>
    <row r="2942" spans="1:7" x14ac:dyDescent="0.45">
      <c r="A2942">
        <v>0</v>
      </c>
      <c r="B2942">
        <v>0</v>
      </c>
      <c r="C2942" t="s">
        <v>2970</v>
      </c>
      <c r="D2942" t="s">
        <v>2971</v>
      </c>
      <c r="E2942" s="32">
        <f t="shared" si="135"/>
        <v>45489</v>
      </c>
      <c r="F2942" s="51">
        <f t="shared" si="136"/>
        <v>0.91666666666666663</v>
      </c>
      <c r="G2942" s="33">
        <f t="shared" si="137"/>
        <v>45489.916666666664</v>
      </c>
    </row>
    <row r="2943" spans="1:7" x14ac:dyDescent="0.45">
      <c r="A2943">
        <v>1.8626</v>
      </c>
      <c r="B2943">
        <v>10.220000000000001</v>
      </c>
      <c r="C2943" t="s">
        <v>2971</v>
      </c>
      <c r="D2943" t="s">
        <v>2972</v>
      </c>
      <c r="E2943" s="32">
        <f t="shared" si="135"/>
        <v>45489</v>
      </c>
      <c r="F2943" s="51">
        <f t="shared" si="136"/>
        <v>0.9375</v>
      </c>
      <c r="G2943" s="33">
        <f t="shared" si="137"/>
        <v>45489.9375</v>
      </c>
    </row>
    <row r="2944" spans="1:7" x14ac:dyDescent="0.45">
      <c r="A2944">
        <v>0.65080000000000005</v>
      </c>
      <c r="B2944">
        <v>3.57</v>
      </c>
      <c r="C2944" t="s">
        <v>2972</v>
      </c>
      <c r="D2944" t="s">
        <v>2973</v>
      </c>
      <c r="E2944" s="32">
        <f t="shared" si="135"/>
        <v>45489</v>
      </c>
      <c r="F2944" s="51">
        <f t="shared" si="136"/>
        <v>0.95833333333333337</v>
      </c>
      <c r="G2944" s="33">
        <f t="shared" si="137"/>
        <v>45489.958333333336</v>
      </c>
    </row>
    <row r="2945" spans="1:7" x14ac:dyDescent="0.45">
      <c r="A2945">
        <v>0</v>
      </c>
      <c r="B2945">
        <v>0</v>
      </c>
      <c r="C2945" t="s">
        <v>2973</v>
      </c>
      <c r="D2945" t="s">
        <v>2974</v>
      </c>
      <c r="E2945" s="32">
        <f t="shared" si="135"/>
        <v>45489</v>
      </c>
      <c r="F2945" s="51">
        <f t="shared" si="136"/>
        <v>0.97916666666666663</v>
      </c>
      <c r="G2945" s="33">
        <f t="shared" si="137"/>
        <v>45489.979166666664</v>
      </c>
    </row>
    <row r="2946" spans="1:7" x14ac:dyDescent="0.45">
      <c r="A2946">
        <v>0</v>
      </c>
      <c r="B2946">
        <v>0</v>
      </c>
      <c r="C2946" t="s">
        <v>2974</v>
      </c>
      <c r="D2946" t="s">
        <v>2975</v>
      </c>
      <c r="E2946" s="32">
        <f t="shared" si="135"/>
        <v>45490</v>
      </c>
      <c r="F2946" s="51">
        <f t="shared" si="136"/>
        <v>0</v>
      </c>
      <c r="G2946" s="33">
        <f t="shared" si="137"/>
        <v>45490</v>
      </c>
    </row>
    <row r="2947" spans="1:7" x14ac:dyDescent="0.45">
      <c r="A2947">
        <v>0</v>
      </c>
      <c r="B2947">
        <v>0</v>
      </c>
      <c r="C2947" t="s">
        <v>2975</v>
      </c>
      <c r="D2947" t="s">
        <v>2976</v>
      </c>
      <c r="E2947" s="32">
        <f t="shared" si="135"/>
        <v>45490</v>
      </c>
      <c r="F2947" s="51">
        <f t="shared" si="136"/>
        <v>2.0833333333333332E-2</v>
      </c>
      <c r="G2947" s="33">
        <f t="shared" si="137"/>
        <v>45490.020833333336</v>
      </c>
    </row>
    <row r="2948" spans="1:7" x14ac:dyDescent="0.45">
      <c r="A2948">
        <v>0</v>
      </c>
      <c r="B2948">
        <v>0</v>
      </c>
      <c r="C2948" t="s">
        <v>2976</v>
      </c>
      <c r="D2948" t="s">
        <v>2977</v>
      </c>
      <c r="E2948" s="32">
        <f t="shared" ref="E2948:E3011" si="138">DATE(MID(C2948,2,4),MID(C2948,7,2),MID(C2948,10,2))</f>
        <v>45490</v>
      </c>
      <c r="F2948" s="51">
        <f t="shared" ref="F2948:F3011" si="139">TIME(MID(C2948,13,2),MID(C2948,16,2),0)</f>
        <v>4.1666666666666664E-2</v>
      </c>
      <c r="G2948" s="33">
        <f t="shared" ref="G2948:G3011" si="140">E2948+F2948</f>
        <v>45490.041666666664</v>
      </c>
    </row>
    <row r="2949" spans="1:7" x14ac:dyDescent="0.45">
      <c r="A2949">
        <v>0</v>
      </c>
      <c r="B2949">
        <v>0</v>
      </c>
      <c r="C2949" t="s">
        <v>2977</v>
      </c>
      <c r="D2949" t="s">
        <v>2978</v>
      </c>
      <c r="E2949" s="32">
        <f t="shared" si="138"/>
        <v>45490</v>
      </c>
      <c r="F2949" s="51">
        <f t="shared" si="139"/>
        <v>6.25E-2</v>
      </c>
      <c r="G2949" s="33">
        <f t="shared" si="140"/>
        <v>45490.0625</v>
      </c>
    </row>
    <row r="2950" spans="1:7" x14ac:dyDescent="0.45">
      <c r="A2950">
        <v>0</v>
      </c>
      <c r="B2950">
        <v>0</v>
      </c>
      <c r="C2950" t="s">
        <v>2978</v>
      </c>
      <c r="D2950" t="s">
        <v>2979</v>
      </c>
      <c r="E2950" s="32">
        <f t="shared" si="138"/>
        <v>45490</v>
      </c>
      <c r="F2950" s="51">
        <f t="shared" si="139"/>
        <v>8.3333333333333329E-2</v>
      </c>
      <c r="G2950" s="33">
        <f t="shared" si="140"/>
        <v>45490.083333333336</v>
      </c>
    </row>
    <row r="2951" spans="1:7" x14ac:dyDescent="0.45">
      <c r="A2951">
        <v>0</v>
      </c>
      <c r="B2951">
        <v>0</v>
      </c>
      <c r="C2951" t="s">
        <v>2979</v>
      </c>
      <c r="D2951" t="s">
        <v>2980</v>
      </c>
      <c r="E2951" s="32">
        <f t="shared" si="138"/>
        <v>45490</v>
      </c>
      <c r="F2951" s="51">
        <f t="shared" si="139"/>
        <v>0.10416666666666667</v>
      </c>
      <c r="G2951" s="33">
        <f t="shared" si="140"/>
        <v>45490.104166666664</v>
      </c>
    </row>
    <row r="2952" spans="1:7" x14ac:dyDescent="0.45">
      <c r="A2952">
        <v>0</v>
      </c>
      <c r="B2952">
        <v>0</v>
      </c>
      <c r="C2952" t="s">
        <v>2980</v>
      </c>
      <c r="D2952" t="s">
        <v>2981</v>
      </c>
      <c r="E2952" s="32">
        <f t="shared" si="138"/>
        <v>45490</v>
      </c>
      <c r="F2952" s="51">
        <f t="shared" si="139"/>
        <v>0.125</v>
      </c>
      <c r="G2952" s="33">
        <f t="shared" si="140"/>
        <v>45490.125</v>
      </c>
    </row>
    <row r="2953" spans="1:7" x14ac:dyDescent="0.45">
      <c r="A2953">
        <v>0</v>
      </c>
      <c r="B2953">
        <v>0</v>
      </c>
      <c r="C2953" t="s">
        <v>2981</v>
      </c>
      <c r="D2953" t="s">
        <v>2982</v>
      </c>
      <c r="E2953" s="32">
        <f t="shared" si="138"/>
        <v>45490</v>
      </c>
      <c r="F2953" s="51">
        <f t="shared" si="139"/>
        <v>0.14583333333333334</v>
      </c>
      <c r="G2953" s="33">
        <f t="shared" si="140"/>
        <v>45490.145833333336</v>
      </c>
    </row>
    <row r="2954" spans="1:7" x14ac:dyDescent="0.45">
      <c r="A2954">
        <v>0</v>
      </c>
      <c r="B2954">
        <v>0</v>
      </c>
      <c r="C2954" t="s">
        <v>2982</v>
      </c>
      <c r="D2954" t="s">
        <v>2983</v>
      </c>
      <c r="E2954" s="32">
        <f t="shared" si="138"/>
        <v>45490</v>
      </c>
      <c r="F2954" s="51">
        <f t="shared" si="139"/>
        <v>0.16666666666666666</v>
      </c>
      <c r="G2954" s="33">
        <f t="shared" si="140"/>
        <v>45490.166666666664</v>
      </c>
    </row>
    <row r="2955" spans="1:7" x14ac:dyDescent="0.45">
      <c r="A2955">
        <v>0</v>
      </c>
      <c r="B2955">
        <v>0</v>
      </c>
      <c r="C2955" t="s">
        <v>2983</v>
      </c>
      <c r="D2955" t="s">
        <v>2984</v>
      </c>
      <c r="E2955" s="32">
        <f t="shared" si="138"/>
        <v>45490</v>
      </c>
      <c r="F2955" s="51">
        <f t="shared" si="139"/>
        <v>0.1875</v>
      </c>
      <c r="G2955" s="33">
        <f t="shared" si="140"/>
        <v>45490.1875</v>
      </c>
    </row>
    <row r="2956" spans="1:7" x14ac:dyDescent="0.45">
      <c r="A2956">
        <v>0</v>
      </c>
      <c r="B2956">
        <v>0</v>
      </c>
      <c r="C2956" t="s">
        <v>2984</v>
      </c>
      <c r="D2956" t="s">
        <v>2985</v>
      </c>
      <c r="E2956" s="32">
        <f t="shared" si="138"/>
        <v>45490</v>
      </c>
      <c r="F2956" s="51">
        <f t="shared" si="139"/>
        <v>0.20833333333333334</v>
      </c>
      <c r="G2956" s="33">
        <f t="shared" si="140"/>
        <v>45490.208333333336</v>
      </c>
    </row>
    <row r="2957" spans="1:7" x14ac:dyDescent="0.45">
      <c r="A2957">
        <v>0</v>
      </c>
      <c r="B2957">
        <v>0</v>
      </c>
      <c r="C2957" t="s">
        <v>2985</v>
      </c>
      <c r="D2957" t="s">
        <v>2986</v>
      </c>
      <c r="E2957" s="32">
        <f t="shared" si="138"/>
        <v>45490</v>
      </c>
      <c r="F2957" s="51">
        <f t="shared" si="139"/>
        <v>0.22916666666666666</v>
      </c>
      <c r="G2957" s="33">
        <f t="shared" si="140"/>
        <v>45490.229166666664</v>
      </c>
    </row>
    <row r="2958" spans="1:7" x14ac:dyDescent="0.45">
      <c r="A2958">
        <v>0.57230000000000003</v>
      </c>
      <c r="B2958">
        <v>3.14</v>
      </c>
      <c r="C2958" t="s">
        <v>2986</v>
      </c>
      <c r="D2958" t="s">
        <v>2987</v>
      </c>
      <c r="E2958" s="32">
        <f t="shared" si="138"/>
        <v>45490</v>
      </c>
      <c r="F2958" s="51">
        <f t="shared" si="139"/>
        <v>0.25</v>
      </c>
      <c r="G2958" s="33">
        <f t="shared" si="140"/>
        <v>45490.25</v>
      </c>
    </row>
    <row r="2959" spans="1:7" x14ac:dyDescent="0.45">
      <c r="A2959">
        <v>0</v>
      </c>
      <c r="B2959">
        <v>0</v>
      </c>
      <c r="C2959" t="s">
        <v>2987</v>
      </c>
      <c r="D2959" t="s">
        <v>2988</v>
      </c>
      <c r="E2959" s="32">
        <f t="shared" si="138"/>
        <v>45490</v>
      </c>
      <c r="F2959" s="51">
        <f t="shared" si="139"/>
        <v>0.27083333333333331</v>
      </c>
      <c r="G2959" s="33">
        <f t="shared" si="140"/>
        <v>45490.270833333336</v>
      </c>
    </row>
    <row r="2960" spans="1:7" x14ac:dyDescent="0.45">
      <c r="A2960">
        <v>0</v>
      </c>
      <c r="B2960">
        <v>0</v>
      </c>
      <c r="C2960" t="s">
        <v>2988</v>
      </c>
      <c r="D2960" t="s">
        <v>2989</v>
      </c>
      <c r="E2960" s="32">
        <f t="shared" si="138"/>
        <v>45490</v>
      </c>
      <c r="F2960" s="51">
        <f t="shared" si="139"/>
        <v>0.29166666666666669</v>
      </c>
      <c r="G2960" s="33">
        <f t="shared" si="140"/>
        <v>45490.291666666664</v>
      </c>
    </row>
    <row r="2961" spans="1:7" x14ac:dyDescent="0.45">
      <c r="A2961">
        <v>0</v>
      </c>
      <c r="B2961">
        <v>0</v>
      </c>
      <c r="C2961" t="s">
        <v>2989</v>
      </c>
      <c r="D2961" t="s">
        <v>2990</v>
      </c>
      <c r="E2961" s="32">
        <f t="shared" si="138"/>
        <v>45490</v>
      </c>
      <c r="F2961" s="51">
        <f t="shared" si="139"/>
        <v>0.3125</v>
      </c>
      <c r="G2961" s="33">
        <f t="shared" si="140"/>
        <v>45490.3125</v>
      </c>
    </row>
    <row r="2962" spans="1:7" x14ac:dyDescent="0.45">
      <c r="A2962">
        <v>0</v>
      </c>
      <c r="B2962">
        <v>0</v>
      </c>
      <c r="C2962" t="s">
        <v>2990</v>
      </c>
      <c r="D2962" t="s">
        <v>2991</v>
      </c>
      <c r="E2962" s="32">
        <f t="shared" si="138"/>
        <v>45490</v>
      </c>
      <c r="F2962" s="51">
        <f t="shared" si="139"/>
        <v>0.33333333333333331</v>
      </c>
      <c r="G2962" s="33">
        <f t="shared" si="140"/>
        <v>45490.333333333336</v>
      </c>
    </row>
    <row r="2963" spans="1:7" x14ac:dyDescent="0.45">
      <c r="A2963">
        <v>0</v>
      </c>
      <c r="B2963">
        <v>0</v>
      </c>
      <c r="C2963" t="s">
        <v>2991</v>
      </c>
      <c r="D2963" t="s">
        <v>2992</v>
      </c>
      <c r="E2963" s="32">
        <f t="shared" si="138"/>
        <v>45490</v>
      </c>
      <c r="F2963" s="51">
        <f t="shared" si="139"/>
        <v>0.35416666666666669</v>
      </c>
      <c r="G2963" s="33">
        <f t="shared" si="140"/>
        <v>45490.354166666664</v>
      </c>
    </row>
    <row r="2964" spans="1:7" x14ac:dyDescent="0.45">
      <c r="A2964">
        <v>0</v>
      </c>
      <c r="B2964">
        <v>0</v>
      </c>
      <c r="C2964" t="s">
        <v>2992</v>
      </c>
      <c r="D2964" t="s">
        <v>2993</v>
      </c>
      <c r="E2964" s="32">
        <f t="shared" si="138"/>
        <v>45490</v>
      </c>
      <c r="F2964" s="51">
        <f t="shared" si="139"/>
        <v>0.375</v>
      </c>
      <c r="G2964" s="33">
        <f t="shared" si="140"/>
        <v>45490.375</v>
      </c>
    </row>
    <row r="2965" spans="1:7" x14ac:dyDescent="0.45">
      <c r="A2965">
        <v>1.0884</v>
      </c>
      <c r="B2965">
        <v>5.97</v>
      </c>
      <c r="C2965" t="s">
        <v>2993</v>
      </c>
      <c r="D2965" t="s">
        <v>2994</v>
      </c>
      <c r="E2965" s="32">
        <f t="shared" si="138"/>
        <v>45490</v>
      </c>
      <c r="F2965" s="51">
        <f t="shared" si="139"/>
        <v>0.39583333333333331</v>
      </c>
      <c r="G2965" s="33">
        <f t="shared" si="140"/>
        <v>45490.395833333336</v>
      </c>
    </row>
    <row r="2966" spans="1:7" x14ac:dyDescent="0.45">
      <c r="A2966">
        <v>1.5932999999999999</v>
      </c>
      <c r="B2966">
        <v>8.75</v>
      </c>
      <c r="C2966" t="s">
        <v>2994</v>
      </c>
      <c r="D2966" t="s">
        <v>2995</v>
      </c>
      <c r="E2966" s="32">
        <f t="shared" si="138"/>
        <v>45490</v>
      </c>
      <c r="F2966" s="51">
        <f t="shared" si="139"/>
        <v>0.41666666666666669</v>
      </c>
      <c r="G2966" s="33">
        <f t="shared" si="140"/>
        <v>45490.416666666664</v>
      </c>
    </row>
    <row r="2967" spans="1:7" x14ac:dyDescent="0.45">
      <c r="A2967">
        <v>0</v>
      </c>
      <c r="B2967">
        <v>0</v>
      </c>
      <c r="C2967" t="s">
        <v>2995</v>
      </c>
      <c r="D2967" t="s">
        <v>2996</v>
      </c>
      <c r="E2967" s="32">
        <f t="shared" si="138"/>
        <v>45490</v>
      </c>
      <c r="F2967" s="51">
        <f t="shared" si="139"/>
        <v>0.4375</v>
      </c>
      <c r="G2967" s="33">
        <f t="shared" si="140"/>
        <v>45490.4375</v>
      </c>
    </row>
    <row r="2968" spans="1:7" x14ac:dyDescent="0.45">
      <c r="A2968">
        <v>0</v>
      </c>
      <c r="B2968">
        <v>0</v>
      </c>
      <c r="C2968" t="s">
        <v>2996</v>
      </c>
      <c r="D2968" t="s">
        <v>2997</v>
      </c>
      <c r="E2968" s="32">
        <f t="shared" si="138"/>
        <v>45490</v>
      </c>
      <c r="F2968" s="51">
        <f t="shared" si="139"/>
        <v>0.45833333333333331</v>
      </c>
      <c r="G2968" s="33">
        <f t="shared" si="140"/>
        <v>45490.458333333336</v>
      </c>
    </row>
    <row r="2969" spans="1:7" x14ac:dyDescent="0.45">
      <c r="A2969">
        <v>0</v>
      </c>
      <c r="B2969">
        <v>0</v>
      </c>
      <c r="C2969" t="s">
        <v>2997</v>
      </c>
      <c r="D2969" t="s">
        <v>2998</v>
      </c>
      <c r="E2969" s="32">
        <f t="shared" si="138"/>
        <v>45490</v>
      </c>
      <c r="F2969" s="51">
        <f t="shared" si="139"/>
        <v>0.47916666666666669</v>
      </c>
      <c r="G2969" s="33">
        <f t="shared" si="140"/>
        <v>45490.479166666664</v>
      </c>
    </row>
    <row r="2970" spans="1:7" x14ac:dyDescent="0.45">
      <c r="A2970">
        <v>0</v>
      </c>
      <c r="B2970">
        <v>0</v>
      </c>
      <c r="C2970" t="s">
        <v>2998</v>
      </c>
      <c r="D2970" t="s">
        <v>2999</v>
      </c>
      <c r="E2970" s="32">
        <f t="shared" si="138"/>
        <v>45490</v>
      </c>
      <c r="F2970" s="51">
        <f t="shared" si="139"/>
        <v>0.5</v>
      </c>
      <c r="G2970" s="33">
        <f t="shared" si="140"/>
        <v>45490.5</v>
      </c>
    </row>
    <row r="2971" spans="1:7" x14ac:dyDescent="0.45">
      <c r="A2971">
        <v>0</v>
      </c>
      <c r="B2971">
        <v>0</v>
      </c>
      <c r="C2971" t="s">
        <v>2999</v>
      </c>
      <c r="D2971" t="s">
        <v>3000</v>
      </c>
      <c r="E2971" s="32">
        <f t="shared" si="138"/>
        <v>45490</v>
      </c>
      <c r="F2971" s="51">
        <f t="shared" si="139"/>
        <v>0.52083333333333337</v>
      </c>
      <c r="G2971" s="33">
        <f t="shared" si="140"/>
        <v>45490.520833333336</v>
      </c>
    </row>
    <row r="2972" spans="1:7" x14ac:dyDescent="0.45">
      <c r="A2972">
        <v>0</v>
      </c>
      <c r="B2972">
        <v>0</v>
      </c>
      <c r="C2972" t="s">
        <v>3000</v>
      </c>
      <c r="D2972" t="s">
        <v>3001</v>
      </c>
      <c r="E2972" s="32">
        <f t="shared" si="138"/>
        <v>45490</v>
      </c>
      <c r="F2972" s="51">
        <f t="shared" si="139"/>
        <v>0.54166666666666663</v>
      </c>
      <c r="G2972" s="33">
        <f t="shared" si="140"/>
        <v>45490.541666666664</v>
      </c>
    </row>
    <row r="2973" spans="1:7" x14ac:dyDescent="0.45">
      <c r="A2973">
        <v>0</v>
      </c>
      <c r="B2973">
        <v>0</v>
      </c>
      <c r="C2973" t="s">
        <v>3001</v>
      </c>
      <c r="D2973" t="s">
        <v>3002</v>
      </c>
      <c r="E2973" s="32">
        <f t="shared" si="138"/>
        <v>45490</v>
      </c>
      <c r="F2973" s="51">
        <f t="shared" si="139"/>
        <v>0.5625</v>
      </c>
      <c r="G2973" s="33">
        <f t="shared" si="140"/>
        <v>45490.5625</v>
      </c>
    </row>
    <row r="2974" spans="1:7" x14ac:dyDescent="0.45">
      <c r="A2974">
        <v>0</v>
      </c>
      <c r="B2974">
        <v>0</v>
      </c>
      <c r="C2974" t="s">
        <v>3002</v>
      </c>
      <c r="D2974" t="s">
        <v>3003</v>
      </c>
      <c r="E2974" s="32">
        <f t="shared" si="138"/>
        <v>45490</v>
      </c>
      <c r="F2974" s="51">
        <f t="shared" si="139"/>
        <v>0.58333333333333337</v>
      </c>
      <c r="G2974" s="33">
        <f t="shared" si="140"/>
        <v>45490.583333333336</v>
      </c>
    </row>
    <row r="2975" spans="1:7" x14ac:dyDescent="0.45">
      <c r="A2975">
        <v>0</v>
      </c>
      <c r="B2975">
        <v>0</v>
      </c>
      <c r="C2975" t="s">
        <v>3003</v>
      </c>
      <c r="D2975" t="s">
        <v>3004</v>
      </c>
      <c r="E2975" s="32">
        <f t="shared" si="138"/>
        <v>45490</v>
      </c>
      <c r="F2975" s="51">
        <f t="shared" si="139"/>
        <v>0.60416666666666663</v>
      </c>
      <c r="G2975" s="33">
        <f t="shared" si="140"/>
        <v>45490.604166666664</v>
      </c>
    </row>
    <row r="2976" spans="1:7" x14ac:dyDescent="0.45">
      <c r="A2976">
        <v>0</v>
      </c>
      <c r="B2976">
        <v>0</v>
      </c>
      <c r="C2976" t="s">
        <v>3004</v>
      </c>
      <c r="D2976" t="s">
        <v>3005</v>
      </c>
      <c r="E2976" s="32">
        <f t="shared" si="138"/>
        <v>45490</v>
      </c>
      <c r="F2976" s="51">
        <f t="shared" si="139"/>
        <v>0.625</v>
      </c>
      <c r="G2976" s="33">
        <f t="shared" si="140"/>
        <v>45490.625</v>
      </c>
    </row>
    <row r="2977" spans="1:7" x14ac:dyDescent="0.45">
      <c r="A2977">
        <v>0</v>
      </c>
      <c r="B2977">
        <v>0</v>
      </c>
      <c r="C2977" t="s">
        <v>3005</v>
      </c>
      <c r="D2977" t="s">
        <v>3006</v>
      </c>
      <c r="E2977" s="32">
        <f t="shared" si="138"/>
        <v>45490</v>
      </c>
      <c r="F2977" s="51">
        <f t="shared" si="139"/>
        <v>0.64583333333333337</v>
      </c>
      <c r="G2977" s="33">
        <f t="shared" si="140"/>
        <v>45490.645833333336</v>
      </c>
    </row>
    <row r="2978" spans="1:7" x14ac:dyDescent="0.45">
      <c r="A2978">
        <v>0</v>
      </c>
      <c r="B2978">
        <v>0</v>
      </c>
      <c r="C2978" t="s">
        <v>3006</v>
      </c>
      <c r="D2978" t="s">
        <v>3007</v>
      </c>
      <c r="E2978" s="32">
        <f t="shared" si="138"/>
        <v>45490</v>
      </c>
      <c r="F2978" s="51">
        <f t="shared" si="139"/>
        <v>0.66666666666666663</v>
      </c>
      <c r="G2978" s="33">
        <f t="shared" si="140"/>
        <v>45490.666666666664</v>
      </c>
    </row>
    <row r="2979" spans="1:7" x14ac:dyDescent="0.45">
      <c r="A2979">
        <v>0</v>
      </c>
      <c r="B2979">
        <v>0</v>
      </c>
      <c r="C2979" t="s">
        <v>3007</v>
      </c>
      <c r="D2979" t="s">
        <v>3008</v>
      </c>
      <c r="E2979" s="32">
        <f t="shared" si="138"/>
        <v>45490</v>
      </c>
      <c r="F2979" s="51">
        <f t="shared" si="139"/>
        <v>0.6875</v>
      </c>
      <c r="G2979" s="33">
        <f t="shared" si="140"/>
        <v>45490.6875</v>
      </c>
    </row>
    <row r="2980" spans="1:7" x14ac:dyDescent="0.45">
      <c r="A2980">
        <v>0</v>
      </c>
      <c r="B2980">
        <v>0</v>
      </c>
      <c r="C2980" t="s">
        <v>3008</v>
      </c>
      <c r="D2980" t="s">
        <v>3009</v>
      </c>
      <c r="E2980" s="32">
        <f t="shared" si="138"/>
        <v>45490</v>
      </c>
      <c r="F2980" s="51">
        <f t="shared" si="139"/>
        <v>0.70833333333333337</v>
      </c>
      <c r="G2980" s="33">
        <f t="shared" si="140"/>
        <v>45490.708333333336</v>
      </c>
    </row>
    <row r="2981" spans="1:7" x14ac:dyDescent="0.45">
      <c r="A2981">
        <v>0</v>
      </c>
      <c r="B2981">
        <v>0</v>
      </c>
      <c r="C2981" t="s">
        <v>3009</v>
      </c>
      <c r="D2981" t="s">
        <v>3010</v>
      </c>
      <c r="E2981" s="32">
        <f t="shared" si="138"/>
        <v>45490</v>
      </c>
      <c r="F2981" s="51">
        <f t="shared" si="139"/>
        <v>0.72916666666666663</v>
      </c>
      <c r="G2981" s="33">
        <f t="shared" si="140"/>
        <v>45490.729166666664</v>
      </c>
    </row>
    <row r="2982" spans="1:7" x14ac:dyDescent="0.45">
      <c r="A2982">
        <v>0</v>
      </c>
      <c r="B2982">
        <v>0</v>
      </c>
      <c r="C2982" t="s">
        <v>3010</v>
      </c>
      <c r="D2982" t="s">
        <v>3011</v>
      </c>
      <c r="E2982" s="32">
        <f t="shared" si="138"/>
        <v>45490</v>
      </c>
      <c r="F2982" s="51">
        <f t="shared" si="139"/>
        <v>0.75</v>
      </c>
      <c r="G2982" s="33">
        <f t="shared" si="140"/>
        <v>45490.75</v>
      </c>
    </row>
    <row r="2983" spans="1:7" x14ac:dyDescent="0.45">
      <c r="A2983">
        <v>0</v>
      </c>
      <c r="B2983">
        <v>0</v>
      </c>
      <c r="C2983" t="s">
        <v>3011</v>
      </c>
      <c r="D2983" t="s">
        <v>3012</v>
      </c>
      <c r="E2983" s="32">
        <f t="shared" si="138"/>
        <v>45490</v>
      </c>
      <c r="F2983" s="51">
        <f t="shared" si="139"/>
        <v>0.77083333333333337</v>
      </c>
      <c r="G2983" s="33">
        <f t="shared" si="140"/>
        <v>45490.770833333336</v>
      </c>
    </row>
    <row r="2984" spans="1:7" x14ac:dyDescent="0.45">
      <c r="A2984">
        <v>0</v>
      </c>
      <c r="B2984">
        <v>0</v>
      </c>
      <c r="C2984" t="s">
        <v>3012</v>
      </c>
      <c r="D2984" t="s">
        <v>3013</v>
      </c>
      <c r="E2984" s="32">
        <f t="shared" si="138"/>
        <v>45490</v>
      </c>
      <c r="F2984" s="51">
        <f t="shared" si="139"/>
        <v>0.79166666666666663</v>
      </c>
      <c r="G2984" s="33">
        <f t="shared" si="140"/>
        <v>45490.791666666664</v>
      </c>
    </row>
    <row r="2985" spans="1:7" x14ac:dyDescent="0.45">
      <c r="A2985">
        <v>0</v>
      </c>
      <c r="B2985">
        <v>0</v>
      </c>
      <c r="C2985" t="s">
        <v>3013</v>
      </c>
      <c r="D2985" t="s">
        <v>3014</v>
      </c>
      <c r="E2985" s="32">
        <f t="shared" si="138"/>
        <v>45490</v>
      </c>
      <c r="F2985" s="51">
        <f t="shared" si="139"/>
        <v>0.8125</v>
      </c>
      <c r="G2985" s="33">
        <f t="shared" si="140"/>
        <v>45490.8125</v>
      </c>
    </row>
    <row r="2986" spans="1:7" x14ac:dyDescent="0.45">
      <c r="A2986">
        <v>0</v>
      </c>
      <c r="B2986">
        <v>0</v>
      </c>
      <c r="C2986" t="s">
        <v>3014</v>
      </c>
      <c r="D2986" t="s">
        <v>3015</v>
      </c>
      <c r="E2986" s="32">
        <f t="shared" si="138"/>
        <v>45490</v>
      </c>
      <c r="F2986" s="51">
        <f t="shared" si="139"/>
        <v>0.83333333333333337</v>
      </c>
      <c r="G2986" s="33">
        <f t="shared" si="140"/>
        <v>45490.833333333336</v>
      </c>
    </row>
    <row r="2987" spans="1:7" x14ac:dyDescent="0.45">
      <c r="A2987">
        <v>0</v>
      </c>
      <c r="B2987">
        <v>0</v>
      </c>
      <c r="C2987" t="s">
        <v>3015</v>
      </c>
      <c r="D2987" t="s">
        <v>3016</v>
      </c>
      <c r="E2987" s="32">
        <f t="shared" si="138"/>
        <v>45490</v>
      </c>
      <c r="F2987" s="51">
        <f t="shared" si="139"/>
        <v>0.85416666666666663</v>
      </c>
      <c r="G2987" s="33">
        <f t="shared" si="140"/>
        <v>45490.854166666664</v>
      </c>
    </row>
    <row r="2988" spans="1:7" x14ac:dyDescent="0.45">
      <c r="A2988">
        <v>0</v>
      </c>
      <c r="B2988">
        <v>0</v>
      </c>
      <c r="C2988" t="s">
        <v>3016</v>
      </c>
      <c r="D2988" t="s">
        <v>3017</v>
      </c>
      <c r="E2988" s="32">
        <f t="shared" si="138"/>
        <v>45490</v>
      </c>
      <c r="F2988" s="51">
        <f t="shared" si="139"/>
        <v>0.875</v>
      </c>
      <c r="G2988" s="33">
        <f t="shared" si="140"/>
        <v>45490.875</v>
      </c>
    </row>
    <row r="2989" spans="1:7" x14ac:dyDescent="0.45">
      <c r="A2989">
        <v>0</v>
      </c>
      <c r="B2989">
        <v>0</v>
      </c>
      <c r="C2989" t="s">
        <v>3017</v>
      </c>
      <c r="D2989" t="s">
        <v>3018</v>
      </c>
      <c r="E2989" s="32">
        <f t="shared" si="138"/>
        <v>45490</v>
      </c>
      <c r="F2989" s="51">
        <f t="shared" si="139"/>
        <v>0.89583333333333337</v>
      </c>
      <c r="G2989" s="33">
        <f t="shared" si="140"/>
        <v>45490.895833333336</v>
      </c>
    </row>
    <row r="2990" spans="1:7" x14ac:dyDescent="0.45">
      <c r="A2990">
        <v>0</v>
      </c>
      <c r="B2990">
        <v>0</v>
      </c>
      <c r="C2990" t="s">
        <v>3018</v>
      </c>
      <c r="D2990" t="s">
        <v>3019</v>
      </c>
      <c r="E2990" s="32">
        <f t="shared" si="138"/>
        <v>45490</v>
      </c>
      <c r="F2990" s="51">
        <f t="shared" si="139"/>
        <v>0.91666666666666663</v>
      </c>
      <c r="G2990" s="33">
        <f t="shared" si="140"/>
        <v>45490.916666666664</v>
      </c>
    </row>
    <row r="2991" spans="1:7" x14ac:dyDescent="0.45">
      <c r="A2991">
        <v>0</v>
      </c>
      <c r="B2991">
        <v>0</v>
      </c>
      <c r="C2991" t="s">
        <v>3019</v>
      </c>
      <c r="D2991" t="s">
        <v>3020</v>
      </c>
      <c r="E2991" s="32">
        <f t="shared" si="138"/>
        <v>45490</v>
      </c>
      <c r="F2991" s="51">
        <f t="shared" si="139"/>
        <v>0.9375</v>
      </c>
      <c r="G2991" s="33">
        <f t="shared" si="140"/>
        <v>45490.9375</v>
      </c>
    </row>
    <row r="2992" spans="1:7" x14ac:dyDescent="0.45">
      <c r="A2992">
        <v>0</v>
      </c>
      <c r="B2992">
        <v>0</v>
      </c>
      <c r="C2992" t="s">
        <v>3020</v>
      </c>
      <c r="D2992" t="s">
        <v>3021</v>
      </c>
      <c r="E2992" s="32">
        <f t="shared" si="138"/>
        <v>45490</v>
      </c>
      <c r="F2992" s="51">
        <f t="shared" si="139"/>
        <v>0.95833333333333337</v>
      </c>
      <c r="G2992" s="33">
        <f t="shared" si="140"/>
        <v>45490.958333333336</v>
      </c>
    </row>
    <row r="2993" spans="1:7" x14ac:dyDescent="0.45">
      <c r="A2993">
        <v>0</v>
      </c>
      <c r="B2993">
        <v>0</v>
      </c>
      <c r="C2993" t="s">
        <v>3021</v>
      </c>
      <c r="D2993" t="s">
        <v>3022</v>
      </c>
      <c r="E2993" s="32">
        <f t="shared" si="138"/>
        <v>45490</v>
      </c>
      <c r="F2993" s="51">
        <f t="shared" si="139"/>
        <v>0.97916666666666663</v>
      </c>
      <c r="G2993" s="33">
        <f t="shared" si="140"/>
        <v>45490.979166666664</v>
      </c>
    </row>
    <row r="2994" spans="1:7" x14ac:dyDescent="0.45">
      <c r="A2994">
        <v>0</v>
      </c>
      <c r="B2994">
        <v>0</v>
      </c>
      <c r="C2994" t="s">
        <v>3022</v>
      </c>
      <c r="D2994" t="s">
        <v>3023</v>
      </c>
      <c r="E2994" s="32">
        <f t="shared" si="138"/>
        <v>45491</v>
      </c>
      <c r="F2994" s="51">
        <f t="shared" si="139"/>
        <v>0</v>
      </c>
      <c r="G2994" s="33">
        <f t="shared" si="140"/>
        <v>45491</v>
      </c>
    </row>
    <row r="2995" spans="1:7" x14ac:dyDescent="0.45">
      <c r="A2995">
        <v>0</v>
      </c>
      <c r="B2995">
        <v>0</v>
      </c>
      <c r="C2995" t="s">
        <v>3023</v>
      </c>
      <c r="D2995" t="s">
        <v>3024</v>
      </c>
      <c r="E2995" s="32">
        <f t="shared" si="138"/>
        <v>45491</v>
      </c>
      <c r="F2995" s="51">
        <f t="shared" si="139"/>
        <v>2.0833333333333332E-2</v>
      </c>
      <c r="G2995" s="33">
        <f t="shared" si="140"/>
        <v>45491.020833333336</v>
      </c>
    </row>
    <row r="2996" spans="1:7" x14ac:dyDescent="0.45">
      <c r="A2996">
        <v>0</v>
      </c>
      <c r="B2996">
        <v>0</v>
      </c>
      <c r="C2996" t="s">
        <v>3024</v>
      </c>
      <c r="D2996" t="s">
        <v>3025</v>
      </c>
      <c r="E2996" s="32">
        <f t="shared" si="138"/>
        <v>45491</v>
      </c>
      <c r="F2996" s="51">
        <f t="shared" si="139"/>
        <v>4.1666666666666664E-2</v>
      </c>
      <c r="G2996" s="33">
        <f t="shared" si="140"/>
        <v>45491.041666666664</v>
      </c>
    </row>
    <row r="2997" spans="1:7" x14ac:dyDescent="0.45">
      <c r="A2997">
        <v>0</v>
      </c>
      <c r="B2997">
        <v>0</v>
      </c>
      <c r="C2997" t="s">
        <v>3025</v>
      </c>
      <c r="D2997" t="s">
        <v>3026</v>
      </c>
      <c r="E2997" s="32">
        <f t="shared" si="138"/>
        <v>45491</v>
      </c>
      <c r="F2997" s="51">
        <f t="shared" si="139"/>
        <v>6.25E-2</v>
      </c>
      <c r="G2997" s="33">
        <f t="shared" si="140"/>
        <v>45491.0625</v>
      </c>
    </row>
    <row r="2998" spans="1:7" x14ac:dyDescent="0.45">
      <c r="A2998">
        <v>0</v>
      </c>
      <c r="B2998">
        <v>0</v>
      </c>
      <c r="C2998" t="s">
        <v>3026</v>
      </c>
      <c r="D2998" t="s">
        <v>3027</v>
      </c>
      <c r="E2998" s="32">
        <f t="shared" si="138"/>
        <v>45491</v>
      </c>
      <c r="F2998" s="51">
        <f t="shared" si="139"/>
        <v>8.3333333333333329E-2</v>
      </c>
      <c r="G2998" s="33">
        <f t="shared" si="140"/>
        <v>45491.083333333336</v>
      </c>
    </row>
    <row r="2999" spans="1:7" x14ac:dyDescent="0.45">
      <c r="A2999">
        <v>0</v>
      </c>
      <c r="B2999">
        <v>0</v>
      </c>
      <c r="C2999" t="s">
        <v>3027</v>
      </c>
      <c r="D2999" t="s">
        <v>3028</v>
      </c>
      <c r="E2999" s="32">
        <f t="shared" si="138"/>
        <v>45491</v>
      </c>
      <c r="F2999" s="51">
        <f t="shared" si="139"/>
        <v>0.10416666666666667</v>
      </c>
      <c r="G2999" s="33">
        <f t="shared" si="140"/>
        <v>45491.104166666664</v>
      </c>
    </row>
    <row r="3000" spans="1:7" x14ac:dyDescent="0.45">
      <c r="A3000">
        <v>0</v>
      </c>
      <c r="B3000">
        <v>0</v>
      </c>
      <c r="C3000" t="s">
        <v>3028</v>
      </c>
      <c r="D3000" t="s">
        <v>3029</v>
      </c>
      <c r="E3000" s="32">
        <f t="shared" si="138"/>
        <v>45491</v>
      </c>
      <c r="F3000" s="51">
        <f t="shared" si="139"/>
        <v>0.125</v>
      </c>
      <c r="G3000" s="33">
        <f t="shared" si="140"/>
        <v>45491.125</v>
      </c>
    </row>
    <row r="3001" spans="1:7" x14ac:dyDescent="0.45">
      <c r="A3001">
        <v>0</v>
      </c>
      <c r="B3001">
        <v>0</v>
      </c>
      <c r="C3001" t="s">
        <v>3029</v>
      </c>
      <c r="D3001" t="s">
        <v>3030</v>
      </c>
      <c r="E3001" s="32">
        <f t="shared" si="138"/>
        <v>45491</v>
      </c>
      <c r="F3001" s="51">
        <f t="shared" si="139"/>
        <v>0.14583333333333334</v>
      </c>
      <c r="G3001" s="33">
        <f t="shared" si="140"/>
        <v>45491.145833333336</v>
      </c>
    </row>
    <row r="3002" spans="1:7" x14ac:dyDescent="0.45">
      <c r="A3002">
        <v>0</v>
      </c>
      <c r="B3002">
        <v>0</v>
      </c>
      <c r="C3002" t="s">
        <v>3030</v>
      </c>
      <c r="D3002" t="s">
        <v>3031</v>
      </c>
      <c r="E3002" s="32">
        <f t="shared" si="138"/>
        <v>45491</v>
      </c>
      <c r="F3002" s="51">
        <f t="shared" si="139"/>
        <v>0.16666666666666666</v>
      </c>
      <c r="G3002" s="33">
        <f t="shared" si="140"/>
        <v>45491.166666666664</v>
      </c>
    </row>
    <row r="3003" spans="1:7" x14ac:dyDescent="0.45">
      <c r="A3003">
        <v>0</v>
      </c>
      <c r="B3003">
        <v>0</v>
      </c>
      <c r="C3003" t="s">
        <v>3031</v>
      </c>
      <c r="D3003" t="s">
        <v>3032</v>
      </c>
      <c r="E3003" s="32">
        <f t="shared" si="138"/>
        <v>45491</v>
      </c>
      <c r="F3003" s="51">
        <f t="shared" si="139"/>
        <v>0.1875</v>
      </c>
      <c r="G3003" s="33">
        <f t="shared" si="140"/>
        <v>45491.1875</v>
      </c>
    </row>
    <row r="3004" spans="1:7" x14ac:dyDescent="0.45">
      <c r="A3004">
        <v>0</v>
      </c>
      <c r="B3004">
        <v>0</v>
      </c>
      <c r="C3004" t="s">
        <v>3032</v>
      </c>
      <c r="D3004" t="s">
        <v>3033</v>
      </c>
      <c r="E3004" s="32">
        <f t="shared" si="138"/>
        <v>45491</v>
      </c>
      <c r="F3004" s="51">
        <f t="shared" si="139"/>
        <v>0.20833333333333334</v>
      </c>
      <c r="G3004" s="33">
        <f t="shared" si="140"/>
        <v>45491.208333333336</v>
      </c>
    </row>
    <row r="3005" spans="1:7" x14ac:dyDescent="0.45">
      <c r="A3005">
        <v>0</v>
      </c>
      <c r="B3005">
        <v>0</v>
      </c>
      <c r="C3005" t="s">
        <v>3033</v>
      </c>
      <c r="D3005" t="s">
        <v>3034</v>
      </c>
      <c r="E3005" s="32">
        <f t="shared" si="138"/>
        <v>45491</v>
      </c>
      <c r="F3005" s="51">
        <f t="shared" si="139"/>
        <v>0.22916666666666666</v>
      </c>
      <c r="G3005" s="33">
        <f t="shared" si="140"/>
        <v>45491.229166666664</v>
      </c>
    </row>
    <row r="3006" spans="1:7" x14ac:dyDescent="0.45">
      <c r="A3006">
        <v>0</v>
      </c>
      <c r="B3006">
        <v>0</v>
      </c>
      <c r="C3006" t="s">
        <v>3034</v>
      </c>
      <c r="D3006" t="s">
        <v>3035</v>
      </c>
      <c r="E3006" s="32">
        <f t="shared" si="138"/>
        <v>45491</v>
      </c>
      <c r="F3006" s="51">
        <f t="shared" si="139"/>
        <v>0.25</v>
      </c>
      <c r="G3006" s="33">
        <f t="shared" si="140"/>
        <v>45491.25</v>
      </c>
    </row>
    <row r="3007" spans="1:7" x14ac:dyDescent="0.45">
      <c r="A3007">
        <v>0</v>
      </c>
      <c r="B3007">
        <v>0</v>
      </c>
      <c r="C3007" t="s">
        <v>3035</v>
      </c>
      <c r="D3007" t="s">
        <v>3036</v>
      </c>
      <c r="E3007" s="32">
        <f t="shared" si="138"/>
        <v>45491</v>
      </c>
      <c r="F3007" s="51">
        <f t="shared" si="139"/>
        <v>0.27083333333333331</v>
      </c>
      <c r="G3007" s="33">
        <f t="shared" si="140"/>
        <v>45491.270833333336</v>
      </c>
    </row>
    <row r="3008" spans="1:7" x14ac:dyDescent="0.45">
      <c r="A3008">
        <v>0</v>
      </c>
      <c r="B3008">
        <v>0</v>
      </c>
      <c r="C3008" t="s">
        <v>3036</v>
      </c>
      <c r="D3008" t="s">
        <v>3037</v>
      </c>
      <c r="E3008" s="32">
        <f t="shared" si="138"/>
        <v>45491</v>
      </c>
      <c r="F3008" s="51">
        <f t="shared" si="139"/>
        <v>0.29166666666666669</v>
      </c>
      <c r="G3008" s="33">
        <f t="shared" si="140"/>
        <v>45491.291666666664</v>
      </c>
    </row>
    <row r="3009" spans="1:7" x14ac:dyDescent="0.45">
      <c r="A3009">
        <v>0</v>
      </c>
      <c r="B3009">
        <v>0</v>
      </c>
      <c r="C3009" t="s">
        <v>3037</v>
      </c>
      <c r="D3009" t="s">
        <v>3038</v>
      </c>
      <c r="E3009" s="32">
        <f t="shared" si="138"/>
        <v>45491</v>
      </c>
      <c r="F3009" s="51">
        <f t="shared" si="139"/>
        <v>0.3125</v>
      </c>
      <c r="G3009" s="33">
        <f t="shared" si="140"/>
        <v>45491.3125</v>
      </c>
    </row>
    <row r="3010" spans="1:7" x14ac:dyDescent="0.45">
      <c r="A3010">
        <v>0</v>
      </c>
      <c r="B3010">
        <v>0</v>
      </c>
      <c r="C3010" t="s">
        <v>3038</v>
      </c>
      <c r="D3010" t="s">
        <v>3039</v>
      </c>
      <c r="E3010" s="32">
        <f t="shared" si="138"/>
        <v>45491</v>
      </c>
      <c r="F3010" s="51">
        <f t="shared" si="139"/>
        <v>0.33333333333333331</v>
      </c>
      <c r="G3010" s="33">
        <f t="shared" si="140"/>
        <v>45491.333333333336</v>
      </c>
    </row>
    <row r="3011" spans="1:7" x14ac:dyDescent="0.45">
      <c r="A3011">
        <v>0</v>
      </c>
      <c r="B3011">
        <v>0</v>
      </c>
      <c r="C3011" t="s">
        <v>3039</v>
      </c>
      <c r="D3011" t="s">
        <v>3040</v>
      </c>
      <c r="E3011" s="32">
        <f t="shared" si="138"/>
        <v>45491</v>
      </c>
      <c r="F3011" s="51">
        <f t="shared" si="139"/>
        <v>0.35416666666666669</v>
      </c>
      <c r="G3011" s="33">
        <f t="shared" si="140"/>
        <v>45491.354166666664</v>
      </c>
    </row>
    <row r="3012" spans="1:7" x14ac:dyDescent="0.45">
      <c r="A3012">
        <v>0</v>
      </c>
      <c r="B3012">
        <v>0</v>
      </c>
      <c r="C3012" t="s">
        <v>3040</v>
      </c>
      <c r="D3012" t="s">
        <v>3041</v>
      </c>
      <c r="E3012" s="32">
        <f t="shared" ref="E3012:E3075" si="141">DATE(MID(C3012,2,4),MID(C3012,7,2),MID(C3012,10,2))</f>
        <v>45491</v>
      </c>
      <c r="F3012" s="51">
        <f t="shared" ref="F3012:F3075" si="142">TIME(MID(C3012,13,2),MID(C3012,16,2),0)</f>
        <v>0.375</v>
      </c>
      <c r="G3012" s="33">
        <f t="shared" ref="G3012:G3075" si="143">E3012+F3012</f>
        <v>45491.375</v>
      </c>
    </row>
    <row r="3013" spans="1:7" x14ac:dyDescent="0.45">
      <c r="A3013">
        <v>0</v>
      </c>
      <c r="B3013">
        <v>0</v>
      </c>
      <c r="C3013" t="s">
        <v>3041</v>
      </c>
      <c r="D3013" t="s">
        <v>3042</v>
      </c>
      <c r="E3013" s="32">
        <f t="shared" si="141"/>
        <v>45491</v>
      </c>
      <c r="F3013" s="51">
        <f t="shared" si="142"/>
        <v>0.39583333333333331</v>
      </c>
      <c r="G3013" s="33">
        <f t="shared" si="143"/>
        <v>45491.395833333336</v>
      </c>
    </row>
    <row r="3014" spans="1:7" x14ac:dyDescent="0.45">
      <c r="A3014">
        <v>0</v>
      </c>
      <c r="B3014">
        <v>0</v>
      </c>
      <c r="C3014" t="s">
        <v>3042</v>
      </c>
      <c r="D3014" t="s">
        <v>3043</v>
      </c>
      <c r="E3014" s="32">
        <f t="shared" si="141"/>
        <v>45491</v>
      </c>
      <c r="F3014" s="51">
        <f t="shared" si="142"/>
        <v>0.41666666666666669</v>
      </c>
      <c r="G3014" s="33">
        <f t="shared" si="143"/>
        <v>45491.416666666664</v>
      </c>
    </row>
    <row r="3015" spans="1:7" x14ac:dyDescent="0.45">
      <c r="A3015">
        <v>0</v>
      </c>
      <c r="B3015">
        <v>0</v>
      </c>
      <c r="C3015" t="s">
        <v>3043</v>
      </c>
      <c r="D3015" t="s">
        <v>3044</v>
      </c>
      <c r="E3015" s="32">
        <f t="shared" si="141"/>
        <v>45491</v>
      </c>
      <c r="F3015" s="51">
        <f t="shared" si="142"/>
        <v>0.4375</v>
      </c>
      <c r="G3015" s="33">
        <f t="shared" si="143"/>
        <v>45491.4375</v>
      </c>
    </row>
    <row r="3016" spans="1:7" x14ac:dyDescent="0.45">
      <c r="A3016">
        <v>0</v>
      </c>
      <c r="B3016">
        <v>0</v>
      </c>
      <c r="C3016" t="s">
        <v>3044</v>
      </c>
      <c r="D3016" t="s">
        <v>3045</v>
      </c>
      <c r="E3016" s="32">
        <f t="shared" si="141"/>
        <v>45491</v>
      </c>
      <c r="F3016" s="51">
        <f t="shared" si="142"/>
        <v>0.45833333333333331</v>
      </c>
      <c r="G3016" s="33">
        <f t="shared" si="143"/>
        <v>45491.458333333336</v>
      </c>
    </row>
    <row r="3017" spans="1:7" x14ac:dyDescent="0.45">
      <c r="A3017">
        <v>0</v>
      </c>
      <c r="B3017">
        <v>0</v>
      </c>
      <c r="C3017" t="s">
        <v>3045</v>
      </c>
      <c r="D3017" t="s">
        <v>3046</v>
      </c>
      <c r="E3017" s="32">
        <f t="shared" si="141"/>
        <v>45491</v>
      </c>
      <c r="F3017" s="51">
        <f t="shared" si="142"/>
        <v>0.47916666666666669</v>
      </c>
      <c r="G3017" s="33">
        <f t="shared" si="143"/>
        <v>45491.479166666664</v>
      </c>
    </row>
    <row r="3018" spans="1:7" x14ac:dyDescent="0.45">
      <c r="A3018">
        <v>2.0421999999999998</v>
      </c>
      <c r="B3018">
        <v>11.21</v>
      </c>
      <c r="C3018" t="s">
        <v>3046</v>
      </c>
      <c r="D3018" t="s">
        <v>3047</v>
      </c>
      <c r="E3018" s="32">
        <f t="shared" si="141"/>
        <v>45491</v>
      </c>
      <c r="F3018" s="51">
        <f t="shared" si="142"/>
        <v>0.5</v>
      </c>
      <c r="G3018" s="33">
        <f t="shared" si="143"/>
        <v>45491.5</v>
      </c>
    </row>
    <row r="3019" spans="1:7" x14ac:dyDescent="0.45">
      <c r="A3019">
        <v>3.1193</v>
      </c>
      <c r="B3019">
        <v>17.12</v>
      </c>
      <c r="C3019" t="s">
        <v>3047</v>
      </c>
      <c r="D3019" t="s">
        <v>3048</v>
      </c>
      <c r="E3019" s="32">
        <f t="shared" si="141"/>
        <v>45491</v>
      </c>
      <c r="F3019" s="51">
        <f t="shared" si="142"/>
        <v>0.52083333333333337</v>
      </c>
      <c r="G3019" s="33">
        <f t="shared" si="143"/>
        <v>45491.520833333336</v>
      </c>
    </row>
    <row r="3020" spans="1:7" x14ac:dyDescent="0.45">
      <c r="A3020">
        <v>0</v>
      </c>
      <c r="B3020">
        <v>0</v>
      </c>
      <c r="C3020" t="s">
        <v>3048</v>
      </c>
      <c r="D3020" t="s">
        <v>3049</v>
      </c>
      <c r="E3020" s="32">
        <f t="shared" si="141"/>
        <v>45491</v>
      </c>
      <c r="F3020" s="51">
        <f t="shared" si="142"/>
        <v>0.54166666666666663</v>
      </c>
      <c r="G3020" s="33">
        <f t="shared" si="143"/>
        <v>45491.541666666664</v>
      </c>
    </row>
    <row r="3021" spans="1:7" x14ac:dyDescent="0.45">
      <c r="A3021">
        <v>0</v>
      </c>
      <c r="B3021">
        <v>0</v>
      </c>
      <c r="C3021" t="s">
        <v>3049</v>
      </c>
      <c r="D3021" t="s">
        <v>3050</v>
      </c>
      <c r="E3021" s="32">
        <f t="shared" si="141"/>
        <v>45491</v>
      </c>
      <c r="F3021" s="51">
        <f t="shared" si="142"/>
        <v>0.5625</v>
      </c>
      <c r="G3021" s="33">
        <f t="shared" si="143"/>
        <v>45491.5625</v>
      </c>
    </row>
    <row r="3022" spans="1:7" x14ac:dyDescent="0.45">
      <c r="A3022">
        <v>0</v>
      </c>
      <c r="B3022">
        <v>0</v>
      </c>
      <c r="C3022" t="s">
        <v>3050</v>
      </c>
      <c r="D3022" t="s">
        <v>3051</v>
      </c>
      <c r="E3022" s="32">
        <f t="shared" si="141"/>
        <v>45491</v>
      </c>
      <c r="F3022" s="51">
        <f t="shared" si="142"/>
        <v>0.58333333333333337</v>
      </c>
      <c r="G3022" s="33">
        <f t="shared" si="143"/>
        <v>45491.583333333336</v>
      </c>
    </row>
    <row r="3023" spans="1:7" x14ac:dyDescent="0.45">
      <c r="A3023">
        <v>0</v>
      </c>
      <c r="B3023">
        <v>0</v>
      </c>
      <c r="C3023" t="s">
        <v>3051</v>
      </c>
      <c r="D3023" t="s">
        <v>3052</v>
      </c>
      <c r="E3023" s="32">
        <f t="shared" si="141"/>
        <v>45491</v>
      </c>
      <c r="F3023" s="51">
        <f t="shared" si="142"/>
        <v>0.60416666666666663</v>
      </c>
      <c r="G3023" s="33">
        <f t="shared" si="143"/>
        <v>45491.604166666664</v>
      </c>
    </row>
    <row r="3024" spans="1:7" x14ac:dyDescent="0.45">
      <c r="A3024">
        <v>0</v>
      </c>
      <c r="B3024">
        <v>0</v>
      </c>
      <c r="C3024" t="s">
        <v>3052</v>
      </c>
      <c r="D3024" t="s">
        <v>3053</v>
      </c>
      <c r="E3024" s="32">
        <f t="shared" si="141"/>
        <v>45491</v>
      </c>
      <c r="F3024" s="51">
        <f t="shared" si="142"/>
        <v>0.625</v>
      </c>
      <c r="G3024" s="33">
        <f t="shared" si="143"/>
        <v>45491.625</v>
      </c>
    </row>
    <row r="3025" spans="1:7" x14ac:dyDescent="0.45">
      <c r="A3025">
        <v>0</v>
      </c>
      <c r="B3025">
        <v>0</v>
      </c>
      <c r="C3025" t="s">
        <v>3053</v>
      </c>
      <c r="D3025" t="s">
        <v>3054</v>
      </c>
      <c r="E3025" s="32">
        <f t="shared" si="141"/>
        <v>45491</v>
      </c>
      <c r="F3025" s="51">
        <f t="shared" si="142"/>
        <v>0.64583333333333337</v>
      </c>
      <c r="G3025" s="33">
        <f t="shared" si="143"/>
        <v>45491.645833333336</v>
      </c>
    </row>
    <row r="3026" spans="1:7" x14ac:dyDescent="0.45">
      <c r="A3026">
        <v>0</v>
      </c>
      <c r="B3026">
        <v>0</v>
      </c>
      <c r="C3026" t="s">
        <v>3054</v>
      </c>
      <c r="D3026" t="s">
        <v>3055</v>
      </c>
      <c r="E3026" s="32">
        <f t="shared" si="141"/>
        <v>45491</v>
      </c>
      <c r="F3026" s="51">
        <f t="shared" si="142"/>
        <v>0.66666666666666663</v>
      </c>
      <c r="G3026" s="33">
        <f t="shared" si="143"/>
        <v>45491.666666666664</v>
      </c>
    </row>
    <row r="3027" spans="1:7" x14ac:dyDescent="0.45">
      <c r="A3027">
        <v>0</v>
      </c>
      <c r="B3027">
        <v>0</v>
      </c>
      <c r="C3027" t="s">
        <v>3055</v>
      </c>
      <c r="D3027" t="s">
        <v>3056</v>
      </c>
      <c r="E3027" s="32">
        <f t="shared" si="141"/>
        <v>45491</v>
      </c>
      <c r="F3027" s="51">
        <f t="shared" si="142"/>
        <v>0.6875</v>
      </c>
      <c r="G3027" s="33">
        <f t="shared" si="143"/>
        <v>45491.6875</v>
      </c>
    </row>
    <row r="3028" spans="1:7" x14ac:dyDescent="0.45">
      <c r="A3028">
        <v>0</v>
      </c>
      <c r="B3028">
        <v>0</v>
      </c>
      <c r="C3028" t="s">
        <v>3056</v>
      </c>
      <c r="D3028" t="s">
        <v>3057</v>
      </c>
      <c r="E3028" s="32">
        <f t="shared" si="141"/>
        <v>45491</v>
      </c>
      <c r="F3028" s="51">
        <f t="shared" si="142"/>
        <v>0.70833333333333337</v>
      </c>
      <c r="G3028" s="33">
        <f t="shared" si="143"/>
        <v>45491.708333333336</v>
      </c>
    </row>
    <row r="3029" spans="1:7" x14ac:dyDescent="0.45">
      <c r="A3029">
        <v>0</v>
      </c>
      <c r="B3029">
        <v>0</v>
      </c>
      <c r="C3029" t="s">
        <v>3057</v>
      </c>
      <c r="D3029" t="s">
        <v>3058</v>
      </c>
      <c r="E3029" s="32">
        <f t="shared" si="141"/>
        <v>45491</v>
      </c>
      <c r="F3029" s="51">
        <f t="shared" si="142"/>
        <v>0.72916666666666663</v>
      </c>
      <c r="G3029" s="33">
        <f t="shared" si="143"/>
        <v>45491.729166666664</v>
      </c>
    </row>
    <row r="3030" spans="1:7" x14ac:dyDescent="0.45">
      <c r="A3030">
        <v>0</v>
      </c>
      <c r="B3030">
        <v>0</v>
      </c>
      <c r="C3030" t="s">
        <v>3058</v>
      </c>
      <c r="D3030" t="s">
        <v>3059</v>
      </c>
      <c r="E3030" s="32">
        <f t="shared" si="141"/>
        <v>45491</v>
      </c>
      <c r="F3030" s="51">
        <f t="shared" si="142"/>
        <v>0.75</v>
      </c>
      <c r="G3030" s="33">
        <f t="shared" si="143"/>
        <v>45491.75</v>
      </c>
    </row>
    <row r="3031" spans="1:7" x14ac:dyDescent="0.45">
      <c r="A3031">
        <v>0</v>
      </c>
      <c r="B3031">
        <v>0</v>
      </c>
      <c r="C3031" t="s">
        <v>3059</v>
      </c>
      <c r="D3031" t="s">
        <v>3060</v>
      </c>
      <c r="E3031" s="32">
        <f t="shared" si="141"/>
        <v>45491</v>
      </c>
      <c r="F3031" s="51">
        <f t="shared" si="142"/>
        <v>0.77083333333333337</v>
      </c>
      <c r="G3031" s="33">
        <f t="shared" si="143"/>
        <v>45491.770833333336</v>
      </c>
    </row>
    <row r="3032" spans="1:7" x14ac:dyDescent="0.45">
      <c r="A3032">
        <v>0</v>
      </c>
      <c r="B3032">
        <v>0</v>
      </c>
      <c r="C3032" t="s">
        <v>3060</v>
      </c>
      <c r="D3032" t="s">
        <v>3061</v>
      </c>
      <c r="E3032" s="32">
        <f t="shared" si="141"/>
        <v>45491</v>
      </c>
      <c r="F3032" s="51">
        <f t="shared" si="142"/>
        <v>0.79166666666666663</v>
      </c>
      <c r="G3032" s="33">
        <f t="shared" si="143"/>
        <v>45491.791666666664</v>
      </c>
    </row>
    <row r="3033" spans="1:7" x14ac:dyDescent="0.45">
      <c r="A3033">
        <v>0</v>
      </c>
      <c r="B3033">
        <v>0</v>
      </c>
      <c r="C3033" t="s">
        <v>3061</v>
      </c>
      <c r="D3033" t="s">
        <v>3062</v>
      </c>
      <c r="E3033" s="32">
        <f t="shared" si="141"/>
        <v>45491</v>
      </c>
      <c r="F3033" s="51">
        <f t="shared" si="142"/>
        <v>0.8125</v>
      </c>
      <c r="G3033" s="33">
        <f t="shared" si="143"/>
        <v>45491.8125</v>
      </c>
    </row>
    <row r="3034" spans="1:7" x14ac:dyDescent="0.45">
      <c r="A3034">
        <v>0</v>
      </c>
      <c r="B3034">
        <v>0</v>
      </c>
      <c r="C3034" t="s">
        <v>3062</v>
      </c>
      <c r="D3034" t="s">
        <v>3063</v>
      </c>
      <c r="E3034" s="32">
        <f t="shared" si="141"/>
        <v>45491</v>
      </c>
      <c r="F3034" s="51">
        <f t="shared" si="142"/>
        <v>0.83333333333333337</v>
      </c>
      <c r="G3034" s="33">
        <f t="shared" si="143"/>
        <v>45491.833333333336</v>
      </c>
    </row>
    <row r="3035" spans="1:7" x14ac:dyDescent="0.45">
      <c r="A3035">
        <v>0</v>
      </c>
      <c r="B3035">
        <v>0</v>
      </c>
      <c r="C3035" t="s">
        <v>3063</v>
      </c>
      <c r="D3035" t="s">
        <v>3064</v>
      </c>
      <c r="E3035" s="32">
        <f t="shared" si="141"/>
        <v>45491</v>
      </c>
      <c r="F3035" s="51">
        <f t="shared" si="142"/>
        <v>0.85416666666666663</v>
      </c>
      <c r="G3035" s="33">
        <f t="shared" si="143"/>
        <v>45491.854166666664</v>
      </c>
    </row>
    <row r="3036" spans="1:7" x14ac:dyDescent="0.45">
      <c r="A3036">
        <v>0.40389999999999998</v>
      </c>
      <c r="B3036">
        <v>2.2200000000000002</v>
      </c>
      <c r="C3036" t="s">
        <v>3064</v>
      </c>
      <c r="D3036" t="s">
        <v>3065</v>
      </c>
      <c r="E3036" s="32">
        <f t="shared" si="141"/>
        <v>45491</v>
      </c>
      <c r="F3036" s="51">
        <f t="shared" si="142"/>
        <v>0.875</v>
      </c>
      <c r="G3036" s="33">
        <f t="shared" si="143"/>
        <v>45491.875</v>
      </c>
    </row>
    <row r="3037" spans="1:7" x14ac:dyDescent="0.45">
      <c r="A3037">
        <v>0</v>
      </c>
      <c r="B3037">
        <v>0</v>
      </c>
      <c r="C3037" t="s">
        <v>3065</v>
      </c>
      <c r="D3037" t="s">
        <v>3066</v>
      </c>
      <c r="E3037" s="32">
        <f t="shared" si="141"/>
        <v>45491</v>
      </c>
      <c r="F3037" s="51">
        <f t="shared" si="142"/>
        <v>0.89583333333333337</v>
      </c>
      <c r="G3037" s="33">
        <f t="shared" si="143"/>
        <v>45491.895833333336</v>
      </c>
    </row>
    <row r="3038" spans="1:7" x14ac:dyDescent="0.45">
      <c r="A3038">
        <v>1.0660000000000001</v>
      </c>
      <c r="B3038">
        <v>5.85</v>
      </c>
      <c r="C3038" t="s">
        <v>3066</v>
      </c>
      <c r="D3038" t="s">
        <v>3067</v>
      </c>
      <c r="E3038" s="32">
        <f t="shared" si="141"/>
        <v>45491</v>
      </c>
      <c r="F3038" s="51">
        <f t="shared" si="142"/>
        <v>0.91666666666666663</v>
      </c>
      <c r="G3038" s="33">
        <f t="shared" si="143"/>
        <v>45491.916666666664</v>
      </c>
    </row>
    <row r="3039" spans="1:7" x14ac:dyDescent="0.45">
      <c r="A3039">
        <v>0</v>
      </c>
      <c r="B3039">
        <v>0</v>
      </c>
      <c r="C3039" t="s">
        <v>3067</v>
      </c>
      <c r="D3039" t="s">
        <v>3068</v>
      </c>
      <c r="E3039" s="32">
        <f t="shared" si="141"/>
        <v>45491</v>
      </c>
      <c r="F3039" s="51">
        <f t="shared" si="142"/>
        <v>0.9375</v>
      </c>
      <c r="G3039" s="33">
        <f t="shared" si="143"/>
        <v>45491.9375</v>
      </c>
    </row>
    <row r="3040" spans="1:7" x14ac:dyDescent="0.45">
      <c r="A3040">
        <v>1.12E-2</v>
      </c>
      <c r="B3040">
        <v>0.06</v>
      </c>
      <c r="C3040" t="s">
        <v>3068</v>
      </c>
      <c r="D3040" t="s">
        <v>3069</v>
      </c>
      <c r="E3040" s="32">
        <f t="shared" si="141"/>
        <v>45491</v>
      </c>
      <c r="F3040" s="51">
        <f t="shared" si="142"/>
        <v>0.95833333333333337</v>
      </c>
      <c r="G3040" s="33">
        <f t="shared" si="143"/>
        <v>45491.958333333336</v>
      </c>
    </row>
    <row r="3041" spans="1:7" x14ac:dyDescent="0.45">
      <c r="A3041">
        <v>0.40389999999999998</v>
      </c>
      <c r="B3041">
        <v>2.2200000000000002</v>
      </c>
      <c r="C3041" t="s">
        <v>3069</v>
      </c>
      <c r="D3041" t="s">
        <v>3070</v>
      </c>
      <c r="E3041" s="32">
        <f t="shared" si="141"/>
        <v>45491</v>
      </c>
      <c r="F3041" s="51">
        <f t="shared" si="142"/>
        <v>0.97916666666666663</v>
      </c>
      <c r="G3041" s="33">
        <f t="shared" si="143"/>
        <v>45491.979166666664</v>
      </c>
    </row>
    <row r="3042" spans="1:7" x14ac:dyDescent="0.45">
      <c r="A3042">
        <v>0</v>
      </c>
      <c r="B3042">
        <v>0</v>
      </c>
      <c r="C3042" t="s">
        <v>3070</v>
      </c>
      <c r="D3042" t="s">
        <v>3071</v>
      </c>
      <c r="E3042" s="32">
        <f t="shared" si="141"/>
        <v>45492</v>
      </c>
      <c r="F3042" s="51">
        <f t="shared" si="142"/>
        <v>0</v>
      </c>
      <c r="G3042" s="33">
        <f t="shared" si="143"/>
        <v>45492</v>
      </c>
    </row>
    <row r="3043" spans="1:7" x14ac:dyDescent="0.45">
      <c r="A3043">
        <v>0</v>
      </c>
      <c r="B3043">
        <v>0</v>
      </c>
      <c r="C3043" t="s">
        <v>3071</v>
      </c>
      <c r="D3043" t="s">
        <v>3072</v>
      </c>
      <c r="E3043" s="32">
        <f t="shared" si="141"/>
        <v>45492</v>
      </c>
      <c r="F3043" s="51">
        <f t="shared" si="142"/>
        <v>2.0833333333333332E-2</v>
      </c>
      <c r="G3043" s="33">
        <f t="shared" si="143"/>
        <v>45492.020833333336</v>
      </c>
    </row>
    <row r="3044" spans="1:7" x14ac:dyDescent="0.45">
      <c r="A3044">
        <v>0</v>
      </c>
      <c r="B3044">
        <v>0</v>
      </c>
      <c r="C3044" t="s">
        <v>3072</v>
      </c>
      <c r="D3044" t="s">
        <v>3073</v>
      </c>
      <c r="E3044" s="32">
        <f t="shared" si="141"/>
        <v>45492</v>
      </c>
      <c r="F3044" s="51">
        <f t="shared" si="142"/>
        <v>4.1666666666666664E-2</v>
      </c>
      <c r="G3044" s="33">
        <f t="shared" si="143"/>
        <v>45492.041666666664</v>
      </c>
    </row>
    <row r="3045" spans="1:7" x14ac:dyDescent="0.45">
      <c r="A3045">
        <v>0</v>
      </c>
      <c r="B3045">
        <v>0</v>
      </c>
      <c r="C3045" t="s">
        <v>3073</v>
      </c>
      <c r="D3045" t="s">
        <v>3074</v>
      </c>
      <c r="E3045" s="32">
        <f t="shared" si="141"/>
        <v>45492</v>
      </c>
      <c r="F3045" s="51">
        <f t="shared" si="142"/>
        <v>6.25E-2</v>
      </c>
      <c r="G3045" s="33">
        <f t="shared" si="143"/>
        <v>45492.0625</v>
      </c>
    </row>
    <row r="3046" spans="1:7" x14ac:dyDescent="0.45">
      <c r="A3046">
        <v>0</v>
      </c>
      <c r="B3046">
        <v>0</v>
      </c>
      <c r="C3046" t="s">
        <v>3074</v>
      </c>
      <c r="D3046" t="s">
        <v>3075</v>
      </c>
      <c r="E3046" s="32">
        <f t="shared" si="141"/>
        <v>45492</v>
      </c>
      <c r="F3046" s="51">
        <f t="shared" si="142"/>
        <v>8.3333333333333329E-2</v>
      </c>
      <c r="G3046" s="33">
        <f t="shared" si="143"/>
        <v>45492.083333333336</v>
      </c>
    </row>
    <row r="3047" spans="1:7" x14ac:dyDescent="0.45">
      <c r="A3047">
        <v>0</v>
      </c>
      <c r="B3047">
        <v>0</v>
      </c>
      <c r="C3047" t="s">
        <v>3075</v>
      </c>
      <c r="D3047" t="s">
        <v>3076</v>
      </c>
      <c r="E3047" s="32">
        <f t="shared" si="141"/>
        <v>45492</v>
      </c>
      <c r="F3047" s="51">
        <f t="shared" si="142"/>
        <v>0.10416666666666667</v>
      </c>
      <c r="G3047" s="33">
        <f t="shared" si="143"/>
        <v>45492.104166666664</v>
      </c>
    </row>
    <row r="3048" spans="1:7" x14ac:dyDescent="0.45">
      <c r="A3048">
        <v>0</v>
      </c>
      <c r="B3048">
        <v>0</v>
      </c>
      <c r="C3048" t="s">
        <v>3076</v>
      </c>
      <c r="D3048" t="s">
        <v>3077</v>
      </c>
      <c r="E3048" s="32">
        <f t="shared" si="141"/>
        <v>45492</v>
      </c>
      <c r="F3048" s="51">
        <f t="shared" si="142"/>
        <v>0.125</v>
      </c>
      <c r="G3048" s="33">
        <f t="shared" si="143"/>
        <v>45492.125</v>
      </c>
    </row>
    <row r="3049" spans="1:7" x14ac:dyDescent="0.45">
      <c r="A3049">
        <v>0</v>
      </c>
      <c r="B3049">
        <v>0</v>
      </c>
      <c r="C3049" t="s">
        <v>3077</v>
      </c>
      <c r="D3049" t="s">
        <v>3078</v>
      </c>
      <c r="E3049" s="32">
        <f t="shared" si="141"/>
        <v>45492</v>
      </c>
      <c r="F3049" s="51">
        <f t="shared" si="142"/>
        <v>0.14583333333333334</v>
      </c>
      <c r="G3049" s="33">
        <f t="shared" si="143"/>
        <v>45492.145833333336</v>
      </c>
    </row>
    <row r="3050" spans="1:7" x14ac:dyDescent="0.45">
      <c r="A3050">
        <v>0</v>
      </c>
      <c r="B3050">
        <v>0</v>
      </c>
      <c r="C3050" t="s">
        <v>3078</v>
      </c>
      <c r="D3050" t="s">
        <v>3079</v>
      </c>
      <c r="E3050" s="32">
        <f t="shared" si="141"/>
        <v>45492</v>
      </c>
      <c r="F3050" s="51">
        <f t="shared" si="142"/>
        <v>0.16666666666666666</v>
      </c>
      <c r="G3050" s="33">
        <f t="shared" si="143"/>
        <v>45492.166666666664</v>
      </c>
    </row>
    <row r="3051" spans="1:7" x14ac:dyDescent="0.45">
      <c r="A3051">
        <v>0</v>
      </c>
      <c r="B3051">
        <v>0</v>
      </c>
      <c r="C3051" t="s">
        <v>3079</v>
      </c>
      <c r="D3051" t="s">
        <v>3080</v>
      </c>
      <c r="E3051" s="32">
        <f t="shared" si="141"/>
        <v>45492</v>
      </c>
      <c r="F3051" s="51">
        <f t="shared" si="142"/>
        <v>0.1875</v>
      </c>
      <c r="G3051" s="33">
        <f t="shared" si="143"/>
        <v>45492.1875</v>
      </c>
    </row>
    <row r="3052" spans="1:7" x14ac:dyDescent="0.45">
      <c r="A3052">
        <v>0</v>
      </c>
      <c r="B3052">
        <v>0</v>
      </c>
      <c r="C3052" t="s">
        <v>3080</v>
      </c>
      <c r="D3052" t="s">
        <v>3081</v>
      </c>
      <c r="E3052" s="32">
        <f t="shared" si="141"/>
        <v>45492</v>
      </c>
      <c r="F3052" s="51">
        <f t="shared" si="142"/>
        <v>0.20833333333333334</v>
      </c>
      <c r="G3052" s="33">
        <f t="shared" si="143"/>
        <v>45492.208333333336</v>
      </c>
    </row>
    <row r="3053" spans="1:7" x14ac:dyDescent="0.45">
      <c r="A3053">
        <v>0</v>
      </c>
      <c r="B3053">
        <v>0</v>
      </c>
      <c r="C3053" t="s">
        <v>3081</v>
      </c>
      <c r="D3053" t="s">
        <v>3082</v>
      </c>
      <c r="E3053" s="32">
        <f t="shared" si="141"/>
        <v>45492</v>
      </c>
      <c r="F3053" s="51">
        <f t="shared" si="142"/>
        <v>0.22916666666666666</v>
      </c>
      <c r="G3053" s="33">
        <f t="shared" si="143"/>
        <v>45492.229166666664</v>
      </c>
    </row>
    <row r="3054" spans="1:7" x14ac:dyDescent="0.45">
      <c r="A3054">
        <v>0</v>
      </c>
      <c r="B3054">
        <v>0</v>
      </c>
      <c r="C3054" t="s">
        <v>3082</v>
      </c>
      <c r="D3054" t="s">
        <v>3083</v>
      </c>
      <c r="E3054" s="32">
        <f t="shared" si="141"/>
        <v>45492</v>
      </c>
      <c r="F3054" s="51">
        <f t="shared" si="142"/>
        <v>0.25</v>
      </c>
      <c r="G3054" s="33">
        <f t="shared" si="143"/>
        <v>45492.25</v>
      </c>
    </row>
    <row r="3055" spans="1:7" x14ac:dyDescent="0.45">
      <c r="A3055">
        <v>0</v>
      </c>
      <c r="B3055">
        <v>0</v>
      </c>
      <c r="C3055" t="s">
        <v>3083</v>
      </c>
      <c r="D3055" t="s">
        <v>3084</v>
      </c>
      <c r="E3055" s="32">
        <f t="shared" si="141"/>
        <v>45492</v>
      </c>
      <c r="F3055" s="51">
        <f t="shared" si="142"/>
        <v>0.27083333333333331</v>
      </c>
      <c r="G3055" s="33">
        <f t="shared" si="143"/>
        <v>45492.270833333336</v>
      </c>
    </row>
    <row r="3056" spans="1:7" x14ac:dyDescent="0.45">
      <c r="A3056">
        <v>0</v>
      </c>
      <c r="B3056">
        <v>0</v>
      </c>
      <c r="C3056" t="s">
        <v>3084</v>
      </c>
      <c r="D3056" t="s">
        <v>3085</v>
      </c>
      <c r="E3056" s="32">
        <f t="shared" si="141"/>
        <v>45492</v>
      </c>
      <c r="F3056" s="51">
        <f t="shared" si="142"/>
        <v>0.29166666666666669</v>
      </c>
      <c r="G3056" s="33">
        <f t="shared" si="143"/>
        <v>45492.291666666664</v>
      </c>
    </row>
    <row r="3057" spans="1:7" x14ac:dyDescent="0.45">
      <c r="A3057">
        <v>0</v>
      </c>
      <c r="B3057">
        <v>0</v>
      </c>
      <c r="C3057" t="s">
        <v>3085</v>
      </c>
      <c r="D3057" t="s">
        <v>3086</v>
      </c>
      <c r="E3057" s="32">
        <f t="shared" si="141"/>
        <v>45492</v>
      </c>
      <c r="F3057" s="51">
        <f t="shared" si="142"/>
        <v>0.3125</v>
      </c>
      <c r="G3057" s="33">
        <f t="shared" si="143"/>
        <v>45492.3125</v>
      </c>
    </row>
    <row r="3058" spans="1:7" x14ac:dyDescent="0.45">
      <c r="A3058">
        <v>0</v>
      </c>
      <c r="B3058">
        <v>0</v>
      </c>
      <c r="C3058" t="s">
        <v>3086</v>
      </c>
      <c r="D3058" t="s">
        <v>3087</v>
      </c>
      <c r="E3058" s="32">
        <f t="shared" si="141"/>
        <v>45492</v>
      </c>
      <c r="F3058" s="51">
        <f t="shared" si="142"/>
        <v>0.33333333333333331</v>
      </c>
      <c r="G3058" s="33">
        <f t="shared" si="143"/>
        <v>45492.333333333336</v>
      </c>
    </row>
    <row r="3059" spans="1:7" x14ac:dyDescent="0.45">
      <c r="A3059">
        <v>0</v>
      </c>
      <c r="B3059">
        <v>0</v>
      </c>
      <c r="C3059" t="s">
        <v>3087</v>
      </c>
      <c r="D3059" t="s">
        <v>3088</v>
      </c>
      <c r="E3059" s="32">
        <f t="shared" si="141"/>
        <v>45492</v>
      </c>
      <c r="F3059" s="51">
        <f t="shared" si="142"/>
        <v>0.35416666666666669</v>
      </c>
      <c r="G3059" s="33">
        <f t="shared" si="143"/>
        <v>45492.354166666664</v>
      </c>
    </row>
    <row r="3060" spans="1:7" x14ac:dyDescent="0.45">
      <c r="A3060">
        <v>0</v>
      </c>
      <c r="B3060">
        <v>0</v>
      </c>
      <c r="C3060" t="s">
        <v>3088</v>
      </c>
      <c r="D3060" t="s">
        <v>3089</v>
      </c>
      <c r="E3060" s="32">
        <f t="shared" si="141"/>
        <v>45492</v>
      </c>
      <c r="F3060" s="51">
        <f t="shared" si="142"/>
        <v>0.375</v>
      </c>
      <c r="G3060" s="33">
        <f t="shared" si="143"/>
        <v>45492.375</v>
      </c>
    </row>
    <row r="3061" spans="1:7" x14ac:dyDescent="0.45">
      <c r="A3061">
        <v>0</v>
      </c>
      <c r="B3061">
        <v>0</v>
      </c>
      <c r="C3061" t="s">
        <v>3089</v>
      </c>
      <c r="D3061" t="s">
        <v>3090</v>
      </c>
      <c r="E3061" s="32">
        <f t="shared" si="141"/>
        <v>45492</v>
      </c>
      <c r="F3061" s="51">
        <f t="shared" si="142"/>
        <v>0.39583333333333331</v>
      </c>
      <c r="G3061" s="33">
        <f t="shared" si="143"/>
        <v>45492.395833333336</v>
      </c>
    </row>
    <row r="3062" spans="1:7" x14ac:dyDescent="0.45">
      <c r="A3062">
        <v>0</v>
      </c>
      <c r="B3062">
        <v>0</v>
      </c>
      <c r="C3062" t="s">
        <v>3090</v>
      </c>
      <c r="D3062" t="s">
        <v>3091</v>
      </c>
      <c r="E3062" s="32">
        <f t="shared" si="141"/>
        <v>45492</v>
      </c>
      <c r="F3062" s="51">
        <f t="shared" si="142"/>
        <v>0.41666666666666669</v>
      </c>
      <c r="G3062" s="33">
        <f t="shared" si="143"/>
        <v>45492.416666666664</v>
      </c>
    </row>
    <row r="3063" spans="1:7" x14ac:dyDescent="0.45">
      <c r="A3063">
        <v>0</v>
      </c>
      <c r="B3063">
        <v>0</v>
      </c>
      <c r="C3063" t="s">
        <v>3091</v>
      </c>
      <c r="D3063" t="s">
        <v>3092</v>
      </c>
      <c r="E3063" s="32">
        <f t="shared" si="141"/>
        <v>45492</v>
      </c>
      <c r="F3063" s="51">
        <f t="shared" si="142"/>
        <v>0.4375</v>
      </c>
      <c r="G3063" s="33">
        <f t="shared" si="143"/>
        <v>45492.4375</v>
      </c>
    </row>
    <row r="3064" spans="1:7" x14ac:dyDescent="0.45">
      <c r="A3064">
        <v>0</v>
      </c>
      <c r="B3064">
        <v>0</v>
      </c>
      <c r="C3064" t="s">
        <v>3092</v>
      </c>
      <c r="D3064" t="s">
        <v>3093</v>
      </c>
      <c r="E3064" s="32">
        <f t="shared" si="141"/>
        <v>45492</v>
      </c>
      <c r="F3064" s="51">
        <f t="shared" si="142"/>
        <v>0.45833333333333331</v>
      </c>
      <c r="G3064" s="33">
        <f t="shared" si="143"/>
        <v>45492.458333333336</v>
      </c>
    </row>
    <row r="3065" spans="1:7" x14ac:dyDescent="0.45">
      <c r="A3065">
        <v>0</v>
      </c>
      <c r="B3065">
        <v>0</v>
      </c>
      <c r="C3065" t="s">
        <v>3093</v>
      </c>
      <c r="D3065" t="s">
        <v>3094</v>
      </c>
      <c r="E3065" s="32">
        <f t="shared" si="141"/>
        <v>45492</v>
      </c>
      <c r="F3065" s="51">
        <f t="shared" si="142"/>
        <v>0.47916666666666669</v>
      </c>
      <c r="G3065" s="33">
        <f t="shared" si="143"/>
        <v>45492.479166666664</v>
      </c>
    </row>
    <row r="3066" spans="1:7" x14ac:dyDescent="0.45">
      <c r="A3066">
        <v>0</v>
      </c>
      <c r="B3066">
        <v>0</v>
      </c>
      <c r="C3066" t="s">
        <v>3094</v>
      </c>
      <c r="D3066" t="s">
        <v>3095</v>
      </c>
      <c r="E3066" s="32">
        <f t="shared" si="141"/>
        <v>45492</v>
      </c>
      <c r="F3066" s="51">
        <f t="shared" si="142"/>
        <v>0.5</v>
      </c>
      <c r="G3066" s="33">
        <f t="shared" si="143"/>
        <v>45492.5</v>
      </c>
    </row>
    <row r="3067" spans="1:7" x14ac:dyDescent="0.45">
      <c r="A3067">
        <v>0</v>
      </c>
      <c r="B3067">
        <v>0</v>
      </c>
      <c r="C3067" t="s">
        <v>3095</v>
      </c>
      <c r="D3067" t="s">
        <v>3096</v>
      </c>
      <c r="E3067" s="32">
        <f t="shared" si="141"/>
        <v>45492</v>
      </c>
      <c r="F3067" s="51">
        <f t="shared" si="142"/>
        <v>0.52083333333333337</v>
      </c>
      <c r="G3067" s="33">
        <f t="shared" si="143"/>
        <v>45492.520833333336</v>
      </c>
    </row>
    <row r="3068" spans="1:7" x14ac:dyDescent="0.45">
      <c r="A3068">
        <v>0</v>
      </c>
      <c r="B3068">
        <v>0</v>
      </c>
      <c r="C3068" t="s">
        <v>3096</v>
      </c>
      <c r="D3068" t="s">
        <v>3097</v>
      </c>
      <c r="E3068" s="32">
        <f t="shared" si="141"/>
        <v>45492</v>
      </c>
      <c r="F3068" s="51">
        <f t="shared" si="142"/>
        <v>0.54166666666666663</v>
      </c>
      <c r="G3068" s="33">
        <f t="shared" si="143"/>
        <v>45492.541666666664</v>
      </c>
    </row>
    <row r="3069" spans="1:7" x14ac:dyDescent="0.45">
      <c r="A3069">
        <v>0</v>
      </c>
      <c r="B3069">
        <v>0</v>
      </c>
      <c r="C3069" t="s">
        <v>3097</v>
      </c>
      <c r="D3069" t="s">
        <v>3098</v>
      </c>
      <c r="E3069" s="32">
        <f t="shared" si="141"/>
        <v>45492</v>
      </c>
      <c r="F3069" s="51">
        <f t="shared" si="142"/>
        <v>0.5625</v>
      </c>
      <c r="G3069" s="33">
        <f t="shared" si="143"/>
        <v>45492.5625</v>
      </c>
    </row>
    <row r="3070" spans="1:7" x14ac:dyDescent="0.45">
      <c r="A3070">
        <v>0</v>
      </c>
      <c r="B3070">
        <v>0</v>
      </c>
      <c r="C3070" t="s">
        <v>3098</v>
      </c>
      <c r="D3070" t="s">
        <v>3099</v>
      </c>
      <c r="E3070" s="32">
        <f t="shared" si="141"/>
        <v>45492</v>
      </c>
      <c r="F3070" s="51">
        <f t="shared" si="142"/>
        <v>0.58333333333333337</v>
      </c>
      <c r="G3070" s="33">
        <f t="shared" si="143"/>
        <v>45492.583333333336</v>
      </c>
    </row>
    <row r="3071" spans="1:7" x14ac:dyDescent="0.45">
      <c r="A3071">
        <v>0</v>
      </c>
      <c r="B3071">
        <v>0</v>
      </c>
      <c r="C3071" t="s">
        <v>3099</v>
      </c>
      <c r="D3071" t="s">
        <v>3100</v>
      </c>
      <c r="E3071" s="32">
        <f t="shared" si="141"/>
        <v>45492</v>
      </c>
      <c r="F3071" s="51">
        <f t="shared" si="142"/>
        <v>0.60416666666666663</v>
      </c>
      <c r="G3071" s="33">
        <f t="shared" si="143"/>
        <v>45492.604166666664</v>
      </c>
    </row>
    <row r="3072" spans="1:7" x14ac:dyDescent="0.45">
      <c r="A3072">
        <v>0</v>
      </c>
      <c r="B3072">
        <v>0</v>
      </c>
      <c r="C3072" t="s">
        <v>3100</v>
      </c>
      <c r="D3072" t="s">
        <v>3101</v>
      </c>
      <c r="E3072" s="32">
        <f t="shared" si="141"/>
        <v>45492</v>
      </c>
      <c r="F3072" s="51">
        <f t="shared" si="142"/>
        <v>0.625</v>
      </c>
      <c r="G3072" s="33">
        <f t="shared" si="143"/>
        <v>45492.625</v>
      </c>
    </row>
    <row r="3073" spans="1:7" x14ac:dyDescent="0.45">
      <c r="A3073">
        <v>0</v>
      </c>
      <c r="B3073">
        <v>0</v>
      </c>
      <c r="C3073" t="s">
        <v>3101</v>
      </c>
      <c r="D3073" t="s">
        <v>3102</v>
      </c>
      <c r="E3073" s="32">
        <f t="shared" si="141"/>
        <v>45492</v>
      </c>
      <c r="F3073" s="51">
        <f t="shared" si="142"/>
        <v>0.64583333333333337</v>
      </c>
      <c r="G3073" s="33">
        <f t="shared" si="143"/>
        <v>45492.645833333336</v>
      </c>
    </row>
    <row r="3074" spans="1:7" x14ac:dyDescent="0.45">
      <c r="A3074">
        <v>0</v>
      </c>
      <c r="B3074">
        <v>0</v>
      </c>
      <c r="C3074" t="s">
        <v>3102</v>
      </c>
      <c r="D3074" t="s">
        <v>3103</v>
      </c>
      <c r="E3074" s="32">
        <f t="shared" si="141"/>
        <v>45492</v>
      </c>
      <c r="F3074" s="51">
        <f t="shared" si="142"/>
        <v>0.66666666666666663</v>
      </c>
      <c r="G3074" s="33">
        <f t="shared" si="143"/>
        <v>45492.666666666664</v>
      </c>
    </row>
    <row r="3075" spans="1:7" x14ac:dyDescent="0.45">
      <c r="A3075">
        <v>0</v>
      </c>
      <c r="B3075">
        <v>0</v>
      </c>
      <c r="C3075" t="s">
        <v>3103</v>
      </c>
      <c r="D3075" t="s">
        <v>3104</v>
      </c>
      <c r="E3075" s="32">
        <f t="shared" si="141"/>
        <v>45492</v>
      </c>
      <c r="F3075" s="51">
        <f t="shared" si="142"/>
        <v>0.6875</v>
      </c>
      <c r="G3075" s="33">
        <f t="shared" si="143"/>
        <v>45492.6875</v>
      </c>
    </row>
    <row r="3076" spans="1:7" x14ac:dyDescent="0.45">
      <c r="A3076">
        <v>0</v>
      </c>
      <c r="B3076">
        <v>0</v>
      </c>
      <c r="C3076" t="s">
        <v>3104</v>
      </c>
      <c r="D3076" t="s">
        <v>3105</v>
      </c>
      <c r="E3076" s="32">
        <f t="shared" ref="E3076:E3139" si="144">DATE(MID(C3076,2,4),MID(C3076,7,2),MID(C3076,10,2))</f>
        <v>45492</v>
      </c>
      <c r="F3076" s="51">
        <f t="shared" ref="F3076:F3139" si="145">TIME(MID(C3076,13,2),MID(C3076,16,2),0)</f>
        <v>0.70833333333333337</v>
      </c>
      <c r="G3076" s="33">
        <f t="shared" ref="G3076:G3139" si="146">E3076+F3076</f>
        <v>45492.708333333336</v>
      </c>
    </row>
    <row r="3077" spans="1:7" x14ac:dyDescent="0.45">
      <c r="A3077">
        <v>0</v>
      </c>
      <c r="B3077">
        <v>0</v>
      </c>
      <c r="C3077" t="s">
        <v>3105</v>
      </c>
      <c r="D3077" t="s">
        <v>3106</v>
      </c>
      <c r="E3077" s="32">
        <f t="shared" si="144"/>
        <v>45492</v>
      </c>
      <c r="F3077" s="51">
        <f t="shared" si="145"/>
        <v>0.72916666666666663</v>
      </c>
      <c r="G3077" s="33">
        <f t="shared" si="146"/>
        <v>45492.729166666664</v>
      </c>
    </row>
    <row r="3078" spans="1:7" x14ac:dyDescent="0.45">
      <c r="A3078">
        <v>0</v>
      </c>
      <c r="B3078">
        <v>0</v>
      </c>
      <c r="C3078" t="s">
        <v>3106</v>
      </c>
      <c r="D3078" t="s">
        <v>3107</v>
      </c>
      <c r="E3078" s="32">
        <f t="shared" si="144"/>
        <v>45492</v>
      </c>
      <c r="F3078" s="51">
        <f t="shared" si="145"/>
        <v>0.75</v>
      </c>
      <c r="G3078" s="33">
        <f t="shared" si="146"/>
        <v>45492.75</v>
      </c>
    </row>
    <row r="3079" spans="1:7" x14ac:dyDescent="0.45">
      <c r="A3079">
        <v>0</v>
      </c>
      <c r="B3079">
        <v>0</v>
      </c>
      <c r="C3079" t="s">
        <v>3107</v>
      </c>
      <c r="D3079" t="s">
        <v>3108</v>
      </c>
      <c r="E3079" s="32">
        <f t="shared" si="144"/>
        <v>45492</v>
      </c>
      <c r="F3079" s="51">
        <f t="shared" si="145"/>
        <v>0.77083333333333337</v>
      </c>
      <c r="G3079" s="33">
        <f t="shared" si="146"/>
        <v>45492.770833333336</v>
      </c>
    </row>
    <row r="3080" spans="1:7" x14ac:dyDescent="0.45">
      <c r="A3080">
        <v>0</v>
      </c>
      <c r="B3080">
        <v>0</v>
      </c>
      <c r="C3080" t="s">
        <v>3108</v>
      </c>
      <c r="D3080" t="s">
        <v>3109</v>
      </c>
      <c r="E3080" s="32">
        <f t="shared" si="144"/>
        <v>45492</v>
      </c>
      <c r="F3080" s="51">
        <f t="shared" si="145"/>
        <v>0.79166666666666663</v>
      </c>
      <c r="G3080" s="33">
        <f t="shared" si="146"/>
        <v>45492.791666666664</v>
      </c>
    </row>
    <row r="3081" spans="1:7" x14ac:dyDescent="0.45">
      <c r="A3081">
        <v>0</v>
      </c>
      <c r="B3081">
        <v>0</v>
      </c>
      <c r="C3081" t="s">
        <v>3109</v>
      </c>
      <c r="D3081" t="s">
        <v>10740</v>
      </c>
      <c r="E3081" s="32">
        <f t="shared" si="144"/>
        <v>45492</v>
      </c>
      <c r="F3081" s="51">
        <f t="shared" si="145"/>
        <v>0.8125</v>
      </c>
      <c r="G3081" s="33">
        <f t="shared" si="146"/>
        <v>45492.8125</v>
      </c>
    </row>
    <row r="3082" spans="1:7" x14ac:dyDescent="0.45">
      <c r="A3082">
        <v>0</v>
      </c>
      <c r="B3082">
        <v>0</v>
      </c>
      <c r="C3082" t="s">
        <v>10740</v>
      </c>
      <c r="D3082" t="s">
        <v>10741</v>
      </c>
      <c r="E3082" s="32">
        <f t="shared" si="144"/>
        <v>45492</v>
      </c>
      <c r="F3082" s="51">
        <f t="shared" si="145"/>
        <v>0.83333333333333337</v>
      </c>
      <c r="G3082" s="33">
        <f t="shared" si="146"/>
        <v>45492.833333333336</v>
      </c>
    </row>
    <row r="3083" spans="1:7" x14ac:dyDescent="0.45">
      <c r="A3083">
        <v>0</v>
      </c>
      <c r="B3083">
        <v>0</v>
      </c>
      <c r="C3083" t="s">
        <v>10741</v>
      </c>
      <c r="D3083" t="s">
        <v>10742</v>
      </c>
      <c r="E3083" s="32">
        <f t="shared" si="144"/>
        <v>45492</v>
      </c>
      <c r="F3083" s="51">
        <f t="shared" si="145"/>
        <v>0.85416666666666663</v>
      </c>
      <c r="G3083" s="33">
        <f t="shared" si="146"/>
        <v>45492.854166666664</v>
      </c>
    </row>
    <row r="3084" spans="1:7" x14ac:dyDescent="0.45">
      <c r="A3084">
        <v>0</v>
      </c>
      <c r="B3084">
        <v>0</v>
      </c>
      <c r="C3084" t="s">
        <v>10742</v>
      </c>
      <c r="D3084" t="s">
        <v>10743</v>
      </c>
      <c r="E3084" s="32">
        <f t="shared" si="144"/>
        <v>45492</v>
      </c>
      <c r="F3084" s="51">
        <f t="shared" si="145"/>
        <v>0.875</v>
      </c>
      <c r="G3084" s="33">
        <f t="shared" si="146"/>
        <v>45492.875</v>
      </c>
    </row>
    <row r="3085" spans="1:7" x14ac:dyDescent="0.45">
      <c r="A3085">
        <v>0</v>
      </c>
      <c r="B3085">
        <v>0</v>
      </c>
      <c r="C3085" t="s">
        <v>10743</v>
      </c>
      <c r="D3085" t="s">
        <v>10744</v>
      </c>
      <c r="E3085" s="32">
        <f t="shared" si="144"/>
        <v>45492</v>
      </c>
      <c r="F3085" s="51">
        <f t="shared" si="145"/>
        <v>0.89583333333333337</v>
      </c>
      <c r="G3085" s="33">
        <f t="shared" si="146"/>
        <v>45492.895833333336</v>
      </c>
    </row>
    <row r="3086" spans="1:7" x14ac:dyDescent="0.45">
      <c r="A3086">
        <v>0</v>
      </c>
      <c r="B3086">
        <v>0</v>
      </c>
      <c r="C3086" t="s">
        <v>10744</v>
      </c>
      <c r="D3086" t="s">
        <v>10745</v>
      </c>
      <c r="E3086" s="32">
        <f t="shared" si="144"/>
        <v>45492</v>
      </c>
      <c r="F3086" s="51">
        <f t="shared" si="145"/>
        <v>0.91666666666666663</v>
      </c>
      <c r="G3086" s="33">
        <f t="shared" si="146"/>
        <v>45492.916666666664</v>
      </c>
    </row>
    <row r="3087" spans="1:7" x14ac:dyDescent="0.45">
      <c r="A3087">
        <v>0</v>
      </c>
      <c r="B3087">
        <v>0</v>
      </c>
      <c r="C3087" t="s">
        <v>10745</v>
      </c>
      <c r="D3087" t="s">
        <v>10746</v>
      </c>
      <c r="E3087" s="32">
        <f t="shared" si="144"/>
        <v>45492</v>
      </c>
      <c r="F3087" s="51">
        <f t="shared" si="145"/>
        <v>0.9375</v>
      </c>
      <c r="G3087" s="33">
        <f t="shared" si="146"/>
        <v>45492.9375</v>
      </c>
    </row>
    <row r="3088" spans="1:7" x14ac:dyDescent="0.45">
      <c r="A3088">
        <v>0</v>
      </c>
      <c r="B3088">
        <v>0</v>
      </c>
      <c r="C3088" t="s">
        <v>10746</v>
      </c>
      <c r="D3088" t="s">
        <v>10747</v>
      </c>
      <c r="E3088" s="32">
        <f t="shared" si="144"/>
        <v>45492</v>
      </c>
      <c r="F3088" s="51">
        <f t="shared" si="145"/>
        <v>0.95833333333333337</v>
      </c>
      <c r="G3088" s="33">
        <f t="shared" si="146"/>
        <v>45492.958333333336</v>
      </c>
    </row>
    <row r="3089" spans="1:7" x14ac:dyDescent="0.45">
      <c r="A3089">
        <v>0</v>
      </c>
      <c r="B3089">
        <v>0</v>
      </c>
      <c r="C3089" t="s">
        <v>10747</v>
      </c>
      <c r="D3089" t="s">
        <v>10748</v>
      </c>
      <c r="E3089" s="32">
        <f t="shared" si="144"/>
        <v>45492</v>
      </c>
      <c r="F3089" s="51">
        <f t="shared" si="145"/>
        <v>0.97916666666666663</v>
      </c>
      <c r="G3089" s="33">
        <f t="shared" si="146"/>
        <v>45492.979166666664</v>
      </c>
    </row>
    <row r="3090" spans="1:7" x14ac:dyDescent="0.45">
      <c r="A3090">
        <v>0</v>
      </c>
      <c r="B3090">
        <v>0</v>
      </c>
      <c r="C3090" t="s">
        <v>10748</v>
      </c>
      <c r="D3090" t="s">
        <v>10749</v>
      </c>
      <c r="E3090" s="32">
        <f t="shared" si="144"/>
        <v>45493</v>
      </c>
      <c r="F3090" s="51">
        <f t="shared" si="145"/>
        <v>0</v>
      </c>
      <c r="G3090" s="33">
        <f t="shared" si="146"/>
        <v>45493</v>
      </c>
    </row>
    <row r="3091" spans="1:7" x14ac:dyDescent="0.45">
      <c r="A3091">
        <v>0</v>
      </c>
      <c r="B3091">
        <v>0</v>
      </c>
      <c r="C3091" t="s">
        <v>10749</v>
      </c>
      <c r="D3091" t="s">
        <v>10750</v>
      </c>
      <c r="E3091" s="32">
        <f t="shared" si="144"/>
        <v>45493</v>
      </c>
      <c r="F3091" s="51">
        <f t="shared" si="145"/>
        <v>2.0833333333333332E-2</v>
      </c>
      <c r="G3091" s="33">
        <f t="shared" si="146"/>
        <v>45493.020833333336</v>
      </c>
    </row>
    <row r="3092" spans="1:7" x14ac:dyDescent="0.45">
      <c r="A3092">
        <v>0</v>
      </c>
      <c r="B3092">
        <v>0</v>
      </c>
      <c r="C3092" t="s">
        <v>10750</v>
      </c>
      <c r="D3092" t="s">
        <v>10751</v>
      </c>
      <c r="E3092" s="32">
        <f t="shared" si="144"/>
        <v>45493</v>
      </c>
      <c r="F3092" s="51">
        <f t="shared" si="145"/>
        <v>4.1666666666666664E-2</v>
      </c>
      <c r="G3092" s="33">
        <f t="shared" si="146"/>
        <v>45493.041666666664</v>
      </c>
    </row>
    <row r="3093" spans="1:7" x14ac:dyDescent="0.45">
      <c r="A3093">
        <v>0</v>
      </c>
      <c r="B3093">
        <v>0</v>
      </c>
      <c r="C3093" t="s">
        <v>10751</v>
      </c>
      <c r="D3093" t="s">
        <v>10752</v>
      </c>
      <c r="E3093" s="32">
        <f t="shared" si="144"/>
        <v>45493</v>
      </c>
      <c r="F3093" s="51">
        <f t="shared" si="145"/>
        <v>6.25E-2</v>
      </c>
      <c r="G3093" s="33">
        <f t="shared" si="146"/>
        <v>45493.0625</v>
      </c>
    </row>
    <row r="3094" spans="1:7" x14ac:dyDescent="0.45">
      <c r="A3094">
        <v>0</v>
      </c>
      <c r="B3094">
        <v>0</v>
      </c>
      <c r="C3094" t="s">
        <v>10752</v>
      </c>
      <c r="D3094" t="s">
        <v>10753</v>
      </c>
      <c r="E3094" s="32">
        <f t="shared" si="144"/>
        <v>45493</v>
      </c>
      <c r="F3094" s="51">
        <f t="shared" si="145"/>
        <v>8.3333333333333329E-2</v>
      </c>
      <c r="G3094" s="33">
        <f t="shared" si="146"/>
        <v>45493.083333333336</v>
      </c>
    </row>
    <row r="3095" spans="1:7" x14ac:dyDescent="0.45">
      <c r="A3095">
        <v>0</v>
      </c>
      <c r="B3095">
        <v>0</v>
      </c>
      <c r="C3095" t="s">
        <v>10753</v>
      </c>
      <c r="D3095" t="s">
        <v>10754</v>
      </c>
      <c r="E3095" s="32">
        <f t="shared" si="144"/>
        <v>45493</v>
      </c>
      <c r="F3095" s="51">
        <f t="shared" si="145"/>
        <v>0.10416666666666667</v>
      </c>
      <c r="G3095" s="33">
        <f t="shared" si="146"/>
        <v>45493.104166666664</v>
      </c>
    </row>
    <row r="3096" spans="1:7" x14ac:dyDescent="0.45">
      <c r="A3096">
        <v>0</v>
      </c>
      <c r="B3096">
        <v>0</v>
      </c>
      <c r="C3096" t="s">
        <v>10754</v>
      </c>
      <c r="D3096" t="s">
        <v>10755</v>
      </c>
      <c r="E3096" s="32">
        <f t="shared" si="144"/>
        <v>45493</v>
      </c>
      <c r="F3096" s="51">
        <f t="shared" si="145"/>
        <v>0.125</v>
      </c>
      <c r="G3096" s="33">
        <f t="shared" si="146"/>
        <v>45493.125</v>
      </c>
    </row>
    <row r="3097" spans="1:7" x14ac:dyDescent="0.45">
      <c r="A3097">
        <v>0</v>
      </c>
      <c r="B3097">
        <v>0</v>
      </c>
      <c r="C3097" t="s">
        <v>10755</v>
      </c>
      <c r="D3097" t="s">
        <v>10756</v>
      </c>
      <c r="E3097" s="32">
        <f t="shared" si="144"/>
        <v>45493</v>
      </c>
      <c r="F3097" s="51">
        <f t="shared" si="145"/>
        <v>0.14583333333333334</v>
      </c>
      <c r="G3097" s="33">
        <f t="shared" si="146"/>
        <v>45493.145833333336</v>
      </c>
    </row>
    <row r="3098" spans="1:7" x14ac:dyDescent="0.45">
      <c r="A3098">
        <v>0</v>
      </c>
      <c r="B3098">
        <v>0</v>
      </c>
      <c r="C3098" t="s">
        <v>10756</v>
      </c>
      <c r="D3098" t="s">
        <v>10757</v>
      </c>
      <c r="E3098" s="32">
        <f t="shared" si="144"/>
        <v>45493</v>
      </c>
      <c r="F3098" s="51">
        <f t="shared" si="145"/>
        <v>0.16666666666666666</v>
      </c>
      <c r="G3098" s="33">
        <f t="shared" si="146"/>
        <v>45493.166666666664</v>
      </c>
    </row>
    <row r="3099" spans="1:7" x14ac:dyDescent="0.45">
      <c r="A3099">
        <v>0</v>
      </c>
      <c r="B3099">
        <v>0</v>
      </c>
      <c r="C3099" t="s">
        <v>10757</v>
      </c>
      <c r="D3099" t="s">
        <v>10758</v>
      </c>
      <c r="E3099" s="32">
        <f t="shared" si="144"/>
        <v>45493</v>
      </c>
      <c r="F3099" s="51">
        <f t="shared" si="145"/>
        <v>0.1875</v>
      </c>
      <c r="G3099" s="33">
        <f t="shared" si="146"/>
        <v>45493.1875</v>
      </c>
    </row>
    <row r="3100" spans="1:7" x14ac:dyDescent="0.45">
      <c r="A3100">
        <v>0</v>
      </c>
      <c r="B3100">
        <v>0</v>
      </c>
      <c r="C3100" t="s">
        <v>10758</v>
      </c>
      <c r="D3100" t="s">
        <v>10759</v>
      </c>
      <c r="E3100" s="32">
        <f t="shared" si="144"/>
        <v>45493</v>
      </c>
      <c r="F3100" s="51">
        <f t="shared" si="145"/>
        <v>0.20833333333333334</v>
      </c>
      <c r="G3100" s="33">
        <f t="shared" si="146"/>
        <v>45493.208333333336</v>
      </c>
    </row>
    <row r="3101" spans="1:7" x14ac:dyDescent="0.45">
      <c r="A3101">
        <v>0</v>
      </c>
      <c r="B3101">
        <v>0</v>
      </c>
      <c r="C3101" t="s">
        <v>10759</v>
      </c>
      <c r="D3101" t="s">
        <v>10760</v>
      </c>
      <c r="E3101" s="32">
        <f t="shared" si="144"/>
        <v>45493</v>
      </c>
      <c r="F3101" s="51">
        <f t="shared" si="145"/>
        <v>0.22916666666666666</v>
      </c>
      <c r="G3101" s="33">
        <f t="shared" si="146"/>
        <v>45493.229166666664</v>
      </c>
    </row>
    <row r="3102" spans="1:7" x14ac:dyDescent="0.45">
      <c r="A3102">
        <v>0</v>
      </c>
      <c r="B3102">
        <v>0</v>
      </c>
      <c r="C3102" t="s">
        <v>10760</v>
      </c>
      <c r="D3102" t="s">
        <v>10761</v>
      </c>
      <c r="E3102" s="32">
        <f t="shared" si="144"/>
        <v>45493</v>
      </c>
      <c r="F3102" s="51">
        <f t="shared" si="145"/>
        <v>0.25</v>
      </c>
      <c r="G3102" s="33">
        <f t="shared" si="146"/>
        <v>45493.25</v>
      </c>
    </row>
    <row r="3103" spans="1:7" x14ac:dyDescent="0.45">
      <c r="A3103">
        <v>0</v>
      </c>
      <c r="B3103">
        <v>0</v>
      </c>
      <c r="C3103" t="s">
        <v>10761</v>
      </c>
      <c r="D3103" t="s">
        <v>10762</v>
      </c>
      <c r="E3103" s="32">
        <f t="shared" si="144"/>
        <v>45493</v>
      </c>
      <c r="F3103" s="51">
        <f t="shared" si="145"/>
        <v>0.27083333333333331</v>
      </c>
      <c r="G3103" s="33">
        <f t="shared" si="146"/>
        <v>45493.270833333336</v>
      </c>
    </row>
    <row r="3104" spans="1:7" x14ac:dyDescent="0.45">
      <c r="A3104">
        <v>0</v>
      </c>
      <c r="B3104">
        <v>0</v>
      </c>
      <c r="C3104" t="s">
        <v>10762</v>
      </c>
      <c r="D3104" t="s">
        <v>10763</v>
      </c>
      <c r="E3104" s="32">
        <f t="shared" si="144"/>
        <v>45493</v>
      </c>
      <c r="F3104" s="51">
        <f t="shared" si="145"/>
        <v>0.29166666666666669</v>
      </c>
      <c r="G3104" s="33">
        <f t="shared" si="146"/>
        <v>45493.291666666664</v>
      </c>
    </row>
    <row r="3105" spans="1:7" x14ac:dyDescent="0.45">
      <c r="A3105">
        <v>0</v>
      </c>
      <c r="B3105">
        <v>0</v>
      </c>
      <c r="C3105" t="s">
        <v>10763</v>
      </c>
      <c r="D3105" t="s">
        <v>10764</v>
      </c>
      <c r="E3105" s="32">
        <f t="shared" si="144"/>
        <v>45493</v>
      </c>
      <c r="F3105" s="51">
        <f t="shared" si="145"/>
        <v>0.3125</v>
      </c>
      <c r="G3105" s="33">
        <f t="shared" si="146"/>
        <v>45493.3125</v>
      </c>
    </row>
    <row r="3106" spans="1:7" x14ac:dyDescent="0.45">
      <c r="A3106">
        <v>0</v>
      </c>
      <c r="B3106">
        <v>0</v>
      </c>
      <c r="C3106" t="s">
        <v>10764</v>
      </c>
      <c r="D3106" t="s">
        <v>10765</v>
      </c>
      <c r="E3106" s="32">
        <f t="shared" si="144"/>
        <v>45493</v>
      </c>
      <c r="F3106" s="51">
        <f t="shared" si="145"/>
        <v>0.33333333333333331</v>
      </c>
      <c r="G3106" s="33">
        <f t="shared" si="146"/>
        <v>45493.333333333336</v>
      </c>
    </row>
    <row r="3107" spans="1:7" x14ac:dyDescent="0.45">
      <c r="A3107">
        <v>0</v>
      </c>
      <c r="B3107">
        <v>0</v>
      </c>
      <c r="C3107" t="s">
        <v>10765</v>
      </c>
      <c r="D3107" t="s">
        <v>10766</v>
      </c>
      <c r="E3107" s="32">
        <f t="shared" si="144"/>
        <v>45493</v>
      </c>
      <c r="F3107" s="51">
        <f t="shared" si="145"/>
        <v>0.35416666666666669</v>
      </c>
      <c r="G3107" s="33">
        <f t="shared" si="146"/>
        <v>45493.354166666664</v>
      </c>
    </row>
    <row r="3108" spans="1:7" x14ac:dyDescent="0.45">
      <c r="A3108">
        <v>0</v>
      </c>
      <c r="B3108">
        <v>0</v>
      </c>
      <c r="C3108" t="s">
        <v>10766</v>
      </c>
      <c r="D3108" t="s">
        <v>10767</v>
      </c>
      <c r="E3108" s="32">
        <f t="shared" si="144"/>
        <v>45493</v>
      </c>
      <c r="F3108" s="51">
        <f t="shared" si="145"/>
        <v>0.375</v>
      </c>
      <c r="G3108" s="33">
        <f t="shared" si="146"/>
        <v>45493.375</v>
      </c>
    </row>
    <row r="3109" spans="1:7" x14ac:dyDescent="0.45">
      <c r="A3109">
        <v>0</v>
      </c>
      <c r="B3109">
        <v>0</v>
      </c>
      <c r="C3109" t="s">
        <v>10767</v>
      </c>
      <c r="D3109" t="s">
        <v>10768</v>
      </c>
      <c r="E3109" s="32">
        <f t="shared" si="144"/>
        <v>45493</v>
      </c>
      <c r="F3109" s="51">
        <f t="shared" si="145"/>
        <v>0.39583333333333331</v>
      </c>
      <c r="G3109" s="33">
        <f t="shared" si="146"/>
        <v>45493.395833333336</v>
      </c>
    </row>
    <row r="3110" spans="1:7" x14ac:dyDescent="0.45">
      <c r="A3110">
        <v>0</v>
      </c>
      <c r="B3110">
        <v>0</v>
      </c>
      <c r="C3110" t="s">
        <v>10768</v>
      </c>
      <c r="D3110" t="s">
        <v>10769</v>
      </c>
      <c r="E3110" s="32">
        <f t="shared" si="144"/>
        <v>45493</v>
      </c>
      <c r="F3110" s="51">
        <f t="shared" si="145"/>
        <v>0.41666666666666669</v>
      </c>
      <c r="G3110" s="33">
        <f t="shared" si="146"/>
        <v>45493.416666666664</v>
      </c>
    </row>
    <row r="3111" spans="1:7" x14ac:dyDescent="0.45">
      <c r="A3111">
        <v>0</v>
      </c>
      <c r="B3111">
        <v>0</v>
      </c>
      <c r="C3111" t="s">
        <v>10769</v>
      </c>
      <c r="D3111" t="s">
        <v>10770</v>
      </c>
      <c r="E3111" s="32">
        <f t="shared" si="144"/>
        <v>45493</v>
      </c>
      <c r="F3111" s="51">
        <f t="shared" si="145"/>
        <v>0.4375</v>
      </c>
      <c r="G3111" s="33">
        <f t="shared" si="146"/>
        <v>45493.4375</v>
      </c>
    </row>
    <row r="3112" spans="1:7" x14ac:dyDescent="0.45">
      <c r="A3112">
        <v>0</v>
      </c>
      <c r="B3112">
        <v>0</v>
      </c>
      <c r="C3112" t="s">
        <v>10770</v>
      </c>
      <c r="D3112" t="s">
        <v>10771</v>
      </c>
      <c r="E3112" s="32">
        <f t="shared" si="144"/>
        <v>45493</v>
      </c>
      <c r="F3112" s="51">
        <f t="shared" si="145"/>
        <v>0.45833333333333331</v>
      </c>
      <c r="G3112" s="33">
        <f t="shared" si="146"/>
        <v>45493.458333333336</v>
      </c>
    </row>
    <row r="3113" spans="1:7" x14ac:dyDescent="0.45">
      <c r="A3113">
        <v>0</v>
      </c>
      <c r="B3113">
        <v>0</v>
      </c>
      <c r="C3113" t="s">
        <v>10771</v>
      </c>
      <c r="D3113" t="s">
        <v>10772</v>
      </c>
      <c r="E3113" s="32">
        <f t="shared" si="144"/>
        <v>45493</v>
      </c>
      <c r="F3113" s="51">
        <f t="shared" si="145"/>
        <v>0.47916666666666669</v>
      </c>
      <c r="G3113" s="33">
        <f t="shared" si="146"/>
        <v>45493.479166666664</v>
      </c>
    </row>
    <row r="3114" spans="1:7" x14ac:dyDescent="0.45">
      <c r="A3114">
        <v>0</v>
      </c>
      <c r="B3114">
        <v>0</v>
      </c>
      <c r="C3114" t="s">
        <v>10772</v>
      </c>
      <c r="D3114" t="s">
        <v>10773</v>
      </c>
      <c r="E3114" s="32">
        <f t="shared" si="144"/>
        <v>45493</v>
      </c>
      <c r="F3114" s="51">
        <f t="shared" si="145"/>
        <v>0.5</v>
      </c>
      <c r="G3114" s="33">
        <f t="shared" si="146"/>
        <v>45493.5</v>
      </c>
    </row>
    <row r="3115" spans="1:7" x14ac:dyDescent="0.45">
      <c r="A3115">
        <v>0</v>
      </c>
      <c r="B3115">
        <v>0</v>
      </c>
      <c r="C3115" t="s">
        <v>10773</v>
      </c>
      <c r="D3115" t="s">
        <v>10774</v>
      </c>
      <c r="E3115" s="32">
        <f t="shared" si="144"/>
        <v>45493</v>
      </c>
      <c r="F3115" s="51">
        <f t="shared" si="145"/>
        <v>0.52083333333333337</v>
      </c>
      <c r="G3115" s="33">
        <f t="shared" si="146"/>
        <v>45493.520833333336</v>
      </c>
    </row>
    <row r="3116" spans="1:7" x14ac:dyDescent="0.45">
      <c r="A3116">
        <v>0</v>
      </c>
      <c r="B3116">
        <v>0</v>
      </c>
      <c r="C3116" t="s">
        <v>10774</v>
      </c>
      <c r="D3116" t="s">
        <v>10775</v>
      </c>
      <c r="E3116" s="32">
        <f t="shared" si="144"/>
        <v>45493</v>
      </c>
      <c r="F3116" s="51">
        <f t="shared" si="145"/>
        <v>0.54166666666666663</v>
      </c>
      <c r="G3116" s="33">
        <f t="shared" si="146"/>
        <v>45493.541666666664</v>
      </c>
    </row>
    <row r="3117" spans="1:7" x14ac:dyDescent="0.45">
      <c r="A3117">
        <v>0</v>
      </c>
      <c r="B3117">
        <v>0</v>
      </c>
      <c r="C3117" t="s">
        <v>10775</v>
      </c>
      <c r="D3117" t="s">
        <v>10776</v>
      </c>
      <c r="E3117" s="32">
        <f t="shared" si="144"/>
        <v>45493</v>
      </c>
      <c r="F3117" s="51">
        <f t="shared" si="145"/>
        <v>0.5625</v>
      </c>
      <c r="G3117" s="33">
        <f t="shared" si="146"/>
        <v>45493.5625</v>
      </c>
    </row>
    <row r="3118" spans="1:7" x14ac:dyDescent="0.45">
      <c r="A3118">
        <v>0</v>
      </c>
      <c r="B3118">
        <v>0</v>
      </c>
      <c r="C3118" t="s">
        <v>10776</v>
      </c>
      <c r="D3118" t="s">
        <v>10777</v>
      </c>
      <c r="E3118" s="32">
        <f t="shared" si="144"/>
        <v>45493</v>
      </c>
      <c r="F3118" s="51">
        <f t="shared" si="145"/>
        <v>0.58333333333333337</v>
      </c>
      <c r="G3118" s="33">
        <f t="shared" si="146"/>
        <v>45493.583333333336</v>
      </c>
    </row>
    <row r="3119" spans="1:7" x14ac:dyDescent="0.45">
      <c r="A3119">
        <v>0</v>
      </c>
      <c r="B3119">
        <v>0</v>
      </c>
      <c r="C3119" t="s">
        <v>10777</v>
      </c>
      <c r="D3119" t="s">
        <v>10778</v>
      </c>
      <c r="E3119" s="32">
        <f t="shared" si="144"/>
        <v>45493</v>
      </c>
      <c r="F3119" s="51">
        <f t="shared" si="145"/>
        <v>0.60416666666666663</v>
      </c>
      <c r="G3119" s="33">
        <f t="shared" si="146"/>
        <v>45493.604166666664</v>
      </c>
    </row>
    <row r="3120" spans="1:7" x14ac:dyDescent="0.45">
      <c r="A3120">
        <v>0</v>
      </c>
      <c r="B3120">
        <v>0</v>
      </c>
      <c r="C3120" t="s">
        <v>10778</v>
      </c>
      <c r="D3120" t="s">
        <v>10779</v>
      </c>
      <c r="E3120" s="32">
        <f t="shared" si="144"/>
        <v>45493</v>
      </c>
      <c r="F3120" s="51">
        <f t="shared" si="145"/>
        <v>0.625</v>
      </c>
      <c r="G3120" s="33">
        <f t="shared" si="146"/>
        <v>45493.625</v>
      </c>
    </row>
    <row r="3121" spans="1:7" x14ac:dyDescent="0.45">
      <c r="A3121">
        <v>0</v>
      </c>
      <c r="B3121">
        <v>0</v>
      </c>
      <c r="C3121" t="s">
        <v>10779</v>
      </c>
      <c r="D3121" t="s">
        <v>10780</v>
      </c>
      <c r="E3121" s="32">
        <f t="shared" si="144"/>
        <v>45493</v>
      </c>
      <c r="F3121" s="51">
        <f t="shared" si="145"/>
        <v>0.64583333333333337</v>
      </c>
      <c r="G3121" s="33">
        <f t="shared" si="146"/>
        <v>45493.645833333336</v>
      </c>
    </row>
    <row r="3122" spans="1:7" x14ac:dyDescent="0.45">
      <c r="A3122">
        <v>0</v>
      </c>
      <c r="B3122">
        <v>0</v>
      </c>
      <c r="C3122" t="s">
        <v>10780</v>
      </c>
      <c r="D3122" t="s">
        <v>10781</v>
      </c>
      <c r="E3122" s="32">
        <f t="shared" si="144"/>
        <v>45493</v>
      </c>
      <c r="F3122" s="51">
        <f t="shared" si="145"/>
        <v>0.66666666666666663</v>
      </c>
      <c r="G3122" s="33">
        <f t="shared" si="146"/>
        <v>45493.666666666664</v>
      </c>
    </row>
    <row r="3123" spans="1:7" x14ac:dyDescent="0.45">
      <c r="A3123">
        <v>0</v>
      </c>
      <c r="B3123">
        <v>0</v>
      </c>
      <c r="C3123" t="s">
        <v>10781</v>
      </c>
      <c r="D3123" t="s">
        <v>10782</v>
      </c>
      <c r="E3123" s="32">
        <f t="shared" si="144"/>
        <v>45493</v>
      </c>
      <c r="F3123" s="51">
        <f t="shared" si="145"/>
        <v>0.6875</v>
      </c>
      <c r="G3123" s="33">
        <f t="shared" si="146"/>
        <v>45493.6875</v>
      </c>
    </row>
    <row r="3124" spans="1:7" x14ac:dyDescent="0.45">
      <c r="A3124">
        <v>0</v>
      </c>
      <c r="B3124">
        <v>0</v>
      </c>
      <c r="C3124" t="s">
        <v>10782</v>
      </c>
      <c r="D3124" t="s">
        <v>10783</v>
      </c>
      <c r="E3124" s="32">
        <f t="shared" si="144"/>
        <v>45493</v>
      </c>
      <c r="F3124" s="51">
        <f t="shared" si="145"/>
        <v>0.70833333333333337</v>
      </c>
      <c r="G3124" s="33">
        <f t="shared" si="146"/>
        <v>45493.708333333336</v>
      </c>
    </row>
    <row r="3125" spans="1:7" x14ac:dyDescent="0.45">
      <c r="A3125">
        <v>0</v>
      </c>
      <c r="B3125">
        <v>0</v>
      </c>
      <c r="C3125" t="s">
        <v>10783</v>
      </c>
      <c r="D3125" t="s">
        <v>10784</v>
      </c>
      <c r="E3125" s="32">
        <f t="shared" si="144"/>
        <v>45493</v>
      </c>
      <c r="F3125" s="51">
        <f t="shared" si="145"/>
        <v>0.72916666666666663</v>
      </c>
      <c r="G3125" s="33">
        <f t="shared" si="146"/>
        <v>45493.729166666664</v>
      </c>
    </row>
    <row r="3126" spans="1:7" x14ac:dyDescent="0.45">
      <c r="A3126">
        <v>0</v>
      </c>
      <c r="B3126">
        <v>0</v>
      </c>
      <c r="C3126" t="s">
        <v>10784</v>
      </c>
      <c r="D3126" t="s">
        <v>10785</v>
      </c>
      <c r="E3126" s="32">
        <f t="shared" si="144"/>
        <v>45493</v>
      </c>
      <c r="F3126" s="51">
        <f t="shared" si="145"/>
        <v>0.75</v>
      </c>
      <c r="G3126" s="33">
        <f t="shared" si="146"/>
        <v>45493.75</v>
      </c>
    </row>
    <row r="3127" spans="1:7" x14ac:dyDescent="0.45">
      <c r="A3127">
        <v>0</v>
      </c>
      <c r="B3127">
        <v>0</v>
      </c>
      <c r="C3127" t="s">
        <v>10785</v>
      </c>
      <c r="D3127" t="s">
        <v>10786</v>
      </c>
      <c r="E3127" s="32">
        <f t="shared" si="144"/>
        <v>45493</v>
      </c>
      <c r="F3127" s="51">
        <f t="shared" si="145"/>
        <v>0.77083333333333337</v>
      </c>
      <c r="G3127" s="33">
        <f t="shared" si="146"/>
        <v>45493.770833333336</v>
      </c>
    </row>
    <row r="3128" spans="1:7" x14ac:dyDescent="0.45">
      <c r="A3128">
        <v>0</v>
      </c>
      <c r="B3128">
        <v>0</v>
      </c>
      <c r="C3128" t="s">
        <v>10786</v>
      </c>
      <c r="D3128" t="s">
        <v>10787</v>
      </c>
      <c r="E3128" s="32">
        <f t="shared" si="144"/>
        <v>45493</v>
      </c>
      <c r="F3128" s="51">
        <f t="shared" si="145"/>
        <v>0.79166666666666663</v>
      </c>
      <c r="G3128" s="33">
        <f t="shared" si="146"/>
        <v>45493.791666666664</v>
      </c>
    </row>
    <row r="3129" spans="1:7" x14ac:dyDescent="0.45">
      <c r="A3129">
        <v>0</v>
      </c>
      <c r="B3129">
        <v>0</v>
      </c>
      <c r="C3129" t="s">
        <v>10787</v>
      </c>
      <c r="D3129" t="s">
        <v>10788</v>
      </c>
      <c r="E3129" s="32">
        <f t="shared" si="144"/>
        <v>45493</v>
      </c>
      <c r="F3129" s="51">
        <f t="shared" si="145"/>
        <v>0.8125</v>
      </c>
      <c r="G3129" s="33">
        <f t="shared" si="146"/>
        <v>45493.8125</v>
      </c>
    </row>
    <row r="3130" spans="1:7" x14ac:dyDescent="0.45">
      <c r="A3130">
        <v>0</v>
      </c>
      <c r="B3130">
        <v>0</v>
      </c>
      <c r="C3130" t="s">
        <v>10788</v>
      </c>
      <c r="D3130" t="s">
        <v>10789</v>
      </c>
      <c r="E3130" s="32">
        <f t="shared" si="144"/>
        <v>45493</v>
      </c>
      <c r="F3130" s="51">
        <f t="shared" si="145"/>
        <v>0.83333333333333337</v>
      </c>
      <c r="G3130" s="33">
        <f t="shared" si="146"/>
        <v>45493.833333333336</v>
      </c>
    </row>
    <row r="3131" spans="1:7" x14ac:dyDescent="0.45">
      <c r="A3131">
        <v>0</v>
      </c>
      <c r="B3131">
        <v>0</v>
      </c>
      <c r="C3131" t="s">
        <v>10789</v>
      </c>
      <c r="D3131" t="s">
        <v>10790</v>
      </c>
      <c r="E3131" s="32">
        <f t="shared" si="144"/>
        <v>45493</v>
      </c>
      <c r="F3131" s="51">
        <f t="shared" si="145"/>
        <v>0.85416666666666663</v>
      </c>
      <c r="G3131" s="33">
        <f t="shared" si="146"/>
        <v>45493.854166666664</v>
      </c>
    </row>
    <row r="3132" spans="1:7" x14ac:dyDescent="0.45">
      <c r="A3132">
        <v>0</v>
      </c>
      <c r="B3132">
        <v>0</v>
      </c>
      <c r="C3132" t="s">
        <v>10790</v>
      </c>
      <c r="D3132" t="s">
        <v>10791</v>
      </c>
      <c r="E3132" s="32">
        <f t="shared" si="144"/>
        <v>45493</v>
      </c>
      <c r="F3132" s="51">
        <f t="shared" si="145"/>
        <v>0.875</v>
      </c>
      <c r="G3132" s="33">
        <f t="shared" si="146"/>
        <v>45493.875</v>
      </c>
    </row>
    <row r="3133" spans="1:7" x14ac:dyDescent="0.45">
      <c r="A3133">
        <v>0</v>
      </c>
      <c r="B3133">
        <v>0</v>
      </c>
      <c r="C3133" t="s">
        <v>10791</v>
      </c>
      <c r="D3133" t="s">
        <v>10792</v>
      </c>
      <c r="E3133" s="32">
        <f t="shared" si="144"/>
        <v>45493</v>
      </c>
      <c r="F3133" s="51">
        <f t="shared" si="145"/>
        <v>0.89583333333333337</v>
      </c>
      <c r="G3133" s="33">
        <f t="shared" si="146"/>
        <v>45493.895833333336</v>
      </c>
    </row>
    <row r="3134" spans="1:7" x14ac:dyDescent="0.45">
      <c r="A3134">
        <v>0</v>
      </c>
      <c r="B3134">
        <v>0</v>
      </c>
      <c r="C3134" t="s">
        <v>10792</v>
      </c>
      <c r="D3134" t="s">
        <v>10793</v>
      </c>
      <c r="E3134" s="32">
        <f t="shared" si="144"/>
        <v>45493</v>
      </c>
      <c r="F3134" s="51">
        <f t="shared" si="145"/>
        <v>0.91666666666666663</v>
      </c>
      <c r="G3134" s="33">
        <f t="shared" si="146"/>
        <v>45493.916666666664</v>
      </c>
    </row>
    <row r="3135" spans="1:7" x14ac:dyDescent="0.45">
      <c r="A3135">
        <v>0</v>
      </c>
      <c r="B3135">
        <v>0</v>
      </c>
      <c r="C3135" t="s">
        <v>10793</v>
      </c>
      <c r="D3135" t="s">
        <v>10794</v>
      </c>
      <c r="E3135" s="32">
        <f t="shared" si="144"/>
        <v>45493</v>
      </c>
      <c r="F3135" s="51">
        <f t="shared" si="145"/>
        <v>0.9375</v>
      </c>
      <c r="G3135" s="33">
        <f t="shared" si="146"/>
        <v>45493.9375</v>
      </c>
    </row>
    <row r="3136" spans="1:7" x14ac:dyDescent="0.45">
      <c r="A3136">
        <v>0</v>
      </c>
      <c r="B3136">
        <v>0</v>
      </c>
      <c r="C3136" t="s">
        <v>10794</v>
      </c>
      <c r="D3136" t="s">
        <v>10795</v>
      </c>
      <c r="E3136" s="32">
        <f t="shared" si="144"/>
        <v>45493</v>
      </c>
      <c r="F3136" s="51">
        <f t="shared" si="145"/>
        <v>0.95833333333333337</v>
      </c>
      <c r="G3136" s="33">
        <f t="shared" si="146"/>
        <v>45493.958333333336</v>
      </c>
    </row>
    <row r="3137" spans="1:7" x14ac:dyDescent="0.45">
      <c r="A3137">
        <v>0</v>
      </c>
      <c r="B3137">
        <v>0</v>
      </c>
      <c r="C3137" t="s">
        <v>10795</v>
      </c>
      <c r="D3137" t="s">
        <v>10796</v>
      </c>
      <c r="E3137" s="32">
        <f t="shared" si="144"/>
        <v>45493</v>
      </c>
      <c r="F3137" s="51">
        <f t="shared" si="145"/>
        <v>0.97916666666666663</v>
      </c>
      <c r="G3137" s="33">
        <f t="shared" si="146"/>
        <v>45493.979166666664</v>
      </c>
    </row>
    <row r="3138" spans="1:7" x14ac:dyDescent="0.45">
      <c r="A3138">
        <v>0</v>
      </c>
      <c r="B3138">
        <v>0</v>
      </c>
      <c r="C3138" t="s">
        <v>10796</v>
      </c>
      <c r="D3138" t="s">
        <v>10797</v>
      </c>
      <c r="E3138" s="32">
        <f t="shared" si="144"/>
        <v>45494</v>
      </c>
      <c r="F3138" s="51">
        <f t="shared" si="145"/>
        <v>0</v>
      </c>
      <c r="G3138" s="33">
        <f t="shared" si="146"/>
        <v>45494</v>
      </c>
    </row>
    <row r="3139" spans="1:7" x14ac:dyDescent="0.45">
      <c r="A3139">
        <v>0</v>
      </c>
      <c r="B3139">
        <v>0</v>
      </c>
      <c r="C3139" t="s">
        <v>10797</v>
      </c>
      <c r="D3139" t="s">
        <v>10798</v>
      </c>
      <c r="E3139" s="32">
        <f t="shared" si="144"/>
        <v>45494</v>
      </c>
      <c r="F3139" s="51">
        <f t="shared" si="145"/>
        <v>2.0833333333333332E-2</v>
      </c>
      <c r="G3139" s="33">
        <f t="shared" si="146"/>
        <v>45494.020833333336</v>
      </c>
    </row>
    <row r="3140" spans="1:7" x14ac:dyDescent="0.45">
      <c r="A3140">
        <v>0</v>
      </c>
      <c r="B3140">
        <v>0</v>
      </c>
      <c r="C3140" t="s">
        <v>10798</v>
      </c>
      <c r="D3140" t="s">
        <v>10799</v>
      </c>
      <c r="E3140" s="32">
        <f t="shared" ref="E3140:E3203" si="147">DATE(MID(C3140,2,4),MID(C3140,7,2),MID(C3140,10,2))</f>
        <v>45494</v>
      </c>
      <c r="F3140" s="51">
        <f t="shared" ref="F3140:F3203" si="148">TIME(MID(C3140,13,2),MID(C3140,16,2),0)</f>
        <v>4.1666666666666664E-2</v>
      </c>
      <c r="G3140" s="33">
        <f t="shared" ref="G3140:G3203" si="149">E3140+F3140</f>
        <v>45494.041666666664</v>
      </c>
    </row>
    <row r="3141" spans="1:7" x14ac:dyDescent="0.45">
      <c r="A3141">
        <v>0</v>
      </c>
      <c r="B3141">
        <v>0</v>
      </c>
      <c r="C3141" t="s">
        <v>10799</v>
      </c>
      <c r="D3141" t="s">
        <v>10800</v>
      </c>
      <c r="E3141" s="32">
        <f t="shared" si="147"/>
        <v>45494</v>
      </c>
      <c r="F3141" s="51">
        <f t="shared" si="148"/>
        <v>6.25E-2</v>
      </c>
      <c r="G3141" s="33">
        <f t="shared" si="149"/>
        <v>45494.0625</v>
      </c>
    </row>
    <row r="3142" spans="1:7" x14ac:dyDescent="0.45">
      <c r="A3142">
        <v>0</v>
      </c>
      <c r="B3142">
        <v>0</v>
      </c>
      <c r="C3142" t="s">
        <v>10800</v>
      </c>
      <c r="D3142" t="s">
        <v>10801</v>
      </c>
      <c r="E3142" s="32">
        <f t="shared" si="147"/>
        <v>45494</v>
      </c>
      <c r="F3142" s="51">
        <f t="shared" si="148"/>
        <v>8.3333333333333329E-2</v>
      </c>
      <c r="G3142" s="33">
        <f t="shared" si="149"/>
        <v>45494.083333333336</v>
      </c>
    </row>
    <row r="3143" spans="1:7" x14ac:dyDescent="0.45">
      <c r="A3143">
        <v>0</v>
      </c>
      <c r="B3143">
        <v>0</v>
      </c>
      <c r="C3143" t="s">
        <v>10801</v>
      </c>
      <c r="D3143" t="s">
        <v>10802</v>
      </c>
      <c r="E3143" s="32">
        <f t="shared" si="147"/>
        <v>45494</v>
      </c>
      <c r="F3143" s="51">
        <f t="shared" si="148"/>
        <v>0.10416666666666667</v>
      </c>
      <c r="G3143" s="33">
        <f t="shared" si="149"/>
        <v>45494.104166666664</v>
      </c>
    </row>
    <row r="3144" spans="1:7" x14ac:dyDescent="0.45">
      <c r="A3144">
        <v>0</v>
      </c>
      <c r="B3144">
        <v>0</v>
      </c>
      <c r="C3144" t="s">
        <v>10802</v>
      </c>
      <c r="D3144" t="s">
        <v>10803</v>
      </c>
      <c r="E3144" s="32">
        <f t="shared" si="147"/>
        <v>45494</v>
      </c>
      <c r="F3144" s="51">
        <f t="shared" si="148"/>
        <v>0.125</v>
      </c>
      <c r="G3144" s="33">
        <f t="shared" si="149"/>
        <v>45494.125</v>
      </c>
    </row>
    <row r="3145" spans="1:7" x14ac:dyDescent="0.45">
      <c r="A3145">
        <v>0</v>
      </c>
      <c r="B3145">
        <v>0</v>
      </c>
      <c r="C3145" t="s">
        <v>10803</v>
      </c>
      <c r="D3145" t="s">
        <v>10804</v>
      </c>
      <c r="E3145" s="32">
        <f t="shared" si="147"/>
        <v>45494</v>
      </c>
      <c r="F3145" s="51">
        <f t="shared" si="148"/>
        <v>0.14583333333333334</v>
      </c>
      <c r="G3145" s="33">
        <f t="shared" si="149"/>
        <v>45494.145833333336</v>
      </c>
    </row>
    <row r="3146" spans="1:7" x14ac:dyDescent="0.45">
      <c r="A3146">
        <v>0</v>
      </c>
      <c r="B3146">
        <v>0</v>
      </c>
      <c r="C3146" t="s">
        <v>10804</v>
      </c>
      <c r="D3146" t="s">
        <v>10805</v>
      </c>
      <c r="E3146" s="32">
        <f t="shared" si="147"/>
        <v>45494</v>
      </c>
      <c r="F3146" s="51">
        <f t="shared" si="148"/>
        <v>0.16666666666666666</v>
      </c>
      <c r="G3146" s="33">
        <f t="shared" si="149"/>
        <v>45494.166666666664</v>
      </c>
    </row>
    <row r="3147" spans="1:7" x14ac:dyDescent="0.45">
      <c r="A3147">
        <v>0</v>
      </c>
      <c r="B3147">
        <v>0</v>
      </c>
      <c r="C3147" t="s">
        <v>10805</v>
      </c>
      <c r="D3147" t="s">
        <v>10806</v>
      </c>
      <c r="E3147" s="32">
        <f t="shared" si="147"/>
        <v>45494</v>
      </c>
      <c r="F3147" s="51">
        <f t="shared" si="148"/>
        <v>0.1875</v>
      </c>
      <c r="G3147" s="33">
        <f t="shared" si="149"/>
        <v>45494.1875</v>
      </c>
    </row>
    <row r="3148" spans="1:7" x14ac:dyDescent="0.45">
      <c r="A3148">
        <v>0</v>
      </c>
      <c r="B3148">
        <v>0</v>
      </c>
      <c r="C3148" t="s">
        <v>10806</v>
      </c>
      <c r="D3148" t="s">
        <v>10807</v>
      </c>
      <c r="E3148" s="32">
        <f t="shared" si="147"/>
        <v>45494</v>
      </c>
      <c r="F3148" s="51">
        <f t="shared" si="148"/>
        <v>0.20833333333333334</v>
      </c>
      <c r="G3148" s="33">
        <f t="shared" si="149"/>
        <v>45494.208333333336</v>
      </c>
    </row>
    <row r="3149" spans="1:7" x14ac:dyDescent="0.45">
      <c r="A3149">
        <v>0</v>
      </c>
      <c r="B3149">
        <v>0</v>
      </c>
      <c r="C3149" t="s">
        <v>10807</v>
      </c>
      <c r="D3149" t="s">
        <v>10808</v>
      </c>
      <c r="E3149" s="32">
        <f t="shared" si="147"/>
        <v>45494</v>
      </c>
      <c r="F3149" s="51">
        <f t="shared" si="148"/>
        <v>0.22916666666666666</v>
      </c>
      <c r="G3149" s="33">
        <f t="shared" si="149"/>
        <v>45494.229166666664</v>
      </c>
    </row>
    <row r="3150" spans="1:7" x14ac:dyDescent="0.45">
      <c r="A3150">
        <v>0</v>
      </c>
      <c r="B3150">
        <v>0</v>
      </c>
      <c r="C3150" t="s">
        <v>10808</v>
      </c>
      <c r="D3150" t="s">
        <v>10809</v>
      </c>
      <c r="E3150" s="32">
        <f t="shared" si="147"/>
        <v>45494</v>
      </c>
      <c r="F3150" s="51">
        <f t="shared" si="148"/>
        <v>0.25</v>
      </c>
      <c r="G3150" s="33">
        <f t="shared" si="149"/>
        <v>45494.25</v>
      </c>
    </row>
    <row r="3151" spans="1:7" x14ac:dyDescent="0.45">
      <c r="A3151">
        <v>0</v>
      </c>
      <c r="B3151">
        <v>0</v>
      </c>
      <c r="C3151" t="s">
        <v>10809</v>
      </c>
      <c r="D3151" t="s">
        <v>10810</v>
      </c>
      <c r="E3151" s="32">
        <f t="shared" si="147"/>
        <v>45494</v>
      </c>
      <c r="F3151" s="51">
        <f t="shared" si="148"/>
        <v>0.27083333333333331</v>
      </c>
      <c r="G3151" s="33">
        <f t="shared" si="149"/>
        <v>45494.270833333336</v>
      </c>
    </row>
    <row r="3152" spans="1:7" x14ac:dyDescent="0.45">
      <c r="A3152">
        <v>0</v>
      </c>
      <c r="B3152">
        <v>0</v>
      </c>
      <c r="C3152" t="s">
        <v>10810</v>
      </c>
      <c r="D3152" t="s">
        <v>10811</v>
      </c>
      <c r="E3152" s="32">
        <f t="shared" si="147"/>
        <v>45494</v>
      </c>
      <c r="F3152" s="51">
        <f t="shared" si="148"/>
        <v>0.29166666666666669</v>
      </c>
      <c r="G3152" s="33">
        <f t="shared" si="149"/>
        <v>45494.291666666664</v>
      </c>
    </row>
    <row r="3153" spans="1:7" x14ac:dyDescent="0.45">
      <c r="A3153">
        <v>0</v>
      </c>
      <c r="B3153">
        <v>0</v>
      </c>
      <c r="C3153" t="s">
        <v>10811</v>
      </c>
      <c r="D3153" t="s">
        <v>10812</v>
      </c>
      <c r="E3153" s="32">
        <f t="shared" si="147"/>
        <v>45494</v>
      </c>
      <c r="F3153" s="51">
        <f t="shared" si="148"/>
        <v>0.3125</v>
      </c>
      <c r="G3153" s="33">
        <f t="shared" si="149"/>
        <v>45494.3125</v>
      </c>
    </row>
    <row r="3154" spans="1:7" x14ac:dyDescent="0.45">
      <c r="A3154">
        <v>0</v>
      </c>
      <c r="B3154">
        <v>0</v>
      </c>
      <c r="C3154" t="s">
        <v>10812</v>
      </c>
      <c r="D3154" t="s">
        <v>10813</v>
      </c>
      <c r="E3154" s="32">
        <f t="shared" si="147"/>
        <v>45494</v>
      </c>
      <c r="F3154" s="51">
        <f t="shared" si="148"/>
        <v>0.33333333333333331</v>
      </c>
      <c r="G3154" s="33">
        <f t="shared" si="149"/>
        <v>45494.333333333336</v>
      </c>
    </row>
    <row r="3155" spans="1:7" x14ac:dyDescent="0.45">
      <c r="A3155">
        <v>0</v>
      </c>
      <c r="B3155">
        <v>0</v>
      </c>
      <c r="C3155" t="s">
        <v>10813</v>
      </c>
      <c r="D3155" t="s">
        <v>10814</v>
      </c>
      <c r="E3155" s="32">
        <f t="shared" si="147"/>
        <v>45494</v>
      </c>
      <c r="F3155" s="51">
        <f t="shared" si="148"/>
        <v>0.35416666666666669</v>
      </c>
      <c r="G3155" s="33">
        <f t="shared" si="149"/>
        <v>45494.354166666664</v>
      </c>
    </row>
    <row r="3156" spans="1:7" x14ac:dyDescent="0.45">
      <c r="A3156">
        <v>0</v>
      </c>
      <c r="B3156">
        <v>0</v>
      </c>
      <c r="C3156" t="s">
        <v>10814</v>
      </c>
      <c r="D3156" t="s">
        <v>10815</v>
      </c>
      <c r="E3156" s="32">
        <f t="shared" si="147"/>
        <v>45494</v>
      </c>
      <c r="F3156" s="51">
        <f t="shared" si="148"/>
        <v>0.375</v>
      </c>
      <c r="G3156" s="33">
        <f t="shared" si="149"/>
        <v>45494.375</v>
      </c>
    </row>
    <row r="3157" spans="1:7" x14ac:dyDescent="0.45">
      <c r="A3157">
        <v>0</v>
      </c>
      <c r="B3157">
        <v>0</v>
      </c>
      <c r="C3157" t="s">
        <v>10815</v>
      </c>
      <c r="D3157" t="s">
        <v>10816</v>
      </c>
      <c r="E3157" s="32">
        <f t="shared" si="147"/>
        <v>45494</v>
      </c>
      <c r="F3157" s="51">
        <f t="shared" si="148"/>
        <v>0.39583333333333331</v>
      </c>
      <c r="G3157" s="33">
        <f t="shared" si="149"/>
        <v>45494.395833333336</v>
      </c>
    </row>
    <row r="3158" spans="1:7" x14ac:dyDescent="0.45">
      <c r="A3158">
        <v>0</v>
      </c>
      <c r="B3158">
        <v>0</v>
      </c>
      <c r="C3158" t="s">
        <v>10816</v>
      </c>
      <c r="D3158" t="s">
        <v>10817</v>
      </c>
      <c r="E3158" s="32">
        <f t="shared" si="147"/>
        <v>45494</v>
      </c>
      <c r="F3158" s="51">
        <f t="shared" si="148"/>
        <v>0.41666666666666669</v>
      </c>
      <c r="G3158" s="33">
        <f t="shared" si="149"/>
        <v>45494.416666666664</v>
      </c>
    </row>
    <row r="3159" spans="1:7" x14ac:dyDescent="0.45">
      <c r="A3159">
        <v>0</v>
      </c>
      <c r="B3159">
        <v>0</v>
      </c>
      <c r="C3159" t="s">
        <v>10817</v>
      </c>
      <c r="D3159" t="s">
        <v>10818</v>
      </c>
      <c r="E3159" s="32">
        <f t="shared" si="147"/>
        <v>45494</v>
      </c>
      <c r="F3159" s="51">
        <f t="shared" si="148"/>
        <v>0.4375</v>
      </c>
      <c r="G3159" s="33">
        <f t="shared" si="149"/>
        <v>45494.4375</v>
      </c>
    </row>
    <row r="3160" spans="1:7" x14ac:dyDescent="0.45">
      <c r="A3160">
        <v>0</v>
      </c>
      <c r="B3160">
        <v>0</v>
      </c>
      <c r="C3160" t="s">
        <v>10818</v>
      </c>
      <c r="D3160" t="s">
        <v>10819</v>
      </c>
      <c r="E3160" s="32">
        <f t="shared" si="147"/>
        <v>45494</v>
      </c>
      <c r="F3160" s="51">
        <f t="shared" si="148"/>
        <v>0.45833333333333331</v>
      </c>
      <c r="G3160" s="33">
        <f t="shared" si="149"/>
        <v>45494.458333333336</v>
      </c>
    </row>
    <row r="3161" spans="1:7" x14ac:dyDescent="0.45">
      <c r="A3161">
        <v>0</v>
      </c>
      <c r="B3161">
        <v>0</v>
      </c>
      <c r="C3161" t="s">
        <v>10819</v>
      </c>
      <c r="D3161" t="s">
        <v>10820</v>
      </c>
      <c r="E3161" s="32">
        <f t="shared" si="147"/>
        <v>45494</v>
      </c>
      <c r="F3161" s="51">
        <f t="shared" si="148"/>
        <v>0.47916666666666669</v>
      </c>
      <c r="G3161" s="33">
        <f t="shared" si="149"/>
        <v>45494.479166666664</v>
      </c>
    </row>
    <row r="3162" spans="1:7" x14ac:dyDescent="0.45">
      <c r="A3162">
        <v>0</v>
      </c>
      <c r="B3162">
        <v>0</v>
      </c>
      <c r="C3162" t="s">
        <v>10820</v>
      </c>
      <c r="D3162" t="s">
        <v>10821</v>
      </c>
      <c r="E3162" s="32">
        <f t="shared" si="147"/>
        <v>45494</v>
      </c>
      <c r="F3162" s="51">
        <f t="shared" si="148"/>
        <v>0.5</v>
      </c>
      <c r="G3162" s="33">
        <f t="shared" si="149"/>
        <v>45494.5</v>
      </c>
    </row>
    <row r="3163" spans="1:7" x14ac:dyDescent="0.45">
      <c r="A3163">
        <v>0</v>
      </c>
      <c r="B3163">
        <v>0</v>
      </c>
      <c r="C3163" t="s">
        <v>10821</v>
      </c>
      <c r="D3163" t="s">
        <v>10822</v>
      </c>
      <c r="E3163" s="32">
        <f t="shared" si="147"/>
        <v>45494</v>
      </c>
      <c r="F3163" s="51">
        <f t="shared" si="148"/>
        <v>0.52083333333333337</v>
      </c>
      <c r="G3163" s="33">
        <f t="shared" si="149"/>
        <v>45494.520833333336</v>
      </c>
    </row>
    <row r="3164" spans="1:7" x14ac:dyDescent="0.45">
      <c r="A3164">
        <v>0</v>
      </c>
      <c r="B3164">
        <v>0</v>
      </c>
      <c r="C3164" t="s">
        <v>10822</v>
      </c>
      <c r="D3164" t="s">
        <v>10823</v>
      </c>
      <c r="E3164" s="32">
        <f t="shared" si="147"/>
        <v>45494</v>
      </c>
      <c r="F3164" s="51">
        <f t="shared" si="148"/>
        <v>0.54166666666666663</v>
      </c>
      <c r="G3164" s="33">
        <f t="shared" si="149"/>
        <v>45494.541666666664</v>
      </c>
    </row>
    <row r="3165" spans="1:7" x14ac:dyDescent="0.45">
      <c r="A3165">
        <v>0</v>
      </c>
      <c r="B3165">
        <v>0</v>
      </c>
      <c r="C3165" t="s">
        <v>10823</v>
      </c>
      <c r="D3165" t="s">
        <v>10824</v>
      </c>
      <c r="E3165" s="32">
        <f t="shared" si="147"/>
        <v>45494</v>
      </c>
      <c r="F3165" s="51">
        <f t="shared" si="148"/>
        <v>0.5625</v>
      </c>
      <c r="G3165" s="33">
        <f t="shared" si="149"/>
        <v>45494.5625</v>
      </c>
    </row>
    <row r="3166" spans="1:7" x14ac:dyDescent="0.45">
      <c r="A3166">
        <v>0</v>
      </c>
      <c r="B3166">
        <v>0</v>
      </c>
      <c r="C3166" t="s">
        <v>10824</v>
      </c>
      <c r="D3166" t="s">
        <v>10825</v>
      </c>
      <c r="E3166" s="32">
        <f t="shared" si="147"/>
        <v>45494</v>
      </c>
      <c r="F3166" s="51">
        <f t="shared" si="148"/>
        <v>0.58333333333333337</v>
      </c>
      <c r="G3166" s="33">
        <f t="shared" si="149"/>
        <v>45494.583333333336</v>
      </c>
    </row>
    <row r="3167" spans="1:7" x14ac:dyDescent="0.45">
      <c r="A3167">
        <v>0</v>
      </c>
      <c r="B3167">
        <v>0</v>
      </c>
      <c r="C3167" t="s">
        <v>10825</v>
      </c>
      <c r="D3167" t="s">
        <v>10826</v>
      </c>
      <c r="E3167" s="32">
        <f t="shared" si="147"/>
        <v>45494</v>
      </c>
      <c r="F3167" s="51">
        <f t="shared" si="148"/>
        <v>0.60416666666666663</v>
      </c>
      <c r="G3167" s="33">
        <f t="shared" si="149"/>
        <v>45494.604166666664</v>
      </c>
    </row>
    <row r="3168" spans="1:7" x14ac:dyDescent="0.45">
      <c r="A3168">
        <v>0</v>
      </c>
      <c r="B3168">
        <v>0</v>
      </c>
      <c r="C3168" t="s">
        <v>10826</v>
      </c>
      <c r="D3168" t="s">
        <v>10827</v>
      </c>
      <c r="E3168" s="32">
        <f t="shared" si="147"/>
        <v>45494</v>
      </c>
      <c r="F3168" s="51">
        <f t="shared" si="148"/>
        <v>0.625</v>
      </c>
      <c r="G3168" s="33">
        <f t="shared" si="149"/>
        <v>45494.625</v>
      </c>
    </row>
    <row r="3169" spans="1:7" x14ac:dyDescent="0.45">
      <c r="A3169">
        <v>0</v>
      </c>
      <c r="B3169">
        <v>0</v>
      </c>
      <c r="C3169" t="s">
        <v>10827</v>
      </c>
      <c r="D3169" t="s">
        <v>10828</v>
      </c>
      <c r="E3169" s="32">
        <f t="shared" si="147"/>
        <v>45494</v>
      </c>
      <c r="F3169" s="51">
        <f t="shared" si="148"/>
        <v>0.64583333333333337</v>
      </c>
      <c r="G3169" s="33">
        <f t="shared" si="149"/>
        <v>45494.645833333336</v>
      </c>
    </row>
    <row r="3170" spans="1:7" x14ac:dyDescent="0.45">
      <c r="A3170">
        <v>0</v>
      </c>
      <c r="B3170">
        <v>0</v>
      </c>
      <c r="C3170" t="s">
        <v>10828</v>
      </c>
      <c r="D3170" t="s">
        <v>10829</v>
      </c>
      <c r="E3170" s="32">
        <f t="shared" si="147"/>
        <v>45494</v>
      </c>
      <c r="F3170" s="51">
        <f t="shared" si="148"/>
        <v>0.66666666666666663</v>
      </c>
      <c r="G3170" s="33">
        <f t="shared" si="149"/>
        <v>45494.666666666664</v>
      </c>
    </row>
    <row r="3171" spans="1:7" x14ac:dyDescent="0.45">
      <c r="A3171">
        <v>0</v>
      </c>
      <c r="B3171">
        <v>0</v>
      </c>
      <c r="C3171" t="s">
        <v>10829</v>
      </c>
      <c r="D3171" t="s">
        <v>10830</v>
      </c>
      <c r="E3171" s="32">
        <f t="shared" si="147"/>
        <v>45494</v>
      </c>
      <c r="F3171" s="51">
        <f t="shared" si="148"/>
        <v>0.6875</v>
      </c>
      <c r="G3171" s="33">
        <f t="shared" si="149"/>
        <v>45494.6875</v>
      </c>
    </row>
    <row r="3172" spans="1:7" x14ac:dyDescent="0.45">
      <c r="A3172">
        <v>0</v>
      </c>
      <c r="B3172">
        <v>0</v>
      </c>
      <c r="C3172" t="s">
        <v>10830</v>
      </c>
      <c r="D3172" t="s">
        <v>10831</v>
      </c>
      <c r="E3172" s="32">
        <f t="shared" si="147"/>
        <v>45494</v>
      </c>
      <c r="F3172" s="51">
        <f t="shared" si="148"/>
        <v>0.70833333333333337</v>
      </c>
      <c r="G3172" s="33">
        <f t="shared" si="149"/>
        <v>45494.708333333336</v>
      </c>
    </row>
    <row r="3173" spans="1:7" x14ac:dyDescent="0.45">
      <c r="A3173">
        <v>0</v>
      </c>
      <c r="B3173">
        <v>0</v>
      </c>
      <c r="C3173" t="s">
        <v>10831</v>
      </c>
      <c r="D3173" t="s">
        <v>10832</v>
      </c>
      <c r="E3173" s="32">
        <f t="shared" si="147"/>
        <v>45494</v>
      </c>
      <c r="F3173" s="51">
        <f t="shared" si="148"/>
        <v>0.72916666666666663</v>
      </c>
      <c r="G3173" s="33">
        <f t="shared" si="149"/>
        <v>45494.729166666664</v>
      </c>
    </row>
    <row r="3174" spans="1:7" x14ac:dyDescent="0.45">
      <c r="A3174">
        <v>0</v>
      </c>
      <c r="B3174">
        <v>0</v>
      </c>
      <c r="C3174" t="s">
        <v>10832</v>
      </c>
      <c r="D3174" t="s">
        <v>10833</v>
      </c>
      <c r="E3174" s="32">
        <f t="shared" si="147"/>
        <v>45494</v>
      </c>
      <c r="F3174" s="51">
        <f t="shared" si="148"/>
        <v>0.75</v>
      </c>
      <c r="G3174" s="33">
        <f t="shared" si="149"/>
        <v>45494.75</v>
      </c>
    </row>
    <row r="3175" spans="1:7" x14ac:dyDescent="0.45">
      <c r="A3175">
        <v>0</v>
      </c>
      <c r="B3175">
        <v>0</v>
      </c>
      <c r="C3175" t="s">
        <v>10833</v>
      </c>
      <c r="D3175" t="s">
        <v>10834</v>
      </c>
      <c r="E3175" s="32">
        <f t="shared" si="147"/>
        <v>45494</v>
      </c>
      <c r="F3175" s="51">
        <f t="shared" si="148"/>
        <v>0.77083333333333337</v>
      </c>
      <c r="G3175" s="33">
        <f t="shared" si="149"/>
        <v>45494.770833333336</v>
      </c>
    </row>
    <row r="3176" spans="1:7" x14ac:dyDescent="0.45">
      <c r="A3176">
        <v>0</v>
      </c>
      <c r="B3176">
        <v>0</v>
      </c>
      <c r="C3176" t="s">
        <v>10834</v>
      </c>
      <c r="D3176" t="s">
        <v>10835</v>
      </c>
      <c r="E3176" s="32">
        <f t="shared" si="147"/>
        <v>45494</v>
      </c>
      <c r="F3176" s="51">
        <f t="shared" si="148"/>
        <v>0.79166666666666663</v>
      </c>
      <c r="G3176" s="33">
        <f t="shared" si="149"/>
        <v>45494.791666666664</v>
      </c>
    </row>
    <row r="3177" spans="1:7" x14ac:dyDescent="0.45">
      <c r="A3177">
        <v>0</v>
      </c>
      <c r="B3177">
        <v>0</v>
      </c>
      <c r="C3177" t="s">
        <v>10835</v>
      </c>
      <c r="D3177" t="s">
        <v>10836</v>
      </c>
      <c r="E3177" s="32">
        <f t="shared" si="147"/>
        <v>45494</v>
      </c>
      <c r="F3177" s="51">
        <f t="shared" si="148"/>
        <v>0.8125</v>
      </c>
      <c r="G3177" s="33">
        <f t="shared" si="149"/>
        <v>45494.8125</v>
      </c>
    </row>
    <row r="3178" spans="1:7" x14ac:dyDescent="0.45">
      <c r="A3178">
        <v>0</v>
      </c>
      <c r="B3178">
        <v>0</v>
      </c>
      <c r="C3178" t="s">
        <v>10836</v>
      </c>
      <c r="D3178" t="s">
        <v>10837</v>
      </c>
      <c r="E3178" s="32">
        <f t="shared" si="147"/>
        <v>45494</v>
      </c>
      <c r="F3178" s="51">
        <f t="shared" si="148"/>
        <v>0.83333333333333337</v>
      </c>
      <c r="G3178" s="33">
        <f t="shared" si="149"/>
        <v>45494.833333333336</v>
      </c>
    </row>
    <row r="3179" spans="1:7" x14ac:dyDescent="0.45">
      <c r="A3179">
        <v>0</v>
      </c>
      <c r="B3179">
        <v>0</v>
      </c>
      <c r="C3179" t="s">
        <v>10837</v>
      </c>
      <c r="D3179" t="s">
        <v>10838</v>
      </c>
      <c r="E3179" s="32">
        <f t="shared" si="147"/>
        <v>45494</v>
      </c>
      <c r="F3179" s="51">
        <f t="shared" si="148"/>
        <v>0.85416666666666663</v>
      </c>
      <c r="G3179" s="33">
        <f t="shared" si="149"/>
        <v>45494.854166666664</v>
      </c>
    </row>
    <row r="3180" spans="1:7" x14ac:dyDescent="0.45">
      <c r="A3180">
        <v>0</v>
      </c>
      <c r="B3180">
        <v>0</v>
      </c>
      <c r="C3180" t="s">
        <v>10838</v>
      </c>
      <c r="D3180" t="s">
        <v>10839</v>
      </c>
      <c r="E3180" s="32">
        <f t="shared" si="147"/>
        <v>45494</v>
      </c>
      <c r="F3180" s="51">
        <f t="shared" si="148"/>
        <v>0.875</v>
      </c>
      <c r="G3180" s="33">
        <f t="shared" si="149"/>
        <v>45494.875</v>
      </c>
    </row>
    <row r="3181" spans="1:7" x14ac:dyDescent="0.45">
      <c r="A3181">
        <v>0</v>
      </c>
      <c r="B3181">
        <v>0</v>
      </c>
      <c r="C3181" t="s">
        <v>10839</v>
      </c>
      <c r="D3181" t="s">
        <v>10840</v>
      </c>
      <c r="E3181" s="32">
        <f t="shared" si="147"/>
        <v>45494</v>
      </c>
      <c r="F3181" s="51">
        <f t="shared" si="148"/>
        <v>0.89583333333333337</v>
      </c>
      <c r="G3181" s="33">
        <f t="shared" si="149"/>
        <v>45494.895833333336</v>
      </c>
    </row>
    <row r="3182" spans="1:7" x14ac:dyDescent="0.45">
      <c r="A3182">
        <v>0</v>
      </c>
      <c r="B3182">
        <v>0</v>
      </c>
      <c r="C3182" t="s">
        <v>10840</v>
      </c>
      <c r="D3182" t="s">
        <v>10841</v>
      </c>
      <c r="E3182" s="32">
        <f t="shared" si="147"/>
        <v>45494</v>
      </c>
      <c r="F3182" s="51">
        <f t="shared" si="148"/>
        <v>0.91666666666666663</v>
      </c>
      <c r="G3182" s="33">
        <f t="shared" si="149"/>
        <v>45494.916666666664</v>
      </c>
    </row>
    <row r="3183" spans="1:7" x14ac:dyDescent="0.45">
      <c r="A3183">
        <v>0</v>
      </c>
      <c r="B3183">
        <v>0</v>
      </c>
      <c r="C3183" t="s">
        <v>10841</v>
      </c>
      <c r="D3183" t="s">
        <v>10842</v>
      </c>
      <c r="E3183" s="32">
        <f t="shared" si="147"/>
        <v>45494</v>
      </c>
      <c r="F3183" s="51">
        <f t="shared" si="148"/>
        <v>0.9375</v>
      </c>
      <c r="G3183" s="33">
        <f t="shared" si="149"/>
        <v>45494.9375</v>
      </c>
    </row>
    <row r="3184" spans="1:7" x14ac:dyDescent="0.45">
      <c r="A3184">
        <v>0</v>
      </c>
      <c r="B3184">
        <v>0</v>
      </c>
      <c r="C3184" t="s">
        <v>10842</v>
      </c>
      <c r="D3184" t="s">
        <v>10843</v>
      </c>
      <c r="E3184" s="32">
        <f t="shared" si="147"/>
        <v>45494</v>
      </c>
      <c r="F3184" s="51">
        <f t="shared" si="148"/>
        <v>0.95833333333333337</v>
      </c>
      <c r="G3184" s="33">
        <f t="shared" si="149"/>
        <v>45494.958333333336</v>
      </c>
    </row>
    <row r="3185" spans="1:7" x14ac:dyDescent="0.45">
      <c r="A3185">
        <v>0</v>
      </c>
      <c r="B3185">
        <v>0</v>
      </c>
      <c r="C3185" t="s">
        <v>10843</v>
      </c>
      <c r="D3185" t="s">
        <v>10844</v>
      </c>
      <c r="E3185" s="32">
        <f t="shared" si="147"/>
        <v>45494</v>
      </c>
      <c r="F3185" s="51">
        <f t="shared" si="148"/>
        <v>0.97916666666666663</v>
      </c>
      <c r="G3185" s="33">
        <f t="shared" si="149"/>
        <v>45494.979166666664</v>
      </c>
    </row>
    <row r="3186" spans="1:7" x14ac:dyDescent="0.45">
      <c r="A3186">
        <v>0</v>
      </c>
      <c r="B3186">
        <v>0</v>
      </c>
      <c r="C3186" t="s">
        <v>10844</v>
      </c>
      <c r="D3186" t="s">
        <v>10845</v>
      </c>
      <c r="E3186" s="32">
        <f t="shared" si="147"/>
        <v>45495</v>
      </c>
      <c r="F3186" s="51">
        <f t="shared" si="148"/>
        <v>0</v>
      </c>
      <c r="G3186" s="33">
        <f t="shared" si="149"/>
        <v>45495</v>
      </c>
    </row>
    <row r="3187" spans="1:7" x14ac:dyDescent="0.45">
      <c r="A3187">
        <v>0</v>
      </c>
      <c r="B3187">
        <v>0</v>
      </c>
      <c r="C3187" t="s">
        <v>10845</v>
      </c>
      <c r="D3187" t="s">
        <v>3110</v>
      </c>
      <c r="E3187" s="32">
        <f t="shared" si="147"/>
        <v>45495</v>
      </c>
      <c r="F3187" s="51">
        <f t="shared" si="148"/>
        <v>2.0833333333333332E-2</v>
      </c>
      <c r="G3187" s="33">
        <f t="shared" si="149"/>
        <v>45495.020833333336</v>
      </c>
    </row>
    <row r="3188" spans="1:7" x14ac:dyDescent="0.45">
      <c r="A3188">
        <v>0</v>
      </c>
      <c r="B3188">
        <v>0</v>
      </c>
      <c r="C3188" t="s">
        <v>3110</v>
      </c>
      <c r="D3188" t="s">
        <v>3111</v>
      </c>
      <c r="E3188" s="32">
        <f t="shared" si="147"/>
        <v>45495</v>
      </c>
      <c r="F3188" s="51">
        <f t="shared" si="148"/>
        <v>4.1666666666666664E-2</v>
      </c>
      <c r="G3188" s="33">
        <f t="shared" si="149"/>
        <v>45495.041666666664</v>
      </c>
    </row>
    <row r="3189" spans="1:7" x14ac:dyDescent="0.45">
      <c r="A3189">
        <v>0</v>
      </c>
      <c r="B3189">
        <v>0</v>
      </c>
      <c r="C3189" t="s">
        <v>3111</v>
      </c>
      <c r="D3189" t="s">
        <v>3112</v>
      </c>
      <c r="E3189" s="32">
        <f t="shared" si="147"/>
        <v>45495</v>
      </c>
      <c r="F3189" s="51">
        <f t="shared" si="148"/>
        <v>6.25E-2</v>
      </c>
      <c r="G3189" s="33">
        <f t="shared" si="149"/>
        <v>45495.0625</v>
      </c>
    </row>
    <row r="3190" spans="1:7" x14ac:dyDescent="0.45">
      <c r="A3190">
        <v>0</v>
      </c>
      <c r="B3190">
        <v>0</v>
      </c>
      <c r="C3190" t="s">
        <v>3112</v>
      </c>
      <c r="D3190" t="s">
        <v>3113</v>
      </c>
      <c r="E3190" s="32">
        <f t="shared" si="147"/>
        <v>45495</v>
      </c>
      <c r="F3190" s="51">
        <f t="shared" si="148"/>
        <v>8.3333333333333329E-2</v>
      </c>
      <c r="G3190" s="33">
        <f t="shared" si="149"/>
        <v>45495.083333333336</v>
      </c>
    </row>
    <row r="3191" spans="1:7" x14ac:dyDescent="0.45">
      <c r="A3191">
        <v>0</v>
      </c>
      <c r="B3191">
        <v>0</v>
      </c>
      <c r="C3191" t="s">
        <v>3113</v>
      </c>
      <c r="D3191" t="s">
        <v>3114</v>
      </c>
      <c r="E3191" s="32">
        <f t="shared" si="147"/>
        <v>45495</v>
      </c>
      <c r="F3191" s="51">
        <f t="shared" si="148"/>
        <v>0.10416666666666667</v>
      </c>
      <c r="G3191" s="33">
        <f t="shared" si="149"/>
        <v>45495.104166666664</v>
      </c>
    </row>
    <row r="3192" spans="1:7" x14ac:dyDescent="0.45">
      <c r="A3192">
        <v>0</v>
      </c>
      <c r="B3192">
        <v>0</v>
      </c>
      <c r="C3192" t="s">
        <v>3114</v>
      </c>
      <c r="D3192" t="s">
        <v>3115</v>
      </c>
      <c r="E3192" s="32">
        <f t="shared" si="147"/>
        <v>45495</v>
      </c>
      <c r="F3192" s="51">
        <f t="shared" si="148"/>
        <v>0.125</v>
      </c>
      <c r="G3192" s="33">
        <f t="shared" si="149"/>
        <v>45495.125</v>
      </c>
    </row>
    <row r="3193" spans="1:7" x14ac:dyDescent="0.45">
      <c r="A3193">
        <v>0</v>
      </c>
      <c r="B3193">
        <v>0</v>
      </c>
      <c r="C3193" t="s">
        <v>3115</v>
      </c>
      <c r="D3193" t="s">
        <v>3116</v>
      </c>
      <c r="E3193" s="32">
        <f t="shared" si="147"/>
        <v>45495</v>
      </c>
      <c r="F3193" s="51">
        <f t="shared" si="148"/>
        <v>0.14583333333333334</v>
      </c>
      <c r="G3193" s="33">
        <f t="shared" si="149"/>
        <v>45495.145833333336</v>
      </c>
    </row>
    <row r="3194" spans="1:7" x14ac:dyDescent="0.45">
      <c r="A3194">
        <v>0</v>
      </c>
      <c r="B3194">
        <v>0</v>
      </c>
      <c r="C3194" t="s">
        <v>3116</v>
      </c>
      <c r="D3194" t="s">
        <v>3117</v>
      </c>
      <c r="E3194" s="32">
        <f t="shared" si="147"/>
        <v>45495</v>
      </c>
      <c r="F3194" s="51">
        <f t="shared" si="148"/>
        <v>0.16666666666666666</v>
      </c>
      <c r="G3194" s="33">
        <f t="shared" si="149"/>
        <v>45495.166666666664</v>
      </c>
    </row>
    <row r="3195" spans="1:7" x14ac:dyDescent="0.45">
      <c r="A3195">
        <v>0</v>
      </c>
      <c r="B3195">
        <v>0</v>
      </c>
      <c r="C3195" t="s">
        <v>3117</v>
      </c>
      <c r="D3195" t="s">
        <v>3118</v>
      </c>
      <c r="E3195" s="32">
        <f t="shared" si="147"/>
        <v>45495</v>
      </c>
      <c r="F3195" s="51">
        <f t="shared" si="148"/>
        <v>0.1875</v>
      </c>
      <c r="G3195" s="33">
        <f t="shared" si="149"/>
        <v>45495.1875</v>
      </c>
    </row>
    <row r="3196" spans="1:7" x14ac:dyDescent="0.45">
      <c r="A3196">
        <v>0</v>
      </c>
      <c r="B3196">
        <v>0</v>
      </c>
      <c r="C3196" t="s">
        <v>3118</v>
      </c>
      <c r="D3196" t="s">
        <v>3119</v>
      </c>
      <c r="E3196" s="32">
        <f t="shared" si="147"/>
        <v>45495</v>
      </c>
      <c r="F3196" s="51">
        <f t="shared" si="148"/>
        <v>0.20833333333333334</v>
      </c>
      <c r="G3196" s="33">
        <f t="shared" si="149"/>
        <v>45495.208333333336</v>
      </c>
    </row>
    <row r="3197" spans="1:7" x14ac:dyDescent="0.45">
      <c r="A3197">
        <v>0</v>
      </c>
      <c r="B3197">
        <v>0</v>
      </c>
      <c r="C3197" t="s">
        <v>3119</v>
      </c>
      <c r="D3197" t="s">
        <v>3120</v>
      </c>
      <c r="E3197" s="32">
        <f t="shared" si="147"/>
        <v>45495</v>
      </c>
      <c r="F3197" s="51">
        <f t="shared" si="148"/>
        <v>0.22916666666666666</v>
      </c>
      <c r="G3197" s="33">
        <f t="shared" si="149"/>
        <v>45495.229166666664</v>
      </c>
    </row>
    <row r="3198" spans="1:7" x14ac:dyDescent="0.45">
      <c r="A3198">
        <v>0</v>
      </c>
      <c r="B3198">
        <v>0</v>
      </c>
      <c r="C3198" t="s">
        <v>3120</v>
      </c>
      <c r="D3198" t="s">
        <v>3121</v>
      </c>
      <c r="E3198" s="32">
        <f t="shared" si="147"/>
        <v>45495</v>
      </c>
      <c r="F3198" s="51">
        <f t="shared" si="148"/>
        <v>0.25</v>
      </c>
      <c r="G3198" s="33">
        <f t="shared" si="149"/>
        <v>45495.25</v>
      </c>
    </row>
    <row r="3199" spans="1:7" x14ac:dyDescent="0.45">
      <c r="A3199">
        <v>0</v>
      </c>
      <c r="B3199">
        <v>0</v>
      </c>
      <c r="C3199" t="s">
        <v>3121</v>
      </c>
      <c r="D3199" t="s">
        <v>3122</v>
      </c>
      <c r="E3199" s="32">
        <f t="shared" si="147"/>
        <v>45495</v>
      </c>
      <c r="F3199" s="51">
        <f t="shared" si="148"/>
        <v>0.27083333333333331</v>
      </c>
      <c r="G3199" s="33">
        <f t="shared" si="149"/>
        <v>45495.270833333336</v>
      </c>
    </row>
    <row r="3200" spans="1:7" x14ac:dyDescent="0.45">
      <c r="A3200">
        <v>0</v>
      </c>
      <c r="B3200">
        <v>0</v>
      </c>
      <c r="C3200" t="s">
        <v>3122</v>
      </c>
      <c r="D3200" t="s">
        <v>3123</v>
      </c>
      <c r="E3200" s="32">
        <f t="shared" si="147"/>
        <v>45495</v>
      </c>
      <c r="F3200" s="51">
        <f t="shared" si="148"/>
        <v>0.29166666666666669</v>
      </c>
      <c r="G3200" s="33">
        <f t="shared" si="149"/>
        <v>45495.291666666664</v>
      </c>
    </row>
    <row r="3201" spans="1:7" x14ac:dyDescent="0.45">
      <c r="A3201">
        <v>0</v>
      </c>
      <c r="B3201">
        <v>0</v>
      </c>
      <c r="C3201" t="s">
        <v>3123</v>
      </c>
      <c r="D3201" t="s">
        <v>3124</v>
      </c>
      <c r="E3201" s="32">
        <f t="shared" si="147"/>
        <v>45495</v>
      </c>
      <c r="F3201" s="51">
        <f t="shared" si="148"/>
        <v>0.3125</v>
      </c>
      <c r="G3201" s="33">
        <f t="shared" si="149"/>
        <v>45495.3125</v>
      </c>
    </row>
    <row r="3202" spans="1:7" x14ac:dyDescent="0.45">
      <c r="A3202">
        <v>0</v>
      </c>
      <c r="B3202">
        <v>0</v>
      </c>
      <c r="C3202" t="s">
        <v>3124</v>
      </c>
      <c r="D3202" t="s">
        <v>3125</v>
      </c>
      <c r="E3202" s="32">
        <f t="shared" si="147"/>
        <v>45495</v>
      </c>
      <c r="F3202" s="51">
        <f t="shared" si="148"/>
        <v>0.33333333333333331</v>
      </c>
      <c r="G3202" s="33">
        <f t="shared" si="149"/>
        <v>45495.333333333336</v>
      </c>
    </row>
    <row r="3203" spans="1:7" x14ac:dyDescent="0.45">
      <c r="A3203">
        <v>0</v>
      </c>
      <c r="B3203">
        <v>0</v>
      </c>
      <c r="C3203" t="s">
        <v>3125</v>
      </c>
      <c r="D3203" t="s">
        <v>3126</v>
      </c>
      <c r="E3203" s="32">
        <f t="shared" si="147"/>
        <v>45495</v>
      </c>
      <c r="F3203" s="51">
        <f t="shared" si="148"/>
        <v>0.35416666666666669</v>
      </c>
      <c r="G3203" s="33">
        <f t="shared" si="149"/>
        <v>45495.354166666664</v>
      </c>
    </row>
    <row r="3204" spans="1:7" x14ac:dyDescent="0.45">
      <c r="A3204">
        <v>0</v>
      </c>
      <c r="B3204">
        <v>0</v>
      </c>
      <c r="C3204" t="s">
        <v>3126</v>
      </c>
      <c r="D3204" t="s">
        <v>3127</v>
      </c>
      <c r="E3204" s="32">
        <f t="shared" ref="E3204:E3267" si="150">DATE(MID(C3204,2,4),MID(C3204,7,2),MID(C3204,10,2))</f>
        <v>45495</v>
      </c>
      <c r="F3204" s="51">
        <f t="shared" ref="F3204:F3267" si="151">TIME(MID(C3204,13,2),MID(C3204,16,2),0)</f>
        <v>0.375</v>
      </c>
      <c r="G3204" s="33">
        <f t="shared" ref="G3204:G3267" si="152">E3204+F3204</f>
        <v>45495.375</v>
      </c>
    </row>
    <row r="3205" spans="1:7" x14ac:dyDescent="0.45">
      <c r="A3205">
        <v>0</v>
      </c>
      <c r="B3205">
        <v>0</v>
      </c>
      <c r="C3205" t="s">
        <v>3127</v>
      </c>
      <c r="D3205" t="s">
        <v>3128</v>
      </c>
      <c r="E3205" s="32">
        <f t="shared" si="150"/>
        <v>45495</v>
      </c>
      <c r="F3205" s="51">
        <f t="shared" si="151"/>
        <v>0.39583333333333331</v>
      </c>
      <c r="G3205" s="33">
        <f t="shared" si="152"/>
        <v>45495.395833333336</v>
      </c>
    </row>
    <row r="3206" spans="1:7" x14ac:dyDescent="0.45">
      <c r="A3206">
        <v>0</v>
      </c>
      <c r="B3206">
        <v>0</v>
      </c>
      <c r="C3206" t="s">
        <v>3128</v>
      </c>
      <c r="D3206" t="s">
        <v>3129</v>
      </c>
      <c r="E3206" s="32">
        <f t="shared" si="150"/>
        <v>45495</v>
      </c>
      <c r="F3206" s="51">
        <f t="shared" si="151"/>
        <v>0.41666666666666669</v>
      </c>
      <c r="G3206" s="33">
        <f t="shared" si="152"/>
        <v>45495.416666666664</v>
      </c>
    </row>
    <row r="3207" spans="1:7" x14ac:dyDescent="0.45">
      <c r="A3207">
        <v>0</v>
      </c>
      <c r="B3207">
        <v>0</v>
      </c>
      <c r="C3207" t="s">
        <v>3129</v>
      </c>
      <c r="D3207" t="s">
        <v>3130</v>
      </c>
      <c r="E3207" s="32">
        <f t="shared" si="150"/>
        <v>45495</v>
      </c>
      <c r="F3207" s="51">
        <f t="shared" si="151"/>
        <v>0.4375</v>
      </c>
      <c r="G3207" s="33">
        <f t="shared" si="152"/>
        <v>45495.4375</v>
      </c>
    </row>
    <row r="3208" spans="1:7" x14ac:dyDescent="0.45">
      <c r="A3208">
        <v>0</v>
      </c>
      <c r="B3208">
        <v>0</v>
      </c>
      <c r="C3208" t="s">
        <v>3130</v>
      </c>
      <c r="D3208" t="s">
        <v>3131</v>
      </c>
      <c r="E3208" s="32">
        <f t="shared" si="150"/>
        <v>45495</v>
      </c>
      <c r="F3208" s="51">
        <f t="shared" si="151"/>
        <v>0.45833333333333331</v>
      </c>
      <c r="G3208" s="33">
        <f t="shared" si="152"/>
        <v>45495.458333333336</v>
      </c>
    </row>
    <row r="3209" spans="1:7" x14ac:dyDescent="0.45">
      <c r="A3209">
        <v>0</v>
      </c>
      <c r="B3209">
        <v>0</v>
      </c>
      <c r="C3209" t="s">
        <v>3131</v>
      </c>
      <c r="D3209" t="s">
        <v>3132</v>
      </c>
      <c r="E3209" s="32">
        <f t="shared" si="150"/>
        <v>45495</v>
      </c>
      <c r="F3209" s="51">
        <f t="shared" si="151"/>
        <v>0.47916666666666669</v>
      </c>
      <c r="G3209" s="33">
        <f t="shared" si="152"/>
        <v>45495.479166666664</v>
      </c>
    </row>
    <row r="3210" spans="1:7" x14ac:dyDescent="0.45">
      <c r="A3210">
        <v>0</v>
      </c>
      <c r="B3210">
        <v>0</v>
      </c>
      <c r="C3210" t="s">
        <v>3132</v>
      </c>
      <c r="D3210" t="s">
        <v>3133</v>
      </c>
      <c r="E3210" s="32">
        <f t="shared" si="150"/>
        <v>45495</v>
      </c>
      <c r="F3210" s="51">
        <f t="shared" si="151"/>
        <v>0.5</v>
      </c>
      <c r="G3210" s="33">
        <f t="shared" si="152"/>
        <v>45495.5</v>
      </c>
    </row>
    <row r="3211" spans="1:7" x14ac:dyDescent="0.45">
      <c r="A3211">
        <v>0</v>
      </c>
      <c r="B3211">
        <v>0</v>
      </c>
      <c r="C3211" t="s">
        <v>3133</v>
      </c>
      <c r="D3211" t="s">
        <v>3134</v>
      </c>
      <c r="E3211" s="32">
        <f t="shared" si="150"/>
        <v>45495</v>
      </c>
      <c r="F3211" s="51">
        <f t="shared" si="151"/>
        <v>0.52083333333333337</v>
      </c>
      <c r="G3211" s="33">
        <f t="shared" si="152"/>
        <v>45495.520833333336</v>
      </c>
    </row>
    <row r="3212" spans="1:7" x14ac:dyDescent="0.45">
      <c r="A3212">
        <v>0</v>
      </c>
      <c r="B3212">
        <v>0</v>
      </c>
      <c r="C3212" t="s">
        <v>3134</v>
      </c>
      <c r="D3212" t="s">
        <v>3135</v>
      </c>
      <c r="E3212" s="32">
        <f t="shared" si="150"/>
        <v>45495</v>
      </c>
      <c r="F3212" s="51">
        <f t="shared" si="151"/>
        <v>0.54166666666666663</v>
      </c>
      <c r="G3212" s="33">
        <f t="shared" si="152"/>
        <v>45495.541666666664</v>
      </c>
    </row>
    <row r="3213" spans="1:7" x14ac:dyDescent="0.45">
      <c r="A3213">
        <v>0</v>
      </c>
      <c r="B3213">
        <v>0</v>
      </c>
      <c r="C3213" t="s">
        <v>3135</v>
      </c>
      <c r="D3213" t="s">
        <v>3136</v>
      </c>
      <c r="E3213" s="32">
        <f t="shared" si="150"/>
        <v>45495</v>
      </c>
      <c r="F3213" s="51">
        <f t="shared" si="151"/>
        <v>0.5625</v>
      </c>
      <c r="G3213" s="33">
        <f t="shared" si="152"/>
        <v>45495.5625</v>
      </c>
    </row>
    <row r="3214" spans="1:7" x14ac:dyDescent="0.45">
      <c r="A3214">
        <v>0</v>
      </c>
      <c r="B3214">
        <v>0</v>
      </c>
      <c r="C3214" t="s">
        <v>3136</v>
      </c>
      <c r="D3214" t="s">
        <v>3137</v>
      </c>
      <c r="E3214" s="32">
        <f t="shared" si="150"/>
        <v>45495</v>
      </c>
      <c r="F3214" s="51">
        <f t="shared" si="151"/>
        <v>0.58333333333333337</v>
      </c>
      <c r="G3214" s="33">
        <f t="shared" si="152"/>
        <v>45495.583333333336</v>
      </c>
    </row>
    <row r="3215" spans="1:7" x14ac:dyDescent="0.45">
      <c r="A3215">
        <v>0</v>
      </c>
      <c r="B3215">
        <v>0</v>
      </c>
      <c r="C3215" t="s">
        <v>3137</v>
      </c>
      <c r="D3215" t="s">
        <v>3138</v>
      </c>
      <c r="E3215" s="32">
        <f t="shared" si="150"/>
        <v>45495</v>
      </c>
      <c r="F3215" s="51">
        <f t="shared" si="151"/>
        <v>0.60416666666666663</v>
      </c>
      <c r="G3215" s="33">
        <f t="shared" si="152"/>
        <v>45495.604166666664</v>
      </c>
    </row>
    <row r="3216" spans="1:7" x14ac:dyDescent="0.45">
      <c r="A3216">
        <v>0</v>
      </c>
      <c r="B3216">
        <v>0</v>
      </c>
      <c r="C3216" t="s">
        <v>3138</v>
      </c>
      <c r="D3216" t="s">
        <v>3139</v>
      </c>
      <c r="E3216" s="32">
        <f t="shared" si="150"/>
        <v>45495</v>
      </c>
      <c r="F3216" s="51">
        <f t="shared" si="151"/>
        <v>0.625</v>
      </c>
      <c r="G3216" s="33">
        <f t="shared" si="152"/>
        <v>45495.625</v>
      </c>
    </row>
    <row r="3217" spans="1:7" x14ac:dyDescent="0.45">
      <c r="A3217">
        <v>0</v>
      </c>
      <c r="B3217">
        <v>0</v>
      </c>
      <c r="C3217" t="s">
        <v>3139</v>
      </c>
      <c r="D3217" t="s">
        <v>3140</v>
      </c>
      <c r="E3217" s="32">
        <f t="shared" si="150"/>
        <v>45495</v>
      </c>
      <c r="F3217" s="51">
        <f t="shared" si="151"/>
        <v>0.64583333333333337</v>
      </c>
      <c r="G3217" s="33">
        <f t="shared" si="152"/>
        <v>45495.645833333336</v>
      </c>
    </row>
    <row r="3218" spans="1:7" x14ac:dyDescent="0.45">
      <c r="A3218">
        <v>0</v>
      </c>
      <c r="B3218">
        <v>0</v>
      </c>
      <c r="C3218" t="s">
        <v>3140</v>
      </c>
      <c r="D3218" t="s">
        <v>3141</v>
      </c>
      <c r="E3218" s="32">
        <f t="shared" si="150"/>
        <v>45495</v>
      </c>
      <c r="F3218" s="51">
        <f t="shared" si="151"/>
        <v>0.66666666666666663</v>
      </c>
      <c r="G3218" s="33">
        <f t="shared" si="152"/>
        <v>45495.666666666664</v>
      </c>
    </row>
    <row r="3219" spans="1:7" x14ac:dyDescent="0.45">
      <c r="A3219">
        <v>0</v>
      </c>
      <c r="B3219">
        <v>0</v>
      </c>
      <c r="C3219" t="s">
        <v>3141</v>
      </c>
      <c r="D3219" t="s">
        <v>3142</v>
      </c>
      <c r="E3219" s="32">
        <f t="shared" si="150"/>
        <v>45495</v>
      </c>
      <c r="F3219" s="51">
        <f t="shared" si="151"/>
        <v>0.6875</v>
      </c>
      <c r="G3219" s="33">
        <f t="shared" si="152"/>
        <v>45495.6875</v>
      </c>
    </row>
    <row r="3220" spans="1:7" x14ac:dyDescent="0.45">
      <c r="A3220">
        <v>0</v>
      </c>
      <c r="B3220">
        <v>0</v>
      </c>
      <c r="C3220" t="s">
        <v>3142</v>
      </c>
      <c r="D3220" t="s">
        <v>3143</v>
      </c>
      <c r="E3220" s="32">
        <f t="shared" si="150"/>
        <v>45495</v>
      </c>
      <c r="F3220" s="51">
        <f t="shared" si="151"/>
        <v>0.70833333333333337</v>
      </c>
      <c r="G3220" s="33">
        <f t="shared" si="152"/>
        <v>45495.708333333336</v>
      </c>
    </row>
    <row r="3221" spans="1:7" x14ac:dyDescent="0.45">
      <c r="A3221">
        <v>0</v>
      </c>
      <c r="B3221">
        <v>0</v>
      </c>
      <c r="C3221" t="s">
        <v>3143</v>
      </c>
      <c r="D3221" t="s">
        <v>3144</v>
      </c>
      <c r="E3221" s="32">
        <f t="shared" si="150"/>
        <v>45495</v>
      </c>
      <c r="F3221" s="51">
        <f t="shared" si="151"/>
        <v>0.72916666666666663</v>
      </c>
      <c r="G3221" s="33">
        <f t="shared" si="152"/>
        <v>45495.729166666664</v>
      </c>
    </row>
    <row r="3222" spans="1:7" x14ac:dyDescent="0.45">
      <c r="A3222">
        <v>0</v>
      </c>
      <c r="B3222">
        <v>0</v>
      </c>
      <c r="C3222" t="s">
        <v>3144</v>
      </c>
      <c r="D3222" t="s">
        <v>3145</v>
      </c>
      <c r="E3222" s="32">
        <f t="shared" si="150"/>
        <v>45495</v>
      </c>
      <c r="F3222" s="51">
        <f t="shared" si="151"/>
        <v>0.75</v>
      </c>
      <c r="G3222" s="33">
        <f t="shared" si="152"/>
        <v>45495.75</v>
      </c>
    </row>
    <row r="3223" spans="1:7" x14ac:dyDescent="0.45">
      <c r="A3223">
        <v>0</v>
      </c>
      <c r="B3223">
        <v>0</v>
      </c>
      <c r="C3223" t="s">
        <v>3145</v>
      </c>
      <c r="D3223" t="s">
        <v>3146</v>
      </c>
      <c r="E3223" s="32">
        <f t="shared" si="150"/>
        <v>45495</v>
      </c>
      <c r="F3223" s="51">
        <f t="shared" si="151"/>
        <v>0.77083333333333337</v>
      </c>
      <c r="G3223" s="33">
        <f t="shared" si="152"/>
        <v>45495.770833333336</v>
      </c>
    </row>
    <row r="3224" spans="1:7" x14ac:dyDescent="0.45">
      <c r="A3224">
        <v>0</v>
      </c>
      <c r="B3224">
        <v>0</v>
      </c>
      <c r="C3224" t="s">
        <v>3146</v>
      </c>
      <c r="D3224" t="s">
        <v>3147</v>
      </c>
      <c r="E3224" s="32">
        <f t="shared" si="150"/>
        <v>45495</v>
      </c>
      <c r="F3224" s="51">
        <f t="shared" si="151"/>
        <v>0.79166666666666663</v>
      </c>
      <c r="G3224" s="33">
        <f t="shared" si="152"/>
        <v>45495.791666666664</v>
      </c>
    </row>
    <row r="3225" spans="1:7" x14ac:dyDescent="0.45">
      <c r="A3225">
        <v>0</v>
      </c>
      <c r="B3225">
        <v>0</v>
      </c>
      <c r="C3225" t="s">
        <v>3147</v>
      </c>
      <c r="D3225" t="s">
        <v>3148</v>
      </c>
      <c r="E3225" s="32">
        <f t="shared" si="150"/>
        <v>45495</v>
      </c>
      <c r="F3225" s="51">
        <f t="shared" si="151"/>
        <v>0.8125</v>
      </c>
      <c r="G3225" s="33">
        <f t="shared" si="152"/>
        <v>45495.8125</v>
      </c>
    </row>
    <row r="3226" spans="1:7" x14ac:dyDescent="0.45">
      <c r="A3226">
        <v>0</v>
      </c>
      <c r="B3226">
        <v>0</v>
      </c>
      <c r="C3226" t="s">
        <v>3148</v>
      </c>
      <c r="D3226" t="s">
        <v>3149</v>
      </c>
      <c r="E3226" s="32">
        <f t="shared" si="150"/>
        <v>45495</v>
      </c>
      <c r="F3226" s="51">
        <f t="shared" si="151"/>
        <v>0.83333333333333337</v>
      </c>
      <c r="G3226" s="33">
        <f t="shared" si="152"/>
        <v>45495.833333333336</v>
      </c>
    </row>
    <row r="3227" spans="1:7" x14ac:dyDescent="0.45">
      <c r="A3227">
        <v>0</v>
      </c>
      <c r="B3227">
        <v>0</v>
      </c>
      <c r="C3227" t="s">
        <v>3149</v>
      </c>
      <c r="D3227" t="s">
        <v>3150</v>
      </c>
      <c r="E3227" s="32">
        <f t="shared" si="150"/>
        <v>45495</v>
      </c>
      <c r="F3227" s="51">
        <f t="shared" si="151"/>
        <v>0.85416666666666663</v>
      </c>
      <c r="G3227" s="33">
        <f t="shared" si="152"/>
        <v>45495.854166666664</v>
      </c>
    </row>
    <row r="3228" spans="1:7" x14ac:dyDescent="0.45">
      <c r="A3228">
        <v>0</v>
      </c>
      <c r="B3228">
        <v>0</v>
      </c>
      <c r="C3228" t="s">
        <v>3150</v>
      </c>
      <c r="D3228" t="s">
        <v>3151</v>
      </c>
      <c r="E3228" s="32">
        <f t="shared" si="150"/>
        <v>45495</v>
      </c>
      <c r="F3228" s="51">
        <f t="shared" si="151"/>
        <v>0.875</v>
      </c>
      <c r="G3228" s="33">
        <f t="shared" si="152"/>
        <v>45495.875</v>
      </c>
    </row>
    <row r="3229" spans="1:7" x14ac:dyDescent="0.45">
      <c r="A3229">
        <v>0</v>
      </c>
      <c r="B3229">
        <v>0</v>
      </c>
      <c r="C3229" t="s">
        <v>3151</v>
      </c>
      <c r="D3229" t="s">
        <v>3152</v>
      </c>
      <c r="E3229" s="32">
        <f t="shared" si="150"/>
        <v>45495</v>
      </c>
      <c r="F3229" s="51">
        <f t="shared" si="151"/>
        <v>0.89583333333333337</v>
      </c>
      <c r="G3229" s="33">
        <f t="shared" si="152"/>
        <v>45495.895833333336</v>
      </c>
    </row>
    <row r="3230" spans="1:7" x14ac:dyDescent="0.45">
      <c r="A3230">
        <v>0</v>
      </c>
      <c r="B3230">
        <v>0</v>
      </c>
      <c r="C3230" t="s">
        <v>3152</v>
      </c>
      <c r="D3230" t="s">
        <v>3153</v>
      </c>
      <c r="E3230" s="32">
        <f t="shared" si="150"/>
        <v>45495</v>
      </c>
      <c r="F3230" s="51">
        <f t="shared" si="151"/>
        <v>0.91666666666666663</v>
      </c>
      <c r="G3230" s="33">
        <f t="shared" si="152"/>
        <v>45495.916666666664</v>
      </c>
    </row>
    <row r="3231" spans="1:7" x14ac:dyDescent="0.45">
      <c r="A3231">
        <v>0</v>
      </c>
      <c r="B3231">
        <v>0</v>
      </c>
      <c r="C3231" t="s">
        <v>3153</v>
      </c>
      <c r="D3231" t="s">
        <v>3154</v>
      </c>
      <c r="E3231" s="32">
        <f t="shared" si="150"/>
        <v>45495</v>
      </c>
      <c r="F3231" s="51">
        <f t="shared" si="151"/>
        <v>0.9375</v>
      </c>
      <c r="G3231" s="33">
        <f t="shared" si="152"/>
        <v>45495.9375</v>
      </c>
    </row>
    <row r="3232" spans="1:7" x14ac:dyDescent="0.45">
      <c r="A3232">
        <v>0</v>
      </c>
      <c r="B3232">
        <v>0</v>
      </c>
      <c r="C3232" t="s">
        <v>3154</v>
      </c>
      <c r="D3232" t="s">
        <v>3155</v>
      </c>
      <c r="E3232" s="32">
        <f t="shared" si="150"/>
        <v>45495</v>
      </c>
      <c r="F3232" s="51">
        <f t="shared" si="151"/>
        <v>0.95833333333333337</v>
      </c>
      <c r="G3232" s="33">
        <f t="shared" si="152"/>
        <v>45495.958333333336</v>
      </c>
    </row>
    <row r="3233" spans="1:7" x14ac:dyDescent="0.45">
      <c r="A3233">
        <v>0</v>
      </c>
      <c r="B3233">
        <v>0</v>
      </c>
      <c r="C3233" t="s">
        <v>3155</v>
      </c>
      <c r="D3233" t="s">
        <v>3156</v>
      </c>
      <c r="E3233" s="32">
        <f t="shared" si="150"/>
        <v>45495</v>
      </c>
      <c r="F3233" s="51">
        <f t="shared" si="151"/>
        <v>0.97916666666666663</v>
      </c>
      <c r="G3233" s="33">
        <f t="shared" si="152"/>
        <v>45495.979166666664</v>
      </c>
    </row>
    <row r="3234" spans="1:7" x14ac:dyDescent="0.45">
      <c r="A3234">
        <v>0</v>
      </c>
      <c r="B3234">
        <v>0</v>
      </c>
      <c r="C3234" t="s">
        <v>3156</v>
      </c>
      <c r="D3234" t="s">
        <v>3157</v>
      </c>
      <c r="E3234" s="32">
        <f t="shared" si="150"/>
        <v>45496</v>
      </c>
      <c r="F3234" s="51">
        <f t="shared" si="151"/>
        <v>0</v>
      </c>
      <c r="G3234" s="33">
        <f t="shared" si="152"/>
        <v>45496</v>
      </c>
    </row>
    <row r="3235" spans="1:7" x14ac:dyDescent="0.45">
      <c r="A3235">
        <v>0</v>
      </c>
      <c r="B3235">
        <v>0</v>
      </c>
      <c r="C3235" t="s">
        <v>3157</v>
      </c>
      <c r="D3235" t="s">
        <v>3158</v>
      </c>
      <c r="E3235" s="32">
        <f t="shared" si="150"/>
        <v>45496</v>
      </c>
      <c r="F3235" s="51">
        <f t="shared" si="151"/>
        <v>2.0833333333333332E-2</v>
      </c>
      <c r="G3235" s="33">
        <f t="shared" si="152"/>
        <v>45496.020833333336</v>
      </c>
    </row>
    <row r="3236" spans="1:7" x14ac:dyDescent="0.45">
      <c r="A3236">
        <v>0</v>
      </c>
      <c r="B3236">
        <v>0</v>
      </c>
      <c r="C3236" t="s">
        <v>3158</v>
      </c>
      <c r="D3236" t="s">
        <v>3159</v>
      </c>
      <c r="E3236" s="32">
        <f t="shared" si="150"/>
        <v>45496</v>
      </c>
      <c r="F3236" s="51">
        <f t="shared" si="151"/>
        <v>4.1666666666666664E-2</v>
      </c>
      <c r="G3236" s="33">
        <f t="shared" si="152"/>
        <v>45496.041666666664</v>
      </c>
    </row>
    <row r="3237" spans="1:7" x14ac:dyDescent="0.45">
      <c r="A3237">
        <v>0</v>
      </c>
      <c r="B3237">
        <v>0</v>
      </c>
      <c r="C3237" t="s">
        <v>3159</v>
      </c>
      <c r="D3237" t="s">
        <v>3160</v>
      </c>
      <c r="E3237" s="32">
        <f t="shared" si="150"/>
        <v>45496</v>
      </c>
      <c r="F3237" s="51">
        <f t="shared" si="151"/>
        <v>6.25E-2</v>
      </c>
      <c r="G3237" s="33">
        <f t="shared" si="152"/>
        <v>45496.0625</v>
      </c>
    </row>
    <row r="3238" spans="1:7" x14ac:dyDescent="0.45">
      <c r="A3238">
        <v>0</v>
      </c>
      <c r="B3238">
        <v>0</v>
      </c>
      <c r="C3238" t="s">
        <v>3160</v>
      </c>
      <c r="D3238" t="s">
        <v>3161</v>
      </c>
      <c r="E3238" s="32">
        <f t="shared" si="150"/>
        <v>45496</v>
      </c>
      <c r="F3238" s="51">
        <f t="shared" si="151"/>
        <v>8.3333333333333329E-2</v>
      </c>
      <c r="G3238" s="33">
        <f t="shared" si="152"/>
        <v>45496.083333333336</v>
      </c>
    </row>
    <row r="3239" spans="1:7" x14ac:dyDescent="0.45">
      <c r="A3239">
        <v>0</v>
      </c>
      <c r="B3239">
        <v>0</v>
      </c>
      <c r="C3239" t="s">
        <v>3161</v>
      </c>
      <c r="D3239" t="s">
        <v>3162</v>
      </c>
      <c r="E3239" s="32">
        <f t="shared" si="150"/>
        <v>45496</v>
      </c>
      <c r="F3239" s="51">
        <f t="shared" si="151"/>
        <v>0.10416666666666667</v>
      </c>
      <c r="G3239" s="33">
        <f t="shared" si="152"/>
        <v>45496.104166666664</v>
      </c>
    </row>
    <row r="3240" spans="1:7" x14ac:dyDescent="0.45">
      <c r="A3240">
        <v>0</v>
      </c>
      <c r="B3240">
        <v>0</v>
      </c>
      <c r="C3240" t="s">
        <v>3162</v>
      </c>
      <c r="D3240" t="s">
        <v>3163</v>
      </c>
      <c r="E3240" s="32">
        <f t="shared" si="150"/>
        <v>45496</v>
      </c>
      <c r="F3240" s="51">
        <f t="shared" si="151"/>
        <v>0.125</v>
      </c>
      <c r="G3240" s="33">
        <f t="shared" si="152"/>
        <v>45496.125</v>
      </c>
    </row>
    <row r="3241" spans="1:7" x14ac:dyDescent="0.45">
      <c r="A3241">
        <v>0</v>
      </c>
      <c r="B3241">
        <v>0</v>
      </c>
      <c r="C3241" t="s">
        <v>3163</v>
      </c>
      <c r="D3241" t="s">
        <v>3164</v>
      </c>
      <c r="E3241" s="32">
        <f t="shared" si="150"/>
        <v>45496</v>
      </c>
      <c r="F3241" s="51">
        <f t="shared" si="151"/>
        <v>0.14583333333333334</v>
      </c>
      <c r="G3241" s="33">
        <f t="shared" si="152"/>
        <v>45496.145833333336</v>
      </c>
    </row>
    <row r="3242" spans="1:7" x14ac:dyDescent="0.45">
      <c r="A3242">
        <v>0</v>
      </c>
      <c r="B3242">
        <v>0</v>
      </c>
      <c r="C3242" t="s">
        <v>3164</v>
      </c>
      <c r="D3242" t="s">
        <v>3165</v>
      </c>
      <c r="E3242" s="32">
        <f t="shared" si="150"/>
        <v>45496</v>
      </c>
      <c r="F3242" s="51">
        <f t="shared" si="151"/>
        <v>0.16666666666666666</v>
      </c>
      <c r="G3242" s="33">
        <f t="shared" si="152"/>
        <v>45496.166666666664</v>
      </c>
    </row>
    <row r="3243" spans="1:7" x14ac:dyDescent="0.45">
      <c r="A3243">
        <v>0</v>
      </c>
      <c r="B3243">
        <v>0</v>
      </c>
      <c r="C3243" t="s">
        <v>3165</v>
      </c>
      <c r="D3243" t="s">
        <v>3166</v>
      </c>
      <c r="E3243" s="32">
        <f t="shared" si="150"/>
        <v>45496</v>
      </c>
      <c r="F3243" s="51">
        <f t="shared" si="151"/>
        <v>0.1875</v>
      </c>
      <c r="G3243" s="33">
        <f t="shared" si="152"/>
        <v>45496.1875</v>
      </c>
    </row>
    <row r="3244" spans="1:7" x14ac:dyDescent="0.45">
      <c r="A3244">
        <v>0</v>
      </c>
      <c r="B3244">
        <v>0</v>
      </c>
      <c r="C3244" t="s">
        <v>3166</v>
      </c>
      <c r="D3244" t="s">
        <v>3167</v>
      </c>
      <c r="E3244" s="32">
        <f t="shared" si="150"/>
        <v>45496</v>
      </c>
      <c r="F3244" s="51">
        <f t="shared" si="151"/>
        <v>0.20833333333333334</v>
      </c>
      <c r="G3244" s="33">
        <f t="shared" si="152"/>
        <v>45496.208333333336</v>
      </c>
    </row>
    <row r="3245" spans="1:7" x14ac:dyDescent="0.45">
      <c r="A3245">
        <v>0</v>
      </c>
      <c r="B3245">
        <v>0</v>
      </c>
      <c r="C3245" t="s">
        <v>3167</v>
      </c>
      <c r="D3245" t="s">
        <v>3168</v>
      </c>
      <c r="E3245" s="32">
        <f t="shared" si="150"/>
        <v>45496</v>
      </c>
      <c r="F3245" s="51">
        <f t="shared" si="151"/>
        <v>0.22916666666666666</v>
      </c>
      <c r="G3245" s="33">
        <f t="shared" si="152"/>
        <v>45496.229166666664</v>
      </c>
    </row>
    <row r="3246" spans="1:7" x14ac:dyDescent="0.45">
      <c r="A3246">
        <v>0</v>
      </c>
      <c r="B3246">
        <v>0</v>
      </c>
      <c r="C3246" t="s">
        <v>3168</v>
      </c>
      <c r="D3246" t="s">
        <v>3169</v>
      </c>
      <c r="E3246" s="32">
        <f t="shared" si="150"/>
        <v>45496</v>
      </c>
      <c r="F3246" s="51">
        <f t="shared" si="151"/>
        <v>0.25</v>
      </c>
      <c r="G3246" s="33">
        <f t="shared" si="152"/>
        <v>45496.25</v>
      </c>
    </row>
    <row r="3247" spans="1:7" x14ac:dyDescent="0.45">
      <c r="A3247">
        <v>0</v>
      </c>
      <c r="B3247">
        <v>0</v>
      </c>
      <c r="C3247" t="s">
        <v>3169</v>
      </c>
      <c r="D3247" t="s">
        <v>3170</v>
      </c>
      <c r="E3247" s="32">
        <f t="shared" si="150"/>
        <v>45496</v>
      </c>
      <c r="F3247" s="51">
        <f t="shared" si="151"/>
        <v>0.27083333333333331</v>
      </c>
      <c r="G3247" s="33">
        <f t="shared" si="152"/>
        <v>45496.270833333336</v>
      </c>
    </row>
    <row r="3248" spans="1:7" x14ac:dyDescent="0.45">
      <c r="A3248">
        <v>0</v>
      </c>
      <c r="B3248">
        <v>0</v>
      </c>
      <c r="C3248" t="s">
        <v>3170</v>
      </c>
      <c r="D3248" t="s">
        <v>3171</v>
      </c>
      <c r="E3248" s="32">
        <f t="shared" si="150"/>
        <v>45496</v>
      </c>
      <c r="F3248" s="51">
        <f t="shared" si="151"/>
        <v>0.29166666666666669</v>
      </c>
      <c r="G3248" s="33">
        <f t="shared" si="152"/>
        <v>45496.291666666664</v>
      </c>
    </row>
    <row r="3249" spans="1:7" x14ac:dyDescent="0.45">
      <c r="A3249">
        <v>0</v>
      </c>
      <c r="B3249">
        <v>0</v>
      </c>
      <c r="C3249" t="s">
        <v>3171</v>
      </c>
      <c r="D3249" t="s">
        <v>3172</v>
      </c>
      <c r="E3249" s="32">
        <f t="shared" si="150"/>
        <v>45496</v>
      </c>
      <c r="F3249" s="51">
        <f t="shared" si="151"/>
        <v>0.3125</v>
      </c>
      <c r="G3249" s="33">
        <f t="shared" si="152"/>
        <v>45496.3125</v>
      </c>
    </row>
    <row r="3250" spans="1:7" x14ac:dyDescent="0.45">
      <c r="A3250">
        <v>0</v>
      </c>
      <c r="B3250">
        <v>0</v>
      </c>
      <c r="C3250" t="s">
        <v>3172</v>
      </c>
      <c r="D3250" t="s">
        <v>3173</v>
      </c>
      <c r="E3250" s="32">
        <f t="shared" si="150"/>
        <v>45496</v>
      </c>
      <c r="F3250" s="51">
        <f t="shared" si="151"/>
        <v>0.33333333333333331</v>
      </c>
      <c r="G3250" s="33">
        <f t="shared" si="152"/>
        <v>45496.333333333336</v>
      </c>
    </row>
    <row r="3251" spans="1:7" x14ac:dyDescent="0.45">
      <c r="A3251">
        <v>0</v>
      </c>
      <c r="B3251">
        <v>0</v>
      </c>
      <c r="C3251" t="s">
        <v>3173</v>
      </c>
      <c r="D3251" t="s">
        <v>3174</v>
      </c>
      <c r="E3251" s="32">
        <f t="shared" si="150"/>
        <v>45496</v>
      </c>
      <c r="F3251" s="51">
        <f t="shared" si="151"/>
        <v>0.35416666666666669</v>
      </c>
      <c r="G3251" s="33">
        <f t="shared" si="152"/>
        <v>45496.354166666664</v>
      </c>
    </row>
    <row r="3252" spans="1:7" x14ac:dyDescent="0.45">
      <c r="A3252">
        <v>0</v>
      </c>
      <c r="B3252">
        <v>0</v>
      </c>
      <c r="C3252" t="s">
        <v>3174</v>
      </c>
      <c r="D3252" t="s">
        <v>3175</v>
      </c>
      <c r="E3252" s="32">
        <f t="shared" si="150"/>
        <v>45496</v>
      </c>
      <c r="F3252" s="51">
        <f t="shared" si="151"/>
        <v>0.375</v>
      </c>
      <c r="G3252" s="33">
        <f t="shared" si="152"/>
        <v>45496.375</v>
      </c>
    </row>
    <row r="3253" spans="1:7" x14ac:dyDescent="0.45">
      <c r="A3253">
        <v>0</v>
      </c>
      <c r="B3253">
        <v>0</v>
      </c>
      <c r="C3253" t="s">
        <v>3175</v>
      </c>
      <c r="D3253" t="s">
        <v>3176</v>
      </c>
      <c r="E3253" s="32">
        <f t="shared" si="150"/>
        <v>45496</v>
      </c>
      <c r="F3253" s="51">
        <f t="shared" si="151"/>
        <v>0.39583333333333331</v>
      </c>
      <c r="G3253" s="33">
        <f t="shared" si="152"/>
        <v>45496.395833333336</v>
      </c>
    </row>
    <row r="3254" spans="1:7" x14ac:dyDescent="0.45">
      <c r="A3254">
        <v>0</v>
      </c>
      <c r="B3254">
        <v>0</v>
      </c>
      <c r="C3254" t="s">
        <v>3176</v>
      </c>
      <c r="D3254" t="s">
        <v>3177</v>
      </c>
      <c r="E3254" s="32">
        <f t="shared" si="150"/>
        <v>45496</v>
      </c>
      <c r="F3254" s="51">
        <f t="shared" si="151"/>
        <v>0.41666666666666669</v>
      </c>
      <c r="G3254" s="33">
        <f t="shared" si="152"/>
        <v>45496.416666666664</v>
      </c>
    </row>
    <row r="3255" spans="1:7" x14ac:dyDescent="0.45">
      <c r="A3255">
        <v>0</v>
      </c>
      <c r="B3255">
        <v>0</v>
      </c>
      <c r="C3255" t="s">
        <v>3177</v>
      </c>
      <c r="D3255" t="s">
        <v>3178</v>
      </c>
      <c r="E3255" s="32">
        <f t="shared" si="150"/>
        <v>45496</v>
      </c>
      <c r="F3255" s="51">
        <f t="shared" si="151"/>
        <v>0.4375</v>
      </c>
      <c r="G3255" s="33">
        <f t="shared" si="152"/>
        <v>45496.4375</v>
      </c>
    </row>
    <row r="3256" spans="1:7" x14ac:dyDescent="0.45">
      <c r="A3256">
        <v>0</v>
      </c>
      <c r="B3256">
        <v>0</v>
      </c>
      <c r="C3256" t="s">
        <v>3178</v>
      </c>
      <c r="D3256" t="s">
        <v>3179</v>
      </c>
      <c r="E3256" s="32">
        <f t="shared" si="150"/>
        <v>45496</v>
      </c>
      <c r="F3256" s="51">
        <f t="shared" si="151"/>
        <v>0.45833333333333331</v>
      </c>
      <c r="G3256" s="33">
        <f t="shared" si="152"/>
        <v>45496.458333333336</v>
      </c>
    </row>
    <row r="3257" spans="1:7" x14ac:dyDescent="0.45">
      <c r="A3257">
        <v>0</v>
      </c>
      <c r="B3257">
        <v>0</v>
      </c>
      <c r="C3257" t="s">
        <v>3179</v>
      </c>
      <c r="D3257" t="s">
        <v>3180</v>
      </c>
      <c r="E3257" s="32">
        <f t="shared" si="150"/>
        <v>45496</v>
      </c>
      <c r="F3257" s="51">
        <f t="shared" si="151"/>
        <v>0.47916666666666669</v>
      </c>
      <c r="G3257" s="33">
        <f t="shared" si="152"/>
        <v>45496.479166666664</v>
      </c>
    </row>
    <row r="3258" spans="1:7" x14ac:dyDescent="0.45">
      <c r="A3258">
        <v>0</v>
      </c>
      <c r="B3258">
        <v>0</v>
      </c>
      <c r="C3258" t="s">
        <v>3180</v>
      </c>
      <c r="D3258" t="s">
        <v>3181</v>
      </c>
      <c r="E3258" s="32">
        <f t="shared" si="150"/>
        <v>45496</v>
      </c>
      <c r="F3258" s="51">
        <f t="shared" si="151"/>
        <v>0.5</v>
      </c>
      <c r="G3258" s="33">
        <f t="shared" si="152"/>
        <v>45496.5</v>
      </c>
    </row>
    <row r="3259" spans="1:7" x14ac:dyDescent="0.45">
      <c r="A3259">
        <v>0</v>
      </c>
      <c r="B3259">
        <v>0</v>
      </c>
      <c r="C3259" t="s">
        <v>3181</v>
      </c>
      <c r="D3259" t="s">
        <v>3182</v>
      </c>
      <c r="E3259" s="32">
        <f t="shared" si="150"/>
        <v>45496</v>
      </c>
      <c r="F3259" s="51">
        <f t="shared" si="151"/>
        <v>0.52083333333333337</v>
      </c>
      <c r="G3259" s="33">
        <f t="shared" si="152"/>
        <v>45496.520833333336</v>
      </c>
    </row>
    <row r="3260" spans="1:7" x14ac:dyDescent="0.45">
      <c r="A3260">
        <v>0</v>
      </c>
      <c r="B3260">
        <v>0</v>
      </c>
      <c r="C3260" t="s">
        <v>3182</v>
      </c>
      <c r="D3260" t="s">
        <v>3183</v>
      </c>
      <c r="E3260" s="32">
        <f t="shared" si="150"/>
        <v>45496</v>
      </c>
      <c r="F3260" s="51">
        <f t="shared" si="151"/>
        <v>0.54166666666666663</v>
      </c>
      <c r="G3260" s="33">
        <f t="shared" si="152"/>
        <v>45496.541666666664</v>
      </c>
    </row>
    <row r="3261" spans="1:7" x14ac:dyDescent="0.45">
      <c r="A3261">
        <v>0</v>
      </c>
      <c r="B3261">
        <v>0</v>
      </c>
      <c r="C3261" t="s">
        <v>3183</v>
      </c>
      <c r="D3261" t="s">
        <v>3184</v>
      </c>
      <c r="E3261" s="32">
        <f t="shared" si="150"/>
        <v>45496</v>
      </c>
      <c r="F3261" s="51">
        <f t="shared" si="151"/>
        <v>0.5625</v>
      </c>
      <c r="G3261" s="33">
        <f t="shared" si="152"/>
        <v>45496.5625</v>
      </c>
    </row>
    <row r="3262" spans="1:7" x14ac:dyDescent="0.45">
      <c r="A3262">
        <v>0</v>
      </c>
      <c r="B3262">
        <v>0</v>
      </c>
      <c r="C3262" t="s">
        <v>3184</v>
      </c>
      <c r="D3262" t="s">
        <v>3185</v>
      </c>
      <c r="E3262" s="32">
        <f t="shared" si="150"/>
        <v>45496</v>
      </c>
      <c r="F3262" s="51">
        <f t="shared" si="151"/>
        <v>0.58333333333333337</v>
      </c>
      <c r="G3262" s="33">
        <f t="shared" si="152"/>
        <v>45496.583333333336</v>
      </c>
    </row>
    <row r="3263" spans="1:7" x14ac:dyDescent="0.45">
      <c r="A3263">
        <v>0</v>
      </c>
      <c r="B3263">
        <v>0</v>
      </c>
      <c r="C3263" t="s">
        <v>3185</v>
      </c>
      <c r="D3263" t="s">
        <v>3186</v>
      </c>
      <c r="E3263" s="32">
        <f t="shared" si="150"/>
        <v>45496</v>
      </c>
      <c r="F3263" s="51">
        <f t="shared" si="151"/>
        <v>0.60416666666666663</v>
      </c>
      <c r="G3263" s="33">
        <f t="shared" si="152"/>
        <v>45496.604166666664</v>
      </c>
    </row>
    <row r="3264" spans="1:7" x14ac:dyDescent="0.45">
      <c r="A3264">
        <v>0</v>
      </c>
      <c r="B3264">
        <v>0</v>
      </c>
      <c r="C3264" t="s">
        <v>3186</v>
      </c>
      <c r="D3264" t="s">
        <v>3187</v>
      </c>
      <c r="E3264" s="32">
        <f t="shared" si="150"/>
        <v>45496</v>
      </c>
      <c r="F3264" s="51">
        <f t="shared" si="151"/>
        <v>0.625</v>
      </c>
      <c r="G3264" s="33">
        <f t="shared" si="152"/>
        <v>45496.625</v>
      </c>
    </row>
    <row r="3265" spans="1:7" x14ac:dyDescent="0.45">
      <c r="A3265">
        <v>0</v>
      </c>
      <c r="B3265">
        <v>0</v>
      </c>
      <c r="C3265" t="s">
        <v>3187</v>
      </c>
      <c r="D3265" t="s">
        <v>3188</v>
      </c>
      <c r="E3265" s="32">
        <f t="shared" si="150"/>
        <v>45496</v>
      </c>
      <c r="F3265" s="51">
        <f t="shared" si="151"/>
        <v>0.64583333333333337</v>
      </c>
      <c r="G3265" s="33">
        <f t="shared" si="152"/>
        <v>45496.645833333336</v>
      </c>
    </row>
    <row r="3266" spans="1:7" x14ac:dyDescent="0.45">
      <c r="A3266">
        <v>0</v>
      </c>
      <c r="B3266">
        <v>0</v>
      </c>
      <c r="C3266" t="s">
        <v>3188</v>
      </c>
      <c r="D3266" t="s">
        <v>3189</v>
      </c>
      <c r="E3266" s="32">
        <f t="shared" si="150"/>
        <v>45496</v>
      </c>
      <c r="F3266" s="51">
        <f t="shared" si="151"/>
        <v>0.66666666666666663</v>
      </c>
      <c r="G3266" s="33">
        <f t="shared" si="152"/>
        <v>45496.666666666664</v>
      </c>
    </row>
    <row r="3267" spans="1:7" x14ac:dyDescent="0.45">
      <c r="A3267">
        <v>0</v>
      </c>
      <c r="B3267">
        <v>0</v>
      </c>
      <c r="C3267" t="s">
        <v>3189</v>
      </c>
      <c r="D3267" t="s">
        <v>3190</v>
      </c>
      <c r="E3267" s="32">
        <f t="shared" si="150"/>
        <v>45496</v>
      </c>
      <c r="F3267" s="51">
        <f t="shared" si="151"/>
        <v>0.6875</v>
      </c>
      <c r="G3267" s="33">
        <f t="shared" si="152"/>
        <v>45496.6875</v>
      </c>
    </row>
    <row r="3268" spans="1:7" x14ac:dyDescent="0.45">
      <c r="A3268">
        <v>0</v>
      </c>
      <c r="B3268">
        <v>0</v>
      </c>
      <c r="C3268" t="s">
        <v>3190</v>
      </c>
      <c r="D3268" t="s">
        <v>3191</v>
      </c>
      <c r="E3268" s="32">
        <f t="shared" ref="E3268:E3331" si="153">DATE(MID(C3268,2,4),MID(C3268,7,2),MID(C3268,10,2))</f>
        <v>45496</v>
      </c>
      <c r="F3268" s="51">
        <f t="shared" ref="F3268:F3331" si="154">TIME(MID(C3268,13,2),MID(C3268,16,2),0)</f>
        <v>0.70833333333333337</v>
      </c>
      <c r="G3268" s="33">
        <f t="shared" ref="G3268:G3331" si="155">E3268+F3268</f>
        <v>45496.708333333336</v>
      </c>
    </row>
    <row r="3269" spans="1:7" x14ac:dyDescent="0.45">
      <c r="A3269">
        <v>0</v>
      </c>
      <c r="B3269">
        <v>0</v>
      </c>
      <c r="C3269" t="s">
        <v>3191</v>
      </c>
      <c r="D3269" t="s">
        <v>3192</v>
      </c>
      <c r="E3269" s="32">
        <f t="shared" si="153"/>
        <v>45496</v>
      </c>
      <c r="F3269" s="51">
        <f t="shared" si="154"/>
        <v>0.72916666666666663</v>
      </c>
      <c r="G3269" s="33">
        <f t="shared" si="155"/>
        <v>45496.729166666664</v>
      </c>
    </row>
    <row r="3270" spans="1:7" x14ac:dyDescent="0.45">
      <c r="A3270">
        <v>0</v>
      </c>
      <c r="B3270">
        <v>0</v>
      </c>
      <c r="C3270" t="s">
        <v>3192</v>
      </c>
      <c r="D3270" t="s">
        <v>3193</v>
      </c>
      <c r="E3270" s="32">
        <f t="shared" si="153"/>
        <v>45496</v>
      </c>
      <c r="F3270" s="51">
        <f t="shared" si="154"/>
        <v>0.75</v>
      </c>
      <c r="G3270" s="33">
        <f t="shared" si="155"/>
        <v>45496.75</v>
      </c>
    </row>
    <row r="3271" spans="1:7" x14ac:dyDescent="0.45">
      <c r="A3271">
        <v>0</v>
      </c>
      <c r="B3271">
        <v>0</v>
      </c>
      <c r="C3271" t="s">
        <v>3193</v>
      </c>
      <c r="D3271" t="s">
        <v>3194</v>
      </c>
      <c r="E3271" s="32">
        <f t="shared" si="153"/>
        <v>45496</v>
      </c>
      <c r="F3271" s="51">
        <f t="shared" si="154"/>
        <v>0.77083333333333337</v>
      </c>
      <c r="G3271" s="33">
        <f t="shared" si="155"/>
        <v>45496.770833333336</v>
      </c>
    </row>
    <row r="3272" spans="1:7" x14ac:dyDescent="0.45">
      <c r="A3272">
        <v>0</v>
      </c>
      <c r="B3272">
        <v>0</v>
      </c>
      <c r="C3272" t="s">
        <v>3194</v>
      </c>
      <c r="D3272" t="s">
        <v>3195</v>
      </c>
      <c r="E3272" s="32">
        <f t="shared" si="153"/>
        <v>45496</v>
      </c>
      <c r="F3272" s="51">
        <f t="shared" si="154"/>
        <v>0.79166666666666663</v>
      </c>
      <c r="G3272" s="33">
        <f t="shared" si="155"/>
        <v>45496.791666666664</v>
      </c>
    </row>
    <row r="3273" spans="1:7" x14ac:dyDescent="0.45">
      <c r="A3273">
        <v>0</v>
      </c>
      <c r="B3273">
        <v>0</v>
      </c>
      <c r="C3273" t="s">
        <v>3195</v>
      </c>
      <c r="D3273" t="s">
        <v>3196</v>
      </c>
      <c r="E3273" s="32">
        <f t="shared" si="153"/>
        <v>45496</v>
      </c>
      <c r="F3273" s="51">
        <f t="shared" si="154"/>
        <v>0.8125</v>
      </c>
      <c r="G3273" s="33">
        <f t="shared" si="155"/>
        <v>45496.8125</v>
      </c>
    </row>
    <row r="3274" spans="1:7" x14ac:dyDescent="0.45">
      <c r="A3274">
        <v>0</v>
      </c>
      <c r="B3274">
        <v>0</v>
      </c>
      <c r="C3274" t="s">
        <v>3196</v>
      </c>
      <c r="D3274" t="s">
        <v>3197</v>
      </c>
      <c r="E3274" s="32">
        <f t="shared" si="153"/>
        <v>45496</v>
      </c>
      <c r="F3274" s="51">
        <f t="shared" si="154"/>
        <v>0.83333333333333337</v>
      </c>
      <c r="G3274" s="33">
        <f t="shared" si="155"/>
        <v>45496.833333333336</v>
      </c>
    </row>
    <row r="3275" spans="1:7" x14ac:dyDescent="0.45">
      <c r="A3275">
        <v>0</v>
      </c>
      <c r="B3275">
        <v>0</v>
      </c>
      <c r="C3275" t="s">
        <v>3197</v>
      </c>
      <c r="D3275" t="s">
        <v>3198</v>
      </c>
      <c r="E3275" s="32">
        <f t="shared" si="153"/>
        <v>45496</v>
      </c>
      <c r="F3275" s="51">
        <f t="shared" si="154"/>
        <v>0.85416666666666663</v>
      </c>
      <c r="G3275" s="33">
        <f t="shared" si="155"/>
        <v>45496.854166666664</v>
      </c>
    </row>
    <row r="3276" spans="1:7" x14ac:dyDescent="0.45">
      <c r="A3276">
        <v>0</v>
      </c>
      <c r="B3276">
        <v>0</v>
      </c>
      <c r="C3276" t="s">
        <v>3198</v>
      </c>
      <c r="D3276" t="s">
        <v>3199</v>
      </c>
      <c r="E3276" s="32">
        <f t="shared" si="153"/>
        <v>45496</v>
      </c>
      <c r="F3276" s="51">
        <f t="shared" si="154"/>
        <v>0.875</v>
      </c>
      <c r="G3276" s="33">
        <f t="shared" si="155"/>
        <v>45496.875</v>
      </c>
    </row>
    <row r="3277" spans="1:7" x14ac:dyDescent="0.45">
      <c r="A3277">
        <v>0</v>
      </c>
      <c r="B3277">
        <v>0</v>
      </c>
      <c r="C3277" t="s">
        <v>3199</v>
      </c>
      <c r="D3277" t="s">
        <v>3200</v>
      </c>
      <c r="E3277" s="32">
        <f t="shared" si="153"/>
        <v>45496</v>
      </c>
      <c r="F3277" s="51">
        <f t="shared" si="154"/>
        <v>0.89583333333333337</v>
      </c>
      <c r="G3277" s="33">
        <f t="shared" si="155"/>
        <v>45496.895833333336</v>
      </c>
    </row>
    <row r="3278" spans="1:7" x14ac:dyDescent="0.45">
      <c r="A3278">
        <v>0</v>
      </c>
      <c r="B3278">
        <v>0</v>
      </c>
      <c r="C3278" t="s">
        <v>3200</v>
      </c>
      <c r="D3278" t="s">
        <v>3201</v>
      </c>
      <c r="E3278" s="32">
        <f t="shared" si="153"/>
        <v>45496</v>
      </c>
      <c r="F3278" s="51">
        <f t="shared" si="154"/>
        <v>0.91666666666666663</v>
      </c>
      <c r="G3278" s="33">
        <f t="shared" si="155"/>
        <v>45496.916666666664</v>
      </c>
    </row>
    <row r="3279" spans="1:7" x14ac:dyDescent="0.45">
      <c r="A3279">
        <v>0</v>
      </c>
      <c r="B3279">
        <v>0</v>
      </c>
      <c r="C3279" t="s">
        <v>3201</v>
      </c>
      <c r="D3279" t="s">
        <v>3202</v>
      </c>
      <c r="E3279" s="32">
        <f t="shared" si="153"/>
        <v>45496</v>
      </c>
      <c r="F3279" s="51">
        <f t="shared" si="154"/>
        <v>0.9375</v>
      </c>
      <c r="G3279" s="33">
        <f t="shared" si="155"/>
        <v>45496.9375</v>
      </c>
    </row>
    <row r="3280" spans="1:7" x14ac:dyDescent="0.45">
      <c r="A3280">
        <v>0</v>
      </c>
      <c r="B3280">
        <v>0</v>
      </c>
      <c r="C3280" t="s">
        <v>3202</v>
      </c>
      <c r="D3280" t="s">
        <v>3203</v>
      </c>
      <c r="E3280" s="32">
        <f t="shared" si="153"/>
        <v>45496</v>
      </c>
      <c r="F3280" s="51">
        <f t="shared" si="154"/>
        <v>0.95833333333333337</v>
      </c>
      <c r="G3280" s="33">
        <f t="shared" si="155"/>
        <v>45496.958333333336</v>
      </c>
    </row>
    <row r="3281" spans="1:7" x14ac:dyDescent="0.45">
      <c r="A3281">
        <v>0</v>
      </c>
      <c r="B3281">
        <v>0</v>
      </c>
      <c r="C3281" t="s">
        <v>3203</v>
      </c>
      <c r="D3281" t="s">
        <v>3204</v>
      </c>
      <c r="E3281" s="32">
        <f t="shared" si="153"/>
        <v>45496</v>
      </c>
      <c r="F3281" s="51">
        <f t="shared" si="154"/>
        <v>0.97916666666666663</v>
      </c>
      <c r="G3281" s="33">
        <f t="shared" si="155"/>
        <v>45496.979166666664</v>
      </c>
    </row>
    <row r="3282" spans="1:7" x14ac:dyDescent="0.45">
      <c r="A3282">
        <v>0</v>
      </c>
      <c r="B3282">
        <v>0</v>
      </c>
      <c r="C3282" t="s">
        <v>3204</v>
      </c>
      <c r="D3282" t="s">
        <v>3205</v>
      </c>
      <c r="E3282" s="32">
        <f t="shared" si="153"/>
        <v>45497</v>
      </c>
      <c r="F3282" s="51">
        <f t="shared" si="154"/>
        <v>0</v>
      </c>
      <c r="G3282" s="33">
        <f t="shared" si="155"/>
        <v>45497</v>
      </c>
    </row>
    <row r="3283" spans="1:7" x14ac:dyDescent="0.45">
      <c r="A3283">
        <v>0</v>
      </c>
      <c r="B3283">
        <v>0</v>
      </c>
      <c r="C3283" t="s">
        <v>3205</v>
      </c>
      <c r="D3283" t="s">
        <v>3206</v>
      </c>
      <c r="E3283" s="32">
        <f t="shared" si="153"/>
        <v>45497</v>
      </c>
      <c r="F3283" s="51">
        <f t="shared" si="154"/>
        <v>2.0833333333333332E-2</v>
      </c>
      <c r="G3283" s="33">
        <f t="shared" si="155"/>
        <v>45497.020833333336</v>
      </c>
    </row>
    <row r="3284" spans="1:7" x14ac:dyDescent="0.45">
      <c r="A3284">
        <v>0</v>
      </c>
      <c r="B3284">
        <v>0</v>
      </c>
      <c r="C3284" t="s">
        <v>3206</v>
      </c>
      <c r="D3284" t="s">
        <v>3207</v>
      </c>
      <c r="E3284" s="32">
        <f t="shared" si="153"/>
        <v>45497</v>
      </c>
      <c r="F3284" s="51">
        <f t="shared" si="154"/>
        <v>4.1666666666666664E-2</v>
      </c>
      <c r="G3284" s="33">
        <f t="shared" si="155"/>
        <v>45497.041666666664</v>
      </c>
    </row>
    <row r="3285" spans="1:7" x14ac:dyDescent="0.45">
      <c r="A3285">
        <v>0</v>
      </c>
      <c r="B3285">
        <v>0</v>
      </c>
      <c r="C3285" t="s">
        <v>3207</v>
      </c>
      <c r="D3285" t="s">
        <v>3208</v>
      </c>
      <c r="E3285" s="32">
        <f t="shared" si="153"/>
        <v>45497</v>
      </c>
      <c r="F3285" s="51">
        <f t="shared" si="154"/>
        <v>6.25E-2</v>
      </c>
      <c r="G3285" s="33">
        <f t="shared" si="155"/>
        <v>45497.0625</v>
      </c>
    </row>
    <row r="3286" spans="1:7" x14ac:dyDescent="0.45">
      <c r="A3286">
        <v>0</v>
      </c>
      <c r="B3286">
        <v>0</v>
      </c>
      <c r="C3286" t="s">
        <v>3208</v>
      </c>
      <c r="D3286" t="s">
        <v>3209</v>
      </c>
      <c r="E3286" s="32">
        <f t="shared" si="153"/>
        <v>45497</v>
      </c>
      <c r="F3286" s="51">
        <f t="shared" si="154"/>
        <v>8.3333333333333329E-2</v>
      </c>
      <c r="G3286" s="33">
        <f t="shared" si="155"/>
        <v>45497.083333333336</v>
      </c>
    </row>
    <row r="3287" spans="1:7" x14ac:dyDescent="0.45">
      <c r="A3287">
        <v>0</v>
      </c>
      <c r="B3287">
        <v>0</v>
      </c>
      <c r="C3287" t="s">
        <v>3209</v>
      </c>
      <c r="D3287" t="s">
        <v>3210</v>
      </c>
      <c r="E3287" s="32">
        <f t="shared" si="153"/>
        <v>45497</v>
      </c>
      <c r="F3287" s="51">
        <f t="shared" si="154"/>
        <v>0.10416666666666667</v>
      </c>
      <c r="G3287" s="33">
        <f t="shared" si="155"/>
        <v>45497.104166666664</v>
      </c>
    </row>
    <row r="3288" spans="1:7" x14ac:dyDescent="0.45">
      <c r="A3288">
        <v>0</v>
      </c>
      <c r="B3288">
        <v>0</v>
      </c>
      <c r="C3288" t="s">
        <v>3210</v>
      </c>
      <c r="D3288" t="s">
        <v>3211</v>
      </c>
      <c r="E3288" s="32">
        <f t="shared" si="153"/>
        <v>45497</v>
      </c>
      <c r="F3288" s="51">
        <f t="shared" si="154"/>
        <v>0.125</v>
      </c>
      <c r="G3288" s="33">
        <f t="shared" si="155"/>
        <v>45497.125</v>
      </c>
    </row>
    <row r="3289" spans="1:7" x14ac:dyDescent="0.45">
      <c r="A3289">
        <v>0</v>
      </c>
      <c r="B3289">
        <v>0</v>
      </c>
      <c r="C3289" t="s">
        <v>3211</v>
      </c>
      <c r="D3289" t="s">
        <v>3212</v>
      </c>
      <c r="E3289" s="32">
        <f t="shared" si="153"/>
        <v>45497</v>
      </c>
      <c r="F3289" s="51">
        <f t="shared" si="154"/>
        <v>0.14583333333333334</v>
      </c>
      <c r="G3289" s="33">
        <f t="shared" si="155"/>
        <v>45497.145833333336</v>
      </c>
    </row>
    <row r="3290" spans="1:7" x14ac:dyDescent="0.45">
      <c r="A3290">
        <v>0</v>
      </c>
      <c r="B3290">
        <v>0</v>
      </c>
      <c r="C3290" t="s">
        <v>3212</v>
      </c>
      <c r="D3290" t="s">
        <v>3213</v>
      </c>
      <c r="E3290" s="32">
        <f t="shared" si="153"/>
        <v>45497</v>
      </c>
      <c r="F3290" s="51">
        <f t="shared" si="154"/>
        <v>0.16666666666666666</v>
      </c>
      <c r="G3290" s="33">
        <f t="shared" si="155"/>
        <v>45497.166666666664</v>
      </c>
    </row>
    <row r="3291" spans="1:7" x14ac:dyDescent="0.45">
      <c r="A3291">
        <v>0</v>
      </c>
      <c r="B3291">
        <v>0</v>
      </c>
      <c r="C3291" t="s">
        <v>3213</v>
      </c>
      <c r="D3291" t="s">
        <v>3214</v>
      </c>
      <c r="E3291" s="32">
        <f t="shared" si="153"/>
        <v>45497</v>
      </c>
      <c r="F3291" s="51">
        <f t="shared" si="154"/>
        <v>0.1875</v>
      </c>
      <c r="G3291" s="33">
        <f t="shared" si="155"/>
        <v>45497.1875</v>
      </c>
    </row>
    <row r="3292" spans="1:7" x14ac:dyDescent="0.45">
      <c r="A3292">
        <v>0</v>
      </c>
      <c r="B3292">
        <v>0</v>
      </c>
      <c r="C3292" t="s">
        <v>3214</v>
      </c>
      <c r="D3292" t="s">
        <v>3215</v>
      </c>
      <c r="E3292" s="32">
        <f t="shared" si="153"/>
        <v>45497</v>
      </c>
      <c r="F3292" s="51">
        <f t="shared" si="154"/>
        <v>0.20833333333333334</v>
      </c>
      <c r="G3292" s="33">
        <f t="shared" si="155"/>
        <v>45497.208333333336</v>
      </c>
    </row>
    <row r="3293" spans="1:7" x14ac:dyDescent="0.45">
      <c r="A3293">
        <v>0</v>
      </c>
      <c r="B3293">
        <v>0</v>
      </c>
      <c r="C3293" t="s">
        <v>3215</v>
      </c>
      <c r="D3293" t="s">
        <v>3216</v>
      </c>
      <c r="E3293" s="32">
        <f t="shared" si="153"/>
        <v>45497</v>
      </c>
      <c r="F3293" s="51">
        <f t="shared" si="154"/>
        <v>0.22916666666666666</v>
      </c>
      <c r="G3293" s="33">
        <f t="shared" si="155"/>
        <v>45497.229166666664</v>
      </c>
    </row>
    <row r="3294" spans="1:7" x14ac:dyDescent="0.45">
      <c r="A3294">
        <v>0</v>
      </c>
      <c r="B3294">
        <v>0</v>
      </c>
      <c r="C3294" t="s">
        <v>3216</v>
      </c>
      <c r="D3294" t="s">
        <v>3217</v>
      </c>
      <c r="E3294" s="32">
        <f t="shared" si="153"/>
        <v>45497</v>
      </c>
      <c r="F3294" s="51">
        <f t="shared" si="154"/>
        <v>0.25</v>
      </c>
      <c r="G3294" s="33">
        <f t="shared" si="155"/>
        <v>45497.25</v>
      </c>
    </row>
    <row r="3295" spans="1:7" x14ac:dyDescent="0.45">
      <c r="A3295">
        <v>0</v>
      </c>
      <c r="B3295">
        <v>0</v>
      </c>
      <c r="C3295" t="s">
        <v>3217</v>
      </c>
      <c r="D3295" t="s">
        <v>3218</v>
      </c>
      <c r="E3295" s="32">
        <f t="shared" si="153"/>
        <v>45497</v>
      </c>
      <c r="F3295" s="51">
        <f t="shared" si="154"/>
        <v>0.27083333333333331</v>
      </c>
      <c r="G3295" s="33">
        <f t="shared" si="155"/>
        <v>45497.270833333336</v>
      </c>
    </row>
    <row r="3296" spans="1:7" x14ac:dyDescent="0.45">
      <c r="A3296">
        <v>0</v>
      </c>
      <c r="B3296">
        <v>0</v>
      </c>
      <c r="C3296" t="s">
        <v>3218</v>
      </c>
      <c r="D3296" t="s">
        <v>3219</v>
      </c>
      <c r="E3296" s="32">
        <f t="shared" si="153"/>
        <v>45497</v>
      </c>
      <c r="F3296" s="51">
        <f t="shared" si="154"/>
        <v>0.29166666666666669</v>
      </c>
      <c r="G3296" s="33">
        <f t="shared" si="155"/>
        <v>45497.291666666664</v>
      </c>
    </row>
    <row r="3297" spans="1:7" x14ac:dyDescent="0.45">
      <c r="A3297">
        <v>0</v>
      </c>
      <c r="B3297">
        <v>0</v>
      </c>
      <c r="C3297" t="s">
        <v>3219</v>
      </c>
      <c r="D3297" t="s">
        <v>3220</v>
      </c>
      <c r="E3297" s="32">
        <f t="shared" si="153"/>
        <v>45497</v>
      </c>
      <c r="F3297" s="51">
        <f t="shared" si="154"/>
        <v>0.3125</v>
      </c>
      <c r="G3297" s="33">
        <f t="shared" si="155"/>
        <v>45497.3125</v>
      </c>
    </row>
    <row r="3298" spans="1:7" x14ac:dyDescent="0.45">
      <c r="A3298">
        <v>0</v>
      </c>
      <c r="B3298">
        <v>0</v>
      </c>
      <c r="C3298" t="s">
        <v>3220</v>
      </c>
      <c r="D3298" t="s">
        <v>3221</v>
      </c>
      <c r="E3298" s="32">
        <f t="shared" si="153"/>
        <v>45497</v>
      </c>
      <c r="F3298" s="51">
        <f t="shared" si="154"/>
        <v>0.33333333333333331</v>
      </c>
      <c r="G3298" s="33">
        <f t="shared" si="155"/>
        <v>45497.333333333336</v>
      </c>
    </row>
    <row r="3299" spans="1:7" x14ac:dyDescent="0.45">
      <c r="A3299">
        <v>0</v>
      </c>
      <c r="B3299">
        <v>0</v>
      </c>
      <c r="C3299" t="s">
        <v>3221</v>
      </c>
      <c r="D3299" t="s">
        <v>3222</v>
      </c>
      <c r="E3299" s="32">
        <f t="shared" si="153"/>
        <v>45497</v>
      </c>
      <c r="F3299" s="51">
        <f t="shared" si="154"/>
        <v>0.35416666666666669</v>
      </c>
      <c r="G3299" s="33">
        <f t="shared" si="155"/>
        <v>45497.354166666664</v>
      </c>
    </row>
    <row r="3300" spans="1:7" x14ac:dyDescent="0.45">
      <c r="A3300">
        <v>0</v>
      </c>
      <c r="B3300">
        <v>0</v>
      </c>
      <c r="C3300" t="s">
        <v>3222</v>
      </c>
      <c r="D3300" t="s">
        <v>3223</v>
      </c>
      <c r="E3300" s="32">
        <f t="shared" si="153"/>
        <v>45497</v>
      </c>
      <c r="F3300" s="51">
        <f t="shared" si="154"/>
        <v>0.375</v>
      </c>
      <c r="G3300" s="33">
        <f t="shared" si="155"/>
        <v>45497.375</v>
      </c>
    </row>
    <row r="3301" spans="1:7" x14ac:dyDescent="0.45">
      <c r="A3301">
        <v>0</v>
      </c>
      <c r="B3301">
        <v>0</v>
      </c>
      <c r="C3301" t="s">
        <v>3223</v>
      </c>
      <c r="D3301" t="s">
        <v>3224</v>
      </c>
      <c r="E3301" s="32">
        <f t="shared" si="153"/>
        <v>45497</v>
      </c>
      <c r="F3301" s="51">
        <f t="shared" si="154"/>
        <v>0.39583333333333331</v>
      </c>
      <c r="G3301" s="33">
        <f t="shared" si="155"/>
        <v>45497.395833333336</v>
      </c>
    </row>
    <row r="3302" spans="1:7" x14ac:dyDescent="0.45">
      <c r="A3302">
        <v>0</v>
      </c>
      <c r="B3302">
        <v>0</v>
      </c>
      <c r="C3302" t="s">
        <v>3224</v>
      </c>
      <c r="D3302" t="s">
        <v>3225</v>
      </c>
      <c r="E3302" s="32">
        <f t="shared" si="153"/>
        <v>45497</v>
      </c>
      <c r="F3302" s="51">
        <f t="shared" si="154"/>
        <v>0.41666666666666669</v>
      </c>
      <c r="G3302" s="33">
        <f t="shared" si="155"/>
        <v>45497.416666666664</v>
      </c>
    </row>
    <row r="3303" spans="1:7" x14ac:dyDescent="0.45">
      <c r="A3303">
        <v>0</v>
      </c>
      <c r="B3303">
        <v>0</v>
      </c>
      <c r="C3303" t="s">
        <v>3225</v>
      </c>
      <c r="D3303" t="s">
        <v>3226</v>
      </c>
      <c r="E3303" s="32">
        <f t="shared" si="153"/>
        <v>45497</v>
      </c>
      <c r="F3303" s="51">
        <f t="shared" si="154"/>
        <v>0.4375</v>
      </c>
      <c r="G3303" s="33">
        <f t="shared" si="155"/>
        <v>45497.4375</v>
      </c>
    </row>
    <row r="3304" spans="1:7" x14ac:dyDescent="0.45">
      <c r="A3304">
        <v>0</v>
      </c>
      <c r="B3304">
        <v>0</v>
      </c>
      <c r="C3304" t="s">
        <v>3226</v>
      </c>
      <c r="D3304" t="s">
        <v>3227</v>
      </c>
      <c r="E3304" s="32">
        <f t="shared" si="153"/>
        <v>45497</v>
      </c>
      <c r="F3304" s="51">
        <f t="shared" si="154"/>
        <v>0.45833333333333331</v>
      </c>
      <c r="G3304" s="33">
        <f t="shared" si="155"/>
        <v>45497.458333333336</v>
      </c>
    </row>
    <row r="3305" spans="1:7" x14ac:dyDescent="0.45">
      <c r="A3305">
        <v>0</v>
      </c>
      <c r="B3305">
        <v>0</v>
      </c>
      <c r="C3305" t="s">
        <v>3227</v>
      </c>
      <c r="D3305" t="s">
        <v>3228</v>
      </c>
      <c r="E3305" s="32">
        <f t="shared" si="153"/>
        <v>45497</v>
      </c>
      <c r="F3305" s="51">
        <f t="shared" si="154"/>
        <v>0.47916666666666669</v>
      </c>
      <c r="G3305" s="33">
        <f t="shared" si="155"/>
        <v>45497.479166666664</v>
      </c>
    </row>
    <row r="3306" spans="1:7" x14ac:dyDescent="0.45">
      <c r="A3306">
        <v>0</v>
      </c>
      <c r="B3306">
        <v>0</v>
      </c>
      <c r="C3306" t="s">
        <v>3228</v>
      </c>
      <c r="D3306" t="s">
        <v>3229</v>
      </c>
      <c r="E3306" s="32">
        <f t="shared" si="153"/>
        <v>45497</v>
      </c>
      <c r="F3306" s="51">
        <f t="shared" si="154"/>
        <v>0.5</v>
      </c>
      <c r="G3306" s="33">
        <f t="shared" si="155"/>
        <v>45497.5</v>
      </c>
    </row>
    <row r="3307" spans="1:7" x14ac:dyDescent="0.45">
      <c r="A3307">
        <v>0</v>
      </c>
      <c r="B3307">
        <v>0</v>
      </c>
      <c r="C3307" t="s">
        <v>3229</v>
      </c>
      <c r="D3307" t="s">
        <v>3230</v>
      </c>
      <c r="E3307" s="32">
        <f t="shared" si="153"/>
        <v>45497</v>
      </c>
      <c r="F3307" s="51">
        <f t="shared" si="154"/>
        <v>0.52083333333333337</v>
      </c>
      <c r="G3307" s="33">
        <f t="shared" si="155"/>
        <v>45497.520833333336</v>
      </c>
    </row>
    <row r="3308" spans="1:7" x14ac:dyDescent="0.45">
      <c r="A3308">
        <v>0</v>
      </c>
      <c r="B3308">
        <v>0</v>
      </c>
      <c r="C3308" t="s">
        <v>3230</v>
      </c>
      <c r="D3308" t="s">
        <v>3231</v>
      </c>
      <c r="E3308" s="32">
        <f t="shared" si="153"/>
        <v>45497</v>
      </c>
      <c r="F3308" s="51">
        <f t="shared" si="154"/>
        <v>0.54166666666666663</v>
      </c>
      <c r="G3308" s="33">
        <f t="shared" si="155"/>
        <v>45497.541666666664</v>
      </c>
    </row>
    <row r="3309" spans="1:7" x14ac:dyDescent="0.45">
      <c r="A3309">
        <v>0</v>
      </c>
      <c r="B3309">
        <v>0</v>
      </c>
      <c r="C3309" t="s">
        <v>3231</v>
      </c>
      <c r="D3309" t="s">
        <v>3232</v>
      </c>
      <c r="E3309" s="32">
        <f t="shared" si="153"/>
        <v>45497</v>
      </c>
      <c r="F3309" s="51">
        <f t="shared" si="154"/>
        <v>0.5625</v>
      </c>
      <c r="G3309" s="33">
        <f t="shared" si="155"/>
        <v>45497.5625</v>
      </c>
    </row>
    <row r="3310" spans="1:7" x14ac:dyDescent="0.45">
      <c r="A3310">
        <v>0</v>
      </c>
      <c r="B3310">
        <v>0</v>
      </c>
      <c r="C3310" t="s">
        <v>3232</v>
      </c>
      <c r="D3310" t="s">
        <v>3233</v>
      </c>
      <c r="E3310" s="32">
        <f t="shared" si="153"/>
        <v>45497</v>
      </c>
      <c r="F3310" s="51">
        <f t="shared" si="154"/>
        <v>0.58333333333333337</v>
      </c>
      <c r="G3310" s="33">
        <f t="shared" si="155"/>
        <v>45497.583333333336</v>
      </c>
    </row>
    <row r="3311" spans="1:7" x14ac:dyDescent="0.45">
      <c r="A3311">
        <v>0</v>
      </c>
      <c r="B3311">
        <v>0</v>
      </c>
      <c r="C3311" t="s">
        <v>3233</v>
      </c>
      <c r="D3311" t="s">
        <v>3234</v>
      </c>
      <c r="E3311" s="32">
        <f t="shared" si="153"/>
        <v>45497</v>
      </c>
      <c r="F3311" s="51">
        <f t="shared" si="154"/>
        <v>0.60416666666666663</v>
      </c>
      <c r="G3311" s="33">
        <f t="shared" si="155"/>
        <v>45497.604166666664</v>
      </c>
    </row>
    <row r="3312" spans="1:7" x14ac:dyDescent="0.45">
      <c r="A3312">
        <v>0</v>
      </c>
      <c r="B3312">
        <v>0</v>
      </c>
      <c r="C3312" t="s">
        <v>3234</v>
      </c>
      <c r="D3312" t="s">
        <v>3235</v>
      </c>
      <c r="E3312" s="32">
        <f t="shared" si="153"/>
        <v>45497</v>
      </c>
      <c r="F3312" s="51">
        <f t="shared" si="154"/>
        <v>0.625</v>
      </c>
      <c r="G3312" s="33">
        <f t="shared" si="155"/>
        <v>45497.625</v>
      </c>
    </row>
    <row r="3313" spans="1:7" x14ac:dyDescent="0.45">
      <c r="A3313">
        <v>0</v>
      </c>
      <c r="B3313">
        <v>0</v>
      </c>
      <c r="C3313" t="s">
        <v>3235</v>
      </c>
      <c r="D3313" t="s">
        <v>3236</v>
      </c>
      <c r="E3313" s="32">
        <f t="shared" si="153"/>
        <v>45497</v>
      </c>
      <c r="F3313" s="51">
        <f t="shared" si="154"/>
        <v>0.64583333333333337</v>
      </c>
      <c r="G3313" s="33">
        <f t="shared" si="155"/>
        <v>45497.645833333336</v>
      </c>
    </row>
    <row r="3314" spans="1:7" x14ac:dyDescent="0.45">
      <c r="A3314">
        <v>0</v>
      </c>
      <c r="B3314">
        <v>0</v>
      </c>
      <c r="C3314" t="s">
        <v>3236</v>
      </c>
      <c r="D3314" t="s">
        <v>3237</v>
      </c>
      <c r="E3314" s="32">
        <f t="shared" si="153"/>
        <v>45497</v>
      </c>
      <c r="F3314" s="51">
        <f t="shared" si="154"/>
        <v>0.66666666666666663</v>
      </c>
      <c r="G3314" s="33">
        <f t="shared" si="155"/>
        <v>45497.666666666664</v>
      </c>
    </row>
    <row r="3315" spans="1:7" x14ac:dyDescent="0.45">
      <c r="A3315">
        <v>0</v>
      </c>
      <c r="B3315">
        <v>0</v>
      </c>
      <c r="C3315" t="s">
        <v>3237</v>
      </c>
      <c r="D3315" t="s">
        <v>3238</v>
      </c>
      <c r="E3315" s="32">
        <f t="shared" si="153"/>
        <v>45497</v>
      </c>
      <c r="F3315" s="51">
        <f t="shared" si="154"/>
        <v>0.6875</v>
      </c>
      <c r="G3315" s="33">
        <f t="shared" si="155"/>
        <v>45497.6875</v>
      </c>
    </row>
    <row r="3316" spans="1:7" x14ac:dyDescent="0.45">
      <c r="A3316">
        <v>0</v>
      </c>
      <c r="B3316">
        <v>0</v>
      </c>
      <c r="C3316" t="s">
        <v>3238</v>
      </c>
      <c r="D3316" t="s">
        <v>3239</v>
      </c>
      <c r="E3316" s="32">
        <f t="shared" si="153"/>
        <v>45497</v>
      </c>
      <c r="F3316" s="51">
        <f t="shared" si="154"/>
        <v>0.70833333333333337</v>
      </c>
      <c r="G3316" s="33">
        <f t="shared" si="155"/>
        <v>45497.708333333336</v>
      </c>
    </row>
    <row r="3317" spans="1:7" x14ac:dyDescent="0.45">
      <c r="A3317">
        <v>0</v>
      </c>
      <c r="B3317">
        <v>0</v>
      </c>
      <c r="C3317" t="s">
        <v>3239</v>
      </c>
      <c r="D3317" t="s">
        <v>3240</v>
      </c>
      <c r="E3317" s="32">
        <f t="shared" si="153"/>
        <v>45497</v>
      </c>
      <c r="F3317" s="51">
        <f t="shared" si="154"/>
        <v>0.72916666666666663</v>
      </c>
      <c r="G3317" s="33">
        <f t="shared" si="155"/>
        <v>45497.729166666664</v>
      </c>
    </row>
    <row r="3318" spans="1:7" x14ac:dyDescent="0.45">
      <c r="A3318">
        <v>0</v>
      </c>
      <c r="B3318">
        <v>0</v>
      </c>
      <c r="C3318" t="s">
        <v>3240</v>
      </c>
      <c r="D3318" t="s">
        <v>3241</v>
      </c>
      <c r="E3318" s="32">
        <f t="shared" si="153"/>
        <v>45497</v>
      </c>
      <c r="F3318" s="51">
        <f t="shared" si="154"/>
        <v>0.75</v>
      </c>
      <c r="G3318" s="33">
        <f t="shared" si="155"/>
        <v>45497.75</v>
      </c>
    </row>
    <row r="3319" spans="1:7" x14ac:dyDescent="0.45">
      <c r="A3319">
        <v>0</v>
      </c>
      <c r="B3319">
        <v>0</v>
      </c>
      <c r="C3319" t="s">
        <v>3241</v>
      </c>
      <c r="D3319" t="s">
        <v>3242</v>
      </c>
      <c r="E3319" s="32">
        <f t="shared" si="153"/>
        <v>45497</v>
      </c>
      <c r="F3319" s="51">
        <f t="shared" si="154"/>
        <v>0.77083333333333337</v>
      </c>
      <c r="G3319" s="33">
        <f t="shared" si="155"/>
        <v>45497.770833333336</v>
      </c>
    </row>
    <row r="3320" spans="1:7" x14ac:dyDescent="0.45">
      <c r="A3320">
        <v>0</v>
      </c>
      <c r="B3320">
        <v>0</v>
      </c>
      <c r="C3320" t="s">
        <v>3242</v>
      </c>
      <c r="D3320" t="s">
        <v>3243</v>
      </c>
      <c r="E3320" s="32">
        <f t="shared" si="153"/>
        <v>45497</v>
      </c>
      <c r="F3320" s="51">
        <f t="shared" si="154"/>
        <v>0.79166666666666663</v>
      </c>
      <c r="G3320" s="33">
        <f t="shared" si="155"/>
        <v>45497.791666666664</v>
      </c>
    </row>
    <row r="3321" spans="1:7" x14ac:dyDescent="0.45">
      <c r="A3321">
        <v>0</v>
      </c>
      <c r="B3321">
        <v>0</v>
      </c>
      <c r="C3321" t="s">
        <v>3243</v>
      </c>
      <c r="D3321" t="s">
        <v>3244</v>
      </c>
      <c r="E3321" s="32">
        <f t="shared" si="153"/>
        <v>45497</v>
      </c>
      <c r="F3321" s="51">
        <f t="shared" si="154"/>
        <v>0.8125</v>
      </c>
      <c r="G3321" s="33">
        <f t="shared" si="155"/>
        <v>45497.8125</v>
      </c>
    </row>
    <row r="3322" spans="1:7" x14ac:dyDescent="0.45">
      <c r="A3322">
        <v>0</v>
      </c>
      <c r="B3322">
        <v>0</v>
      </c>
      <c r="C3322" t="s">
        <v>3244</v>
      </c>
      <c r="D3322" t="s">
        <v>3245</v>
      </c>
      <c r="E3322" s="32">
        <f t="shared" si="153"/>
        <v>45497</v>
      </c>
      <c r="F3322" s="51">
        <f t="shared" si="154"/>
        <v>0.83333333333333337</v>
      </c>
      <c r="G3322" s="33">
        <f t="shared" si="155"/>
        <v>45497.833333333336</v>
      </c>
    </row>
    <row r="3323" spans="1:7" x14ac:dyDescent="0.45">
      <c r="A3323">
        <v>0</v>
      </c>
      <c r="B3323">
        <v>0</v>
      </c>
      <c r="C3323" t="s">
        <v>3245</v>
      </c>
      <c r="D3323" t="s">
        <v>3246</v>
      </c>
      <c r="E3323" s="32">
        <f t="shared" si="153"/>
        <v>45497</v>
      </c>
      <c r="F3323" s="51">
        <f t="shared" si="154"/>
        <v>0.85416666666666663</v>
      </c>
      <c r="G3323" s="33">
        <f t="shared" si="155"/>
        <v>45497.854166666664</v>
      </c>
    </row>
    <row r="3324" spans="1:7" x14ac:dyDescent="0.45">
      <c r="A3324">
        <v>0</v>
      </c>
      <c r="B3324">
        <v>0</v>
      </c>
      <c r="C3324" t="s">
        <v>3246</v>
      </c>
      <c r="D3324" t="s">
        <v>3247</v>
      </c>
      <c r="E3324" s="32">
        <f t="shared" si="153"/>
        <v>45497</v>
      </c>
      <c r="F3324" s="51">
        <f t="shared" si="154"/>
        <v>0.875</v>
      </c>
      <c r="G3324" s="33">
        <f t="shared" si="155"/>
        <v>45497.875</v>
      </c>
    </row>
    <row r="3325" spans="1:7" x14ac:dyDescent="0.45">
      <c r="A3325">
        <v>0</v>
      </c>
      <c r="B3325">
        <v>0</v>
      </c>
      <c r="C3325" t="s">
        <v>3247</v>
      </c>
      <c r="D3325" t="s">
        <v>3248</v>
      </c>
      <c r="E3325" s="32">
        <f t="shared" si="153"/>
        <v>45497</v>
      </c>
      <c r="F3325" s="51">
        <f t="shared" si="154"/>
        <v>0.89583333333333337</v>
      </c>
      <c r="G3325" s="33">
        <f t="shared" si="155"/>
        <v>45497.895833333336</v>
      </c>
    </row>
    <row r="3326" spans="1:7" x14ac:dyDescent="0.45">
      <c r="A3326">
        <v>0</v>
      </c>
      <c r="B3326">
        <v>0</v>
      </c>
      <c r="C3326" t="s">
        <v>3248</v>
      </c>
      <c r="D3326" t="s">
        <v>3249</v>
      </c>
      <c r="E3326" s="32">
        <f t="shared" si="153"/>
        <v>45497</v>
      </c>
      <c r="F3326" s="51">
        <f t="shared" si="154"/>
        <v>0.91666666666666663</v>
      </c>
      <c r="G3326" s="33">
        <f t="shared" si="155"/>
        <v>45497.916666666664</v>
      </c>
    </row>
    <row r="3327" spans="1:7" x14ac:dyDescent="0.45">
      <c r="A3327">
        <v>0</v>
      </c>
      <c r="B3327">
        <v>0</v>
      </c>
      <c r="C3327" t="s">
        <v>3249</v>
      </c>
      <c r="D3327" t="s">
        <v>3250</v>
      </c>
      <c r="E3327" s="32">
        <f t="shared" si="153"/>
        <v>45497</v>
      </c>
      <c r="F3327" s="51">
        <f t="shared" si="154"/>
        <v>0.9375</v>
      </c>
      <c r="G3327" s="33">
        <f t="shared" si="155"/>
        <v>45497.9375</v>
      </c>
    </row>
    <row r="3328" spans="1:7" x14ac:dyDescent="0.45">
      <c r="A3328">
        <v>0</v>
      </c>
      <c r="B3328">
        <v>0</v>
      </c>
      <c r="C3328" t="s">
        <v>3250</v>
      </c>
      <c r="D3328" t="s">
        <v>3251</v>
      </c>
      <c r="E3328" s="32">
        <f t="shared" si="153"/>
        <v>45497</v>
      </c>
      <c r="F3328" s="51">
        <f t="shared" si="154"/>
        <v>0.95833333333333337</v>
      </c>
      <c r="G3328" s="33">
        <f t="shared" si="155"/>
        <v>45497.958333333336</v>
      </c>
    </row>
    <row r="3329" spans="1:7" x14ac:dyDescent="0.45">
      <c r="A3329">
        <v>0</v>
      </c>
      <c r="B3329">
        <v>0</v>
      </c>
      <c r="C3329" t="s">
        <v>3251</v>
      </c>
      <c r="D3329" t="s">
        <v>3252</v>
      </c>
      <c r="E3329" s="32">
        <f t="shared" si="153"/>
        <v>45497</v>
      </c>
      <c r="F3329" s="51">
        <f t="shared" si="154"/>
        <v>0.97916666666666663</v>
      </c>
      <c r="G3329" s="33">
        <f t="shared" si="155"/>
        <v>45497.979166666664</v>
      </c>
    </row>
    <row r="3330" spans="1:7" x14ac:dyDescent="0.45">
      <c r="A3330">
        <v>0</v>
      </c>
      <c r="B3330">
        <v>0</v>
      </c>
      <c r="C3330" t="s">
        <v>3252</v>
      </c>
      <c r="D3330" t="s">
        <v>3253</v>
      </c>
      <c r="E3330" s="32">
        <f t="shared" si="153"/>
        <v>45498</v>
      </c>
      <c r="F3330" s="51">
        <f t="shared" si="154"/>
        <v>0</v>
      </c>
      <c r="G3330" s="33">
        <f t="shared" si="155"/>
        <v>45498</v>
      </c>
    </row>
    <row r="3331" spans="1:7" x14ac:dyDescent="0.45">
      <c r="A3331">
        <v>0</v>
      </c>
      <c r="B3331">
        <v>0</v>
      </c>
      <c r="C3331" t="s">
        <v>3253</v>
      </c>
      <c r="D3331" t="s">
        <v>3254</v>
      </c>
      <c r="E3331" s="32">
        <f t="shared" si="153"/>
        <v>45498</v>
      </c>
      <c r="F3331" s="51">
        <f t="shared" si="154"/>
        <v>2.0833333333333332E-2</v>
      </c>
      <c r="G3331" s="33">
        <f t="shared" si="155"/>
        <v>45498.020833333336</v>
      </c>
    </row>
    <row r="3332" spans="1:7" x14ac:dyDescent="0.45">
      <c r="A3332">
        <v>0</v>
      </c>
      <c r="B3332">
        <v>0</v>
      </c>
      <c r="C3332" t="s">
        <v>3254</v>
      </c>
      <c r="D3332" t="s">
        <v>3255</v>
      </c>
      <c r="E3332" s="32">
        <f t="shared" ref="E3332:E3395" si="156">DATE(MID(C3332,2,4),MID(C3332,7,2),MID(C3332,10,2))</f>
        <v>45498</v>
      </c>
      <c r="F3332" s="51">
        <f t="shared" ref="F3332:F3395" si="157">TIME(MID(C3332,13,2),MID(C3332,16,2),0)</f>
        <v>4.1666666666666664E-2</v>
      </c>
      <c r="G3332" s="33">
        <f t="shared" ref="G3332:G3395" si="158">E3332+F3332</f>
        <v>45498.041666666664</v>
      </c>
    </row>
    <row r="3333" spans="1:7" x14ac:dyDescent="0.45">
      <c r="A3333">
        <v>0</v>
      </c>
      <c r="B3333">
        <v>0</v>
      </c>
      <c r="C3333" t="s">
        <v>3255</v>
      </c>
      <c r="D3333" t="s">
        <v>3256</v>
      </c>
      <c r="E3333" s="32">
        <f t="shared" si="156"/>
        <v>45498</v>
      </c>
      <c r="F3333" s="51">
        <f t="shared" si="157"/>
        <v>6.25E-2</v>
      </c>
      <c r="G3333" s="33">
        <f t="shared" si="158"/>
        <v>45498.0625</v>
      </c>
    </row>
    <row r="3334" spans="1:7" x14ac:dyDescent="0.45">
      <c r="A3334">
        <v>0</v>
      </c>
      <c r="B3334">
        <v>0</v>
      </c>
      <c r="C3334" t="s">
        <v>3256</v>
      </c>
      <c r="D3334" t="s">
        <v>3257</v>
      </c>
      <c r="E3334" s="32">
        <f t="shared" si="156"/>
        <v>45498</v>
      </c>
      <c r="F3334" s="51">
        <f t="shared" si="157"/>
        <v>8.3333333333333329E-2</v>
      </c>
      <c r="G3334" s="33">
        <f t="shared" si="158"/>
        <v>45498.083333333336</v>
      </c>
    </row>
    <row r="3335" spans="1:7" x14ac:dyDescent="0.45">
      <c r="A3335">
        <v>0</v>
      </c>
      <c r="B3335">
        <v>0</v>
      </c>
      <c r="C3335" t="s">
        <v>3257</v>
      </c>
      <c r="D3335" t="s">
        <v>3258</v>
      </c>
      <c r="E3335" s="32">
        <f t="shared" si="156"/>
        <v>45498</v>
      </c>
      <c r="F3335" s="51">
        <f t="shared" si="157"/>
        <v>0.10416666666666667</v>
      </c>
      <c r="G3335" s="33">
        <f t="shared" si="158"/>
        <v>45498.104166666664</v>
      </c>
    </row>
    <row r="3336" spans="1:7" x14ac:dyDescent="0.45">
      <c r="A3336">
        <v>0</v>
      </c>
      <c r="B3336">
        <v>0</v>
      </c>
      <c r="C3336" t="s">
        <v>3258</v>
      </c>
      <c r="D3336" t="s">
        <v>3259</v>
      </c>
      <c r="E3336" s="32">
        <f t="shared" si="156"/>
        <v>45498</v>
      </c>
      <c r="F3336" s="51">
        <f t="shared" si="157"/>
        <v>0.125</v>
      </c>
      <c r="G3336" s="33">
        <f t="shared" si="158"/>
        <v>45498.125</v>
      </c>
    </row>
    <row r="3337" spans="1:7" x14ac:dyDescent="0.45">
      <c r="A3337">
        <v>0</v>
      </c>
      <c r="B3337">
        <v>0</v>
      </c>
      <c r="C3337" t="s">
        <v>3259</v>
      </c>
      <c r="D3337" t="s">
        <v>3260</v>
      </c>
      <c r="E3337" s="32">
        <f t="shared" si="156"/>
        <v>45498</v>
      </c>
      <c r="F3337" s="51">
        <f t="shared" si="157"/>
        <v>0.14583333333333334</v>
      </c>
      <c r="G3337" s="33">
        <f t="shared" si="158"/>
        <v>45498.145833333336</v>
      </c>
    </row>
    <row r="3338" spans="1:7" x14ac:dyDescent="0.45">
      <c r="A3338">
        <v>0</v>
      </c>
      <c r="B3338">
        <v>0</v>
      </c>
      <c r="C3338" t="s">
        <v>3260</v>
      </c>
      <c r="D3338" t="s">
        <v>3261</v>
      </c>
      <c r="E3338" s="32">
        <f t="shared" si="156"/>
        <v>45498</v>
      </c>
      <c r="F3338" s="51">
        <f t="shared" si="157"/>
        <v>0.16666666666666666</v>
      </c>
      <c r="G3338" s="33">
        <f t="shared" si="158"/>
        <v>45498.166666666664</v>
      </c>
    </row>
    <row r="3339" spans="1:7" x14ac:dyDescent="0.45">
      <c r="A3339">
        <v>0</v>
      </c>
      <c r="B3339">
        <v>0</v>
      </c>
      <c r="C3339" t="s">
        <v>3261</v>
      </c>
      <c r="D3339" t="s">
        <v>3262</v>
      </c>
      <c r="E3339" s="32">
        <f t="shared" si="156"/>
        <v>45498</v>
      </c>
      <c r="F3339" s="51">
        <f t="shared" si="157"/>
        <v>0.1875</v>
      </c>
      <c r="G3339" s="33">
        <f t="shared" si="158"/>
        <v>45498.1875</v>
      </c>
    </row>
    <row r="3340" spans="1:7" x14ac:dyDescent="0.45">
      <c r="A3340">
        <v>0</v>
      </c>
      <c r="B3340">
        <v>0</v>
      </c>
      <c r="C3340" t="s">
        <v>3262</v>
      </c>
      <c r="D3340" t="s">
        <v>3263</v>
      </c>
      <c r="E3340" s="32">
        <f t="shared" si="156"/>
        <v>45498</v>
      </c>
      <c r="F3340" s="51">
        <f t="shared" si="157"/>
        <v>0.20833333333333334</v>
      </c>
      <c r="G3340" s="33">
        <f t="shared" si="158"/>
        <v>45498.208333333336</v>
      </c>
    </row>
    <row r="3341" spans="1:7" x14ac:dyDescent="0.45">
      <c r="A3341">
        <v>0</v>
      </c>
      <c r="B3341">
        <v>0</v>
      </c>
      <c r="C3341" t="s">
        <v>3263</v>
      </c>
      <c r="D3341" t="s">
        <v>3264</v>
      </c>
      <c r="E3341" s="32">
        <f t="shared" si="156"/>
        <v>45498</v>
      </c>
      <c r="F3341" s="51">
        <f t="shared" si="157"/>
        <v>0.22916666666666666</v>
      </c>
      <c r="G3341" s="33">
        <f t="shared" si="158"/>
        <v>45498.229166666664</v>
      </c>
    </row>
    <row r="3342" spans="1:7" x14ac:dyDescent="0.45">
      <c r="A3342">
        <v>0</v>
      </c>
      <c r="B3342">
        <v>0</v>
      </c>
      <c r="C3342" t="s">
        <v>3264</v>
      </c>
      <c r="D3342" t="s">
        <v>3265</v>
      </c>
      <c r="E3342" s="32">
        <f t="shared" si="156"/>
        <v>45498</v>
      </c>
      <c r="F3342" s="51">
        <f t="shared" si="157"/>
        <v>0.25</v>
      </c>
      <c r="G3342" s="33">
        <f t="shared" si="158"/>
        <v>45498.25</v>
      </c>
    </row>
    <row r="3343" spans="1:7" x14ac:dyDescent="0.45">
      <c r="A3343">
        <v>0</v>
      </c>
      <c r="B3343">
        <v>0</v>
      </c>
      <c r="C3343" t="s">
        <v>3265</v>
      </c>
      <c r="D3343" t="s">
        <v>3266</v>
      </c>
      <c r="E3343" s="32">
        <f t="shared" si="156"/>
        <v>45498</v>
      </c>
      <c r="F3343" s="51">
        <f t="shared" si="157"/>
        <v>0.27083333333333331</v>
      </c>
      <c r="G3343" s="33">
        <f t="shared" si="158"/>
        <v>45498.270833333336</v>
      </c>
    </row>
    <row r="3344" spans="1:7" x14ac:dyDescent="0.45">
      <c r="A3344">
        <v>0</v>
      </c>
      <c r="B3344">
        <v>0</v>
      </c>
      <c r="C3344" t="s">
        <v>3266</v>
      </c>
      <c r="D3344" t="s">
        <v>3267</v>
      </c>
      <c r="E3344" s="32">
        <f t="shared" si="156"/>
        <v>45498</v>
      </c>
      <c r="F3344" s="51">
        <f t="shared" si="157"/>
        <v>0.29166666666666669</v>
      </c>
      <c r="G3344" s="33">
        <f t="shared" si="158"/>
        <v>45498.291666666664</v>
      </c>
    </row>
    <row r="3345" spans="1:7" x14ac:dyDescent="0.45">
      <c r="A3345">
        <v>0</v>
      </c>
      <c r="B3345">
        <v>0</v>
      </c>
      <c r="C3345" t="s">
        <v>3267</v>
      </c>
      <c r="D3345" t="s">
        <v>3268</v>
      </c>
      <c r="E3345" s="32">
        <f t="shared" si="156"/>
        <v>45498</v>
      </c>
      <c r="F3345" s="51">
        <f t="shared" si="157"/>
        <v>0.3125</v>
      </c>
      <c r="G3345" s="33">
        <f t="shared" si="158"/>
        <v>45498.3125</v>
      </c>
    </row>
    <row r="3346" spans="1:7" x14ac:dyDescent="0.45">
      <c r="A3346">
        <v>0</v>
      </c>
      <c r="B3346">
        <v>0</v>
      </c>
      <c r="C3346" t="s">
        <v>3268</v>
      </c>
      <c r="D3346" t="s">
        <v>3269</v>
      </c>
      <c r="E3346" s="32">
        <f t="shared" si="156"/>
        <v>45498</v>
      </c>
      <c r="F3346" s="51">
        <f t="shared" si="157"/>
        <v>0.33333333333333331</v>
      </c>
      <c r="G3346" s="33">
        <f t="shared" si="158"/>
        <v>45498.333333333336</v>
      </c>
    </row>
    <row r="3347" spans="1:7" x14ac:dyDescent="0.45">
      <c r="A3347">
        <v>0</v>
      </c>
      <c r="B3347">
        <v>0</v>
      </c>
      <c r="C3347" t="s">
        <v>3269</v>
      </c>
      <c r="D3347" t="s">
        <v>3270</v>
      </c>
      <c r="E3347" s="32">
        <f t="shared" si="156"/>
        <v>45498</v>
      </c>
      <c r="F3347" s="51">
        <f t="shared" si="157"/>
        <v>0.35416666666666669</v>
      </c>
      <c r="G3347" s="33">
        <f t="shared" si="158"/>
        <v>45498.354166666664</v>
      </c>
    </row>
    <row r="3348" spans="1:7" x14ac:dyDescent="0.45">
      <c r="A3348">
        <v>0</v>
      </c>
      <c r="B3348">
        <v>0</v>
      </c>
      <c r="C3348" t="s">
        <v>3270</v>
      </c>
      <c r="D3348" t="s">
        <v>3271</v>
      </c>
      <c r="E3348" s="32">
        <f t="shared" si="156"/>
        <v>45498</v>
      </c>
      <c r="F3348" s="51">
        <f t="shared" si="157"/>
        <v>0.375</v>
      </c>
      <c r="G3348" s="33">
        <f t="shared" si="158"/>
        <v>45498.375</v>
      </c>
    </row>
    <row r="3349" spans="1:7" x14ac:dyDescent="0.45">
      <c r="A3349">
        <v>0</v>
      </c>
      <c r="B3349">
        <v>0</v>
      </c>
      <c r="C3349" t="s">
        <v>3271</v>
      </c>
      <c r="D3349" t="s">
        <v>3272</v>
      </c>
      <c r="E3349" s="32">
        <f t="shared" si="156"/>
        <v>45498</v>
      </c>
      <c r="F3349" s="51">
        <f t="shared" si="157"/>
        <v>0.39583333333333331</v>
      </c>
      <c r="G3349" s="33">
        <f t="shared" si="158"/>
        <v>45498.395833333336</v>
      </c>
    </row>
    <row r="3350" spans="1:7" x14ac:dyDescent="0.45">
      <c r="A3350">
        <v>0</v>
      </c>
      <c r="B3350">
        <v>0</v>
      </c>
      <c r="C3350" t="s">
        <v>3272</v>
      </c>
      <c r="D3350" t="s">
        <v>3273</v>
      </c>
      <c r="E3350" s="32">
        <f t="shared" si="156"/>
        <v>45498</v>
      </c>
      <c r="F3350" s="51">
        <f t="shared" si="157"/>
        <v>0.41666666666666669</v>
      </c>
      <c r="G3350" s="33">
        <f t="shared" si="158"/>
        <v>45498.416666666664</v>
      </c>
    </row>
    <row r="3351" spans="1:7" x14ac:dyDescent="0.45">
      <c r="A3351">
        <v>0</v>
      </c>
      <c r="B3351">
        <v>0</v>
      </c>
      <c r="C3351" t="s">
        <v>3273</v>
      </c>
      <c r="D3351" t="s">
        <v>3274</v>
      </c>
      <c r="E3351" s="32">
        <f t="shared" si="156"/>
        <v>45498</v>
      </c>
      <c r="F3351" s="51">
        <f t="shared" si="157"/>
        <v>0.4375</v>
      </c>
      <c r="G3351" s="33">
        <f t="shared" si="158"/>
        <v>45498.4375</v>
      </c>
    </row>
    <row r="3352" spans="1:7" x14ac:dyDescent="0.45">
      <c r="A3352">
        <v>0</v>
      </c>
      <c r="B3352">
        <v>0</v>
      </c>
      <c r="C3352" t="s">
        <v>3274</v>
      </c>
      <c r="D3352" t="s">
        <v>3275</v>
      </c>
      <c r="E3352" s="32">
        <f t="shared" si="156"/>
        <v>45498</v>
      </c>
      <c r="F3352" s="51">
        <f t="shared" si="157"/>
        <v>0.45833333333333331</v>
      </c>
      <c r="G3352" s="33">
        <f t="shared" si="158"/>
        <v>45498.458333333336</v>
      </c>
    </row>
    <row r="3353" spans="1:7" x14ac:dyDescent="0.45">
      <c r="A3353">
        <v>0</v>
      </c>
      <c r="B3353">
        <v>0</v>
      </c>
      <c r="C3353" t="s">
        <v>3275</v>
      </c>
      <c r="D3353" t="s">
        <v>3276</v>
      </c>
      <c r="E3353" s="32">
        <f t="shared" si="156"/>
        <v>45498</v>
      </c>
      <c r="F3353" s="51">
        <f t="shared" si="157"/>
        <v>0.47916666666666669</v>
      </c>
      <c r="G3353" s="33">
        <f t="shared" si="158"/>
        <v>45498.479166666664</v>
      </c>
    </row>
    <row r="3354" spans="1:7" x14ac:dyDescent="0.45">
      <c r="A3354">
        <v>0</v>
      </c>
      <c r="B3354">
        <v>0</v>
      </c>
      <c r="C3354" t="s">
        <v>3276</v>
      </c>
      <c r="D3354" t="s">
        <v>3277</v>
      </c>
      <c r="E3354" s="32">
        <f t="shared" si="156"/>
        <v>45498</v>
      </c>
      <c r="F3354" s="51">
        <f t="shared" si="157"/>
        <v>0.5</v>
      </c>
      <c r="G3354" s="33">
        <f t="shared" si="158"/>
        <v>45498.5</v>
      </c>
    </row>
    <row r="3355" spans="1:7" x14ac:dyDescent="0.45">
      <c r="A3355">
        <v>0</v>
      </c>
      <c r="B3355">
        <v>0</v>
      </c>
      <c r="C3355" t="s">
        <v>3277</v>
      </c>
      <c r="D3355" t="s">
        <v>3278</v>
      </c>
      <c r="E3355" s="32">
        <f t="shared" si="156"/>
        <v>45498</v>
      </c>
      <c r="F3355" s="51">
        <f t="shared" si="157"/>
        <v>0.52083333333333337</v>
      </c>
      <c r="G3355" s="33">
        <f t="shared" si="158"/>
        <v>45498.520833333336</v>
      </c>
    </row>
    <row r="3356" spans="1:7" x14ac:dyDescent="0.45">
      <c r="A3356">
        <v>0</v>
      </c>
      <c r="B3356">
        <v>0</v>
      </c>
      <c r="C3356" t="s">
        <v>3278</v>
      </c>
      <c r="D3356" t="s">
        <v>3279</v>
      </c>
      <c r="E3356" s="32">
        <f t="shared" si="156"/>
        <v>45498</v>
      </c>
      <c r="F3356" s="51">
        <f t="shared" si="157"/>
        <v>0.54166666666666663</v>
      </c>
      <c r="G3356" s="33">
        <f t="shared" si="158"/>
        <v>45498.541666666664</v>
      </c>
    </row>
    <row r="3357" spans="1:7" x14ac:dyDescent="0.45">
      <c r="A3357">
        <v>0</v>
      </c>
      <c r="B3357">
        <v>0</v>
      </c>
      <c r="C3357" t="s">
        <v>3279</v>
      </c>
      <c r="D3357" t="s">
        <v>3280</v>
      </c>
      <c r="E3357" s="32">
        <f t="shared" si="156"/>
        <v>45498</v>
      </c>
      <c r="F3357" s="51">
        <f t="shared" si="157"/>
        <v>0.5625</v>
      </c>
      <c r="G3357" s="33">
        <f t="shared" si="158"/>
        <v>45498.5625</v>
      </c>
    </row>
    <row r="3358" spans="1:7" x14ac:dyDescent="0.45">
      <c r="A3358">
        <v>0</v>
      </c>
      <c r="B3358">
        <v>0</v>
      </c>
      <c r="C3358" t="s">
        <v>3280</v>
      </c>
      <c r="D3358" t="s">
        <v>3281</v>
      </c>
      <c r="E3358" s="32">
        <f t="shared" si="156"/>
        <v>45498</v>
      </c>
      <c r="F3358" s="51">
        <f t="shared" si="157"/>
        <v>0.58333333333333337</v>
      </c>
      <c r="G3358" s="33">
        <f t="shared" si="158"/>
        <v>45498.583333333336</v>
      </c>
    </row>
    <row r="3359" spans="1:7" x14ac:dyDescent="0.45">
      <c r="A3359">
        <v>0</v>
      </c>
      <c r="B3359">
        <v>0</v>
      </c>
      <c r="C3359" t="s">
        <v>3281</v>
      </c>
      <c r="D3359" t="s">
        <v>3282</v>
      </c>
      <c r="E3359" s="32">
        <f t="shared" si="156"/>
        <v>45498</v>
      </c>
      <c r="F3359" s="51">
        <f t="shared" si="157"/>
        <v>0.60416666666666663</v>
      </c>
      <c r="G3359" s="33">
        <f t="shared" si="158"/>
        <v>45498.604166666664</v>
      </c>
    </row>
    <row r="3360" spans="1:7" x14ac:dyDescent="0.45">
      <c r="A3360">
        <v>0</v>
      </c>
      <c r="B3360">
        <v>0</v>
      </c>
      <c r="C3360" t="s">
        <v>3282</v>
      </c>
      <c r="D3360" t="s">
        <v>3283</v>
      </c>
      <c r="E3360" s="32">
        <f t="shared" si="156"/>
        <v>45498</v>
      </c>
      <c r="F3360" s="51">
        <f t="shared" si="157"/>
        <v>0.625</v>
      </c>
      <c r="G3360" s="33">
        <f t="shared" si="158"/>
        <v>45498.625</v>
      </c>
    </row>
    <row r="3361" spans="1:7" x14ac:dyDescent="0.45">
      <c r="A3361">
        <v>0</v>
      </c>
      <c r="B3361">
        <v>0</v>
      </c>
      <c r="C3361" t="s">
        <v>3283</v>
      </c>
      <c r="D3361" t="s">
        <v>3284</v>
      </c>
      <c r="E3361" s="32">
        <f t="shared" si="156"/>
        <v>45498</v>
      </c>
      <c r="F3361" s="51">
        <f t="shared" si="157"/>
        <v>0.64583333333333337</v>
      </c>
      <c r="G3361" s="33">
        <f t="shared" si="158"/>
        <v>45498.645833333336</v>
      </c>
    </row>
    <row r="3362" spans="1:7" x14ac:dyDescent="0.45">
      <c r="A3362">
        <v>0</v>
      </c>
      <c r="B3362">
        <v>0</v>
      </c>
      <c r="C3362" t="s">
        <v>3284</v>
      </c>
      <c r="D3362" t="s">
        <v>3285</v>
      </c>
      <c r="E3362" s="32">
        <f t="shared" si="156"/>
        <v>45498</v>
      </c>
      <c r="F3362" s="51">
        <f t="shared" si="157"/>
        <v>0.66666666666666663</v>
      </c>
      <c r="G3362" s="33">
        <f t="shared" si="158"/>
        <v>45498.666666666664</v>
      </c>
    </row>
    <row r="3363" spans="1:7" x14ac:dyDescent="0.45">
      <c r="A3363">
        <v>0</v>
      </c>
      <c r="B3363">
        <v>0</v>
      </c>
      <c r="C3363" t="s">
        <v>3285</v>
      </c>
      <c r="D3363" t="s">
        <v>3286</v>
      </c>
      <c r="E3363" s="32">
        <f t="shared" si="156"/>
        <v>45498</v>
      </c>
      <c r="F3363" s="51">
        <f t="shared" si="157"/>
        <v>0.6875</v>
      </c>
      <c r="G3363" s="33">
        <f t="shared" si="158"/>
        <v>45498.6875</v>
      </c>
    </row>
    <row r="3364" spans="1:7" x14ac:dyDescent="0.45">
      <c r="A3364">
        <v>0</v>
      </c>
      <c r="B3364">
        <v>0</v>
      </c>
      <c r="C3364" t="s">
        <v>3286</v>
      </c>
      <c r="D3364" t="s">
        <v>3287</v>
      </c>
      <c r="E3364" s="32">
        <f t="shared" si="156"/>
        <v>45498</v>
      </c>
      <c r="F3364" s="51">
        <f t="shared" si="157"/>
        <v>0.70833333333333337</v>
      </c>
      <c r="G3364" s="33">
        <f t="shared" si="158"/>
        <v>45498.708333333336</v>
      </c>
    </row>
    <row r="3365" spans="1:7" x14ac:dyDescent="0.45">
      <c r="A3365">
        <v>0</v>
      </c>
      <c r="B3365">
        <v>0</v>
      </c>
      <c r="C3365" t="s">
        <v>3287</v>
      </c>
      <c r="D3365" t="s">
        <v>3288</v>
      </c>
      <c r="E3365" s="32">
        <f t="shared" si="156"/>
        <v>45498</v>
      </c>
      <c r="F3365" s="51">
        <f t="shared" si="157"/>
        <v>0.72916666666666663</v>
      </c>
      <c r="G3365" s="33">
        <f t="shared" si="158"/>
        <v>45498.729166666664</v>
      </c>
    </row>
    <row r="3366" spans="1:7" x14ac:dyDescent="0.45">
      <c r="A3366">
        <v>0</v>
      </c>
      <c r="B3366">
        <v>0</v>
      </c>
      <c r="C3366" t="s">
        <v>3288</v>
      </c>
      <c r="D3366" t="s">
        <v>3289</v>
      </c>
      <c r="E3366" s="32">
        <f t="shared" si="156"/>
        <v>45498</v>
      </c>
      <c r="F3366" s="51">
        <f t="shared" si="157"/>
        <v>0.75</v>
      </c>
      <c r="G3366" s="33">
        <f t="shared" si="158"/>
        <v>45498.75</v>
      </c>
    </row>
    <row r="3367" spans="1:7" x14ac:dyDescent="0.45">
      <c r="A3367">
        <v>0</v>
      </c>
      <c r="B3367">
        <v>0</v>
      </c>
      <c r="C3367" t="s">
        <v>3289</v>
      </c>
      <c r="D3367" t="s">
        <v>3290</v>
      </c>
      <c r="E3367" s="32">
        <f t="shared" si="156"/>
        <v>45498</v>
      </c>
      <c r="F3367" s="51">
        <f t="shared" si="157"/>
        <v>0.77083333333333337</v>
      </c>
      <c r="G3367" s="33">
        <f t="shared" si="158"/>
        <v>45498.770833333336</v>
      </c>
    </row>
    <row r="3368" spans="1:7" x14ac:dyDescent="0.45">
      <c r="A3368">
        <v>0</v>
      </c>
      <c r="B3368">
        <v>0</v>
      </c>
      <c r="C3368" t="s">
        <v>3290</v>
      </c>
      <c r="D3368" t="s">
        <v>3291</v>
      </c>
      <c r="E3368" s="32">
        <f t="shared" si="156"/>
        <v>45498</v>
      </c>
      <c r="F3368" s="51">
        <f t="shared" si="157"/>
        <v>0.79166666666666663</v>
      </c>
      <c r="G3368" s="33">
        <f t="shared" si="158"/>
        <v>45498.791666666664</v>
      </c>
    </row>
    <row r="3369" spans="1:7" x14ac:dyDescent="0.45">
      <c r="A3369">
        <v>0</v>
      </c>
      <c r="B3369">
        <v>0</v>
      </c>
      <c r="C3369" t="s">
        <v>3291</v>
      </c>
      <c r="D3369" t="s">
        <v>3292</v>
      </c>
      <c r="E3369" s="32">
        <f t="shared" si="156"/>
        <v>45498</v>
      </c>
      <c r="F3369" s="51">
        <f t="shared" si="157"/>
        <v>0.8125</v>
      </c>
      <c r="G3369" s="33">
        <f t="shared" si="158"/>
        <v>45498.8125</v>
      </c>
    </row>
    <row r="3370" spans="1:7" x14ac:dyDescent="0.45">
      <c r="A3370">
        <v>0</v>
      </c>
      <c r="B3370">
        <v>0</v>
      </c>
      <c r="C3370" t="s">
        <v>3292</v>
      </c>
      <c r="D3370" t="s">
        <v>3293</v>
      </c>
      <c r="E3370" s="32">
        <f t="shared" si="156"/>
        <v>45498</v>
      </c>
      <c r="F3370" s="51">
        <f t="shared" si="157"/>
        <v>0.83333333333333337</v>
      </c>
      <c r="G3370" s="33">
        <f t="shared" si="158"/>
        <v>45498.833333333336</v>
      </c>
    </row>
    <row r="3371" spans="1:7" x14ac:dyDescent="0.45">
      <c r="A3371">
        <v>0</v>
      </c>
      <c r="B3371">
        <v>0</v>
      </c>
      <c r="C3371" t="s">
        <v>3293</v>
      </c>
      <c r="D3371" t="s">
        <v>3294</v>
      </c>
      <c r="E3371" s="32">
        <f t="shared" si="156"/>
        <v>45498</v>
      </c>
      <c r="F3371" s="51">
        <f t="shared" si="157"/>
        <v>0.85416666666666663</v>
      </c>
      <c r="G3371" s="33">
        <f t="shared" si="158"/>
        <v>45498.854166666664</v>
      </c>
    </row>
    <row r="3372" spans="1:7" x14ac:dyDescent="0.45">
      <c r="A3372">
        <v>0</v>
      </c>
      <c r="B3372">
        <v>0</v>
      </c>
      <c r="C3372" t="s">
        <v>3294</v>
      </c>
      <c r="D3372" t="s">
        <v>3295</v>
      </c>
      <c r="E3372" s="32">
        <f t="shared" si="156"/>
        <v>45498</v>
      </c>
      <c r="F3372" s="51">
        <f t="shared" si="157"/>
        <v>0.875</v>
      </c>
      <c r="G3372" s="33">
        <f t="shared" si="158"/>
        <v>45498.875</v>
      </c>
    </row>
    <row r="3373" spans="1:7" x14ac:dyDescent="0.45">
      <c r="A3373">
        <v>0</v>
      </c>
      <c r="B3373">
        <v>0</v>
      </c>
      <c r="C3373" t="s">
        <v>3295</v>
      </c>
      <c r="D3373" t="s">
        <v>3296</v>
      </c>
      <c r="E3373" s="32">
        <f t="shared" si="156"/>
        <v>45498</v>
      </c>
      <c r="F3373" s="51">
        <f t="shared" si="157"/>
        <v>0.89583333333333337</v>
      </c>
      <c r="G3373" s="33">
        <f t="shared" si="158"/>
        <v>45498.895833333336</v>
      </c>
    </row>
    <row r="3374" spans="1:7" x14ac:dyDescent="0.45">
      <c r="A3374">
        <v>0</v>
      </c>
      <c r="B3374">
        <v>0</v>
      </c>
      <c r="C3374" t="s">
        <v>3296</v>
      </c>
      <c r="D3374" t="s">
        <v>3297</v>
      </c>
      <c r="E3374" s="32">
        <f t="shared" si="156"/>
        <v>45498</v>
      </c>
      <c r="F3374" s="51">
        <f t="shared" si="157"/>
        <v>0.91666666666666663</v>
      </c>
      <c r="G3374" s="33">
        <f t="shared" si="158"/>
        <v>45498.916666666664</v>
      </c>
    </row>
    <row r="3375" spans="1:7" x14ac:dyDescent="0.45">
      <c r="A3375">
        <v>0</v>
      </c>
      <c r="B3375">
        <v>0</v>
      </c>
      <c r="C3375" t="s">
        <v>3297</v>
      </c>
      <c r="D3375" t="s">
        <v>3298</v>
      </c>
      <c r="E3375" s="32">
        <f t="shared" si="156"/>
        <v>45498</v>
      </c>
      <c r="F3375" s="51">
        <f t="shared" si="157"/>
        <v>0.9375</v>
      </c>
      <c r="G3375" s="33">
        <f t="shared" si="158"/>
        <v>45498.9375</v>
      </c>
    </row>
    <row r="3376" spans="1:7" x14ac:dyDescent="0.45">
      <c r="A3376">
        <v>0</v>
      </c>
      <c r="B3376">
        <v>0</v>
      </c>
      <c r="C3376" t="s">
        <v>3298</v>
      </c>
      <c r="D3376" t="s">
        <v>3299</v>
      </c>
      <c r="E3376" s="32">
        <f t="shared" si="156"/>
        <v>45498</v>
      </c>
      <c r="F3376" s="51">
        <f t="shared" si="157"/>
        <v>0.95833333333333337</v>
      </c>
      <c r="G3376" s="33">
        <f t="shared" si="158"/>
        <v>45498.958333333336</v>
      </c>
    </row>
    <row r="3377" spans="1:7" x14ac:dyDescent="0.45">
      <c r="A3377">
        <v>0</v>
      </c>
      <c r="B3377">
        <v>0</v>
      </c>
      <c r="C3377" t="s">
        <v>3299</v>
      </c>
      <c r="D3377" t="s">
        <v>3300</v>
      </c>
      <c r="E3377" s="32">
        <f t="shared" si="156"/>
        <v>45498</v>
      </c>
      <c r="F3377" s="51">
        <f t="shared" si="157"/>
        <v>0.97916666666666663</v>
      </c>
      <c r="G3377" s="33">
        <f t="shared" si="158"/>
        <v>45498.979166666664</v>
      </c>
    </row>
    <row r="3378" spans="1:7" x14ac:dyDescent="0.45">
      <c r="A3378">
        <v>0</v>
      </c>
      <c r="B3378">
        <v>0</v>
      </c>
      <c r="C3378" t="s">
        <v>3300</v>
      </c>
      <c r="D3378" t="s">
        <v>3301</v>
      </c>
      <c r="E3378" s="32">
        <f t="shared" si="156"/>
        <v>45499</v>
      </c>
      <c r="F3378" s="51">
        <f t="shared" si="157"/>
        <v>0</v>
      </c>
      <c r="G3378" s="33">
        <f t="shared" si="158"/>
        <v>45499</v>
      </c>
    </row>
    <row r="3379" spans="1:7" x14ac:dyDescent="0.45">
      <c r="A3379">
        <v>0</v>
      </c>
      <c r="B3379">
        <v>0</v>
      </c>
      <c r="C3379" t="s">
        <v>3301</v>
      </c>
      <c r="D3379" t="s">
        <v>3302</v>
      </c>
      <c r="E3379" s="32">
        <f t="shared" si="156"/>
        <v>45499</v>
      </c>
      <c r="F3379" s="51">
        <f t="shared" si="157"/>
        <v>2.0833333333333332E-2</v>
      </c>
      <c r="G3379" s="33">
        <f t="shared" si="158"/>
        <v>45499.020833333336</v>
      </c>
    </row>
    <row r="3380" spans="1:7" x14ac:dyDescent="0.45">
      <c r="A3380">
        <v>0</v>
      </c>
      <c r="B3380">
        <v>0</v>
      </c>
      <c r="C3380" t="s">
        <v>3302</v>
      </c>
      <c r="D3380" t="s">
        <v>3303</v>
      </c>
      <c r="E3380" s="32">
        <f t="shared" si="156"/>
        <v>45499</v>
      </c>
      <c r="F3380" s="51">
        <f t="shared" si="157"/>
        <v>4.1666666666666664E-2</v>
      </c>
      <c r="G3380" s="33">
        <f t="shared" si="158"/>
        <v>45499.041666666664</v>
      </c>
    </row>
    <row r="3381" spans="1:7" x14ac:dyDescent="0.45">
      <c r="A3381">
        <v>0</v>
      </c>
      <c r="B3381">
        <v>0</v>
      </c>
      <c r="C3381" t="s">
        <v>3303</v>
      </c>
      <c r="D3381" t="s">
        <v>3304</v>
      </c>
      <c r="E3381" s="32">
        <f t="shared" si="156"/>
        <v>45499</v>
      </c>
      <c r="F3381" s="51">
        <f t="shared" si="157"/>
        <v>6.25E-2</v>
      </c>
      <c r="G3381" s="33">
        <f t="shared" si="158"/>
        <v>45499.0625</v>
      </c>
    </row>
    <row r="3382" spans="1:7" x14ac:dyDescent="0.45">
      <c r="A3382">
        <v>0</v>
      </c>
      <c r="B3382">
        <v>0</v>
      </c>
      <c r="C3382" t="s">
        <v>3304</v>
      </c>
      <c r="D3382" t="s">
        <v>3305</v>
      </c>
      <c r="E3382" s="32">
        <f t="shared" si="156"/>
        <v>45499</v>
      </c>
      <c r="F3382" s="51">
        <f t="shared" si="157"/>
        <v>8.3333333333333329E-2</v>
      </c>
      <c r="G3382" s="33">
        <f t="shared" si="158"/>
        <v>45499.083333333336</v>
      </c>
    </row>
    <row r="3383" spans="1:7" x14ac:dyDescent="0.45">
      <c r="A3383">
        <v>0</v>
      </c>
      <c r="B3383">
        <v>0</v>
      </c>
      <c r="C3383" t="s">
        <v>3305</v>
      </c>
      <c r="D3383" t="s">
        <v>3306</v>
      </c>
      <c r="E3383" s="32">
        <f t="shared" si="156"/>
        <v>45499</v>
      </c>
      <c r="F3383" s="51">
        <f t="shared" si="157"/>
        <v>0.10416666666666667</v>
      </c>
      <c r="G3383" s="33">
        <f t="shared" si="158"/>
        <v>45499.104166666664</v>
      </c>
    </row>
    <row r="3384" spans="1:7" x14ac:dyDescent="0.45">
      <c r="A3384">
        <v>0</v>
      </c>
      <c r="B3384">
        <v>0</v>
      </c>
      <c r="C3384" t="s">
        <v>3306</v>
      </c>
      <c r="D3384" t="s">
        <v>3307</v>
      </c>
      <c r="E3384" s="32">
        <f t="shared" si="156"/>
        <v>45499</v>
      </c>
      <c r="F3384" s="51">
        <f t="shared" si="157"/>
        <v>0.125</v>
      </c>
      <c r="G3384" s="33">
        <f t="shared" si="158"/>
        <v>45499.125</v>
      </c>
    </row>
    <row r="3385" spans="1:7" x14ac:dyDescent="0.45">
      <c r="A3385">
        <v>0</v>
      </c>
      <c r="B3385">
        <v>0</v>
      </c>
      <c r="C3385" t="s">
        <v>3307</v>
      </c>
      <c r="D3385" t="s">
        <v>3308</v>
      </c>
      <c r="E3385" s="32">
        <f t="shared" si="156"/>
        <v>45499</v>
      </c>
      <c r="F3385" s="51">
        <f t="shared" si="157"/>
        <v>0.14583333333333334</v>
      </c>
      <c r="G3385" s="33">
        <f t="shared" si="158"/>
        <v>45499.145833333336</v>
      </c>
    </row>
    <row r="3386" spans="1:7" x14ac:dyDescent="0.45">
      <c r="A3386">
        <v>0</v>
      </c>
      <c r="B3386">
        <v>0</v>
      </c>
      <c r="C3386" t="s">
        <v>3308</v>
      </c>
      <c r="D3386" t="s">
        <v>3309</v>
      </c>
      <c r="E3386" s="32">
        <f t="shared" si="156"/>
        <v>45499</v>
      </c>
      <c r="F3386" s="51">
        <f t="shared" si="157"/>
        <v>0.16666666666666666</v>
      </c>
      <c r="G3386" s="33">
        <f t="shared" si="158"/>
        <v>45499.166666666664</v>
      </c>
    </row>
    <row r="3387" spans="1:7" x14ac:dyDescent="0.45">
      <c r="A3387">
        <v>0</v>
      </c>
      <c r="B3387">
        <v>0</v>
      </c>
      <c r="C3387" t="s">
        <v>3309</v>
      </c>
      <c r="D3387" t="s">
        <v>3310</v>
      </c>
      <c r="E3387" s="32">
        <f t="shared" si="156"/>
        <v>45499</v>
      </c>
      <c r="F3387" s="51">
        <f t="shared" si="157"/>
        <v>0.1875</v>
      </c>
      <c r="G3387" s="33">
        <f t="shared" si="158"/>
        <v>45499.1875</v>
      </c>
    </row>
    <row r="3388" spans="1:7" x14ac:dyDescent="0.45">
      <c r="A3388">
        <v>0</v>
      </c>
      <c r="B3388">
        <v>0</v>
      </c>
      <c r="C3388" t="s">
        <v>3310</v>
      </c>
      <c r="D3388" t="s">
        <v>3311</v>
      </c>
      <c r="E3388" s="32">
        <f t="shared" si="156"/>
        <v>45499</v>
      </c>
      <c r="F3388" s="51">
        <f t="shared" si="157"/>
        <v>0.20833333333333334</v>
      </c>
      <c r="G3388" s="33">
        <f t="shared" si="158"/>
        <v>45499.208333333336</v>
      </c>
    </row>
    <row r="3389" spans="1:7" x14ac:dyDescent="0.45">
      <c r="A3389">
        <v>0</v>
      </c>
      <c r="B3389">
        <v>0</v>
      </c>
      <c r="C3389" t="s">
        <v>3311</v>
      </c>
      <c r="D3389" t="s">
        <v>3312</v>
      </c>
      <c r="E3389" s="32">
        <f t="shared" si="156"/>
        <v>45499</v>
      </c>
      <c r="F3389" s="51">
        <f t="shared" si="157"/>
        <v>0.22916666666666666</v>
      </c>
      <c r="G3389" s="33">
        <f t="shared" si="158"/>
        <v>45499.229166666664</v>
      </c>
    </row>
    <row r="3390" spans="1:7" x14ac:dyDescent="0.45">
      <c r="A3390">
        <v>0</v>
      </c>
      <c r="B3390">
        <v>0</v>
      </c>
      <c r="C3390" t="s">
        <v>3312</v>
      </c>
      <c r="D3390" t="s">
        <v>3313</v>
      </c>
      <c r="E3390" s="32">
        <f t="shared" si="156"/>
        <v>45499</v>
      </c>
      <c r="F3390" s="51">
        <f t="shared" si="157"/>
        <v>0.25</v>
      </c>
      <c r="G3390" s="33">
        <f t="shared" si="158"/>
        <v>45499.25</v>
      </c>
    </row>
    <row r="3391" spans="1:7" x14ac:dyDescent="0.45">
      <c r="A3391">
        <v>0</v>
      </c>
      <c r="B3391">
        <v>0</v>
      </c>
      <c r="C3391" t="s">
        <v>3313</v>
      </c>
      <c r="D3391" t="s">
        <v>3314</v>
      </c>
      <c r="E3391" s="32">
        <f t="shared" si="156"/>
        <v>45499</v>
      </c>
      <c r="F3391" s="51">
        <f t="shared" si="157"/>
        <v>0.27083333333333331</v>
      </c>
      <c r="G3391" s="33">
        <f t="shared" si="158"/>
        <v>45499.270833333336</v>
      </c>
    </row>
    <row r="3392" spans="1:7" x14ac:dyDescent="0.45">
      <c r="A3392">
        <v>0</v>
      </c>
      <c r="B3392">
        <v>0</v>
      </c>
      <c r="C3392" t="s">
        <v>3314</v>
      </c>
      <c r="D3392" t="s">
        <v>3315</v>
      </c>
      <c r="E3392" s="32">
        <f t="shared" si="156"/>
        <v>45499</v>
      </c>
      <c r="F3392" s="51">
        <f t="shared" si="157"/>
        <v>0.29166666666666669</v>
      </c>
      <c r="G3392" s="33">
        <f t="shared" si="158"/>
        <v>45499.291666666664</v>
      </c>
    </row>
    <row r="3393" spans="1:7" x14ac:dyDescent="0.45">
      <c r="A3393">
        <v>0</v>
      </c>
      <c r="B3393">
        <v>0</v>
      </c>
      <c r="C3393" t="s">
        <v>3315</v>
      </c>
      <c r="D3393" t="s">
        <v>3316</v>
      </c>
      <c r="E3393" s="32">
        <f t="shared" si="156"/>
        <v>45499</v>
      </c>
      <c r="F3393" s="51">
        <f t="shared" si="157"/>
        <v>0.3125</v>
      </c>
      <c r="G3393" s="33">
        <f t="shared" si="158"/>
        <v>45499.3125</v>
      </c>
    </row>
    <row r="3394" spans="1:7" x14ac:dyDescent="0.45">
      <c r="A3394">
        <v>0</v>
      </c>
      <c r="B3394">
        <v>0</v>
      </c>
      <c r="C3394" t="s">
        <v>3316</v>
      </c>
      <c r="D3394" t="s">
        <v>3317</v>
      </c>
      <c r="E3394" s="32">
        <f t="shared" si="156"/>
        <v>45499</v>
      </c>
      <c r="F3394" s="51">
        <f t="shared" si="157"/>
        <v>0.33333333333333331</v>
      </c>
      <c r="G3394" s="33">
        <f t="shared" si="158"/>
        <v>45499.333333333336</v>
      </c>
    </row>
    <row r="3395" spans="1:7" x14ac:dyDescent="0.45">
      <c r="A3395">
        <v>0</v>
      </c>
      <c r="B3395">
        <v>0</v>
      </c>
      <c r="C3395" t="s">
        <v>3317</v>
      </c>
      <c r="D3395" t="s">
        <v>3318</v>
      </c>
      <c r="E3395" s="32">
        <f t="shared" si="156"/>
        <v>45499</v>
      </c>
      <c r="F3395" s="51">
        <f t="shared" si="157"/>
        <v>0.35416666666666669</v>
      </c>
      <c r="G3395" s="33">
        <f t="shared" si="158"/>
        <v>45499.354166666664</v>
      </c>
    </row>
    <row r="3396" spans="1:7" x14ac:dyDescent="0.45">
      <c r="A3396">
        <v>0</v>
      </c>
      <c r="B3396">
        <v>0</v>
      </c>
      <c r="C3396" t="s">
        <v>3318</v>
      </c>
      <c r="D3396" t="s">
        <v>3319</v>
      </c>
      <c r="E3396" s="32">
        <f t="shared" ref="E3396:E3459" si="159">DATE(MID(C3396,2,4),MID(C3396,7,2),MID(C3396,10,2))</f>
        <v>45499</v>
      </c>
      <c r="F3396" s="51">
        <f t="shared" ref="F3396:F3459" si="160">TIME(MID(C3396,13,2),MID(C3396,16,2),0)</f>
        <v>0.375</v>
      </c>
      <c r="G3396" s="33">
        <f t="shared" ref="G3396:G3459" si="161">E3396+F3396</f>
        <v>45499.375</v>
      </c>
    </row>
    <row r="3397" spans="1:7" x14ac:dyDescent="0.45">
      <c r="A3397">
        <v>0</v>
      </c>
      <c r="B3397">
        <v>0</v>
      </c>
      <c r="C3397" t="s">
        <v>3319</v>
      </c>
      <c r="D3397" t="s">
        <v>3320</v>
      </c>
      <c r="E3397" s="32">
        <f t="shared" si="159"/>
        <v>45499</v>
      </c>
      <c r="F3397" s="51">
        <f t="shared" si="160"/>
        <v>0.39583333333333331</v>
      </c>
      <c r="G3397" s="33">
        <f t="shared" si="161"/>
        <v>45499.395833333336</v>
      </c>
    </row>
    <row r="3398" spans="1:7" x14ac:dyDescent="0.45">
      <c r="A3398">
        <v>0</v>
      </c>
      <c r="B3398">
        <v>0</v>
      </c>
      <c r="C3398" t="s">
        <v>3320</v>
      </c>
      <c r="D3398" t="s">
        <v>3321</v>
      </c>
      <c r="E3398" s="32">
        <f t="shared" si="159"/>
        <v>45499</v>
      </c>
      <c r="F3398" s="51">
        <f t="shared" si="160"/>
        <v>0.41666666666666669</v>
      </c>
      <c r="G3398" s="33">
        <f t="shared" si="161"/>
        <v>45499.416666666664</v>
      </c>
    </row>
    <row r="3399" spans="1:7" x14ac:dyDescent="0.45">
      <c r="A3399">
        <v>0</v>
      </c>
      <c r="B3399">
        <v>0</v>
      </c>
      <c r="C3399" t="s">
        <v>3321</v>
      </c>
      <c r="D3399" t="s">
        <v>3322</v>
      </c>
      <c r="E3399" s="32">
        <f t="shared" si="159"/>
        <v>45499</v>
      </c>
      <c r="F3399" s="51">
        <f t="shared" si="160"/>
        <v>0.4375</v>
      </c>
      <c r="G3399" s="33">
        <f t="shared" si="161"/>
        <v>45499.4375</v>
      </c>
    </row>
    <row r="3400" spans="1:7" x14ac:dyDescent="0.45">
      <c r="A3400">
        <v>0</v>
      </c>
      <c r="B3400">
        <v>0</v>
      </c>
      <c r="C3400" t="s">
        <v>3322</v>
      </c>
      <c r="D3400" t="s">
        <v>3323</v>
      </c>
      <c r="E3400" s="32">
        <f t="shared" si="159"/>
        <v>45499</v>
      </c>
      <c r="F3400" s="51">
        <f t="shared" si="160"/>
        <v>0.45833333333333331</v>
      </c>
      <c r="G3400" s="33">
        <f t="shared" si="161"/>
        <v>45499.458333333336</v>
      </c>
    </row>
    <row r="3401" spans="1:7" x14ac:dyDescent="0.45">
      <c r="A3401">
        <v>0</v>
      </c>
      <c r="B3401">
        <v>0</v>
      </c>
      <c r="C3401" t="s">
        <v>3323</v>
      </c>
      <c r="D3401" t="s">
        <v>3324</v>
      </c>
      <c r="E3401" s="32">
        <f t="shared" si="159"/>
        <v>45499</v>
      </c>
      <c r="F3401" s="51">
        <f t="shared" si="160"/>
        <v>0.47916666666666669</v>
      </c>
      <c r="G3401" s="33">
        <f t="shared" si="161"/>
        <v>45499.479166666664</v>
      </c>
    </row>
    <row r="3402" spans="1:7" x14ac:dyDescent="0.45">
      <c r="A3402">
        <v>0</v>
      </c>
      <c r="B3402">
        <v>0</v>
      </c>
      <c r="C3402" t="s">
        <v>3324</v>
      </c>
      <c r="D3402" t="s">
        <v>3325</v>
      </c>
      <c r="E3402" s="32">
        <f t="shared" si="159"/>
        <v>45499</v>
      </c>
      <c r="F3402" s="51">
        <f t="shared" si="160"/>
        <v>0.5</v>
      </c>
      <c r="G3402" s="33">
        <f t="shared" si="161"/>
        <v>45499.5</v>
      </c>
    </row>
    <row r="3403" spans="1:7" x14ac:dyDescent="0.45">
      <c r="A3403">
        <v>0</v>
      </c>
      <c r="B3403">
        <v>0</v>
      </c>
      <c r="C3403" t="s">
        <v>3325</v>
      </c>
      <c r="D3403" t="s">
        <v>3326</v>
      </c>
      <c r="E3403" s="32">
        <f t="shared" si="159"/>
        <v>45499</v>
      </c>
      <c r="F3403" s="51">
        <f t="shared" si="160"/>
        <v>0.52083333333333337</v>
      </c>
      <c r="G3403" s="33">
        <f t="shared" si="161"/>
        <v>45499.520833333336</v>
      </c>
    </row>
    <row r="3404" spans="1:7" x14ac:dyDescent="0.45">
      <c r="A3404">
        <v>0</v>
      </c>
      <c r="B3404">
        <v>0</v>
      </c>
      <c r="C3404" t="s">
        <v>3326</v>
      </c>
      <c r="D3404" t="s">
        <v>3327</v>
      </c>
      <c r="E3404" s="32">
        <f t="shared" si="159"/>
        <v>45499</v>
      </c>
      <c r="F3404" s="51">
        <f t="shared" si="160"/>
        <v>0.54166666666666663</v>
      </c>
      <c r="G3404" s="33">
        <f t="shared" si="161"/>
        <v>45499.541666666664</v>
      </c>
    </row>
    <row r="3405" spans="1:7" x14ac:dyDescent="0.45">
      <c r="A3405">
        <v>0</v>
      </c>
      <c r="B3405">
        <v>0</v>
      </c>
      <c r="C3405" t="s">
        <v>3327</v>
      </c>
      <c r="D3405" t="s">
        <v>3328</v>
      </c>
      <c r="E3405" s="32">
        <f t="shared" si="159"/>
        <v>45499</v>
      </c>
      <c r="F3405" s="51">
        <f t="shared" si="160"/>
        <v>0.5625</v>
      </c>
      <c r="G3405" s="33">
        <f t="shared" si="161"/>
        <v>45499.5625</v>
      </c>
    </row>
    <row r="3406" spans="1:7" x14ac:dyDescent="0.45">
      <c r="A3406">
        <v>0</v>
      </c>
      <c r="B3406">
        <v>0</v>
      </c>
      <c r="C3406" t="s">
        <v>3328</v>
      </c>
      <c r="D3406" t="s">
        <v>3329</v>
      </c>
      <c r="E3406" s="32">
        <f t="shared" si="159"/>
        <v>45499</v>
      </c>
      <c r="F3406" s="51">
        <f t="shared" si="160"/>
        <v>0.58333333333333337</v>
      </c>
      <c r="G3406" s="33">
        <f t="shared" si="161"/>
        <v>45499.583333333336</v>
      </c>
    </row>
    <row r="3407" spans="1:7" x14ac:dyDescent="0.45">
      <c r="A3407">
        <v>0</v>
      </c>
      <c r="B3407">
        <v>0</v>
      </c>
      <c r="C3407" t="s">
        <v>3329</v>
      </c>
      <c r="D3407" t="s">
        <v>3330</v>
      </c>
      <c r="E3407" s="32">
        <f t="shared" si="159"/>
        <v>45499</v>
      </c>
      <c r="F3407" s="51">
        <f t="shared" si="160"/>
        <v>0.60416666666666663</v>
      </c>
      <c r="G3407" s="33">
        <f t="shared" si="161"/>
        <v>45499.604166666664</v>
      </c>
    </row>
    <row r="3408" spans="1:7" x14ac:dyDescent="0.45">
      <c r="A3408">
        <v>0</v>
      </c>
      <c r="B3408">
        <v>0</v>
      </c>
      <c r="C3408" t="s">
        <v>3330</v>
      </c>
      <c r="D3408" t="s">
        <v>3331</v>
      </c>
      <c r="E3408" s="32">
        <f t="shared" si="159"/>
        <v>45499</v>
      </c>
      <c r="F3408" s="51">
        <f t="shared" si="160"/>
        <v>0.625</v>
      </c>
      <c r="G3408" s="33">
        <f t="shared" si="161"/>
        <v>45499.625</v>
      </c>
    </row>
    <row r="3409" spans="1:7" x14ac:dyDescent="0.45">
      <c r="A3409">
        <v>0</v>
      </c>
      <c r="B3409">
        <v>0</v>
      </c>
      <c r="C3409" t="s">
        <v>3331</v>
      </c>
      <c r="D3409" t="s">
        <v>3332</v>
      </c>
      <c r="E3409" s="32">
        <f t="shared" si="159"/>
        <v>45499</v>
      </c>
      <c r="F3409" s="51">
        <f t="shared" si="160"/>
        <v>0.64583333333333337</v>
      </c>
      <c r="G3409" s="33">
        <f t="shared" si="161"/>
        <v>45499.645833333336</v>
      </c>
    </row>
    <row r="3410" spans="1:7" x14ac:dyDescent="0.45">
      <c r="A3410">
        <v>0</v>
      </c>
      <c r="B3410">
        <v>0</v>
      </c>
      <c r="C3410" t="s">
        <v>3332</v>
      </c>
      <c r="D3410" t="s">
        <v>3333</v>
      </c>
      <c r="E3410" s="32">
        <f t="shared" si="159"/>
        <v>45499</v>
      </c>
      <c r="F3410" s="51">
        <f t="shared" si="160"/>
        <v>0.66666666666666663</v>
      </c>
      <c r="G3410" s="33">
        <f t="shared" si="161"/>
        <v>45499.666666666664</v>
      </c>
    </row>
    <row r="3411" spans="1:7" x14ac:dyDescent="0.45">
      <c r="A3411">
        <v>0</v>
      </c>
      <c r="B3411">
        <v>0</v>
      </c>
      <c r="C3411" t="s">
        <v>3333</v>
      </c>
      <c r="D3411" t="s">
        <v>3334</v>
      </c>
      <c r="E3411" s="32">
        <f t="shared" si="159"/>
        <v>45499</v>
      </c>
      <c r="F3411" s="51">
        <f t="shared" si="160"/>
        <v>0.6875</v>
      </c>
      <c r="G3411" s="33">
        <f t="shared" si="161"/>
        <v>45499.6875</v>
      </c>
    </row>
    <row r="3412" spans="1:7" x14ac:dyDescent="0.45">
      <c r="A3412">
        <v>0</v>
      </c>
      <c r="B3412">
        <v>0</v>
      </c>
      <c r="C3412" t="s">
        <v>3334</v>
      </c>
      <c r="D3412" t="s">
        <v>3335</v>
      </c>
      <c r="E3412" s="32">
        <f t="shared" si="159"/>
        <v>45499</v>
      </c>
      <c r="F3412" s="51">
        <f t="shared" si="160"/>
        <v>0.70833333333333337</v>
      </c>
      <c r="G3412" s="33">
        <f t="shared" si="161"/>
        <v>45499.708333333336</v>
      </c>
    </row>
    <row r="3413" spans="1:7" x14ac:dyDescent="0.45">
      <c r="A3413">
        <v>0</v>
      </c>
      <c r="B3413">
        <v>0</v>
      </c>
      <c r="C3413" t="s">
        <v>3335</v>
      </c>
      <c r="D3413" t="s">
        <v>3336</v>
      </c>
      <c r="E3413" s="32">
        <f t="shared" si="159"/>
        <v>45499</v>
      </c>
      <c r="F3413" s="51">
        <f t="shared" si="160"/>
        <v>0.72916666666666663</v>
      </c>
      <c r="G3413" s="33">
        <f t="shared" si="161"/>
        <v>45499.729166666664</v>
      </c>
    </row>
    <row r="3414" spans="1:7" x14ac:dyDescent="0.45">
      <c r="A3414">
        <v>0</v>
      </c>
      <c r="B3414">
        <v>0</v>
      </c>
      <c r="C3414" t="s">
        <v>3336</v>
      </c>
      <c r="D3414" t="s">
        <v>3337</v>
      </c>
      <c r="E3414" s="32">
        <f t="shared" si="159"/>
        <v>45499</v>
      </c>
      <c r="F3414" s="51">
        <f t="shared" si="160"/>
        <v>0.75</v>
      </c>
      <c r="G3414" s="33">
        <f t="shared" si="161"/>
        <v>45499.75</v>
      </c>
    </row>
    <row r="3415" spans="1:7" x14ac:dyDescent="0.45">
      <c r="A3415">
        <v>0</v>
      </c>
      <c r="B3415">
        <v>0</v>
      </c>
      <c r="C3415" t="s">
        <v>3337</v>
      </c>
      <c r="D3415" t="s">
        <v>3338</v>
      </c>
      <c r="E3415" s="32">
        <f t="shared" si="159"/>
        <v>45499</v>
      </c>
      <c r="F3415" s="51">
        <f t="shared" si="160"/>
        <v>0.77083333333333337</v>
      </c>
      <c r="G3415" s="33">
        <f t="shared" si="161"/>
        <v>45499.770833333336</v>
      </c>
    </row>
    <row r="3416" spans="1:7" x14ac:dyDescent="0.45">
      <c r="A3416">
        <v>0</v>
      </c>
      <c r="B3416">
        <v>0</v>
      </c>
      <c r="C3416" t="s">
        <v>3338</v>
      </c>
      <c r="D3416" t="s">
        <v>3339</v>
      </c>
      <c r="E3416" s="32">
        <f t="shared" si="159"/>
        <v>45499</v>
      </c>
      <c r="F3416" s="51">
        <f t="shared" si="160"/>
        <v>0.79166666666666663</v>
      </c>
      <c r="G3416" s="33">
        <f t="shared" si="161"/>
        <v>45499.791666666664</v>
      </c>
    </row>
    <row r="3417" spans="1:7" x14ac:dyDescent="0.45">
      <c r="A3417">
        <v>0</v>
      </c>
      <c r="B3417">
        <v>0</v>
      </c>
      <c r="C3417" t="s">
        <v>3339</v>
      </c>
      <c r="D3417" t="s">
        <v>3340</v>
      </c>
      <c r="E3417" s="32">
        <f t="shared" si="159"/>
        <v>45499</v>
      </c>
      <c r="F3417" s="51">
        <f t="shared" si="160"/>
        <v>0.8125</v>
      </c>
      <c r="G3417" s="33">
        <f t="shared" si="161"/>
        <v>45499.8125</v>
      </c>
    </row>
    <row r="3418" spans="1:7" x14ac:dyDescent="0.45">
      <c r="A3418">
        <v>0</v>
      </c>
      <c r="B3418">
        <v>0</v>
      </c>
      <c r="C3418" t="s">
        <v>3340</v>
      </c>
      <c r="D3418" t="s">
        <v>3341</v>
      </c>
      <c r="E3418" s="32">
        <f t="shared" si="159"/>
        <v>45499</v>
      </c>
      <c r="F3418" s="51">
        <f t="shared" si="160"/>
        <v>0.83333333333333337</v>
      </c>
      <c r="G3418" s="33">
        <f t="shared" si="161"/>
        <v>45499.833333333336</v>
      </c>
    </row>
    <row r="3419" spans="1:7" x14ac:dyDescent="0.45">
      <c r="A3419">
        <v>0</v>
      </c>
      <c r="B3419">
        <v>0</v>
      </c>
      <c r="C3419" t="s">
        <v>3341</v>
      </c>
      <c r="D3419" t="s">
        <v>3342</v>
      </c>
      <c r="E3419" s="32">
        <f t="shared" si="159"/>
        <v>45499</v>
      </c>
      <c r="F3419" s="51">
        <f t="shared" si="160"/>
        <v>0.85416666666666663</v>
      </c>
      <c r="G3419" s="33">
        <f t="shared" si="161"/>
        <v>45499.854166666664</v>
      </c>
    </row>
    <row r="3420" spans="1:7" x14ac:dyDescent="0.45">
      <c r="A3420">
        <v>0</v>
      </c>
      <c r="B3420">
        <v>0</v>
      </c>
      <c r="C3420" t="s">
        <v>3342</v>
      </c>
      <c r="D3420" t="s">
        <v>3343</v>
      </c>
      <c r="E3420" s="32">
        <f t="shared" si="159"/>
        <v>45499</v>
      </c>
      <c r="F3420" s="51">
        <f t="shared" si="160"/>
        <v>0.875</v>
      </c>
      <c r="G3420" s="33">
        <f t="shared" si="161"/>
        <v>45499.875</v>
      </c>
    </row>
    <row r="3421" spans="1:7" x14ac:dyDescent="0.45">
      <c r="A3421">
        <v>0</v>
      </c>
      <c r="B3421">
        <v>0</v>
      </c>
      <c r="C3421" t="s">
        <v>3343</v>
      </c>
      <c r="D3421" t="s">
        <v>3344</v>
      </c>
      <c r="E3421" s="32">
        <f t="shared" si="159"/>
        <v>45499</v>
      </c>
      <c r="F3421" s="51">
        <f t="shared" si="160"/>
        <v>0.89583333333333337</v>
      </c>
      <c r="G3421" s="33">
        <f t="shared" si="161"/>
        <v>45499.895833333336</v>
      </c>
    </row>
    <row r="3422" spans="1:7" x14ac:dyDescent="0.45">
      <c r="A3422">
        <v>0</v>
      </c>
      <c r="B3422">
        <v>0</v>
      </c>
      <c r="C3422" t="s">
        <v>3344</v>
      </c>
      <c r="D3422" t="s">
        <v>3345</v>
      </c>
      <c r="E3422" s="32">
        <f t="shared" si="159"/>
        <v>45499</v>
      </c>
      <c r="F3422" s="51">
        <f t="shared" si="160"/>
        <v>0.91666666666666663</v>
      </c>
      <c r="G3422" s="33">
        <f t="shared" si="161"/>
        <v>45499.916666666664</v>
      </c>
    </row>
    <row r="3423" spans="1:7" x14ac:dyDescent="0.45">
      <c r="A3423">
        <v>0</v>
      </c>
      <c r="B3423">
        <v>0</v>
      </c>
      <c r="C3423" t="s">
        <v>3345</v>
      </c>
      <c r="D3423" t="s">
        <v>3346</v>
      </c>
      <c r="E3423" s="32">
        <f t="shared" si="159"/>
        <v>45499</v>
      </c>
      <c r="F3423" s="51">
        <f t="shared" si="160"/>
        <v>0.9375</v>
      </c>
      <c r="G3423" s="33">
        <f t="shared" si="161"/>
        <v>45499.9375</v>
      </c>
    </row>
    <row r="3424" spans="1:7" x14ac:dyDescent="0.45">
      <c r="A3424">
        <v>2.0533999999999999</v>
      </c>
      <c r="B3424">
        <v>11.27</v>
      </c>
      <c r="C3424" t="s">
        <v>3346</v>
      </c>
      <c r="D3424" t="s">
        <v>3347</v>
      </c>
      <c r="E3424" s="32">
        <f t="shared" si="159"/>
        <v>45499</v>
      </c>
      <c r="F3424" s="51">
        <f t="shared" si="160"/>
        <v>0.95833333333333337</v>
      </c>
      <c r="G3424" s="33">
        <f t="shared" si="161"/>
        <v>45499.958333333336</v>
      </c>
    </row>
    <row r="3425" spans="1:7" x14ac:dyDescent="0.45">
      <c r="A3425">
        <v>0</v>
      </c>
      <c r="B3425">
        <v>0</v>
      </c>
      <c r="C3425" t="s">
        <v>3347</v>
      </c>
      <c r="D3425" t="s">
        <v>3348</v>
      </c>
      <c r="E3425" s="32">
        <f t="shared" si="159"/>
        <v>45499</v>
      </c>
      <c r="F3425" s="51">
        <f t="shared" si="160"/>
        <v>0.97916666666666663</v>
      </c>
      <c r="G3425" s="33">
        <f t="shared" si="161"/>
        <v>45499.979166666664</v>
      </c>
    </row>
    <row r="3426" spans="1:7" x14ac:dyDescent="0.45">
      <c r="A3426">
        <v>0</v>
      </c>
      <c r="B3426">
        <v>0</v>
      </c>
      <c r="C3426" t="s">
        <v>3348</v>
      </c>
      <c r="D3426" t="s">
        <v>3349</v>
      </c>
      <c r="E3426" s="32">
        <f t="shared" si="159"/>
        <v>45500</v>
      </c>
      <c r="F3426" s="51">
        <f t="shared" si="160"/>
        <v>0</v>
      </c>
      <c r="G3426" s="33">
        <f t="shared" si="161"/>
        <v>45500</v>
      </c>
    </row>
    <row r="3427" spans="1:7" x14ac:dyDescent="0.45">
      <c r="A3427">
        <v>0</v>
      </c>
      <c r="B3427">
        <v>0</v>
      </c>
      <c r="C3427" t="s">
        <v>3349</v>
      </c>
      <c r="D3427" t="s">
        <v>3350</v>
      </c>
      <c r="E3427" s="32">
        <f t="shared" si="159"/>
        <v>45500</v>
      </c>
      <c r="F3427" s="51">
        <f t="shared" si="160"/>
        <v>2.0833333333333332E-2</v>
      </c>
      <c r="G3427" s="33">
        <f t="shared" si="161"/>
        <v>45500.020833333336</v>
      </c>
    </row>
    <row r="3428" spans="1:7" x14ac:dyDescent="0.45">
      <c r="A3428">
        <v>0</v>
      </c>
      <c r="B3428">
        <v>0</v>
      </c>
      <c r="C3428" t="s">
        <v>3350</v>
      </c>
      <c r="D3428" t="s">
        <v>3351</v>
      </c>
      <c r="E3428" s="32">
        <f t="shared" si="159"/>
        <v>45500</v>
      </c>
      <c r="F3428" s="51">
        <f t="shared" si="160"/>
        <v>4.1666666666666664E-2</v>
      </c>
      <c r="G3428" s="33">
        <f t="shared" si="161"/>
        <v>45500.041666666664</v>
      </c>
    </row>
    <row r="3429" spans="1:7" x14ac:dyDescent="0.45">
      <c r="A3429">
        <v>0</v>
      </c>
      <c r="B3429">
        <v>0</v>
      </c>
      <c r="C3429" t="s">
        <v>3351</v>
      </c>
      <c r="D3429" t="s">
        <v>3352</v>
      </c>
      <c r="E3429" s="32">
        <f t="shared" si="159"/>
        <v>45500</v>
      </c>
      <c r="F3429" s="51">
        <f t="shared" si="160"/>
        <v>6.25E-2</v>
      </c>
      <c r="G3429" s="33">
        <f t="shared" si="161"/>
        <v>45500.0625</v>
      </c>
    </row>
    <row r="3430" spans="1:7" x14ac:dyDescent="0.45">
      <c r="A3430">
        <v>0</v>
      </c>
      <c r="B3430">
        <v>0</v>
      </c>
      <c r="C3430" t="s">
        <v>3352</v>
      </c>
      <c r="D3430" t="s">
        <v>3353</v>
      </c>
      <c r="E3430" s="32">
        <f t="shared" si="159"/>
        <v>45500</v>
      </c>
      <c r="F3430" s="51">
        <f t="shared" si="160"/>
        <v>8.3333333333333329E-2</v>
      </c>
      <c r="G3430" s="33">
        <f t="shared" si="161"/>
        <v>45500.083333333336</v>
      </c>
    </row>
    <row r="3431" spans="1:7" x14ac:dyDescent="0.45">
      <c r="A3431">
        <v>0</v>
      </c>
      <c r="B3431">
        <v>0</v>
      </c>
      <c r="C3431" t="s">
        <v>3353</v>
      </c>
      <c r="D3431" t="s">
        <v>3354</v>
      </c>
      <c r="E3431" s="32">
        <f t="shared" si="159"/>
        <v>45500</v>
      </c>
      <c r="F3431" s="51">
        <f t="shared" si="160"/>
        <v>0.10416666666666667</v>
      </c>
      <c r="G3431" s="33">
        <f t="shared" si="161"/>
        <v>45500.104166666664</v>
      </c>
    </row>
    <row r="3432" spans="1:7" x14ac:dyDescent="0.45">
      <c r="A3432">
        <v>0</v>
      </c>
      <c r="B3432">
        <v>0</v>
      </c>
      <c r="C3432" t="s">
        <v>3354</v>
      </c>
      <c r="D3432" t="s">
        <v>3355</v>
      </c>
      <c r="E3432" s="32">
        <f t="shared" si="159"/>
        <v>45500</v>
      </c>
      <c r="F3432" s="51">
        <f t="shared" si="160"/>
        <v>0.125</v>
      </c>
      <c r="G3432" s="33">
        <f t="shared" si="161"/>
        <v>45500.125</v>
      </c>
    </row>
    <row r="3433" spans="1:7" x14ac:dyDescent="0.45">
      <c r="A3433">
        <v>0</v>
      </c>
      <c r="B3433">
        <v>0</v>
      </c>
      <c r="C3433" t="s">
        <v>3355</v>
      </c>
      <c r="D3433" t="s">
        <v>3356</v>
      </c>
      <c r="E3433" s="32">
        <f t="shared" si="159"/>
        <v>45500</v>
      </c>
      <c r="F3433" s="51">
        <f t="shared" si="160"/>
        <v>0.14583333333333334</v>
      </c>
      <c r="G3433" s="33">
        <f t="shared" si="161"/>
        <v>45500.145833333336</v>
      </c>
    </row>
    <row r="3434" spans="1:7" x14ac:dyDescent="0.45">
      <c r="A3434">
        <v>0</v>
      </c>
      <c r="B3434">
        <v>0</v>
      </c>
      <c r="C3434" t="s">
        <v>3356</v>
      </c>
      <c r="D3434" t="s">
        <v>3357</v>
      </c>
      <c r="E3434" s="32">
        <f t="shared" si="159"/>
        <v>45500</v>
      </c>
      <c r="F3434" s="51">
        <f t="shared" si="160"/>
        <v>0.16666666666666666</v>
      </c>
      <c r="G3434" s="33">
        <f t="shared" si="161"/>
        <v>45500.166666666664</v>
      </c>
    </row>
    <row r="3435" spans="1:7" x14ac:dyDescent="0.45">
      <c r="A3435">
        <v>0</v>
      </c>
      <c r="B3435">
        <v>0</v>
      </c>
      <c r="C3435" t="s">
        <v>3357</v>
      </c>
      <c r="D3435" t="s">
        <v>3358</v>
      </c>
      <c r="E3435" s="32">
        <f t="shared" si="159"/>
        <v>45500</v>
      </c>
      <c r="F3435" s="51">
        <f t="shared" si="160"/>
        <v>0.1875</v>
      </c>
      <c r="G3435" s="33">
        <f t="shared" si="161"/>
        <v>45500.1875</v>
      </c>
    </row>
    <row r="3436" spans="1:7" x14ac:dyDescent="0.45">
      <c r="A3436">
        <v>0</v>
      </c>
      <c r="B3436">
        <v>0</v>
      </c>
      <c r="C3436" t="s">
        <v>3358</v>
      </c>
      <c r="D3436" t="s">
        <v>3359</v>
      </c>
      <c r="E3436" s="32">
        <f t="shared" si="159"/>
        <v>45500</v>
      </c>
      <c r="F3436" s="51">
        <f t="shared" si="160"/>
        <v>0.20833333333333334</v>
      </c>
      <c r="G3436" s="33">
        <f t="shared" si="161"/>
        <v>45500.208333333336</v>
      </c>
    </row>
    <row r="3437" spans="1:7" x14ac:dyDescent="0.45">
      <c r="A3437">
        <v>0</v>
      </c>
      <c r="B3437">
        <v>0</v>
      </c>
      <c r="C3437" t="s">
        <v>3359</v>
      </c>
      <c r="D3437" t="s">
        <v>3360</v>
      </c>
      <c r="E3437" s="32">
        <f t="shared" si="159"/>
        <v>45500</v>
      </c>
      <c r="F3437" s="51">
        <f t="shared" si="160"/>
        <v>0.22916666666666666</v>
      </c>
      <c r="G3437" s="33">
        <f t="shared" si="161"/>
        <v>45500.229166666664</v>
      </c>
    </row>
    <row r="3438" spans="1:7" x14ac:dyDescent="0.45">
      <c r="A3438">
        <v>0</v>
      </c>
      <c r="B3438">
        <v>0</v>
      </c>
      <c r="C3438" t="s">
        <v>3360</v>
      </c>
      <c r="D3438" t="s">
        <v>3361</v>
      </c>
      <c r="E3438" s="32">
        <f t="shared" si="159"/>
        <v>45500</v>
      </c>
      <c r="F3438" s="51">
        <f t="shared" si="160"/>
        <v>0.25</v>
      </c>
      <c r="G3438" s="33">
        <f t="shared" si="161"/>
        <v>45500.25</v>
      </c>
    </row>
    <row r="3439" spans="1:7" x14ac:dyDescent="0.45">
      <c r="A3439">
        <v>0</v>
      </c>
      <c r="B3439">
        <v>0</v>
      </c>
      <c r="C3439" t="s">
        <v>3361</v>
      </c>
      <c r="D3439" t="s">
        <v>3362</v>
      </c>
      <c r="E3439" s="32">
        <f t="shared" si="159"/>
        <v>45500</v>
      </c>
      <c r="F3439" s="51">
        <f t="shared" si="160"/>
        <v>0.27083333333333331</v>
      </c>
      <c r="G3439" s="33">
        <f t="shared" si="161"/>
        <v>45500.270833333336</v>
      </c>
    </row>
    <row r="3440" spans="1:7" x14ac:dyDescent="0.45">
      <c r="A3440">
        <v>0</v>
      </c>
      <c r="B3440">
        <v>0</v>
      </c>
      <c r="C3440" t="s">
        <v>3362</v>
      </c>
      <c r="D3440" t="s">
        <v>3363</v>
      </c>
      <c r="E3440" s="32">
        <f t="shared" si="159"/>
        <v>45500</v>
      </c>
      <c r="F3440" s="51">
        <f t="shared" si="160"/>
        <v>0.29166666666666669</v>
      </c>
      <c r="G3440" s="33">
        <f t="shared" si="161"/>
        <v>45500.291666666664</v>
      </c>
    </row>
    <row r="3441" spans="1:7" x14ac:dyDescent="0.45">
      <c r="A3441">
        <v>0</v>
      </c>
      <c r="B3441">
        <v>0</v>
      </c>
      <c r="C3441" t="s">
        <v>3363</v>
      </c>
      <c r="D3441" t="s">
        <v>3364</v>
      </c>
      <c r="E3441" s="32">
        <f t="shared" si="159"/>
        <v>45500</v>
      </c>
      <c r="F3441" s="51">
        <f t="shared" si="160"/>
        <v>0.3125</v>
      </c>
      <c r="G3441" s="33">
        <f t="shared" si="161"/>
        <v>45500.3125</v>
      </c>
    </row>
    <row r="3442" spans="1:7" x14ac:dyDescent="0.45">
      <c r="A3442">
        <v>0</v>
      </c>
      <c r="B3442">
        <v>0</v>
      </c>
      <c r="C3442" t="s">
        <v>3364</v>
      </c>
      <c r="D3442" t="s">
        <v>3365</v>
      </c>
      <c r="E3442" s="32">
        <f t="shared" si="159"/>
        <v>45500</v>
      </c>
      <c r="F3442" s="51">
        <f t="shared" si="160"/>
        <v>0.33333333333333331</v>
      </c>
      <c r="G3442" s="33">
        <f t="shared" si="161"/>
        <v>45500.333333333336</v>
      </c>
    </row>
    <row r="3443" spans="1:7" x14ac:dyDescent="0.45">
      <c r="A3443">
        <v>0</v>
      </c>
      <c r="B3443">
        <v>0</v>
      </c>
      <c r="C3443" t="s">
        <v>3365</v>
      </c>
      <c r="D3443" t="s">
        <v>3366</v>
      </c>
      <c r="E3443" s="32">
        <f t="shared" si="159"/>
        <v>45500</v>
      </c>
      <c r="F3443" s="51">
        <f t="shared" si="160"/>
        <v>0.35416666666666669</v>
      </c>
      <c r="G3443" s="33">
        <f t="shared" si="161"/>
        <v>45500.354166666664</v>
      </c>
    </row>
    <row r="3444" spans="1:7" x14ac:dyDescent="0.45">
      <c r="A3444">
        <v>0</v>
      </c>
      <c r="B3444">
        <v>0</v>
      </c>
      <c r="C3444" t="s">
        <v>3366</v>
      </c>
      <c r="D3444" t="s">
        <v>3367</v>
      </c>
      <c r="E3444" s="32">
        <f t="shared" si="159"/>
        <v>45500</v>
      </c>
      <c r="F3444" s="51">
        <f t="shared" si="160"/>
        <v>0.375</v>
      </c>
      <c r="G3444" s="33">
        <f t="shared" si="161"/>
        <v>45500.375</v>
      </c>
    </row>
    <row r="3445" spans="1:7" x14ac:dyDescent="0.45">
      <c r="A3445">
        <v>0</v>
      </c>
      <c r="B3445">
        <v>0</v>
      </c>
      <c r="C3445" t="s">
        <v>3367</v>
      </c>
      <c r="D3445" t="s">
        <v>3368</v>
      </c>
      <c r="E3445" s="32">
        <f t="shared" si="159"/>
        <v>45500</v>
      </c>
      <c r="F3445" s="51">
        <f t="shared" si="160"/>
        <v>0.39583333333333331</v>
      </c>
      <c r="G3445" s="33">
        <f t="shared" si="161"/>
        <v>45500.395833333336</v>
      </c>
    </row>
    <row r="3446" spans="1:7" x14ac:dyDescent="0.45">
      <c r="A3446">
        <v>0</v>
      </c>
      <c r="B3446">
        <v>0</v>
      </c>
      <c r="C3446" t="s">
        <v>3368</v>
      </c>
      <c r="D3446" t="s">
        <v>3369</v>
      </c>
      <c r="E3446" s="32">
        <f t="shared" si="159"/>
        <v>45500</v>
      </c>
      <c r="F3446" s="51">
        <f t="shared" si="160"/>
        <v>0.41666666666666669</v>
      </c>
      <c r="G3446" s="33">
        <f t="shared" si="161"/>
        <v>45500.416666666664</v>
      </c>
    </row>
    <row r="3447" spans="1:7" x14ac:dyDescent="0.45">
      <c r="A3447">
        <v>0</v>
      </c>
      <c r="B3447">
        <v>0</v>
      </c>
      <c r="C3447" t="s">
        <v>3369</v>
      </c>
      <c r="D3447" t="s">
        <v>3370</v>
      </c>
      <c r="E3447" s="32">
        <f t="shared" si="159"/>
        <v>45500</v>
      </c>
      <c r="F3447" s="51">
        <f t="shared" si="160"/>
        <v>0.4375</v>
      </c>
      <c r="G3447" s="33">
        <f t="shared" si="161"/>
        <v>45500.4375</v>
      </c>
    </row>
    <row r="3448" spans="1:7" x14ac:dyDescent="0.45">
      <c r="A3448">
        <v>0</v>
      </c>
      <c r="B3448">
        <v>0</v>
      </c>
      <c r="C3448" t="s">
        <v>3370</v>
      </c>
      <c r="D3448" t="s">
        <v>3371</v>
      </c>
      <c r="E3448" s="32">
        <f t="shared" si="159"/>
        <v>45500</v>
      </c>
      <c r="F3448" s="51">
        <f t="shared" si="160"/>
        <v>0.45833333333333331</v>
      </c>
      <c r="G3448" s="33">
        <f t="shared" si="161"/>
        <v>45500.458333333336</v>
      </c>
    </row>
    <row r="3449" spans="1:7" x14ac:dyDescent="0.45">
      <c r="A3449">
        <v>0</v>
      </c>
      <c r="B3449">
        <v>0</v>
      </c>
      <c r="C3449" t="s">
        <v>3371</v>
      </c>
      <c r="D3449" t="s">
        <v>3372</v>
      </c>
      <c r="E3449" s="32">
        <f t="shared" si="159"/>
        <v>45500</v>
      </c>
      <c r="F3449" s="51">
        <f t="shared" si="160"/>
        <v>0.47916666666666669</v>
      </c>
      <c r="G3449" s="33">
        <f t="shared" si="161"/>
        <v>45500.479166666664</v>
      </c>
    </row>
    <row r="3450" spans="1:7" x14ac:dyDescent="0.45">
      <c r="A3450">
        <v>0.2132</v>
      </c>
      <c r="B3450">
        <v>1.17</v>
      </c>
      <c r="C3450" t="s">
        <v>3372</v>
      </c>
      <c r="D3450" t="s">
        <v>3373</v>
      </c>
      <c r="E3450" s="32">
        <f t="shared" si="159"/>
        <v>45500</v>
      </c>
      <c r="F3450" s="51">
        <f t="shared" si="160"/>
        <v>0.5</v>
      </c>
      <c r="G3450" s="33">
        <f t="shared" si="161"/>
        <v>45500.5</v>
      </c>
    </row>
    <row r="3451" spans="1:7" x14ac:dyDescent="0.45">
      <c r="A3451">
        <v>0</v>
      </c>
      <c r="B3451">
        <v>0</v>
      </c>
      <c r="C3451" t="s">
        <v>3373</v>
      </c>
      <c r="D3451" t="s">
        <v>3374</v>
      </c>
      <c r="E3451" s="32">
        <f t="shared" si="159"/>
        <v>45500</v>
      </c>
      <c r="F3451" s="51">
        <f t="shared" si="160"/>
        <v>0.52083333333333337</v>
      </c>
      <c r="G3451" s="33">
        <f t="shared" si="161"/>
        <v>45500.520833333336</v>
      </c>
    </row>
    <row r="3452" spans="1:7" x14ac:dyDescent="0.45">
      <c r="A3452">
        <v>0</v>
      </c>
      <c r="B3452">
        <v>0</v>
      </c>
      <c r="C3452" t="s">
        <v>3374</v>
      </c>
      <c r="D3452" t="s">
        <v>3375</v>
      </c>
      <c r="E3452" s="32">
        <f t="shared" si="159"/>
        <v>45500</v>
      </c>
      <c r="F3452" s="51">
        <f t="shared" si="160"/>
        <v>0.54166666666666663</v>
      </c>
      <c r="G3452" s="33">
        <f t="shared" si="161"/>
        <v>45500.541666666664</v>
      </c>
    </row>
    <row r="3453" spans="1:7" x14ac:dyDescent="0.45">
      <c r="A3453">
        <v>0</v>
      </c>
      <c r="B3453">
        <v>0</v>
      </c>
      <c r="C3453" t="s">
        <v>3375</v>
      </c>
      <c r="D3453" t="s">
        <v>3376</v>
      </c>
      <c r="E3453" s="32">
        <f t="shared" si="159"/>
        <v>45500</v>
      </c>
      <c r="F3453" s="51">
        <f t="shared" si="160"/>
        <v>0.5625</v>
      </c>
      <c r="G3453" s="33">
        <f t="shared" si="161"/>
        <v>45500.5625</v>
      </c>
    </row>
    <row r="3454" spans="1:7" x14ac:dyDescent="0.45">
      <c r="A3454">
        <v>0</v>
      </c>
      <c r="B3454">
        <v>0</v>
      </c>
      <c r="C3454" t="s">
        <v>3376</v>
      </c>
      <c r="D3454" t="s">
        <v>3377</v>
      </c>
      <c r="E3454" s="32">
        <f t="shared" si="159"/>
        <v>45500</v>
      </c>
      <c r="F3454" s="51">
        <f t="shared" si="160"/>
        <v>0.58333333333333337</v>
      </c>
      <c r="G3454" s="33">
        <f t="shared" si="161"/>
        <v>45500.583333333336</v>
      </c>
    </row>
    <row r="3455" spans="1:7" x14ac:dyDescent="0.45">
      <c r="A3455">
        <v>0</v>
      </c>
      <c r="B3455">
        <v>0</v>
      </c>
      <c r="C3455" t="s">
        <v>3377</v>
      </c>
      <c r="D3455" t="s">
        <v>3378</v>
      </c>
      <c r="E3455" s="32">
        <f t="shared" si="159"/>
        <v>45500</v>
      </c>
      <c r="F3455" s="51">
        <f t="shared" si="160"/>
        <v>0.60416666666666663</v>
      </c>
      <c r="G3455" s="33">
        <f t="shared" si="161"/>
        <v>45500.604166666664</v>
      </c>
    </row>
    <row r="3456" spans="1:7" x14ac:dyDescent="0.45">
      <c r="A3456">
        <v>0</v>
      </c>
      <c r="B3456">
        <v>0</v>
      </c>
      <c r="C3456" t="s">
        <v>3378</v>
      </c>
      <c r="D3456" t="s">
        <v>3379</v>
      </c>
      <c r="E3456" s="32">
        <f t="shared" si="159"/>
        <v>45500</v>
      </c>
      <c r="F3456" s="51">
        <f t="shared" si="160"/>
        <v>0.625</v>
      </c>
      <c r="G3456" s="33">
        <f t="shared" si="161"/>
        <v>45500.625</v>
      </c>
    </row>
    <row r="3457" spans="1:7" x14ac:dyDescent="0.45">
      <c r="A3457">
        <v>0</v>
      </c>
      <c r="B3457">
        <v>0</v>
      </c>
      <c r="C3457" t="s">
        <v>3379</v>
      </c>
      <c r="D3457" t="s">
        <v>3380</v>
      </c>
      <c r="E3457" s="32">
        <f t="shared" si="159"/>
        <v>45500</v>
      </c>
      <c r="F3457" s="51">
        <f t="shared" si="160"/>
        <v>0.64583333333333337</v>
      </c>
      <c r="G3457" s="33">
        <f t="shared" si="161"/>
        <v>45500.645833333336</v>
      </c>
    </row>
    <row r="3458" spans="1:7" x14ac:dyDescent="0.45">
      <c r="A3458">
        <v>0</v>
      </c>
      <c r="B3458">
        <v>0</v>
      </c>
      <c r="C3458" t="s">
        <v>3380</v>
      </c>
      <c r="D3458" t="s">
        <v>3381</v>
      </c>
      <c r="E3458" s="32">
        <f t="shared" si="159"/>
        <v>45500</v>
      </c>
      <c r="F3458" s="51">
        <f t="shared" si="160"/>
        <v>0.66666666666666663</v>
      </c>
      <c r="G3458" s="33">
        <f t="shared" si="161"/>
        <v>45500.666666666664</v>
      </c>
    </row>
    <row r="3459" spans="1:7" x14ac:dyDescent="0.45">
      <c r="A3459">
        <v>0.58350000000000002</v>
      </c>
      <c r="B3459">
        <v>3.2</v>
      </c>
      <c r="C3459" t="s">
        <v>3381</v>
      </c>
      <c r="D3459" t="s">
        <v>3382</v>
      </c>
      <c r="E3459" s="32">
        <f t="shared" si="159"/>
        <v>45500</v>
      </c>
      <c r="F3459" s="51">
        <f t="shared" si="160"/>
        <v>0.6875</v>
      </c>
      <c r="G3459" s="33">
        <f t="shared" si="161"/>
        <v>45500.6875</v>
      </c>
    </row>
    <row r="3460" spans="1:7" x14ac:dyDescent="0.45">
      <c r="A3460">
        <v>0</v>
      </c>
      <c r="B3460">
        <v>0</v>
      </c>
      <c r="C3460" t="s">
        <v>3382</v>
      </c>
      <c r="D3460" t="s">
        <v>3383</v>
      </c>
      <c r="E3460" s="32">
        <f t="shared" ref="E3460:E3523" si="162">DATE(MID(C3460,2,4),MID(C3460,7,2),MID(C3460,10,2))</f>
        <v>45500</v>
      </c>
      <c r="F3460" s="51">
        <f t="shared" ref="F3460:F3523" si="163">TIME(MID(C3460,13,2),MID(C3460,16,2),0)</f>
        <v>0.70833333333333337</v>
      </c>
      <c r="G3460" s="33">
        <f t="shared" ref="G3460:G3523" si="164">E3460+F3460</f>
        <v>45500.708333333336</v>
      </c>
    </row>
    <row r="3461" spans="1:7" x14ac:dyDescent="0.45">
      <c r="A3461">
        <v>0</v>
      </c>
      <c r="B3461">
        <v>0</v>
      </c>
      <c r="C3461" t="s">
        <v>3383</v>
      </c>
      <c r="D3461" t="s">
        <v>3384</v>
      </c>
      <c r="E3461" s="32">
        <f t="shared" si="162"/>
        <v>45500</v>
      </c>
      <c r="F3461" s="51">
        <f t="shared" si="163"/>
        <v>0.72916666666666663</v>
      </c>
      <c r="G3461" s="33">
        <f t="shared" si="164"/>
        <v>45500.729166666664</v>
      </c>
    </row>
    <row r="3462" spans="1:7" x14ac:dyDescent="0.45">
      <c r="A3462">
        <v>0</v>
      </c>
      <c r="B3462">
        <v>0</v>
      </c>
      <c r="C3462" t="s">
        <v>3384</v>
      </c>
      <c r="D3462" t="s">
        <v>3385</v>
      </c>
      <c r="E3462" s="32">
        <f t="shared" si="162"/>
        <v>45500</v>
      </c>
      <c r="F3462" s="51">
        <f t="shared" si="163"/>
        <v>0.75</v>
      </c>
      <c r="G3462" s="33">
        <f t="shared" si="164"/>
        <v>45500.75</v>
      </c>
    </row>
    <row r="3463" spans="1:7" x14ac:dyDescent="0.45">
      <c r="A3463">
        <v>0</v>
      </c>
      <c r="B3463">
        <v>0</v>
      </c>
      <c r="C3463" t="s">
        <v>3385</v>
      </c>
      <c r="D3463" t="s">
        <v>3386</v>
      </c>
      <c r="E3463" s="32">
        <f t="shared" si="162"/>
        <v>45500</v>
      </c>
      <c r="F3463" s="51">
        <f t="shared" si="163"/>
        <v>0.77083333333333337</v>
      </c>
      <c r="G3463" s="33">
        <f t="shared" si="164"/>
        <v>45500.770833333336</v>
      </c>
    </row>
    <row r="3464" spans="1:7" x14ac:dyDescent="0.45">
      <c r="A3464">
        <v>4.4900000000000002E-2</v>
      </c>
      <c r="B3464">
        <v>0.25</v>
      </c>
      <c r="C3464" t="s">
        <v>3386</v>
      </c>
      <c r="D3464" t="s">
        <v>3387</v>
      </c>
      <c r="E3464" s="32">
        <f t="shared" si="162"/>
        <v>45500</v>
      </c>
      <c r="F3464" s="51">
        <f t="shared" si="163"/>
        <v>0.79166666666666663</v>
      </c>
      <c r="G3464" s="33">
        <f t="shared" si="164"/>
        <v>45500.791666666664</v>
      </c>
    </row>
    <row r="3465" spans="1:7" x14ac:dyDescent="0.45">
      <c r="A3465">
        <v>0.2356</v>
      </c>
      <c r="B3465">
        <v>1.29</v>
      </c>
      <c r="C3465" t="s">
        <v>3387</v>
      </c>
      <c r="D3465" t="s">
        <v>3388</v>
      </c>
      <c r="E3465" s="32">
        <f t="shared" si="162"/>
        <v>45500</v>
      </c>
      <c r="F3465" s="51">
        <f t="shared" si="163"/>
        <v>0.8125</v>
      </c>
      <c r="G3465" s="33">
        <f t="shared" si="164"/>
        <v>45500.8125</v>
      </c>
    </row>
    <row r="3466" spans="1:7" x14ac:dyDescent="0.45">
      <c r="A3466">
        <v>0</v>
      </c>
      <c r="B3466">
        <v>0</v>
      </c>
      <c r="C3466" t="s">
        <v>3388</v>
      </c>
      <c r="D3466" t="s">
        <v>3389</v>
      </c>
      <c r="E3466" s="32">
        <f t="shared" si="162"/>
        <v>45500</v>
      </c>
      <c r="F3466" s="51">
        <f t="shared" si="163"/>
        <v>0.83333333333333337</v>
      </c>
      <c r="G3466" s="33">
        <f t="shared" si="164"/>
        <v>45500.833333333336</v>
      </c>
    </row>
    <row r="3467" spans="1:7" x14ac:dyDescent="0.45">
      <c r="A3467">
        <v>0</v>
      </c>
      <c r="B3467">
        <v>0</v>
      </c>
      <c r="C3467" t="s">
        <v>3389</v>
      </c>
      <c r="D3467" t="s">
        <v>3390</v>
      </c>
      <c r="E3467" s="32">
        <f t="shared" si="162"/>
        <v>45500</v>
      </c>
      <c r="F3467" s="51">
        <f t="shared" si="163"/>
        <v>0.85416666666666663</v>
      </c>
      <c r="G3467" s="33">
        <f t="shared" si="164"/>
        <v>45500.854166666664</v>
      </c>
    </row>
    <row r="3468" spans="1:7" x14ac:dyDescent="0.45">
      <c r="A3468">
        <v>0</v>
      </c>
      <c r="B3468">
        <v>0</v>
      </c>
      <c r="C3468" t="s">
        <v>3390</v>
      </c>
      <c r="D3468" t="s">
        <v>3391</v>
      </c>
      <c r="E3468" s="32">
        <f t="shared" si="162"/>
        <v>45500</v>
      </c>
      <c r="F3468" s="51">
        <f t="shared" si="163"/>
        <v>0.875</v>
      </c>
      <c r="G3468" s="33">
        <f t="shared" si="164"/>
        <v>45500.875</v>
      </c>
    </row>
    <row r="3469" spans="1:7" x14ac:dyDescent="0.45">
      <c r="A3469">
        <v>2.24E-2</v>
      </c>
      <c r="B3469">
        <v>0.12</v>
      </c>
      <c r="C3469" t="s">
        <v>3391</v>
      </c>
      <c r="D3469" t="s">
        <v>3392</v>
      </c>
      <c r="E3469" s="32">
        <f t="shared" si="162"/>
        <v>45500</v>
      </c>
      <c r="F3469" s="51">
        <f t="shared" si="163"/>
        <v>0.89583333333333337</v>
      </c>
      <c r="G3469" s="33">
        <f t="shared" si="164"/>
        <v>45500.895833333336</v>
      </c>
    </row>
    <row r="3470" spans="1:7" x14ac:dyDescent="0.45">
      <c r="A3470">
        <v>0</v>
      </c>
      <c r="B3470">
        <v>0</v>
      </c>
      <c r="C3470" t="s">
        <v>3392</v>
      </c>
      <c r="D3470" t="s">
        <v>3393</v>
      </c>
      <c r="E3470" s="32">
        <f t="shared" si="162"/>
        <v>45500</v>
      </c>
      <c r="F3470" s="51">
        <f t="shared" si="163"/>
        <v>0.91666666666666663</v>
      </c>
      <c r="G3470" s="33">
        <f t="shared" si="164"/>
        <v>45500.916666666664</v>
      </c>
    </row>
    <row r="3471" spans="1:7" x14ac:dyDescent="0.45">
      <c r="A3471">
        <v>0</v>
      </c>
      <c r="B3471">
        <v>0</v>
      </c>
      <c r="C3471" t="s">
        <v>3393</v>
      </c>
      <c r="D3471" t="s">
        <v>3394</v>
      </c>
      <c r="E3471" s="32">
        <f t="shared" si="162"/>
        <v>45500</v>
      </c>
      <c r="F3471" s="51">
        <f t="shared" si="163"/>
        <v>0.9375</v>
      </c>
      <c r="G3471" s="33">
        <f t="shared" si="164"/>
        <v>45500.9375</v>
      </c>
    </row>
    <row r="3472" spans="1:7" x14ac:dyDescent="0.45">
      <c r="A3472">
        <v>0</v>
      </c>
      <c r="B3472">
        <v>0</v>
      </c>
      <c r="C3472" t="s">
        <v>3394</v>
      </c>
      <c r="D3472" t="s">
        <v>3395</v>
      </c>
      <c r="E3472" s="32">
        <f t="shared" si="162"/>
        <v>45500</v>
      </c>
      <c r="F3472" s="51">
        <f t="shared" si="163"/>
        <v>0.95833333333333337</v>
      </c>
      <c r="G3472" s="33">
        <f t="shared" si="164"/>
        <v>45500.958333333336</v>
      </c>
    </row>
    <row r="3473" spans="1:7" x14ac:dyDescent="0.45">
      <c r="A3473">
        <v>0</v>
      </c>
      <c r="B3473">
        <v>0</v>
      </c>
      <c r="C3473" t="s">
        <v>3395</v>
      </c>
      <c r="D3473" t="s">
        <v>3396</v>
      </c>
      <c r="E3473" s="32">
        <f t="shared" si="162"/>
        <v>45500</v>
      </c>
      <c r="F3473" s="51">
        <f t="shared" si="163"/>
        <v>0.97916666666666663</v>
      </c>
      <c r="G3473" s="33">
        <f t="shared" si="164"/>
        <v>45500.979166666664</v>
      </c>
    </row>
    <row r="3474" spans="1:7" x14ac:dyDescent="0.45">
      <c r="A3474">
        <v>0</v>
      </c>
      <c r="B3474">
        <v>0</v>
      </c>
      <c r="C3474" t="s">
        <v>3396</v>
      </c>
      <c r="D3474" t="s">
        <v>3397</v>
      </c>
      <c r="E3474" s="32">
        <f t="shared" si="162"/>
        <v>45501</v>
      </c>
      <c r="F3474" s="51">
        <f t="shared" si="163"/>
        <v>0</v>
      </c>
      <c r="G3474" s="33">
        <f t="shared" si="164"/>
        <v>45501</v>
      </c>
    </row>
    <row r="3475" spans="1:7" x14ac:dyDescent="0.45">
      <c r="A3475">
        <v>0</v>
      </c>
      <c r="B3475">
        <v>0</v>
      </c>
      <c r="C3475" t="s">
        <v>3397</v>
      </c>
      <c r="D3475" t="s">
        <v>3398</v>
      </c>
      <c r="E3475" s="32">
        <f t="shared" si="162"/>
        <v>45501</v>
      </c>
      <c r="F3475" s="51">
        <f t="shared" si="163"/>
        <v>2.0833333333333332E-2</v>
      </c>
      <c r="G3475" s="33">
        <f t="shared" si="164"/>
        <v>45501.020833333336</v>
      </c>
    </row>
    <row r="3476" spans="1:7" x14ac:dyDescent="0.45">
      <c r="A3476">
        <v>0</v>
      </c>
      <c r="B3476">
        <v>0</v>
      </c>
      <c r="C3476" t="s">
        <v>3398</v>
      </c>
      <c r="D3476" t="s">
        <v>3399</v>
      </c>
      <c r="E3476" s="32">
        <f t="shared" si="162"/>
        <v>45501</v>
      </c>
      <c r="F3476" s="51">
        <f t="shared" si="163"/>
        <v>4.1666666666666664E-2</v>
      </c>
      <c r="G3476" s="33">
        <f t="shared" si="164"/>
        <v>45501.041666666664</v>
      </c>
    </row>
    <row r="3477" spans="1:7" x14ac:dyDescent="0.45">
      <c r="A3477">
        <v>0</v>
      </c>
      <c r="B3477">
        <v>0</v>
      </c>
      <c r="C3477" t="s">
        <v>3399</v>
      </c>
      <c r="D3477" t="s">
        <v>3400</v>
      </c>
      <c r="E3477" s="32">
        <f t="shared" si="162"/>
        <v>45501</v>
      </c>
      <c r="F3477" s="51">
        <f t="shared" si="163"/>
        <v>6.25E-2</v>
      </c>
      <c r="G3477" s="33">
        <f t="shared" si="164"/>
        <v>45501.0625</v>
      </c>
    </row>
    <row r="3478" spans="1:7" x14ac:dyDescent="0.45">
      <c r="A3478">
        <v>0</v>
      </c>
      <c r="B3478">
        <v>0</v>
      </c>
      <c r="C3478" t="s">
        <v>3400</v>
      </c>
      <c r="D3478" t="s">
        <v>3401</v>
      </c>
      <c r="E3478" s="32">
        <f t="shared" si="162"/>
        <v>45501</v>
      </c>
      <c r="F3478" s="51">
        <f t="shared" si="163"/>
        <v>8.3333333333333329E-2</v>
      </c>
      <c r="G3478" s="33">
        <f t="shared" si="164"/>
        <v>45501.083333333336</v>
      </c>
    </row>
    <row r="3479" spans="1:7" x14ac:dyDescent="0.45">
      <c r="A3479">
        <v>0</v>
      </c>
      <c r="B3479">
        <v>0</v>
      </c>
      <c r="C3479" t="s">
        <v>3401</v>
      </c>
      <c r="D3479" t="s">
        <v>3402</v>
      </c>
      <c r="E3479" s="32">
        <f t="shared" si="162"/>
        <v>45501</v>
      </c>
      <c r="F3479" s="51">
        <f t="shared" si="163"/>
        <v>0.10416666666666667</v>
      </c>
      <c r="G3479" s="33">
        <f t="shared" si="164"/>
        <v>45501.104166666664</v>
      </c>
    </row>
    <row r="3480" spans="1:7" x14ac:dyDescent="0.45">
      <c r="A3480">
        <v>0</v>
      </c>
      <c r="B3480">
        <v>0</v>
      </c>
      <c r="C3480" t="s">
        <v>3402</v>
      </c>
      <c r="D3480" t="s">
        <v>3403</v>
      </c>
      <c r="E3480" s="32">
        <f t="shared" si="162"/>
        <v>45501</v>
      </c>
      <c r="F3480" s="51">
        <f t="shared" si="163"/>
        <v>0.125</v>
      </c>
      <c r="G3480" s="33">
        <f t="shared" si="164"/>
        <v>45501.125</v>
      </c>
    </row>
    <row r="3481" spans="1:7" x14ac:dyDescent="0.45">
      <c r="A3481">
        <v>0</v>
      </c>
      <c r="B3481">
        <v>0</v>
      </c>
      <c r="C3481" t="s">
        <v>3403</v>
      </c>
      <c r="D3481" t="s">
        <v>3404</v>
      </c>
      <c r="E3481" s="32">
        <f t="shared" si="162"/>
        <v>45501</v>
      </c>
      <c r="F3481" s="51">
        <f t="shared" si="163"/>
        <v>0.14583333333333334</v>
      </c>
      <c r="G3481" s="33">
        <f t="shared" si="164"/>
        <v>45501.145833333336</v>
      </c>
    </row>
    <row r="3482" spans="1:7" x14ac:dyDescent="0.45">
      <c r="A3482">
        <v>0</v>
      </c>
      <c r="B3482">
        <v>0</v>
      </c>
      <c r="C3482" t="s">
        <v>3404</v>
      </c>
      <c r="D3482" t="s">
        <v>3405</v>
      </c>
      <c r="E3482" s="32">
        <f t="shared" si="162"/>
        <v>45501</v>
      </c>
      <c r="F3482" s="51">
        <f t="shared" si="163"/>
        <v>0.16666666666666666</v>
      </c>
      <c r="G3482" s="33">
        <f t="shared" si="164"/>
        <v>45501.166666666664</v>
      </c>
    </row>
    <row r="3483" spans="1:7" x14ac:dyDescent="0.45">
      <c r="A3483">
        <v>0</v>
      </c>
      <c r="B3483">
        <v>0</v>
      </c>
      <c r="C3483" t="s">
        <v>3405</v>
      </c>
      <c r="D3483" t="s">
        <v>3406</v>
      </c>
      <c r="E3483" s="32">
        <f t="shared" si="162"/>
        <v>45501</v>
      </c>
      <c r="F3483" s="51">
        <f t="shared" si="163"/>
        <v>0.1875</v>
      </c>
      <c r="G3483" s="33">
        <f t="shared" si="164"/>
        <v>45501.1875</v>
      </c>
    </row>
    <row r="3484" spans="1:7" x14ac:dyDescent="0.45">
      <c r="A3484">
        <v>0</v>
      </c>
      <c r="B3484">
        <v>0</v>
      </c>
      <c r="C3484" t="s">
        <v>3406</v>
      </c>
      <c r="D3484" t="s">
        <v>3407</v>
      </c>
      <c r="E3484" s="32">
        <f t="shared" si="162"/>
        <v>45501</v>
      </c>
      <c r="F3484" s="51">
        <f t="shared" si="163"/>
        <v>0.20833333333333334</v>
      </c>
      <c r="G3484" s="33">
        <f t="shared" si="164"/>
        <v>45501.208333333336</v>
      </c>
    </row>
    <row r="3485" spans="1:7" x14ac:dyDescent="0.45">
      <c r="A3485">
        <v>0</v>
      </c>
      <c r="B3485">
        <v>0</v>
      </c>
      <c r="C3485" t="s">
        <v>3407</v>
      </c>
      <c r="D3485" t="s">
        <v>3408</v>
      </c>
      <c r="E3485" s="32">
        <f t="shared" si="162"/>
        <v>45501</v>
      </c>
      <c r="F3485" s="51">
        <f t="shared" si="163"/>
        <v>0.22916666666666666</v>
      </c>
      <c r="G3485" s="33">
        <f t="shared" si="164"/>
        <v>45501.229166666664</v>
      </c>
    </row>
    <row r="3486" spans="1:7" x14ac:dyDescent="0.45">
      <c r="A3486">
        <v>0</v>
      </c>
      <c r="B3486">
        <v>0</v>
      </c>
      <c r="C3486" t="s">
        <v>3408</v>
      </c>
      <c r="D3486" t="s">
        <v>3409</v>
      </c>
      <c r="E3486" s="32">
        <f t="shared" si="162"/>
        <v>45501</v>
      </c>
      <c r="F3486" s="51">
        <f t="shared" si="163"/>
        <v>0.25</v>
      </c>
      <c r="G3486" s="33">
        <f t="shared" si="164"/>
        <v>45501.25</v>
      </c>
    </row>
    <row r="3487" spans="1:7" x14ac:dyDescent="0.45">
      <c r="A3487">
        <v>0</v>
      </c>
      <c r="B3487">
        <v>0</v>
      </c>
      <c r="C3487" t="s">
        <v>3409</v>
      </c>
      <c r="D3487" t="s">
        <v>3410</v>
      </c>
      <c r="E3487" s="32">
        <f t="shared" si="162"/>
        <v>45501</v>
      </c>
      <c r="F3487" s="51">
        <f t="shared" si="163"/>
        <v>0.27083333333333331</v>
      </c>
      <c r="G3487" s="33">
        <f t="shared" si="164"/>
        <v>45501.270833333336</v>
      </c>
    </row>
    <row r="3488" spans="1:7" x14ac:dyDescent="0.45">
      <c r="A3488">
        <v>0</v>
      </c>
      <c r="B3488">
        <v>0</v>
      </c>
      <c r="C3488" t="s">
        <v>3410</v>
      </c>
      <c r="D3488" t="s">
        <v>3411</v>
      </c>
      <c r="E3488" s="32">
        <f t="shared" si="162"/>
        <v>45501</v>
      </c>
      <c r="F3488" s="51">
        <f t="shared" si="163"/>
        <v>0.29166666666666669</v>
      </c>
      <c r="G3488" s="33">
        <f t="shared" si="164"/>
        <v>45501.291666666664</v>
      </c>
    </row>
    <row r="3489" spans="1:7" x14ac:dyDescent="0.45">
      <c r="A3489">
        <v>0</v>
      </c>
      <c r="B3489">
        <v>0</v>
      </c>
      <c r="C3489" t="s">
        <v>3411</v>
      </c>
      <c r="D3489" t="s">
        <v>3412</v>
      </c>
      <c r="E3489" s="32">
        <f t="shared" si="162"/>
        <v>45501</v>
      </c>
      <c r="F3489" s="51">
        <f t="shared" si="163"/>
        <v>0.3125</v>
      </c>
      <c r="G3489" s="33">
        <f t="shared" si="164"/>
        <v>45501.3125</v>
      </c>
    </row>
    <row r="3490" spans="1:7" x14ac:dyDescent="0.45">
      <c r="A3490">
        <v>0</v>
      </c>
      <c r="B3490">
        <v>0</v>
      </c>
      <c r="C3490" t="s">
        <v>3412</v>
      </c>
      <c r="D3490" t="s">
        <v>3413</v>
      </c>
      <c r="E3490" s="32">
        <f t="shared" si="162"/>
        <v>45501</v>
      </c>
      <c r="F3490" s="51">
        <f t="shared" si="163"/>
        <v>0.33333333333333331</v>
      </c>
      <c r="G3490" s="33">
        <f t="shared" si="164"/>
        <v>45501.333333333336</v>
      </c>
    </row>
    <row r="3491" spans="1:7" x14ac:dyDescent="0.45">
      <c r="A3491">
        <v>0</v>
      </c>
      <c r="B3491">
        <v>0</v>
      </c>
      <c r="C3491" t="s">
        <v>3413</v>
      </c>
      <c r="D3491" t="s">
        <v>3414</v>
      </c>
      <c r="E3491" s="32">
        <f t="shared" si="162"/>
        <v>45501</v>
      </c>
      <c r="F3491" s="51">
        <f t="shared" si="163"/>
        <v>0.35416666666666669</v>
      </c>
      <c r="G3491" s="33">
        <f t="shared" si="164"/>
        <v>45501.354166666664</v>
      </c>
    </row>
    <row r="3492" spans="1:7" x14ac:dyDescent="0.45">
      <c r="A3492">
        <v>0</v>
      </c>
      <c r="B3492">
        <v>0</v>
      </c>
      <c r="C3492" t="s">
        <v>3414</v>
      </c>
      <c r="D3492" t="s">
        <v>3415</v>
      </c>
      <c r="E3492" s="32">
        <f t="shared" si="162"/>
        <v>45501</v>
      </c>
      <c r="F3492" s="51">
        <f t="shared" si="163"/>
        <v>0.375</v>
      </c>
      <c r="G3492" s="33">
        <f t="shared" si="164"/>
        <v>45501.375</v>
      </c>
    </row>
    <row r="3493" spans="1:7" x14ac:dyDescent="0.45">
      <c r="A3493">
        <v>0</v>
      </c>
      <c r="B3493">
        <v>0</v>
      </c>
      <c r="C3493" t="s">
        <v>3415</v>
      </c>
      <c r="D3493" t="s">
        <v>3416</v>
      </c>
      <c r="E3493" s="32">
        <f t="shared" si="162"/>
        <v>45501</v>
      </c>
      <c r="F3493" s="51">
        <f t="shared" si="163"/>
        <v>0.39583333333333331</v>
      </c>
      <c r="G3493" s="33">
        <f t="shared" si="164"/>
        <v>45501.395833333336</v>
      </c>
    </row>
    <row r="3494" spans="1:7" x14ac:dyDescent="0.45">
      <c r="A3494">
        <v>0</v>
      </c>
      <c r="B3494">
        <v>0</v>
      </c>
      <c r="C3494" t="s">
        <v>3416</v>
      </c>
      <c r="D3494" t="s">
        <v>3417</v>
      </c>
      <c r="E3494" s="32">
        <f t="shared" si="162"/>
        <v>45501</v>
      </c>
      <c r="F3494" s="51">
        <f t="shared" si="163"/>
        <v>0.41666666666666669</v>
      </c>
      <c r="G3494" s="33">
        <f t="shared" si="164"/>
        <v>45501.416666666664</v>
      </c>
    </row>
    <row r="3495" spans="1:7" x14ac:dyDescent="0.45">
      <c r="A3495">
        <v>0</v>
      </c>
      <c r="B3495">
        <v>0</v>
      </c>
      <c r="C3495" t="s">
        <v>3417</v>
      </c>
      <c r="D3495" t="s">
        <v>3418</v>
      </c>
      <c r="E3495" s="32">
        <f t="shared" si="162"/>
        <v>45501</v>
      </c>
      <c r="F3495" s="51">
        <f t="shared" si="163"/>
        <v>0.4375</v>
      </c>
      <c r="G3495" s="33">
        <f t="shared" si="164"/>
        <v>45501.4375</v>
      </c>
    </row>
    <row r="3496" spans="1:7" x14ac:dyDescent="0.45">
      <c r="A3496">
        <v>0</v>
      </c>
      <c r="B3496">
        <v>0</v>
      </c>
      <c r="C3496" t="s">
        <v>3418</v>
      </c>
      <c r="D3496" t="s">
        <v>3419</v>
      </c>
      <c r="E3496" s="32">
        <f t="shared" si="162"/>
        <v>45501</v>
      </c>
      <c r="F3496" s="51">
        <f t="shared" si="163"/>
        <v>0.45833333333333331</v>
      </c>
      <c r="G3496" s="33">
        <f t="shared" si="164"/>
        <v>45501.458333333336</v>
      </c>
    </row>
    <row r="3497" spans="1:7" x14ac:dyDescent="0.45">
      <c r="A3497">
        <v>0</v>
      </c>
      <c r="B3497">
        <v>0</v>
      </c>
      <c r="C3497" t="s">
        <v>3419</v>
      </c>
      <c r="D3497" t="s">
        <v>3420</v>
      </c>
      <c r="E3497" s="32">
        <f t="shared" si="162"/>
        <v>45501</v>
      </c>
      <c r="F3497" s="51">
        <f t="shared" si="163"/>
        <v>0.47916666666666669</v>
      </c>
      <c r="G3497" s="33">
        <f t="shared" si="164"/>
        <v>45501.479166666664</v>
      </c>
    </row>
    <row r="3498" spans="1:7" x14ac:dyDescent="0.45">
      <c r="A3498">
        <v>0</v>
      </c>
      <c r="B3498">
        <v>0</v>
      </c>
      <c r="C3498" t="s">
        <v>3420</v>
      </c>
      <c r="D3498" t="s">
        <v>3421</v>
      </c>
      <c r="E3498" s="32">
        <f t="shared" si="162"/>
        <v>45501</v>
      </c>
      <c r="F3498" s="51">
        <f t="shared" si="163"/>
        <v>0.5</v>
      </c>
      <c r="G3498" s="33">
        <f t="shared" si="164"/>
        <v>45501.5</v>
      </c>
    </row>
    <row r="3499" spans="1:7" x14ac:dyDescent="0.45">
      <c r="A3499">
        <v>0</v>
      </c>
      <c r="B3499">
        <v>0</v>
      </c>
      <c r="C3499" t="s">
        <v>3421</v>
      </c>
      <c r="D3499" t="s">
        <v>3422</v>
      </c>
      <c r="E3499" s="32">
        <f t="shared" si="162"/>
        <v>45501</v>
      </c>
      <c r="F3499" s="51">
        <f t="shared" si="163"/>
        <v>0.52083333333333337</v>
      </c>
      <c r="G3499" s="33">
        <f t="shared" si="164"/>
        <v>45501.520833333336</v>
      </c>
    </row>
    <row r="3500" spans="1:7" x14ac:dyDescent="0.45">
      <c r="A3500">
        <v>0</v>
      </c>
      <c r="B3500">
        <v>0</v>
      </c>
      <c r="C3500" t="s">
        <v>3422</v>
      </c>
      <c r="D3500" t="s">
        <v>3423</v>
      </c>
      <c r="E3500" s="32">
        <f t="shared" si="162"/>
        <v>45501</v>
      </c>
      <c r="F3500" s="51">
        <f t="shared" si="163"/>
        <v>0.54166666666666663</v>
      </c>
      <c r="G3500" s="33">
        <f t="shared" si="164"/>
        <v>45501.541666666664</v>
      </c>
    </row>
    <row r="3501" spans="1:7" x14ac:dyDescent="0.45">
      <c r="A3501">
        <v>0</v>
      </c>
      <c r="B3501">
        <v>0</v>
      </c>
      <c r="C3501" t="s">
        <v>3423</v>
      </c>
      <c r="D3501" t="s">
        <v>3424</v>
      </c>
      <c r="E3501" s="32">
        <f t="shared" si="162"/>
        <v>45501</v>
      </c>
      <c r="F3501" s="51">
        <f t="shared" si="163"/>
        <v>0.5625</v>
      </c>
      <c r="G3501" s="33">
        <f t="shared" si="164"/>
        <v>45501.5625</v>
      </c>
    </row>
    <row r="3502" spans="1:7" x14ac:dyDescent="0.45">
      <c r="A3502">
        <v>0</v>
      </c>
      <c r="B3502">
        <v>0</v>
      </c>
      <c r="C3502" t="s">
        <v>3424</v>
      </c>
      <c r="D3502" t="s">
        <v>3425</v>
      </c>
      <c r="E3502" s="32">
        <f t="shared" si="162"/>
        <v>45501</v>
      </c>
      <c r="F3502" s="51">
        <f t="shared" si="163"/>
        <v>0.58333333333333337</v>
      </c>
      <c r="G3502" s="33">
        <f t="shared" si="164"/>
        <v>45501.583333333336</v>
      </c>
    </row>
    <row r="3503" spans="1:7" x14ac:dyDescent="0.45">
      <c r="A3503">
        <v>0</v>
      </c>
      <c r="B3503">
        <v>0</v>
      </c>
      <c r="C3503" t="s">
        <v>3425</v>
      </c>
      <c r="D3503" t="s">
        <v>3426</v>
      </c>
      <c r="E3503" s="32">
        <f t="shared" si="162"/>
        <v>45501</v>
      </c>
      <c r="F3503" s="51">
        <f t="shared" si="163"/>
        <v>0.60416666666666663</v>
      </c>
      <c r="G3503" s="33">
        <f t="shared" si="164"/>
        <v>45501.604166666664</v>
      </c>
    </row>
    <row r="3504" spans="1:7" x14ac:dyDescent="0.45">
      <c r="A3504">
        <v>0</v>
      </c>
      <c r="B3504">
        <v>0</v>
      </c>
      <c r="C3504" t="s">
        <v>3426</v>
      </c>
      <c r="D3504" t="s">
        <v>3427</v>
      </c>
      <c r="E3504" s="32">
        <f t="shared" si="162"/>
        <v>45501</v>
      </c>
      <c r="F3504" s="51">
        <f t="shared" si="163"/>
        <v>0.625</v>
      </c>
      <c r="G3504" s="33">
        <f t="shared" si="164"/>
        <v>45501.625</v>
      </c>
    </row>
    <row r="3505" spans="1:7" x14ac:dyDescent="0.45">
      <c r="A3505">
        <v>0</v>
      </c>
      <c r="B3505">
        <v>0</v>
      </c>
      <c r="C3505" t="s">
        <v>3427</v>
      </c>
      <c r="D3505" t="s">
        <v>3428</v>
      </c>
      <c r="E3505" s="32">
        <f t="shared" si="162"/>
        <v>45501</v>
      </c>
      <c r="F3505" s="51">
        <f t="shared" si="163"/>
        <v>0.64583333333333337</v>
      </c>
      <c r="G3505" s="33">
        <f t="shared" si="164"/>
        <v>45501.645833333336</v>
      </c>
    </row>
    <row r="3506" spans="1:7" x14ac:dyDescent="0.45">
      <c r="A3506">
        <v>0</v>
      </c>
      <c r="B3506">
        <v>0</v>
      </c>
      <c r="C3506" t="s">
        <v>3428</v>
      </c>
      <c r="D3506" t="s">
        <v>3429</v>
      </c>
      <c r="E3506" s="32">
        <f t="shared" si="162"/>
        <v>45501</v>
      </c>
      <c r="F3506" s="51">
        <f t="shared" si="163"/>
        <v>0.66666666666666663</v>
      </c>
      <c r="G3506" s="33">
        <f t="shared" si="164"/>
        <v>45501.666666666664</v>
      </c>
    </row>
    <row r="3507" spans="1:7" x14ac:dyDescent="0.45">
      <c r="A3507">
        <v>0</v>
      </c>
      <c r="B3507">
        <v>0</v>
      </c>
      <c r="C3507" t="s">
        <v>3429</v>
      </c>
      <c r="D3507" t="s">
        <v>3430</v>
      </c>
      <c r="E3507" s="32">
        <f t="shared" si="162"/>
        <v>45501</v>
      </c>
      <c r="F3507" s="51">
        <f t="shared" si="163"/>
        <v>0.6875</v>
      </c>
      <c r="G3507" s="33">
        <f t="shared" si="164"/>
        <v>45501.6875</v>
      </c>
    </row>
    <row r="3508" spans="1:7" x14ac:dyDescent="0.45">
      <c r="A3508">
        <v>0</v>
      </c>
      <c r="B3508">
        <v>0</v>
      </c>
      <c r="C3508" t="s">
        <v>3430</v>
      </c>
      <c r="D3508" t="s">
        <v>3431</v>
      </c>
      <c r="E3508" s="32">
        <f t="shared" si="162"/>
        <v>45501</v>
      </c>
      <c r="F3508" s="51">
        <f t="shared" si="163"/>
        <v>0.70833333333333337</v>
      </c>
      <c r="G3508" s="33">
        <f t="shared" si="164"/>
        <v>45501.708333333336</v>
      </c>
    </row>
    <row r="3509" spans="1:7" x14ac:dyDescent="0.45">
      <c r="A3509">
        <v>0</v>
      </c>
      <c r="B3509">
        <v>0</v>
      </c>
      <c r="C3509" t="s">
        <v>3431</v>
      </c>
      <c r="D3509" t="s">
        <v>3432</v>
      </c>
      <c r="E3509" s="32">
        <f t="shared" si="162"/>
        <v>45501</v>
      </c>
      <c r="F3509" s="51">
        <f t="shared" si="163"/>
        <v>0.72916666666666663</v>
      </c>
      <c r="G3509" s="33">
        <f t="shared" si="164"/>
        <v>45501.729166666664</v>
      </c>
    </row>
    <row r="3510" spans="1:7" x14ac:dyDescent="0.45">
      <c r="A3510">
        <v>0</v>
      </c>
      <c r="B3510">
        <v>0</v>
      </c>
      <c r="C3510" t="s">
        <v>3432</v>
      </c>
      <c r="D3510" t="s">
        <v>3433</v>
      </c>
      <c r="E3510" s="32">
        <f t="shared" si="162"/>
        <v>45501</v>
      </c>
      <c r="F3510" s="51">
        <f t="shared" si="163"/>
        <v>0.75</v>
      </c>
      <c r="G3510" s="33">
        <f t="shared" si="164"/>
        <v>45501.75</v>
      </c>
    </row>
    <row r="3511" spans="1:7" x14ac:dyDescent="0.45">
      <c r="A3511">
        <v>0</v>
      </c>
      <c r="B3511">
        <v>0</v>
      </c>
      <c r="C3511" t="s">
        <v>3433</v>
      </c>
      <c r="D3511" t="s">
        <v>3434</v>
      </c>
      <c r="E3511" s="32">
        <f t="shared" si="162"/>
        <v>45501</v>
      </c>
      <c r="F3511" s="51">
        <f t="shared" si="163"/>
        <v>0.77083333333333337</v>
      </c>
      <c r="G3511" s="33">
        <f t="shared" si="164"/>
        <v>45501.770833333336</v>
      </c>
    </row>
    <row r="3512" spans="1:7" x14ac:dyDescent="0.45">
      <c r="A3512">
        <v>0</v>
      </c>
      <c r="B3512">
        <v>0</v>
      </c>
      <c r="C3512" t="s">
        <v>3434</v>
      </c>
      <c r="D3512" t="s">
        <v>3435</v>
      </c>
      <c r="E3512" s="32">
        <f t="shared" si="162"/>
        <v>45501</v>
      </c>
      <c r="F3512" s="51">
        <f t="shared" si="163"/>
        <v>0.79166666666666663</v>
      </c>
      <c r="G3512" s="33">
        <f t="shared" si="164"/>
        <v>45501.791666666664</v>
      </c>
    </row>
    <row r="3513" spans="1:7" x14ac:dyDescent="0.45">
      <c r="A3513">
        <v>0</v>
      </c>
      <c r="B3513">
        <v>0</v>
      </c>
      <c r="C3513" t="s">
        <v>3435</v>
      </c>
      <c r="D3513" t="s">
        <v>3436</v>
      </c>
      <c r="E3513" s="32">
        <f t="shared" si="162"/>
        <v>45501</v>
      </c>
      <c r="F3513" s="51">
        <f t="shared" si="163"/>
        <v>0.8125</v>
      </c>
      <c r="G3513" s="33">
        <f t="shared" si="164"/>
        <v>45501.8125</v>
      </c>
    </row>
    <row r="3514" spans="1:7" x14ac:dyDescent="0.45">
      <c r="A3514">
        <v>0</v>
      </c>
      <c r="B3514">
        <v>0</v>
      </c>
      <c r="C3514" t="s">
        <v>3436</v>
      </c>
      <c r="D3514" t="s">
        <v>3437</v>
      </c>
      <c r="E3514" s="32">
        <f t="shared" si="162"/>
        <v>45501</v>
      </c>
      <c r="F3514" s="51">
        <f t="shared" si="163"/>
        <v>0.83333333333333337</v>
      </c>
      <c r="G3514" s="33">
        <f t="shared" si="164"/>
        <v>45501.833333333336</v>
      </c>
    </row>
    <row r="3515" spans="1:7" x14ac:dyDescent="0.45">
      <c r="A3515">
        <v>0</v>
      </c>
      <c r="B3515">
        <v>0</v>
      </c>
      <c r="C3515" t="s">
        <v>3437</v>
      </c>
      <c r="D3515" t="s">
        <v>3438</v>
      </c>
      <c r="E3515" s="32">
        <f t="shared" si="162"/>
        <v>45501</v>
      </c>
      <c r="F3515" s="51">
        <f t="shared" si="163"/>
        <v>0.85416666666666663</v>
      </c>
      <c r="G3515" s="33">
        <f t="shared" si="164"/>
        <v>45501.854166666664</v>
      </c>
    </row>
    <row r="3516" spans="1:7" x14ac:dyDescent="0.45">
      <c r="A3516">
        <v>0</v>
      </c>
      <c r="B3516">
        <v>0</v>
      </c>
      <c r="C3516" t="s">
        <v>3438</v>
      </c>
      <c r="D3516" t="s">
        <v>3439</v>
      </c>
      <c r="E3516" s="32">
        <f t="shared" si="162"/>
        <v>45501</v>
      </c>
      <c r="F3516" s="51">
        <f t="shared" si="163"/>
        <v>0.875</v>
      </c>
      <c r="G3516" s="33">
        <f t="shared" si="164"/>
        <v>45501.875</v>
      </c>
    </row>
    <row r="3517" spans="1:7" x14ac:dyDescent="0.45">
      <c r="A3517">
        <v>2.9622000000000002</v>
      </c>
      <c r="B3517">
        <v>16.260000000000002</v>
      </c>
      <c r="C3517" t="s">
        <v>3439</v>
      </c>
      <c r="D3517" t="s">
        <v>3440</v>
      </c>
      <c r="E3517" s="32">
        <f t="shared" si="162"/>
        <v>45501</v>
      </c>
      <c r="F3517" s="51">
        <f t="shared" si="163"/>
        <v>0.89583333333333337</v>
      </c>
      <c r="G3517" s="33">
        <f t="shared" si="164"/>
        <v>45501.895833333336</v>
      </c>
    </row>
    <row r="3518" spans="1:7" x14ac:dyDescent="0.45">
      <c r="A3518">
        <v>0</v>
      </c>
      <c r="B3518">
        <v>0</v>
      </c>
      <c r="C3518" t="s">
        <v>3440</v>
      </c>
      <c r="D3518" t="s">
        <v>3441</v>
      </c>
      <c r="E3518" s="32">
        <f t="shared" si="162"/>
        <v>45501</v>
      </c>
      <c r="F3518" s="51">
        <f t="shared" si="163"/>
        <v>0.91666666666666663</v>
      </c>
      <c r="G3518" s="33">
        <f t="shared" si="164"/>
        <v>45501.916666666664</v>
      </c>
    </row>
    <row r="3519" spans="1:7" x14ac:dyDescent="0.45">
      <c r="A3519">
        <v>0</v>
      </c>
      <c r="B3519">
        <v>0</v>
      </c>
      <c r="C3519" t="s">
        <v>3441</v>
      </c>
      <c r="D3519" t="s">
        <v>3442</v>
      </c>
      <c r="E3519" s="32">
        <f t="shared" si="162"/>
        <v>45501</v>
      </c>
      <c r="F3519" s="51">
        <f t="shared" si="163"/>
        <v>0.9375</v>
      </c>
      <c r="G3519" s="33">
        <f t="shared" si="164"/>
        <v>45501.9375</v>
      </c>
    </row>
    <row r="3520" spans="1:7" x14ac:dyDescent="0.45">
      <c r="A3520">
        <v>0</v>
      </c>
      <c r="B3520">
        <v>0</v>
      </c>
      <c r="C3520" t="s">
        <v>3442</v>
      </c>
      <c r="D3520" t="s">
        <v>3443</v>
      </c>
      <c r="E3520" s="32">
        <f t="shared" si="162"/>
        <v>45501</v>
      </c>
      <c r="F3520" s="51">
        <f t="shared" si="163"/>
        <v>0.95833333333333337</v>
      </c>
      <c r="G3520" s="33">
        <f t="shared" si="164"/>
        <v>45501.958333333336</v>
      </c>
    </row>
    <row r="3521" spans="1:7" x14ac:dyDescent="0.45">
      <c r="A3521">
        <v>0</v>
      </c>
      <c r="B3521">
        <v>0</v>
      </c>
      <c r="C3521" t="s">
        <v>3443</v>
      </c>
      <c r="D3521" t="s">
        <v>3444</v>
      </c>
      <c r="E3521" s="32">
        <f t="shared" si="162"/>
        <v>45501</v>
      </c>
      <c r="F3521" s="51">
        <f t="shared" si="163"/>
        <v>0.97916666666666663</v>
      </c>
      <c r="G3521" s="33">
        <f t="shared" si="164"/>
        <v>45501.979166666664</v>
      </c>
    </row>
    <row r="3522" spans="1:7" x14ac:dyDescent="0.45">
      <c r="A3522">
        <v>0</v>
      </c>
      <c r="B3522">
        <v>0</v>
      </c>
      <c r="C3522" t="s">
        <v>3444</v>
      </c>
      <c r="D3522" t="s">
        <v>3445</v>
      </c>
      <c r="E3522" s="32">
        <f t="shared" si="162"/>
        <v>45502</v>
      </c>
      <c r="F3522" s="51">
        <f t="shared" si="163"/>
        <v>0</v>
      </c>
      <c r="G3522" s="33">
        <f t="shared" si="164"/>
        <v>45502</v>
      </c>
    </row>
    <row r="3523" spans="1:7" x14ac:dyDescent="0.45">
      <c r="A3523">
        <v>0</v>
      </c>
      <c r="B3523">
        <v>0</v>
      </c>
      <c r="C3523" t="s">
        <v>3445</v>
      </c>
      <c r="D3523" t="s">
        <v>3446</v>
      </c>
      <c r="E3523" s="32">
        <f t="shared" si="162"/>
        <v>45502</v>
      </c>
      <c r="F3523" s="51">
        <f t="shared" si="163"/>
        <v>2.0833333333333332E-2</v>
      </c>
      <c r="G3523" s="33">
        <f t="shared" si="164"/>
        <v>45502.020833333336</v>
      </c>
    </row>
    <row r="3524" spans="1:7" x14ac:dyDescent="0.45">
      <c r="A3524">
        <v>0</v>
      </c>
      <c r="B3524">
        <v>0</v>
      </c>
      <c r="C3524" t="s">
        <v>3446</v>
      </c>
      <c r="D3524" t="s">
        <v>3447</v>
      </c>
      <c r="E3524" s="32">
        <f t="shared" ref="E3524:E3587" si="165">DATE(MID(C3524,2,4),MID(C3524,7,2),MID(C3524,10,2))</f>
        <v>45502</v>
      </c>
      <c r="F3524" s="51">
        <f t="shared" ref="F3524:F3587" si="166">TIME(MID(C3524,13,2),MID(C3524,16,2),0)</f>
        <v>4.1666666666666664E-2</v>
      </c>
      <c r="G3524" s="33">
        <f t="shared" ref="G3524:G3587" si="167">E3524+F3524</f>
        <v>45502.041666666664</v>
      </c>
    </row>
    <row r="3525" spans="1:7" x14ac:dyDescent="0.45">
      <c r="A3525">
        <v>0</v>
      </c>
      <c r="B3525">
        <v>0</v>
      </c>
      <c r="C3525" t="s">
        <v>3447</v>
      </c>
      <c r="D3525" t="s">
        <v>3448</v>
      </c>
      <c r="E3525" s="32">
        <f t="shared" si="165"/>
        <v>45502</v>
      </c>
      <c r="F3525" s="51">
        <f t="shared" si="166"/>
        <v>6.25E-2</v>
      </c>
      <c r="G3525" s="33">
        <f t="shared" si="167"/>
        <v>45502.0625</v>
      </c>
    </row>
    <row r="3526" spans="1:7" x14ac:dyDescent="0.45">
      <c r="A3526">
        <v>0</v>
      </c>
      <c r="B3526">
        <v>0</v>
      </c>
      <c r="C3526" t="s">
        <v>3448</v>
      </c>
      <c r="D3526" t="s">
        <v>3449</v>
      </c>
      <c r="E3526" s="32">
        <f t="shared" si="165"/>
        <v>45502</v>
      </c>
      <c r="F3526" s="51">
        <f t="shared" si="166"/>
        <v>8.3333333333333329E-2</v>
      </c>
      <c r="G3526" s="33">
        <f t="shared" si="167"/>
        <v>45502.083333333336</v>
      </c>
    </row>
    <row r="3527" spans="1:7" x14ac:dyDescent="0.45">
      <c r="A3527">
        <v>0</v>
      </c>
      <c r="B3527">
        <v>0</v>
      </c>
      <c r="C3527" t="s">
        <v>3449</v>
      </c>
      <c r="D3527" t="s">
        <v>3450</v>
      </c>
      <c r="E3527" s="32">
        <f t="shared" si="165"/>
        <v>45502</v>
      </c>
      <c r="F3527" s="51">
        <f t="shared" si="166"/>
        <v>0.10416666666666667</v>
      </c>
      <c r="G3527" s="33">
        <f t="shared" si="167"/>
        <v>45502.104166666664</v>
      </c>
    </row>
    <row r="3528" spans="1:7" x14ac:dyDescent="0.45">
      <c r="A3528">
        <v>0</v>
      </c>
      <c r="B3528">
        <v>0</v>
      </c>
      <c r="C3528" t="s">
        <v>3450</v>
      </c>
      <c r="D3528" t="s">
        <v>3451</v>
      </c>
      <c r="E3528" s="32">
        <f t="shared" si="165"/>
        <v>45502</v>
      </c>
      <c r="F3528" s="51">
        <f t="shared" si="166"/>
        <v>0.125</v>
      </c>
      <c r="G3528" s="33">
        <f t="shared" si="167"/>
        <v>45502.125</v>
      </c>
    </row>
    <row r="3529" spans="1:7" x14ac:dyDescent="0.45">
      <c r="A3529">
        <v>0</v>
      </c>
      <c r="B3529">
        <v>0</v>
      </c>
      <c r="C3529" t="s">
        <v>3451</v>
      </c>
      <c r="D3529" t="s">
        <v>3452</v>
      </c>
      <c r="E3529" s="32">
        <f t="shared" si="165"/>
        <v>45502</v>
      </c>
      <c r="F3529" s="51">
        <f t="shared" si="166"/>
        <v>0.14583333333333334</v>
      </c>
      <c r="G3529" s="33">
        <f t="shared" si="167"/>
        <v>45502.145833333336</v>
      </c>
    </row>
    <row r="3530" spans="1:7" x14ac:dyDescent="0.45">
      <c r="A3530">
        <v>0</v>
      </c>
      <c r="B3530">
        <v>0</v>
      </c>
      <c r="C3530" t="s">
        <v>3452</v>
      </c>
      <c r="D3530" t="s">
        <v>3453</v>
      </c>
      <c r="E3530" s="32">
        <f t="shared" si="165"/>
        <v>45502</v>
      </c>
      <c r="F3530" s="51">
        <f t="shared" si="166"/>
        <v>0.16666666666666666</v>
      </c>
      <c r="G3530" s="33">
        <f t="shared" si="167"/>
        <v>45502.166666666664</v>
      </c>
    </row>
    <row r="3531" spans="1:7" x14ac:dyDescent="0.45">
      <c r="A3531">
        <v>0</v>
      </c>
      <c r="B3531">
        <v>0</v>
      </c>
      <c r="C3531" t="s">
        <v>3453</v>
      </c>
      <c r="D3531" t="s">
        <v>3454</v>
      </c>
      <c r="E3531" s="32">
        <f t="shared" si="165"/>
        <v>45502</v>
      </c>
      <c r="F3531" s="51">
        <f t="shared" si="166"/>
        <v>0.1875</v>
      </c>
      <c r="G3531" s="33">
        <f t="shared" si="167"/>
        <v>45502.1875</v>
      </c>
    </row>
    <row r="3532" spans="1:7" x14ac:dyDescent="0.45">
      <c r="A3532">
        <v>0</v>
      </c>
      <c r="B3532">
        <v>0</v>
      </c>
      <c r="C3532" t="s">
        <v>3454</v>
      </c>
      <c r="D3532" t="s">
        <v>3455</v>
      </c>
      <c r="E3532" s="32">
        <f t="shared" si="165"/>
        <v>45502</v>
      </c>
      <c r="F3532" s="51">
        <f t="shared" si="166"/>
        <v>0.20833333333333334</v>
      </c>
      <c r="G3532" s="33">
        <f t="shared" si="167"/>
        <v>45502.208333333336</v>
      </c>
    </row>
    <row r="3533" spans="1:7" x14ac:dyDescent="0.45">
      <c r="A3533">
        <v>0</v>
      </c>
      <c r="B3533">
        <v>0</v>
      </c>
      <c r="C3533" t="s">
        <v>3455</v>
      </c>
      <c r="D3533" t="s">
        <v>3456</v>
      </c>
      <c r="E3533" s="32">
        <f t="shared" si="165"/>
        <v>45502</v>
      </c>
      <c r="F3533" s="51">
        <f t="shared" si="166"/>
        <v>0.22916666666666666</v>
      </c>
      <c r="G3533" s="33">
        <f t="shared" si="167"/>
        <v>45502.229166666664</v>
      </c>
    </row>
    <row r="3534" spans="1:7" x14ac:dyDescent="0.45">
      <c r="A3534">
        <v>0</v>
      </c>
      <c r="B3534">
        <v>0</v>
      </c>
      <c r="C3534" t="s">
        <v>3456</v>
      </c>
      <c r="D3534" t="s">
        <v>3457</v>
      </c>
      <c r="E3534" s="32">
        <f t="shared" si="165"/>
        <v>45502</v>
      </c>
      <c r="F3534" s="51">
        <f t="shared" si="166"/>
        <v>0.25</v>
      </c>
      <c r="G3534" s="33">
        <f t="shared" si="167"/>
        <v>45502.25</v>
      </c>
    </row>
    <row r="3535" spans="1:7" x14ac:dyDescent="0.45">
      <c r="A3535">
        <v>0</v>
      </c>
      <c r="B3535">
        <v>0</v>
      </c>
      <c r="C3535" t="s">
        <v>3457</v>
      </c>
      <c r="D3535" t="s">
        <v>3458</v>
      </c>
      <c r="E3535" s="32">
        <f t="shared" si="165"/>
        <v>45502</v>
      </c>
      <c r="F3535" s="51">
        <f t="shared" si="166"/>
        <v>0.27083333333333331</v>
      </c>
      <c r="G3535" s="33">
        <f t="shared" si="167"/>
        <v>45502.270833333336</v>
      </c>
    </row>
    <row r="3536" spans="1:7" x14ac:dyDescent="0.45">
      <c r="A3536">
        <v>0</v>
      </c>
      <c r="B3536">
        <v>0</v>
      </c>
      <c r="C3536" t="s">
        <v>3458</v>
      </c>
      <c r="D3536" t="s">
        <v>3459</v>
      </c>
      <c r="E3536" s="32">
        <f t="shared" si="165"/>
        <v>45502</v>
      </c>
      <c r="F3536" s="51">
        <f t="shared" si="166"/>
        <v>0.29166666666666669</v>
      </c>
      <c r="G3536" s="33">
        <f t="shared" si="167"/>
        <v>45502.291666666664</v>
      </c>
    </row>
    <row r="3537" spans="1:7" x14ac:dyDescent="0.45">
      <c r="A3537">
        <v>0</v>
      </c>
      <c r="B3537">
        <v>0</v>
      </c>
      <c r="C3537" t="s">
        <v>3459</v>
      </c>
      <c r="D3537" t="s">
        <v>3460</v>
      </c>
      <c r="E3537" s="32">
        <f t="shared" si="165"/>
        <v>45502</v>
      </c>
      <c r="F3537" s="51">
        <f t="shared" si="166"/>
        <v>0.3125</v>
      </c>
      <c r="G3537" s="33">
        <f t="shared" si="167"/>
        <v>45502.3125</v>
      </c>
    </row>
    <row r="3538" spans="1:7" x14ac:dyDescent="0.45">
      <c r="A3538">
        <v>0</v>
      </c>
      <c r="B3538">
        <v>0</v>
      </c>
      <c r="C3538" t="s">
        <v>3460</v>
      </c>
      <c r="D3538" t="s">
        <v>3461</v>
      </c>
      <c r="E3538" s="32">
        <f t="shared" si="165"/>
        <v>45502</v>
      </c>
      <c r="F3538" s="51">
        <f t="shared" si="166"/>
        <v>0.33333333333333331</v>
      </c>
      <c r="G3538" s="33">
        <f t="shared" si="167"/>
        <v>45502.333333333336</v>
      </c>
    </row>
    <row r="3539" spans="1:7" x14ac:dyDescent="0.45">
      <c r="A3539">
        <v>4.4900000000000002E-2</v>
      </c>
      <c r="B3539">
        <v>0.25</v>
      </c>
      <c r="C3539" t="s">
        <v>3461</v>
      </c>
      <c r="D3539" t="s">
        <v>3462</v>
      </c>
      <c r="E3539" s="32">
        <f t="shared" si="165"/>
        <v>45502</v>
      </c>
      <c r="F3539" s="51">
        <f t="shared" si="166"/>
        <v>0.35416666666666669</v>
      </c>
      <c r="G3539" s="33">
        <f t="shared" si="167"/>
        <v>45502.354166666664</v>
      </c>
    </row>
    <row r="3540" spans="1:7" x14ac:dyDescent="0.45">
      <c r="A3540">
        <v>0</v>
      </c>
      <c r="B3540">
        <v>0</v>
      </c>
      <c r="C3540" t="s">
        <v>3462</v>
      </c>
      <c r="D3540" t="s">
        <v>3463</v>
      </c>
      <c r="E3540" s="32">
        <f t="shared" si="165"/>
        <v>45502</v>
      </c>
      <c r="F3540" s="51">
        <f t="shared" si="166"/>
        <v>0.375</v>
      </c>
      <c r="G3540" s="33">
        <f t="shared" si="167"/>
        <v>45502.375</v>
      </c>
    </row>
    <row r="3541" spans="1:7" x14ac:dyDescent="0.45">
      <c r="A3541">
        <v>0</v>
      </c>
      <c r="B3541">
        <v>0</v>
      </c>
      <c r="C3541" t="s">
        <v>3463</v>
      </c>
      <c r="D3541" t="s">
        <v>3464</v>
      </c>
      <c r="E3541" s="32">
        <f t="shared" si="165"/>
        <v>45502</v>
      </c>
      <c r="F3541" s="51">
        <f t="shared" si="166"/>
        <v>0.39583333333333331</v>
      </c>
      <c r="G3541" s="33">
        <f t="shared" si="167"/>
        <v>45502.395833333336</v>
      </c>
    </row>
    <row r="3542" spans="1:7" x14ac:dyDescent="0.45">
      <c r="A3542">
        <v>0.75180000000000002</v>
      </c>
      <c r="B3542">
        <v>4.13</v>
      </c>
      <c r="C3542" t="s">
        <v>3464</v>
      </c>
      <c r="D3542" t="s">
        <v>3465</v>
      </c>
      <c r="E3542" s="32">
        <f t="shared" si="165"/>
        <v>45502</v>
      </c>
      <c r="F3542" s="51">
        <f t="shared" si="166"/>
        <v>0.41666666666666669</v>
      </c>
      <c r="G3542" s="33">
        <f t="shared" si="167"/>
        <v>45502.416666666664</v>
      </c>
    </row>
    <row r="3543" spans="1:7" x14ac:dyDescent="0.45">
      <c r="A3543">
        <v>0</v>
      </c>
      <c r="B3543">
        <v>0</v>
      </c>
      <c r="C3543" t="s">
        <v>3465</v>
      </c>
      <c r="D3543" t="s">
        <v>3466</v>
      </c>
      <c r="E3543" s="32">
        <f t="shared" si="165"/>
        <v>45502</v>
      </c>
      <c r="F3543" s="51">
        <f t="shared" si="166"/>
        <v>0.4375</v>
      </c>
      <c r="G3543" s="33">
        <f t="shared" si="167"/>
        <v>45502.4375</v>
      </c>
    </row>
    <row r="3544" spans="1:7" x14ac:dyDescent="0.45">
      <c r="A3544">
        <v>0</v>
      </c>
      <c r="B3544">
        <v>0</v>
      </c>
      <c r="C3544" t="s">
        <v>3466</v>
      </c>
      <c r="D3544" t="s">
        <v>3467</v>
      </c>
      <c r="E3544" s="32">
        <f t="shared" si="165"/>
        <v>45502</v>
      </c>
      <c r="F3544" s="51">
        <f t="shared" si="166"/>
        <v>0.45833333333333331</v>
      </c>
      <c r="G3544" s="33">
        <f t="shared" si="167"/>
        <v>45502.458333333336</v>
      </c>
    </row>
    <row r="3545" spans="1:7" x14ac:dyDescent="0.45">
      <c r="A3545">
        <v>0</v>
      </c>
      <c r="B3545">
        <v>0</v>
      </c>
      <c r="C3545" t="s">
        <v>3467</v>
      </c>
      <c r="D3545" t="s">
        <v>3468</v>
      </c>
      <c r="E3545" s="32">
        <f t="shared" si="165"/>
        <v>45502</v>
      </c>
      <c r="F3545" s="51">
        <f t="shared" si="166"/>
        <v>0.47916666666666669</v>
      </c>
      <c r="G3545" s="33">
        <f t="shared" si="167"/>
        <v>45502.479166666664</v>
      </c>
    </row>
    <row r="3546" spans="1:7" x14ac:dyDescent="0.45">
      <c r="A3546">
        <v>0</v>
      </c>
      <c r="B3546">
        <v>0</v>
      </c>
      <c r="C3546" t="s">
        <v>3468</v>
      </c>
      <c r="D3546" t="s">
        <v>3469</v>
      </c>
      <c r="E3546" s="32">
        <f t="shared" si="165"/>
        <v>45502</v>
      </c>
      <c r="F3546" s="51">
        <f t="shared" si="166"/>
        <v>0.5</v>
      </c>
      <c r="G3546" s="33">
        <f t="shared" si="167"/>
        <v>45502.5</v>
      </c>
    </row>
    <row r="3547" spans="1:7" x14ac:dyDescent="0.45">
      <c r="A3547">
        <v>0</v>
      </c>
      <c r="B3547">
        <v>0</v>
      </c>
      <c r="C3547" t="s">
        <v>3469</v>
      </c>
      <c r="D3547" t="s">
        <v>3470</v>
      </c>
      <c r="E3547" s="32">
        <f t="shared" si="165"/>
        <v>45502</v>
      </c>
      <c r="F3547" s="51">
        <f t="shared" si="166"/>
        <v>0.52083333333333337</v>
      </c>
      <c r="G3547" s="33">
        <f t="shared" si="167"/>
        <v>45502.520833333336</v>
      </c>
    </row>
    <row r="3548" spans="1:7" x14ac:dyDescent="0.45">
      <c r="A3548">
        <v>0</v>
      </c>
      <c r="B3548">
        <v>0</v>
      </c>
      <c r="C3548" t="s">
        <v>3470</v>
      </c>
      <c r="D3548" t="s">
        <v>3471</v>
      </c>
      <c r="E3548" s="32">
        <f t="shared" si="165"/>
        <v>45502</v>
      </c>
      <c r="F3548" s="51">
        <f t="shared" si="166"/>
        <v>0.54166666666666663</v>
      </c>
      <c r="G3548" s="33">
        <f t="shared" si="167"/>
        <v>45502.541666666664</v>
      </c>
    </row>
    <row r="3549" spans="1:7" x14ac:dyDescent="0.45">
      <c r="A3549">
        <v>0</v>
      </c>
      <c r="B3549">
        <v>0</v>
      </c>
      <c r="C3549" t="s">
        <v>3471</v>
      </c>
      <c r="D3549" t="s">
        <v>3472</v>
      </c>
      <c r="E3549" s="32">
        <f t="shared" si="165"/>
        <v>45502</v>
      </c>
      <c r="F3549" s="51">
        <f t="shared" si="166"/>
        <v>0.5625</v>
      </c>
      <c r="G3549" s="33">
        <f t="shared" si="167"/>
        <v>45502.5625</v>
      </c>
    </row>
    <row r="3550" spans="1:7" x14ac:dyDescent="0.45">
      <c r="A3550">
        <v>0</v>
      </c>
      <c r="B3550">
        <v>0</v>
      </c>
      <c r="C3550" t="s">
        <v>3472</v>
      </c>
      <c r="D3550" t="s">
        <v>3473</v>
      </c>
      <c r="E3550" s="32">
        <f t="shared" si="165"/>
        <v>45502</v>
      </c>
      <c r="F3550" s="51">
        <f t="shared" si="166"/>
        <v>0.58333333333333337</v>
      </c>
      <c r="G3550" s="33">
        <f t="shared" si="167"/>
        <v>45502.583333333336</v>
      </c>
    </row>
    <row r="3551" spans="1:7" x14ac:dyDescent="0.45">
      <c r="A3551">
        <v>0</v>
      </c>
      <c r="B3551">
        <v>0</v>
      </c>
      <c r="C3551" t="s">
        <v>3473</v>
      </c>
      <c r="D3551" t="s">
        <v>3474</v>
      </c>
      <c r="E3551" s="32">
        <f t="shared" si="165"/>
        <v>45502</v>
      </c>
      <c r="F3551" s="51">
        <f t="shared" si="166"/>
        <v>0.60416666666666663</v>
      </c>
      <c r="G3551" s="33">
        <f t="shared" si="167"/>
        <v>45502.604166666664</v>
      </c>
    </row>
    <row r="3552" spans="1:7" x14ac:dyDescent="0.45">
      <c r="A3552">
        <v>0</v>
      </c>
      <c r="B3552">
        <v>0</v>
      </c>
      <c r="C3552" t="s">
        <v>3474</v>
      </c>
      <c r="D3552" t="s">
        <v>3475</v>
      </c>
      <c r="E3552" s="32">
        <f t="shared" si="165"/>
        <v>45502</v>
      </c>
      <c r="F3552" s="51">
        <f t="shared" si="166"/>
        <v>0.625</v>
      </c>
      <c r="G3552" s="33">
        <f t="shared" si="167"/>
        <v>45502.625</v>
      </c>
    </row>
    <row r="3553" spans="1:7" x14ac:dyDescent="0.45">
      <c r="A3553">
        <v>0</v>
      </c>
      <c r="B3553">
        <v>0</v>
      </c>
      <c r="C3553" t="s">
        <v>3475</v>
      </c>
      <c r="D3553" t="s">
        <v>3476</v>
      </c>
      <c r="E3553" s="32">
        <f t="shared" si="165"/>
        <v>45502</v>
      </c>
      <c r="F3553" s="51">
        <f t="shared" si="166"/>
        <v>0.64583333333333337</v>
      </c>
      <c r="G3553" s="33">
        <f t="shared" si="167"/>
        <v>45502.645833333336</v>
      </c>
    </row>
    <row r="3554" spans="1:7" x14ac:dyDescent="0.45">
      <c r="A3554">
        <v>0</v>
      </c>
      <c r="B3554">
        <v>0</v>
      </c>
      <c r="C3554" t="s">
        <v>3476</v>
      </c>
      <c r="D3554" t="s">
        <v>3477</v>
      </c>
      <c r="E3554" s="32">
        <f t="shared" si="165"/>
        <v>45502</v>
      </c>
      <c r="F3554" s="51">
        <f t="shared" si="166"/>
        <v>0.66666666666666663</v>
      </c>
      <c r="G3554" s="33">
        <f t="shared" si="167"/>
        <v>45502.666666666664</v>
      </c>
    </row>
    <row r="3555" spans="1:7" x14ac:dyDescent="0.45">
      <c r="A3555">
        <v>0</v>
      </c>
      <c r="B3555">
        <v>0</v>
      </c>
      <c r="C3555" t="s">
        <v>3477</v>
      </c>
      <c r="D3555" t="s">
        <v>3478</v>
      </c>
      <c r="E3555" s="32">
        <f t="shared" si="165"/>
        <v>45502</v>
      </c>
      <c r="F3555" s="51">
        <f t="shared" si="166"/>
        <v>0.6875</v>
      </c>
      <c r="G3555" s="33">
        <f t="shared" si="167"/>
        <v>45502.6875</v>
      </c>
    </row>
    <row r="3556" spans="1:7" x14ac:dyDescent="0.45">
      <c r="A3556">
        <v>0</v>
      </c>
      <c r="B3556">
        <v>0</v>
      </c>
      <c r="C3556" t="s">
        <v>3478</v>
      </c>
      <c r="D3556" t="s">
        <v>3479</v>
      </c>
      <c r="E3556" s="32">
        <f t="shared" si="165"/>
        <v>45502</v>
      </c>
      <c r="F3556" s="51">
        <f t="shared" si="166"/>
        <v>0.70833333333333337</v>
      </c>
      <c r="G3556" s="33">
        <f t="shared" si="167"/>
        <v>45502.708333333336</v>
      </c>
    </row>
    <row r="3557" spans="1:7" x14ac:dyDescent="0.45">
      <c r="A3557">
        <v>0</v>
      </c>
      <c r="B3557">
        <v>0</v>
      </c>
      <c r="C3557" t="s">
        <v>3479</v>
      </c>
      <c r="D3557" t="s">
        <v>3480</v>
      </c>
      <c r="E3557" s="32">
        <f t="shared" si="165"/>
        <v>45502</v>
      </c>
      <c r="F3557" s="51">
        <f t="shared" si="166"/>
        <v>0.72916666666666663</v>
      </c>
      <c r="G3557" s="33">
        <f t="shared" si="167"/>
        <v>45502.729166666664</v>
      </c>
    </row>
    <row r="3558" spans="1:7" x14ac:dyDescent="0.45">
      <c r="A3558">
        <v>0</v>
      </c>
      <c r="B3558">
        <v>0</v>
      </c>
      <c r="C3558" t="s">
        <v>3480</v>
      </c>
      <c r="D3558" t="s">
        <v>3481</v>
      </c>
      <c r="E3558" s="32">
        <f t="shared" si="165"/>
        <v>45502</v>
      </c>
      <c r="F3558" s="51">
        <f t="shared" si="166"/>
        <v>0.75</v>
      </c>
      <c r="G3558" s="33">
        <f t="shared" si="167"/>
        <v>45502.75</v>
      </c>
    </row>
    <row r="3559" spans="1:7" x14ac:dyDescent="0.45">
      <c r="A3559">
        <v>0</v>
      </c>
      <c r="B3559">
        <v>0</v>
      </c>
      <c r="C3559" t="s">
        <v>3481</v>
      </c>
      <c r="D3559" t="s">
        <v>3482</v>
      </c>
      <c r="E3559" s="32">
        <f t="shared" si="165"/>
        <v>45502</v>
      </c>
      <c r="F3559" s="51">
        <f t="shared" si="166"/>
        <v>0.77083333333333337</v>
      </c>
      <c r="G3559" s="33">
        <f t="shared" si="167"/>
        <v>45502.770833333336</v>
      </c>
    </row>
    <row r="3560" spans="1:7" x14ac:dyDescent="0.45">
      <c r="A3560">
        <v>0</v>
      </c>
      <c r="B3560">
        <v>0</v>
      </c>
      <c r="C3560" t="s">
        <v>3482</v>
      </c>
      <c r="D3560" t="s">
        <v>3483</v>
      </c>
      <c r="E3560" s="32">
        <f t="shared" si="165"/>
        <v>45502</v>
      </c>
      <c r="F3560" s="51">
        <f t="shared" si="166"/>
        <v>0.79166666666666663</v>
      </c>
      <c r="G3560" s="33">
        <f t="shared" si="167"/>
        <v>45502.791666666664</v>
      </c>
    </row>
    <row r="3561" spans="1:7" x14ac:dyDescent="0.45">
      <c r="A3561">
        <v>0</v>
      </c>
      <c r="B3561">
        <v>0</v>
      </c>
      <c r="C3561" t="s">
        <v>3483</v>
      </c>
      <c r="D3561" t="s">
        <v>3484</v>
      </c>
      <c r="E3561" s="32">
        <f t="shared" si="165"/>
        <v>45502</v>
      </c>
      <c r="F3561" s="51">
        <f t="shared" si="166"/>
        <v>0.8125</v>
      </c>
      <c r="G3561" s="33">
        <f t="shared" si="167"/>
        <v>45502.8125</v>
      </c>
    </row>
    <row r="3562" spans="1:7" x14ac:dyDescent="0.45">
      <c r="A3562">
        <v>0</v>
      </c>
      <c r="B3562">
        <v>0</v>
      </c>
      <c r="C3562" t="s">
        <v>3484</v>
      </c>
      <c r="D3562" t="s">
        <v>3485</v>
      </c>
      <c r="E3562" s="32">
        <f t="shared" si="165"/>
        <v>45502</v>
      </c>
      <c r="F3562" s="51">
        <f t="shared" si="166"/>
        <v>0.83333333333333337</v>
      </c>
      <c r="G3562" s="33">
        <f t="shared" si="167"/>
        <v>45502.833333333336</v>
      </c>
    </row>
    <row r="3563" spans="1:7" x14ac:dyDescent="0.45">
      <c r="A3563">
        <v>0</v>
      </c>
      <c r="B3563">
        <v>0</v>
      </c>
      <c r="C3563" t="s">
        <v>3485</v>
      </c>
      <c r="D3563" t="s">
        <v>3486</v>
      </c>
      <c r="E3563" s="32">
        <f t="shared" si="165"/>
        <v>45502</v>
      </c>
      <c r="F3563" s="51">
        <f t="shared" si="166"/>
        <v>0.85416666666666663</v>
      </c>
      <c r="G3563" s="33">
        <f t="shared" si="167"/>
        <v>45502.854166666664</v>
      </c>
    </row>
    <row r="3564" spans="1:7" x14ac:dyDescent="0.45">
      <c r="A3564">
        <v>0</v>
      </c>
      <c r="B3564">
        <v>0</v>
      </c>
      <c r="C3564" t="s">
        <v>3486</v>
      </c>
      <c r="D3564" t="s">
        <v>3487</v>
      </c>
      <c r="E3564" s="32">
        <f t="shared" si="165"/>
        <v>45502</v>
      </c>
      <c r="F3564" s="51">
        <f t="shared" si="166"/>
        <v>0.875</v>
      </c>
      <c r="G3564" s="33">
        <f t="shared" si="167"/>
        <v>45502.875</v>
      </c>
    </row>
    <row r="3565" spans="1:7" x14ac:dyDescent="0.45">
      <c r="A3565">
        <v>0</v>
      </c>
      <c r="B3565">
        <v>0</v>
      </c>
      <c r="C3565" t="s">
        <v>3487</v>
      </c>
      <c r="D3565" t="s">
        <v>3488</v>
      </c>
      <c r="E3565" s="32">
        <f t="shared" si="165"/>
        <v>45502</v>
      </c>
      <c r="F3565" s="51">
        <f t="shared" si="166"/>
        <v>0.89583333333333337</v>
      </c>
      <c r="G3565" s="33">
        <f t="shared" si="167"/>
        <v>45502.895833333336</v>
      </c>
    </row>
    <row r="3566" spans="1:7" x14ac:dyDescent="0.45">
      <c r="A3566">
        <v>0</v>
      </c>
      <c r="B3566">
        <v>0</v>
      </c>
      <c r="C3566" t="s">
        <v>3488</v>
      </c>
      <c r="D3566" t="s">
        <v>3489</v>
      </c>
      <c r="E3566" s="32">
        <f t="shared" si="165"/>
        <v>45502</v>
      </c>
      <c r="F3566" s="51">
        <f t="shared" si="166"/>
        <v>0.91666666666666663</v>
      </c>
      <c r="G3566" s="33">
        <f t="shared" si="167"/>
        <v>45502.916666666664</v>
      </c>
    </row>
    <row r="3567" spans="1:7" x14ac:dyDescent="0.45">
      <c r="A3567">
        <v>2.24E-2</v>
      </c>
      <c r="B3567">
        <v>0.12</v>
      </c>
      <c r="C3567" t="s">
        <v>3489</v>
      </c>
      <c r="D3567" t="s">
        <v>3490</v>
      </c>
      <c r="E3567" s="32">
        <f t="shared" si="165"/>
        <v>45502</v>
      </c>
      <c r="F3567" s="51">
        <f t="shared" si="166"/>
        <v>0.9375</v>
      </c>
      <c r="G3567" s="33">
        <f t="shared" si="167"/>
        <v>45502.9375</v>
      </c>
    </row>
    <row r="3568" spans="1:7" x14ac:dyDescent="0.45">
      <c r="A3568">
        <v>0</v>
      </c>
      <c r="B3568">
        <v>0</v>
      </c>
      <c r="C3568" t="s">
        <v>3490</v>
      </c>
      <c r="D3568" t="s">
        <v>3491</v>
      </c>
      <c r="E3568" s="32">
        <f t="shared" si="165"/>
        <v>45502</v>
      </c>
      <c r="F3568" s="51">
        <f t="shared" si="166"/>
        <v>0.95833333333333337</v>
      </c>
      <c r="G3568" s="33">
        <f t="shared" si="167"/>
        <v>45502.958333333336</v>
      </c>
    </row>
    <row r="3569" spans="1:7" x14ac:dyDescent="0.45">
      <c r="A3569">
        <v>0</v>
      </c>
      <c r="B3569">
        <v>0</v>
      </c>
      <c r="C3569" t="s">
        <v>3491</v>
      </c>
      <c r="D3569" t="s">
        <v>3492</v>
      </c>
      <c r="E3569" s="32">
        <f t="shared" si="165"/>
        <v>45502</v>
      </c>
      <c r="F3569" s="51">
        <f t="shared" si="166"/>
        <v>0.97916666666666663</v>
      </c>
      <c r="G3569" s="33">
        <f t="shared" si="167"/>
        <v>45502.979166666664</v>
      </c>
    </row>
    <row r="3570" spans="1:7" x14ac:dyDescent="0.45">
      <c r="A3570">
        <v>0</v>
      </c>
      <c r="B3570">
        <v>0</v>
      </c>
      <c r="C3570" t="s">
        <v>3492</v>
      </c>
      <c r="D3570" t="s">
        <v>3493</v>
      </c>
      <c r="E3570" s="32">
        <f t="shared" si="165"/>
        <v>45503</v>
      </c>
      <c r="F3570" s="51">
        <f t="shared" si="166"/>
        <v>0</v>
      </c>
      <c r="G3570" s="33">
        <f t="shared" si="167"/>
        <v>45503</v>
      </c>
    </row>
    <row r="3571" spans="1:7" x14ac:dyDescent="0.45">
      <c r="A3571">
        <v>0</v>
      </c>
      <c r="B3571">
        <v>0</v>
      </c>
      <c r="C3571" t="s">
        <v>3493</v>
      </c>
      <c r="D3571" t="s">
        <v>3494</v>
      </c>
      <c r="E3571" s="32">
        <f t="shared" si="165"/>
        <v>45503</v>
      </c>
      <c r="F3571" s="51">
        <f t="shared" si="166"/>
        <v>2.0833333333333332E-2</v>
      </c>
      <c r="G3571" s="33">
        <f t="shared" si="167"/>
        <v>45503.020833333336</v>
      </c>
    </row>
    <row r="3572" spans="1:7" x14ac:dyDescent="0.45">
      <c r="A3572">
        <v>0</v>
      </c>
      <c r="B3572">
        <v>0</v>
      </c>
      <c r="C3572" t="s">
        <v>3494</v>
      </c>
      <c r="D3572" t="s">
        <v>3495</v>
      </c>
      <c r="E3572" s="32">
        <f t="shared" si="165"/>
        <v>45503</v>
      </c>
      <c r="F3572" s="51">
        <f t="shared" si="166"/>
        <v>4.1666666666666664E-2</v>
      </c>
      <c r="G3572" s="33">
        <f t="shared" si="167"/>
        <v>45503.041666666664</v>
      </c>
    </row>
    <row r="3573" spans="1:7" x14ac:dyDescent="0.45">
      <c r="A3573">
        <v>0</v>
      </c>
      <c r="B3573">
        <v>0</v>
      </c>
      <c r="C3573" t="s">
        <v>3495</v>
      </c>
      <c r="D3573" t="s">
        <v>3496</v>
      </c>
      <c r="E3573" s="32">
        <f t="shared" si="165"/>
        <v>45503</v>
      </c>
      <c r="F3573" s="51">
        <f t="shared" si="166"/>
        <v>6.25E-2</v>
      </c>
      <c r="G3573" s="33">
        <f t="shared" si="167"/>
        <v>45503.0625</v>
      </c>
    </row>
    <row r="3574" spans="1:7" x14ac:dyDescent="0.45">
      <c r="A3574">
        <v>0</v>
      </c>
      <c r="B3574">
        <v>0</v>
      </c>
      <c r="C3574" t="s">
        <v>3496</v>
      </c>
      <c r="D3574" t="s">
        <v>3497</v>
      </c>
      <c r="E3574" s="32">
        <f t="shared" si="165"/>
        <v>45503</v>
      </c>
      <c r="F3574" s="51">
        <f t="shared" si="166"/>
        <v>8.3333333333333329E-2</v>
      </c>
      <c r="G3574" s="33">
        <f t="shared" si="167"/>
        <v>45503.083333333336</v>
      </c>
    </row>
    <row r="3575" spans="1:7" x14ac:dyDescent="0.45">
      <c r="A3575">
        <v>0</v>
      </c>
      <c r="B3575">
        <v>0</v>
      </c>
      <c r="C3575" t="s">
        <v>3497</v>
      </c>
      <c r="D3575" t="s">
        <v>3498</v>
      </c>
      <c r="E3575" s="32">
        <f t="shared" si="165"/>
        <v>45503</v>
      </c>
      <c r="F3575" s="51">
        <f t="shared" si="166"/>
        <v>0.10416666666666667</v>
      </c>
      <c r="G3575" s="33">
        <f t="shared" si="167"/>
        <v>45503.104166666664</v>
      </c>
    </row>
    <row r="3576" spans="1:7" x14ac:dyDescent="0.45">
      <c r="A3576">
        <v>0</v>
      </c>
      <c r="B3576">
        <v>0</v>
      </c>
      <c r="C3576" t="s">
        <v>3498</v>
      </c>
      <c r="D3576" t="s">
        <v>3499</v>
      </c>
      <c r="E3576" s="32">
        <f t="shared" si="165"/>
        <v>45503</v>
      </c>
      <c r="F3576" s="51">
        <f t="shared" si="166"/>
        <v>0.125</v>
      </c>
      <c r="G3576" s="33">
        <f t="shared" si="167"/>
        <v>45503.125</v>
      </c>
    </row>
    <row r="3577" spans="1:7" x14ac:dyDescent="0.45">
      <c r="A3577">
        <v>0</v>
      </c>
      <c r="B3577">
        <v>0</v>
      </c>
      <c r="C3577" t="s">
        <v>3499</v>
      </c>
      <c r="D3577" t="s">
        <v>3500</v>
      </c>
      <c r="E3577" s="32">
        <f t="shared" si="165"/>
        <v>45503</v>
      </c>
      <c r="F3577" s="51">
        <f t="shared" si="166"/>
        <v>0.14583333333333334</v>
      </c>
      <c r="G3577" s="33">
        <f t="shared" si="167"/>
        <v>45503.145833333336</v>
      </c>
    </row>
    <row r="3578" spans="1:7" x14ac:dyDescent="0.45">
      <c r="A3578">
        <v>0</v>
      </c>
      <c r="B3578">
        <v>0</v>
      </c>
      <c r="C3578" t="s">
        <v>3500</v>
      </c>
      <c r="D3578" t="s">
        <v>3501</v>
      </c>
      <c r="E3578" s="32">
        <f t="shared" si="165"/>
        <v>45503</v>
      </c>
      <c r="F3578" s="51">
        <f t="shared" si="166"/>
        <v>0.16666666666666666</v>
      </c>
      <c r="G3578" s="33">
        <f t="shared" si="167"/>
        <v>45503.166666666664</v>
      </c>
    </row>
    <row r="3579" spans="1:7" x14ac:dyDescent="0.45">
      <c r="A3579">
        <v>0</v>
      </c>
      <c r="B3579">
        <v>0</v>
      </c>
      <c r="C3579" t="s">
        <v>3501</v>
      </c>
      <c r="D3579" t="s">
        <v>3502</v>
      </c>
      <c r="E3579" s="32">
        <f t="shared" si="165"/>
        <v>45503</v>
      </c>
      <c r="F3579" s="51">
        <f t="shared" si="166"/>
        <v>0.1875</v>
      </c>
      <c r="G3579" s="33">
        <f t="shared" si="167"/>
        <v>45503.1875</v>
      </c>
    </row>
    <row r="3580" spans="1:7" x14ac:dyDescent="0.45">
      <c r="A3580">
        <v>0</v>
      </c>
      <c r="B3580">
        <v>0</v>
      </c>
      <c r="C3580" t="s">
        <v>3502</v>
      </c>
      <c r="D3580" t="s">
        <v>3503</v>
      </c>
      <c r="E3580" s="32">
        <f t="shared" si="165"/>
        <v>45503</v>
      </c>
      <c r="F3580" s="51">
        <f t="shared" si="166"/>
        <v>0.20833333333333334</v>
      </c>
      <c r="G3580" s="33">
        <f t="shared" si="167"/>
        <v>45503.208333333336</v>
      </c>
    </row>
    <row r="3581" spans="1:7" x14ac:dyDescent="0.45">
      <c r="A3581">
        <v>0</v>
      </c>
      <c r="B3581">
        <v>0</v>
      </c>
      <c r="C3581" t="s">
        <v>3503</v>
      </c>
      <c r="D3581" t="s">
        <v>3504</v>
      </c>
      <c r="E3581" s="32">
        <f t="shared" si="165"/>
        <v>45503</v>
      </c>
      <c r="F3581" s="51">
        <f t="shared" si="166"/>
        <v>0.22916666666666666</v>
      </c>
      <c r="G3581" s="33">
        <f t="shared" si="167"/>
        <v>45503.229166666664</v>
      </c>
    </row>
    <row r="3582" spans="1:7" x14ac:dyDescent="0.45">
      <c r="A3582">
        <v>0</v>
      </c>
      <c r="B3582">
        <v>0</v>
      </c>
      <c r="C3582" t="s">
        <v>3504</v>
      </c>
      <c r="D3582" t="s">
        <v>3505</v>
      </c>
      <c r="E3582" s="32">
        <f t="shared" si="165"/>
        <v>45503</v>
      </c>
      <c r="F3582" s="51">
        <f t="shared" si="166"/>
        <v>0.25</v>
      </c>
      <c r="G3582" s="33">
        <f t="shared" si="167"/>
        <v>45503.25</v>
      </c>
    </row>
    <row r="3583" spans="1:7" x14ac:dyDescent="0.45">
      <c r="A3583">
        <v>0</v>
      </c>
      <c r="B3583">
        <v>0</v>
      </c>
      <c r="C3583" t="s">
        <v>3505</v>
      </c>
      <c r="D3583" t="s">
        <v>3506</v>
      </c>
      <c r="E3583" s="32">
        <f t="shared" si="165"/>
        <v>45503</v>
      </c>
      <c r="F3583" s="51">
        <f t="shared" si="166"/>
        <v>0.27083333333333331</v>
      </c>
      <c r="G3583" s="33">
        <f t="shared" si="167"/>
        <v>45503.270833333336</v>
      </c>
    </row>
    <row r="3584" spans="1:7" x14ac:dyDescent="0.45">
      <c r="A3584">
        <v>0</v>
      </c>
      <c r="B3584">
        <v>0</v>
      </c>
      <c r="C3584" t="s">
        <v>3506</v>
      </c>
      <c r="D3584" t="s">
        <v>3507</v>
      </c>
      <c r="E3584" s="32">
        <f t="shared" si="165"/>
        <v>45503</v>
      </c>
      <c r="F3584" s="51">
        <f t="shared" si="166"/>
        <v>0.29166666666666669</v>
      </c>
      <c r="G3584" s="33">
        <f t="shared" si="167"/>
        <v>45503.291666666664</v>
      </c>
    </row>
    <row r="3585" spans="1:7" x14ac:dyDescent="0.45">
      <c r="A3585">
        <v>0</v>
      </c>
      <c r="B3585">
        <v>0</v>
      </c>
      <c r="C3585" t="s">
        <v>3507</v>
      </c>
      <c r="D3585" t="s">
        <v>3508</v>
      </c>
      <c r="E3585" s="32">
        <f t="shared" si="165"/>
        <v>45503</v>
      </c>
      <c r="F3585" s="51">
        <f t="shared" si="166"/>
        <v>0.3125</v>
      </c>
      <c r="G3585" s="33">
        <f t="shared" si="167"/>
        <v>45503.3125</v>
      </c>
    </row>
    <row r="3586" spans="1:7" x14ac:dyDescent="0.45">
      <c r="A3586">
        <v>0</v>
      </c>
      <c r="B3586">
        <v>0</v>
      </c>
      <c r="C3586" t="s">
        <v>3508</v>
      </c>
      <c r="D3586" t="s">
        <v>3509</v>
      </c>
      <c r="E3586" s="32">
        <f t="shared" si="165"/>
        <v>45503</v>
      </c>
      <c r="F3586" s="51">
        <f t="shared" si="166"/>
        <v>0.33333333333333331</v>
      </c>
      <c r="G3586" s="33">
        <f t="shared" si="167"/>
        <v>45503.333333333336</v>
      </c>
    </row>
    <row r="3587" spans="1:7" x14ac:dyDescent="0.45">
      <c r="A3587">
        <v>0</v>
      </c>
      <c r="B3587">
        <v>0</v>
      </c>
      <c r="C3587" t="s">
        <v>3509</v>
      </c>
      <c r="D3587" t="s">
        <v>3510</v>
      </c>
      <c r="E3587" s="32">
        <f t="shared" si="165"/>
        <v>45503</v>
      </c>
      <c r="F3587" s="51">
        <f t="shared" si="166"/>
        <v>0.35416666666666669</v>
      </c>
      <c r="G3587" s="33">
        <f t="shared" si="167"/>
        <v>45503.354166666664</v>
      </c>
    </row>
    <row r="3588" spans="1:7" x14ac:dyDescent="0.45">
      <c r="A3588">
        <v>0</v>
      </c>
      <c r="B3588">
        <v>0</v>
      </c>
      <c r="C3588" t="s">
        <v>3510</v>
      </c>
      <c r="D3588" t="s">
        <v>3511</v>
      </c>
      <c r="E3588" s="32">
        <f t="shared" ref="E3588:E3651" si="168">DATE(MID(C3588,2,4),MID(C3588,7,2),MID(C3588,10,2))</f>
        <v>45503</v>
      </c>
      <c r="F3588" s="51">
        <f t="shared" ref="F3588:F3651" si="169">TIME(MID(C3588,13,2),MID(C3588,16,2),0)</f>
        <v>0.375</v>
      </c>
      <c r="G3588" s="33">
        <f t="shared" ref="G3588:G3651" si="170">E3588+F3588</f>
        <v>45503.375</v>
      </c>
    </row>
    <row r="3589" spans="1:7" x14ac:dyDescent="0.45">
      <c r="A3589">
        <v>0</v>
      </c>
      <c r="B3589">
        <v>0</v>
      </c>
      <c r="C3589" t="s">
        <v>3511</v>
      </c>
      <c r="D3589" t="s">
        <v>3512</v>
      </c>
      <c r="E3589" s="32">
        <f t="shared" si="168"/>
        <v>45503</v>
      </c>
      <c r="F3589" s="51">
        <f t="shared" si="169"/>
        <v>0.39583333333333331</v>
      </c>
      <c r="G3589" s="33">
        <f t="shared" si="170"/>
        <v>45503.395833333336</v>
      </c>
    </row>
    <row r="3590" spans="1:7" x14ac:dyDescent="0.45">
      <c r="A3590">
        <v>0</v>
      </c>
      <c r="B3590">
        <v>0</v>
      </c>
      <c r="C3590" t="s">
        <v>3512</v>
      </c>
      <c r="D3590" t="s">
        <v>3513</v>
      </c>
      <c r="E3590" s="32">
        <f t="shared" si="168"/>
        <v>45503</v>
      </c>
      <c r="F3590" s="51">
        <f t="shared" si="169"/>
        <v>0.41666666666666669</v>
      </c>
      <c r="G3590" s="33">
        <f t="shared" si="170"/>
        <v>45503.416666666664</v>
      </c>
    </row>
    <row r="3591" spans="1:7" x14ac:dyDescent="0.45">
      <c r="A3591">
        <v>0</v>
      </c>
      <c r="B3591">
        <v>0</v>
      </c>
      <c r="C3591" t="s">
        <v>3513</v>
      </c>
      <c r="D3591" t="s">
        <v>3514</v>
      </c>
      <c r="E3591" s="32">
        <f t="shared" si="168"/>
        <v>45503</v>
      </c>
      <c r="F3591" s="51">
        <f t="shared" si="169"/>
        <v>0.4375</v>
      </c>
      <c r="G3591" s="33">
        <f t="shared" si="170"/>
        <v>45503.4375</v>
      </c>
    </row>
    <row r="3592" spans="1:7" x14ac:dyDescent="0.45">
      <c r="A3592">
        <v>0</v>
      </c>
      <c r="B3592">
        <v>0</v>
      </c>
      <c r="C3592" t="s">
        <v>3514</v>
      </c>
      <c r="D3592" t="s">
        <v>3515</v>
      </c>
      <c r="E3592" s="32">
        <f t="shared" si="168"/>
        <v>45503</v>
      </c>
      <c r="F3592" s="51">
        <f t="shared" si="169"/>
        <v>0.45833333333333331</v>
      </c>
      <c r="G3592" s="33">
        <f t="shared" si="170"/>
        <v>45503.458333333336</v>
      </c>
    </row>
    <row r="3593" spans="1:7" x14ac:dyDescent="0.45">
      <c r="A3593">
        <v>0</v>
      </c>
      <c r="B3593">
        <v>0</v>
      </c>
      <c r="C3593" t="s">
        <v>3515</v>
      </c>
      <c r="D3593" t="s">
        <v>3516</v>
      </c>
      <c r="E3593" s="32">
        <f t="shared" si="168"/>
        <v>45503</v>
      </c>
      <c r="F3593" s="51">
        <f t="shared" si="169"/>
        <v>0.47916666666666669</v>
      </c>
      <c r="G3593" s="33">
        <f t="shared" si="170"/>
        <v>45503.479166666664</v>
      </c>
    </row>
    <row r="3594" spans="1:7" x14ac:dyDescent="0.45">
      <c r="A3594">
        <v>0</v>
      </c>
      <c r="B3594">
        <v>0</v>
      </c>
      <c r="C3594" t="s">
        <v>3516</v>
      </c>
      <c r="D3594" t="s">
        <v>3517</v>
      </c>
      <c r="E3594" s="32">
        <f t="shared" si="168"/>
        <v>45503</v>
      </c>
      <c r="F3594" s="51">
        <f t="shared" si="169"/>
        <v>0.5</v>
      </c>
      <c r="G3594" s="33">
        <f t="shared" si="170"/>
        <v>45503.5</v>
      </c>
    </row>
    <row r="3595" spans="1:7" x14ac:dyDescent="0.45">
      <c r="A3595">
        <v>0</v>
      </c>
      <c r="B3595">
        <v>0</v>
      </c>
      <c r="C3595" t="s">
        <v>3517</v>
      </c>
      <c r="D3595" t="s">
        <v>3518</v>
      </c>
      <c r="E3595" s="32">
        <f t="shared" si="168"/>
        <v>45503</v>
      </c>
      <c r="F3595" s="51">
        <f t="shared" si="169"/>
        <v>0.52083333333333337</v>
      </c>
      <c r="G3595" s="33">
        <f t="shared" si="170"/>
        <v>45503.520833333336</v>
      </c>
    </row>
    <row r="3596" spans="1:7" x14ac:dyDescent="0.45">
      <c r="A3596">
        <v>0</v>
      </c>
      <c r="B3596">
        <v>0</v>
      </c>
      <c r="C3596" t="s">
        <v>3518</v>
      </c>
      <c r="D3596" t="s">
        <v>3519</v>
      </c>
      <c r="E3596" s="32">
        <f t="shared" si="168"/>
        <v>45503</v>
      </c>
      <c r="F3596" s="51">
        <f t="shared" si="169"/>
        <v>0.54166666666666663</v>
      </c>
      <c r="G3596" s="33">
        <f t="shared" si="170"/>
        <v>45503.541666666664</v>
      </c>
    </row>
    <row r="3597" spans="1:7" x14ac:dyDescent="0.45">
      <c r="A3597">
        <v>0.92010000000000003</v>
      </c>
      <c r="B3597">
        <v>5.05</v>
      </c>
      <c r="C3597" t="s">
        <v>3519</v>
      </c>
      <c r="D3597" t="s">
        <v>3520</v>
      </c>
      <c r="E3597" s="32">
        <f t="shared" si="168"/>
        <v>45503</v>
      </c>
      <c r="F3597" s="51">
        <f t="shared" si="169"/>
        <v>0.5625</v>
      </c>
      <c r="G3597" s="33">
        <f t="shared" si="170"/>
        <v>45503.5625</v>
      </c>
    </row>
    <row r="3598" spans="1:7" x14ac:dyDescent="0.45">
      <c r="A3598">
        <v>0</v>
      </c>
      <c r="B3598">
        <v>0</v>
      </c>
      <c r="C3598" t="s">
        <v>3520</v>
      </c>
      <c r="D3598" t="s">
        <v>3521</v>
      </c>
      <c r="E3598" s="32">
        <f t="shared" si="168"/>
        <v>45503</v>
      </c>
      <c r="F3598" s="51">
        <f t="shared" si="169"/>
        <v>0.58333333333333337</v>
      </c>
      <c r="G3598" s="33">
        <f t="shared" si="170"/>
        <v>45503.583333333336</v>
      </c>
    </row>
    <row r="3599" spans="1:7" x14ac:dyDescent="0.45">
      <c r="A3599">
        <v>0</v>
      </c>
      <c r="B3599">
        <v>0</v>
      </c>
      <c r="C3599" t="s">
        <v>3521</v>
      </c>
      <c r="D3599" t="s">
        <v>3522</v>
      </c>
      <c r="E3599" s="32">
        <f t="shared" si="168"/>
        <v>45503</v>
      </c>
      <c r="F3599" s="51">
        <f t="shared" si="169"/>
        <v>0.60416666666666663</v>
      </c>
      <c r="G3599" s="33">
        <f t="shared" si="170"/>
        <v>45503.604166666664</v>
      </c>
    </row>
    <row r="3600" spans="1:7" x14ac:dyDescent="0.45">
      <c r="A3600">
        <v>0</v>
      </c>
      <c r="B3600">
        <v>0</v>
      </c>
      <c r="C3600" t="s">
        <v>3522</v>
      </c>
      <c r="D3600" t="s">
        <v>3523</v>
      </c>
      <c r="E3600" s="32">
        <f t="shared" si="168"/>
        <v>45503</v>
      </c>
      <c r="F3600" s="51">
        <f t="shared" si="169"/>
        <v>0.625</v>
      </c>
      <c r="G3600" s="33">
        <f t="shared" si="170"/>
        <v>45503.625</v>
      </c>
    </row>
    <row r="3601" spans="1:7" x14ac:dyDescent="0.45">
      <c r="A3601">
        <v>0</v>
      </c>
      <c r="B3601">
        <v>0</v>
      </c>
      <c r="C3601" t="s">
        <v>3523</v>
      </c>
      <c r="D3601" t="s">
        <v>3524</v>
      </c>
      <c r="E3601" s="32">
        <f t="shared" si="168"/>
        <v>45503</v>
      </c>
      <c r="F3601" s="51">
        <f t="shared" si="169"/>
        <v>0.64583333333333337</v>
      </c>
      <c r="G3601" s="33">
        <f t="shared" si="170"/>
        <v>45503.645833333336</v>
      </c>
    </row>
    <row r="3602" spans="1:7" x14ac:dyDescent="0.45">
      <c r="A3602">
        <v>0</v>
      </c>
      <c r="B3602">
        <v>0</v>
      </c>
      <c r="C3602" t="s">
        <v>3524</v>
      </c>
      <c r="D3602" t="s">
        <v>3525</v>
      </c>
      <c r="E3602" s="32">
        <f t="shared" si="168"/>
        <v>45503</v>
      </c>
      <c r="F3602" s="51">
        <f t="shared" si="169"/>
        <v>0.66666666666666663</v>
      </c>
      <c r="G3602" s="33">
        <f t="shared" si="170"/>
        <v>45503.666666666664</v>
      </c>
    </row>
    <row r="3603" spans="1:7" x14ac:dyDescent="0.45">
      <c r="A3603">
        <v>0</v>
      </c>
      <c r="B3603">
        <v>0</v>
      </c>
      <c r="C3603" t="s">
        <v>3525</v>
      </c>
      <c r="D3603" t="s">
        <v>3526</v>
      </c>
      <c r="E3603" s="32">
        <f t="shared" si="168"/>
        <v>45503</v>
      </c>
      <c r="F3603" s="51">
        <f t="shared" si="169"/>
        <v>0.6875</v>
      </c>
      <c r="G3603" s="33">
        <f t="shared" si="170"/>
        <v>45503.6875</v>
      </c>
    </row>
    <row r="3604" spans="1:7" x14ac:dyDescent="0.45">
      <c r="A3604">
        <v>0</v>
      </c>
      <c r="B3604">
        <v>0</v>
      </c>
      <c r="C3604" t="s">
        <v>3526</v>
      </c>
      <c r="D3604" t="s">
        <v>3527</v>
      </c>
      <c r="E3604" s="32">
        <f t="shared" si="168"/>
        <v>45503</v>
      </c>
      <c r="F3604" s="51">
        <f t="shared" si="169"/>
        <v>0.70833333333333337</v>
      </c>
      <c r="G3604" s="33">
        <f t="shared" si="170"/>
        <v>45503.708333333336</v>
      </c>
    </row>
    <row r="3605" spans="1:7" x14ac:dyDescent="0.45">
      <c r="A3605">
        <v>0</v>
      </c>
      <c r="B3605">
        <v>0</v>
      </c>
      <c r="C3605" t="s">
        <v>3527</v>
      </c>
      <c r="D3605" t="s">
        <v>3528</v>
      </c>
      <c r="E3605" s="32">
        <f t="shared" si="168"/>
        <v>45503</v>
      </c>
      <c r="F3605" s="51">
        <f t="shared" si="169"/>
        <v>0.72916666666666663</v>
      </c>
      <c r="G3605" s="33">
        <f t="shared" si="170"/>
        <v>45503.729166666664</v>
      </c>
    </row>
    <row r="3606" spans="1:7" x14ac:dyDescent="0.45">
      <c r="A3606">
        <v>0</v>
      </c>
      <c r="B3606">
        <v>0</v>
      </c>
      <c r="C3606" t="s">
        <v>3528</v>
      </c>
      <c r="D3606" t="s">
        <v>3529</v>
      </c>
      <c r="E3606" s="32">
        <f t="shared" si="168"/>
        <v>45503</v>
      </c>
      <c r="F3606" s="51">
        <f t="shared" si="169"/>
        <v>0.75</v>
      </c>
      <c r="G3606" s="33">
        <f t="shared" si="170"/>
        <v>45503.75</v>
      </c>
    </row>
    <row r="3607" spans="1:7" x14ac:dyDescent="0.45">
      <c r="A3607">
        <v>0</v>
      </c>
      <c r="B3607">
        <v>0</v>
      </c>
      <c r="C3607" t="s">
        <v>3529</v>
      </c>
      <c r="D3607" t="s">
        <v>3530</v>
      </c>
      <c r="E3607" s="32">
        <f t="shared" si="168"/>
        <v>45503</v>
      </c>
      <c r="F3607" s="51">
        <f t="shared" si="169"/>
        <v>0.77083333333333337</v>
      </c>
      <c r="G3607" s="33">
        <f t="shared" si="170"/>
        <v>45503.770833333336</v>
      </c>
    </row>
    <row r="3608" spans="1:7" x14ac:dyDescent="0.45">
      <c r="A3608">
        <v>0</v>
      </c>
      <c r="B3608">
        <v>0</v>
      </c>
      <c r="C3608" t="s">
        <v>3530</v>
      </c>
      <c r="D3608" t="s">
        <v>3531</v>
      </c>
      <c r="E3608" s="32">
        <f t="shared" si="168"/>
        <v>45503</v>
      </c>
      <c r="F3608" s="51">
        <f t="shared" si="169"/>
        <v>0.79166666666666663</v>
      </c>
      <c r="G3608" s="33">
        <f t="shared" si="170"/>
        <v>45503.791666666664</v>
      </c>
    </row>
    <row r="3609" spans="1:7" x14ac:dyDescent="0.45">
      <c r="A3609">
        <v>0</v>
      </c>
      <c r="B3609">
        <v>0</v>
      </c>
      <c r="C3609" t="s">
        <v>3531</v>
      </c>
      <c r="D3609" t="s">
        <v>3532</v>
      </c>
      <c r="E3609" s="32">
        <f t="shared" si="168"/>
        <v>45503</v>
      </c>
      <c r="F3609" s="51">
        <f t="shared" si="169"/>
        <v>0.8125</v>
      </c>
      <c r="G3609" s="33">
        <f t="shared" si="170"/>
        <v>45503.8125</v>
      </c>
    </row>
    <row r="3610" spans="1:7" x14ac:dyDescent="0.45">
      <c r="A3610">
        <v>0</v>
      </c>
      <c r="B3610">
        <v>0</v>
      </c>
      <c r="C3610" t="s">
        <v>3532</v>
      </c>
      <c r="D3610" t="s">
        <v>3533</v>
      </c>
      <c r="E3610" s="32">
        <f t="shared" si="168"/>
        <v>45503</v>
      </c>
      <c r="F3610" s="51">
        <f t="shared" si="169"/>
        <v>0.83333333333333337</v>
      </c>
      <c r="G3610" s="33">
        <f t="shared" si="170"/>
        <v>45503.833333333336</v>
      </c>
    </row>
    <row r="3611" spans="1:7" x14ac:dyDescent="0.45">
      <c r="A3611">
        <v>0</v>
      </c>
      <c r="B3611">
        <v>0</v>
      </c>
      <c r="C3611" t="s">
        <v>3533</v>
      </c>
      <c r="D3611" t="s">
        <v>3534</v>
      </c>
      <c r="E3611" s="32">
        <f t="shared" si="168"/>
        <v>45503</v>
      </c>
      <c r="F3611" s="51">
        <f t="shared" si="169"/>
        <v>0.85416666666666663</v>
      </c>
      <c r="G3611" s="33">
        <f t="shared" si="170"/>
        <v>45503.854166666664</v>
      </c>
    </row>
    <row r="3612" spans="1:7" x14ac:dyDescent="0.45">
      <c r="A3612">
        <v>0</v>
      </c>
      <c r="B3612">
        <v>0</v>
      </c>
      <c r="C3612" t="s">
        <v>3534</v>
      </c>
      <c r="D3612" t="s">
        <v>3535</v>
      </c>
      <c r="E3612" s="32">
        <f t="shared" si="168"/>
        <v>45503</v>
      </c>
      <c r="F3612" s="51">
        <f t="shared" si="169"/>
        <v>0.875</v>
      </c>
      <c r="G3612" s="33">
        <f t="shared" si="170"/>
        <v>45503.875</v>
      </c>
    </row>
    <row r="3613" spans="1:7" x14ac:dyDescent="0.45">
      <c r="A3613">
        <v>0</v>
      </c>
      <c r="B3613">
        <v>0</v>
      </c>
      <c r="C3613" t="s">
        <v>3535</v>
      </c>
      <c r="D3613" t="s">
        <v>3536</v>
      </c>
      <c r="E3613" s="32">
        <f t="shared" si="168"/>
        <v>45503</v>
      </c>
      <c r="F3613" s="51">
        <f t="shared" si="169"/>
        <v>0.89583333333333337</v>
      </c>
      <c r="G3613" s="33">
        <f t="shared" si="170"/>
        <v>45503.895833333336</v>
      </c>
    </row>
    <row r="3614" spans="1:7" x14ac:dyDescent="0.45">
      <c r="A3614">
        <v>0</v>
      </c>
      <c r="B3614">
        <v>0</v>
      </c>
      <c r="C3614" t="s">
        <v>3536</v>
      </c>
      <c r="D3614" t="s">
        <v>3537</v>
      </c>
      <c r="E3614" s="32">
        <f t="shared" si="168"/>
        <v>45503</v>
      </c>
      <c r="F3614" s="51">
        <f t="shared" si="169"/>
        <v>0.91666666666666663</v>
      </c>
      <c r="G3614" s="33">
        <f t="shared" si="170"/>
        <v>45503.916666666664</v>
      </c>
    </row>
    <row r="3615" spans="1:7" x14ac:dyDescent="0.45">
      <c r="A3615">
        <v>0.1346</v>
      </c>
      <c r="B3615">
        <v>0.74</v>
      </c>
      <c r="C3615" t="s">
        <v>3537</v>
      </c>
      <c r="D3615" t="s">
        <v>3538</v>
      </c>
      <c r="E3615" s="32">
        <f t="shared" si="168"/>
        <v>45503</v>
      </c>
      <c r="F3615" s="51">
        <f t="shared" si="169"/>
        <v>0.9375</v>
      </c>
      <c r="G3615" s="33">
        <f t="shared" si="170"/>
        <v>45503.9375</v>
      </c>
    </row>
    <row r="3616" spans="1:7" x14ac:dyDescent="0.45">
      <c r="A3616">
        <v>0</v>
      </c>
      <c r="B3616">
        <v>0</v>
      </c>
      <c r="C3616" t="s">
        <v>3538</v>
      </c>
      <c r="D3616" t="s">
        <v>3539</v>
      </c>
      <c r="E3616" s="32">
        <f t="shared" si="168"/>
        <v>45503</v>
      </c>
      <c r="F3616" s="51">
        <f t="shared" si="169"/>
        <v>0.95833333333333337</v>
      </c>
      <c r="G3616" s="33">
        <f t="shared" si="170"/>
        <v>45503.958333333336</v>
      </c>
    </row>
    <row r="3617" spans="1:7" x14ac:dyDescent="0.45">
      <c r="A3617">
        <v>0</v>
      </c>
      <c r="B3617">
        <v>0</v>
      </c>
      <c r="C3617" t="s">
        <v>3539</v>
      </c>
      <c r="D3617" t="s">
        <v>3540</v>
      </c>
      <c r="E3617" s="32">
        <f t="shared" si="168"/>
        <v>45503</v>
      </c>
      <c r="F3617" s="51">
        <f t="shared" si="169"/>
        <v>0.97916666666666663</v>
      </c>
      <c r="G3617" s="33">
        <f t="shared" si="170"/>
        <v>45503.979166666664</v>
      </c>
    </row>
    <row r="3618" spans="1:7" x14ac:dyDescent="0.45">
      <c r="A3618">
        <v>0</v>
      </c>
      <c r="B3618">
        <v>0</v>
      </c>
      <c r="C3618" t="s">
        <v>3540</v>
      </c>
      <c r="D3618" t="s">
        <v>3541</v>
      </c>
      <c r="E3618" s="32">
        <f t="shared" si="168"/>
        <v>45504</v>
      </c>
      <c r="F3618" s="51">
        <f t="shared" si="169"/>
        <v>0</v>
      </c>
      <c r="G3618" s="33">
        <f t="shared" si="170"/>
        <v>45504</v>
      </c>
    </row>
    <row r="3619" spans="1:7" x14ac:dyDescent="0.45">
      <c r="A3619">
        <v>0</v>
      </c>
      <c r="B3619">
        <v>0</v>
      </c>
      <c r="C3619" t="s">
        <v>3541</v>
      </c>
      <c r="D3619" t="s">
        <v>3542</v>
      </c>
      <c r="E3619" s="32">
        <f t="shared" si="168"/>
        <v>45504</v>
      </c>
      <c r="F3619" s="51">
        <f t="shared" si="169"/>
        <v>2.0833333333333332E-2</v>
      </c>
      <c r="G3619" s="33">
        <f t="shared" si="170"/>
        <v>45504.020833333336</v>
      </c>
    </row>
    <row r="3620" spans="1:7" x14ac:dyDescent="0.45">
      <c r="A3620">
        <v>0</v>
      </c>
      <c r="B3620">
        <v>0</v>
      </c>
      <c r="C3620" t="s">
        <v>3542</v>
      </c>
      <c r="D3620" t="s">
        <v>3543</v>
      </c>
      <c r="E3620" s="32">
        <f t="shared" si="168"/>
        <v>45504</v>
      </c>
      <c r="F3620" s="51">
        <f t="shared" si="169"/>
        <v>4.1666666666666664E-2</v>
      </c>
      <c r="G3620" s="33">
        <f t="shared" si="170"/>
        <v>45504.041666666664</v>
      </c>
    </row>
    <row r="3621" spans="1:7" x14ac:dyDescent="0.45">
      <c r="A3621">
        <v>0</v>
      </c>
      <c r="B3621">
        <v>0</v>
      </c>
      <c r="C3621" t="s">
        <v>3543</v>
      </c>
      <c r="D3621" t="s">
        <v>3544</v>
      </c>
      <c r="E3621" s="32">
        <f t="shared" si="168"/>
        <v>45504</v>
      </c>
      <c r="F3621" s="51">
        <f t="shared" si="169"/>
        <v>6.25E-2</v>
      </c>
      <c r="G3621" s="33">
        <f t="shared" si="170"/>
        <v>45504.0625</v>
      </c>
    </row>
    <row r="3622" spans="1:7" x14ac:dyDescent="0.45">
      <c r="A3622">
        <v>0</v>
      </c>
      <c r="B3622">
        <v>0</v>
      </c>
      <c r="C3622" t="s">
        <v>3544</v>
      </c>
      <c r="D3622" t="s">
        <v>3545</v>
      </c>
      <c r="E3622" s="32">
        <f t="shared" si="168"/>
        <v>45504</v>
      </c>
      <c r="F3622" s="51">
        <f t="shared" si="169"/>
        <v>8.3333333333333329E-2</v>
      </c>
      <c r="G3622" s="33">
        <f t="shared" si="170"/>
        <v>45504.083333333336</v>
      </c>
    </row>
    <row r="3623" spans="1:7" x14ac:dyDescent="0.45">
      <c r="A3623">
        <v>0</v>
      </c>
      <c r="B3623">
        <v>0</v>
      </c>
      <c r="C3623" t="s">
        <v>3545</v>
      </c>
      <c r="D3623" t="s">
        <v>3546</v>
      </c>
      <c r="E3623" s="32">
        <f t="shared" si="168"/>
        <v>45504</v>
      </c>
      <c r="F3623" s="51">
        <f t="shared" si="169"/>
        <v>0.10416666666666667</v>
      </c>
      <c r="G3623" s="33">
        <f t="shared" si="170"/>
        <v>45504.104166666664</v>
      </c>
    </row>
    <row r="3624" spans="1:7" x14ac:dyDescent="0.45">
      <c r="A3624">
        <v>0</v>
      </c>
      <c r="B3624">
        <v>0</v>
      </c>
      <c r="C3624" t="s">
        <v>3546</v>
      </c>
      <c r="D3624" t="s">
        <v>3547</v>
      </c>
      <c r="E3624" s="32">
        <f t="shared" si="168"/>
        <v>45504</v>
      </c>
      <c r="F3624" s="51">
        <f t="shared" si="169"/>
        <v>0.125</v>
      </c>
      <c r="G3624" s="33">
        <f t="shared" si="170"/>
        <v>45504.125</v>
      </c>
    </row>
    <row r="3625" spans="1:7" x14ac:dyDescent="0.45">
      <c r="A3625">
        <v>0</v>
      </c>
      <c r="B3625">
        <v>0</v>
      </c>
      <c r="C3625" t="s">
        <v>3547</v>
      </c>
      <c r="D3625" t="s">
        <v>3548</v>
      </c>
      <c r="E3625" s="32">
        <f t="shared" si="168"/>
        <v>45504</v>
      </c>
      <c r="F3625" s="51">
        <f t="shared" si="169"/>
        <v>0.14583333333333334</v>
      </c>
      <c r="G3625" s="33">
        <f t="shared" si="170"/>
        <v>45504.145833333336</v>
      </c>
    </row>
    <row r="3626" spans="1:7" x14ac:dyDescent="0.45">
      <c r="A3626">
        <v>0</v>
      </c>
      <c r="B3626">
        <v>0</v>
      </c>
      <c r="C3626" t="s">
        <v>3548</v>
      </c>
      <c r="D3626" t="s">
        <v>3549</v>
      </c>
      <c r="E3626" s="32">
        <f t="shared" si="168"/>
        <v>45504</v>
      </c>
      <c r="F3626" s="51">
        <f t="shared" si="169"/>
        <v>0.16666666666666666</v>
      </c>
      <c r="G3626" s="33">
        <f t="shared" si="170"/>
        <v>45504.166666666664</v>
      </c>
    </row>
    <row r="3627" spans="1:7" x14ac:dyDescent="0.45">
      <c r="A3627">
        <v>0</v>
      </c>
      <c r="B3627">
        <v>0</v>
      </c>
      <c r="C3627" t="s">
        <v>3549</v>
      </c>
      <c r="D3627" t="s">
        <v>3550</v>
      </c>
      <c r="E3627" s="32">
        <f t="shared" si="168"/>
        <v>45504</v>
      </c>
      <c r="F3627" s="51">
        <f t="shared" si="169"/>
        <v>0.1875</v>
      </c>
      <c r="G3627" s="33">
        <f t="shared" si="170"/>
        <v>45504.1875</v>
      </c>
    </row>
    <row r="3628" spans="1:7" x14ac:dyDescent="0.45">
      <c r="A3628">
        <v>0</v>
      </c>
      <c r="B3628">
        <v>0</v>
      </c>
      <c r="C3628" t="s">
        <v>3550</v>
      </c>
      <c r="D3628" t="s">
        <v>3551</v>
      </c>
      <c r="E3628" s="32">
        <f t="shared" si="168"/>
        <v>45504</v>
      </c>
      <c r="F3628" s="51">
        <f t="shared" si="169"/>
        <v>0.20833333333333334</v>
      </c>
      <c r="G3628" s="33">
        <f t="shared" si="170"/>
        <v>45504.208333333336</v>
      </c>
    </row>
    <row r="3629" spans="1:7" x14ac:dyDescent="0.45">
      <c r="A3629">
        <v>0</v>
      </c>
      <c r="B3629">
        <v>0</v>
      </c>
      <c r="C3629" t="s">
        <v>3551</v>
      </c>
      <c r="D3629" t="s">
        <v>3552</v>
      </c>
      <c r="E3629" s="32">
        <f t="shared" si="168"/>
        <v>45504</v>
      </c>
      <c r="F3629" s="51">
        <f t="shared" si="169"/>
        <v>0.22916666666666666</v>
      </c>
      <c r="G3629" s="33">
        <f t="shared" si="170"/>
        <v>45504.229166666664</v>
      </c>
    </row>
    <row r="3630" spans="1:7" x14ac:dyDescent="0.45">
      <c r="A3630">
        <v>0</v>
      </c>
      <c r="B3630">
        <v>0</v>
      </c>
      <c r="C3630" t="s">
        <v>3552</v>
      </c>
      <c r="D3630" t="s">
        <v>3553</v>
      </c>
      <c r="E3630" s="32">
        <f t="shared" si="168"/>
        <v>45504</v>
      </c>
      <c r="F3630" s="51">
        <f t="shared" si="169"/>
        <v>0.25</v>
      </c>
      <c r="G3630" s="33">
        <f t="shared" si="170"/>
        <v>45504.25</v>
      </c>
    </row>
    <row r="3631" spans="1:7" x14ac:dyDescent="0.45">
      <c r="A3631">
        <v>0</v>
      </c>
      <c r="B3631">
        <v>0</v>
      </c>
      <c r="C3631" t="s">
        <v>3553</v>
      </c>
      <c r="D3631" t="s">
        <v>3554</v>
      </c>
      <c r="E3631" s="32">
        <f t="shared" si="168"/>
        <v>45504</v>
      </c>
      <c r="F3631" s="51">
        <f t="shared" si="169"/>
        <v>0.27083333333333331</v>
      </c>
      <c r="G3631" s="33">
        <f t="shared" si="170"/>
        <v>45504.270833333336</v>
      </c>
    </row>
    <row r="3632" spans="1:7" x14ac:dyDescent="0.45">
      <c r="A3632">
        <v>1.12E-2</v>
      </c>
      <c r="B3632">
        <v>0.06</v>
      </c>
      <c r="C3632" t="s">
        <v>3554</v>
      </c>
      <c r="D3632" t="s">
        <v>3555</v>
      </c>
      <c r="E3632" s="32">
        <f t="shared" si="168"/>
        <v>45504</v>
      </c>
      <c r="F3632" s="51">
        <f t="shared" si="169"/>
        <v>0.29166666666666669</v>
      </c>
      <c r="G3632" s="33">
        <f t="shared" si="170"/>
        <v>45504.291666666664</v>
      </c>
    </row>
    <row r="3633" spans="1:7" x14ac:dyDescent="0.45">
      <c r="A3633">
        <v>0</v>
      </c>
      <c r="B3633">
        <v>0</v>
      </c>
      <c r="C3633" t="s">
        <v>3555</v>
      </c>
      <c r="D3633" t="s">
        <v>3556</v>
      </c>
      <c r="E3633" s="32">
        <f t="shared" si="168"/>
        <v>45504</v>
      </c>
      <c r="F3633" s="51">
        <f t="shared" si="169"/>
        <v>0.3125</v>
      </c>
      <c r="G3633" s="33">
        <f t="shared" si="170"/>
        <v>45504.3125</v>
      </c>
    </row>
    <row r="3634" spans="1:7" x14ac:dyDescent="0.45">
      <c r="A3634">
        <v>0</v>
      </c>
      <c r="B3634">
        <v>0</v>
      </c>
      <c r="C3634" t="s">
        <v>3556</v>
      </c>
      <c r="D3634" t="s">
        <v>3557</v>
      </c>
      <c r="E3634" s="32">
        <f t="shared" si="168"/>
        <v>45504</v>
      </c>
      <c r="F3634" s="51">
        <f t="shared" si="169"/>
        <v>0.33333333333333331</v>
      </c>
      <c r="G3634" s="33">
        <f t="shared" si="170"/>
        <v>45504.333333333336</v>
      </c>
    </row>
    <row r="3635" spans="1:7" x14ac:dyDescent="0.45">
      <c r="A3635">
        <v>0</v>
      </c>
      <c r="B3635">
        <v>0</v>
      </c>
      <c r="C3635" t="s">
        <v>3557</v>
      </c>
      <c r="D3635" t="s">
        <v>3558</v>
      </c>
      <c r="E3635" s="32">
        <f t="shared" si="168"/>
        <v>45504</v>
      </c>
      <c r="F3635" s="51">
        <f t="shared" si="169"/>
        <v>0.35416666666666669</v>
      </c>
      <c r="G3635" s="33">
        <f t="shared" si="170"/>
        <v>45504.354166666664</v>
      </c>
    </row>
    <row r="3636" spans="1:7" x14ac:dyDescent="0.45">
      <c r="A3636">
        <v>0</v>
      </c>
      <c r="B3636">
        <v>0</v>
      </c>
      <c r="C3636" t="s">
        <v>3558</v>
      </c>
      <c r="D3636" t="s">
        <v>3559</v>
      </c>
      <c r="E3636" s="32">
        <f t="shared" si="168"/>
        <v>45504</v>
      </c>
      <c r="F3636" s="51">
        <f t="shared" si="169"/>
        <v>0.375</v>
      </c>
      <c r="G3636" s="33">
        <f t="shared" si="170"/>
        <v>45504.375</v>
      </c>
    </row>
    <row r="3637" spans="1:7" x14ac:dyDescent="0.45">
      <c r="A3637">
        <v>0</v>
      </c>
      <c r="B3637">
        <v>0</v>
      </c>
      <c r="C3637" t="s">
        <v>3559</v>
      </c>
      <c r="D3637" t="s">
        <v>3560</v>
      </c>
      <c r="E3637" s="32">
        <f t="shared" si="168"/>
        <v>45504</v>
      </c>
      <c r="F3637" s="51">
        <f t="shared" si="169"/>
        <v>0.39583333333333331</v>
      </c>
      <c r="G3637" s="33">
        <f t="shared" si="170"/>
        <v>45504.395833333336</v>
      </c>
    </row>
    <row r="3638" spans="1:7" x14ac:dyDescent="0.45">
      <c r="A3638">
        <v>0</v>
      </c>
      <c r="B3638">
        <v>0</v>
      </c>
      <c r="C3638" t="s">
        <v>3560</v>
      </c>
      <c r="D3638" t="s">
        <v>3561</v>
      </c>
      <c r="E3638" s="32">
        <f t="shared" si="168"/>
        <v>45504</v>
      </c>
      <c r="F3638" s="51">
        <f t="shared" si="169"/>
        <v>0.41666666666666669</v>
      </c>
      <c r="G3638" s="33">
        <f t="shared" si="170"/>
        <v>45504.416666666664</v>
      </c>
    </row>
    <row r="3639" spans="1:7" x14ac:dyDescent="0.45">
      <c r="A3639">
        <v>0</v>
      </c>
      <c r="B3639">
        <v>0</v>
      </c>
      <c r="C3639" t="s">
        <v>3561</v>
      </c>
      <c r="D3639" t="s">
        <v>3562</v>
      </c>
      <c r="E3639" s="32">
        <f t="shared" si="168"/>
        <v>45504</v>
      </c>
      <c r="F3639" s="51">
        <f t="shared" si="169"/>
        <v>0.4375</v>
      </c>
      <c r="G3639" s="33">
        <f t="shared" si="170"/>
        <v>45504.4375</v>
      </c>
    </row>
    <row r="3640" spans="1:7" x14ac:dyDescent="0.45">
      <c r="A3640">
        <v>0</v>
      </c>
      <c r="B3640">
        <v>0</v>
      </c>
      <c r="C3640" t="s">
        <v>3562</v>
      </c>
      <c r="D3640" t="s">
        <v>3563</v>
      </c>
      <c r="E3640" s="32">
        <f t="shared" si="168"/>
        <v>45504</v>
      </c>
      <c r="F3640" s="51">
        <f t="shared" si="169"/>
        <v>0.45833333333333331</v>
      </c>
      <c r="G3640" s="33">
        <f t="shared" si="170"/>
        <v>45504.458333333336</v>
      </c>
    </row>
    <row r="3641" spans="1:7" x14ac:dyDescent="0.45">
      <c r="A3641">
        <v>0</v>
      </c>
      <c r="B3641">
        <v>0</v>
      </c>
      <c r="C3641" t="s">
        <v>3563</v>
      </c>
      <c r="D3641" t="s">
        <v>3564</v>
      </c>
      <c r="E3641" s="32">
        <f t="shared" si="168"/>
        <v>45504</v>
      </c>
      <c r="F3641" s="51">
        <f t="shared" si="169"/>
        <v>0.47916666666666669</v>
      </c>
      <c r="G3641" s="33">
        <f t="shared" si="170"/>
        <v>45504.479166666664</v>
      </c>
    </row>
    <row r="3642" spans="1:7" x14ac:dyDescent="0.45">
      <c r="A3642">
        <v>0</v>
      </c>
      <c r="B3642">
        <v>0</v>
      </c>
      <c r="C3642" t="s">
        <v>3564</v>
      </c>
      <c r="D3642" t="s">
        <v>3565</v>
      </c>
      <c r="E3642" s="32">
        <f t="shared" si="168"/>
        <v>45504</v>
      </c>
      <c r="F3642" s="51">
        <f t="shared" si="169"/>
        <v>0.5</v>
      </c>
      <c r="G3642" s="33">
        <f t="shared" si="170"/>
        <v>45504.5</v>
      </c>
    </row>
    <row r="3643" spans="1:7" x14ac:dyDescent="0.45">
      <c r="A3643">
        <v>0</v>
      </c>
      <c r="B3643">
        <v>0</v>
      </c>
      <c r="C3643" t="s">
        <v>3565</v>
      </c>
      <c r="D3643" t="s">
        <v>3566</v>
      </c>
      <c r="E3643" s="32">
        <f t="shared" si="168"/>
        <v>45504</v>
      </c>
      <c r="F3643" s="51">
        <f t="shared" si="169"/>
        <v>0.52083333333333337</v>
      </c>
      <c r="G3643" s="33">
        <f t="shared" si="170"/>
        <v>45504.520833333336</v>
      </c>
    </row>
    <row r="3644" spans="1:7" x14ac:dyDescent="0.45">
      <c r="A3644">
        <v>0</v>
      </c>
      <c r="B3644">
        <v>0</v>
      </c>
      <c r="C3644" t="s">
        <v>3566</v>
      </c>
      <c r="D3644" t="s">
        <v>3567</v>
      </c>
      <c r="E3644" s="32">
        <f t="shared" si="168"/>
        <v>45504</v>
      </c>
      <c r="F3644" s="51">
        <f t="shared" si="169"/>
        <v>0.54166666666666663</v>
      </c>
      <c r="G3644" s="33">
        <f t="shared" si="170"/>
        <v>45504.541666666664</v>
      </c>
    </row>
    <row r="3645" spans="1:7" x14ac:dyDescent="0.45">
      <c r="A3645">
        <v>0</v>
      </c>
      <c r="B3645">
        <v>0</v>
      </c>
      <c r="C3645" t="s">
        <v>3567</v>
      </c>
      <c r="D3645" t="s">
        <v>3568</v>
      </c>
      <c r="E3645" s="32">
        <f t="shared" si="168"/>
        <v>45504</v>
      </c>
      <c r="F3645" s="51">
        <f t="shared" si="169"/>
        <v>0.5625</v>
      </c>
      <c r="G3645" s="33">
        <f t="shared" si="170"/>
        <v>45504.5625</v>
      </c>
    </row>
    <row r="3646" spans="1:7" x14ac:dyDescent="0.45">
      <c r="A3646">
        <v>0</v>
      </c>
      <c r="B3646">
        <v>0</v>
      </c>
      <c r="C3646" t="s">
        <v>3568</v>
      </c>
      <c r="D3646" t="s">
        <v>3569</v>
      </c>
      <c r="E3646" s="32">
        <f t="shared" si="168"/>
        <v>45504</v>
      </c>
      <c r="F3646" s="51">
        <f t="shared" si="169"/>
        <v>0.58333333333333337</v>
      </c>
      <c r="G3646" s="33">
        <f t="shared" si="170"/>
        <v>45504.583333333336</v>
      </c>
    </row>
    <row r="3647" spans="1:7" x14ac:dyDescent="0.45">
      <c r="A3647">
        <v>0</v>
      </c>
      <c r="B3647">
        <v>0</v>
      </c>
      <c r="C3647" t="s">
        <v>3569</v>
      </c>
      <c r="D3647" t="s">
        <v>3570</v>
      </c>
      <c r="E3647" s="32">
        <f t="shared" si="168"/>
        <v>45504</v>
      </c>
      <c r="F3647" s="51">
        <f t="shared" si="169"/>
        <v>0.60416666666666663</v>
      </c>
      <c r="G3647" s="33">
        <f t="shared" si="170"/>
        <v>45504.604166666664</v>
      </c>
    </row>
    <row r="3648" spans="1:7" x14ac:dyDescent="0.45">
      <c r="A3648">
        <v>0</v>
      </c>
      <c r="B3648">
        <v>0</v>
      </c>
      <c r="C3648" t="s">
        <v>3570</v>
      </c>
      <c r="D3648" t="s">
        <v>3571</v>
      </c>
      <c r="E3648" s="32">
        <f t="shared" si="168"/>
        <v>45504</v>
      </c>
      <c r="F3648" s="51">
        <f t="shared" si="169"/>
        <v>0.625</v>
      </c>
      <c r="G3648" s="33">
        <f t="shared" si="170"/>
        <v>45504.625</v>
      </c>
    </row>
    <row r="3649" spans="1:7" x14ac:dyDescent="0.45">
      <c r="A3649">
        <v>0</v>
      </c>
      <c r="B3649">
        <v>0</v>
      </c>
      <c r="C3649" t="s">
        <v>3571</v>
      </c>
      <c r="D3649" t="s">
        <v>3572</v>
      </c>
      <c r="E3649" s="32">
        <f t="shared" si="168"/>
        <v>45504</v>
      </c>
      <c r="F3649" s="51">
        <f t="shared" si="169"/>
        <v>0.64583333333333337</v>
      </c>
      <c r="G3649" s="33">
        <f t="shared" si="170"/>
        <v>45504.645833333336</v>
      </c>
    </row>
    <row r="3650" spans="1:7" x14ac:dyDescent="0.45">
      <c r="A3650">
        <v>0</v>
      </c>
      <c r="B3650">
        <v>0</v>
      </c>
      <c r="C3650" t="s">
        <v>3572</v>
      </c>
      <c r="D3650" t="s">
        <v>3573</v>
      </c>
      <c r="E3650" s="32">
        <f t="shared" si="168"/>
        <v>45504</v>
      </c>
      <c r="F3650" s="51">
        <f t="shared" si="169"/>
        <v>0.66666666666666663</v>
      </c>
      <c r="G3650" s="33">
        <f t="shared" si="170"/>
        <v>45504.666666666664</v>
      </c>
    </row>
    <row r="3651" spans="1:7" x14ac:dyDescent="0.45">
      <c r="A3651">
        <v>0</v>
      </c>
      <c r="B3651">
        <v>0</v>
      </c>
      <c r="C3651" t="s">
        <v>3573</v>
      </c>
      <c r="D3651" t="s">
        <v>3574</v>
      </c>
      <c r="E3651" s="32">
        <f t="shared" si="168"/>
        <v>45504</v>
      </c>
      <c r="F3651" s="51">
        <f t="shared" si="169"/>
        <v>0.6875</v>
      </c>
      <c r="G3651" s="33">
        <f t="shared" si="170"/>
        <v>45504.6875</v>
      </c>
    </row>
    <row r="3652" spans="1:7" x14ac:dyDescent="0.45">
      <c r="A3652">
        <v>0</v>
      </c>
      <c r="B3652">
        <v>0</v>
      </c>
      <c r="C3652" t="s">
        <v>3574</v>
      </c>
      <c r="D3652" t="s">
        <v>3575</v>
      </c>
      <c r="E3652" s="32">
        <f t="shared" ref="E3652:E3715" si="171">DATE(MID(C3652,2,4),MID(C3652,7,2),MID(C3652,10,2))</f>
        <v>45504</v>
      </c>
      <c r="F3652" s="51">
        <f t="shared" ref="F3652:F3715" si="172">TIME(MID(C3652,13,2),MID(C3652,16,2),0)</f>
        <v>0.70833333333333337</v>
      </c>
      <c r="G3652" s="33">
        <f t="shared" ref="G3652:G3715" si="173">E3652+F3652</f>
        <v>45504.708333333336</v>
      </c>
    </row>
    <row r="3653" spans="1:7" x14ac:dyDescent="0.45">
      <c r="A3653">
        <v>0</v>
      </c>
      <c r="B3653">
        <v>0</v>
      </c>
      <c r="C3653" t="s">
        <v>3575</v>
      </c>
      <c r="D3653" t="s">
        <v>3576</v>
      </c>
      <c r="E3653" s="32">
        <f t="shared" si="171"/>
        <v>45504</v>
      </c>
      <c r="F3653" s="51">
        <f t="shared" si="172"/>
        <v>0.72916666666666663</v>
      </c>
      <c r="G3653" s="33">
        <f t="shared" si="173"/>
        <v>45504.729166666664</v>
      </c>
    </row>
    <row r="3654" spans="1:7" x14ac:dyDescent="0.45">
      <c r="A3654">
        <v>0</v>
      </c>
      <c r="B3654">
        <v>0</v>
      </c>
      <c r="C3654" t="s">
        <v>3576</v>
      </c>
      <c r="D3654" t="s">
        <v>3577</v>
      </c>
      <c r="E3654" s="32">
        <f t="shared" si="171"/>
        <v>45504</v>
      </c>
      <c r="F3654" s="51">
        <f t="shared" si="172"/>
        <v>0.75</v>
      </c>
      <c r="G3654" s="33">
        <f t="shared" si="173"/>
        <v>45504.75</v>
      </c>
    </row>
    <row r="3655" spans="1:7" x14ac:dyDescent="0.45">
      <c r="A3655">
        <v>0</v>
      </c>
      <c r="B3655">
        <v>0</v>
      </c>
      <c r="C3655" t="s">
        <v>3577</v>
      </c>
      <c r="D3655" t="s">
        <v>3578</v>
      </c>
      <c r="E3655" s="32">
        <f t="shared" si="171"/>
        <v>45504</v>
      </c>
      <c r="F3655" s="51">
        <f t="shared" si="172"/>
        <v>0.77083333333333337</v>
      </c>
      <c r="G3655" s="33">
        <f t="shared" si="173"/>
        <v>45504.770833333336</v>
      </c>
    </row>
    <row r="3656" spans="1:7" x14ac:dyDescent="0.45">
      <c r="A3656">
        <v>0</v>
      </c>
      <c r="B3656">
        <v>0</v>
      </c>
      <c r="C3656" t="s">
        <v>3578</v>
      </c>
      <c r="D3656" t="s">
        <v>3579</v>
      </c>
      <c r="E3656" s="32">
        <f t="shared" si="171"/>
        <v>45504</v>
      </c>
      <c r="F3656" s="51">
        <f t="shared" si="172"/>
        <v>0.79166666666666663</v>
      </c>
      <c r="G3656" s="33">
        <f t="shared" si="173"/>
        <v>45504.791666666664</v>
      </c>
    </row>
    <row r="3657" spans="1:7" x14ac:dyDescent="0.45">
      <c r="A3657">
        <v>0</v>
      </c>
      <c r="B3657">
        <v>0</v>
      </c>
      <c r="C3657" t="s">
        <v>3579</v>
      </c>
      <c r="D3657" t="s">
        <v>3580</v>
      </c>
      <c r="E3657" s="32">
        <f t="shared" si="171"/>
        <v>45504</v>
      </c>
      <c r="F3657" s="51">
        <f t="shared" si="172"/>
        <v>0.8125</v>
      </c>
      <c r="G3657" s="33">
        <f t="shared" si="173"/>
        <v>45504.8125</v>
      </c>
    </row>
    <row r="3658" spans="1:7" x14ac:dyDescent="0.45">
      <c r="A3658">
        <v>0</v>
      </c>
      <c r="B3658">
        <v>0</v>
      </c>
      <c r="C3658" t="s">
        <v>3580</v>
      </c>
      <c r="D3658" t="s">
        <v>3581</v>
      </c>
      <c r="E3658" s="32">
        <f t="shared" si="171"/>
        <v>45504</v>
      </c>
      <c r="F3658" s="51">
        <f t="shared" si="172"/>
        <v>0.83333333333333337</v>
      </c>
      <c r="G3658" s="33">
        <f t="shared" si="173"/>
        <v>45504.833333333336</v>
      </c>
    </row>
    <row r="3659" spans="1:7" x14ac:dyDescent="0.45">
      <c r="A3659">
        <v>0</v>
      </c>
      <c r="B3659">
        <v>0</v>
      </c>
      <c r="C3659" t="s">
        <v>3581</v>
      </c>
      <c r="D3659" t="s">
        <v>3582</v>
      </c>
      <c r="E3659" s="32">
        <f t="shared" si="171"/>
        <v>45504</v>
      </c>
      <c r="F3659" s="51">
        <f t="shared" si="172"/>
        <v>0.85416666666666663</v>
      </c>
      <c r="G3659" s="33">
        <f t="shared" si="173"/>
        <v>45504.854166666664</v>
      </c>
    </row>
    <row r="3660" spans="1:7" x14ac:dyDescent="0.45">
      <c r="A3660">
        <v>0</v>
      </c>
      <c r="B3660">
        <v>0</v>
      </c>
      <c r="C3660" t="s">
        <v>3582</v>
      </c>
      <c r="D3660" t="s">
        <v>3583</v>
      </c>
      <c r="E3660" s="32">
        <f t="shared" si="171"/>
        <v>45504</v>
      </c>
      <c r="F3660" s="51">
        <f t="shared" si="172"/>
        <v>0.875</v>
      </c>
      <c r="G3660" s="33">
        <f t="shared" si="173"/>
        <v>45504.875</v>
      </c>
    </row>
    <row r="3661" spans="1:7" x14ac:dyDescent="0.45">
      <c r="A3661">
        <v>0</v>
      </c>
      <c r="B3661">
        <v>0</v>
      </c>
      <c r="C3661" t="s">
        <v>3583</v>
      </c>
      <c r="D3661" t="s">
        <v>3584</v>
      </c>
      <c r="E3661" s="32">
        <f t="shared" si="171"/>
        <v>45504</v>
      </c>
      <c r="F3661" s="51">
        <f t="shared" si="172"/>
        <v>0.89583333333333337</v>
      </c>
      <c r="G3661" s="33">
        <f t="shared" si="173"/>
        <v>45504.895833333336</v>
      </c>
    </row>
    <row r="3662" spans="1:7" x14ac:dyDescent="0.45">
      <c r="A3662">
        <v>0</v>
      </c>
      <c r="B3662">
        <v>0</v>
      </c>
      <c r="C3662" t="s">
        <v>3584</v>
      </c>
      <c r="D3662" t="s">
        <v>3585</v>
      </c>
      <c r="E3662" s="32">
        <f t="shared" si="171"/>
        <v>45504</v>
      </c>
      <c r="F3662" s="51">
        <f t="shared" si="172"/>
        <v>0.91666666666666663</v>
      </c>
      <c r="G3662" s="33">
        <f t="shared" si="173"/>
        <v>45504.916666666664</v>
      </c>
    </row>
    <row r="3663" spans="1:7" x14ac:dyDescent="0.45">
      <c r="A3663">
        <v>0</v>
      </c>
      <c r="B3663">
        <v>0</v>
      </c>
      <c r="C3663" t="s">
        <v>3585</v>
      </c>
      <c r="D3663" t="s">
        <v>3586</v>
      </c>
      <c r="E3663" s="32">
        <f t="shared" si="171"/>
        <v>45504</v>
      </c>
      <c r="F3663" s="51">
        <f t="shared" si="172"/>
        <v>0.9375</v>
      </c>
      <c r="G3663" s="33">
        <f t="shared" si="173"/>
        <v>45504.9375</v>
      </c>
    </row>
    <row r="3664" spans="1:7" x14ac:dyDescent="0.45">
      <c r="A3664">
        <v>1.8963000000000001</v>
      </c>
      <c r="B3664">
        <v>10.41</v>
      </c>
      <c r="C3664" t="s">
        <v>3586</v>
      </c>
      <c r="D3664" t="s">
        <v>3587</v>
      </c>
      <c r="E3664" s="32">
        <f t="shared" si="171"/>
        <v>45504</v>
      </c>
      <c r="F3664" s="51">
        <f t="shared" si="172"/>
        <v>0.95833333333333337</v>
      </c>
      <c r="G3664" s="33">
        <f t="shared" si="173"/>
        <v>45504.958333333336</v>
      </c>
    </row>
    <row r="3665" spans="1:7" x14ac:dyDescent="0.45">
      <c r="A3665">
        <v>4.4900000000000002E-2</v>
      </c>
      <c r="B3665">
        <v>0.25</v>
      </c>
      <c r="C3665" t="s">
        <v>3587</v>
      </c>
      <c r="D3665" t="s">
        <v>3588</v>
      </c>
      <c r="E3665" s="32">
        <f t="shared" si="171"/>
        <v>45504</v>
      </c>
      <c r="F3665" s="51">
        <f t="shared" si="172"/>
        <v>0.97916666666666663</v>
      </c>
      <c r="G3665" s="33">
        <f t="shared" si="173"/>
        <v>45504.979166666664</v>
      </c>
    </row>
    <row r="3666" spans="1:7" x14ac:dyDescent="0.45">
      <c r="A3666">
        <v>0</v>
      </c>
      <c r="B3666">
        <v>0</v>
      </c>
      <c r="C3666" t="s">
        <v>3588</v>
      </c>
      <c r="D3666" t="s">
        <v>3589</v>
      </c>
      <c r="E3666" s="32">
        <f t="shared" si="171"/>
        <v>45505</v>
      </c>
      <c r="F3666" s="51">
        <f t="shared" si="172"/>
        <v>0</v>
      </c>
      <c r="G3666" s="33">
        <f t="shared" si="173"/>
        <v>45505</v>
      </c>
    </row>
    <row r="3667" spans="1:7" x14ac:dyDescent="0.45">
      <c r="A3667">
        <v>0</v>
      </c>
      <c r="B3667">
        <v>0</v>
      </c>
      <c r="C3667" t="s">
        <v>3589</v>
      </c>
      <c r="D3667" t="s">
        <v>3590</v>
      </c>
      <c r="E3667" s="32">
        <f t="shared" si="171"/>
        <v>45505</v>
      </c>
      <c r="F3667" s="51">
        <f t="shared" si="172"/>
        <v>2.0833333333333332E-2</v>
      </c>
      <c r="G3667" s="33">
        <f t="shared" si="173"/>
        <v>45505.020833333336</v>
      </c>
    </row>
    <row r="3668" spans="1:7" x14ac:dyDescent="0.45">
      <c r="A3668">
        <v>0</v>
      </c>
      <c r="B3668">
        <v>0</v>
      </c>
      <c r="C3668" t="s">
        <v>3590</v>
      </c>
      <c r="D3668" t="s">
        <v>3591</v>
      </c>
      <c r="E3668" s="32">
        <f t="shared" si="171"/>
        <v>45505</v>
      </c>
      <c r="F3668" s="51">
        <f t="shared" si="172"/>
        <v>4.1666666666666664E-2</v>
      </c>
      <c r="G3668" s="33">
        <f t="shared" si="173"/>
        <v>45505.041666666664</v>
      </c>
    </row>
    <row r="3669" spans="1:7" x14ac:dyDescent="0.45">
      <c r="A3669">
        <v>0</v>
      </c>
      <c r="B3669">
        <v>0</v>
      </c>
      <c r="C3669" t="s">
        <v>3591</v>
      </c>
      <c r="D3669" t="s">
        <v>3592</v>
      </c>
      <c r="E3669" s="32">
        <f t="shared" si="171"/>
        <v>45505</v>
      </c>
      <c r="F3669" s="51">
        <f t="shared" si="172"/>
        <v>6.25E-2</v>
      </c>
      <c r="G3669" s="33">
        <f t="shared" si="173"/>
        <v>45505.0625</v>
      </c>
    </row>
    <row r="3670" spans="1:7" x14ac:dyDescent="0.45">
      <c r="A3670">
        <v>0</v>
      </c>
      <c r="B3670">
        <v>0</v>
      </c>
      <c r="C3670" t="s">
        <v>3592</v>
      </c>
      <c r="D3670" t="s">
        <v>3593</v>
      </c>
      <c r="E3670" s="32">
        <f t="shared" si="171"/>
        <v>45505</v>
      </c>
      <c r="F3670" s="51">
        <f t="shared" si="172"/>
        <v>8.3333333333333329E-2</v>
      </c>
      <c r="G3670" s="33">
        <f t="shared" si="173"/>
        <v>45505.083333333336</v>
      </c>
    </row>
    <row r="3671" spans="1:7" x14ac:dyDescent="0.45">
      <c r="A3671">
        <v>0</v>
      </c>
      <c r="B3671">
        <v>0</v>
      </c>
      <c r="C3671" t="s">
        <v>3593</v>
      </c>
      <c r="D3671" t="s">
        <v>3594</v>
      </c>
      <c r="E3671" s="32">
        <f t="shared" si="171"/>
        <v>45505</v>
      </c>
      <c r="F3671" s="51">
        <f t="shared" si="172"/>
        <v>0.10416666666666667</v>
      </c>
      <c r="G3671" s="33">
        <f t="shared" si="173"/>
        <v>45505.104166666664</v>
      </c>
    </row>
    <row r="3672" spans="1:7" x14ac:dyDescent="0.45">
      <c r="A3672">
        <v>0</v>
      </c>
      <c r="B3672">
        <v>0</v>
      </c>
      <c r="C3672" t="s">
        <v>3594</v>
      </c>
      <c r="D3672" t="s">
        <v>3595</v>
      </c>
      <c r="E3672" s="32">
        <f t="shared" si="171"/>
        <v>45505</v>
      </c>
      <c r="F3672" s="51">
        <f t="shared" si="172"/>
        <v>0.125</v>
      </c>
      <c r="G3672" s="33">
        <f t="shared" si="173"/>
        <v>45505.125</v>
      </c>
    </row>
    <row r="3673" spans="1:7" x14ac:dyDescent="0.45">
      <c r="A3673">
        <v>0</v>
      </c>
      <c r="B3673">
        <v>0</v>
      </c>
      <c r="C3673" t="s">
        <v>3595</v>
      </c>
      <c r="D3673" t="s">
        <v>3596</v>
      </c>
      <c r="E3673" s="32">
        <f t="shared" si="171"/>
        <v>45505</v>
      </c>
      <c r="F3673" s="51">
        <f t="shared" si="172"/>
        <v>0.14583333333333334</v>
      </c>
      <c r="G3673" s="33">
        <f t="shared" si="173"/>
        <v>45505.145833333336</v>
      </c>
    </row>
    <row r="3674" spans="1:7" x14ac:dyDescent="0.45">
      <c r="A3674">
        <v>0</v>
      </c>
      <c r="B3674">
        <v>0</v>
      </c>
      <c r="C3674" t="s">
        <v>3596</v>
      </c>
      <c r="D3674" t="s">
        <v>3597</v>
      </c>
      <c r="E3674" s="32">
        <f t="shared" si="171"/>
        <v>45505</v>
      </c>
      <c r="F3674" s="51">
        <f t="shared" si="172"/>
        <v>0.16666666666666666</v>
      </c>
      <c r="G3674" s="33">
        <f t="shared" si="173"/>
        <v>45505.166666666664</v>
      </c>
    </row>
    <row r="3675" spans="1:7" x14ac:dyDescent="0.45">
      <c r="A3675">
        <v>0</v>
      </c>
      <c r="B3675">
        <v>0</v>
      </c>
      <c r="C3675" t="s">
        <v>3597</v>
      </c>
      <c r="D3675" t="s">
        <v>3598</v>
      </c>
      <c r="E3675" s="32">
        <f t="shared" si="171"/>
        <v>45505</v>
      </c>
      <c r="F3675" s="51">
        <f t="shared" si="172"/>
        <v>0.1875</v>
      </c>
      <c r="G3675" s="33">
        <f t="shared" si="173"/>
        <v>45505.1875</v>
      </c>
    </row>
    <row r="3676" spans="1:7" x14ac:dyDescent="0.45">
      <c r="A3676">
        <v>0</v>
      </c>
      <c r="B3676">
        <v>0</v>
      </c>
      <c r="C3676" t="s">
        <v>3598</v>
      </c>
      <c r="D3676" t="s">
        <v>3599</v>
      </c>
      <c r="E3676" s="32">
        <f t="shared" si="171"/>
        <v>45505</v>
      </c>
      <c r="F3676" s="51">
        <f t="shared" si="172"/>
        <v>0.20833333333333334</v>
      </c>
      <c r="G3676" s="33">
        <f t="shared" si="173"/>
        <v>45505.208333333336</v>
      </c>
    </row>
    <row r="3677" spans="1:7" x14ac:dyDescent="0.45">
      <c r="A3677">
        <v>0</v>
      </c>
      <c r="B3677">
        <v>0</v>
      </c>
      <c r="C3677" t="s">
        <v>3599</v>
      </c>
      <c r="D3677" t="s">
        <v>3600</v>
      </c>
      <c r="E3677" s="32">
        <f t="shared" si="171"/>
        <v>45505</v>
      </c>
      <c r="F3677" s="51">
        <f t="shared" si="172"/>
        <v>0.22916666666666666</v>
      </c>
      <c r="G3677" s="33">
        <f t="shared" si="173"/>
        <v>45505.229166666664</v>
      </c>
    </row>
    <row r="3678" spans="1:7" x14ac:dyDescent="0.45">
      <c r="A3678">
        <v>0</v>
      </c>
      <c r="B3678">
        <v>0</v>
      </c>
      <c r="C3678" t="s">
        <v>3600</v>
      </c>
      <c r="D3678" t="s">
        <v>3601</v>
      </c>
      <c r="E3678" s="32">
        <f t="shared" si="171"/>
        <v>45505</v>
      </c>
      <c r="F3678" s="51">
        <f t="shared" si="172"/>
        <v>0.25</v>
      </c>
      <c r="G3678" s="33">
        <f t="shared" si="173"/>
        <v>45505.25</v>
      </c>
    </row>
    <row r="3679" spans="1:7" x14ac:dyDescent="0.45">
      <c r="A3679">
        <v>0</v>
      </c>
      <c r="B3679">
        <v>0</v>
      </c>
      <c r="C3679" t="s">
        <v>3601</v>
      </c>
      <c r="D3679" t="s">
        <v>3602</v>
      </c>
      <c r="E3679" s="32">
        <f t="shared" si="171"/>
        <v>45505</v>
      </c>
      <c r="F3679" s="51">
        <f t="shared" si="172"/>
        <v>0.27083333333333331</v>
      </c>
      <c r="G3679" s="33">
        <f t="shared" si="173"/>
        <v>45505.270833333336</v>
      </c>
    </row>
    <row r="3680" spans="1:7" x14ac:dyDescent="0.45">
      <c r="A3680">
        <v>0</v>
      </c>
      <c r="B3680">
        <v>0</v>
      </c>
      <c r="C3680" t="s">
        <v>3602</v>
      </c>
      <c r="D3680" t="s">
        <v>3603</v>
      </c>
      <c r="E3680" s="32">
        <f t="shared" si="171"/>
        <v>45505</v>
      </c>
      <c r="F3680" s="51">
        <f t="shared" si="172"/>
        <v>0.29166666666666669</v>
      </c>
      <c r="G3680" s="33">
        <f t="shared" si="173"/>
        <v>45505.291666666664</v>
      </c>
    </row>
    <row r="3681" spans="1:7" x14ac:dyDescent="0.45">
      <c r="A3681">
        <v>0</v>
      </c>
      <c r="B3681">
        <v>0</v>
      </c>
      <c r="C3681" t="s">
        <v>3603</v>
      </c>
      <c r="D3681" t="s">
        <v>3604</v>
      </c>
      <c r="E3681" s="32">
        <f t="shared" si="171"/>
        <v>45505</v>
      </c>
      <c r="F3681" s="51">
        <f t="shared" si="172"/>
        <v>0.3125</v>
      </c>
      <c r="G3681" s="33">
        <f t="shared" si="173"/>
        <v>45505.3125</v>
      </c>
    </row>
    <row r="3682" spans="1:7" x14ac:dyDescent="0.45">
      <c r="A3682">
        <v>0</v>
      </c>
      <c r="B3682">
        <v>0</v>
      </c>
      <c r="C3682" t="s">
        <v>3604</v>
      </c>
      <c r="D3682" t="s">
        <v>3605</v>
      </c>
      <c r="E3682" s="32">
        <f t="shared" si="171"/>
        <v>45505</v>
      </c>
      <c r="F3682" s="51">
        <f t="shared" si="172"/>
        <v>0.33333333333333331</v>
      </c>
      <c r="G3682" s="33">
        <f t="shared" si="173"/>
        <v>45505.333333333336</v>
      </c>
    </row>
    <row r="3683" spans="1:7" x14ac:dyDescent="0.45">
      <c r="A3683">
        <v>0</v>
      </c>
      <c r="B3683">
        <v>0</v>
      </c>
      <c r="C3683" t="s">
        <v>3605</v>
      </c>
      <c r="D3683" t="s">
        <v>3606</v>
      </c>
      <c r="E3683" s="32">
        <f t="shared" si="171"/>
        <v>45505</v>
      </c>
      <c r="F3683" s="51">
        <f t="shared" si="172"/>
        <v>0.35416666666666669</v>
      </c>
      <c r="G3683" s="33">
        <f t="shared" si="173"/>
        <v>45505.354166666664</v>
      </c>
    </row>
    <row r="3684" spans="1:7" x14ac:dyDescent="0.45">
      <c r="A3684">
        <v>0</v>
      </c>
      <c r="B3684">
        <v>0</v>
      </c>
      <c r="C3684" t="s">
        <v>3606</v>
      </c>
      <c r="D3684" t="s">
        <v>3607</v>
      </c>
      <c r="E3684" s="32">
        <f t="shared" si="171"/>
        <v>45505</v>
      </c>
      <c r="F3684" s="51">
        <f t="shared" si="172"/>
        <v>0.375</v>
      </c>
      <c r="G3684" s="33">
        <f t="shared" si="173"/>
        <v>45505.375</v>
      </c>
    </row>
    <row r="3685" spans="1:7" x14ac:dyDescent="0.45">
      <c r="A3685">
        <v>0</v>
      </c>
      <c r="B3685">
        <v>0</v>
      </c>
      <c r="C3685" t="s">
        <v>3607</v>
      </c>
      <c r="D3685" t="s">
        <v>3608</v>
      </c>
      <c r="E3685" s="32">
        <f t="shared" si="171"/>
        <v>45505</v>
      </c>
      <c r="F3685" s="51">
        <f t="shared" si="172"/>
        <v>0.39583333333333331</v>
      </c>
      <c r="G3685" s="33">
        <f t="shared" si="173"/>
        <v>45505.395833333336</v>
      </c>
    </row>
    <row r="3686" spans="1:7" x14ac:dyDescent="0.45">
      <c r="A3686">
        <v>0</v>
      </c>
      <c r="B3686">
        <v>0</v>
      </c>
      <c r="C3686" t="s">
        <v>3608</v>
      </c>
      <c r="D3686" t="s">
        <v>3609</v>
      </c>
      <c r="E3686" s="32">
        <f t="shared" si="171"/>
        <v>45505</v>
      </c>
      <c r="F3686" s="51">
        <f t="shared" si="172"/>
        <v>0.41666666666666669</v>
      </c>
      <c r="G3686" s="33">
        <f t="shared" si="173"/>
        <v>45505.416666666664</v>
      </c>
    </row>
    <row r="3687" spans="1:7" x14ac:dyDescent="0.45">
      <c r="A3687">
        <v>0</v>
      </c>
      <c r="B3687">
        <v>0</v>
      </c>
      <c r="C3687" t="s">
        <v>3609</v>
      </c>
      <c r="D3687" t="s">
        <v>3610</v>
      </c>
      <c r="E3687" s="32">
        <f t="shared" si="171"/>
        <v>45505</v>
      </c>
      <c r="F3687" s="51">
        <f t="shared" si="172"/>
        <v>0.4375</v>
      </c>
      <c r="G3687" s="33">
        <f t="shared" si="173"/>
        <v>45505.4375</v>
      </c>
    </row>
    <row r="3688" spans="1:7" x14ac:dyDescent="0.45">
      <c r="A3688">
        <v>0</v>
      </c>
      <c r="B3688">
        <v>0</v>
      </c>
      <c r="C3688" t="s">
        <v>3610</v>
      </c>
      <c r="D3688" t="s">
        <v>3611</v>
      </c>
      <c r="E3688" s="32">
        <f t="shared" si="171"/>
        <v>45505</v>
      </c>
      <c r="F3688" s="51">
        <f t="shared" si="172"/>
        <v>0.45833333333333331</v>
      </c>
      <c r="G3688" s="33">
        <f t="shared" si="173"/>
        <v>45505.458333333336</v>
      </c>
    </row>
    <row r="3689" spans="1:7" x14ac:dyDescent="0.45">
      <c r="A3689">
        <v>0</v>
      </c>
      <c r="B3689">
        <v>0</v>
      </c>
      <c r="C3689" t="s">
        <v>3611</v>
      </c>
      <c r="D3689" t="s">
        <v>3612</v>
      </c>
      <c r="E3689" s="32">
        <f t="shared" si="171"/>
        <v>45505</v>
      </c>
      <c r="F3689" s="51">
        <f t="shared" si="172"/>
        <v>0.47916666666666669</v>
      </c>
      <c r="G3689" s="33">
        <f t="shared" si="173"/>
        <v>45505.479166666664</v>
      </c>
    </row>
    <row r="3690" spans="1:7" x14ac:dyDescent="0.45">
      <c r="A3690">
        <v>0</v>
      </c>
      <c r="B3690">
        <v>0</v>
      </c>
      <c r="C3690" t="s">
        <v>3612</v>
      </c>
      <c r="D3690" t="s">
        <v>3613</v>
      </c>
      <c r="E3690" s="32">
        <f t="shared" si="171"/>
        <v>45505</v>
      </c>
      <c r="F3690" s="51">
        <f t="shared" si="172"/>
        <v>0.5</v>
      </c>
      <c r="G3690" s="33">
        <f t="shared" si="173"/>
        <v>45505.5</v>
      </c>
    </row>
    <row r="3691" spans="1:7" x14ac:dyDescent="0.45">
      <c r="A3691">
        <v>0</v>
      </c>
      <c r="B3691">
        <v>0</v>
      </c>
      <c r="C3691" t="s">
        <v>3613</v>
      </c>
      <c r="D3691" t="s">
        <v>3614</v>
      </c>
      <c r="E3691" s="32">
        <f t="shared" si="171"/>
        <v>45505</v>
      </c>
      <c r="F3691" s="51">
        <f t="shared" si="172"/>
        <v>0.52083333333333337</v>
      </c>
      <c r="G3691" s="33">
        <f t="shared" si="173"/>
        <v>45505.520833333336</v>
      </c>
    </row>
    <row r="3692" spans="1:7" x14ac:dyDescent="0.45">
      <c r="A3692">
        <v>0.11219999999999999</v>
      </c>
      <c r="B3692">
        <v>0.62</v>
      </c>
      <c r="C3692" t="s">
        <v>3614</v>
      </c>
      <c r="D3692" t="s">
        <v>3615</v>
      </c>
      <c r="E3692" s="32">
        <f t="shared" si="171"/>
        <v>45505</v>
      </c>
      <c r="F3692" s="51">
        <f t="shared" si="172"/>
        <v>0.54166666666666663</v>
      </c>
      <c r="G3692" s="33">
        <f t="shared" si="173"/>
        <v>45505.541666666664</v>
      </c>
    </row>
    <row r="3693" spans="1:7" x14ac:dyDescent="0.45">
      <c r="A3693">
        <v>0</v>
      </c>
      <c r="B3693">
        <v>0</v>
      </c>
      <c r="C3693" t="s">
        <v>3615</v>
      </c>
      <c r="D3693" t="s">
        <v>3616</v>
      </c>
      <c r="E3693" s="32">
        <f t="shared" si="171"/>
        <v>45505</v>
      </c>
      <c r="F3693" s="51">
        <f t="shared" si="172"/>
        <v>0.5625</v>
      </c>
      <c r="G3693" s="33">
        <f t="shared" si="173"/>
        <v>45505.5625</v>
      </c>
    </row>
    <row r="3694" spans="1:7" x14ac:dyDescent="0.45">
      <c r="A3694">
        <v>4.4900000000000002E-2</v>
      </c>
      <c r="B3694">
        <v>0.25</v>
      </c>
      <c r="C3694" t="s">
        <v>3616</v>
      </c>
      <c r="D3694" t="s">
        <v>3617</v>
      </c>
      <c r="E3694" s="32">
        <f t="shared" si="171"/>
        <v>45505</v>
      </c>
      <c r="F3694" s="51">
        <f t="shared" si="172"/>
        <v>0.58333333333333337</v>
      </c>
      <c r="G3694" s="33">
        <f t="shared" si="173"/>
        <v>45505.583333333336</v>
      </c>
    </row>
    <row r="3695" spans="1:7" x14ac:dyDescent="0.45">
      <c r="A3695">
        <v>0</v>
      </c>
      <c r="B3695">
        <v>0</v>
      </c>
      <c r="C3695" t="s">
        <v>3617</v>
      </c>
      <c r="D3695" t="s">
        <v>3618</v>
      </c>
      <c r="E3695" s="32">
        <f t="shared" si="171"/>
        <v>45505</v>
      </c>
      <c r="F3695" s="51">
        <f t="shared" si="172"/>
        <v>0.60416666666666663</v>
      </c>
      <c r="G3695" s="33">
        <f t="shared" si="173"/>
        <v>45505.604166666664</v>
      </c>
    </row>
    <row r="3696" spans="1:7" x14ac:dyDescent="0.45">
      <c r="A3696">
        <v>1.12E-2</v>
      </c>
      <c r="B3696">
        <v>0.06</v>
      </c>
      <c r="C3696" t="s">
        <v>3618</v>
      </c>
      <c r="D3696" t="s">
        <v>3619</v>
      </c>
      <c r="E3696" s="32">
        <f t="shared" si="171"/>
        <v>45505</v>
      </c>
      <c r="F3696" s="51">
        <f t="shared" si="172"/>
        <v>0.625</v>
      </c>
      <c r="G3696" s="33">
        <f t="shared" si="173"/>
        <v>45505.625</v>
      </c>
    </row>
    <row r="3697" spans="1:7" x14ac:dyDescent="0.45">
      <c r="A3697">
        <v>0</v>
      </c>
      <c r="B3697">
        <v>0</v>
      </c>
      <c r="C3697" t="s">
        <v>3619</v>
      </c>
      <c r="D3697" t="s">
        <v>3620</v>
      </c>
      <c r="E3697" s="32">
        <f t="shared" si="171"/>
        <v>45505</v>
      </c>
      <c r="F3697" s="51">
        <f t="shared" si="172"/>
        <v>0.64583333333333337</v>
      </c>
      <c r="G3697" s="33">
        <f t="shared" si="173"/>
        <v>45505.645833333336</v>
      </c>
    </row>
    <row r="3698" spans="1:7" x14ac:dyDescent="0.45">
      <c r="A3698">
        <v>0.24690000000000001</v>
      </c>
      <c r="B3698">
        <v>1.36</v>
      </c>
      <c r="C3698" t="s">
        <v>3620</v>
      </c>
      <c r="D3698" t="s">
        <v>3621</v>
      </c>
      <c r="E3698" s="32">
        <f t="shared" si="171"/>
        <v>45505</v>
      </c>
      <c r="F3698" s="51">
        <f t="shared" si="172"/>
        <v>0.66666666666666663</v>
      </c>
      <c r="G3698" s="33">
        <f t="shared" si="173"/>
        <v>45505.666666666664</v>
      </c>
    </row>
    <row r="3699" spans="1:7" x14ac:dyDescent="0.45">
      <c r="A3699">
        <v>0</v>
      </c>
      <c r="B3699">
        <v>0</v>
      </c>
      <c r="C3699" t="s">
        <v>3621</v>
      </c>
      <c r="D3699" t="s">
        <v>3622</v>
      </c>
      <c r="E3699" s="32">
        <f t="shared" si="171"/>
        <v>45505</v>
      </c>
      <c r="F3699" s="51">
        <f t="shared" si="172"/>
        <v>0.6875</v>
      </c>
      <c r="G3699" s="33">
        <f t="shared" si="173"/>
        <v>45505.6875</v>
      </c>
    </row>
    <row r="3700" spans="1:7" x14ac:dyDescent="0.45">
      <c r="A3700">
        <v>0</v>
      </c>
      <c r="B3700">
        <v>0</v>
      </c>
      <c r="C3700" t="s">
        <v>3622</v>
      </c>
      <c r="D3700" t="s">
        <v>3623</v>
      </c>
      <c r="E3700" s="32">
        <f t="shared" si="171"/>
        <v>45505</v>
      </c>
      <c r="F3700" s="51">
        <f t="shared" si="172"/>
        <v>0.70833333333333337</v>
      </c>
      <c r="G3700" s="33">
        <f t="shared" si="173"/>
        <v>45505.708333333336</v>
      </c>
    </row>
    <row r="3701" spans="1:7" x14ac:dyDescent="0.45">
      <c r="A3701">
        <v>0</v>
      </c>
      <c r="B3701">
        <v>0</v>
      </c>
      <c r="C3701" t="s">
        <v>3623</v>
      </c>
      <c r="D3701" t="s">
        <v>3624</v>
      </c>
      <c r="E3701" s="32">
        <f t="shared" si="171"/>
        <v>45505</v>
      </c>
      <c r="F3701" s="51">
        <f t="shared" si="172"/>
        <v>0.72916666666666663</v>
      </c>
      <c r="G3701" s="33">
        <f t="shared" si="173"/>
        <v>45505.729166666664</v>
      </c>
    </row>
    <row r="3702" spans="1:7" x14ac:dyDescent="0.45">
      <c r="A3702">
        <v>0</v>
      </c>
      <c r="B3702">
        <v>0</v>
      </c>
      <c r="C3702" t="s">
        <v>3624</v>
      </c>
      <c r="D3702" t="s">
        <v>3625</v>
      </c>
      <c r="E3702" s="32">
        <f t="shared" si="171"/>
        <v>45505</v>
      </c>
      <c r="F3702" s="51">
        <f t="shared" si="172"/>
        <v>0.75</v>
      </c>
      <c r="G3702" s="33">
        <f t="shared" si="173"/>
        <v>45505.75</v>
      </c>
    </row>
    <row r="3703" spans="1:7" x14ac:dyDescent="0.45">
      <c r="A3703">
        <v>1.7841</v>
      </c>
      <c r="B3703">
        <v>9.7899999999999991</v>
      </c>
      <c r="C3703" t="s">
        <v>3625</v>
      </c>
      <c r="D3703" t="s">
        <v>3626</v>
      </c>
      <c r="E3703" s="32">
        <f t="shared" si="171"/>
        <v>45505</v>
      </c>
      <c r="F3703" s="51">
        <f t="shared" si="172"/>
        <v>0.77083333333333337</v>
      </c>
      <c r="G3703" s="33">
        <f t="shared" si="173"/>
        <v>45505.770833333336</v>
      </c>
    </row>
    <row r="3704" spans="1:7" x14ac:dyDescent="0.45">
      <c r="A3704">
        <v>2.0758000000000001</v>
      </c>
      <c r="B3704">
        <v>11.4</v>
      </c>
      <c r="C3704" t="s">
        <v>3626</v>
      </c>
      <c r="D3704" t="s">
        <v>3627</v>
      </c>
      <c r="E3704" s="32">
        <f t="shared" si="171"/>
        <v>45505</v>
      </c>
      <c r="F3704" s="51">
        <f t="shared" si="172"/>
        <v>0.79166666666666663</v>
      </c>
      <c r="G3704" s="33">
        <f t="shared" si="173"/>
        <v>45505.791666666664</v>
      </c>
    </row>
    <row r="3705" spans="1:7" x14ac:dyDescent="0.45">
      <c r="A3705">
        <v>0.43759999999999999</v>
      </c>
      <c r="B3705">
        <v>2.4</v>
      </c>
      <c r="C3705" t="s">
        <v>3627</v>
      </c>
      <c r="D3705" t="s">
        <v>3628</v>
      </c>
      <c r="E3705" s="32">
        <f t="shared" si="171"/>
        <v>45505</v>
      </c>
      <c r="F3705" s="51">
        <f t="shared" si="172"/>
        <v>0.8125</v>
      </c>
      <c r="G3705" s="33">
        <f t="shared" si="173"/>
        <v>45505.8125</v>
      </c>
    </row>
    <row r="3706" spans="1:7" x14ac:dyDescent="0.45">
      <c r="A3706">
        <v>0</v>
      </c>
      <c r="B3706">
        <v>0</v>
      </c>
      <c r="C3706" t="s">
        <v>3628</v>
      </c>
      <c r="D3706" t="s">
        <v>3629</v>
      </c>
      <c r="E3706" s="32">
        <f t="shared" si="171"/>
        <v>45505</v>
      </c>
      <c r="F3706" s="51">
        <f t="shared" si="172"/>
        <v>0.83333333333333337</v>
      </c>
      <c r="G3706" s="33">
        <f t="shared" si="173"/>
        <v>45505.833333333336</v>
      </c>
    </row>
    <row r="3707" spans="1:7" x14ac:dyDescent="0.45">
      <c r="A3707">
        <v>0</v>
      </c>
      <c r="B3707">
        <v>0</v>
      </c>
      <c r="C3707" t="s">
        <v>3629</v>
      </c>
      <c r="D3707" t="s">
        <v>3630</v>
      </c>
      <c r="E3707" s="32">
        <f t="shared" si="171"/>
        <v>45505</v>
      </c>
      <c r="F3707" s="51">
        <f t="shared" si="172"/>
        <v>0.85416666666666663</v>
      </c>
      <c r="G3707" s="33">
        <f t="shared" si="173"/>
        <v>45505.854166666664</v>
      </c>
    </row>
    <row r="3708" spans="1:7" x14ac:dyDescent="0.45">
      <c r="A3708">
        <v>1.12E-2</v>
      </c>
      <c r="B3708">
        <v>0.06</v>
      </c>
      <c r="C3708" t="s">
        <v>3630</v>
      </c>
      <c r="D3708" t="s">
        <v>3631</v>
      </c>
      <c r="E3708" s="32">
        <f t="shared" si="171"/>
        <v>45505</v>
      </c>
      <c r="F3708" s="51">
        <f t="shared" si="172"/>
        <v>0.875</v>
      </c>
      <c r="G3708" s="33">
        <f t="shared" si="173"/>
        <v>45505.875</v>
      </c>
    </row>
    <row r="3709" spans="1:7" x14ac:dyDescent="0.45">
      <c r="A3709">
        <v>0</v>
      </c>
      <c r="B3709">
        <v>0</v>
      </c>
      <c r="C3709" t="s">
        <v>3631</v>
      </c>
      <c r="D3709" t="s">
        <v>3632</v>
      </c>
      <c r="E3709" s="32">
        <f t="shared" si="171"/>
        <v>45505</v>
      </c>
      <c r="F3709" s="51">
        <f t="shared" si="172"/>
        <v>0.89583333333333337</v>
      </c>
      <c r="G3709" s="33">
        <f t="shared" si="173"/>
        <v>45505.895833333336</v>
      </c>
    </row>
    <row r="3710" spans="1:7" x14ac:dyDescent="0.45">
      <c r="A3710">
        <v>0.35909999999999997</v>
      </c>
      <c r="B3710">
        <v>1.97</v>
      </c>
      <c r="C3710" t="s">
        <v>3632</v>
      </c>
      <c r="D3710" t="s">
        <v>3633</v>
      </c>
      <c r="E3710" s="32">
        <f t="shared" si="171"/>
        <v>45505</v>
      </c>
      <c r="F3710" s="51">
        <f t="shared" si="172"/>
        <v>0.91666666666666663</v>
      </c>
      <c r="G3710" s="33">
        <f t="shared" si="173"/>
        <v>45505.916666666664</v>
      </c>
    </row>
    <row r="3711" spans="1:7" x14ac:dyDescent="0.45">
      <c r="A3711">
        <v>0</v>
      </c>
      <c r="B3711">
        <v>0</v>
      </c>
      <c r="C3711" t="s">
        <v>3633</v>
      </c>
      <c r="D3711" t="s">
        <v>3634</v>
      </c>
      <c r="E3711" s="32">
        <f t="shared" si="171"/>
        <v>45505</v>
      </c>
      <c r="F3711" s="51">
        <f t="shared" si="172"/>
        <v>0.9375</v>
      </c>
      <c r="G3711" s="33">
        <f t="shared" si="173"/>
        <v>45505.9375</v>
      </c>
    </row>
    <row r="3712" spans="1:7" x14ac:dyDescent="0.45">
      <c r="A3712">
        <v>0</v>
      </c>
      <c r="B3712">
        <v>0</v>
      </c>
      <c r="C3712" t="s">
        <v>3634</v>
      </c>
      <c r="D3712" t="s">
        <v>3635</v>
      </c>
      <c r="E3712" s="32">
        <f t="shared" si="171"/>
        <v>45505</v>
      </c>
      <c r="F3712" s="51">
        <f t="shared" si="172"/>
        <v>0.95833333333333337</v>
      </c>
      <c r="G3712" s="33">
        <f t="shared" si="173"/>
        <v>45505.958333333336</v>
      </c>
    </row>
    <row r="3713" spans="1:7" x14ac:dyDescent="0.45">
      <c r="A3713">
        <v>0.44879999999999998</v>
      </c>
      <c r="B3713">
        <v>2.46</v>
      </c>
      <c r="C3713" t="s">
        <v>3635</v>
      </c>
      <c r="D3713" t="s">
        <v>3636</v>
      </c>
      <c r="E3713" s="32">
        <f t="shared" si="171"/>
        <v>45505</v>
      </c>
      <c r="F3713" s="51">
        <f t="shared" si="172"/>
        <v>0.97916666666666663</v>
      </c>
      <c r="G3713" s="33">
        <f t="shared" si="173"/>
        <v>45505.979166666664</v>
      </c>
    </row>
    <row r="3714" spans="1:7" x14ac:dyDescent="0.45">
      <c r="A3714">
        <v>0</v>
      </c>
      <c r="B3714">
        <v>0</v>
      </c>
      <c r="C3714" t="s">
        <v>3636</v>
      </c>
      <c r="D3714" t="s">
        <v>3637</v>
      </c>
      <c r="E3714" s="32">
        <f t="shared" si="171"/>
        <v>45506</v>
      </c>
      <c r="F3714" s="51">
        <f t="shared" si="172"/>
        <v>0</v>
      </c>
      <c r="G3714" s="33">
        <f t="shared" si="173"/>
        <v>45506</v>
      </c>
    </row>
    <row r="3715" spans="1:7" x14ac:dyDescent="0.45">
      <c r="A3715">
        <v>0</v>
      </c>
      <c r="B3715">
        <v>0</v>
      </c>
      <c r="C3715" t="s">
        <v>3637</v>
      </c>
      <c r="D3715" t="s">
        <v>3638</v>
      </c>
      <c r="E3715" s="32">
        <f t="shared" si="171"/>
        <v>45506</v>
      </c>
      <c r="F3715" s="51">
        <f t="shared" si="172"/>
        <v>2.0833333333333332E-2</v>
      </c>
      <c r="G3715" s="33">
        <f t="shared" si="173"/>
        <v>45506.020833333336</v>
      </c>
    </row>
    <row r="3716" spans="1:7" x14ac:dyDescent="0.45">
      <c r="A3716">
        <v>0</v>
      </c>
      <c r="B3716">
        <v>0</v>
      </c>
      <c r="C3716" t="s">
        <v>3638</v>
      </c>
      <c r="D3716" t="s">
        <v>3639</v>
      </c>
      <c r="E3716" s="32">
        <f t="shared" ref="E3716:E3779" si="174">DATE(MID(C3716,2,4),MID(C3716,7,2),MID(C3716,10,2))</f>
        <v>45506</v>
      </c>
      <c r="F3716" s="51">
        <f t="shared" ref="F3716:F3779" si="175">TIME(MID(C3716,13,2),MID(C3716,16,2),0)</f>
        <v>4.1666666666666664E-2</v>
      </c>
      <c r="G3716" s="33">
        <f t="shared" ref="G3716:G3779" si="176">E3716+F3716</f>
        <v>45506.041666666664</v>
      </c>
    </row>
    <row r="3717" spans="1:7" x14ac:dyDescent="0.45">
      <c r="A3717">
        <v>0</v>
      </c>
      <c r="B3717">
        <v>0</v>
      </c>
      <c r="C3717" t="s">
        <v>3639</v>
      </c>
      <c r="D3717" t="s">
        <v>3640</v>
      </c>
      <c r="E3717" s="32">
        <f t="shared" si="174"/>
        <v>45506</v>
      </c>
      <c r="F3717" s="51">
        <f t="shared" si="175"/>
        <v>6.25E-2</v>
      </c>
      <c r="G3717" s="33">
        <f t="shared" si="176"/>
        <v>45506.0625</v>
      </c>
    </row>
    <row r="3718" spans="1:7" x14ac:dyDescent="0.45">
      <c r="A3718">
        <v>0</v>
      </c>
      <c r="B3718">
        <v>0</v>
      </c>
      <c r="C3718" t="s">
        <v>3640</v>
      </c>
      <c r="D3718" t="s">
        <v>3641</v>
      </c>
      <c r="E3718" s="32">
        <f t="shared" si="174"/>
        <v>45506</v>
      </c>
      <c r="F3718" s="51">
        <f t="shared" si="175"/>
        <v>8.3333333333333329E-2</v>
      </c>
      <c r="G3718" s="33">
        <f t="shared" si="176"/>
        <v>45506.083333333336</v>
      </c>
    </row>
    <row r="3719" spans="1:7" x14ac:dyDescent="0.45">
      <c r="A3719">
        <v>0</v>
      </c>
      <c r="B3719">
        <v>0</v>
      </c>
      <c r="C3719" t="s">
        <v>3641</v>
      </c>
      <c r="D3719" t="s">
        <v>3642</v>
      </c>
      <c r="E3719" s="32">
        <f t="shared" si="174"/>
        <v>45506</v>
      </c>
      <c r="F3719" s="51">
        <f t="shared" si="175"/>
        <v>0.10416666666666667</v>
      </c>
      <c r="G3719" s="33">
        <f t="shared" si="176"/>
        <v>45506.104166666664</v>
      </c>
    </row>
    <row r="3720" spans="1:7" x14ac:dyDescent="0.45">
      <c r="A3720">
        <v>0</v>
      </c>
      <c r="B3720">
        <v>0</v>
      </c>
      <c r="C3720" t="s">
        <v>3642</v>
      </c>
      <c r="D3720" t="s">
        <v>3643</v>
      </c>
      <c r="E3720" s="32">
        <f t="shared" si="174"/>
        <v>45506</v>
      </c>
      <c r="F3720" s="51">
        <f t="shared" si="175"/>
        <v>0.125</v>
      </c>
      <c r="G3720" s="33">
        <f t="shared" si="176"/>
        <v>45506.125</v>
      </c>
    </row>
    <row r="3721" spans="1:7" x14ac:dyDescent="0.45">
      <c r="A3721">
        <v>0</v>
      </c>
      <c r="B3721">
        <v>0</v>
      </c>
      <c r="C3721" t="s">
        <v>3643</v>
      </c>
      <c r="D3721" t="s">
        <v>3644</v>
      </c>
      <c r="E3721" s="32">
        <f t="shared" si="174"/>
        <v>45506</v>
      </c>
      <c r="F3721" s="51">
        <f t="shared" si="175"/>
        <v>0.14583333333333334</v>
      </c>
      <c r="G3721" s="33">
        <f t="shared" si="176"/>
        <v>45506.145833333336</v>
      </c>
    </row>
    <row r="3722" spans="1:7" x14ac:dyDescent="0.45">
      <c r="A3722">
        <v>0</v>
      </c>
      <c r="B3722">
        <v>0</v>
      </c>
      <c r="C3722" t="s">
        <v>3644</v>
      </c>
      <c r="D3722" t="s">
        <v>3645</v>
      </c>
      <c r="E3722" s="32">
        <f t="shared" si="174"/>
        <v>45506</v>
      </c>
      <c r="F3722" s="51">
        <f t="shared" si="175"/>
        <v>0.16666666666666666</v>
      </c>
      <c r="G3722" s="33">
        <f t="shared" si="176"/>
        <v>45506.166666666664</v>
      </c>
    </row>
    <row r="3723" spans="1:7" x14ac:dyDescent="0.45">
      <c r="A3723">
        <v>0</v>
      </c>
      <c r="B3723">
        <v>0</v>
      </c>
      <c r="C3723" t="s">
        <v>3645</v>
      </c>
      <c r="D3723" t="s">
        <v>3646</v>
      </c>
      <c r="E3723" s="32">
        <f t="shared" si="174"/>
        <v>45506</v>
      </c>
      <c r="F3723" s="51">
        <f t="shared" si="175"/>
        <v>0.1875</v>
      </c>
      <c r="G3723" s="33">
        <f t="shared" si="176"/>
        <v>45506.1875</v>
      </c>
    </row>
    <row r="3724" spans="1:7" x14ac:dyDescent="0.45">
      <c r="A3724">
        <v>0</v>
      </c>
      <c r="B3724">
        <v>0</v>
      </c>
      <c r="C3724" t="s">
        <v>3646</v>
      </c>
      <c r="D3724" t="s">
        <v>3647</v>
      </c>
      <c r="E3724" s="32">
        <f t="shared" si="174"/>
        <v>45506</v>
      </c>
      <c r="F3724" s="51">
        <f t="shared" si="175"/>
        <v>0.20833333333333334</v>
      </c>
      <c r="G3724" s="33">
        <f t="shared" si="176"/>
        <v>45506.208333333336</v>
      </c>
    </row>
    <row r="3725" spans="1:7" x14ac:dyDescent="0.45">
      <c r="A3725">
        <v>0</v>
      </c>
      <c r="B3725">
        <v>0</v>
      </c>
      <c r="C3725" t="s">
        <v>3647</v>
      </c>
      <c r="D3725" t="s">
        <v>3648</v>
      </c>
      <c r="E3725" s="32">
        <f t="shared" si="174"/>
        <v>45506</v>
      </c>
      <c r="F3725" s="51">
        <f t="shared" si="175"/>
        <v>0.22916666666666666</v>
      </c>
      <c r="G3725" s="33">
        <f t="shared" si="176"/>
        <v>45506.229166666664</v>
      </c>
    </row>
    <row r="3726" spans="1:7" x14ac:dyDescent="0.45">
      <c r="A3726">
        <v>0</v>
      </c>
      <c r="B3726">
        <v>0</v>
      </c>
      <c r="C3726" t="s">
        <v>3648</v>
      </c>
      <c r="D3726" t="s">
        <v>3649</v>
      </c>
      <c r="E3726" s="32">
        <f t="shared" si="174"/>
        <v>45506</v>
      </c>
      <c r="F3726" s="51">
        <f t="shared" si="175"/>
        <v>0.25</v>
      </c>
      <c r="G3726" s="33">
        <f t="shared" si="176"/>
        <v>45506.25</v>
      </c>
    </row>
    <row r="3727" spans="1:7" x14ac:dyDescent="0.45">
      <c r="A3727">
        <v>0</v>
      </c>
      <c r="B3727">
        <v>0</v>
      </c>
      <c r="C3727" t="s">
        <v>3649</v>
      </c>
      <c r="D3727" t="s">
        <v>3650</v>
      </c>
      <c r="E3727" s="32">
        <f t="shared" si="174"/>
        <v>45506</v>
      </c>
      <c r="F3727" s="51">
        <f t="shared" si="175"/>
        <v>0.27083333333333331</v>
      </c>
      <c r="G3727" s="33">
        <f t="shared" si="176"/>
        <v>45506.270833333336</v>
      </c>
    </row>
    <row r="3728" spans="1:7" x14ac:dyDescent="0.45">
      <c r="A3728">
        <v>0</v>
      </c>
      <c r="B3728">
        <v>0</v>
      </c>
      <c r="C3728" t="s">
        <v>3650</v>
      </c>
      <c r="D3728" t="s">
        <v>3651</v>
      </c>
      <c r="E3728" s="32">
        <f t="shared" si="174"/>
        <v>45506</v>
      </c>
      <c r="F3728" s="51">
        <f t="shared" si="175"/>
        <v>0.29166666666666669</v>
      </c>
      <c r="G3728" s="33">
        <f t="shared" si="176"/>
        <v>45506.291666666664</v>
      </c>
    </row>
    <row r="3729" spans="1:7" x14ac:dyDescent="0.45">
      <c r="A3729">
        <v>0</v>
      </c>
      <c r="B3729">
        <v>0</v>
      </c>
      <c r="C3729" t="s">
        <v>3651</v>
      </c>
      <c r="D3729" t="s">
        <v>3652</v>
      </c>
      <c r="E3729" s="32">
        <f t="shared" si="174"/>
        <v>45506</v>
      </c>
      <c r="F3729" s="51">
        <f t="shared" si="175"/>
        <v>0.3125</v>
      </c>
      <c r="G3729" s="33">
        <f t="shared" si="176"/>
        <v>45506.3125</v>
      </c>
    </row>
    <row r="3730" spans="1:7" x14ac:dyDescent="0.45">
      <c r="A3730">
        <v>0</v>
      </c>
      <c r="B3730">
        <v>0</v>
      </c>
      <c r="C3730" t="s">
        <v>3652</v>
      </c>
      <c r="D3730" t="s">
        <v>3653</v>
      </c>
      <c r="E3730" s="32">
        <f t="shared" si="174"/>
        <v>45506</v>
      </c>
      <c r="F3730" s="51">
        <f t="shared" si="175"/>
        <v>0.33333333333333331</v>
      </c>
      <c r="G3730" s="33">
        <f t="shared" si="176"/>
        <v>45506.333333333336</v>
      </c>
    </row>
    <row r="3731" spans="1:7" x14ac:dyDescent="0.45">
      <c r="A3731">
        <v>0</v>
      </c>
      <c r="B3731">
        <v>0</v>
      </c>
      <c r="C3731" t="s">
        <v>3653</v>
      </c>
      <c r="D3731" t="s">
        <v>3654</v>
      </c>
      <c r="E3731" s="32">
        <f t="shared" si="174"/>
        <v>45506</v>
      </c>
      <c r="F3731" s="51">
        <f t="shared" si="175"/>
        <v>0.35416666666666669</v>
      </c>
      <c r="G3731" s="33">
        <f t="shared" si="176"/>
        <v>45506.354166666664</v>
      </c>
    </row>
    <row r="3732" spans="1:7" x14ac:dyDescent="0.45">
      <c r="A3732">
        <v>0</v>
      </c>
      <c r="B3732">
        <v>0</v>
      </c>
      <c r="C3732" t="s">
        <v>3654</v>
      </c>
      <c r="D3732" t="s">
        <v>3655</v>
      </c>
      <c r="E3732" s="32">
        <f t="shared" si="174"/>
        <v>45506</v>
      </c>
      <c r="F3732" s="51">
        <f t="shared" si="175"/>
        <v>0.375</v>
      </c>
      <c r="G3732" s="33">
        <f t="shared" si="176"/>
        <v>45506.375</v>
      </c>
    </row>
    <row r="3733" spans="1:7" x14ac:dyDescent="0.45">
      <c r="A3733">
        <v>0</v>
      </c>
      <c r="B3733">
        <v>0</v>
      </c>
      <c r="C3733" t="s">
        <v>3655</v>
      </c>
      <c r="D3733" t="s">
        <v>3656</v>
      </c>
      <c r="E3733" s="32">
        <f t="shared" si="174"/>
        <v>45506</v>
      </c>
      <c r="F3733" s="51">
        <f t="shared" si="175"/>
        <v>0.39583333333333331</v>
      </c>
      <c r="G3733" s="33">
        <f t="shared" si="176"/>
        <v>45506.395833333336</v>
      </c>
    </row>
    <row r="3734" spans="1:7" x14ac:dyDescent="0.45">
      <c r="A3734">
        <v>0</v>
      </c>
      <c r="B3734">
        <v>0</v>
      </c>
      <c r="C3734" t="s">
        <v>3656</v>
      </c>
      <c r="D3734" t="s">
        <v>3657</v>
      </c>
      <c r="E3734" s="32">
        <f t="shared" si="174"/>
        <v>45506</v>
      </c>
      <c r="F3734" s="51">
        <f t="shared" si="175"/>
        <v>0.41666666666666669</v>
      </c>
      <c r="G3734" s="33">
        <f t="shared" si="176"/>
        <v>45506.416666666664</v>
      </c>
    </row>
    <row r="3735" spans="1:7" x14ac:dyDescent="0.45">
      <c r="A3735">
        <v>0.54979999999999996</v>
      </c>
      <c r="B3735">
        <v>3.02</v>
      </c>
      <c r="C3735" t="s">
        <v>3657</v>
      </c>
      <c r="D3735" t="s">
        <v>3658</v>
      </c>
      <c r="E3735" s="32">
        <f t="shared" si="174"/>
        <v>45506</v>
      </c>
      <c r="F3735" s="51">
        <f t="shared" si="175"/>
        <v>0.4375</v>
      </c>
      <c r="G3735" s="33">
        <f t="shared" si="176"/>
        <v>45506.4375</v>
      </c>
    </row>
    <row r="3736" spans="1:7" x14ac:dyDescent="0.45">
      <c r="A3736">
        <v>1.1108</v>
      </c>
      <c r="B3736">
        <v>6.1</v>
      </c>
      <c r="C3736" t="s">
        <v>3658</v>
      </c>
      <c r="D3736" t="s">
        <v>3659</v>
      </c>
      <c r="E3736" s="32">
        <f t="shared" si="174"/>
        <v>45506</v>
      </c>
      <c r="F3736" s="51">
        <f t="shared" si="175"/>
        <v>0.45833333333333331</v>
      </c>
      <c r="G3736" s="33">
        <f t="shared" si="176"/>
        <v>45506.458333333336</v>
      </c>
    </row>
    <row r="3737" spans="1:7" x14ac:dyDescent="0.45">
      <c r="A3737">
        <v>0</v>
      </c>
      <c r="B3737">
        <v>0</v>
      </c>
      <c r="C3737" t="s">
        <v>3659</v>
      </c>
      <c r="D3737" t="s">
        <v>3660</v>
      </c>
      <c r="E3737" s="32">
        <f t="shared" si="174"/>
        <v>45506</v>
      </c>
      <c r="F3737" s="51">
        <f t="shared" si="175"/>
        <v>0.47916666666666669</v>
      </c>
      <c r="G3737" s="33">
        <f t="shared" si="176"/>
        <v>45506.479166666664</v>
      </c>
    </row>
    <row r="3738" spans="1:7" x14ac:dyDescent="0.45">
      <c r="A3738">
        <v>0</v>
      </c>
      <c r="B3738">
        <v>0</v>
      </c>
      <c r="C3738" t="s">
        <v>3660</v>
      </c>
      <c r="D3738" t="s">
        <v>3661</v>
      </c>
      <c r="E3738" s="32">
        <f t="shared" si="174"/>
        <v>45506</v>
      </c>
      <c r="F3738" s="51">
        <f t="shared" si="175"/>
        <v>0.5</v>
      </c>
      <c r="G3738" s="33">
        <f t="shared" si="176"/>
        <v>45506.5</v>
      </c>
    </row>
    <row r="3739" spans="1:7" x14ac:dyDescent="0.45">
      <c r="A3739">
        <v>0</v>
      </c>
      <c r="B3739">
        <v>0</v>
      </c>
      <c r="C3739" t="s">
        <v>3661</v>
      </c>
      <c r="D3739" t="s">
        <v>3662</v>
      </c>
      <c r="E3739" s="32">
        <f t="shared" si="174"/>
        <v>45506</v>
      </c>
      <c r="F3739" s="51">
        <f t="shared" si="175"/>
        <v>0.52083333333333337</v>
      </c>
      <c r="G3739" s="33">
        <f t="shared" si="176"/>
        <v>45506.520833333336</v>
      </c>
    </row>
    <row r="3740" spans="1:7" x14ac:dyDescent="0.45">
      <c r="A3740">
        <v>0</v>
      </c>
      <c r="B3740">
        <v>0</v>
      </c>
      <c r="C3740" t="s">
        <v>3662</v>
      </c>
      <c r="D3740" t="s">
        <v>3663</v>
      </c>
      <c r="E3740" s="32">
        <f t="shared" si="174"/>
        <v>45506</v>
      </c>
      <c r="F3740" s="51">
        <f t="shared" si="175"/>
        <v>0.54166666666666663</v>
      </c>
      <c r="G3740" s="33">
        <f t="shared" si="176"/>
        <v>45506.541666666664</v>
      </c>
    </row>
    <row r="3741" spans="1:7" x14ac:dyDescent="0.45">
      <c r="A3741">
        <v>0</v>
      </c>
      <c r="B3741">
        <v>0</v>
      </c>
      <c r="C3741" t="s">
        <v>3663</v>
      </c>
      <c r="D3741" t="s">
        <v>3664</v>
      </c>
      <c r="E3741" s="32">
        <f t="shared" si="174"/>
        <v>45506</v>
      </c>
      <c r="F3741" s="51">
        <f t="shared" si="175"/>
        <v>0.5625</v>
      </c>
      <c r="G3741" s="33">
        <f t="shared" si="176"/>
        <v>45506.5625</v>
      </c>
    </row>
    <row r="3742" spans="1:7" x14ac:dyDescent="0.45">
      <c r="A3742">
        <v>0.1908</v>
      </c>
      <c r="B3742">
        <v>1.05</v>
      </c>
      <c r="C3742" t="s">
        <v>3664</v>
      </c>
      <c r="D3742" t="s">
        <v>3665</v>
      </c>
      <c r="E3742" s="32">
        <f t="shared" si="174"/>
        <v>45506</v>
      </c>
      <c r="F3742" s="51">
        <f t="shared" si="175"/>
        <v>0.58333333333333337</v>
      </c>
      <c r="G3742" s="33">
        <f t="shared" si="176"/>
        <v>45506.583333333336</v>
      </c>
    </row>
    <row r="3743" spans="1:7" x14ac:dyDescent="0.45">
      <c r="A3743">
        <v>0</v>
      </c>
      <c r="B3743">
        <v>0</v>
      </c>
      <c r="C3743" t="s">
        <v>3665</v>
      </c>
      <c r="D3743" t="s">
        <v>3666</v>
      </c>
      <c r="E3743" s="32">
        <f t="shared" si="174"/>
        <v>45506</v>
      </c>
      <c r="F3743" s="51">
        <f t="shared" si="175"/>
        <v>0.60416666666666663</v>
      </c>
      <c r="G3743" s="33">
        <f t="shared" si="176"/>
        <v>45506.604166666664</v>
      </c>
    </row>
    <row r="3744" spans="1:7" x14ac:dyDescent="0.45">
      <c r="A3744">
        <v>0.1346</v>
      </c>
      <c r="B3744">
        <v>0.74</v>
      </c>
      <c r="C3744" t="s">
        <v>3666</v>
      </c>
      <c r="D3744" t="s">
        <v>3667</v>
      </c>
      <c r="E3744" s="32">
        <f t="shared" si="174"/>
        <v>45506</v>
      </c>
      <c r="F3744" s="51">
        <f t="shared" si="175"/>
        <v>0.625</v>
      </c>
      <c r="G3744" s="33">
        <f t="shared" si="176"/>
        <v>45506.625</v>
      </c>
    </row>
    <row r="3745" spans="1:7" x14ac:dyDescent="0.45">
      <c r="A3745">
        <v>0</v>
      </c>
      <c r="B3745">
        <v>0</v>
      </c>
      <c r="C3745" t="s">
        <v>3667</v>
      </c>
      <c r="D3745" t="s">
        <v>3668</v>
      </c>
      <c r="E3745" s="32">
        <f t="shared" si="174"/>
        <v>45506</v>
      </c>
      <c r="F3745" s="51">
        <f t="shared" si="175"/>
        <v>0.64583333333333337</v>
      </c>
      <c r="G3745" s="33">
        <f t="shared" si="176"/>
        <v>45506.645833333336</v>
      </c>
    </row>
    <row r="3746" spans="1:7" x14ac:dyDescent="0.45">
      <c r="A3746">
        <v>0</v>
      </c>
      <c r="B3746">
        <v>0</v>
      </c>
      <c r="C3746" t="s">
        <v>3668</v>
      </c>
      <c r="D3746" t="s">
        <v>3669</v>
      </c>
      <c r="E3746" s="32">
        <f t="shared" si="174"/>
        <v>45506</v>
      </c>
      <c r="F3746" s="51">
        <f t="shared" si="175"/>
        <v>0.66666666666666663</v>
      </c>
      <c r="G3746" s="33">
        <f t="shared" si="176"/>
        <v>45506.666666666664</v>
      </c>
    </row>
    <row r="3747" spans="1:7" x14ac:dyDescent="0.45">
      <c r="A3747">
        <v>0</v>
      </c>
      <c r="B3747">
        <v>0</v>
      </c>
      <c r="C3747" t="s">
        <v>3669</v>
      </c>
      <c r="D3747" t="s">
        <v>3670</v>
      </c>
      <c r="E3747" s="32">
        <f t="shared" si="174"/>
        <v>45506</v>
      </c>
      <c r="F3747" s="51">
        <f t="shared" si="175"/>
        <v>0.6875</v>
      </c>
      <c r="G3747" s="33">
        <f t="shared" si="176"/>
        <v>45506.6875</v>
      </c>
    </row>
    <row r="3748" spans="1:7" x14ac:dyDescent="0.45">
      <c r="A3748">
        <v>0.6845</v>
      </c>
      <c r="B3748">
        <v>3.76</v>
      </c>
      <c r="C3748" t="s">
        <v>3670</v>
      </c>
      <c r="D3748" t="s">
        <v>3671</v>
      </c>
      <c r="E3748" s="32">
        <f t="shared" si="174"/>
        <v>45506</v>
      </c>
      <c r="F3748" s="51">
        <f t="shared" si="175"/>
        <v>0.70833333333333337</v>
      </c>
      <c r="G3748" s="33">
        <f t="shared" si="176"/>
        <v>45506.708333333336</v>
      </c>
    </row>
    <row r="3749" spans="1:7" x14ac:dyDescent="0.45">
      <c r="A3749">
        <v>0</v>
      </c>
      <c r="B3749">
        <v>0</v>
      </c>
      <c r="C3749" t="s">
        <v>3671</v>
      </c>
      <c r="D3749" t="s">
        <v>3672</v>
      </c>
      <c r="E3749" s="32">
        <f t="shared" si="174"/>
        <v>45506</v>
      </c>
      <c r="F3749" s="51">
        <f t="shared" si="175"/>
        <v>0.72916666666666663</v>
      </c>
      <c r="G3749" s="33">
        <f t="shared" si="176"/>
        <v>45506.729166666664</v>
      </c>
    </row>
    <row r="3750" spans="1:7" x14ac:dyDescent="0.45">
      <c r="A3750">
        <v>2.24E-2</v>
      </c>
      <c r="B3750">
        <v>0.12</v>
      </c>
      <c r="C3750" t="s">
        <v>3672</v>
      </c>
      <c r="D3750" t="s">
        <v>3673</v>
      </c>
      <c r="E3750" s="32">
        <f t="shared" si="174"/>
        <v>45506</v>
      </c>
      <c r="F3750" s="51">
        <f t="shared" si="175"/>
        <v>0.75</v>
      </c>
      <c r="G3750" s="33">
        <f t="shared" si="176"/>
        <v>45506.75</v>
      </c>
    </row>
    <row r="3751" spans="1:7" x14ac:dyDescent="0.45">
      <c r="A3751">
        <v>0</v>
      </c>
      <c r="B3751">
        <v>0</v>
      </c>
      <c r="C3751" t="s">
        <v>3673</v>
      </c>
      <c r="D3751" t="s">
        <v>3674</v>
      </c>
      <c r="E3751" s="32">
        <f t="shared" si="174"/>
        <v>45506</v>
      </c>
      <c r="F3751" s="51">
        <f t="shared" si="175"/>
        <v>0.77083333333333337</v>
      </c>
      <c r="G3751" s="33">
        <f t="shared" si="176"/>
        <v>45506.770833333336</v>
      </c>
    </row>
    <row r="3752" spans="1:7" x14ac:dyDescent="0.45">
      <c r="A3752">
        <v>0</v>
      </c>
      <c r="B3752">
        <v>0</v>
      </c>
      <c r="C3752" t="s">
        <v>3674</v>
      </c>
      <c r="D3752" t="s">
        <v>3675</v>
      </c>
      <c r="E3752" s="32">
        <f t="shared" si="174"/>
        <v>45506</v>
      </c>
      <c r="F3752" s="51">
        <f t="shared" si="175"/>
        <v>0.79166666666666663</v>
      </c>
      <c r="G3752" s="33">
        <f t="shared" si="176"/>
        <v>45506.791666666664</v>
      </c>
    </row>
    <row r="3753" spans="1:7" x14ac:dyDescent="0.45">
      <c r="A3753">
        <v>0</v>
      </c>
      <c r="B3753">
        <v>0</v>
      </c>
      <c r="C3753" t="s">
        <v>3675</v>
      </c>
      <c r="D3753" t="s">
        <v>3676</v>
      </c>
      <c r="E3753" s="32">
        <f t="shared" si="174"/>
        <v>45506</v>
      </c>
      <c r="F3753" s="51">
        <f t="shared" si="175"/>
        <v>0.8125</v>
      </c>
      <c r="G3753" s="33">
        <f t="shared" si="176"/>
        <v>45506.8125</v>
      </c>
    </row>
    <row r="3754" spans="1:7" x14ac:dyDescent="0.45">
      <c r="A3754">
        <v>0</v>
      </c>
      <c r="B3754">
        <v>0</v>
      </c>
      <c r="C3754" t="s">
        <v>3676</v>
      </c>
      <c r="D3754" t="s">
        <v>3677</v>
      </c>
      <c r="E3754" s="32">
        <f t="shared" si="174"/>
        <v>45506</v>
      </c>
      <c r="F3754" s="51">
        <f t="shared" si="175"/>
        <v>0.83333333333333337</v>
      </c>
      <c r="G3754" s="33">
        <f t="shared" si="176"/>
        <v>45506.833333333336</v>
      </c>
    </row>
    <row r="3755" spans="1:7" x14ac:dyDescent="0.45">
      <c r="A3755">
        <v>0</v>
      </c>
      <c r="B3755">
        <v>0</v>
      </c>
      <c r="C3755" t="s">
        <v>3677</v>
      </c>
      <c r="D3755" t="s">
        <v>3678</v>
      </c>
      <c r="E3755" s="32">
        <f t="shared" si="174"/>
        <v>45506</v>
      </c>
      <c r="F3755" s="51">
        <f t="shared" si="175"/>
        <v>0.85416666666666663</v>
      </c>
      <c r="G3755" s="33">
        <f t="shared" si="176"/>
        <v>45506.854166666664</v>
      </c>
    </row>
    <row r="3756" spans="1:7" x14ac:dyDescent="0.45">
      <c r="A3756">
        <v>0</v>
      </c>
      <c r="B3756">
        <v>0</v>
      </c>
      <c r="C3756" t="s">
        <v>3678</v>
      </c>
      <c r="D3756" t="s">
        <v>3679</v>
      </c>
      <c r="E3756" s="32">
        <f t="shared" si="174"/>
        <v>45506</v>
      </c>
      <c r="F3756" s="51">
        <f t="shared" si="175"/>
        <v>0.875</v>
      </c>
      <c r="G3756" s="33">
        <f t="shared" si="176"/>
        <v>45506.875</v>
      </c>
    </row>
    <row r="3757" spans="1:7" x14ac:dyDescent="0.45">
      <c r="A3757">
        <v>0</v>
      </c>
      <c r="B3757">
        <v>0</v>
      </c>
      <c r="C3757" t="s">
        <v>3679</v>
      </c>
      <c r="D3757" t="s">
        <v>3680</v>
      </c>
      <c r="E3757" s="32">
        <f t="shared" si="174"/>
        <v>45506</v>
      </c>
      <c r="F3757" s="51">
        <f t="shared" si="175"/>
        <v>0.89583333333333337</v>
      </c>
      <c r="G3757" s="33">
        <f t="shared" si="176"/>
        <v>45506.895833333336</v>
      </c>
    </row>
    <row r="3758" spans="1:7" x14ac:dyDescent="0.45">
      <c r="A3758">
        <v>0</v>
      </c>
      <c r="B3758">
        <v>0</v>
      </c>
      <c r="C3758" t="s">
        <v>3680</v>
      </c>
      <c r="D3758" t="s">
        <v>3681</v>
      </c>
      <c r="E3758" s="32">
        <f t="shared" si="174"/>
        <v>45506</v>
      </c>
      <c r="F3758" s="51">
        <f t="shared" si="175"/>
        <v>0.91666666666666663</v>
      </c>
      <c r="G3758" s="33">
        <f t="shared" si="176"/>
        <v>45506.916666666664</v>
      </c>
    </row>
    <row r="3759" spans="1:7" x14ac:dyDescent="0.45">
      <c r="A3759">
        <v>0</v>
      </c>
      <c r="B3759">
        <v>0</v>
      </c>
      <c r="C3759" t="s">
        <v>3681</v>
      </c>
      <c r="D3759" t="s">
        <v>3682</v>
      </c>
      <c r="E3759" s="32">
        <f t="shared" si="174"/>
        <v>45506</v>
      </c>
      <c r="F3759" s="51">
        <f t="shared" si="175"/>
        <v>0.9375</v>
      </c>
      <c r="G3759" s="33">
        <f t="shared" si="176"/>
        <v>45506.9375</v>
      </c>
    </row>
    <row r="3760" spans="1:7" x14ac:dyDescent="0.45">
      <c r="A3760">
        <v>0</v>
      </c>
      <c r="B3760">
        <v>0</v>
      </c>
      <c r="C3760" t="s">
        <v>3682</v>
      </c>
      <c r="D3760" t="s">
        <v>3683</v>
      </c>
      <c r="E3760" s="32">
        <f t="shared" si="174"/>
        <v>45506</v>
      </c>
      <c r="F3760" s="51">
        <f t="shared" si="175"/>
        <v>0.95833333333333337</v>
      </c>
      <c r="G3760" s="33">
        <f t="shared" si="176"/>
        <v>45506.958333333336</v>
      </c>
    </row>
    <row r="3761" spans="1:7" x14ac:dyDescent="0.45">
      <c r="A3761">
        <v>0</v>
      </c>
      <c r="B3761">
        <v>0</v>
      </c>
      <c r="C3761" t="s">
        <v>3683</v>
      </c>
      <c r="D3761" t="s">
        <v>3684</v>
      </c>
      <c r="E3761" s="32">
        <f t="shared" si="174"/>
        <v>45506</v>
      </c>
      <c r="F3761" s="51">
        <f t="shared" si="175"/>
        <v>0.97916666666666663</v>
      </c>
      <c r="G3761" s="33">
        <f t="shared" si="176"/>
        <v>45506.979166666664</v>
      </c>
    </row>
    <row r="3762" spans="1:7" x14ac:dyDescent="0.45">
      <c r="A3762">
        <v>0</v>
      </c>
      <c r="B3762">
        <v>0</v>
      </c>
      <c r="C3762" t="s">
        <v>3684</v>
      </c>
      <c r="D3762" t="s">
        <v>3685</v>
      </c>
      <c r="E3762" s="32">
        <f t="shared" si="174"/>
        <v>45507</v>
      </c>
      <c r="F3762" s="51">
        <f t="shared" si="175"/>
        <v>0</v>
      </c>
      <c r="G3762" s="33">
        <f t="shared" si="176"/>
        <v>45507</v>
      </c>
    </row>
    <row r="3763" spans="1:7" x14ac:dyDescent="0.45">
      <c r="A3763">
        <v>0</v>
      </c>
      <c r="B3763">
        <v>0</v>
      </c>
      <c r="C3763" t="s">
        <v>3685</v>
      </c>
      <c r="D3763" t="s">
        <v>3686</v>
      </c>
      <c r="E3763" s="32">
        <f t="shared" si="174"/>
        <v>45507</v>
      </c>
      <c r="F3763" s="51">
        <f t="shared" si="175"/>
        <v>2.0833333333333332E-2</v>
      </c>
      <c r="G3763" s="33">
        <f t="shared" si="176"/>
        <v>45507.020833333336</v>
      </c>
    </row>
    <row r="3764" spans="1:7" x14ac:dyDescent="0.45">
      <c r="A3764">
        <v>0</v>
      </c>
      <c r="B3764">
        <v>0</v>
      </c>
      <c r="C3764" t="s">
        <v>3686</v>
      </c>
      <c r="D3764" t="s">
        <v>3687</v>
      </c>
      <c r="E3764" s="32">
        <f t="shared" si="174"/>
        <v>45507</v>
      </c>
      <c r="F3764" s="51">
        <f t="shared" si="175"/>
        <v>4.1666666666666664E-2</v>
      </c>
      <c r="G3764" s="33">
        <f t="shared" si="176"/>
        <v>45507.041666666664</v>
      </c>
    </row>
    <row r="3765" spans="1:7" x14ac:dyDescent="0.45">
      <c r="A3765">
        <v>0</v>
      </c>
      <c r="B3765">
        <v>0</v>
      </c>
      <c r="C3765" t="s">
        <v>3687</v>
      </c>
      <c r="D3765" t="s">
        <v>3688</v>
      </c>
      <c r="E3765" s="32">
        <f t="shared" si="174"/>
        <v>45507</v>
      </c>
      <c r="F3765" s="51">
        <f t="shared" si="175"/>
        <v>6.25E-2</v>
      </c>
      <c r="G3765" s="33">
        <f t="shared" si="176"/>
        <v>45507.0625</v>
      </c>
    </row>
    <row r="3766" spans="1:7" x14ac:dyDescent="0.45">
      <c r="A3766">
        <v>0</v>
      </c>
      <c r="B3766">
        <v>0</v>
      </c>
      <c r="C3766" t="s">
        <v>3688</v>
      </c>
      <c r="D3766" t="s">
        <v>3689</v>
      </c>
      <c r="E3766" s="32">
        <f t="shared" si="174"/>
        <v>45507</v>
      </c>
      <c r="F3766" s="51">
        <f t="shared" si="175"/>
        <v>8.3333333333333329E-2</v>
      </c>
      <c r="G3766" s="33">
        <f t="shared" si="176"/>
        <v>45507.083333333336</v>
      </c>
    </row>
    <row r="3767" spans="1:7" x14ac:dyDescent="0.45">
      <c r="A3767">
        <v>0</v>
      </c>
      <c r="B3767">
        <v>0</v>
      </c>
      <c r="C3767" t="s">
        <v>3689</v>
      </c>
      <c r="D3767" t="s">
        <v>3690</v>
      </c>
      <c r="E3767" s="32">
        <f t="shared" si="174"/>
        <v>45507</v>
      </c>
      <c r="F3767" s="51">
        <f t="shared" si="175"/>
        <v>0.10416666666666667</v>
      </c>
      <c r="G3767" s="33">
        <f t="shared" si="176"/>
        <v>45507.104166666664</v>
      </c>
    </row>
    <row r="3768" spans="1:7" x14ac:dyDescent="0.45">
      <c r="A3768">
        <v>0</v>
      </c>
      <c r="B3768">
        <v>0</v>
      </c>
      <c r="C3768" t="s">
        <v>3690</v>
      </c>
      <c r="D3768" t="s">
        <v>3691</v>
      </c>
      <c r="E3768" s="32">
        <f t="shared" si="174"/>
        <v>45507</v>
      </c>
      <c r="F3768" s="51">
        <f t="shared" si="175"/>
        <v>0.125</v>
      </c>
      <c r="G3768" s="33">
        <f t="shared" si="176"/>
        <v>45507.125</v>
      </c>
    </row>
    <row r="3769" spans="1:7" x14ac:dyDescent="0.45">
      <c r="A3769">
        <v>0</v>
      </c>
      <c r="B3769">
        <v>0</v>
      </c>
      <c r="C3769" t="s">
        <v>3691</v>
      </c>
      <c r="D3769" t="s">
        <v>3692</v>
      </c>
      <c r="E3769" s="32">
        <f t="shared" si="174"/>
        <v>45507</v>
      </c>
      <c r="F3769" s="51">
        <f t="shared" si="175"/>
        <v>0.14583333333333334</v>
      </c>
      <c r="G3769" s="33">
        <f t="shared" si="176"/>
        <v>45507.145833333336</v>
      </c>
    </row>
    <row r="3770" spans="1:7" x14ac:dyDescent="0.45">
      <c r="A3770">
        <v>0</v>
      </c>
      <c r="B3770">
        <v>0</v>
      </c>
      <c r="C3770" t="s">
        <v>3692</v>
      </c>
      <c r="D3770" t="s">
        <v>3693</v>
      </c>
      <c r="E3770" s="32">
        <f t="shared" si="174"/>
        <v>45507</v>
      </c>
      <c r="F3770" s="51">
        <f t="shared" si="175"/>
        <v>0.16666666666666666</v>
      </c>
      <c r="G3770" s="33">
        <f t="shared" si="176"/>
        <v>45507.166666666664</v>
      </c>
    </row>
    <row r="3771" spans="1:7" x14ac:dyDescent="0.45">
      <c r="A3771">
        <v>0</v>
      </c>
      <c r="B3771">
        <v>0</v>
      </c>
      <c r="C3771" t="s">
        <v>3693</v>
      </c>
      <c r="D3771" t="s">
        <v>3694</v>
      </c>
      <c r="E3771" s="32">
        <f t="shared" si="174"/>
        <v>45507</v>
      </c>
      <c r="F3771" s="51">
        <f t="shared" si="175"/>
        <v>0.1875</v>
      </c>
      <c r="G3771" s="33">
        <f t="shared" si="176"/>
        <v>45507.1875</v>
      </c>
    </row>
    <row r="3772" spans="1:7" x14ac:dyDescent="0.45">
      <c r="A3772">
        <v>0</v>
      </c>
      <c r="B3772">
        <v>0</v>
      </c>
      <c r="C3772" t="s">
        <v>3694</v>
      </c>
      <c r="D3772" t="s">
        <v>3695</v>
      </c>
      <c r="E3772" s="32">
        <f t="shared" si="174"/>
        <v>45507</v>
      </c>
      <c r="F3772" s="51">
        <f t="shared" si="175"/>
        <v>0.20833333333333334</v>
      </c>
      <c r="G3772" s="33">
        <f t="shared" si="176"/>
        <v>45507.208333333336</v>
      </c>
    </row>
    <row r="3773" spans="1:7" x14ac:dyDescent="0.45">
      <c r="A3773">
        <v>2.24E-2</v>
      </c>
      <c r="B3773">
        <v>0.12</v>
      </c>
      <c r="C3773" t="s">
        <v>3695</v>
      </c>
      <c r="D3773" t="s">
        <v>3696</v>
      </c>
      <c r="E3773" s="32">
        <f t="shared" si="174"/>
        <v>45507</v>
      </c>
      <c r="F3773" s="51">
        <f t="shared" si="175"/>
        <v>0.22916666666666666</v>
      </c>
      <c r="G3773" s="33">
        <f t="shared" si="176"/>
        <v>45507.229166666664</v>
      </c>
    </row>
    <row r="3774" spans="1:7" x14ac:dyDescent="0.45">
      <c r="A3774">
        <v>0</v>
      </c>
      <c r="B3774">
        <v>0</v>
      </c>
      <c r="C3774" t="s">
        <v>3696</v>
      </c>
      <c r="D3774" t="s">
        <v>3697</v>
      </c>
      <c r="E3774" s="32">
        <f t="shared" si="174"/>
        <v>45507</v>
      </c>
      <c r="F3774" s="51">
        <f t="shared" si="175"/>
        <v>0.25</v>
      </c>
      <c r="G3774" s="33">
        <f t="shared" si="176"/>
        <v>45507.25</v>
      </c>
    </row>
    <row r="3775" spans="1:7" x14ac:dyDescent="0.45">
      <c r="A3775">
        <v>0</v>
      </c>
      <c r="B3775">
        <v>0</v>
      </c>
      <c r="C3775" t="s">
        <v>3697</v>
      </c>
      <c r="D3775" t="s">
        <v>3698</v>
      </c>
      <c r="E3775" s="32">
        <f t="shared" si="174"/>
        <v>45507</v>
      </c>
      <c r="F3775" s="51">
        <f t="shared" si="175"/>
        <v>0.27083333333333331</v>
      </c>
      <c r="G3775" s="33">
        <f t="shared" si="176"/>
        <v>45507.270833333336</v>
      </c>
    </row>
    <row r="3776" spans="1:7" x14ac:dyDescent="0.45">
      <c r="A3776">
        <v>0</v>
      </c>
      <c r="B3776">
        <v>0</v>
      </c>
      <c r="C3776" t="s">
        <v>3698</v>
      </c>
      <c r="D3776" t="s">
        <v>3699</v>
      </c>
      <c r="E3776" s="32">
        <f t="shared" si="174"/>
        <v>45507</v>
      </c>
      <c r="F3776" s="51">
        <f t="shared" si="175"/>
        <v>0.29166666666666669</v>
      </c>
      <c r="G3776" s="33">
        <f t="shared" si="176"/>
        <v>45507.291666666664</v>
      </c>
    </row>
    <row r="3777" spans="1:7" x14ac:dyDescent="0.45">
      <c r="A3777">
        <v>1.7055</v>
      </c>
      <c r="B3777">
        <v>9.36</v>
      </c>
      <c r="C3777" t="s">
        <v>3699</v>
      </c>
      <c r="D3777" t="s">
        <v>3700</v>
      </c>
      <c r="E3777" s="32">
        <f t="shared" si="174"/>
        <v>45507</v>
      </c>
      <c r="F3777" s="51">
        <f t="shared" si="175"/>
        <v>0.3125</v>
      </c>
      <c r="G3777" s="33">
        <f t="shared" si="176"/>
        <v>45507.3125</v>
      </c>
    </row>
    <row r="3778" spans="1:7" x14ac:dyDescent="0.45">
      <c r="A3778">
        <v>0</v>
      </c>
      <c r="B3778">
        <v>0</v>
      </c>
      <c r="C3778" t="s">
        <v>3700</v>
      </c>
      <c r="D3778" t="s">
        <v>3701</v>
      </c>
      <c r="E3778" s="32">
        <f t="shared" si="174"/>
        <v>45507</v>
      </c>
      <c r="F3778" s="51">
        <f t="shared" si="175"/>
        <v>0.33333333333333331</v>
      </c>
      <c r="G3778" s="33">
        <f t="shared" si="176"/>
        <v>45507.333333333336</v>
      </c>
    </row>
    <row r="3779" spans="1:7" x14ac:dyDescent="0.45">
      <c r="A3779">
        <v>0</v>
      </c>
      <c r="B3779">
        <v>0</v>
      </c>
      <c r="C3779" t="s">
        <v>3701</v>
      </c>
      <c r="D3779" t="s">
        <v>3702</v>
      </c>
      <c r="E3779" s="32">
        <f t="shared" si="174"/>
        <v>45507</v>
      </c>
      <c r="F3779" s="51">
        <f t="shared" si="175"/>
        <v>0.35416666666666669</v>
      </c>
      <c r="G3779" s="33">
        <f t="shared" si="176"/>
        <v>45507.354166666664</v>
      </c>
    </row>
    <row r="3780" spans="1:7" x14ac:dyDescent="0.45">
      <c r="A3780">
        <v>0.2132</v>
      </c>
      <c r="B3780">
        <v>1.17</v>
      </c>
      <c r="C3780" t="s">
        <v>3702</v>
      </c>
      <c r="D3780" t="s">
        <v>3703</v>
      </c>
      <c r="E3780" s="32">
        <f t="shared" ref="E3780:E3843" si="177">DATE(MID(C3780,2,4),MID(C3780,7,2),MID(C3780,10,2))</f>
        <v>45507</v>
      </c>
      <c r="F3780" s="51">
        <f t="shared" ref="F3780:F3843" si="178">TIME(MID(C3780,13,2),MID(C3780,16,2),0)</f>
        <v>0.375</v>
      </c>
      <c r="G3780" s="33">
        <f t="shared" ref="G3780:G3843" si="179">E3780+F3780</f>
        <v>45507.375</v>
      </c>
    </row>
    <row r="3781" spans="1:7" x14ac:dyDescent="0.45">
      <c r="A3781">
        <v>0</v>
      </c>
      <c r="B3781">
        <v>0</v>
      </c>
      <c r="C3781" t="s">
        <v>3703</v>
      </c>
      <c r="D3781" t="s">
        <v>3704</v>
      </c>
      <c r="E3781" s="32">
        <f t="shared" si="177"/>
        <v>45507</v>
      </c>
      <c r="F3781" s="51">
        <f t="shared" si="178"/>
        <v>0.39583333333333331</v>
      </c>
      <c r="G3781" s="33">
        <f t="shared" si="179"/>
        <v>45507.395833333336</v>
      </c>
    </row>
    <row r="3782" spans="1:7" x14ac:dyDescent="0.45">
      <c r="A3782">
        <v>0</v>
      </c>
      <c r="B3782">
        <v>0</v>
      </c>
      <c r="C3782" t="s">
        <v>3704</v>
      </c>
      <c r="D3782" t="s">
        <v>3705</v>
      </c>
      <c r="E3782" s="32">
        <f t="shared" si="177"/>
        <v>45507</v>
      </c>
      <c r="F3782" s="51">
        <f t="shared" si="178"/>
        <v>0.41666666666666669</v>
      </c>
      <c r="G3782" s="33">
        <f t="shared" si="179"/>
        <v>45507.416666666664</v>
      </c>
    </row>
    <row r="3783" spans="1:7" x14ac:dyDescent="0.45">
      <c r="A3783">
        <v>0</v>
      </c>
      <c r="B3783">
        <v>0</v>
      </c>
      <c r="C3783" t="s">
        <v>3705</v>
      </c>
      <c r="D3783" t="s">
        <v>3706</v>
      </c>
      <c r="E3783" s="32">
        <f t="shared" si="177"/>
        <v>45507</v>
      </c>
      <c r="F3783" s="51">
        <f t="shared" si="178"/>
        <v>0.4375</v>
      </c>
      <c r="G3783" s="33">
        <f t="shared" si="179"/>
        <v>45507.4375</v>
      </c>
    </row>
    <row r="3784" spans="1:7" x14ac:dyDescent="0.45">
      <c r="A3784">
        <v>0</v>
      </c>
      <c r="B3784">
        <v>0</v>
      </c>
      <c r="C3784" t="s">
        <v>3706</v>
      </c>
      <c r="D3784" t="s">
        <v>3707</v>
      </c>
      <c r="E3784" s="32">
        <f t="shared" si="177"/>
        <v>45507</v>
      </c>
      <c r="F3784" s="51">
        <f t="shared" si="178"/>
        <v>0.45833333333333331</v>
      </c>
      <c r="G3784" s="33">
        <f t="shared" si="179"/>
        <v>45507.458333333336</v>
      </c>
    </row>
    <row r="3785" spans="1:7" x14ac:dyDescent="0.45">
      <c r="A3785">
        <v>0</v>
      </c>
      <c r="B3785">
        <v>0</v>
      </c>
      <c r="C3785" t="s">
        <v>3707</v>
      </c>
      <c r="D3785" t="s">
        <v>3708</v>
      </c>
      <c r="E3785" s="32">
        <f t="shared" si="177"/>
        <v>45507</v>
      </c>
      <c r="F3785" s="51">
        <f t="shared" si="178"/>
        <v>0.47916666666666669</v>
      </c>
      <c r="G3785" s="33">
        <f t="shared" si="179"/>
        <v>45507.479166666664</v>
      </c>
    </row>
    <row r="3786" spans="1:7" x14ac:dyDescent="0.45">
      <c r="A3786">
        <v>1.8065</v>
      </c>
      <c r="B3786">
        <v>9.92</v>
      </c>
      <c r="C3786" t="s">
        <v>3708</v>
      </c>
      <c r="D3786" t="s">
        <v>3709</v>
      </c>
      <c r="E3786" s="32">
        <f t="shared" si="177"/>
        <v>45507</v>
      </c>
      <c r="F3786" s="51">
        <f t="shared" si="178"/>
        <v>0.5</v>
      </c>
      <c r="G3786" s="33">
        <f t="shared" si="179"/>
        <v>45507.5</v>
      </c>
    </row>
    <row r="3787" spans="1:7" x14ac:dyDescent="0.45">
      <c r="A3787">
        <v>0.10100000000000001</v>
      </c>
      <c r="B3787">
        <v>0.55000000000000004</v>
      </c>
      <c r="C3787" t="s">
        <v>3709</v>
      </c>
      <c r="D3787" t="s">
        <v>3710</v>
      </c>
      <c r="E3787" s="32">
        <f t="shared" si="177"/>
        <v>45507</v>
      </c>
      <c r="F3787" s="51">
        <f t="shared" si="178"/>
        <v>0.52083333333333337</v>
      </c>
      <c r="G3787" s="33">
        <f t="shared" si="179"/>
        <v>45507.520833333336</v>
      </c>
    </row>
    <row r="3788" spans="1:7" x14ac:dyDescent="0.45">
      <c r="A3788">
        <v>1.12E-2</v>
      </c>
      <c r="B3788">
        <v>0.06</v>
      </c>
      <c r="C3788" t="s">
        <v>3710</v>
      </c>
      <c r="D3788" t="s">
        <v>3711</v>
      </c>
      <c r="E3788" s="32">
        <f t="shared" si="177"/>
        <v>45507</v>
      </c>
      <c r="F3788" s="51">
        <f t="shared" si="178"/>
        <v>0.54166666666666663</v>
      </c>
      <c r="G3788" s="33">
        <f t="shared" si="179"/>
        <v>45507.541666666664</v>
      </c>
    </row>
    <row r="3789" spans="1:7" x14ac:dyDescent="0.45">
      <c r="A3789">
        <v>0.26929999999999998</v>
      </c>
      <c r="B3789">
        <v>1.48</v>
      </c>
      <c r="C3789" t="s">
        <v>3711</v>
      </c>
      <c r="D3789" t="s">
        <v>3712</v>
      </c>
      <c r="E3789" s="32">
        <f t="shared" si="177"/>
        <v>45507</v>
      </c>
      <c r="F3789" s="51">
        <f t="shared" si="178"/>
        <v>0.5625</v>
      </c>
      <c r="G3789" s="33">
        <f t="shared" si="179"/>
        <v>45507.5625</v>
      </c>
    </row>
    <row r="3790" spans="1:7" x14ac:dyDescent="0.45">
      <c r="A3790">
        <v>0</v>
      </c>
      <c r="B3790">
        <v>0</v>
      </c>
      <c r="C3790" t="s">
        <v>3712</v>
      </c>
      <c r="D3790" t="s">
        <v>3713</v>
      </c>
      <c r="E3790" s="32">
        <f t="shared" si="177"/>
        <v>45507</v>
      </c>
      <c r="F3790" s="51">
        <f t="shared" si="178"/>
        <v>0.58333333333333337</v>
      </c>
      <c r="G3790" s="33">
        <f t="shared" si="179"/>
        <v>45507.583333333336</v>
      </c>
    </row>
    <row r="3791" spans="1:7" x14ac:dyDescent="0.45">
      <c r="A3791">
        <v>0.49370000000000003</v>
      </c>
      <c r="B3791">
        <v>2.71</v>
      </c>
      <c r="C3791" t="s">
        <v>3713</v>
      </c>
      <c r="D3791" t="s">
        <v>3714</v>
      </c>
      <c r="E3791" s="32">
        <f t="shared" si="177"/>
        <v>45507</v>
      </c>
      <c r="F3791" s="51">
        <f t="shared" si="178"/>
        <v>0.60416666666666663</v>
      </c>
      <c r="G3791" s="33">
        <f t="shared" si="179"/>
        <v>45507.604166666664</v>
      </c>
    </row>
    <row r="3792" spans="1:7" x14ac:dyDescent="0.45">
      <c r="A3792">
        <v>0</v>
      </c>
      <c r="B3792">
        <v>0</v>
      </c>
      <c r="C3792" t="s">
        <v>3714</v>
      </c>
      <c r="D3792" t="s">
        <v>3715</v>
      </c>
      <c r="E3792" s="32">
        <f t="shared" si="177"/>
        <v>45507</v>
      </c>
      <c r="F3792" s="51">
        <f t="shared" si="178"/>
        <v>0.625</v>
      </c>
      <c r="G3792" s="33">
        <f t="shared" si="179"/>
        <v>45507.625</v>
      </c>
    </row>
    <row r="3793" spans="1:7" x14ac:dyDescent="0.45">
      <c r="A3793">
        <v>0</v>
      </c>
      <c r="B3793">
        <v>0</v>
      </c>
      <c r="C3793" t="s">
        <v>3715</v>
      </c>
      <c r="D3793" t="s">
        <v>3716</v>
      </c>
      <c r="E3793" s="32">
        <f t="shared" si="177"/>
        <v>45507</v>
      </c>
      <c r="F3793" s="51">
        <f t="shared" si="178"/>
        <v>0.64583333333333337</v>
      </c>
      <c r="G3793" s="33">
        <f t="shared" si="179"/>
        <v>45507.645833333336</v>
      </c>
    </row>
    <row r="3794" spans="1:7" x14ac:dyDescent="0.45">
      <c r="A3794">
        <v>0</v>
      </c>
      <c r="B3794">
        <v>0</v>
      </c>
      <c r="C3794" t="s">
        <v>3716</v>
      </c>
      <c r="D3794" t="s">
        <v>3717</v>
      </c>
      <c r="E3794" s="32">
        <f t="shared" si="177"/>
        <v>45507</v>
      </c>
      <c r="F3794" s="51">
        <f t="shared" si="178"/>
        <v>0.66666666666666663</v>
      </c>
      <c r="G3794" s="33">
        <f t="shared" si="179"/>
        <v>45507.666666666664</v>
      </c>
    </row>
    <row r="3795" spans="1:7" x14ac:dyDescent="0.45">
      <c r="A3795">
        <v>1.3689</v>
      </c>
      <c r="B3795">
        <v>7.51</v>
      </c>
      <c r="C3795" t="s">
        <v>3717</v>
      </c>
      <c r="D3795" t="s">
        <v>3718</v>
      </c>
      <c r="E3795" s="32">
        <f t="shared" si="177"/>
        <v>45507</v>
      </c>
      <c r="F3795" s="51">
        <f t="shared" si="178"/>
        <v>0.6875</v>
      </c>
      <c r="G3795" s="33">
        <f t="shared" si="179"/>
        <v>45507.6875</v>
      </c>
    </row>
    <row r="3796" spans="1:7" x14ac:dyDescent="0.45">
      <c r="A3796">
        <v>0</v>
      </c>
      <c r="B3796">
        <v>0</v>
      </c>
      <c r="C3796" t="s">
        <v>3718</v>
      </c>
      <c r="D3796" t="s">
        <v>3719</v>
      </c>
      <c r="E3796" s="32">
        <f t="shared" si="177"/>
        <v>45507</v>
      </c>
      <c r="F3796" s="51">
        <f t="shared" si="178"/>
        <v>0.70833333333333337</v>
      </c>
      <c r="G3796" s="33">
        <f t="shared" si="179"/>
        <v>45507.708333333336</v>
      </c>
    </row>
    <row r="3797" spans="1:7" x14ac:dyDescent="0.45">
      <c r="A3797">
        <v>0</v>
      </c>
      <c r="B3797">
        <v>0</v>
      </c>
      <c r="C3797" t="s">
        <v>3719</v>
      </c>
      <c r="D3797" t="s">
        <v>3720</v>
      </c>
      <c r="E3797" s="32">
        <f t="shared" si="177"/>
        <v>45507</v>
      </c>
      <c r="F3797" s="51">
        <f t="shared" si="178"/>
        <v>0.72916666666666663</v>
      </c>
      <c r="G3797" s="33">
        <f t="shared" si="179"/>
        <v>45507.729166666664</v>
      </c>
    </row>
    <row r="3798" spans="1:7" x14ac:dyDescent="0.45">
      <c r="A3798">
        <v>0</v>
      </c>
      <c r="B3798">
        <v>0</v>
      </c>
      <c r="C3798" t="s">
        <v>3720</v>
      </c>
      <c r="D3798" t="s">
        <v>3721</v>
      </c>
      <c r="E3798" s="32">
        <f t="shared" si="177"/>
        <v>45507</v>
      </c>
      <c r="F3798" s="51">
        <f t="shared" si="178"/>
        <v>0.75</v>
      </c>
      <c r="G3798" s="33">
        <f t="shared" si="179"/>
        <v>45507.75</v>
      </c>
    </row>
    <row r="3799" spans="1:7" x14ac:dyDescent="0.45">
      <c r="A3799">
        <v>0.26929999999999998</v>
      </c>
      <c r="B3799">
        <v>1.48</v>
      </c>
      <c r="C3799" t="s">
        <v>3721</v>
      </c>
      <c r="D3799" t="s">
        <v>3722</v>
      </c>
      <c r="E3799" s="32">
        <f t="shared" si="177"/>
        <v>45507</v>
      </c>
      <c r="F3799" s="51">
        <f t="shared" si="178"/>
        <v>0.77083333333333337</v>
      </c>
      <c r="G3799" s="33">
        <f t="shared" si="179"/>
        <v>45507.770833333336</v>
      </c>
    </row>
    <row r="3800" spans="1:7" x14ac:dyDescent="0.45">
      <c r="A3800">
        <v>0.76300000000000001</v>
      </c>
      <c r="B3800">
        <v>4.1900000000000004</v>
      </c>
      <c r="C3800" t="s">
        <v>3722</v>
      </c>
      <c r="D3800" t="s">
        <v>3723</v>
      </c>
      <c r="E3800" s="32">
        <f t="shared" si="177"/>
        <v>45507</v>
      </c>
      <c r="F3800" s="51">
        <f t="shared" si="178"/>
        <v>0.79166666666666663</v>
      </c>
      <c r="G3800" s="33">
        <f t="shared" si="179"/>
        <v>45507.791666666664</v>
      </c>
    </row>
    <row r="3801" spans="1:7" x14ac:dyDescent="0.45">
      <c r="A3801">
        <v>0.71809999999999996</v>
      </c>
      <c r="B3801">
        <v>3.94</v>
      </c>
      <c r="C3801" t="s">
        <v>3723</v>
      </c>
      <c r="D3801" t="s">
        <v>3724</v>
      </c>
      <c r="E3801" s="32">
        <f t="shared" si="177"/>
        <v>45507</v>
      </c>
      <c r="F3801" s="51">
        <f t="shared" si="178"/>
        <v>0.8125</v>
      </c>
      <c r="G3801" s="33">
        <f t="shared" si="179"/>
        <v>45507.8125</v>
      </c>
    </row>
    <row r="3802" spans="1:7" x14ac:dyDescent="0.45">
      <c r="A3802">
        <v>0.17949999999999999</v>
      </c>
      <c r="B3802">
        <v>0.99</v>
      </c>
      <c r="C3802" t="s">
        <v>3724</v>
      </c>
      <c r="D3802" t="s">
        <v>3725</v>
      </c>
      <c r="E3802" s="32">
        <f t="shared" si="177"/>
        <v>45507</v>
      </c>
      <c r="F3802" s="51">
        <f t="shared" si="178"/>
        <v>0.83333333333333337</v>
      </c>
      <c r="G3802" s="33">
        <f t="shared" si="179"/>
        <v>45507.833333333336</v>
      </c>
    </row>
    <row r="3803" spans="1:7" x14ac:dyDescent="0.45">
      <c r="A3803">
        <v>0</v>
      </c>
      <c r="B3803">
        <v>0</v>
      </c>
      <c r="C3803" t="s">
        <v>3725</v>
      </c>
      <c r="D3803" t="s">
        <v>3726</v>
      </c>
      <c r="E3803" s="32">
        <f t="shared" si="177"/>
        <v>45507</v>
      </c>
      <c r="F3803" s="51">
        <f t="shared" si="178"/>
        <v>0.85416666666666663</v>
      </c>
      <c r="G3803" s="33">
        <f t="shared" si="179"/>
        <v>45507.854166666664</v>
      </c>
    </row>
    <row r="3804" spans="1:7" x14ac:dyDescent="0.45">
      <c r="A3804">
        <v>0</v>
      </c>
      <c r="B3804">
        <v>0</v>
      </c>
      <c r="C3804" t="s">
        <v>3726</v>
      </c>
      <c r="D3804" t="s">
        <v>3727</v>
      </c>
      <c r="E3804" s="32">
        <f t="shared" si="177"/>
        <v>45507</v>
      </c>
      <c r="F3804" s="51">
        <f t="shared" si="178"/>
        <v>0.875</v>
      </c>
      <c r="G3804" s="33">
        <f t="shared" si="179"/>
        <v>45507.875</v>
      </c>
    </row>
    <row r="3805" spans="1:7" x14ac:dyDescent="0.45">
      <c r="A3805">
        <v>0</v>
      </c>
      <c r="B3805">
        <v>0</v>
      </c>
      <c r="C3805" t="s">
        <v>3727</v>
      </c>
      <c r="D3805" t="s">
        <v>3728</v>
      </c>
      <c r="E3805" s="32">
        <f t="shared" si="177"/>
        <v>45507</v>
      </c>
      <c r="F3805" s="51">
        <f t="shared" si="178"/>
        <v>0.89583333333333337</v>
      </c>
      <c r="G3805" s="33">
        <f t="shared" si="179"/>
        <v>45507.895833333336</v>
      </c>
    </row>
    <row r="3806" spans="1:7" x14ac:dyDescent="0.45">
      <c r="A3806">
        <v>0</v>
      </c>
      <c r="B3806">
        <v>0</v>
      </c>
      <c r="C3806" t="s">
        <v>3728</v>
      </c>
      <c r="D3806" t="s">
        <v>3729</v>
      </c>
      <c r="E3806" s="32">
        <f t="shared" si="177"/>
        <v>45507</v>
      </c>
      <c r="F3806" s="51">
        <f t="shared" si="178"/>
        <v>0.91666666666666663</v>
      </c>
      <c r="G3806" s="33">
        <f t="shared" si="179"/>
        <v>45507.916666666664</v>
      </c>
    </row>
    <row r="3807" spans="1:7" x14ac:dyDescent="0.45">
      <c r="A3807">
        <v>1.728</v>
      </c>
      <c r="B3807">
        <v>9.49</v>
      </c>
      <c r="C3807" t="s">
        <v>3729</v>
      </c>
      <c r="D3807" t="s">
        <v>3730</v>
      </c>
      <c r="E3807" s="32">
        <f t="shared" si="177"/>
        <v>45507</v>
      </c>
      <c r="F3807" s="51">
        <f t="shared" si="178"/>
        <v>0.9375</v>
      </c>
      <c r="G3807" s="33">
        <f t="shared" si="179"/>
        <v>45507.9375</v>
      </c>
    </row>
    <row r="3808" spans="1:7" x14ac:dyDescent="0.45">
      <c r="A3808">
        <v>1.4923</v>
      </c>
      <c r="B3808">
        <v>8.19</v>
      </c>
      <c r="C3808" t="s">
        <v>3730</v>
      </c>
      <c r="D3808" t="s">
        <v>3731</v>
      </c>
      <c r="E3808" s="32">
        <f t="shared" si="177"/>
        <v>45507</v>
      </c>
      <c r="F3808" s="51">
        <f t="shared" si="178"/>
        <v>0.95833333333333337</v>
      </c>
      <c r="G3808" s="33">
        <f t="shared" si="179"/>
        <v>45507.958333333336</v>
      </c>
    </row>
    <row r="3809" spans="1:7" x14ac:dyDescent="0.45">
      <c r="A3809">
        <v>0</v>
      </c>
      <c r="B3809">
        <v>0</v>
      </c>
      <c r="C3809" t="s">
        <v>3731</v>
      </c>
      <c r="D3809" t="s">
        <v>3732</v>
      </c>
      <c r="E3809" s="32">
        <f t="shared" si="177"/>
        <v>45507</v>
      </c>
      <c r="F3809" s="51">
        <f t="shared" si="178"/>
        <v>0.97916666666666663</v>
      </c>
      <c r="G3809" s="33">
        <f t="shared" si="179"/>
        <v>45507.979166666664</v>
      </c>
    </row>
    <row r="3810" spans="1:7" x14ac:dyDescent="0.45">
      <c r="A3810">
        <v>1.12E-2</v>
      </c>
      <c r="B3810">
        <v>0.06</v>
      </c>
      <c r="C3810" t="s">
        <v>3732</v>
      </c>
      <c r="D3810" t="s">
        <v>3733</v>
      </c>
      <c r="E3810" s="32">
        <f t="shared" si="177"/>
        <v>45508</v>
      </c>
      <c r="F3810" s="51">
        <f t="shared" si="178"/>
        <v>0</v>
      </c>
      <c r="G3810" s="33">
        <f t="shared" si="179"/>
        <v>45508</v>
      </c>
    </row>
    <row r="3811" spans="1:7" x14ac:dyDescent="0.45">
      <c r="A3811">
        <v>0</v>
      </c>
      <c r="B3811">
        <v>0</v>
      </c>
      <c r="C3811" t="s">
        <v>3733</v>
      </c>
      <c r="D3811" t="s">
        <v>3734</v>
      </c>
      <c r="E3811" s="32">
        <f t="shared" si="177"/>
        <v>45508</v>
      </c>
      <c r="F3811" s="51">
        <f t="shared" si="178"/>
        <v>2.0833333333333332E-2</v>
      </c>
      <c r="G3811" s="33">
        <f t="shared" si="179"/>
        <v>45508.020833333336</v>
      </c>
    </row>
    <row r="3812" spans="1:7" x14ac:dyDescent="0.45">
      <c r="A3812">
        <v>0</v>
      </c>
      <c r="B3812">
        <v>0</v>
      </c>
      <c r="C3812" t="s">
        <v>3734</v>
      </c>
      <c r="D3812" t="s">
        <v>3735</v>
      </c>
      <c r="E3812" s="32">
        <f t="shared" si="177"/>
        <v>45508</v>
      </c>
      <c r="F3812" s="51">
        <f t="shared" si="178"/>
        <v>4.1666666666666664E-2</v>
      </c>
      <c r="G3812" s="33">
        <f t="shared" si="179"/>
        <v>45508.041666666664</v>
      </c>
    </row>
    <row r="3813" spans="1:7" x14ac:dyDescent="0.45">
      <c r="A3813">
        <v>0</v>
      </c>
      <c r="B3813">
        <v>0</v>
      </c>
      <c r="C3813" t="s">
        <v>3735</v>
      </c>
      <c r="D3813" t="s">
        <v>3736</v>
      </c>
      <c r="E3813" s="32">
        <f t="shared" si="177"/>
        <v>45508</v>
      </c>
      <c r="F3813" s="51">
        <f t="shared" si="178"/>
        <v>6.25E-2</v>
      </c>
      <c r="G3813" s="33">
        <f t="shared" si="179"/>
        <v>45508.0625</v>
      </c>
    </row>
    <row r="3814" spans="1:7" x14ac:dyDescent="0.45">
      <c r="A3814">
        <v>0</v>
      </c>
      <c r="B3814">
        <v>0</v>
      </c>
      <c r="C3814" t="s">
        <v>3736</v>
      </c>
      <c r="D3814" t="s">
        <v>3737</v>
      </c>
      <c r="E3814" s="32">
        <f t="shared" si="177"/>
        <v>45508</v>
      </c>
      <c r="F3814" s="51">
        <f t="shared" si="178"/>
        <v>8.3333333333333329E-2</v>
      </c>
      <c r="G3814" s="33">
        <f t="shared" si="179"/>
        <v>45508.083333333336</v>
      </c>
    </row>
    <row r="3815" spans="1:7" x14ac:dyDescent="0.45">
      <c r="A3815">
        <v>0</v>
      </c>
      <c r="B3815">
        <v>0</v>
      </c>
      <c r="C3815" t="s">
        <v>3737</v>
      </c>
      <c r="D3815" t="s">
        <v>3738</v>
      </c>
      <c r="E3815" s="32">
        <f t="shared" si="177"/>
        <v>45508</v>
      </c>
      <c r="F3815" s="51">
        <f t="shared" si="178"/>
        <v>0.10416666666666667</v>
      </c>
      <c r="G3815" s="33">
        <f t="shared" si="179"/>
        <v>45508.104166666664</v>
      </c>
    </row>
    <row r="3816" spans="1:7" x14ac:dyDescent="0.45">
      <c r="A3816">
        <v>0</v>
      </c>
      <c r="B3816">
        <v>0</v>
      </c>
      <c r="C3816" t="s">
        <v>3738</v>
      </c>
      <c r="D3816" t="s">
        <v>3739</v>
      </c>
      <c r="E3816" s="32">
        <f t="shared" si="177"/>
        <v>45508</v>
      </c>
      <c r="F3816" s="51">
        <f t="shared" si="178"/>
        <v>0.125</v>
      </c>
      <c r="G3816" s="33">
        <f t="shared" si="179"/>
        <v>45508.125</v>
      </c>
    </row>
    <row r="3817" spans="1:7" x14ac:dyDescent="0.45">
      <c r="A3817">
        <v>0</v>
      </c>
      <c r="B3817">
        <v>0</v>
      </c>
      <c r="C3817" t="s">
        <v>3739</v>
      </c>
      <c r="D3817" t="s">
        <v>3740</v>
      </c>
      <c r="E3817" s="32">
        <f t="shared" si="177"/>
        <v>45508</v>
      </c>
      <c r="F3817" s="51">
        <f t="shared" si="178"/>
        <v>0.14583333333333334</v>
      </c>
      <c r="G3817" s="33">
        <f t="shared" si="179"/>
        <v>45508.145833333336</v>
      </c>
    </row>
    <row r="3818" spans="1:7" x14ac:dyDescent="0.45">
      <c r="A3818">
        <v>0</v>
      </c>
      <c r="B3818">
        <v>0</v>
      </c>
      <c r="C3818" t="s">
        <v>3740</v>
      </c>
      <c r="D3818" t="s">
        <v>3741</v>
      </c>
      <c r="E3818" s="32">
        <f t="shared" si="177"/>
        <v>45508</v>
      </c>
      <c r="F3818" s="51">
        <f t="shared" si="178"/>
        <v>0.16666666666666666</v>
      </c>
      <c r="G3818" s="33">
        <f t="shared" si="179"/>
        <v>45508.166666666664</v>
      </c>
    </row>
    <row r="3819" spans="1:7" x14ac:dyDescent="0.45">
      <c r="A3819">
        <v>0</v>
      </c>
      <c r="B3819">
        <v>0</v>
      </c>
      <c r="C3819" t="s">
        <v>3741</v>
      </c>
      <c r="D3819" t="s">
        <v>3742</v>
      </c>
      <c r="E3819" s="32">
        <f t="shared" si="177"/>
        <v>45508</v>
      </c>
      <c r="F3819" s="51">
        <f t="shared" si="178"/>
        <v>0.1875</v>
      </c>
      <c r="G3819" s="33">
        <f t="shared" si="179"/>
        <v>45508.1875</v>
      </c>
    </row>
    <row r="3820" spans="1:7" x14ac:dyDescent="0.45">
      <c r="A3820">
        <v>0</v>
      </c>
      <c r="B3820">
        <v>0</v>
      </c>
      <c r="C3820" t="s">
        <v>3742</v>
      </c>
      <c r="D3820" t="s">
        <v>3743</v>
      </c>
      <c r="E3820" s="32">
        <f t="shared" si="177"/>
        <v>45508</v>
      </c>
      <c r="F3820" s="51">
        <f t="shared" si="178"/>
        <v>0.20833333333333334</v>
      </c>
      <c r="G3820" s="33">
        <f t="shared" si="179"/>
        <v>45508.208333333336</v>
      </c>
    </row>
    <row r="3821" spans="1:7" x14ac:dyDescent="0.45">
      <c r="A3821">
        <v>0</v>
      </c>
      <c r="B3821">
        <v>0</v>
      </c>
      <c r="C3821" t="s">
        <v>3743</v>
      </c>
      <c r="D3821" t="s">
        <v>3744</v>
      </c>
      <c r="E3821" s="32">
        <f t="shared" si="177"/>
        <v>45508</v>
      </c>
      <c r="F3821" s="51">
        <f t="shared" si="178"/>
        <v>0.22916666666666666</v>
      </c>
      <c r="G3821" s="33">
        <f t="shared" si="179"/>
        <v>45508.229166666664</v>
      </c>
    </row>
    <row r="3822" spans="1:7" x14ac:dyDescent="0.45">
      <c r="A3822">
        <v>0</v>
      </c>
      <c r="B3822">
        <v>0</v>
      </c>
      <c r="C3822" t="s">
        <v>3744</v>
      </c>
      <c r="D3822" t="s">
        <v>3745</v>
      </c>
      <c r="E3822" s="32">
        <f t="shared" si="177"/>
        <v>45508</v>
      </c>
      <c r="F3822" s="51">
        <f t="shared" si="178"/>
        <v>0.25</v>
      </c>
      <c r="G3822" s="33">
        <f t="shared" si="179"/>
        <v>45508.25</v>
      </c>
    </row>
    <row r="3823" spans="1:7" x14ac:dyDescent="0.45">
      <c r="A3823">
        <v>1.12E-2</v>
      </c>
      <c r="B3823">
        <v>0.06</v>
      </c>
      <c r="C3823" t="s">
        <v>3745</v>
      </c>
      <c r="D3823" t="s">
        <v>3746</v>
      </c>
      <c r="E3823" s="32">
        <f t="shared" si="177"/>
        <v>45508</v>
      </c>
      <c r="F3823" s="51">
        <f t="shared" si="178"/>
        <v>0.27083333333333331</v>
      </c>
      <c r="G3823" s="33">
        <f t="shared" si="179"/>
        <v>45508.270833333336</v>
      </c>
    </row>
    <row r="3824" spans="1:7" x14ac:dyDescent="0.45">
      <c r="A3824">
        <v>0</v>
      </c>
      <c r="B3824">
        <v>0</v>
      </c>
      <c r="C3824" t="s">
        <v>3746</v>
      </c>
      <c r="D3824" t="s">
        <v>3747</v>
      </c>
      <c r="E3824" s="32">
        <f t="shared" si="177"/>
        <v>45508</v>
      </c>
      <c r="F3824" s="51">
        <f t="shared" si="178"/>
        <v>0.29166666666666669</v>
      </c>
      <c r="G3824" s="33">
        <f t="shared" si="179"/>
        <v>45508.291666666664</v>
      </c>
    </row>
    <row r="3825" spans="1:7" x14ac:dyDescent="0.45">
      <c r="A3825">
        <v>1.12E-2</v>
      </c>
      <c r="B3825">
        <v>0.06</v>
      </c>
      <c r="C3825" t="s">
        <v>3747</v>
      </c>
      <c r="D3825" t="s">
        <v>3748</v>
      </c>
      <c r="E3825" s="32">
        <f t="shared" si="177"/>
        <v>45508</v>
      </c>
      <c r="F3825" s="51">
        <f t="shared" si="178"/>
        <v>0.3125</v>
      </c>
      <c r="G3825" s="33">
        <f t="shared" si="179"/>
        <v>45508.3125</v>
      </c>
    </row>
    <row r="3826" spans="1:7" x14ac:dyDescent="0.45">
      <c r="A3826">
        <v>0</v>
      </c>
      <c r="B3826">
        <v>0</v>
      </c>
      <c r="C3826" t="s">
        <v>3748</v>
      </c>
      <c r="D3826" t="s">
        <v>3749</v>
      </c>
      <c r="E3826" s="32">
        <f t="shared" si="177"/>
        <v>45508</v>
      </c>
      <c r="F3826" s="51">
        <f t="shared" si="178"/>
        <v>0.33333333333333331</v>
      </c>
      <c r="G3826" s="33">
        <f t="shared" si="179"/>
        <v>45508.333333333336</v>
      </c>
    </row>
    <row r="3827" spans="1:7" x14ac:dyDescent="0.45">
      <c r="A3827">
        <v>0</v>
      </c>
      <c r="B3827">
        <v>0</v>
      </c>
      <c r="C3827" t="s">
        <v>3749</v>
      </c>
      <c r="D3827" t="s">
        <v>3750</v>
      </c>
      <c r="E3827" s="32">
        <f t="shared" si="177"/>
        <v>45508</v>
      </c>
      <c r="F3827" s="51">
        <f t="shared" si="178"/>
        <v>0.35416666666666669</v>
      </c>
      <c r="G3827" s="33">
        <f t="shared" si="179"/>
        <v>45508.354166666664</v>
      </c>
    </row>
    <row r="3828" spans="1:7" x14ac:dyDescent="0.45">
      <c r="A3828">
        <v>0</v>
      </c>
      <c r="B3828">
        <v>0</v>
      </c>
      <c r="C3828" t="s">
        <v>3750</v>
      </c>
      <c r="D3828" t="s">
        <v>3751</v>
      </c>
      <c r="E3828" s="32">
        <f t="shared" si="177"/>
        <v>45508</v>
      </c>
      <c r="F3828" s="51">
        <f t="shared" si="178"/>
        <v>0.375</v>
      </c>
      <c r="G3828" s="33">
        <f t="shared" si="179"/>
        <v>45508.375</v>
      </c>
    </row>
    <row r="3829" spans="1:7" x14ac:dyDescent="0.45">
      <c r="A3829">
        <v>0.1459</v>
      </c>
      <c r="B3829">
        <v>0.8</v>
      </c>
      <c r="C3829" t="s">
        <v>3751</v>
      </c>
      <c r="D3829" t="s">
        <v>3752</v>
      </c>
      <c r="E3829" s="32">
        <f t="shared" si="177"/>
        <v>45508</v>
      </c>
      <c r="F3829" s="51">
        <f t="shared" si="178"/>
        <v>0.39583333333333331</v>
      </c>
      <c r="G3829" s="33">
        <f t="shared" si="179"/>
        <v>45508.395833333336</v>
      </c>
    </row>
    <row r="3830" spans="1:7" x14ac:dyDescent="0.45">
      <c r="A3830">
        <v>0</v>
      </c>
      <c r="B3830">
        <v>0</v>
      </c>
      <c r="C3830" t="s">
        <v>3752</v>
      </c>
      <c r="D3830" t="s">
        <v>3753</v>
      </c>
      <c r="E3830" s="32">
        <f t="shared" si="177"/>
        <v>45508</v>
      </c>
      <c r="F3830" s="51">
        <f t="shared" si="178"/>
        <v>0.41666666666666669</v>
      </c>
      <c r="G3830" s="33">
        <f t="shared" si="179"/>
        <v>45508.416666666664</v>
      </c>
    </row>
    <row r="3831" spans="1:7" x14ac:dyDescent="0.45">
      <c r="A3831">
        <v>1.5597000000000001</v>
      </c>
      <c r="B3831">
        <v>8.56</v>
      </c>
      <c r="C3831" t="s">
        <v>3753</v>
      </c>
      <c r="D3831" t="s">
        <v>3754</v>
      </c>
      <c r="E3831" s="32">
        <f t="shared" si="177"/>
        <v>45508</v>
      </c>
      <c r="F3831" s="51">
        <f t="shared" si="178"/>
        <v>0.4375</v>
      </c>
      <c r="G3831" s="33">
        <f t="shared" si="179"/>
        <v>45508.4375</v>
      </c>
    </row>
    <row r="3832" spans="1:7" x14ac:dyDescent="0.45">
      <c r="A3832">
        <v>0</v>
      </c>
      <c r="B3832">
        <v>0</v>
      </c>
      <c r="C3832" t="s">
        <v>3754</v>
      </c>
      <c r="D3832" t="s">
        <v>3755</v>
      </c>
      <c r="E3832" s="32">
        <f t="shared" si="177"/>
        <v>45508</v>
      </c>
      <c r="F3832" s="51">
        <f t="shared" si="178"/>
        <v>0.45833333333333331</v>
      </c>
      <c r="G3832" s="33">
        <f t="shared" si="179"/>
        <v>45508.458333333336</v>
      </c>
    </row>
    <row r="3833" spans="1:7" x14ac:dyDescent="0.45">
      <c r="A3833">
        <v>0.90890000000000004</v>
      </c>
      <c r="B3833">
        <v>4.99</v>
      </c>
      <c r="C3833" t="s">
        <v>3755</v>
      </c>
      <c r="D3833" t="s">
        <v>3756</v>
      </c>
      <c r="E3833" s="32">
        <f t="shared" si="177"/>
        <v>45508</v>
      </c>
      <c r="F3833" s="51">
        <f t="shared" si="178"/>
        <v>0.47916666666666669</v>
      </c>
      <c r="G3833" s="33">
        <f t="shared" si="179"/>
        <v>45508.479166666664</v>
      </c>
    </row>
    <row r="3834" spans="1:7" x14ac:dyDescent="0.45">
      <c r="A3834">
        <v>0</v>
      </c>
      <c r="B3834">
        <v>0</v>
      </c>
      <c r="C3834" t="s">
        <v>3756</v>
      </c>
      <c r="D3834" t="s">
        <v>3757</v>
      </c>
      <c r="E3834" s="32">
        <f t="shared" si="177"/>
        <v>45508</v>
      </c>
      <c r="F3834" s="51">
        <f t="shared" si="178"/>
        <v>0.5</v>
      </c>
      <c r="G3834" s="33">
        <f t="shared" si="179"/>
        <v>45508.5</v>
      </c>
    </row>
    <row r="3835" spans="1:7" x14ac:dyDescent="0.45">
      <c r="A3835">
        <v>0</v>
      </c>
      <c r="B3835">
        <v>0</v>
      </c>
      <c r="C3835" t="s">
        <v>3757</v>
      </c>
      <c r="D3835" t="s">
        <v>3758</v>
      </c>
      <c r="E3835" s="32">
        <f t="shared" si="177"/>
        <v>45508</v>
      </c>
      <c r="F3835" s="51">
        <f t="shared" si="178"/>
        <v>0.52083333333333337</v>
      </c>
      <c r="G3835" s="33">
        <f t="shared" si="179"/>
        <v>45508.520833333336</v>
      </c>
    </row>
    <row r="3836" spans="1:7" x14ac:dyDescent="0.45">
      <c r="A3836">
        <v>0</v>
      </c>
      <c r="B3836">
        <v>0</v>
      </c>
      <c r="C3836" t="s">
        <v>3758</v>
      </c>
      <c r="D3836" t="s">
        <v>3759</v>
      </c>
      <c r="E3836" s="32">
        <f t="shared" si="177"/>
        <v>45508</v>
      </c>
      <c r="F3836" s="51">
        <f t="shared" si="178"/>
        <v>0.54166666666666663</v>
      </c>
      <c r="G3836" s="33">
        <f t="shared" si="179"/>
        <v>45508.541666666664</v>
      </c>
    </row>
    <row r="3837" spans="1:7" x14ac:dyDescent="0.45">
      <c r="A3837">
        <v>0</v>
      </c>
      <c r="B3837">
        <v>0</v>
      </c>
      <c r="C3837" t="s">
        <v>3759</v>
      </c>
      <c r="D3837" t="s">
        <v>3760</v>
      </c>
      <c r="E3837" s="32">
        <f t="shared" si="177"/>
        <v>45508</v>
      </c>
      <c r="F3837" s="51">
        <f t="shared" si="178"/>
        <v>0.5625</v>
      </c>
      <c r="G3837" s="33">
        <f t="shared" si="179"/>
        <v>45508.5625</v>
      </c>
    </row>
    <row r="3838" spans="1:7" x14ac:dyDescent="0.45">
      <c r="A3838">
        <v>0</v>
      </c>
      <c r="B3838">
        <v>0</v>
      </c>
      <c r="C3838" t="s">
        <v>3760</v>
      </c>
      <c r="D3838" t="s">
        <v>3761</v>
      </c>
      <c r="E3838" s="32">
        <f t="shared" si="177"/>
        <v>45508</v>
      </c>
      <c r="F3838" s="51">
        <f t="shared" si="178"/>
        <v>0.58333333333333337</v>
      </c>
      <c r="G3838" s="33">
        <f t="shared" si="179"/>
        <v>45508.583333333336</v>
      </c>
    </row>
    <row r="3839" spans="1:7" x14ac:dyDescent="0.45">
      <c r="A3839">
        <v>0</v>
      </c>
      <c r="B3839">
        <v>0</v>
      </c>
      <c r="C3839" t="s">
        <v>3761</v>
      </c>
      <c r="D3839" t="s">
        <v>3762</v>
      </c>
      <c r="E3839" s="32">
        <f t="shared" si="177"/>
        <v>45508</v>
      </c>
      <c r="F3839" s="51">
        <f t="shared" si="178"/>
        <v>0.60416666666666663</v>
      </c>
      <c r="G3839" s="33">
        <f t="shared" si="179"/>
        <v>45508.604166666664</v>
      </c>
    </row>
    <row r="3840" spans="1:7" x14ac:dyDescent="0.45">
      <c r="A3840">
        <v>0</v>
      </c>
      <c r="B3840">
        <v>0</v>
      </c>
      <c r="C3840" t="s">
        <v>3762</v>
      </c>
      <c r="D3840" t="s">
        <v>3763</v>
      </c>
      <c r="E3840" s="32">
        <f t="shared" si="177"/>
        <v>45508</v>
      </c>
      <c r="F3840" s="51">
        <f t="shared" si="178"/>
        <v>0.625</v>
      </c>
      <c r="G3840" s="33">
        <f t="shared" si="179"/>
        <v>45508.625</v>
      </c>
    </row>
    <row r="3841" spans="1:7" x14ac:dyDescent="0.45">
      <c r="A3841">
        <v>0</v>
      </c>
      <c r="B3841">
        <v>0</v>
      </c>
      <c r="C3841" t="s">
        <v>3763</v>
      </c>
      <c r="D3841" t="s">
        <v>3764</v>
      </c>
      <c r="E3841" s="32">
        <f t="shared" si="177"/>
        <v>45508</v>
      </c>
      <c r="F3841" s="51">
        <f t="shared" si="178"/>
        <v>0.64583333333333337</v>
      </c>
      <c r="G3841" s="33">
        <f t="shared" si="179"/>
        <v>45508.645833333336</v>
      </c>
    </row>
    <row r="3842" spans="1:7" x14ac:dyDescent="0.45">
      <c r="A3842">
        <v>0</v>
      </c>
      <c r="B3842">
        <v>0</v>
      </c>
      <c r="C3842" t="s">
        <v>3764</v>
      </c>
      <c r="D3842" t="s">
        <v>3765</v>
      </c>
      <c r="E3842" s="32">
        <f t="shared" si="177"/>
        <v>45508</v>
      </c>
      <c r="F3842" s="51">
        <f t="shared" si="178"/>
        <v>0.66666666666666663</v>
      </c>
      <c r="G3842" s="33">
        <f t="shared" si="179"/>
        <v>45508.666666666664</v>
      </c>
    </row>
    <row r="3843" spans="1:7" x14ac:dyDescent="0.45">
      <c r="A3843">
        <v>0</v>
      </c>
      <c r="B3843">
        <v>0</v>
      </c>
      <c r="C3843" t="s">
        <v>3765</v>
      </c>
      <c r="D3843" t="s">
        <v>3766</v>
      </c>
      <c r="E3843" s="32">
        <f t="shared" si="177"/>
        <v>45508</v>
      </c>
      <c r="F3843" s="51">
        <f t="shared" si="178"/>
        <v>0.6875</v>
      </c>
      <c r="G3843" s="33">
        <f t="shared" si="179"/>
        <v>45508.6875</v>
      </c>
    </row>
    <row r="3844" spans="1:7" x14ac:dyDescent="0.45">
      <c r="A3844">
        <v>0</v>
      </c>
      <c r="B3844">
        <v>0</v>
      </c>
      <c r="C3844" t="s">
        <v>3766</v>
      </c>
      <c r="D3844" t="s">
        <v>3767</v>
      </c>
      <c r="E3844" s="32">
        <f t="shared" ref="E3844:E3907" si="180">DATE(MID(C3844,2,4),MID(C3844,7,2),MID(C3844,10,2))</f>
        <v>45508</v>
      </c>
      <c r="F3844" s="51">
        <f t="shared" ref="F3844:F3907" si="181">TIME(MID(C3844,13,2),MID(C3844,16,2),0)</f>
        <v>0.70833333333333337</v>
      </c>
      <c r="G3844" s="33">
        <f t="shared" ref="G3844:G3907" si="182">E3844+F3844</f>
        <v>45508.708333333336</v>
      </c>
    </row>
    <row r="3845" spans="1:7" x14ac:dyDescent="0.45">
      <c r="A3845">
        <v>0</v>
      </c>
      <c r="B3845">
        <v>0</v>
      </c>
      <c r="C3845" t="s">
        <v>3767</v>
      </c>
      <c r="D3845" t="s">
        <v>3768</v>
      </c>
      <c r="E3845" s="32">
        <f t="shared" si="180"/>
        <v>45508</v>
      </c>
      <c r="F3845" s="51">
        <f t="shared" si="181"/>
        <v>0.72916666666666663</v>
      </c>
      <c r="G3845" s="33">
        <f t="shared" si="182"/>
        <v>45508.729166666664</v>
      </c>
    </row>
    <row r="3846" spans="1:7" x14ac:dyDescent="0.45">
      <c r="A3846">
        <v>0</v>
      </c>
      <c r="B3846">
        <v>0</v>
      </c>
      <c r="C3846" t="s">
        <v>3768</v>
      </c>
      <c r="D3846" t="s">
        <v>3769</v>
      </c>
      <c r="E3846" s="32">
        <f t="shared" si="180"/>
        <v>45508</v>
      </c>
      <c r="F3846" s="51">
        <f t="shared" si="181"/>
        <v>0.75</v>
      </c>
      <c r="G3846" s="33">
        <f t="shared" si="182"/>
        <v>45508.75</v>
      </c>
    </row>
    <row r="3847" spans="1:7" x14ac:dyDescent="0.45">
      <c r="A3847">
        <v>0</v>
      </c>
      <c r="B3847">
        <v>0</v>
      </c>
      <c r="C3847" t="s">
        <v>3769</v>
      </c>
      <c r="D3847" t="s">
        <v>3770</v>
      </c>
      <c r="E3847" s="32">
        <f t="shared" si="180"/>
        <v>45508</v>
      </c>
      <c r="F3847" s="51">
        <f t="shared" si="181"/>
        <v>0.77083333333333337</v>
      </c>
      <c r="G3847" s="33">
        <f t="shared" si="182"/>
        <v>45508.770833333336</v>
      </c>
    </row>
    <row r="3848" spans="1:7" x14ac:dyDescent="0.45">
      <c r="A3848">
        <v>0</v>
      </c>
      <c r="B3848">
        <v>0</v>
      </c>
      <c r="C3848" t="s">
        <v>3770</v>
      </c>
      <c r="D3848" t="s">
        <v>3771</v>
      </c>
      <c r="E3848" s="32">
        <f t="shared" si="180"/>
        <v>45508</v>
      </c>
      <c r="F3848" s="51">
        <f t="shared" si="181"/>
        <v>0.79166666666666663</v>
      </c>
      <c r="G3848" s="33">
        <f t="shared" si="182"/>
        <v>45508.791666666664</v>
      </c>
    </row>
    <row r="3849" spans="1:7" x14ac:dyDescent="0.45">
      <c r="A3849">
        <v>0</v>
      </c>
      <c r="B3849">
        <v>0</v>
      </c>
      <c r="C3849" t="s">
        <v>3771</v>
      </c>
      <c r="D3849" t="s">
        <v>3772</v>
      </c>
      <c r="E3849" s="32">
        <f t="shared" si="180"/>
        <v>45508</v>
      </c>
      <c r="F3849" s="51">
        <f t="shared" si="181"/>
        <v>0.8125</v>
      </c>
      <c r="G3849" s="33">
        <f t="shared" si="182"/>
        <v>45508.8125</v>
      </c>
    </row>
    <row r="3850" spans="1:7" x14ac:dyDescent="0.45">
      <c r="A3850">
        <v>0</v>
      </c>
      <c r="B3850">
        <v>0</v>
      </c>
      <c r="C3850" t="s">
        <v>3772</v>
      </c>
      <c r="D3850" t="s">
        <v>3773</v>
      </c>
      <c r="E3850" s="32">
        <f t="shared" si="180"/>
        <v>45508</v>
      </c>
      <c r="F3850" s="51">
        <f t="shared" si="181"/>
        <v>0.83333333333333337</v>
      </c>
      <c r="G3850" s="33">
        <f t="shared" si="182"/>
        <v>45508.833333333336</v>
      </c>
    </row>
    <row r="3851" spans="1:7" x14ac:dyDescent="0.45">
      <c r="A3851">
        <v>0</v>
      </c>
      <c r="B3851">
        <v>0</v>
      </c>
      <c r="C3851" t="s">
        <v>3773</v>
      </c>
      <c r="D3851" t="s">
        <v>3774</v>
      </c>
      <c r="E3851" s="32">
        <f t="shared" si="180"/>
        <v>45508</v>
      </c>
      <c r="F3851" s="51">
        <f t="shared" si="181"/>
        <v>0.85416666666666663</v>
      </c>
      <c r="G3851" s="33">
        <f t="shared" si="182"/>
        <v>45508.854166666664</v>
      </c>
    </row>
    <row r="3852" spans="1:7" x14ac:dyDescent="0.45">
      <c r="A3852">
        <v>0</v>
      </c>
      <c r="B3852">
        <v>0</v>
      </c>
      <c r="C3852" t="s">
        <v>3774</v>
      </c>
      <c r="D3852" t="s">
        <v>3775</v>
      </c>
      <c r="E3852" s="32">
        <f t="shared" si="180"/>
        <v>45508</v>
      </c>
      <c r="F3852" s="51">
        <f t="shared" si="181"/>
        <v>0.875</v>
      </c>
      <c r="G3852" s="33">
        <f t="shared" si="182"/>
        <v>45508.875</v>
      </c>
    </row>
    <row r="3853" spans="1:7" x14ac:dyDescent="0.45">
      <c r="A3853">
        <v>0.44879999999999998</v>
      </c>
      <c r="B3853">
        <v>2.46</v>
      </c>
      <c r="C3853" t="s">
        <v>3775</v>
      </c>
      <c r="D3853" t="s">
        <v>3776</v>
      </c>
      <c r="E3853" s="32">
        <f t="shared" si="180"/>
        <v>45508</v>
      </c>
      <c r="F3853" s="51">
        <f t="shared" si="181"/>
        <v>0.89583333333333337</v>
      </c>
      <c r="G3853" s="33">
        <f t="shared" si="182"/>
        <v>45508.895833333336</v>
      </c>
    </row>
    <row r="3854" spans="1:7" x14ac:dyDescent="0.45">
      <c r="A3854">
        <v>0</v>
      </c>
      <c r="B3854">
        <v>0</v>
      </c>
      <c r="C3854" t="s">
        <v>3776</v>
      </c>
      <c r="D3854" t="s">
        <v>3777</v>
      </c>
      <c r="E3854" s="32">
        <f t="shared" si="180"/>
        <v>45508</v>
      </c>
      <c r="F3854" s="51">
        <f t="shared" si="181"/>
        <v>0.91666666666666663</v>
      </c>
      <c r="G3854" s="33">
        <f t="shared" si="182"/>
        <v>45508.916666666664</v>
      </c>
    </row>
    <row r="3855" spans="1:7" x14ac:dyDescent="0.45">
      <c r="A3855">
        <v>0</v>
      </c>
      <c r="B3855">
        <v>0</v>
      </c>
      <c r="C3855" t="s">
        <v>3777</v>
      </c>
      <c r="D3855" t="s">
        <v>3778</v>
      </c>
      <c r="E3855" s="32">
        <f t="shared" si="180"/>
        <v>45508</v>
      </c>
      <c r="F3855" s="51">
        <f t="shared" si="181"/>
        <v>0.9375</v>
      </c>
      <c r="G3855" s="33">
        <f t="shared" si="182"/>
        <v>45508.9375</v>
      </c>
    </row>
    <row r="3856" spans="1:7" x14ac:dyDescent="0.45">
      <c r="A3856">
        <v>0.71809999999999996</v>
      </c>
      <c r="B3856">
        <v>3.94</v>
      </c>
      <c r="C3856" t="s">
        <v>3778</v>
      </c>
      <c r="D3856" t="s">
        <v>3779</v>
      </c>
      <c r="E3856" s="32">
        <f t="shared" si="180"/>
        <v>45508</v>
      </c>
      <c r="F3856" s="51">
        <f t="shared" si="181"/>
        <v>0.95833333333333337</v>
      </c>
      <c r="G3856" s="33">
        <f t="shared" si="182"/>
        <v>45508.958333333336</v>
      </c>
    </row>
    <row r="3857" spans="1:7" x14ac:dyDescent="0.45">
      <c r="A3857">
        <v>0</v>
      </c>
      <c r="B3857">
        <v>0</v>
      </c>
      <c r="C3857" t="s">
        <v>3779</v>
      </c>
      <c r="D3857" t="s">
        <v>3780</v>
      </c>
      <c r="E3857" s="32">
        <f t="shared" si="180"/>
        <v>45508</v>
      </c>
      <c r="F3857" s="51">
        <f t="shared" si="181"/>
        <v>0.97916666666666663</v>
      </c>
      <c r="G3857" s="33">
        <f t="shared" si="182"/>
        <v>45508.979166666664</v>
      </c>
    </row>
    <row r="3858" spans="1:7" x14ac:dyDescent="0.45">
      <c r="A3858">
        <v>0</v>
      </c>
      <c r="B3858">
        <v>0</v>
      </c>
      <c r="C3858" t="s">
        <v>3780</v>
      </c>
      <c r="D3858" t="s">
        <v>3781</v>
      </c>
      <c r="E3858" s="32">
        <f t="shared" si="180"/>
        <v>45509</v>
      </c>
      <c r="F3858" s="51">
        <f t="shared" si="181"/>
        <v>0</v>
      </c>
      <c r="G3858" s="33">
        <f t="shared" si="182"/>
        <v>45509</v>
      </c>
    </row>
    <row r="3859" spans="1:7" x14ac:dyDescent="0.45">
      <c r="A3859">
        <v>0</v>
      </c>
      <c r="B3859">
        <v>0</v>
      </c>
      <c r="C3859" t="s">
        <v>3781</v>
      </c>
      <c r="D3859" t="s">
        <v>3782</v>
      </c>
      <c r="E3859" s="32">
        <f t="shared" si="180"/>
        <v>45509</v>
      </c>
      <c r="F3859" s="51">
        <f t="shared" si="181"/>
        <v>2.0833333333333332E-2</v>
      </c>
      <c r="G3859" s="33">
        <f t="shared" si="182"/>
        <v>45509.020833333336</v>
      </c>
    </row>
    <row r="3860" spans="1:7" x14ac:dyDescent="0.45">
      <c r="A3860">
        <v>0</v>
      </c>
      <c r="B3860">
        <v>0</v>
      </c>
      <c r="C3860" t="s">
        <v>3782</v>
      </c>
      <c r="D3860" t="s">
        <v>3783</v>
      </c>
      <c r="E3860" s="32">
        <f t="shared" si="180"/>
        <v>45509</v>
      </c>
      <c r="F3860" s="51">
        <f t="shared" si="181"/>
        <v>4.1666666666666664E-2</v>
      </c>
      <c r="G3860" s="33">
        <f t="shared" si="182"/>
        <v>45509.041666666664</v>
      </c>
    </row>
    <row r="3861" spans="1:7" x14ac:dyDescent="0.45">
      <c r="A3861">
        <v>0</v>
      </c>
      <c r="B3861">
        <v>0</v>
      </c>
      <c r="C3861" t="s">
        <v>3783</v>
      </c>
      <c r="D3861" t="s">
        <v>3784</v>
      </c>
      <c r="E3861" s="32">
        <f t="shared" si="180"/>
        <v>45509</v>
      </c>
      <c r="F3861" s="51">
        <f t="shared" si="181"/>
        <v>6.25E-2</v>
      </c>
      <c r="G3861" s="33">
        <f t="shared" si="182"/>
        <v>45509.0625</v>
      </c>
    </row>
    <row r="3862" spans="1:7" x14ac:dyDescent="0.45">
      <c r="A3862">
        <v>0</v>
      </c>
      <c r="B3862">
        <v>0</v>
      </c>
      <c r="C3862" t="s">
        <v>3784</v>
      </c>
      <c r="D3862" t="s">
        <v>3785</v>
      </c>
      <c r="E3862" s="32">
        <f t="shared" si="180"/>
        <v>45509</v>
      </c>
      <c r="F3862" s="51">
        <f t="shared" si="181"/>
        <v>8.3333333333333329E-2</v>
      </c>
      <c r="G3862" s="33">
        <f t="shared" si="182"/>
        <v>45509.083333333336</v>
      </c>
    </row>
    <row r="3863" spans="1:7" x14ac:dyDescent="0.45">
      <c r="A3863">
        <v>0</v>
      </c>
      <c r="B3863">
        <v>0</v>
      </c>
      <c r="C3863" t="s">
        <v>3785</v>
      </c>
      <c r="D3863" t="s">
        <v>3786</v>
      </c>
      <c r="E3863" s="32">
        <f t="shared" si="180"/>
        <v>45509</v>
      </c>
      <c r="F3863" s="51">
        <f t="shared" si="181"/>
        <v>0.10416666666666667</v>
      </c>
      <c r="G3863" s="33">
        <f t="shared" si="182"/>
        <v>45509.104166666664</v>
      </c>
    </row>
    <row r="3864" spans="1:7" x14ac:dyDescent="0.45">
      <c r="A3864">
        <v>0</v>
      </c>
      <c r="B3864">
        <v>0</v>
      </c>
      <c r="C3864" t="s">
        <v>3786</v>
      </c>
      <c r="D3864" t="s">
        <v>3787</v>
      </c>
      <c r="E3864" s="32">
        <f t="shared" si="180"/>
        <v>45509</v>
      </c>
      <c r="F3864" s="51">
        <f t="shared" si="181"/>
        <v>0.125</v>
      </c>
      <c r="G3864" s="33">
        <f t="shared" si="182"/>
        <v>45509.125</v>
      </c>
    </row>
    <row r="3865" spans="1:7" x14ac:dyDescent="0.45">
      <c r="A3865">
        <v>0</v>
      </c>
      <c r="B3865">
        <v>0</v>
      </c>
      <c r="C3865" t="s">
        <v>3787</v>
      </c>
      <c r="D3865" t="s">
        <v>3788</v>
      </c>
      <c r="E3865" s="32">
        <f t="shared" si="180"/>
        <v>45509</v>
      </c>
      <c r="F3865" s="51">
        <f t="shared" si="181"/>
        <v>0.14583333333333334</v>
      </c>
      <c r="G3865" s="33">
        <f t="shared" si="182"/>
        <v>45509.145833333336</v>
      </c>
    </row>
    <row r="3866" spans="1:7" x14ac:dyDescent="0.45">
      <c r="A3866">
        <v>0</v>
      </c>
      <c r="B3866">
        <v>0</v>
      </c>
      <c r="C3866" t="s">
        <v>3788</v>
      </c>
      <c r="D3866" t="s">
        <v>3789</v>
      </c>
      <c r="E3866" s="32">
        <f t="shared" si="180"/>
        <v>45509</v>
      </c>
      <c r="F3866" s="51">
        <f t="shared" si="181"/>
        <v>0.16666666666666666</v>
      </c>
      <c r="G3866" s="33">
        <f t="shared" si="182"/>
        <v>45509.166666666664</v>
      </c>
    </row>
    <row r="3867" spans="1:7" x14ac:dyDescent="0.45">
      <c r="A3867">
        <v>0</v>
      </c>
      <c r="B3867">
        <v>0</v>
      </c>
      <c r="C3867" t="s">
        <v>3789</v>
      </c>
      <c r="D3867" t="s">
        <v>3790</v>
      </c>
      <c r="E3867" s="32">
        <f t="shared" si="180"/>
        <v>45509</v>
      </c>
      <c r="F3867" s="51">
        <f t="shared" si="181"/>
        <v>0.1875</v>
      </c>
      <c r="G3867" s="33">
        <f t="shared" si="182"/>
        <v>45509.1875</v>
      </c>
    </row>
    <row r="3868" spans="1:7" x14ac:dyDescent="0.45">
      <c r="A3868">
        <v>0</v>
      </c>
      <c r="B3868">
        <v>0</v>
      </c>
      <c r="C3868" t="s">
        <v>3790</v>
      </c>
      <c r="D3868" t="s">
        <v>3791</v>
      </c>
      <c r="E3868" s="32">
        <f t="shared" si="180"/>
        <v>45509</v>
      </c>
      <c r="F3868" s="51">
        <f t="shared" si="181"/>
        <v>0.20833333333333334</v>
      </c>
      <c r="G3868" s="33">
        <f t="shared" si="182"/>
        <v>45509.208333333336</v>
      </c>
    </row>
    <row r="3869" spans="1:7" x14ac:dyDescent="0.45">
      <c r="A3869">
        <v>0</v>
      </c>
      <c r="B3869">
        <v>0</v>
      </c>
      <c r="C3869" t="s">
        <v>3791</v>
      </c>
      <c r="D3869" t="s">
        <v>3792</v>
      </c>
      <c r="E3869" s="32">
        <f t="shared" si="180"/>
        <v>45509</v>
      </c>
      <c r="F3869" s="51">
        <f t="shared" si="181"/>
        <v>0.22916666666666666</v>
      </c>
      <c r="G3869" s="33">
        <f t="shared" si="182"/>
        <v>45509.229166666664</v>
      </c>
    </row>
    <row r="3870" spans="1:7" x14ac:dyDescent="0.45">
      <c r="A3870">
        <v>0</v>
      </c>
      <c r="B3870">
        <v>0</v>
      </c>
      <c r="C3870" t="s">
        <v>3792</v>
      </c>
      <c r="D3870" t="s">
        <v>3793</v>
      </c>
      <c r="E3870" s="32">
        <f t="shared" si="180"/>
        <v>45509</v>
      </c>
      <c r="F3870" s="51">
        <f t="shared" si="181"/>
        <v>0.25</v>
      </c>
      <c r="G3870" s="33">
        <f t="shared" si="182"/>
        <v>45509.25</v>
      </c>
    </row>
    <row r="3871" spans="1:7" x14ac:dyDescent="0.45">
      <c r="A3871">
        <v>0</v>
      </c>
      <c r="B3871">
        <v>0</v>
      </c>
      <c r="C3871" t="s">
        <v>3793</v>
      </c>
      <c r="D3871" t="s">
        <v>3794</v>
      </c>
      <c r="E3871" s="32">
        <f t="shared" si="180"/>
        <v>45509</v>
      </c>
      <c r="F3871" s="51">
        <f t="shared" si="181"/>
        <v>0.27083333333333331</v>
      </c>
      <c r="G3871" s="33">
        <f t="shared" si="182"/>
        <v>45509.270833333336</v>
      </c>
    </row>
    <row r="3872" spans="1:7" x14ac:dyDescent="0.45">
      <c r="A3872">
        <v>0</v>
      </c>
      <c r="B3872">
        <v>0</v>
      </c>
      <c r="C3872" t="s">
        <v>3794</v>
      </c>
      <c r="D3872" t="s">
        <v>3795</v>
      </c>
      <c r="E3872" s="32">
        <f t="shared" si="180"/>
        <v>45509</v>
      </c>
      <c r="F3872" s="51">
        <f t="shared" si="181"/>
        <v>0.29166666666666669</v>
      </c>
      <c r="G3872" s="33">
        <f t="shared" si="182"/>
        <v>45509.291666666664</v>
      </c>
    </row>
    <row r="3873" spans="1:7" x14ac:dyDescent="0.45">
      <c r="A3873">
        <v>0</v>
      </c>
      <c r="B3873">
        <v>0</v>
      </c>
      <c r="C3873" t="s">
        <v>3795</v>
      </c>
      <c r="D3873" t="s">
        <v>3796</v>
      </c>
      <c r="E3873" s="32">
        <f t="shared" si="180"/>
        <v>45509</v>
      </c>
      <c r="F3873" s="51">
        <f t="shared" si="181"/>
        <v>0.3125</v>
      </c>
      <c r="G3873" s="33">
        <f t="shared" si="182"/>
        <v>45509.3125</v>
      </c>
    </row>
    <row r="3874" spans="1:7" x14ac:dyDescent="0.45">
      <c r="A3874">
        <v>0</v>
      </c>
      <c r="B3874">
        <v>0</v>
      </c>
      <c r="C3874" t="s">
        <v>3796</v>
      </c>
      <c r="D3874" t="s">
        <v>3797</v>
      </c>
      <c r="E3874" s="32">
        <f t="shared" si="180"/>
        <v>45509</v>
      </c>
      <c r="F3874" s="51">
        <f t="shared" si="181"/>
        <v>0.33333333333333331</v>
      </c>
      <c r="G3874" s="33">
        <f t="shared" si="182"/>
        <v>45509.333333333336</v>
      </c>
    </row>
    <row r="3875" spans="1:7" x14ac:dyDescent="0.45">
      <c r="A3875">
        <v>0</v>
      </c>
      <c r="B3875">
        <v>0</v>
      </c>
      <c r="C3875" t="s">
        <v>3797</v>
      </c>
      <c r="D3875" t="s">
        <v>3798</v>
      </c>
      <c r="E3875" s="32">
        <f t="shared" si="180"/>
        <v>45509</v>
      </c>
      <c r="F3875" s="51">
        <f t="shared" si="181"/>
        <v>0.35416666666666669</v>
      </c>
      <c r="G3875" s="33">
        <f t="shared" si="182"/>
        <v>45509.354166666664</v>
      </c>
    </row>
    <row r="3876" spans="1:7" x14ac:dyDescent="0.45">
      <c r="A3876">
        <v>0</v>
      </c>
      <c r="B3876">
        <v>0</v>
      </c>
      <c r="C3876" t="s">
        <v>3798</v>
      </c>
      <c r="D3876" t="s">
        <v>3799</v>
      </c>
      <c r="E3876" s="32">
        <f t="shared" si="180"/>
        <v>45509</v>
      </c>
      <c r="F3876" s="51">
        <f t="shared" si="181"/>
        <v>0.375</v>
      </c>
      <c r="G3876" s="33">
        <f t="shared" si="182"/>
        <v>45509.375</v>
      </c>
    </row>
    <row r="3877" spans="1:7" x14ac:dyDescent="0.45">
      <c r="A3877">
        <v>0</v>
      </c>
      <c r="B3877">
        <v>0</v>
      </c>
      <c r="C3877" t="s">
        <v>3799</v>
      </c>
      <c r="D3877" t="s">
        <v>3800</v>
      </c>
      <c r="E3877" s="32">
        <f t="shared" si="180"/>
        <v>45509</v>
      </c>
      <c r="F3877" s="51">
        <f t="shared" si="181"/>
        <v>0.39583333333333331</v>
      </c>
      <c r="G3877" s="33">
        <f t="shared" si="182"/>
        <v>45509.395833333336</v>
      </c>
    </row>
    <row r="3878" spans="1:7" x14ac:dyDescent="0.45">
      <c r="A3878">
        <v>0</v>
      </c>
      <c r="B3878">
        <v>0</v>
      </c>
      <c r="C3878" t="s">
        <v>3800</v>
      </c>
      <c r="D3878" t="s">
        <v>3801</v>
      </c>
      <c r="E3878" s="32">
        <f t="shared" si="180"/>
        <v>45509</v>
      </c>
      <c r="F3878" s="51">
        <f t="shared" si="181"/>
        <v>0.41666666666666669</v>
      </c>
      <c r="G3878" s="33">
        <f t="shared" si="182"/>
        <v>45509.416666666664</v>
      </c>
    </row>
    <row r="3879" spans="1:7" x14ac:dyDescent="0.45">
      <c r="A3879">
        <v>0</v>
      </c>
      <c r="B3879">
        <v>0</v>
      </c>
      <c r="C3879" t="s">
        <v>3801</v>
      </c>
      <c r="D3879" t="s">
        <v>3802</v>
      </c>
      <c r="E3879" s="32">
        <f t="shared" si="180"/>
        <v>45509</v>
      </c>
      <c r="F3879" s="51">
        <f t="shared" si="181"/>
        <v>0.4375</v>
      </c>
      <c r="G3879" s="33">
        <f t="shared" si="182"/>
        <v>45509.4375</v>
      </c>
    </row>
    <row r="3880" spans="1:7" x14ac:dyDescent="0.45">
      <c r="A3880">
        <v>0</v>
      </c>
      <c r="B3880">
        <v>0</v>
      </c>
      <c r="C3880" t="s">
        <v>3802</v>
      </c>
      <c r="D3880" t="s">
        <v>3803</v>
      </c>
      <c r="E3880" s="32">
        <f t="shared" si="180"/>
        <v>45509</v>
      </c>
      <c r="F3880" s="51">
        <f t="shared" si="181"/>
        <v>0.45833333333333331</v>
      </c>
      <c r="G3880" s="33">
        <f t="shared" si="182"/>
        <v>45509.458333333336</v>
      </c>
    </row>
    <row r="3881" spans="1:7" x14ac:dyDescent="0.45">
      <c r="A3881">
        <v>0</v>
      </c>
      <c r="B3881">
        <v>0</v>
      </c>
      <c r="C3881" t="s">
        <v>3803</v>
      </c>
      <c r="D3881" t="s">
        <v>3804</v>
      </c>
      <c r="E3881" s="32">
        <f t="shared" si="180"/>
        <v>45509</v>
      </c>
      <c r="F3881" s="51">
        <f t="shared" si="181"/>
        <v>0.47916666666666669</v>
      </c>
      <c r="G3881" s="33">
        <f t="shared" si="182"/>
        <v>45509.479166666664</v>
      </c>
    </row>
    <row r="3882" spans="1:7" x14ac:dyDescent="0.45">
      <c r="A3882">
        <v>0</v>
      </c>
      <c r="B3882">
        <v>0</v>
      </c>
      <c r="C3882" t="s">
        <v>3804</v>
      </c>
      <c r="D3882" t="s">
        <v>3805</v>
      </c>
      <c r="E3882" s="32">
        <f t="shared" si="180"/>
        <v>45509</v>
      </c>
      <c r="F3882" s="51">
        <f t="shared" si="181"/>
        <v>0.5</v>
      </c>
      <c r="G3882" s="33">
        <f t="shared" si="182"/>
        <v>45509.5</v>
      </c>
    </row>
    <row r="3883" spans="1:7" x14ac:dyDescent="0.45">
      <c r="A3883">
        <v>0</v>
      </c>
      <c r="B3883">
        <v>0</v>
      </c>
      <c r="C3883" t="s">
        <v>3805</v>
      </c>
      <c r="D3883" t="s">
        <v>3806</v>
      </c>
      <c r="E3883" s="32">
        <f t="shared" si="180"/>
        <v>45509</v>
      </c>
      <c r="F3883" s="51">
        <f t="shared" si="181"/>
        <v>0.52083333333333337</v>
      </c>
      <c r="G3883" s="33">
        <f t="shared" si="182"/>
        <v>45509.520833333336</v>
      </c>
    </row>
    <row r="3884" spans="1:7" x14ac:dyDescent="0.45">
      <c r="A3884">
        <v>0</v>
      </c>
      <c r="B3884">
        <v>0</v>
      </c>
      <c r="C3884" t="s">
        <v>3806</v>
      </c>
      <c r="D3884" t="s">
        <v>3807</v>
      </c>
      <c r="E3884" s="32">
        <f t="shared" si="180"/>
        <v>45509</v>
      </c>
      <c r="F3884" s="51">
        <f t="shared" si="181"/>
        <v>0.54166666666666663</v>
      </c>
      <c r="G3884" s="33">
        <f t="shared" si="182"/>
        <v>45509.541666666664</v>
      </c>
    </row>
    <row r="3885" spans="1:7" x14ac:dyDescent="0.45">
      <c r="A3885">
        <v>0</v>
      </c>
      <c r="B3885">
        <v>0</v>
      </c>
      <c r="C3885" t="s">
        <v>3807</v>
      </c>
      <c r="D3885" t="s">
        <v>3808</v>
      </c>
      <c r="E3885" s="32">
        <f t="shared" si="180"/>
        <v>45509</v>
      </c>
      <c r="F3885" s="51">
        <f t="shared" si="181"/>
        <v>0.5625</v>
      </c>
      <c r="G3885" s="33">
        <f t="shared" si="182"/>
        <v>45509.5625</v>
      </c>
    </row>
    <row r="3886" spans="1:7" x14ac:dyDescent="0.45">
      <c r="A3886">
        <v>0</v>
      </c>
      <c r="B3886">
        <v>0</v>
      </c>
      <c r="C3886" t="s">
        <v>3808</v>
      </c>
      <c r="D3886" t="s">
        <v>3809</v>
      </c>
      <c r="E3886" s="32">
        <f t="shared" si="180"/>
        <v>45509</v>
      </c>
      <c r="F3886" s="51">
        <f t="shared" si="181"/>
        <v>0.58333333333333337</v>
      </c>
      <c r="G3886" s="33">
        <f t="shared" si="182"/>
        <v>45509.583333333336</v>
      </c>
    </row>
    <row r="3887" spans="1:7" x14ac:dyDescent="0.45">
      <c r="A3887">
        <v>0</v>
      </c>
      <c r="B3887">
        <v>0</v>
      </c>
      <c r="C3887" t="s">
        <v>3809</v>
      </c>
      <c r="D3887" t="s">
        <v>3810</v>
      </c>
      <c r="E3887" s="32">
        <f t="shared" si="180"/>
        <v>45509</v>
      </c>
      <c r="F3887" s="51">
        <f t="shared" si="181"/>
        <v>0.60416666666666663</v>
      </c>
      <c r="G3887" s="33">
        <f t="shared" si="182"/>
        <v>45509.604166666664</v>
      </c>
    </row>
    <row r="3888" spans="1:7" x14ac:dyDescent="0.45">
      <c r="A3888">
        <v>0</v>
      </c>
      <c r="B3888">
        <v>0</v>
      </c>
      <c r="C3888" t="s">
        <v>3810</v>
      </c>
      <c r="D3888" t="s">
        <v>3811</v>
      </c>
      <c r="E3888" s="32">
        <f t="shared" si="180"/>
        <v>45509</v>
      </c>
      <c r="F3888" s="51">
        <f t="shared" si="181"/>
        <v>0.625</v>
      </c>
      <c r="G3888" s="33">
        <f t="shared" si="182"/>
        <v>45509.625</v>
      </c>
    </row>
    <row r="3889" spans="1:7" x14ac:dyDescent="0.45">
      <c r="A3889">
        <v>0</v>
      </c>
      <c r="B3889">
        <v>0</v>
      </c>
      <c r="C3889" t="s">
        <v>3811</v>
      </c>
      <c r="D3889" t="s">
        <v>3812</v>
      </c>
      <c r="E3889" s="32">
        <f t="shared" si="180"/>
        <v>45509</v>
      </c>
      <c r="F3889" s="51">
        <f t="shared" si="181"/>
        <v>0.64583333333333337</v>
      </c>
      <c r="G3889" s="33">
        <f t="shared" si="182"/>
        <v>45509.645833333336</v>
      </c>
    </row>
    <row r="3890" spans="1:7" x14ac:dyDescent="0.45">
      <c r="A3890">
        <v>0</v>
      </c>
      <c r="B3890">
        <v>0</v>
      </c>
      <c r="C3890" t="s">
        <v>3812</v>
      </c>
      <c r="D3890" t="s">
        <v>3813</v>
      </c>
      <c r="E3890" s="32">
        <f t="shared" si="180"/>
        <v>45509</v>
      </c>
      <c r="F3890" s="51">
        <f t="shared" si="181"/>
        <v>0.66666666666666663</v>
      </c>
      <c r="G3890" s="33">
        <f t="shared" si="182"/>
        <v>45509.666666666664</v>
      </c>
    </row>
    <row r="3891" spans="1:7" x14ac:dyDescent="0.45">
      <c r="A3891">
        <v>0</v>
      </c>
      <c r="B3891">
        <v>0</v>
      </c>
      <c r="C3891" t="s">
        <v>3813</v>
      </c>
      <c r="D3891" t="s">
        <v>3814</v>
      </c>
      <c r="E3891" s="32">
        <f t="shared" si="180"/>
        <v>45509</v>
      </c>
      <c r="F3891" s="51">
        <f t="shared" si="181"/>
        <v>0.6875</v>
      </c>
      <c r="G3891" s="33">
        <f t="shared" si="182"/>
        <v>45509.6875</v>
      </c>
    </row>
    <row r="3892" spans="1:7" x14ac:dyDescent="0.45">
      <c r="A3892">
        <v>0</v>
      </c>
      <c r="B3892">
        <v>0</v>
      </c>
      <c r="C3892" t="s">
        <v>3814</v>
      </c>
      <c r="D3892" t="s">
        <v>3815</v>
      </c>
      <c r="E3892" s="32">
        <f t="shared" si="180"/>
        <v>45509</v>
      </c>
      <c r="F3892" s="51">
        <f t="shared" si="181"/>
        <v>0.70833333333333337</v>
      </c>
      <c r="G3892" s="33">
        <f t="shared" si="182"/>
        <v>45509.708333333336</v>
      </c>
    </row>
    <row r="3893" spans="1:7" x14ac:dyDescent="0.45">
      <c r="A3893">
        <v>0</v>
      </c>
      <c r="B3893">
        <v>0</v>
      </c>
      <c r="C3893" t="s">
        <v>3815</v>
      </c>
      <c r="D3893" t="s">
        <v>3816</v>
      </c>
      <c r="E3893" s="32">
        <f t="shared" si="180"/>
        <v>45509</v>
      </c>
      <c r="F3893" s="51">
        <f t="shared" si="181"/>
        <v>0.72916666666666663</v>
      </c>
      <c r="G3893" s="33">
        <f t="shared" si="182"/>
        <v>45509.729166666664</v>
      </c>
    </row>
    <row r="3894" spans="1:7" x14ac:dyDescent="0.45">
      <c r="A3894">
        <v>0.46</v>
      </c>
      <c r="B3894">
        <v>2.5299999999999998</v>
      </c>
      <c r="C3894" t="s">
        <v>3816</v>
      </c>
      <c r="D3894" t="s">
        <v>3817</v>
      </c>
      <c r="E3894" s="32">
        <f t="shared" si="180"/>
        <v>45509</v>
      </c>
      <c r="F3894" s="51">
        <f t="shared" si="181"/>
        <v>0.75</v>
      </c>
      <c r="G3894" s="33">
        <f t="shared" si="182"/>
        <v>45509.75</v>
      </c>
    </row>
    <row r="3895" spans="1:7" x14ac:dyDescent="0.45">
      <c r="A3895">
        <v>0</v>
      </c>
      <c r="B3895">
        <v>0</v>
      </c>
      <c r="C3895" t="s">
        <v>3817</v>
      </c>
      <c r="D3895" t="s">
        <v>3818</v>
      </c>
      <c r="E3895" s="32">
        <f t="shared" si="180"/>
        <v>45509</v>
      </c>
      <c r="F3895" s="51">
        <f t="shared" si="181"/>
        <v>0.77083333333333337</v>
      </c>
      <c r="G3895" s="33">
        <f t="shared" si="182"/>
        <v>45509.770833333336</v>
      </c>
    </row>
    <row r="3896" spans="1:7" x14ac:dyDescent="0.45">
      <c r="A3896">
        <v>0</v>
      </c>
      <c r="B3896">
        <v>0</v>
      </c>
      <c r="C3896" t="s">
        <v>3818</v>
      </c>
      <c r="D3896" t="s">
        <v>3819</v>
      </c>
      <c r="E3896" s="32">
        <f t="shared" si="180"/>
        <v>45509</v>
      </c>
      <c r="F3896" s="51">
        <f t="shared" si="181"/>
        <v>0.79166666666666663</v>
      </c>
      <c r="G3896" s="33">
        <f t="shared" si="182"/>
        <v>45509.791666666664</v>
      </c>
    </row>
    <row r="3897" spans="1:7" x14ac:dyDescent="0.45">
      <c r="A3897">
        <v>0</v>
      </c>
      <c r="B3897">
        <v>0</v>
      </c>
      <c r="C3897" t="s">
        <v>3819</v>
      </c>
      <c r="D3897" t="s">
        <v>3820</v>
      </c>
      <c r="E3897" s="32">
        <f t="shared" si="180"/>
        <v>45509</v>
      </c>
      <c r="F3897" s="51">
        <f t="shared" si="181"/>
        <v>0.8125</v>
      </c>
      <c r="G3897" s="33">
        <f t="shared" si="182"/>
        <v>45509.8125</v>
      </c>
    </row>
    <row r="3898" spans="1:7" x14ac:dyDescent="0.45">
      <c r="A3898">
        <v>0</v>
      </c>
      <c r="B3898">
        <v>0</v>
      </c>
      <c r="C3898" t="s">
        <v>3820</v>
      </c>
      <c r="D3898" t="s">
        <v>3821</v>
      </c>
      <c r="E3898" s="32">
        <f t="shared" si="180"/>
        <v>45509</v>
      </c>
      <c r="F3898" s="51">
        <f t="shared" si="181"/>
        <v>0.83333333333333337</v>
      </c>
      <c r="G3898" s="33">
        <f t="shared" si="182"/>
        <v>45509.833333333336</v>
      </c>
    </row>
    <row r="3899" spans="1:7" x14ac:dyDescent="0.45">
      <c r="A3899">
        <v>0</v>
      </c>
      <c r="B3899">
        <v>0</v>
      </c>
      <c r="C3899" t="s">
        <v>3821</v>
      </c>
      <c r="D3899" t="s">
        <v>3822</v>
      </c>
      <c r="E3899" s="32">
        <f t="shared" si="180"/>
        <v>45509</v>
      </c>
      <c r="F3899" s="51">
        <f t="shared" si="181"/>
        <v>0.85416666666666663</v>
      </c>
      <c r="G3899" s="33">
        <f t="shared" si="182"/>
        <v>45509.854166666664</v>
      </c>
    </row>
    <row r="3900" spans="1:7" x14ac:dyDescent="0.45">
      <c r="A3900">
        <v>0</v>
      </c>
      <c r="B3900">
        <v>0</v>
      </c>
      <c r="C3900" t="s">
        <v>3822</v>
      </c>
      <c r="D3900" t="s">
        <v>3823</v>
      </c>
      <c r="E3900" s="32">
        <f t="shared" si="180"/>
        <v>45509</v>
      </c>
      <c r="F3900" s="51">
        <f t="shared" si="181"/>
        <v>0.875</v>
      </c>
      <c r="G3900" s="33">
        <f t="shared" si="182"/>
        <v>45509.875</v>
      </c>
    </row>
    <row r="3901" spans="1:7" x14ac:dyDescent="0.45">
      <c r="A3901">
        <v>0</v>
      </c>
      <c r="B3901">
        <v>0</v>
      </c>
      <c r="C3901" t="s">
        <v>3823</v>
      </c>
      <c r="D3901" t="s">
        <v>3824</v>
      </c>
      <c r="E3901" s="32">
        <f t="shared" si="180"/>
        <v>45509</v>
      </c>
      <c r="F3901" s="51">
        <f t="shared" si="181"/>
        <v>0.89583333333333337</v>
      </c>
      <c r="G3901" s="33">
        <f t="shared" si="182"/>
        <v>45509.895833333336</v>
      </c>
    </row>
    <row r="3902" spans="1:7" x14ac:dyDescent="0.45">
      <c r="A3902">
        <v>0.9425</v>
      </c>
      <c r="B3902">
        <v>5.17</v>
      </c>
      <c r="C3902" t="s">
        <v>3824</v>
      </c>
      <c r="D3902" t="s">
        <v>3825</v>
      </c>
      <c r="E3902" s="32">
        <f t="shared" si="180"/>
        <v>45509</v>
      </c>
      <c r="F3902" s="51">
        <f t="shared" si="181"/>
        <v>0.91666666666666663</v>
      </c>
      <c r="G3902" s="33">
        <f t="shared" si="182"/>
        <v>45509.916666666664</v>
      </c>
    </row>
    <row r="3903" spans="1:7" x14ac:dyDescent="0.45">
      <c r="A3903">
        <v>0.44879999999999998</v>
      </c>
      <c r="B3903">
        <v>2.46</v>
      </c>
      <c r="C3903" t="s">
        <v>3825</v>
      </c>
      <c r="D3903" t="s">
        <v>3826</v>
      </c>
      <c r="E3903" s="32">
        <f t="shared" si="180"/>
        <v>45509</v>
      </c>
      <c r="F3903" s="51">
        <f t="shared" si="181"/>
        <v>0.9375</v>
      </c>
      <c r="G3903" s="33">
        <f t="shared" si="182"/>
        <v>45509.9375</v>
      </c>
    </row>
    <row r="3904" spans="1:7" x14ac:dyDescent="0.45">
      <c r="A3904">
        <v>3.7700999999999998</v>
      </c>
      <c r="B3904">
        <v>20.7</v>
      </c>
      <c r="C3904" t="s">
        <v>3826</v>
      </c>
      <c r="D3904" t="s">
        <v>3827</v>
      </c>
      <c r="E3904" s="32">
        <f t="shared" si="180"/>
        <v>45509</v>
      </c>
      <c r="F3904" s="51">
        <f t="shared" si="181"/>
        <v>0.95833333333333337</v>
      </c>
      <c r="G3904" s="33">
        <f t="shared" si="182"/>
        <v>45509.958333333336</v>
      </c>
    </row>
    <row r="3905" spans="1:7" x14ac:dyDescent="0.45">
      <c r="A3905">
        <v>0</v>
      </c>
      <c r="B3905">
        <v>0</v>
      </c>
      <c r="C3905" t="s">
        <v>3827</v>
      </c>
      <c r="D3905" t="s">
        <v>3828</v>
      </c>
      <c r="E3905" s="32">
        <f t="shared" si="180"/>
        <v>45509</v>
      </c>
      <c r="F3905" s="51">
        <f t="shared" si="181"/>
        <v>0.97916666666666663</v>
      </c>
      <c r="G3905" s="33">
        <f t="shared" si="182"/>
        <v>45509.979166666664</v>
      </c>
    </row>
    <row r="3906" spans="1:7" x14ac:dyDescent="0.45">
      <c r="A3906">
        <v>2.24E-2</v>
      </c>
      <c r="B3906">
        <v>0.12</v>
      </c>
      <c r="C3906" t="s">
        <v>3828</v>
      </c>
      <c r="D3906" t="s">
        <v>3829</v>
      </c>
      <c r="E3906" s="32">
        <f t="shared" si="180"/>
        <v>45510</v>
      </c>
      <c r="F3906" s="51">
        <f t="shared" si="181"/>
        <v>0</v>
      </c>
      <c r="G3906" s="33">
        <f t="shared" si="182"/>
        <v>45510</v>
      </c>
    </row>
    <row r="3907" spans="1:7" x14ac:dyDescent="0.45">
      <c r="A3907">
        <v>0</v>
      </c>
      <c r="B3907">
        <v>0</v>
      </c>
      <c r="C3907" t="s">
        <v>3829</v>
      </c>
      <c r="D3907" t="s">
        <v>3830</v>
      </c>
      <c r="E3907" s="32">
        <f t="shared" si="180"/>
        <v>45510</v>
      </c>
      <c r="F3907" s="51">
        <f t="shared" si="181"/>
        <v>2.0833333333333332E-2</v>
      </c>
      <c r="G3907" s="33">
        <f t="shared" si="182"/>
        <v>45510.020833333336</v>
      </c>
    </row>
    <row r="3908" spans="1:7" x14ac:dyDescent="0.45">
      <c r="A3908">
        <v>0</v>
      </c>
      <c r="B3908">
        <v>0</v>
      </c>
      <c r="C3908" t="s">
        <v>3830</v>
      </c>
      <c r="D3908" t="s">
        <v>3831</v>
      </c>
      <c r="E3908" s="32">
        <f t="shared" ref="E3908:E3971" si="183">DATE(MID(C3908,2,4),MID(C3908,7,2),MID(C3908,10,2))</f>
        <v>45510</v>
      </c>
      <c r="F3908" s="51">
        <f t="shared" ref="F3908:F3971" si="184">TIME(MID(C3908,13,2),MID(C3908,16,2),0)</f>
        <v>4.1666666666666664E-2</v>
      </c>
      <c r="G3908" s="33">
        <f t="shared" ref="G3908:G3971" si="185">E3908+F3908</f>
        <v>45510.041666666664</v>
      </c>
    </row>
    <row r="3909" spans="1:7" x14ac:dyDescent="0.45">
      <c r="A3909">
        <v>0</v>
      </c>
      <c r="B3909">
        <v>0</v>
      </c>
      <c r="C3909" t="s">
        <v>3831</v>
      </c>
      <c r="D3909" t="s">
        <v>3832</v>
      </c>
      <c r="E3909" s="32">
        <f t="shared" si="183"/>
        <v>45510</v>
      </c>
      <c r="F3909" s="51">
        <f t="shared" si="184"/>
        <v>6.25E-2</v>
      </c>
      <c r="G3909" s="33">
        <f t="shared" si="185"/>
        <v>45510.0625</v>
      </c>
    </row>
    <row r="3910" spans="1:7" x14ac:dyDescent="0.45">
      <c r="A3910">
        <v>0</v>
      </c>
      <c r="B3910">
        <v>0</v>
      </c>
      <c r="C3910" t="s">
        <v>3832</v>
      </c>
      <c r="D3910" t="s">
        <v>3833</v>
      </c>
      <c r="E3910" s="32">
        <f t="shared" si="183"/>
        <v>45510</v>
      </c>
      <c r="F3910" s="51">
        <f t="shared" si="184"/>
        <v>8.3333333333333329E-2</v>
      </c>
      <c r="G3910" s="33">
        <f t="shared" si="185"/>
        <v>45510.083333333336</v>
      </c>
    </row>
    <row r="3911" spans="1:7" x14ac:dyDescent="0.45">
      <c r="A3911">
        <v>0</v>
      </c>
      <c r="B3911">
        <v>0</v>
      </c>
      <c r="C3911" t="s">
        <v>3833</v>
      </c>
      <c r="D3911" t="s">
        <v>3834</v>
      </c>
      <c r="E3911" s="32">
        <f t="shared" si="183"/>
        <v>45510</v>
      </c>
      <c r="F3911" s="51">
        <f t="shared" si="184"/>
        <v>0.10416666666666667</v>
      </c>
      <c r="G3911" s="33">
        <f t="shared" si="185"/>
        <v>45510.104166666664</v>
      </c>
    </row>
    <row r="3912" spans="1:7" x14ac:dyDescent="0.45">
      <c r="A3912">
        <v>0</v>
      </c>
      <c r="B3912">
        <v>0</v>
      </c>
      <c r="C3912" t="s">
        <v>3834</v>
      </c>
      <c r="D3912" t="s">
        <v>3835</v>
      </c>
      <c r="E3912" s="32">
        <f t="shared" si="183"/>
        <v>45510</v>
      </c>
      <c r="F3912" s="51">
        <f t="shared" si="184"/>
        <v>0.125</v>
      </c>
      <c r="G3912" s="33">
        <f t="shared" si="185"/>
        <v>45510.125</v>
      </c>
    </row>
    <row r="3913" spans="1:7" x14ac:dyDescent="0.45">
      <c r="A3913">
        <v>0</v>
      </c>
      <c r="B3913">
        <v>0</v>
      </c>
      <c r="C3913" t="s">
        <v>3835</v>
      </c>
      <c r="D3913" t="s">
        <v>3836</v>
      </c>
      <c r="E3913" s="32">
        <f t="shared" si="183"/>
        <v>45510</v>
      </c>
      <c r="F3913" s="51">
        <f t="shared" si="184"/>
        <v>0.14583333333333334</v>
      </c>
      <c r="G3913" s="33">
        <f t="shared" si="185"/>
        <v>45510.145833333336</v>
      </c>
    </row>
    <row r="3914" spans="1:7" x14ac:dyDescent="0.45">
      <c r="A3914">
        <v>0</v>
      </c>
      <c r="B3914">
        <v>0</v>
      </c>
      <c r="C3914" t="s">
        <v>3836</v>
      </c>
      <c r="D3914" t="s">
        <v>3837</v>
      </c>
      <c r="E3914" s="32">
        <f t="shared" si="183"/>
        <v>45510</v>
      </c>
      <c r="F3914" s="51">
        <f t="shared" si="184"/>
        <v>0.16666666666666666</v>
      </c>
      <c r="G3914" s="33">
        <f t="shared" si="185"/>
        <v>45510.166666666664</v>
      </c>
    </row>
    <row r="3915" spans="1:7" x14ac:dyDescent="0.45">
      <c r="A3915">
        <v>0</v>
      </c>
      <c r="B3915">
        <v>0</v>
      </c>
      <c r="C3915" t="s">
        <v>3837</v>
      </c>
      <c r="D3915" t="s">
        <v>3838</v>
      </c>
      <c r="E3915" s="32">
        <f t="shared" si="183"/>
        <v>45510</v>
      </c>
      <c r="F3915" s="51">
        <f t="shared" si="184"/>
        <v>0.1875</v>
      </c>
      <c r="G3915" s="33">
        <f t="shared" si="185"/>
        <v>45510.1875</v>
      </c>
    </row>
    <row r="3916" spans="1:7" x14ac:dyDescent="0.45">
      <c r="A3916">
        <v>0</v>
      </c>
      <c r="B3916">
        <v>0</v>
      </c>
      <c r="C3916" t="s">
        <v>3838</v>
      </c>
      <c r="D3916" t="s">
        <v>3839</v>
      </c>
      <c r="E3916" s="32">
        <f t="shared" si="183"/>
        <v>45510</v>
      </c>
      <c r="F3916" s="51">
        <f t="shared" si="184"/>
        <v>0.20833333333333334</v>
      </c>
      <c r="G3916" s="33">
        <f t="shared" si="185"/>
        <v>45510.208333333336</v>
      </c>
    </row>
    <row r="3917" spans="1:7" x14ac:dyDescent="0.45">
      <c r="A3917">
        <v>0</v>
      </c>
      <c r="B3917">
        <v>0</v>
      </c>
      <c r="C3917" t="s">
        <v>3839</v>
      </c>
      <c r="D3917" t="s">
        <v>3840</v>
      </c>
      <c r="E3917" s="32">
        <f t="shared" si="183"/>
        <v>45510</v>
      </c>
      <c r="F3917" s="51">
        <f t="shared" si="184"/>
        <v>0.22916666666666666</v>
      </c>
      <c r="G3917" s="33">
        <f t="shared" si="185"/>
        <v>45510.229166666664</v>
      </c>
    </row>
    <row r="3918" spans="1:7" x14ac:dyDescent="0.45">
      <c r="A3918">
        <v>0</v>
      </c>
      <c r="B3918">
        <v>0</v>
      </c>
      <c r="C3918" t="s">
        <v>3840</v>
      </c>
      <c r="D3918" t="s">
        <v>3841</v>
      </c>
      <c r="E3918" s="32">
        <f t="shared" si="183"/>
        <v>45510</v>
      </c>
      <c r="F3918" s="51">
        <f t="shared" si="184"/>
        <v>0.25</v>
      </c>
      <c r="G3918" s="33">
        <f t="shared" si="185"/>
        <v>45510.25</v>
      </c>
    </row>
    <row r="3919" spans="1:7" x14ac:dyDescent="0.45">
      <c r="A3919">
        <v>1.12E-2</v>
      </c>
      <c r="B3919">
        <v>0.06</v>
      </c>
      <c r="C3919" t="s">
        <v>3841</v>
      </c>
      <c r="D3919" t="s">
        <v>3842</v>
      </c>
      <c r="E3919" s="32">
        <f t="shared" si="183"/>
        <v>45510</v>
      </c>
      <c r="F3919" s="51">
        <f t="shared" si="184"/>
        <v>0.27083333333333331</v>
      </c>
      <c r="G3919" s="33">
        <f t="shared" si="185"/>
        <v>45510.270833333336</v>
      </c>
    </row>
    <row r="3920" spans="1:7" x14ac:dyDescent="0.45">
      <c r="A3920">
        <v>0</v>
      </c>
      <c r="B3920">
        <v>0</v>
      </c>
      <c r="C3920" t="s">
        <v>3842</v>
      </c>
      <c r="D3920" t="s">
        <v>3843</v>
      </c>
      <c r="E3920" s="32">
        <f t="shared" si="183"/>
        <v>45510</v>
      </c>
      <c r="F3920" s="51">
        <f t="shared" si="184"/>
        <v>0.29166666666666669</v>
      </c>
      <c r="G3920" s="33">
        <f t="shared" si="185"/>
        <v>45510.291666666664</v>
      </c>
    </row>
    <row r="3921" spans="1:7" x14ac:dyDescent="0.45">
      <c r="A3921">
        <v>0</v>
      </c>
      <c r="B3921">
        <v>0</v>
      </c>
      <c r="C3921" t="s">
        <v>3843</v>
      </c>
      <c r="D3921" t="s">
        <v>3844</v>
      </c>
      <c r="E3921" s="32">
        <f t="shared" si="183"/>
        <v>45510</v>
      </c>
      <c r="F3921" s="51">
        <f t="shared" si="184"/>
        <v>0.3125</v>
      </c>
      <c r="G3921" s="33">
        <f t="shared" si="185"/>
        <v>45510.3125</v>
      </c>
    </row>
    <row r="3922" spans="1:7" x14ac:dyDescent="0.45">
      <c r="A3922">
        <v>0</v>
      </c>
      <c r="B3922">
        <v>0</v>
      </c>
      <c r="C3922" t="s">
        <v>3844</v>
      </c>
      <c r="D3922" t="s">
        <v>3845</v>
      </c>
      <c r="E3922" s="32">
        <f t="shared" si="183"/>
        <v>45510</v>
      </c>
      <c r="F3922" s="51">
        <f t="shared" si="184"/>
        <v>0.33333333333333331</v>
      </c>
      <c r="G3922" s="33">
        <f t="shared" si="185"/>
        <v>45510.333333333336</v>
      </c>
    </row>
    <row r="3923" spans="1:7" x14ac:dyDescent="0.45">
      <c r="A3923">
        <v>0</v>
      </c>
      <c r="B3923">
        <v>0</v>
      </c>
      <c r="C3923" t="s">
        <v>3845</v>
      </c>
      <c r="D3923" t="s">
        <v>3846</v>
      </c>
      <c r="E3923" s="32">
        <f t="shared" si="183"/>
        <v>45510</v>
      </c>
      <c r="F3923" s="51">
        <f t="shared" si="184"/>
        <v>0.35416666666666669</v>
      </c>
      <c r="G3923" s="33">
        <f t="shared" si="185"/>
        <v>45510.354166666664</v>
      </c>
    </row>
    <row r="3924" spans="1:7" x14ac:dyDescent="0.45">
      <c r="A3924">
        <v>0</v>
      </c>
      <c r="B3924">
        <v>0</v>
      </c>
      <c r="C3924" t="s">
        <v>3846</v>
      </c>
      <c r="D3924" t="s">
        <v>3847</v>
      </c>
      <c r="E3924" s="32">
        <f t="shared" si="183"/>
        <v>45510</v>
      </c>
      <c r="F3924" s="51">
        <f t="shared" si="184"/>
        <v>0.375</v>
      </c>
      <c r="G3924" s="33">
        <f t="shared" si="185"/>
        <v>45510.375</v>
      </c>
    </row>
    <row r="3925" spans="1:7" x14ac:dyDescent="0.45">
      <c r="A3925">
        <v>0</v>
      </c>
      <c r="B3925">
        <v>0</v>
      </c>
      <c r="C3925" t="s">
        <v>3847</v>
      </c>
      <c r="D3925" t="s">
        <v>3848</v>
      </c>
      <c r="E3925" s="32">
        <f t="shared" si="183"/>
        <v>45510</v>
      </c>
      <c r="F3925" s="51">
        <f t="shared" si="184"/>
        <v>0.39583333333333331</v>
      </c>
      <c r="G3925" s="33">
        <f t="shared" si="185"/>
        <v>45510.395833333336</v>
      </c>
    </row>
    <row r="3926" spans="1:7" x14ac:dyDescent="0.45">
      <c r="A3926">
        <v>0</v>
      </c>
      <c r="B3926">
        <v>0</v>
      </c>
      <c r="C3926" t="s">
        <v>3848</v>
      </c>
      <c r="D3926" t="s">
        <v>3849</v>
      </c>
      <c r="E3926" s="32">
        <f t="shared" si="183"/>
        <v>45510</v>
      </c>
      <c r="F3926" s="51">
        <f t="shared" si="184"/>
        <v>0.41666666666666669</v>
      </c>
      <c r="G3926" s="33">
        <f t="shared" si="185"/>
        <v>45510.416666666664</v>
      </c>
    </row>
    <row r="3927" spans="1:7" x14ac:dyDescent="0.45">
      <c r="A3927">
        <v>0</v>
      </c>
      <c r="B3927">
        <v>0</v>
      </c>
      <c r="C3927" t="s">
        <v>3849</v>
      </c>
      <c r="D3927" t="s">
        <v>3850</v>
      </c>
      <c r="E3927" s="32">
        <f t="shared" si="183"/>
        <v>45510</v>
      </c>
      <c r="F3927" s="51">
        <f t="shared" si="184"/>
        <v>0.4375</v>
      </c>
      <c r="G3927" s="33">
        <f t="shared" si="185"/>
        <v>45510.4375</v>
      </c>
    </row>
    <row r="3928" spans="1:7" x14ac:dyDescent="0.45">
      <c r="A3928">
        <v>0</v>
      </c>
      <c r="B3928">
        <v>0</v>
      </c>
      <c r="C3928" t="s">
        <v>3850</v>
      </c>
      <c r="D3928" t="s">
        <v>3851</v>
      </c>
      <c r="E3928" s="32">
        <f t="shared" si="183"/>
        <v>45510</v>
      </c>
      <c r="F3928" s="51">
        <f t="shared" si="184"/>
        <v>0.45833333333333331</v>
      </c>
      <c r="G3928" s="33">
        <f t="shared" si="185"/>
        <v>45510.458333333336</v>
      </c>
    </row>
    <row r="3929" spans="1:7" x14ac:dyDescent="0.45">
      <c r="A3929">
        <v>0</v>
      </c>
      <c r="B3929">
        <v>0</v>
      </c>
      <c r="C3929" t="s">
        <v>3851</v>
      </c>
      <c r="D3929" t="s">
        <v>3852</v>
      </c>
      <c r="E3929" s="32">
        <f t="shared" si="183"/>
        <v>45510</v>
      </c>
      <c r="F3929" s="51">
        <f t="shared" si="184"/>
        <v>0.47916666666666669</v>
      </c>
      <c r="G3929" s="33">
        <f t="shared" si="185"/>
        <v>45510.479166666664</v>
      </c>
    </row>
    <row r="3930" spans="1:7" x14ac:dyDescent="0.45">
      <c r="A3930">
        <v>0</v>
      </c>
      <c r="B3930">
        <v>0</v>
      </c>
      <c r="C3930" t="s">
        <v>3852</v>
      </c>
      <c r="D3930" t="s">
        <v>3853</v>
      </c>
      <c r="E3930" s="32">
        <f t="shared" si="183"/>
        <v>45510</v>
      </c>
      <c r="F3930" s="51">
        <f t="shared" si="184"/>
        <v>0.5</v>
      </c>
      <c r="G3930" s="33">
        <f t="shared" si="185"/>
        <v>45510.5</v>
      </c>
    </row>
    <row r="3931" spans="1:7" x14ac:dyDescent="0.45">
      <c r="A3931">
        <v>0</v>
      </c>
      <c r="B3931">
        <v>0</v>
      </c>
      <c r="C3931" t="s">
        <v>3853</v>
      </c>
      <c r="D3931" t="s">
        <v>3854</v>
      </c>
      <c r="E3931" s="32">
        <f t="shared" si="183"/>
        <v>45510</v>
      </c>
      <c r="F3931" s="51">
        <f t="shared" si="184"/>
        <v>0.52083333333333337</v>
      </c>
      <c r="G3931" s="33">
        <f t="shared" si="185"/>
        <v>45510.520833333336</v>
      </c>
    </row>
    <row r="3932" spans="1:7" x14ac:dyDescent="0.45">
      <c r="A3932">
        <v>0</v>
      </c>
      <c r="B3932">
        <v>0</v>
      </c>
      <c r="C3932" t="s">
        <v>3854</v>
      </c>
      <c r="D3932" t="s">
        <v>3855</v>
      </c>
      <c r="E3932" s="32">
        <f t="shared" si="183"/>
        <v>45510</v>
      </c>
      <c r="F3932" s="51">
        <f t="shared" si="184"/>
        <v>0.54166666666666663</v>
      </c>
      <c r="G3932" s="33">
        <f t="shared" si="185"/>
        <v>45510.541666666664</v>
      </c>
    </row>
    <row r="3933" spans="1:7" x14ac:dyDescent="0.45">
      <c r="A3933">
        <v>0</v>
      </c>
      <c r="B3933">
        <v>0</v>
      </c>
      <c r="C3933" t="s">
        <v>3855</v>
      </c>
      <c r="D3933" t="s">
        <v>3856</v>
      </c>
      <c r="E3933" s="32">
        <f t="shared" si="183"/>
        <v>45510</v>
      </c>
      <c r="F3933" s="51">
        <f t="shared" si="184"/>
        <v>0.5625</v>
      </c>
      <c r="G3933" s="33">
        <f t="shared" si="185"/>
        <v>45510.5625</v>
      </c>
    </row>
    <row r="3934" spans="1:7" x14ac:dyDescent="0.45">
      <c r="A3934">
        <v>0</v>
      </c>
      <c r="B3934">
        <v>0</v>
      </c>
      <c r="C3934" t="s">
        <v>3856</v>
      </c>
      <c r="D3934" t="s">
        <v>3857</v>
      </c>
      <c r="E3934" s="32">
        <f t="shared" si="183"/>
        <v>45510</v>
      </c>
      <c r="F3934" s="51">
        <f t="shared" si="184"/>
        <v>0.58333333333333337</v>
      </c>
      <c r="G3934" s="33">
        <f t="shared" si="185"/>
        <v>45510.583333333336</v>
      </c>
    </row>
    <row r="3935" spans="1:7" x14ac:dyDescent="0.45">
      <c r="A3935">
        <v>0</v>
      </c>
      <c r="B3935">
        <v>0</v>
      </c>
      <c r="C3935" t="s">
        <v>3857</v>
      </c>
      <c r="D3935" t="s">
        <v>3858</v>
      </c>
      <c r="E3935" s="32">
        <f t="shared" si="183"/>
        <v>45510</v>
      </c>
      <c r="F3935" s="51">
        <f t="shared" si="184"/>
        <v>0.60416666666666663</v>
      </c>
      <c r="G3935" s="33">
        <f t="shared" si="185"/>
        <v>45510.604166666664</v>
      </c>
    </row>
    <row r="3936" spans="1:7" x14ac:dyDescent="0.45">
      <c r="A3936">
        <v>0</v>
      </c>
      <c r="B3936">
        <v>0</v>
      </c>
      <c r="C3936" t="s">
        <v>3858</v>
      </c>
      <c r="D3936" t="s">
        <v>3859</v>
      </c>
      <c r="E3936" s="32">
        <f t="shared" si="183"/>
        <v>45510</v>
      </c>
      <c r="F3936" s="51">
        <f t="shared" si="184"/>
        <v>0.625</v>
      </c>
      <c r="G3936" s="33">
        <f t="shared" si="185"/>
        <v>45510.625</v>
      </c>
    </row>
    <row r="3937" spans="1:7" x14ac:dyDescent="0.45">
      <c r="A3937">
        <v>0</v>
      </c>
      <c r="B3937">
        <v>0</v>
      </c>
      <c r="C3937" t="s">
        <v>3859</v>
      </c>
      <c r="D3937" t="s">
        <v>3860</v>
      </c>
      <c r="E3937" s="32">
        <f t="shared" si="183"/>
        <v>45510</v>
      </c>
      <c r="F3937" s="51">
        <f t="shared" si="184"/>
        <v>0.64583333333333337</v>
      </c>
      <c r="G3937" s="33">
        <f t="shared" si="185"/>
        <v>45510.645833333336</v>
      </c>
    </row>
    <row r="3938" spans="1:7" x14ac:dyDescent="0.45">
      <c r="A3938">
        <v>0</v>
      </c>
      <c r="B3938">
        <v>0</v>
      </c>
      <c r="C3938" t="s">
        <v>3860</v>
      </c>
      <c r="D3938" t="s">
        <v>3861</v>
      </c>
      <c r="E3938" s="32">
        <f t="shared" si="183"/>
        <v>45510</v>
      </c>
      <c r="F3938" s="51">
        <f t="shared" si="184"/>
        <v>0.66666666666666663</v>
      </c>
      <c r="G3938" s="33">
        <f t="shared" si="185"/>
        <v>45510.666666666664</v>
      </c>
    </row>
    <row r="3939" spans="1:7" x14ac:dyDescent="0.45">
      <c r="A3939">
        <v>0</v>
      </c>
      <c r="B3939">
        <v>0</v>
      </c>
      <c r="C3939" t="s">
        <v>3861</v>
      </c>
      <c r="D3939" t="s">
        <v>3862</v>
      </c>
      <c r="E3939" s="32">
        <f t="shared" si="183"/>
        <v>45510</v>
      </c>
      <c r="F3939" s="51">
        <f t="shared" si="184"/>
        <v>0.6875</v>
      </c>
      <c r="G3939" s="33">
        <f t="shared" si="185"/>
        <v>45510.6875</v>
      </c>
    </row>
    <row r="3940" spans="1:7" x14ac:dyDescent="0.45">
      <c r="A3940">
        <v>0</v>
      </c>
      <c r="B3940">
        <v>0</v>
      </c>
      <c r="C3940" t="s">
        <v>3862</v>
      </c>
      <c r="D3940" t="s">
        <v>3863</v>
      </c>
      <c r="E3940" s="32">
        <f t="shared" si="183"/>
        <v>45510</v>
      </c>
      <c r="F3940" s="51">
        <f t="shared" si="184"/>
        <v>0.70833333333333337</v>
      </c>
      <c r="G3940" s="33">
        <f t="shared" si="185"/>
        <v>45510.708333333336</v>
      </c>
    </row>
    <row r="3941" spans="1:7" x14ac:dyDescent="0.45">
      <c r="A3941">
        <v>0</v>
      </c>
      <c r="B3941">
        <v>0</v>
      </c>
      <c r="C3941" t="s">
        <v>3863</v>
      </c>
      <c r="D3941" t="s">
        <v>3864</v>
      </c>
      <c r="E3941" s="32">
        <f t="shared" si="183"/>
        <v>45510</v>
      </c>
      <c r="F3941" s="51">
        <f t="shared" si="184"/>
        <v>0.72916666666666663</v>
      </c>
      <c r="G3941" s="33">
        <f t="shared" si="185"/>
        <v>45510.729166666664</v>
      </c>
    </row>
    <row r="3942" spans="1:7" x14ac:dyDescent="0.45">
      <c r="A3942">
        <v>0</v>
      </c>
      <c r="B3942">
        <v>0</v>
      </c>
      <c r="C3942" t="s">
        <v>3864</v>
      </c>
      <c r="D3942" t="s">
        <v>3865</v>
      </c>
      <c r="E3942" s="32">
        <f t="shared" si="183"/>
        <v>45510</v>
      </c>
      <c r="F3942" s="51">
        <f t="shared" si="184"/>
        <v>0.75</v>
      </c>
      <c r="G3942" s="33">
        <f t="shared" si="185"/>
        <v>45510.75</v>
      </c>
    </row>
    <row r="3943" spans="1:7" x14ac:dyDescent="0.45">
      <c r="A3943">
        <v>0</v>
      </c>
      <c r="B3943">
        <v>0</v>
      </c>
      <c r="C3943" t="s">
        <v>3865</v>
      </c>
      <c r="D3943" t="s">
        <v>3866</v>
      </c>
      <c r="E3943" s="32">
        <f t="shared" si="183"/>
        <v>45510</v>
      </c>
      <c r="F3943" s="51">
        <f t="shared" si="184"/>
        <v>0.77083333333333337</v>
      </c>
      <c r="G3943" s="33">
        <f t="shared" si="185"/>
        <v>45510.770833333336</v>
      </c>
    </row>
    <row r="3944" spans="1:7" x14ac:dyDescent="0.45">
      <c r="A3944">
        <v>0</v>
      </c>
      <c r="B3944">
        <v>0</v>
      </c>
      <c r="C3944" t="s">
        <v>3866</v>
      </c>
      <c r="D3944" t="s">
        <v>3867</v>
      </c>
      <c r="E3944" s="32">
        <f t="shared" si="183"/>
        <v>45510</v>
      </c>
      <c r="F3944" s="51">
        <f t="shared" si="184"/>
        <v>0.79166666666666663</v>
      </c>
      <c r="G3944" s="33">
        <f t="shared" si="185"/>
        <v>45510.791666666664</v>
      </c>
    </row>
    <row r="3945" spans="1:7" x14ac:dyDescent="0.45">
      <c r="A3945">
        <v>0</v>
      </c>
      <c r="B3945">
        <v>0</v>
      </c>
      <c r="C3945" t="s">
        <v>3867</v>
      </c>
      <c r="D3945" t="s">
        <v>3868</v>
      </c>
      <c r="E3945" s="32">
        <f t="shared" si="183"/>
        <v>45510</v>
      </c>
      <c r="F3945" s="51">
        <f t="shared" si="184"/>
        <v>0.8125</v>
      </c>
      <c r="G3945" s="33">
        <f t="shared" si="185"/>
        <v>45510.8125</v>
      </c>
    </row>
    <row r="3946" spans="1:7" x14ac:dyDescent="0.45">
      <c r="A3946">
        <v>0</v>
      </c>
      <c r="B3946">
        <v>0</v>
      </c>
      <c r="C3946" t="s">
        <v>3868</v>
      </c>
      <c r="D3946" t="s">
        <v>3869</v>
      </c>
      <c r="E3946" s="32">
        <f t="shared" si="183"/>
        <v>45510</v>
      </c>
      <c r="F3946" s="51">
        <f t="shared" si="184"/>
        <v>0.83333333333333337</v>
      </c>
      <c r="G3946" s="33">
        <f t="shared" si="185"/>
        <v>45510.833333333336</v>
      </c>
    </row>
    <row r="3947" spans="1:7" x14ac:dyDescent="0.45">
      <c r="A3947">
        <v>0</v>
      </c>
      <c r="B3947">
        <v>0</v>
      </c>
      <c r="C3947" t="s">
        <v>3869</v>
      </c>
      <c r="D3947" t="s">
        <v>3870</v>
      </c>
      <c r="E3947" s="32">
        <f t="shared" si="183"/>
        <v>45510</v>
      </c>
      <c r="F3947" s="51">
        <f t="shared" si="184"/>
        <v>0.85416666666666663</v>
      </c>
      <c r="G3947" s="33">
        <f t="shared" si="185"/>
        <v>45510.854166666664</v>
      </c>
    </row>
    <row r="3948" spans="1:7" x14ac:dyDescent="0.45">
      <c r="A3948">
        <v>0</v>
      </c>
      <c r="B3948">
        <v>0</v>
      </c>
      <c r="C3948" t="s">
        <v>3870</v>
      </c>
      <c r="D3948" t="s">
        <v>3871</v>
      </c>
      <c r="E3948" s="32">
        <f t="shared" si="183"/>
        <v>45510</v>
      </c>
      <c r="F3948" s="51">
        <f t="shared" si="184"/>
        <v>0.875</v>
      </c>
      <c r="G3948" s="33">
        <f t="shared" si="185"/>
        <v>45510.875</v>
      </c>
    </row>
    <row r="3949" spans="1:7" x14ac:dyDescent="0.45">
      <c r="A3949">
        <v>0</v>
      </c>
      <c r="B3949">
        <v>0</v>
      </c>
      <c r="C3949" t="s">
        <v>3871</v>
      </c>
      <c r="D3949" t="s">
        <v>3872</v>
      </c>
      <c r="E3949" s="32">
        <f t="shared" si="183"/>
        <v>45510</v>
      </c>
      <c r="F3949" s="51">
        <f t="shared" si="184"/>
        <v>0.89583333333333337</v>
      </c>
      <c r="G3949" s="33">
        <f t="shared" si="185"/>
        <v>45510.895833333336</v>
      </c>
    </row>
    <row r="3950" spans="1:7" x14ac:dyDescent="0.45">
      <c r="A3950">
        <v>0</v>
      </c>
      <c r="B3950">
        <v>0</v>
      </c>
      <c r="C3950" t="s">
        <v>3872</v>
      </c>
      <c r="D3950" t="s">
        <v>3873</v>
      </c>
      <c r="E3950" s="32">
        <f t="shared" si="183"/>
        <v>45510</v>
      </c>
      <c r="F3950" s="51">
        <f t="shared" si="184"/>
        <v>0.91666666666666663</v>
      </c>
      <c r="G3950" s="33">
        <f t="shared" si="185"/>
        <v>45510.916666666664</v>
      </c>
    </row>
    <row r="3951" spans="1:7" x14ac:dyDescent="0.45">
      <c r="A3951">
        <v>0</v>
      </c>
      <c r="B3951">
        <v>0</v>
      </c>
      <c r="C3951" t="s">
        <v>3873</v>
      </c>
      <c r="D3951" t="s">
        <v>3874</v>
      </c>
      <c r="E3951" s="32">
        <f t="shared" si="183"/>
        <v>45510</v>
      </c>
      <c r="F3951" s="51">
        <f t="shared" si="184"/>
        <v>0.9375</v>
      </c>
      <c r="G3951" s="33">
        <f t="shared" si="185"/>
        <v>45510.9375</v>
      </c>
    </row>
    <row r="3952" spans="1:7" x14ac:dyDescent="0.45">
      <c r="A3952">
        <v>0</v>
      </c>
      <c r="B3952">
        <v>0</v>
      </c>
      <c r="C3952" t="s">
        <v>3874</v>
      </c>
      <c r="D3952" t="s">
        <v>3875</v>
      </c>
      <c r="E3952" s="32">
        <f t="shared" si="183"/>
        <v>45510</v>
      </c>
      <c r="F3952" s="51">
        <f t="shared" si="184"/>
        <v>0.95833333333333337</v>
      </c>
      <c r="G3952" s="33">
        <f t="shared" si="185"/>
        <v>45510.958333333336</v>
      </c>
    </row>
    <row r="3953" spans="1:7" x14ac:dyDescent="0.45">
      <c r="A3953">
        <v>0</v>
      </c>
      <c r="B3953">
        <v>0</v>
      </c>
      <c r="C3953" t="s">
        <v>3875</v>
      </c>
      <c r="D3953" t="s">
        <v>3876</v>
      </c>
      <c r="E3953" s="32">
        <f t="shared" si="183"/>
        <v>45510</v>
      </c>
      <c r="F3953" s="51">
        <f t="shared" si="184"/>
        <v>0.97916666666666663</v>
      </c>
      <c r="G3953" s="33">
        <f t="shared" si="185"/>
        <v>45510.979166666664</v>
      </c>
    </row>
    <row r="3954" spans="1:7" x14ac:dyDescent="0.45">
      <c r="A3954">
        <v>0</v>
      </c>
      <c r="B3954">
        <v>0</v>
      </c>
      <c r="C3954" t="s">
        <v>3876</v>
      </c>
      <c r="D3954" t="s">
        <v>3877</v>
      </c>
      <c r="E3954" s="32">
        <f t="shared" si="183"/>
        <v>45511</v>
      </c>
      <c r="F3954" s="51">
        <f t="shared" si="184"/>
        <v>0</v>
      </c>
      <c r="G3954" s="33">
        <f t="shared" si="185"/>
        <v>45511</v>
      </c>
    </row>
    <row r="3955" spans="1:7" x14ac:dyDescent="0.45">
      <c r="A3955">
        <v>0</v>
      </c>
      <c r="B3955">
        <v>0</v>
      </c>
      <c r="C3955" t="s">
        <v>3877</v>
      </c>
      <c r="D3955" t="s">
        <v>3878</v>
      </c>
      <c r="E3955" s="32">
        <f t="shared" si="183"/>
        <v>45511</v>
      </c>
      <c r="F3955" s="51">
        <f t="shared" si="184"/>
        <v>2.0833333333333332E-2</v>
      </c>
      <c r="G3955" s="33">
        <f t="shared" si="185"/>
        <v>45511.020833333336</v>
      </c>
    </row>
    <row r="3956" spans="1:7" x14ac:dyDescent="0.45">
      <c r="A3956">
        <v>0</v>
      </c>
      <c r="B3956">
        <v>0</v>
      </c>
      <c r="C3956" t="s">
        <v>3878</v>
      </c>
      <c r="D3956" t="s">
        <v>3879</v>
      </c>
      <c r="E3956" s="32">
        <f t="shared" si="183"/>
        <v>45511</v>
      </c>
      <c r="F3956" s="51">
        <f t="shared" si="184"/>
        <v>4.1666666666666664E-2</v>
      </c>
      <c r="G3956" s="33">
        <f t="shared" si="185"/>
        <v>45511.041666666664</v>
      </c>
    </row>
    <row r="3957" spans="1:7" x14ac:dyDescent="0.45">
      <c r="A3957">
        <v>0</v>
      </c>
      <c r="B3957">
        <v>0</v>
      </c>
      <c r="C3957" t="s">
        <v>3879</v>
      </c>
      <c r="D3957" t="s">
        <v>3880</v>
      </c>
      <c r="E3957" s="32">
        <f t="shared" si="183"/>
        <v>45511</v>
      </c>
      <c r="F3957" s="51">
        <f t="shared" si="184"/>
        <v>6.25E-2</v>
      </c>
      <c r="G3957" s="33">
        <f t="shared" si="185"/>
        <v>45511.0625</v>
      </c>
    </row>
    <row r="3958" spans="1:7" x14ac:dyDescent="0.45">
      <c r="A3958">
        <v>0</v>
      </c>
      <c r="B3958">
        <v>0</v>
      </c>
      <c r="C3958" t="s">
        <v>3880</v>
      </c>
      <c r="D3958" t="s">
        <v>3881</v>
      </c>
      <c r="E3958" s="32">
        <f t="shared" si="183"/>
        <v>45511</v>
      </c>
      <c r="F3958" s="51">
        <f t="shared" si="184"/>
        <v>8.3333333333333329E-2</v>
      </c>
      <c r="G3958" s="33">
        <f t="shared" si="185"/>
        <v>45511.083333333336</v>
      </c>
    </row>
    <row r="3959" spans="1:7" x14ac:dyDescent="0.45">
      <c r="A3959">
        <v>0</v>
      </c>
      <c r="B3959">
        <v>0</v>
      </c>
      <c r="C3959" t="s">
        <v>3881</v>
      </c>
      <c r="D3959" t="s">
        <v>3882</v>
      </c>
      <c r="E3959" s="32">
        <f t="shared" si="183"/>
        <v>45511</v>
      </c>
      <c r="F3959" s="51">
        <f t="shared" si="184"/>
        <v>0.10416666666666667</v>
      </c>
      <c r="G3959" s="33">
        <f t="shared" si="185"/>
        <v>45511.104166666664</v>
      </c>
    </row>
    <row r="3960" spans="1:7" x14ac:dyDescent="0.45">
      <c r="A3960">
        <v>0</v>
      </c>
      <c r="B3960">
        <v>0</v>
      </c>
      <c r="C3960" t="s">
        <v>3882</v>
      </c>
      <c r="D3960" t="s">
        <v>3883</v>
      </c>
      <c r="E3960" s="32">
        <f t="shared" si="183"/>
        <v>45511</v>
      </c>
      <c r="F3960" s="51">
        <f t="shared" si="184"/>
        <v>0.125</v>
      </c>
      <c r="G3960" s="33">
        <f t="shared" si="185"/>
        <v>45511.125</v>
      </c>
    </row>
    <row r="3961" spans="1:7" x14ac:dyDescent="0.45">
      <c r="A3961">
        <v>0</v>
      </c>
      <c r="B3961">
        <v>0</v>
      </c>
      <c r="C3961" t="s">
        <v>3883</v>
      </c>
      <c r="D3961" t="s">
        <v>3884</v>
      </c>
      <c r="E3961" s="32">
        <f t="shared" si="183"/>
        <v>45511</v>
      </c>
      <c r="F3961" s="51">
        <f t="shared" si="184"/>
        <v>0.14583333333333334</v>
      </c>
      <c r="G3961" s="33">
        <f t="shared" si="185"/>
        <v>45511.145833333336</v>
      </c>
    </row>
    <row r="3962" spans="1:7" x14ac:dyDescent="0.45">
      <c r="A3962">
        <v>0</v>
      </c>
      <c r="B3962">
        <v>0</v>
      </c>
      <c r="C3962" t="s">
        <v>3884</v>
      </c>
      <c r="D3962" t="s">
        <v>3885</v>
      </c>
      <c r="E3962" s="32">
        <f t="shared" si="183"/>
        <v>45511</v>
      </c>
      <c r="F3962" s="51">
        <f t="shared" si="184"/>
        <v>0.16666666666666666</v>
      </c>
      <c r="G3962" s="33">
        <f t="shared" si="185"/>
        <v>45511.166666666664</v>
      </c>
    </row>
    <row r="3963" spans="1:7" x14ac:dyDescent="0.45">
      <c r="A3963">
        <v>0</v>
      </c>
      <c r="B3963">
        <v>0</v>
      </c>
      <c r="C3963" t="s">
        <v>3885</v>
      </c>
      <c r="D3963" t="s">
        <v>3886</v>
      </c>
      <c r="E3963" s="32">
        <f t="shared" si="183"/>
        <v>45511</v>
      </c>
      <c r="F3963" s="51">
        <f t="shared" si="184"/>
        <v>0.1875</v>
      </c>
      <c r="G3963" s="33">
        <f t="shared" si="185"/>
        <v>45511.1875</v>
      </c>
    </row>
    <row r="3964" spans="1:7" x14ac:dyDescent="0.45">
      <c r="A3964">
        <v>0</v>
      </c>
      <c r="B3964">
        <v>0</v>
      </c>
      <c r="C3964" t="s">
        <v>3886</v>
      </c>
      <c r="D3964" t="s">
        <v>3887</v>
      </c>
      <c r="E3964" s="32">
        <f t="shared" si="183"/>
        <v>45511</v>
      </c>
      <c r="F3964" s="51">
        <f t="shared" si="184"/>
        <v>0.20833333333333334</v>
      </c>
      <c r="G3964" s="33">
        <f t="shared" si="185"/>
        <v>45511.208333333336</v>
      </c>
    </row>
    <row r="3965" spans="1:7" x14ac:dyDescent="0.45">
      <c r="A3965">
        <v>0</v>
      </c>
      <c r="B3965">
        <v>0</v>
      </c>
      <c r="C3965" t="s">
        <v>3887</v>
      </c>
      <c r="D3965" t="s">
        <v>3888</v>
      </c>
      <c r="E3965" s="32">
        <f t="shared" si="183"/>
        <v>45511</v>
      </c>
      <c r="F3965" s="51">
        <f t="shared" si="184"/>
        <v>0.22916666666666666</v>
      </c>
      <c r="G3965" s="33">
        <f t="shared" si="185"/>
        <v>45511.229166666664</v>
      </c>
    </row>
    <row r="3966" spans="1:7" x14ac:dyDescent="0.45">
      <c r="A3966">
        <v>0</v>
      </c>
      <c r="B3966">
        <v>0</v>
      </c>
      <c r="C3966" t="s">
        <v>3888</v>
      </c>
      <c r="D3966" t="s">
        <v>3889</v>
      </c>
      <c r="E3966" s="32">
        <f t="shared" si="183"/>
        <v>45511</v>
      </c>
      <c r="F3966" s="51">
        <f t="shared" si="184"/>
        <v>0.25</v>
      </c>
      <c r="G3966" s="33">
        <f t="shared" si="185"/>
        <v>45511.25</v>
      </c>
    </row>
    <row r="3967" spans="1:7" x14ac:dyDescent="0.45">
      <c r="A3967">
        <v>0</v>
      </c>
      <c r="B3967">
        <v>0</v>
      </c>
      <c r="C3967" t="s">
        <v>3889</v>
      </c>
      <c r="D3967" t="s">
        <v>3890</v>
      </c>
      <c r="E3967" s="32">
        <f t="shared" si="183"/>
        <v>45511</v>
      </c>
      <c r="F3967" s="51">
        <f t="shared" si="184"/>
        <v>0.27083333333333331</v>
      </c>
      <c r="G3967" s="33">
        <f t="shared" si="185"/>
        <v>45511.270833333336</v>
      </c>
    </row>
    <row r="3968" spans="1:7" x14ac:dyDescent="0.45">
      <c r="A3968">
        <v>0</v>
      </c>
      <c r="B3968">
        <v>0</v>
      </c>
      <c r="C3968" t="s">
        <v>3890</v>
      </c>
      <c r="D3968" t="s">
        <v>3891</v>
      </c>
      <c r="E3968" s="32">
        <f t="shared" si="183"/>
        <v>45511</v>
      </c>
      <c r="F3968" s="51">
        <f t="shared" si="184"/>
        <v>0.29166666666666669</v>
      </c>
      <c r="G3968" s="33">
        <f t="shared" si="185"/>
        <v>45511.291666666664</v>
      </c>
    </row>
    <row r="3969" spans="1:7" x14ac:dyDescent="0.45">
      <c r="A3969">
        <v>0</v>
      </c>
      <c r="B3969">
        <v>0</v>
      </c>
      <c r="C3969" t="s">
        <v>3891</v>
      </c>
      <c r="D3969" t="s">
        <v>3892</v>
      </c>
      <c r="E3969" s="32">
        <f t="shared" si="183"/>
        <v>45511</v>
      </c>
      <c r="F3969" s="51">
        <f t="shared" si="184"/>
        <v>0.3125</v>
      </c>
      <c r="G3969" s="33">
        <f t="shared" si="185"/>
        <v>45511.3125</v>
      </c>
    </row>
    <row r="3970" spans="1:7" x14ac:dyDescent="0.45">
      <c r="A3970">
        <v>0</v>
      </c>
      <c r="B3970">
        <v>0</v>
      </c>
      <c r="C3970" t="s">
        <v>3892</v>
      </c>
      <c r="D3970" t="s">
        <v>3893</v>
      </c>
      <c r="E3970" s="32">
        <f t="shared" si="183"/>
        <v>45511</v>
      </c>
      <c r="F3970" s="51">
        <f t="shared" si="184"/>
        <v>0.33333333333333331</v>
      </c>
      <c r="G3970" s="33">
        <f t="shared" si="185"/>
        <v>45511.333333333336</v>
      </c>
    </row>
    <row r="3971" spans="1:7" x14ac:dyDescent="0.45">
      <c r="A3971">
        <v>0</v>
      </c>
      <c r="B3971">
        <v>0</v>
      </c>
      <c r="C3971" t="s">
        <v>3893</v>
      </c>
      <c r="D3971" t="s">
        <v>3894</v>
      </c>
      <c r="E3971" s="32">
        <f t="shared" si="183"/>
        <v>45511</v>
      </c>
      <c r="F3971" s="51">
        <f t="shared" si="184"/>
        <v>0.35416666666666669</v>
      </c>
      <c r="G3971" s="33">
        <f t="shared" si="185"/>
        <v>45511.354166666664</v>
      </c>
    </row>
    <row r="3972" spans="1:7" x14ac:dyDescent="0.45">
      <c r="A3972">
        <v>0</v>
      </c>
      <c r="B3972">
        <v>0</v>
      </c>
      <c r="C3972" t="s">
        <v>3894</v>
      </c>
      <c r="D3972" t="s">
        <v>3895</v>
      </c>
      <c r="E3972" s="32">
        <f t="shared" ref="E3972:E4035" si="186">DATE(MID(C3972,2,4),MID(C3972,7,2),MID(C3972,10,2))</f>
        <v>45511</v>
      </c>
      <c r="F3972" s="51">
        <f t="shared" ref="F3972:F4035" si="187">TIME(MID(C3972,13,2),MID(C3972,16,2),0)</f>
        <v>0.375</v>
      </c>
      <c r="G3972" s="33">
        <f t="shared" ref="G3972:G4035" si="188">E3972+F3972</f>
        <v>45511.375</v>
      </c>
    </row>
    <row r="3973" spans="1:7" x14ac:dyDescent="0.45">
      <c r="A3973">
        <v>0</v>
      </c>
      <c r="B3973">
        <v>0</v>
      </c>
      <c r="C3973" t="s">
        <v>3895</v>
      </c>
      <c r="D3973" t="s">
        <v>3896</v>
      </c>
      <c r="E3973" s="32">
        <f t="shared" si="186"/>
        <v>45511</v>
      </c>
      <c r="F3973" s="51">
        <f t="shared" si="187"/>
        <v>0.39583333333333331</v>
      </c>
      <c r="G3973" s="33">
        <f t="shared" si="188"/>
        <v>45511.395833333336</v>
      </c>
    </row>
    <row r="3974" spans="1:7" x14ac:dyDescent="0.45">
      <c r="A3974">
        <v>0</v>
      </c>
      <c r="B3974">
        <v>0</v>
      </c>
      <c r="C3974" t="s">
        <v>3896</v>
      </c>
      <c r="D3974" t="s">
        <v>3897</v>
      </c>
      <c r="E3974" s="32">
        <f t="shared" si="186"/>
        <v>45511</v>
      </c>
      <c r="F3974" s="51">
        <f t="shared" si="187"/>
        <v>0.41666666666666669</v>
      </c>
      <c r="G3974" s="33">
        <f t="shared" si="188"/>
        <v>45511.416666666664</v>
      </c>
    </row>
    <row r="3975" spans="1:7" x14ac:dyDescent="0.45">
      <c r="A3975">
        <v>0</v>
      </c>
      <c r="B3975">
        <v>0</v>
      </c>
      <c r="C3975" t="s">
        <v>3897</v>
      </c>
      <c r="D3975" t="s">
        <v>3898</v>
      </c>
      <c r="E3975" s="32">
        <f t="shared" si="186"/>
        <v>45511</v>
      </c>
      <c r="F3975" s="51">
        <f t="shared" si="187"/>
        <v>0.4375</v>
      </c>
      <c r="G3975" s="33">
        <f t="shared" si="188"/>
        <v>45511.4375</v>
      </c>
    </row>
    <row r="3976" spans="1:7" x14ac:dyDescent="0.45">
      <c r="A3976">
        <v>0</v>
      </c>
      <c r="B3976">
        <v>0</v>
      </c>
      <c r="C3976" t="s">
        <v>3898</v>
      </c>
      <c r="D3976" t="s">
        <v>3899</v>
      </c>
      <c r="E3976" s="32">
        <f t="shared" si="186"/>
        <v>45511</v>
      </c>
      <c r="F3976" s="51">
        <f t="shared" si="187"/>
        <v>0.45833333333333331</v>
      </c>
      <c r="G3976" s="33">
        <f t="shared" si="188"/>
        <v>45511.458333333336</v>
      </c>
    </row>
    <row r="3977" spans="1:7" x14ac:dyDescent="0.45">
      <c r="A3977">
        <v>0</v>
      </c>
      <c r="B3977">
        <v>0</v>
      </c>
      <c r="C3977" t="s">
        <v>3899</v>
      </c>
      <c r="D3977" t="s">
        <v>3900</v>
      </c>
      <c r="E3977" s="32">
        <f t="shared" si="186"/>
        <v>45511</v>
      </c>
      <c r="F3977" s="51">
        <f t="shared" si="187"/>
        <v>0.47916666666666669</v>
      </c>
      <c r="G3977" s="33">
        <f t="shared" si="188"/>
        <v>45511.479166666664</v>
      </c>
    </row>
    <row r="3978" spans="1:7" x14ac:dyDescent="0.45">
      <c r="A3978">
        <v>3.3700000000000001E-2</v>
      </c>
      <c r="B3978">
        <v>0.18</v>
      </c>
      <c r="C3978" t="s">
        <v>3900</v>
      </c>
      <c r="D3978" t="s">
        <v>3901</v>
      </c>
      <c r="E3978" s="32">
        <f t="shared" si="186"/>
        <v>45511</v>
      </c>
      <c r="F3978" s="51">
        <f t="shared" si="187"/>
        <v>0.5</v>
      </c>
      <c r="G3978" s="33">
        <f t="shared" si="188"/>
        <v>45511.5</v>
      </c>
    </row>
    <row r="3979" spans="1:7" x14ac:dyDescent="0.45">
      <c r="A3979">
        <v>3.3700000000000001E-2</v>
      </c>
      <c r="B3979">
        <v>0.18</v>
      </c>
      <c r="C3979" t="s">
        <v>3901</v>
      </c>
      <c r="D3979" t="s">
        <v>3902</v>
      </c>
      <c r="E3979" s="32">
        <f t="shared" si="186"/>
        <v>45511</v>
      </c>
      <c r="F3979" s="51">
        <f t="shared" si="187"/>
        <v>0.52083333333333337</v>
      </c>
      <c r="G3979" s="33">
        <f t="shared" si="188"/>
        <v>45511.520833333336</v>
      </c>
    </row>
    <row r="3980" spans="1:7" x14ac:dyDescent="0.45">
      <c r="A3980">
        <v>0</v>
      </c>
      <c r="B3980">
        <v>0</v>
      </c>
      <c r="C3980" t="s">
        <v>3902</v>
      </c>
      <c r="D3980" t="s">
        <v>3903</v>
      </c>
      <c r="E3980" s="32">
        <f t="shared" si="186"/>
        <v>45511</v>
      </c>
      <c r="F3980" s="51">
        <f t="shared" si="187"/>
        <v>0.54166666666666663</v>
      </c>
      <c r="G3980" s="33">
        <f t="shared" si="188"/>
        <v>45511.541666666664</v>
      </c>
    </row>
    <row r="3981" spans="1:7" x14ac:dyDescent="0.45">
      <c r="A3981">
        <v>0</v>
      </c>
      <c r="B3981">
        <v>0</v>
      </c>
      <c r="C3981" t="s">
        <v>3903</v>
      </c>
      <c r="D3981" t="s">
        <v>3904</v>
      </c>
      <c r="E3981" s="32">
        <f t="shared" si="186"/>
        <v>45511</v>
      </c>
      <c r="F3981" s="51">
        <f t="shared" si="187"/>
        <v>0.5625</v>
      </c>
      <c r="G3981" s="33">
        <f t="shared" si="188"/>
        <v>45511.5625</v>
      </c>
    </row>
    <row r="3982" spans="1:7" x14ac:dyDescent="0.45">
      <c r="A3982">
        <v>0</v>
      </c>
      <c r="B3982">
        <v>0</v>
      </c>
      <c r="C3982" t="s">
        <v>3904</v>
      </c>
      <c r="D3982" t="s">
        <v>3905</v>
      </c>
      <c r="E3982" s="32">
        <f t="shared" si="186"/>
        <v>45511</v>
      </c>
      <c r="F3982" s="51">
        <f t="shared" si="187"/>
        <v>0.58333333333333337</v>
      </c>
      <c r="G3982" s="33">
        <f t="shared" si="188"/>
        <v>45511.583333333336</v>
      </c>
    </row>
    <row r="3983" spans="1:7" x14ac:dyDescent="0.45">
      <c r="A3983">
        <v>0</v>
      </c>
      <c r="B3983">
        <v>0</v>
      </c>
      <c r="C3983" t="s">
        <v>3905</v>
      </c>
      <c r="D3983" t="s">
        <v>3906</v>
      </c>
      <c r="E3983" s="32">
        <f t="shared" si="186"/>
        <v>45511</v>
      </c>
      <c r="F3983" s="51">
        <f t="shared" si="187"/>
        <v>0.60416666666666663</v>
      </c>
      <c r="G3983" s="33">
        <f t="shared" si="188"/>
        <v>45511.604166666664</v>
      </c>
    </row>
    <row r="3984" spans="1:7" x14ac:dyDescent="0.45">
      <c r="A3984">
        <v>0</v>
      </c>
      <c r="B3984">
        <v>0</v>
      </c>
      <c r="C3984" t="s">
        <v>3906</v>
      </c>
      <c r="D3984" t="s">
        <v>3907</v>
      </c>
      <c r="E3984" s="32">
        <f t="shared" si="186"/>
        <v>45511</v>
      </c>
      <c r="F3984" s="51">
        <f t="shared" si="187"/>
        <v>0.625</v>
      </c>
      <c r="G3984" s="33">
        <f t="shared" si="188"/>
        <v>45511.625</v>
      </c>
    </row>
    <row r="3985" spans="1:7" x14ac:dyDescent="0.45">
      <c r="A3985">
        <v>0</v>
      </c>
      <c r="B3985">
        <v>0</v>
      </c>
      <c r="C3985" t="s">
        <v>3907</v>
      </c>
      <c r="D3985" t="s">
        <v>3908</v>
      </c>
      <c r="E3985" s="32">
        <f t="shared" si="186"/>
        <v>45511</v>
      </c>
      <c r="F3985" s="51">
        <f t="shared" si="187"/>
        <v>0.64583333333333337</v>
      </c>
      <c r="G3985" s="33">
        <f t="shared" si="188"/>
        <v>45511.645833333336</v>
      </c>
    </row>
    <row r="3986" spans="1:7" x14ac:dyDescent="0.45">
      <c r="A3986">
        <v>0</v>
      </c>
      <c r="B3986">
        <v>0</v>
      </c>
      <c r="C3986" t="s">
        <v>3908</v>
      </c>
      <c r="D3986" t="s">
        <v>3909</v>
      </c>
      <c r="E3986" s="32">
        <f t="shared" si="186"/>
        <v>45511</v>
      </c>
      <c r="F3986" s="51">
        <f t="shared" si="187"/>
        <v>0.66666666666666663</v>
      </c>
      <c r="G3986" s="33">
        <f t="shared" si="188"/>
        <v>45511.666666666664</v>
      </c>
    </row>
    <row r="3987" spans="1:7" x14ac:dyDescent="0.45">
      <c r="A3987">
        <v>0</v>
      </c>
      <c r="B3987">
        <v>0</v>
      </c>
      <c r="C3987" t="s">
        <v>3909</v>
      </c>
      <c r="D3987" t="s">
        <v>3910</v>
      </c>
      <c r="E3987" s="32">
        <f t="shared" si="186"/>
        <v>45511</v>
      </c>
      <c r="F3987" s="51">
        <f t="shared" si="187"/>
        <v>0.6875</v>
      </c>
      <c r="G3987" s="33">
        <f t="shared" si="188"/>
        <v>45511.6875</v>
      </c>
    </row>
    <row r="3988" spans="1:7" x14ac:dyDescent="0.45">
      <c r="A3988">
        <v>0</v>
      </c>
      <c r="B3988">
        <v>0</v>
      </c>
      <c r="C3988" t="s">
        <v>3910</v>
      </c>
      <c r="D3988" t="s">
        <v>3911</v>
      </c>
      <c r="E3988" s="32">
        <f t="shared" si="186"/>
        <v>45511</v>
      </c>
      <c r="F3988" s="51">
        <f t="shared" si="187"/>
        <v>0.70833333333333337</v>
      </c>
      <c r="G3988" s="33">
        <f t="shared" si="188"/>
        <v>45511.708333333336</v>
      </c>
    </row>
    <row r="3989" spans="1:7" x14ac:dyDescent="0.45">
      <c r="A3989">
        <v>0</v>
      </c>
      <c r="B3989">
        <v>0</v>
      </c>
      <c r="C3989" t="s">
        <v>3911</v>
      </c>
      <c r="D3989" t="s">
        <v>3912</v>
      </c>
      <c r="E3989" s="32">
        <f t="shared" si="186"/>
        <v>45511</v>
      </c>
      <c r="F3989" s="51">
        <f t="shared" si="187"/>
        <v>0.72916666666666663</v>
      </c>
      <c r="G3989" s="33">
        <f t="shared" si="188"/>
        <v>45511.729166666664</v>
      </c>
    </row>
    <row r="3990" spans="1:7" x14ac:dyDescent="0.45">
      <c r="A3990">
        <v>0</v>
      </c>
      <c r="B3990">
        <v>0</v>
      </c>
      <c r="C3990" t="s">
        <v>3912</v>
      </c>
      <c r="D3990" t="s">
        <v>3913</v>
      </c>
      <c r="E3990" s="32">
        <f t="shared" si="186"/>
        <v>45511</v>
      </c>
      <c r="F3990" s="51">
        <f t="shared" si="187"/>
        <v>0.75</v>
      </c>
      <c r="G3990" s="33">
        <f t="shared" si="188"/>
        <v>45511.75</v>
      </c>
    </row>
    <row r="3991" spans="1:7" x14ac:dyDescent="0.45">
      <c r="A3991">
        <v>0</v>
      </c>
      <c r="B3991">
        <v>0</v>
      </c>
      <c r="C3991" t="s">
        <v>3913</v>
      </c>
      <c r="D3991" t="s">
        <v>3914</v>
      </c>
      <c r="E3991" s="32">
        <f t="shared" si="186"/>
        <v>45511</v>
      </c>
      <c r="F3991" s="51">
        <f t="shared" si="187"/>
        <v>0.77083333333333337</v>
      </c>
      <c r="G3991" s="33">
        <f t="shared" si="188"/>
        <v>45511.770833333336</v>
      </c>
    </row>
    <row r="3992" spans="1:7" x14ac:dyDescent="0.45">
      <c r="A3992">
        <v>0</v>
      </c>
      <c r="B3992">
        <v>0</v>
      </c>
      <c r="C3992" t="s">
        <v>3914</v>
      </c>
      <c r="D3992" t="s">
        <v>3915</v>
      </c>
      <c r="E3992" s="32">
        <f t="shared" si="186"/>
        <v>45511</v>
      </c>
      <c r="F3992" s="51">
        <f t="shared" si="187"/>
        <v>0.79166666666666663</v>
      </c>
      <c r="G3992" s="33">
        <f t="shared" si="188"/>
        <v>45511.791666666664</v>
      </c>
    </row>
    <row r="3993" spans="1:7" x14ac:dyDescent="0.45">
      <c r="A3993">
        <v>0</v>
      </c>
      <c r="B3993">
        <v>0</v>
      </c>
      <c r="C3993" t="s">
        <v>3915</v>
      </c>
      <c r="D3993" t="s">
        <v>3916</v>
      </c>
      <c r="E3993" s="32">
        <f t="shared" si="186"/>
        <v>45511</v>
      </c>
      <c r="F3993" s="51">
        <f t="shared" si="187"/>
        <v>0.8125</v>
      </c>
      <c r="G3993" s="33">
        <f t="shared" si="188"/>
        <v>45511.8125</v>
      </c>
    </row>
    <row r="3994" spans="1:7" x14ac:dyDescent="0.45">
      <c r="A3994">
        <v>0.43759999999999999</v>
      </c>
      <c r="B3994">
        <v>2.4</v>
      </c>
      <c r="C3994" t="s">
        <v>3916</v>
      </c>
      <c r="D3994" t="s">
        <v>3917</v>
      </c>
      <c r="E3994" s="32">
        <f t="shared" si="186"/>
        <v>45511</v>
      </c>
      <c r="F3994" s="51">
        <f t="shared" si="187"/>
        <v>0.83333333333333337</v>
      </c>
      <c r="G3994" s="33">
        <f t="shared" si="188"/>
        <v>45511.833333333336</v>
      </c>
    </row>
    <row r="3995" spans="1:7" x14ac:dyDescent="0.45">
      <c r="A3995">
        <v>0.7742</v>
      </c>
      <c r="B3995">
        <v>4.25</v>
      </c>
      <c r="C3995" t="s">
        <v>3917</v>
      </c>
      <c r="D3995" t="s">
        <v>3918</v>
      </c>
      <c r="E3995" s="32">
        <f t="shared" si="186"/>
        <v>45511</v>
      </c>
      <c r="F3995" s="51">
        <f t="shared" si="187"/>
        <v>0.85416666666666663</v>
      </c>
      <c r="G3995" s="33">
        <f t="shared" si="188"/>
        <v>45511.854166666664</v>
      </c>
    </row>
    <row r="3996" spans="1:7" x14ac:dyDescent="0.45">
      <c r="A3996">
        <v>0</v>
      </c>
      <c r="B3996">
        <v>0</v>
      </c>
      <c r="C3996" t="s">
        <v>3918</v>
      </c>
      <c r="D3996" t="s">
        <v>3919</v>
      </c>
      <c r="E3996" s="32">
        <f t="shared" si="186"/>
        <v>45511</v>
      </c>
      <c r="F3996" s="51">
        <f t="shared" si="187"/>
        <v>0.875</v>
      </c>
      <c r="G3996" s="33">
        <f t="shared" si="188"/>
        <v>45511.875</v>
      </c>
    </row>
    <row r="3997" spans="1:7" x14ac:dyDescent="0.45">
      <c r="A3997">
        <v>0</v>
      </c>
      <c r="B3997">
        <v>0</v>
      </c>
      <c r="C3997" t="s">
        <v>3919</v>
      </c>
      <c r="D3997" t="s">
        <v>3920</v>
      </c>
      <c r="E3997" s="32">
        <f t="shared" si="186"/>
        <v>45511</v>
      </c>
      <c r="F3997" s="51">
        <f t="shared" si="187"/>
        <v>0.89583333333333337</v>
      </c>
      <c r="G3997" s="33">
        <f t="shared" si="188"/>
        <v>45511.895833333336</v>
      </c>
    </row>
    <row r="3998" spans="1:7" x14ac:dyDescent="0.45">
      <c r="A3998">
        <v>0</v>
      </c>
      <c r="B3998">
        <v>0</v>
      </c>
      <c r="C3998" t="s">
        <v>3920</v>
      </c>
      <c r="D3998" t="s">
        <v>3921</v>
      </c>
      <c r="E3998" s="32">
        <f t="shared" si="186"/>
        <v>45511</v>
      </c>
      <c r="F3998" s="51">
        <f t="shared" si="187"/>
        <v>0.91666666666666663</v>
      </c>
      <c r="G3998" s="33">
        <f t="shared" si="188"/>
        <v>45511.916666666664</v>
      </c>
    </row>
    <row r="3999" spans="1:7" x14ac:dyDescent="0.45">
      <c r="A3999">
        <v>0.40389999999999998</v>
      </c>
      <c r="B3999">
        <v>2.2200000000000002</v>
      </c>
      <c r="C3999" t="s">
        <v>3921</v>
      </c>
      <c r="D3999" t="s">
        <v>3922</v>
      </c>
      <c r="E3999" s="32">
        <f t="shared" si="186"/>
        <v>45511</v>
      </c>
      <c r="F3999" s="51">
        <f t="shared" si="187"/>
        <v>0.9375</v>
      </c>
      <c r="G3999" s="33">
        <f t="shared" si="188"/>
        <v>45511.9375</v>
      </c>
    </row>
    <row r="4000" spans="1:7" x14ac:dyDescent="0.45">
      <c r="A4000">
        <v>1.12E-2</v>
      </c>
      <c r="B4000">
        <v>0.06</v>
      </c>
      <c r="C4000" t="s">
        <v>3922</v>
      </c>
      <c r="D4000" t="s">
        <v>3923</v>
      </c>
      <c r="E4000" s="32">
        <f t="shared" si="186"/>
        <v>45511</v>
      </c>
      <c r="F4000" s="51">
        <f t="shared" si="187"/>
        <v>0.95833333333333337</v>
      </c>
      <c r="G4000" s="33">
        <f t="shared" si="188"/>
        <v>45511.958333333336</v>
      </c>
    </row>
    <row r="4001" spans="1:7" x14ac:dyDescent="0.45">
      <c r="A4001">
        <v>0</v>
      </c>
      <c r="B4001">
        <v>0</v>
      </c>
      <c r="C4001" t="s">
        <v>3923</v>
      </c>
      <c r="D4001" t="s">
        <v>3924</v>
      </c>
      <c r="E4001" s="32">
        <f t="shared" si="186"/>
        <v>45511</v>
      </c>
      <c r="F4001" s="51">
        <f t="shared" si="187"/>
        <v>0.97916666666666663</v>
      </c>
      <c r="G4001" s="33">
        <f t="shared" si="188"/>
        <v>45511.979166666664</v>
      </c>
    </row>
    <row r="4002" spans="1:7" x14ac:dyDescent="0.45">
      <c r="A4002">
        <v>0</v>
      </c>
      <c r="B4002">
        <v>0</v>
      </c>
      <c r="C4002" t="s">
        <v>3924</v>
      </c>
      <c r="D4002" t="s">
        <v>3925</v>
      </c>
      <c r="E4002" s="32">
        <f t="shared" si="186"/>
        <v>45512</v>
      </c>
      <c r="F4002" s="51">
        <f t="shared" si="187"/>
        <v>0</v>
      </c>
      <c r="G4002" s="33">
        <f t="shared" si="188"/>
        <v>45512</v>
      </c>
    </row>
    <row r="4003" spans="1:7" x14ac:dyDescent="0.45">
      <c r="A4003">
        <v>0</v>
      </c>
      <c r="B4003">
        <v>0</v>
      </c>
      <c r="C4003" t="s">
        <v>3925</v>
      </c>
      <c r="D4003" t="s">
        <v>3926</v>
      </c>
      <c r="E4003" s="32">
        <f t="shared" si="186"/>
        <v>45512</v>
      </c>
      <c r="F4003" s="51">
        <f t="shared" si="187"/>
        <v>2.0833333333333332E-2</v>
      </c>
      <c r="G4003" s="33">
        <f t="shared" si="188"/>
        <v>45512.020833333336</v>
      </c>
    </row>
    <row r="4004" spans="1:7" x14ac:dyDescent="0.45">
      <c r="A4004">
        <v>0</v>
      </c>
      <c r="B4004">
        <v>0</v>
      </c>
      <c r="C4004" t="s">
        <v>3926</v>
      </c>
      <c r="D4004" t="s">
        <v>3927</v>
      </c>
      <c r="E4004" s="32">
        <f t="shared" si="186"/>
        <v>45512</v>
      </c>
      <c r="F4004" s="51">
        <f t="shared" si="187"/>
        <v>4.1666666666666664E-2</v>
      </c>
      <c r="G4004" s="33">
        <f t="shared" si="188"/>
        <v>45512.041666666664</v>
      </c>
    </row>
    <row r="4005" spans="1:7" x14ac:dyDescent="0.45">
      <c r="A4005">
        <v>0</v>
      </c>
      <c r="B4005">
        <v>0</v>
      </c>
      <c r="C4005" t="s">
        <v>3927</v>
      </c>
      <c r="D4005" t="s">
        <v>3928</v>
      </c>
      <c r="E4005" s="32">
        <f t="shared" si="186"/>
        <v>45512</v>
      </c>
      <c r="F4005" s="51">
        <f t="shared" si="187"/>
        <v>6.25E-2</v>
      </c>
      <c r="G4005" s="33">
        <f t="shared" si="188"/>
        <v>45512.0625</v>
      </c>
    </row>
    <row r="4006" spans="1:7" x14ac:dyDescent="0.45">
      <c r="A4006">
        <v>0</v>
      </c>
      <c r="B4006">
        <v>0</v>
      </c>
      <c r="C4006" t="s">
        <v>3928</v>
      </c>
      <c r="D4006" t="s">
        <v>3929</v>
      </c>
      <c r="E4006" s="32">
        <f t="shared" si="186"/>
        <v>45512</v>
      </c>
      <c r="F4006" s="51">
        <f t="shared" si="187"/>
        <v>8.3333333333333329E-2</v>
      </c>
      <c r="G4006" s="33">
        <f t="shared" si="188"/>
        <v>45512.083333333336</v>
      </c>
    </row>
    <row r="4007" spans="1:7" x14ac:dyDescent="0.45">
      <c r="A4007">
        <v>0</v>
      </c>
      <c r="B4007">
        <v>0</v>
      </c>
      <c r="C4007" t="s">
        <v>3929</v>
      </c>
      <c r="D4007" t="s">
        <v>3930</v>
      </c>
      <c r="E4007" s="32">
        <f t="shared" si="186"/>
        <v>45512</v>
      </c>
      <c r="F4007" s="51">
        <f t="shared" si="187"/>
        <v>0.10416666666666667</v>
      </c>
      <c r="G4007" s="33">
        <f t="shared" si="188"/>
        <v>45512.104166666664</v>
      </c>
    </row>
    <row r="4008" spans="1:7" x14ac:dyDescent="0.45">
      <c r="A4008">
        <v>0</v>
      </c>
      <c r="B4008">
        <v>0</v>
      </c>
      <c r="C4008" t="s">
        <v>3930</v>
      </c>
      <c r="D4008" t="s">
        <v>3931</v>
      </c>
      <c r="E4008" s="32">
        <f t="shared" si="186"/>
        <v>45512</v>
      </c>
      <c r="F4008" s="51">
        <f t="shared" si="187"/>
        <v>0.125</v>
      </c>
      <c r="G4008" s="33">
        <f t="shared" si="188"/>
        <v>45512.125</v>
      </c>
    </row>
    <row r="4009" spans="1:7" x14ac:dyDescent="0.45">
      <c r="A4009">
        <v>0</v>
      </c>
      <c r="B4009">
        <v>0</v>
      </c>
      <c r="C4009" t="s">
        <v>3931</v>
      </c>
      <c r="D4009" t="s">
        <v>3932</v>
      </c>
      <c r="E4009" s="32">
        <f t="shared" si="186"/>
        <v>45512</v>
      </c>
      <c r="F4009" s="51">
        <f t="shared" si="187"/>
        <v>0.14583333333333334</v>
      </c>
      <c r="G4009" s="33">
        <f t="shared" si="188"/>
        <v>45512.145833333336</v>
      </c>
    </row>
    <row r="4010" spans="1:7" x14ac:dyDescent="0.45">
      <c r="A4010">
        <v>0</v>
      </c>
      <c r="B4010">
        <v>0</v>
      </c>
      <c r="C4010" t="s">
        <v>3932</v>
      </c>
      <c r="D4010" t="s">
        <v>3933</v>
      </c>
      <c r="E4010" s="32">
        <f t="shared" si="186"/>
        <v>45512</v>
      </c>
      <c r="F4010" s="51">
        <f t="shared" si="187"/>
        <v>0.16666666666666666</v>
      </c>
      <c r="G4010" s="33">
        <f t="shared" si="188"/>
        <v>45512.166666666664</v>
      </c>
    </row>
    <row r="4011" spans="1:7" x14ac:dyDescent="0.45">
      <c r="A4011">
        <v>0</v>
      </c>
      <c r="B4011">
        <v>0</v>
      </c>
      <c r="C4011" t="s">
        <v>3933</v>
      </c>
      <c r="D4011" t="s">
        <v>3934</v>
      </c>
      <c r="E4011" s="32">
        <f t="shared" si="186"/>
        <v>45512</v>
      </c>
      <c r="F4011" s="51">
        <f t="shared" si="187"/>
        <v>0.1875</v>
      </c>
      <c r="G4011" s="33">
        <f t="shared" si="188"/>
        <v>45512.1875</v>
      </c>
    </row>
    <row r="4012" spans="1:7" x14ac:dyDescent="0.45">
      <c r="A4012">
        <v>0</v>
      </c>
      <c r="B4012">
        <v>0</v>
      </c>
      <c r="C4012" t="s">
        <v>3934</v>
      </c>
      <c r="D4012" t="s">
        <v>3935</v>
      </c>
      <c r="E4012" s="32">
        <f t="shared" si="186"/>
        <v>45512</v>
      </c>
      <c r="F4012" s="51">
        <f t="shared" si="187"/>
        <v>0.20833333333333334</v>
      </c>
      <c r="G4012" s="33">
        <f t="shared" si="188"/>
        <v>45512.208333333336</v>
      </c>
    </row>
    <row r="4013" spans="1:7" x14ac:dyDescent="0.45">
      <c r="A4013">
        <v>0</v>
      </c>
      <c r="B4013">
        <v>0</v>
      </c>
      <c r="C4013" t="s">
        <v>3935</v>
      </c>
      <c r="D4013" t="s">
        <v>3936</v>
      </c>
      <c r="E4013" s="32">
        <f t="shared" si="186"/>
        <v>45512</v>
      </c>
      <c r="F4013" s="51">
        <f t="shared" si="187"/>
        <v>0.22916666666666666</v>
      </c>
      <c r="G4013" s="33">
        <f t="shared" si="188"/>
        <v>45512.229166666664</v>
      </c>
    </row>
    <row r="4014" spans="1:7" x14ac:dyDescent="0.45">
      <c r="A4014">
        <v>0</v>
      </c>
      <c r="B4014">
        <v>0</v>
      </c>
      <c r="C4014" t="s">
        <v>3936</v>
      </c>
      <c r="D4014" t="s">
        <v>3937</v>
      </c>
      <c r="E4014" s="32">
        <f t="shared" si="186"/>
        <v>45512</v>
      </c>
      <c r="F4014" s="51">
        <f t="shared" si="187"/>
        <v>0.25</v>
      </c>
      <c r="G4014" s="33">
        <f t="shared" si="188"/>
        <v>45512.25</v>
      </c>
    </row>
    <row r="4015" spans="1:7" x14ac:dyDescent="0.45">
      <c r="A4015">
        <v>0</v>
      </c>
      <c r="B4015">
        <v>0</v>
      </c>
      <c r="C4015" t="s">
        <v>3937</v>
      </c>
      <c r="D4015" t="s">
        <v>3938</v>
      </c>
      <c r="E4015" s="32">
        <f t="shared" si="186"/>
        <v>45512</v>
      </c>
      <c r="F4015" s="51">
        <f t="shared" si="187"/>
        <v>0.27083333333333331</v>
      </c>
      <c r="G4015" s="33">
        <f t="shared" si="188"/>
        <v>45512.270833333336</v>
      </c>
    </row>
    <row r="4016" spans="1:7" x14ac:dyDescent="0.45">
      <c r="A4016">
        <v>0</v>
      </c>
      <c r="B4016">
        <v>0</v>
      </c>
      <c r="C4016" t="s">
        <v>3938</v>
      </c>
      <c r="D4016" t="s">
        <v>3939</v>
      </c>
      <c r="E4016" s="32">
        <f t="shared" si="186"/>
        <v>45512</v>
      </c>
      <c r="F4016" s="51">
        <f t="shared" si="187"/>
        <v>0.29166666666666669</v>
      </c>
      <c r="G4016" s="33">
        <f t="shared" si="188"/>
        <v>45512.291666666664</v>
      </c>
    </row>
    <row r="4017" spans="1:7" x14ac:dyDescent="0.45">
      <c r="A4017">
        <v>0</v>
      </c>
      <c r="B4017">
        <v>0</v>
      </c>
      <c r="C4017" t="s">
        <v>3939</v>
      </c>
      <c r="D4017" t="s">
        <v>3940</v>
      </c>
      <c r="E4017" s="32">
        <f t="shared" si="186"/>
        <v>45512</v>
      </c>
      <c r="F4017" s="51">
        <f t="shared" si="187"/>
        <v>0.3125</v>
      </c>
      <c r="G4017" s="33">
        <f t="shared" si="188"/>
        <v>45512.3125</v>
      </c>
    </row>
    <row r="4018" spans="1:7" x14ac:dyDescent="0.45">
      <c r="A4018">
        <v>0</v>
      </c>
      <c r="B4018">
        <v>0</v>
      </c>
      <c r="C4018" t="s">
        <v>3940</v>
      </c>
      <c r="D4018" t="s">
        <v>3941</v>
      </c>
      <c r="E4018" s="32">
        <f t="shared" si="186"/>
        <v>45512</v>
      </c>
      <c r="F4018" s="51">
        <f t="shared" si="187"/>
        <v>0.33333333333333331</v>
      </c>
      <c r="G4018" s="33">
        <f t="shared" si="188"/>
        <v>45512.333333333336</v>
      </c>
    </row>
    <row r="4019" spans="1:7" x14ac:dyDescent="0.45">
      <c r="A4019">
        <v>0</v>
      </c>
      <c r="B4019">
        <v>0</v>
      </c>
      <c r="C4019" t="s">
        <v>3941</v>
      </c>
      <c r="D4019" t="s">
        <v>3942</v>
      </c>
      <c r="E4019" s="32">
        <f t="shared" si="186"/>
        <v>45512</v>
      </c>
      <c r="F4019" s="51">
        <f t="shared" si="187"/>
        <v>0.35416666666666669</v>
      </c>
      <c r="G4019" s="33">
        <f t="shared" si="188"/>
        <v>45512.354166666664</v>
      </c>
    </row>
    <row r="4020" spans="1:7" x14ac:dyDescent="0.45">
      <c r="A4020">
        <v>0</v>
      </c>
      <c r="B4020">
        <v>0</v>
      </c>
      <c r="C4020" t="s">
        <v>3942</v>
      </c>
      <c r="D4020" t="s">
        <v>3943</v>
      </c>
      <c r="E4020" s="32">
        <f t="shared" si="186"/>
        <v>45512</v>
      </c>
      <c r="F4020" s="51">
        <f t="shared" si="187"/>
        <v>0.375</v>
      </c>
      <c r="G4020" s="33">
        <f t="shared" si="188"/>
        <v>45512.375</v>
      </c>
    </row>
    <row r="4021" spans="1:7" x14ac:dyDescent="0.45">
      <c r="A4021">
        <v>0</v>
      </c>
      <c r="B4021">
        <v>0</v>
      </c>
      <c r="C4021" t="s">
        <v>3943</v>
      </c>
      <c r="D4021" t="s">
        <v>3944</v>
      </c>
      <c r="E4021" s="32">
        <f t="shared" si="186"/>
        <v>45512</v>
      </c>
      <c r="F4021" s="51">
        <f t="shared" si="187"/>
        <v>0.39583333333333331</v>
      </c>
      <c r="G4021" s="33">
        <f t="shared" si="188"/>
        <v>45512.395833333336</v>
      </c>
    </row>
    <row r="4022" spans="1:7" x14ac:dyDescent="0.45">
      <c r="A4022">
        <v>0</v>
      </c>
      <c r="B4022">
        <v>0</v>
      </c>
      <c r="C4022" t="s">
        <v>3944</v>
      </c>
      <c r="D4022" t="s">
        <v>3945</v>
      </c>
      <c r="E4022" s="32">
        <f t="shared" si="186"/>
        <v>45512</v>
      </c>
      <c r="F4022" s="51">
        <f t="shared" si="187"/>
        <v>0.41666666666666669</v>
      </c>
      <c r="G4022" s="33">
        <f t="shared" si="188"/>
        <v>45512.416666666664</v>
      </c>
    </row>
    <row r="4023" spans="1:7" x14ac:dyDescent="0.45">
      <c r="A4023">
        <v>0</v>
      </c>
      <c r="B4023">
        <v>0</v>
      </c>
      <c r="C4023" t="s">
        <v>3945</v>
      </c>
      <c r="D4023" t="s">
        <v>3946</v>
      </c>
      <c r="E4023" s="32">
        <f t="shared" si="186"/>
        <v>45512</v>
      </c>
      <c r="F4023" s="51">
        <f t="shared" si="187"/>
        <v>0.4375</v>
      </c>
      <c r="G4023" s="33">
        <f t="shared" si="188"/>
        <v>45512.4375</v>
      </c>
    </row>
    <row r="4024" spans="1:7" x14ac:dyDescent="0.45">
      <c r="A4024">
        <v>0</v>
      </c>
      <c r="B4024">
        <v>0</v>
      </c>
      <c r="C4024" t="s">
        <v>3946</v>
      </c>
      <c r="D4024" t="s">
        <v>3947</v>
      </c>
      <c r="E4024" s="32">
        <f t="shared" si="186"/>
        <v>45512</v>
      </c>
      <c r="F4024" s="51">
        <f t="shared" si="187"/>
        <v>0.45833333333333331</v>
      </c>
      <c r="G4024" s="33">
        <f t="shared" si="188"/>
        <v>45512.458333333336</v>
      </c>
    </row>
    <row r="4025" spans="1:7" x14ac:dyDescent="0.45">
      <c r="A4025">
        <v>5.6215000000000002</v>
      </c>
      <c r="B4025">
        <v>30.86</v>
      </c>
      <c r="C4025" t="s">
        <v>3947</v>
      </c>
      <c r="D4025" t="s">
        <v>3948</v>
      </c>
      <c r="E4025" s="32">
        <f t="shared" si="186"/>
        <v>45512</v>
      </c>
      <c r="F4025" s="51">
        <f t="shared" si="187"/>
        <v>0.47916666666666669</v>
      </c>
      <c r="G4025" s="33">
        <f t="shared" si="188"/>
        <v>45512.479166666664</v>
      </c>
    </row>
    <row r="4026" spans="1:7" x14ac:dyDescent="0.45">
      <c r="A4026">
        <v>0</v>
      </c>
      <c r="B4026">
        <v>0</v>
      </c>
      <c r="C4026" t="s">
        <v>3948</v>
      </c>
      <c r="D4026" t="s">
        <v>3949</v>
      </c>
      <c r="E4026" s="32">
        <f t="shared" si="186"/>
        <v>45512</v>
      </c>
      <c r="F4026" s="51">
        <f t="shared" si="187"/>
        <v>0.5</v>
      </c>
      <c r="G4026" s="33">
        <f t="shared" si="188"/>
        <v>45512.5</v>
      </c>
    </row>
    <row r="4027" spans="1:7" x14ac:dyDescent="0.45">
      <c r="A4027">
        <v>0</v>
      </c>
      <c r="B4027">
        <v>0</v>
      </c>
      <c r="C4027" t="s">
        <v>3949</v>
      </c>
      <c r="D4027" t="s">
        <v>3950</v>
      </c>
      <c r="E4027" s="32">
        <f t="shared" si="186"/>
        <v>45512</v>
      </c>
      <c r="F4027" s="51">
        <f t="shared" si="187"/>
        <v>0.52083333333333337</v>
      </c>
      <c r="G4027" s="33">
        <f t="shared" si="188"/>
        <v>45512.520833333336</v>
      </c>
    </row>
    <row r="4028" spans="1:7" x14ac:dyDescent="0.45">
      <c r="A4028">
        <v>0</v>
      </c>
      <c r="B4028">
        <v>0</v>
      </c>
      <c r="C4028" t="s">
        <v>3950</v>
      </c>
      <c r="D4028" t="s">
        <v>3951</v>
      </c>
      <c r="E4028" s="32">
        <f t="shared" si="186"/>
        <v>45512</v>
      </c>
      <c r="F4028" s="51">
        <f t="shared" si="187"/>
        <v>0.54166666666666663</v>
      </c>
      <c r="G4028" s="33">
        <f t="shared" si="188"/>
        <v>45512.541666666664</v>
      </c>
    </row>
    <row r="4029" spans="1:7" x14ac:dyDescent="0.45">
      <c r="A4029">
        <v>0</v>
      </c>
      <c r="B4029">
        <v>0</v>
      </c>
      <c r="C4029" t="s">
        <v>3951</v>
      </c>
      <c r="D4029" t="s">
        <v>3952</v>
      </c>
      <c r="E4029" s="32">
        <f t="shared" si="186"/>
        <v>45512</v>
      </c>
      <c r="F4029" s="51">
        <f t="shared" si="187"/>
        <v>0.5625</v>
      </c>
      <c r="G4029" s="33">
        <f t="shared" si="188"/>
        <v>45512.5625</v>
      </c>
    </row>
    <row r="4030" spans="1:7" x14ac:dyDescent="0.45">
      <c r="A4030">
        <v>0</v>
      </c>
      <c r="B4030">
        <v>0</v>
      </c>
      <c r="C4030" t="s">
        <v>3952</v>
      </c>
      <c r="D4030" t="s">
        <v>3953</v>
      </c>
      <c r="E4030" s="32">
        <f t="shared" si="186"/>
        <v>45512</v>
      </c>
      <c r="F4030" s="51">
        <f t="shared" si="187"/>
        <v>0.58333333333333337</v>
      </c>
      <c r="G4030" s="33">
        <f t="shared" si="188"/>
        <v>45512.583333333336</v>
      </c>
    </row>
    <row r="4031" spans="1:7" x14ac:dyDescent="0.45">
      <c r="A4031">
        <v>0</v>
      </c>
      <c r="B4031">
        <v>0</v>
      </c>
      <c r="C4031" t="s">
        <v>3953</v>
      </c>
      <c r="D4031" t="s">
        <v>3954</v>
      </c>
      <c r="E4031" s="32">
        <f t="shared" si="186"/>
        <v>45512</v>
      </c>
      <c r="F4031" s="51">
        <f t="shared" si="187"/>
        <v>0.60416666666666663</v>
      </c>
      <c r="G4031" s="33">
        <f t="shared" si="188"/>
        <v>45512.604166666664</v>
      </c>
    </row>
    <row r="4032" spans="1:7" x14ac:dyDescent="0.45">
      <c r="A4032">
        <v>0</v>
      </c>
      <c r="B4032">
        <v>0</v>
      </c>
      <c r="C4032" t="s">
        <v>3954</v>
      </c>
      <c r="D4032" t="s">
        <v>3955</v>
      </c>
      <c r="E4032" s="32">
        <f t="shared" si="186"/>
        <v>45512</v>
      </c>
      <c r="F4032" s="51">
        <f t="shared" si="187"/>
        <v>0.625</v>
      </c>
      <c r="G4032" s="33">
        <f t="shared" si="188"/>
        <v>45512.625</v>
      </c>
    </row>
    <row r="4033" spans="1:7" x14ac:dyDescent="0.45">
      <c r="A4033">
        <v>0</v>
      </c>
      <c r="B4033">
        <v>0</v>
      </c>
      <c r="C4033" t="s">
        <v>3955</v>
      </c>
      <c r="D4033" t="s">
        <v>3956</v>
      </c>
      <c r="E4033" s="32">
        <f t="shared" si="186"/>
        <v>45512</v>
      </c>
      <c r="F4033" s="51">
        <f t="shared" si="187"/>
        <v>0.64583333333333337</v>
      </c>
      <c r="G4033" s="33">
        <f t="shared" si="188"/>
        <v>45512.645833333336</v>
      </c>
    </row>
    <row r="4034" spans="1:7" x14ac:dyDescent="0.45">
      <c r="A4034">
        <v>0</v>
      </c>
      <c r="B4034">
        <v>0</v>
      </c>
      <c r="C4034" t="s">
        <v>3956</v>
      </c>
      <c r="D4034" t="s">
        <v>3957</v>
      </c>
      <c r="E4034" s="32">
        <f t="shared" si="186"/>
        <v>45512</v>
      </c>
      <c r="F4034" s="51">
        <f t="shared" si="187"/>
        <v>0.66666666666666663</v>
      </c>
      <c r="G4034" s="33">
        <f t="shared" si="188"/>
        <v>45512.666666666664</v>
      </c>
    </row>
    <row r="4035" spans="1:7" x14ac:dyDescent="0.45">
      <c r="A4035">
        <v>0</v>
      </c>
      <c r="B4035">
        <v>0</v>
      </c>
      <c r="C4035" t="s">
        <v>3957</v>
      </c>
      <c r="D4035" t="s">
        <v>3958</v>
      </c>
      <c r="E4035" s="32">
        <f t="shared" si="186"/>
        <v>45512</v>
      </c>
      <c r="F4035" s="51">
        <f t="shared" si="187"/>
        <v>0.6875</v>
      </c>
      <c r="G4035" s="33">
        <f t="shared" si="188"/>
        <v>45512.6875</v>
      </c>
    </row>
    <row r="4036" spans="1:7" x14ac:dyDescent="0.45">
      <c r="A4036">
        <v>0</v>
      </c>
      <c r="B4036">
        <v>0</v>
      </c>
      <c r="C4036" t="s">
        <v>3958</v>
      </c>
      <c r="D4036" t="s">
        <v>3959</v>
      </c>
      <c r="E4036" s="32">
        <f t="shared" ref="E4036:E4099" si="189">DATE(MID(C4036,2,4),MID(C4036,7,2),MID(C4036,10,2))</f>
        <v>45512</v>
      </c>
      <c r="F4036" s="51">
        <f t="shared" ref="F4036:F4099" si="190">TIME(MID(C4036,13,2),MID(C4036,16,2),0)</f>
        <v>0.70833333333333337</v>
      </c>
      <c r="G4036" s="33">
        <f t="shared" ref="G4036:G4099" si="191">E4036+F4036</f>
        <v>45512.708333333336</v>
      </c>
    </row>
    <row r="4037" spans="1:7" x14ac:dyDescent="0.45">
      <c r="A4037">
        <v>0</v>
      </c>
      <c r="B4037">
        <v>0</v>
      </c>
      <c r="C4037" t="s">
        <v>3959</v>
      </c>
      <c r="D4037" t="s">
        <v>3960</v>
      </c>
      <c r="E4037" s="32">
        <f t="shared" si="189"/>
        <v>45512</v>
      </c>
      <c r="F4037" s="51">
        <f t="shared" si="190"/>
        <v>0.72916666666666663</v>
      </c>
      <c r="G4037" s="33">
        <f t="shared" si="191"/>
        <v>45512.729166666664</v>
      </c>
    </row>
    <row r="4038" spans="1:7" x14ac:dyDescent="0.45">
      <c r="A4038">
        <v>0</v>
      </c>
      <c r="B4038">
        <v>0</v>
      </c>
      <c r="C4038" t="s">
        <v>3960</v>
      </c>
      <c r="D4038" t="s">
        <v>3961</v>
      </c>
      <c r="E4038" s="32">
        <f t="shared" si="189"/>
        <v>45512</v>
      </c>
      <c r="F4038" s="51">
        <f t="shared" si="190"/>
        <v>0.75</v>
      </c>
      <c r="G4038" s="33">
        <f t="shared" si="191"/>
        <v>45512.75</v>
      </c>
    </row>
    <row r="4039" spans="1:7" x14ac:dyDescent="0.45">
      <c r="A4039">
        <v>0</v>
      </c>
      <c r="B4039">
        <v>0</v>
      </c>
      <c r="C4039" t="s">
        <v>3961</v>
      </c>
      <c r="D4039" t="s">
        <v>3962</v>
      </c>
      <c r="E4039" s="32">
        <f t="shared" si="189"/>
        <v>45512</v>
      </c>
      <c r="F4039" s="51">
        <f t="shared" si="190"/>
        <v>0.77083333333333337</v>
      </c>
      <c r="G4039" s="33">
        <f t="shared" si="191"/>
        <v>45512.770833333336</v>
      </c>
    </row>
    <row r="4040" spans="1:7" x14ac:dyDescent="0.45">
      <c r="A4040">
        <v>0</v>
      </c>
      <c r="B4040">
        <v>0</v>
      </c>
      <c r="C4040" t="s">
        <v>3962</v>
      </c>
      <c r="D4040" t="s">
        <v>3963</v>
      </c>
      <c r="E4040" s="32">
        <f t="shared" si="189"/>
        <v>45512</v>
      </c>
      <c r="F4040" s="51">
        <f t="shared" si="190"/>
        <v>0.79166666666666663</v>
      </c>
      <c r="G4040" s="33">
        <f t="shared" si="191"/>
        <v>45512.791666666664</v>
      </c>
    </row>
    <row r="4041" spans="1:7" x14ac:dyDescent="0.45">
      <c r="A4041">
        <v>0</v>
      </c>
      <c r="B4041">
        <v>0</v>
      </c>
      <c r="C4041" t="s">
        <v>3963</v>
      </c>
      <c r="D4041" t="s">
        <v>3964</v>
      </c>
      <c r="E4041" s="32">
        <f t="shared" si="189"/>
        <v>45512</v>
      </c>
      <c r="F4041" s="51">
        <f t="shared" si="190"/>
        <v>0.8125</v>
      </c>
      <c r="G4041" s="33">
        <f t="shared" si="191"/>
        <v>45512.8125</v>
      </c>
    </row>
    <row r="4042" spans="1:7" x14ac:dyDescent="0.45">
      <c r="A4042">
        <v>0</v>
      </c>
      <c r="B4042">
        <v>0</v>
      </c>
      <c r="C4042" t="s">
        <v>3964</v>
      </c>
      <c r="D4042" t="s">
        <v>3965</v>
      </c>
      <c r="E4042" s="32">
        <f t="shared" si="189"/>
        <v>45512</v>
      </c>
      <c r="F4042" s="51">
        <f t="shared" si="190"/>
        <v>0.83333333333333337</v>
      </c>
      <c r="G4042" s="33">
        <f t="shared" si="191"/>
        <v>45512.833333333336</v>
      </c>
    </row>
    <row r="4043" spans="1:7" x14ac:dyDescent="0.45">
      <c r="A4043">
        <v>0</v>
      </c>
      <c r="B4043">
        <v>0</v>
      </c>
      <c r="C4043" t="s">
        <v>3965</v>
      </c>
      <c r="D4043" t="s">
        <v>3966</v>
      </c>
      <c r="E4043" s="32">
        <f t="shared" si="189"/>
        <v>45512</v>
      </c>
      <c r="F4043" s="51">
        <f t="shared" si="190"/>
        <v>0.85416666666666663</v>
      </c>
      <c r="G4043" s="33">
        <f t="shared" si="191"/>
        <v>45512.854166666664</v>
      </c>
    </row>
    <row r="4044" spans="1:7" x14ac:dyDescent="0.45">
      <c r="A4044">
        <v>0</v>
      </c>
      <c r="B4044">
        <v>0</v>
      </c>
      <c r="C4044" t="s">
        <v>3966</v>
      </c>
      <c r="D4044" t="s">
        <v>3967</v>
      </c>
      <c r="E4044" s="32">
        <f t="shared" si="189"/>
        <v>45512</v>
      </c>
      <c r="F4044" s="51">
        <f t="shared" si="190"/>
        <v>0.875</v>
      </c>
      <c r="G4044" s="33">
        <f t="shared" si="191"/>
        <v>45512.875</v>
      </c>
    </row>
    <row r="4045" spans="1:7" x14ac:dyDescent="0.45">
      <c r="A4045">
        <v>0</v>
      </c>
      <c r="B4045">
        <v>0</v>
      </c>
      <c r="C4045" t="s">
        <v>3967</v>
      </c>
      <c r="D4045" t="s">
        <v>3968</v>
      </c>
      <c r="E4045" s="32">
        <f t="shared" si="189"/>
        <v>45512</v>
      </c>
      <c r="F4045" s="51">
        <f t="shared" si="190"/>
        <v>0.89583333333333337</v>
      </c>
      <c r="G4045" s="33">
        <f t="shared" si="191"/>
        <v>45512.895833333336</v>
      </c>
    </row>
    <row r="4046" spans="1:7" x14ac:dyDescent="0.45">
      <c r="A4046">
        <v>0</v>
      </c>
      <c r="B4046">
        <v>0</v>
      </c>
      <c r="C4046" t="s">
        <v>3968</v>
      </c>
      <c r="D4046" t="s">
        <v>3969</v>
      </c>
      <c r="E4046" s="32">
        <f t="shared" si="189"/>
        <v>45512</v>
      </c>
      <c r="F4046" s="51">
        <f t="shared" si="190"/>
        <v>0.91666666666666663</v>
      </c>
      <c r="G4046" s="33">
        <f t="shared" si="191"/>
        <v>45512.916666666664</v>
      </c>
    </row>
    <row r="4047" spans="1:7" x14ac:dyDescent="0.45">
      <c r="A4047">
        <v>0</v>
      </c>
      <c r="B4047">
        <v>0</v>
      </c>
      <c r="C4047" t="s">
        <v>3969</v>
      </c>
      <c r="D4047" t="s">
        <v>3970</v>
      </c>
      <c r="E4047" s="32">
        <f t="shared" si="189"/>
        <v>45512</v>
      </c>
      <c r="F4047" s="51">
        <f t="shared" si="190"/>
        <v>0.9375</v>
      </c>
      <c r="G4047" s="33">
        <f t="shared" si="191"/>
        <v>45512.9375</v>
      </c>
    </row>
    <row r="4048" spans="1:7" x14ac:dyDescent="0.45">
      <c r="A4048">
        <v>0</v>
      </c>
      <c r="B4048">
        <v>0</v>
      </c>
      <c r="C4048" t="s">
        <v>3970</v>
      </c>
      <c r="D4048" t="s">
        <v>3971</v>
      </c>
      <c r="E4048" s="32">
        <f t="shared" si="189"/>
        <v>45512</v>
      </c>
      <c r="F4048" s="51">
        <f t="shared" si="190"/>
        <v>0.95833333333333337</v>
      </c>
      <c r="G4048" s="33">
        <f t="shared" si="191"/>
        <v>45512.958333333336</v>
      </c>
    </row>
    <row r="4049" spans="1:7" x14ac:dyDescent="0.45">
      <c r="A4049">
        <v>0</v>
      </c>
      <c r="B4049">
        <v>0</v>
      </c>
      <c r="C4049" t="s">
        <v>3971</v>
      </c>
      <c r="D4049" t="s">
        <v>3972</v>
      </c>
      <c r="E4049" s="32">
        <f t="shared" si="189"/>
        <v>45512</v>
      </c>
      <c r="F4049" s="51">
        <f t="shared" si="190"/>
        <v>0.97916666666666663</v>
      </c>
      <c r="G4049" s="33">
        <f t="shared" si="191"/>
        <v>45512.979166666664</v>
      </c>
    </row>
    <row r="4050" spans="1:7" x14ac:dyDescent="0.45">
      <c r="A4050">
        <v>0</v>
      </c>
      <c r="B4050">
        <v>0</v>
      </c>
      <c r="C4050" t="s">
        <v>3972</v>
      </c>
      <c r="D4050" t="s">
        <v>3973</v>
      </c>
      <c r="E4050" s="32">
        <f t="shared" si="189"/>
        <v>45513</v>
      </c>
      <c r="F4050" s="51">
        <f t="shared" si="190"/>
        <v>0</v>
      </c>
      <c r="G4050" s="33">
        <f t="shared" si="191"/>
        <v>45513</v>
      </c>
    </row>
    <row r="4051" spans="1:7" x14ac:dyDescent="0.45">
      <c r="A4051">
        <v>0</v>
      </c>
      <c r="B4051">
        <v>0</v>
      </c>
      <c r="C4051" t="s">
        <v>3973</v>
      </c>
      <c r="D4051" t="s">
        <v>3974</v>
      </c>
      <c r="E4051" s="32">
        <f t="shared" si="189"/>
        <v>45513</v>
      </c>
      <c r="F4051" s="51">
        <f t="shared" si="190"/>
        <v>2.0833333333333332E-2</v>
      </c>
      <c r="G4051" s="33">
        <f t="shared" si="191"/>
        <v>45513.020833333336</v>
      </c>
    </row>
    <row r="4052" spans="1:7" x14ac:dyDescent="0.45">
      <c r="A4052">
        <v>0</v>
      </c>
      <c r="B4052">
        <v>0</v>
      </c>
      <c r="C4052" t="s">
        <v>3974</v>
      </c>
      <c r="D4052" t="s">
        <v>3975</v>
      </c>
      <c r="E4052" s="32">
        <f t="shared" si="189"/>
        <v>45513</v>
      </c>
      <c r="F4052" s="51">
        <f t="shared" si="190"/>
        <v>4.1666666666666664E-2</v>
      </c>
      <c r="G4052" s="33">
        <f t="shared" si="191"/>
        <v>45513.041666666664</v>
      </c>
    </row>
    <row r="4053" spans="1:7" x14ac:dyDescent="0.45">
      <c r="A4053">
        <v>0</v>
      </c>
      <c r="B4053">
        <v>0</v>
      </c>
      <c r="C4053" t="s">
        <v>3975</v>
      </c>
      <c r="D4053" t="s">
        <v>3976</v>
      </c>
      <c r="E4053" s="32">
        <f t="shared" si="189"/>
        <v>45513</v>
      </c>
      <c r="F4053" s="51">
        <f t="shared" si="190"/>
        <v>6.25E-2</v>
      </c>
      <c r="G4053" s="33">
        <f t="shared" si="191"/>
        <v>45513.0625</v>
      </c>
    </row>
    <row r="4054" spans="1:7" x14ac:dyDescent="0.45">
      <c r="A4054">
        <v>0</v>
      </c>
      <c r="B4054">
        <v>0</v>
      </c>
      <c r="C4054" t="s">
        <v>3976</v>
      </c>
      <c r="D4054" t="s">
        <v>3977</v>
      </c>
      <c r="E4054" s="32">
        <f t="shared" si="189"/>
        <v>45513</v>
      </c>
      <c r="F4054" s="51">
        <f t="shared" si="190"/>
        <v>8.3333333333333329E-2</v>
      </c>
      <c r="G4054" s="33">
        <f t="shared" si="191"/>
        <v>45513.083333333336</v>
      </c>
    </row>
    <row r="4055" spans="1:7" x14ac:dyDescent="0.45">
      <c r="A4055">
        <v>0</v>
      </c>
      <c r="B4055">
        <v>0</v>
      </c>
      <c r="C4055" t="s">
        <v>3977</v>
      </c>
      <c r="D4055" t="s">
        <v>3978</v>
      </c>
      <c r="E4055" s="32">
        <f t="shared" si="189"/>
        <v>45513</v>
      </c>
      <c r="F4055" s="51">
        <f t="shared" si="190"/>
        <v>0.10416666666666667</v>
      </c>
      <c r="G4055" s="33">
        <f t="shared" si="191"/>
        <v>45513.104166666664</v>
      </c>
    </row>
    <row r="4056" spans="1:7" x14ac:dyDescent="0.45">
      <c r="A4056">
        <v>0</v>
      </c>
      <c r="B4056">
        <v>0</v>
      </c>
      <c r="C4056" t="s">
        <v>3978</v>
      </c>
      <c r="D4056" t="s">
        <v>3979</v>
      </c>
      <c r="E4056" s="32">
        <f t="shared" si="189"/>
        <v>45513</v>
      </c>
      <c r="F4056" s="51">
        <f t="shared" si="190"/>
        <v>0.125</v>
      </c>
      <c r="G4056" s="33">
        <f t="shared" si="191"/>
        <v>45513.125</v>
      </c>
    </row>
    <row r="4057" spans="1:7" x14ac:dyDescent="0.45">
      <c r="A4057">
        <v>0</v>
      </c>
      <c r="B4057">
        <v>0</v>
      </c>
      <c r="C4057" t="s">
        <v>3979</v>
      </c>
      <c r="D4057" t="s">
        <v>3980</v>
      </c>
      <c r="E4057" s="32">
        <f t="shared" si="189"/>
        <v>45513</v>
      </c>
      <c r="F4057" s="51">
        <f t="shared" si="190"/>
        <v>0.14583333333333334</v>
      </c>
      <c r="G4057" s="33">
        <f t="shared" si="191"/>
        <v>45513.145833333336</v>
      </c>
    </row>
    <row r="4058" spans="1:7" x14ac:dyDescent="0.45">
      <c r="A4058">
        <v>0</v>
      </c>
      <c r="B4058">
        <v>0</v>
      </c>
      <c r="C4058" t="s">
        <v>3980</v>
      </c>
      <c r="D4058" t="s">
        <v>3981</v>
      </c>
      <c r="E4058" s="32">
        <f t="shared" si="189"/>
        <v>45513</v>
      </c>
      <c r="F4058" s="51">
        <f t="shared" si="190"/>
        <v>0.16666666666666666</v>
      </c>
      <c r="G4058" s="33">
        <f t="shared" si="191"/>
        <v>45513.166666666664</v>
      </c>
    </row>
    <row r="4059" spans="1:7" x14ac:dyDescent="0.45">
      <c r="A4059">
        <v>0</v>
      </c>
      <c r="B4059">
        <v>0</v>
      </c>
      <c r="C4059" t="s">
        <v>3981</v>
      </c>
      <c r="D4059" t="s">
        <v>3982</v>
      </c>
      <c r="E4059" s="32">
        <f t="shared" si="189"/>
        <v>45513</v>
      </c>
      <c r="F4059" s="51">
        <f t="shared" si="190"/>
        <v>0.1875</v>
      </c>
      <c r="G4059" s="33">
        <f t="shared" si="191"/>
        <v>45513.1875</v>
      </c>
    </row>
    <row r="4060" spans="1:7" x14ac:dyDescent="0.45">
      <c r="A4060">
        <v>0</v>
      </c>
      <c r="B4060">
        <v>0</v>
      </c>
      <c r="C4060" t="s">
        <v>3982</v>
      </c>
      <c r="D4060" t="s">
        <v>3983</v>
      </c>
      <c r="E4060" s="32">
        <f t="shared" si="189"/>
        <v>45513</v>
      </c>
      <c r="F4060" s="51">
        <f t="shared" si="190"/>
        <v>0.20833333333333334</v>
      </c>
      <c r="G4060" s="33">
        <f t="shared" si="191"/>
        <v>45513.208333333336</v>
      </c>
    </row>
    <row r="4061" spans="1:7" x14ac:dyDescent="0.45">
      <c r="A4061">
        <v>0</v>
      </c>
      <c r="B4061">
        <v>0</v>
      </c>
      <c r="C4061" t="s">
        <v>3983</v>
      </c>
      <c r="D4061" t="s">
        <v>3984</v>
      </c>
      <c r="E4061" s="32">
        <f t="shared" si="189"/>
        <v>45513</v>
      </c>
      <c r="F4061" s="51">
        <f t="shared" si="190"/>
        <v>0.22916666666666666</v>
      </c>
      <c r="G4061" s="33">
        <f t="shared" si="191"/>
        <v>45513.229166666664</v>
      </c>
    </row>
    <row r="4062" spans="1:7" x14ac:dyDescent="0.45">
      <c r="A4062">
        <v>0</v>
      </c>
      <c r="B4062">
        <v>0</v>
      </c>
      <c r="C4062" t="s">
        <v>3984</v>
      </c>
      <c r="D4062" t="s">
        <v>3985</v>
      </c>
      <c r="E4062" s="32">
        <f t="shared" si="189"/>
        <v>45513</v>
      </c>
      <c r="F4062" s="51">
        <f t="shared" si="190"/>
        <v>0.25</v>
      </c>
      <c r="G4062" s="33">
        <f t="shared" si="191"/>
        <v>45513.25</v>
      </c>
    </row>
    <row r="4063" spans="1:7" x14ac:dyDescent="0.45">
      <c r="A4063">
        <v>0</v>
      </c>
      <c r="B4063">
        <v>0</v>
      </c>
      <c r="C4063" t="s">
        <v>3985</v>
      </c>
      <c r="D4063" t="s">
        <v>3986</v>
      </c>
      <c r="E4063" s="32">
        <f t="shared" si="189"/>
        <v>45513</v>
      </c>
      <c r="F4063" s="51">
        <f t="shared" si="190"/>
        <v>0.27083333333333331</v>
      </c>
      <c r="G4063" s="33">
        <f t="shared" si="191"/>
        <v>45513.270833333336</v>
      </c>
    </row>
    <row r="4064" spans="1:7" x14ac:dyDescent="0.45">
      <c r="A4064">
        <v>0</v>
      </c>
      <c r="B4064">
        <v>0</v>
      </c>
      <c r="C4064" t="s">
        <v>3986</v>
      </c>
      <c r="D4064" t="s">
        <v>3987</v>
      </c>
      <c r="E4064" s="32">
        <f t="shared" si="189"/>
        <v>45513</v>
      </c>
      <c r="F4064" s="51">
        <f t="shared" si="190"/>
        <v>0.29166666666666669</v>
      </c>
      <c r="G4064" s="33">
        <f t="shared" si="191"/>
        <v>45513.291666666664</v>
      </c>
    </row>
    <row r="4065" spans="1:7" x14ac:dyDescent="0.45">
      <c r="A4065">
        <v>0</v>
      </c>
      <c r="B4065">
        <v>0</v>
      </c>
      <c r="C4065" t="s">
        <v>3987</v>
      </c>
      <c r="D4065" t="s">
        <v>3988</v>
      </c>
      <c r="E4065" s="32">
        <f t="shared" si="189"/>
        <v>45513</v>
      </c>
      <c r="F4065" s="51">
        <f t="shared" si="190"/>
        <v>0.3125</v>
      </c>
      <c r="G4065" s="33">
        <f t="shared" si="191"/>
        <v>45513.3125</v>
      </c>
    </row>
    <row r="4066" spans="1:7" x14ac:dyDescent="0.45">
      <c r="A4066">
        <v>0</v>
      </c>
      <c r="B4066">
        <v>0</v>
      </c>
      <c r="C4066" t="s">
        <v>3988</v>
      </c>
      <c r="D4066" t="s">
        <v>3989</v>
      </c>
      <c r="E4066" s="32">
        <f t="shared" si="189"/>
        <v>45513</v>
      </c>
      <c r="F4066" s="51">
        <f t="shared" si="190"/>
        <v>0.33333333333333331</v>
      </c>
      <c r="G4066" s="33">
        <f t="shared" si="191"/>
        <v>45513.333333333336</v>
      </c>
    </row>
    <row r="4067" spans="1:7" x14ac:dyDescent="0.45">
      <c r="A4067">
        <v>0</v>
      </c>
      <c r="B4067">
        <v>0</v>
      </c>
      <c r="C4067" t="s">
        <v>3989</v>
      </c>
      <c r="D4067" t="s">
        <v>3990</v>
      </c>
      <c r="E4067" s="32">
        <f t="shared" si="189"/>
        <v>45513</v>
      </c>
      <c r="F4067" s="51">
        <f t="shared" si="190"/>
        <v>0.35416666666666669</v>
      </c>
      <c r="G4067" s="33">
        <f t="shared" si="191"/>
        <v>45513.354166666664</v>
      </c>
    </row>
    <row r="4068" spans="1:7" x14ac:dyDescent="0.45">
      <c r="A4068">
        <v>0</v>
      </c>
      <c r="B4068">
        <v>0</v>
      </c>
      <c r="C4068" t="s">
        <v>3990</v>
      </c>
      <c r="D4068" t="s">
        <v>3991</v>
      </c>
      <c r="E4068" s="32">
        <f t="shared" si="189"/>
        <v>45513</v>
      </c>
      <c r="F4068" s="51">
        <f t="shared" si="190"/>
        <v>0.375</v>
      </c>
      <c r="G4068" s="33">
        <f t="shared" si="191"/>
        <v>45513.375</v>
      </c>
    </row>
    <row r="4069" spans="1:7" x14ac:dyDescent="0.45">
      <c r="A4069">
        <v>0</v>
      </c>
      <c r="B4069">
        <v>0</v>
      </c>
      <c r="C4069" t="s">
        <v>3991</v>
      </c>
      <c r="D4069" t="s">
        <v>3992</v>
      </c>
      <c r="E4069" s="32">
        <f t="shared" si="189"/>
        <v>45513</v>
      </c>
      <c r="F4069" s="51">
        <f t="shared" si="190"/>
        <v>0.39583333333333331</v>
      </c>
      <c r="G4069" s="33">
        <f t="shared" si="191"/>
        <v>45513.395833333336</v>
      </c>
    </row>
    <row r="4070" spans="1:7" x14ac:dyDescent="0.45">
      <c r="A4070">
        <v>0</v>
      </c>
      <c r="B4070">
        <v>0</v>
      </c>
      <c r="C4070" t="s">
        <v>3992</v>
      </c>
      <c r="D4070" t="s">
        <v>3993</v>
      </c>
      <c r="E4070" s="32">
        <f t="shared" si="189"/>
        <v>45513</v>
      </c>
      <c r="F4070" s="51">
        <f t="shared" si="190"/>
        <v>0.41666666666666669</v>
      </c>
      <c r="G4070" s="33">
        <f t="shared" si="191"/>
        <v>45513.416666666664</v>
      </c>
    </row>
    <row r="4071" spans="1:7" x14ac:dyDescent="0.45">
      <c r="A4071">
        <v>0</v>
      </c>
      <c r="B4071">
        <v>0</v>
      </c>
      <c r="C4071" t="s">
        <v>3993</v>
      </c>
      <c r="D4071" t="s">
        <v>3994</v>
      </c>
      <c r="E4071" s="32">
        <f t="shared" si="189"/>
        <v>45513</v>
      </c>
      <c r="F4071" s="51">
        <f t="shared" si="190"/>
        <v>0.4375</v>
      </c>
      <c r="G4071" s="33">
        <f t="shared" si="191"/>
        <v>45513.4375</v>
      </c>
    </row>
    <row r="4072" spans="1:7" x14ac:dyDescent="0.45">
      <c r="A4072">
        <v>0</v>
      </c>
      <c r="B4072">
        <v>0</v>
      </c>
      <c r="C4072" t="s">
        <v>3994</v>
      </c>
      <c r="D4072" t="s">
        <v>3995</v>
      </c>
      <c r="E4072" s="32">
        <f t="shared" si="189"/>
        <v>45513</v>
      </c>
      <c r="F4072" s="51">
        <f t="shared" si="190"/>
        <v>0.45833333333333331</v>
      </c>
      <c r="G4072" s="33">
        <f t="shared" si="191"/>
        <v>45513.458333333336</v>
      </c>
    </row>
    <row r="4073" spans="1:7" x14ac:dyDescent="0.45">
      <c r="A4073">
        <v>0</v>
      </c>
      <c r="B4073">
        <v>0</v>
      </c>
      <c r="C4073" t="s">
        <v>3995</v>
      </c>
      <c r="D4073" t="s">
        <v>3996</v>
      </c>
      <c r="E4073" s="32">
        <f t="shared" si="189"/>
        <v>45513</v>
      </c>
      <c r="F4073" s="51">
        <f t="shared" si="190"/>
        <v>0.47916666666666669</v>
      </c>
      <c r="G4073" s="33">
        <f t="shared" si="191"/>
        <v>45513.479166666664</v>
      </c>
    </row>
    <row r="4074" spans="1:7" x14ac:dyDescent="0.45">
      <c r="A4074">
        <v>0</v>
      </c>
      <c r="B4074">
        <v>0</v>
      </c>
      <c r="C4074" t="s">
        <v>3996</v>
      </c>
      <c r="D4074" t="s">
        <v>3997</v>
      </c>
      <c r="E4074" s="32">
        <f t="shared" si="189"/>
        <v>45513</v>
      </c>
      <c r="F4074" s="51">
        <f t="shared" si="190"/>
        <v>0.5</v>
      </c>
      <c r="G4074" s="33">
        <f t="shared" si="191"/>
        <v>45513.5</v>
      </c>
    </row>
    <row r="4075" spans="1:7" x14ac:dyDescent="0.45">
      <c r="A4075">
        <v>0</v>
      </c>
      <c r="B4075">
        <v>0</v>
      </c>
      <c r="C4075" t="s">
        <v>3997</v>
      </c>
      <c r="D4075" t="s">
        <v>10846</v>
      </c>
      <c r="E4075" s="32">
        <f t="shared" si="189"/>
        <v>45513</v>
      </c>
      <c r="F4075" s="51">
        <f t="shared" si="190"/>
        <v>0.52083333333333337</v>
      </c>
      <c r="G4075" s="33">
        <f t="shared" si="191"/>
        <v>45513.520833333336</v>
      </c>
    </row>
    <row r="4076" spans="1:7" x14ac:dyDescent="0.45">
      <c r="A4076">
        <v>0</v>
      </c>
      <c r="B4076">
        <v>0</v>
      </c>
      <c r="C4076" t="s">
        <v>10846</v>
      </c>
      <c r="D4076" t="s">
        <v>10847</v>
      </c>
      <c r="E4076" s="32">
        <f t="shared" si="189"/>
        <v>45513</v>
      </c>
      <c r="F4076" s="51">
        <f t="shared" si="190"/>
        <v>0.54166666666666663</v>
      </c>
      <c r="G4076" s="33">
        <f t="shared" si="191"/>
        <v>45513.541666666664</v>
      </c>
    </row>
    <row r="4077" spans="1:7" x14ac:dyDescent="0.45">
      <c r="A4077">
        <v>0</v>
      </c>
      <c r="B4077">
        <v>0</v>
      </c>
      <c r="C4077" t="s">
        <v>10847</v>
      </c>
      <c r="D4077" t="s">
        <v>10848</v>
      </c>
      <c r="E4077" s="32">
        <f t="shared" si="189"/>
        <v>45513</v>
      </c>
      <c r="F4077" s="51">
        <f t="shared" si="190"/>
        <v>0.5625</v>
      </c>
      <c r="G4077" s="33">
        <f t="shared" si="191"/>
        <v>45513.5625</v>
      </c>
    </row>
    <row r="4078" spans="1:7" x14ac:dyDescent="0.45">
      <c r="A4078">
        <v>0</v>
      </c>
      <c r="B4078">
        <v>0</v>
      </c>
      <c r="C4078" t="s">
        <v>10848</v>
      </c>
      <c r="D4078" t="s">
        <v>10849</v>
      </c>
      <c r="E4078" s="32">
        <f t="shared" si="189"/>
        <v>45513</v>
      </c>
      <c r="F4078" s="51">
        <f t="shared" si="190"/>
        <v>0.58333333333333337</v>
      </c>
      <c r="G4078" s="33">
        <f t="shared" si="191"/>
        <v>45513.583333333336</v>
      </c>
    </row>
    <row r="4079" spans="1:7" x14ac:dyDescent="0.45">
      <c r="A4079">
        <v>0</v>
      </c>
      <c r="B4079">
        <v>0</v>
      </c>
      <c r="C4079" t="s">
        <v>10849</v>
      </c>
      <c r="D4079" t="s">
        <v>10850</v>
      </c>
      <c r="E4079" s="32">
        <f t="shared" si="189"/>
        <v>45513</v>
      </c>
      <c r="F4079" s="51">
        <f t="shared" si="190"/>
        <v>0.60416666666666663</v>
      </c>
      <c r="G4079" s="33">
        <f t="shared" si="191"/>
        <v>45513.604166666664</v>
      </c>
    </row>
    <row r="4080" spans="1:7" x14ac:dyDescent="0.45">
      <c r="A4080">
        <v>0</v>
      </c>
      <c r="B4080">
        <v>0</v>
      </c>
      <c r="C4080" t="s">
        <v>10850</v>
      </c>
      <c r="D4080" t="s">
        <v>10851</v>
      </c>
      <c r="E4080" s="32">
        <f t="shared" si="189"/>
        <v>45513</v>
      </c>
      <c r="F4080" s="51">
        <f t="shared" si="190"/>
        <v>0.625</v>
      </c>
      <c r="G4080" s="33">
        <f t="shared" si="191"/>
        <v>45513.625</v>
      </c>
    </row>
    <row r="4081" spans="1:7" x14ac:dyDescent="0.45">
      <c r="A4081">
        <v>0</v>
      </c>
      <c r="B4081">
        <v>0</v>
      </c>
      <c r="C4081" t="s">
        <v>10851</v>
      </c>
      <c r="D4081" t="s">
        <v>10852</v>
      </c>
      <c r="E4081" s="32">
        <f t="shared" si="189"/>
        <v>45513</v>
      </c>
      <c r="F4081" s="51">
        <f t="shared" si="190"/>
        <v>0.64583333333333337</v>
      </c>
      <c r="G4081" s="33">
        <f t="shared" si="191"/>
        <v>45513.645833333336</v>
      </c>
    </row>
    <row r="4082" spans="1:7" x14ac:dyDescent="0.45">
      <c r="A4082">
        <v>0</v>
      </c>
      <c r="B4082">
        <v>0</v>
      </c>
      <c r="C4082" t="s">
        <v>10852</v>
      </c>
      <c r="D4082" t="s">
        <v>10853</v>
      </c>
      <c r="E4082" s="32">
        <f t="shared" si="189"/>
        <v>45513</v>
      </c>
      <c r="F4082" s="51">
        <f t="shared" si="190"/>
        <v>0.66666666666666663</v>
      </c>
      <c r="G4082" s="33">
        <f t="shared" si="191"/>
        <v>45513.666666666664</v>
      </c>
    </row>
    <row r="4083" spans="1:7" x14ac:dyDescent="0.45">
      <c r="A4083">
        <v>0</v>
      </c>
      <c r="B4083">
        <v>0</v>
      </c>
      <c r="C4083" t="s">
        <v>10853</v>
      </c>
      <c r="D4083" t="s">
        <v>10854</v>
      </c>
      <c r="E4083" s="32">
        <f t="shared" si="189"/>
        <v>45513</v>
      </c>
      <c r="F4083" s="51">
        <f t="shared" si="190"/>
        <v>0.6875</v>
      </c>
      <c r="G4083" s="33">
        <f t="shared" si="191"/>
        <v>45513.6875</v>
      </c>
    </row>
    <row r="4084" spans="1:7" x14ac:dyDescent="0.45">
      <c r="A4084">
        <v>0</v>
      </c>
      <c r="B4084">
        <v>0</v>
      </c>
      <c r="C4084" t="s">
        <v>10854</v>
      </c>
      <c r="D4084" t="s">
        <v>10855</v>
      </c>
      <c r="E4084" s="32">
        <f t="shared" si="189"/>
        <v>45513</v>
      </c>
      <c r="F4084" s="51">
        <f t="shared" si="190"/>
        <v>0.70833333333333337</v>
      </c>
      <c r="G4084" s="33">
        <f t="shared" si="191"/>
        <v>45513.708333333336</v>
      </c>
    </row>
    <row r="4085" spans="1:7" x14ac:dyDescent="0.45">
      <c r="A4085">
        <v>0</v>
      </c>
      <c r="B4085">
        <v>0</v>
      </c>
      <c r="C4085" t="s">
        <v>10855</v>
      </c>
      <c r="D4085" t="s">
        <v>10856</v>
      </c>
      <c r="E4085" s="32">
        <f t="shared" si="189"/>
        <v>45513</v>
      </c>
      <c r="F4085" s="51">
        <f t="shared" si="190"/>
        <v>0.72916666666666663</v>
      </c>
      <c r="G4085" s="33">
        <f t="shared" si="191"/>
        <v>45513.729166666664</v>
      </c>
    </row>
    <row r="4086" spans="1:7" x14ac:dyDescent="0.45">
      <c r="A4086">
        <v>0</v>
      </c>
      <c r="B4086">
        <v>0</v>
      </c>
      <c r="C4086" t="s">
        <v>10856</v>
      </c>
      <c r="D4086" t="s">
        <v>10857</v>
      </c>
      <c r="E4086" s="32">
        <f t="shared" si="189"/>
        <v>45513</v>
      </c>
      <c r="F4086" s="51">
        <f t="shared" si="190"/>
        <v>0.75</v>
      </c>
      <c r="G4086" s="33">
        <f t="shared" si="191"/>
        <v>45513.75</v>
      </c>
    </row>
    <row r="4087" spans="1:7" x14ac:dyDescent="0.45">
      <c r="A4087">
        <v>0</v>
      </c>
      <c r="B4087">
        <v>0</v>
      </c>
      <c r="C4087" t="s">
        <v>10857</v>
      </c>
      <c r="D4087" t="s">
        <v>10858</v>
      </c>
      <c r="E4087" s="32">
        <f t="shared" si="189"/>
        <v>45513</v>
      </c>
      <c r="F4087" s="51">
        <f t="shared" si="190"/>
        <v>0.77083333333333337</v>
      </c>
      <c r="G4087" s="33">
        <f t="shared" si="191"/>
        <v>45513.770833333336</v>
      </c>
    </row>
    <row r="4088" spans="1:7" x14ac:dyDescent="0.45">
      <c r="A4088">
        <v>0</v>
      </c>
      <c r="B4088">
        <v>0</v>
      </c>
      <c r="C4088" t="s">
        <v>10858</v>
      </c>
      <c r="D4088" t="s">
        <v>10859</v>
      </c>
      <c r="E4088" s="32">
        <f t="shared" si="189"/>
        <v>45513</v>
      </c>
      <c r="F4088" s="51">
        <f t="shared" si="190"/>
        <v>0.79166666666666663</v>
      </c>
      <c r="G4088" s="33">
        <f t="shared" si="191"/>
        <v>45513.791666666664</v>
      </c>
    </row>
    <row r="4089" spans="1:7" x14ac:dyDescent="0.45">
      <c r="A4089">
        <v>0</v>
      </c>
      <c r="B4089">
        <v>0</v>
      </c>
      <c r="C4089" t="s">
        <v>10859</v>
      </c>
      <c r="D4089" t="s">
        <v>10860</v>
      </c>
      <c r="E4089" s="32">
        <f t="shared" si="189"/>
        <v>45513</v>
      </c>
      <c r="F4089" s="51">
        <f t="shared" si="190"/>
        <v>0.8125</v>
      </c>
      <c r="G4089" s="33">
        <f t="shared" si="191"/>
        <v>45513.8125</v>
      </c>
    </row>
    <row r="4090" spans="1:7" x14ac:dyDescent="0.45">
      <c r="A4090">
        <v>0</v>
      </c>
      <c r="B4090">
        <v>0</v>
      </c>
      <c r="C4090" t="s">
        <v>10860</v>
      </c>
      <c r="D4090" t="s">
        <v>10861</v>
      </c>
      <c r="E4090" s="32">
        <f t="shared" si="189"/>
        <v>45513</v>
      </c>
      <c r="F4090" s="51">
        <f t="shared" si="190"/>
        <v>0.83333333333333337</v>
      </c>
      <c r="G4090" s="33">
        <f t="shared" si="191"/>
        <v>45513.833333333336</v>
      </c>
    </row>
    <row r="4091" spans="1:7" x14ac:dyDescent="0.45">
      <c r="A4091">
        <v>0</v>
      </c>
      <c r="B4091">
        <v>0</v>
      </c>
      <c r="C4091" t="s">
        <v>10861</v>
      </c>
      <c r="D4091" t="s">
        <v>10862</v>
      </c>
      <c r="E4091" s="32">
        <f t="shared" si="189"/>
        <v>45513</v>
      </c>
      <c r="F4091" s="51">
        <f t="shared" si="190"/>
        <v>0.85416666666666663</v>
      </c>
      <c r="G4091" s="33">
        <f t="shared" si="191"/>
        <v>45513.854166666664</v>
      </c>
    </row>
    <row r="4092" spans="1:7" x14ac:dyDescent="0.45">
      <c r="A4092">
        <v>0</v>
      </c>
      <c r="B4092">
        <v>0</v>
      </c>
      <c r="C4092" t="s">
        <v>10862</v>
      </c>
      <c r="D4092" t="s">
        <v>10863</v>
      </c>
      <c r="E4092" s="32">
        <f t="shared" si="189"/>
        <v>45513</v>
      </c>
      <c r="F4092" s="51">
        <f t="shared" si="190"/>
        <v>0.875</v>
      </c>
      <c r="G4092" s="33">
        <f t="shared" si="191"/>
        <v>45513.875</v>
      </c>
    </row>
    <row r="4093" spans="1:7" x14ac:dyDescent="0.45">
      <c r="A4093">
        <v>0</v>
      </c>
      <c r="B4093">
        <v>0</v>
      </c>
      <c r="C4093" t="s">
        <v>10863</v>
      </c>
      <c r="D4093" t="s">
        <v>10864</v>
      </c>
      <c r="E4093" s="32">
        <f t="shared" si="189"/>
        <v>45513</v>
      </c>
      <c r="F4093" s="51">
        <f t="shared" si="190"/>
        <v>0.89583333333333337</v>
      </c>
      <c r="G4093" s="33">
        <f t="shared" si="191"/>
        <v>45513.895833333336</v>
      </c>
    </row>
    <row r="4094" spans="1:7" x14ac:dyDescent="0.45">
      <c r="A4094">
        <v>0</v>
      </c>
      <c r="B4094">
        <v>0</v>
      </c>
      <c r="C4094" t="s">
        <v>10864</v>
      </c>
      <c r="D4094" t="s">
        <v>10865</v>
      </c>
      <c r="E4094" s="32">
        <f t="shared" si="189"/>
        <v>45513</v>
      </c>
      <c r="F4094" s="51">
        <f t="shared" si="190"/>
        <v>0.91666666666666663</v>
      </c>
      <c r="G4094" s="33">
        <f t="shared" si="191"/>
        <v>45513.916666666664</v>
      </c>
    </row>
    <row r="4095" spans="1:7" x14ac:dyDescent="0.45">
      <c r="A4095">
        <v>0</v>
      </c>
      <c r="B4095">
        <v>0</v>
      </c>
      <c r="C4095" t="s">
        <v>10865</v>
      </c>
      <c r="D4095" t="s">
        <v>10866</v>
      </c>
      <c r="E4095" s="32">
        <f t="shared" si="189"/>
        <v>45513</v>
      </c>
      <c r="F4095" s="51">
        <f t="shared" si="190"/>
        <v>0.9375</v>
      </c>
      <c r="G4095" s="33">
        <f t="shared" si="191"/>
        <v>45513.9375</v>
      </c>
    </row>
    <row r="4096" spans="1:7" x14ac:dyDescent="0.45">
      <c r="A4096">
        <v>0</v>
      </c>
      <c r="B4096">
        <v>0</v>
      </c>
      <c r="C4096" t="s">
        <v>10866</v>
      </c>
      <c r="D4096" t="s">
        <v>10867</v>
      </c>
      <c r="E4096" s="32">
        <f t="shared" si="189"/>
        <v>45513</v>
      </c>
      <c r="F4096" s="51">
        <f t="shared" si="190"/>
        <v>0.95833333333333337</v>
      </c>
      <c r="G4096" s="33">
        <f t="shared" si="191"/>
        <v>45513.958333333336</v>
      </c>
    </row>
    <row r="4097" spans="1:7" x14ac:dyDescent="0.45">
      <c r="A4097">
        <v>0</v>
      </c>
      <c r="B4097">
        <v>0</v>
      </c>
      <c r="C4097" t="s">
        <v>10867</v>
      </c>
      <c r="D4097" t="s">
        <v>10868</v>
      </c>
      <c r="E4097" s="32">
        <f t="shared" si="189"/>
        <v>45513</v>
      </c>
      <c r="F4097" s="51">
        <f t="shared" si="190"/>
        <v>0.97916666666666663</v>
      </c>
      <c r="G4097" s="33">
        <f t="shared" si="191"/>
        <v>45513.979166666664</v>
      </c>
    </row>
    <row r="4098" spans="1:7" x14ac:dyDescent="0.45">
      <c r="A4098">
        <v>0</v>
      </c>
      <c r="B4098">
        <v>0</v>
      </c>
      <c r="C4098" t="s">
        <v>10868</v>
      </c>
      <c r="D4098" t="s">
        <v>10869</v>
      </c>
      <c r="E4098" s="32">
        <f t="shared" si="189"/>
        <v>45514</v>
      </c>
      <c r="F4098" s="51">
        <f t="shared" si="190"/>
        <v>0</v>
      </c>
      <c r="G4098" s="33">
        <f t="shared" si="191"/>
        <v>45514</v>
      </c>
    </row>
    <row r="4099" spans="1:7" x14ac:dyDescent="0.45">
      <c r="A4099">
        <v>0</v>
      </c>
      <c r="B4099">
        <v>0</v>
      </c>
      <c r="C4099" t="s">
        <v>10869</v>
      </c>
      <c r="D4099" t="s">
        <v>10870</v>
      </c>
      <c r="E4099" s="32">
        <f t="shared" si="189"/>
        <v>45514</v>
      </c>
      <c r="F4099" s="51">
        <f t="shared" si="190"/>
        <v>2.0833333333333332E-2</v>
      </c>
      <c r="G4099" s="33">
        <f t="shared" si="191"/>
        <v>45514.020833333336</v>
      </c>
    </row>
    <row r="4100" spans="1:7" x14ac:dyDescent="0.45">
      <c r="A4100">
        <v>0</v>
      </c>
      <c r="B4100">
        <v>0</v>
      </c>
      <c r="C4100" t="s">
        <v>10870</v>
      </c>
      <c r="D4100" t="s">
        <v>10871</v>
      </c>
      <c r="E4100" s="32">
        <f t="shared" ref="E4100:E4163" si="192">DATE(MID(C4100,2,4),MID(C4100,7,2),MID(C4100,10,2))</f>
        <v>45514</v>
      </c>
      <c r="F4100" s="51">
        <f t="shared" ref="F4100:F4163" si="193">TIME(MID(C4100,13,2),MID(C4100,16,2),0)</f>
        <v>4.1666666666666664E-2</v>
      </c>
      <c r="G4100" s="33">
        <f t="shared" ref="G4100:G4163" si="194">E4100+F4100</f>
        <v>45514.041666666664</v>
      </c>
    </row>
    <row r="4101" spans="1:7" x14ac:dyDescent="0.45">
      <c r="A4101">
        <v>0</v>
      </c>
      <c r="B4101">
        <v>0</v>
      </c>
      <c r="C4101" t="s">
        <v>10871</v>
      </c>
      <c r="D4101" t="s">
        <v>10872</v>
      </c>
      <c r="E4101" s="32">
        <f t="shared" si="192"/>
        <v>45514</v>
      </c>
      <c r="F4101" s="51">
        <f t="shared" si="193"/>
        <v>6.25E-2</v>
      </c>
      <c r="G4101" s="33">
        <f t="shared" si="194"/>
        <v>45514.0625</v>
      </c>
    </row>
    <row r="4102" spans="1:7" x14ac:dyDescent="0.45">
      <c r="A4102">
        <v>0</v>
      </c>
      <c r="B4102">
        <v>0</v>
      </c>
      <c r="C4102" t="s">
        <v>10872</v>
      </c>
      <c r="D4102" t="s">
        <v>10873</v>
      </c>
      <c r="E4102" s="32">
        <f t="shared" si="192"/>
        <v>45514</v>
      </c>
      <c r="F4102" s="51">
        <f t="shared" si="193"/>
        <v>8.3333333333333329E-2</v>
      </c>
      <c r="G4102" s="33">
        <f t="shared" si="194"/>
        <v>45514.083333333336</v>
      </c>
    </row>
    <row r="4103" spans="1:7" x14ac:dyDescent="0.45">
      <c r="A4103">
        <v>0</v>
      </c>
      <c r="B4103">
        <v>0</v>
      </c>
      <c r="C4103" t="s">
        <v>10873</v>
      </c>
      <c r="D4103" t="s">
        <v>10874</v>
      </c>
      <c r="E4103" s="32">
        <f t="shared" si="192"/>
        <v>45514</v>
      </c>
      <c r="F4103" s="51">
        <f t="shared" si="193"/>
        <v>0.10416666666666667</v>
      </c>
      <c r="G4103" s="33">
        <f t="shared" si="194"/>
        <v>45514.104166666664</v>
      </c>
    </row>
    <row r="4104" spans="1:7" x14ac:dyDescent="0.45">
      <c r="A4104">
        <v>0</v>
      </c>
      <c r="B4104">
        <v>0</v>
      </c>
      <c r="C4104" t="s">
        <v>10874</v>
      </c>
      <c r="D4104" t="s">
        <v>10875</v>
      </c>
      <c r="E4104" s="32">
        <f t="shared" si="192"/>
        <v>45514</v>
      </c>
      <c r="F4104" s="51">
        <f t="shared" si="193"/>
        <v>0.125</v>
      </c>
      <c r="G4104" s="33">
        <f t="shared" si="194"/>
        <v>45514.125</v>
      </c>
    </row>
    <row r="4105" spans="1:7" x14ac:dyDescent="0.45">
      <c r="A4105">
        <v>0</v>
      </c>
      <c r="B4105">
        <v>0</v>
      </c>
      <c r="C4105" t="s">
        <v>10875</v>
      </c>
      <c r="D4105" t="s">
        <v>10876</v>
      </c>
      <c r="E4105" s="32">
        <f t="shared" si="192"/>
        <v>45514</v>
      </c>
      <c r="F4105" s="51">
        <f t="shared" si="193"/>
        <v>0.14583333333333334</v>
      </c>
      <c r="G4105" s="33">
        <f t="shared" si="194"/>
        <v>45514.145833333336</v>
      </c>
    </row>
    <row r="4106" spans="1:7" x14ac:dyDescent="0.45">
      <c r="A4106">
        <v>0</v>
      </c>
      <c r="B4106">
        <v>0</v>
      </c>
      <c r="C4106" t="s">
        <v>10876</v>
      </c>
      <c r="D4106" t="s">
        <v>10877</v>
      </c>
      <c r="E4106" s="32">
        <f t="shared" si="192"/>
        <v>45514</v>
      </c>
      <c r="F4106" s="51">
        <f t="shared" si="193"/>
        <v>0.16666666666666666</v>
      </c>
      <c r="G4106" s="33">
        <f t="shared" si="194"/>
        <v>45514.166666666664</v>
      </c>
    </row>
    <row r="4107" spans="1:7" x14ac:dyDescent="0.45">
      <c r="A4107">
        <v>0</v>
      </c>
      <c r="B4107">
        <v>0</v>
      </c>
      <c r="C4107" t="s">
        <v>10877</v>
      </c>
      <c r="D4107" t="s">
        <v>10878</v>
      </c>
      <c r="E4107" s="32">
        <f t="shared" si="192"/>
        <v>45514</v>
      </c>
      <c r="F4107" s="51">
        <f t="shared" si="193"/>
        <v>0.1875</v>
      </c>
      <c r="G4107" s="33">
        <f t="shared" si="194"/>
        <v>45514.1875</v>
      </c>
    </row>
    <row r="4108" spans="1:7" x14ac:dyDescent="0.45">
      <c r="A4108">
        <v>0</v>
      </c>
      <c r="B4108">
        <v>0</v>
      </c>
      <c r="C4108" t="s">
        <v>10878</v>
      </c>
      <c r="D4108" t="s">
        <v>10879</v>
      </c>
      <c r="E4108" s="32">
        <f t="shared" si="192"/>
        <v>45514</v>
      </c>
      <c r="F4108" s="51">
        <f t="shared" si="193"/>
        <v>0.20833333333333334</v>
      </c>
      <c r="G4108" s="33">
        <f t="shared" si="194"/>
        <v>45514.208333333336</v>
      </c>
    </row>
    <row r="4109" spans="1:7" x14ac:dyDescent="0.45">
      <c r="A4109">
        <v>0</v>
      </c>
      <c r="B4109">
        <v>0</v>
      </c>
      <c r="C4109" t="s">
        <v>10879</v>
      </c>
      <c r="D4109" t="s">
        <v>10880</v>
      </c>
      <c r="E4109" s="32">
        <f t="shared" si="192"/>
        <v>45514</v>
      </c>
      <c r="F4109" s="51">
        <f t="shared" si="193"/>
        <v>0.22916666666666666</v>
      </c>
      <c r="G4109" s="33">
        <f t="shared" si="194"/>
        <v>45514.229166666664</v>
      </c>
    </row>
    <row r="4110" spans="1:7" x14ac:dyDescent="0.45">
      <c r="A4110">
        <v>0</v>
      </c>
      <c r="B4110">
        <v>0</v>
      </c>
      <c r="C4110" t="s">
        <v>10880</v>
      </c>
      <c r="D4110" t="s">
        <v>10881</v>
      </c>
      <c r="E4110" s="32">
        <f t="shared" si="192"/>
        <v>45514</v>
      </c>
      <c r="F4110" s="51">
        <f t="shared" si="193"/>
        <v>0.25</v>
      </c>
      <c r="G4110" s="33">
        <f t="shared" si="194"/>
        <v>45514.25</v>
      </c>
    </row>
    <row r="4111" spans="1:7" x14ac:dyDescent="0.45">
      <c r="A4111">
        <v>0</v>
      </c>
      <c r="B4111">
        <v>0</v>
      </c>
      <c r="C4111" t="s">
        <v>10881</v>
      </c>
      <c r="D4111" t="s">
        <v>10882</v>
      </c>
      <c r="E4111" s="32">
        <f t="shared" si="192"/>
        <v>45514</v>
      </c>
      <c r="F4111" s="51">
        <f t="shared" si="193"/>
        <v>0.27083333333333331</v>
      </c>
      <c r="G4111" s="33">
        <f t="shared" si="194"/>
        <v>45514.270833333336</v>
      </c>
    </row>
    <row r="4112" spans="1:7" x14ac:dyDescent="0.45">
      <c r="A4112">
        <v>0</v>
      </c>
      <c r="B4112">
        <v>0</v>
      </c>
      <c r="C4112" t="s">
        <v>10882</v>
      </c>
      <c r="D4112" t="s">
        <v>10883</v>
      </c>
      <c r="E4112" s="32">
        <f t="shared" si="192"/>
        <v>45514</v>
      </c>
      <c r="F4112" s="51">
        <f t="shared" si="193"/>
        <v>0.29166666666666669</v>
      </c>
      <c r="G4112" s="33">
        <f t="shared" si="194"/>
        <v>45514.291666666664</v>
      </c>
    </row>
    <row r="4113" spans="1:7" x14ac:dyDescent="0.45">
      <c r="A4113">
        <v>0</v>
      </c>
      <c r="B4113">
        <v>0</v>
      </c>
      <c r="C4113" t="s">
        <v>10883</v>
      </c>
      <c r="D4113" t="s">
        <v>10884</v>
      </c>
      <c r="E4113" s="32">
        <f t="shared" si="192"/>
        <v>45514</v>
      </c>
      <c r="F4113" s="51">
        <f t="shared" si="193"/>
        <v>0.3125</v>
      </c>
      <c r="G4113" s="33">
        <f t="shared" si="194"/>
        <v>45514.3125</v>
      </c>
    </row>
    <row r="4114" spans="1:7" x14ac:dyDescent="0.45">
      <c r="A4114">
        <v>0</v>
      </c>
      <c r="B4114">
        <v>0</v>
      </c>
      <c r="C4114" t="s">
        <v>10884</v>
      </c>
      <c r="D4114" t="s">
        <v>10885</v>
      </c>
      <c r="E4114" s="32">
        <f t="shared" si="192"/>
        <v>45514</v>
      </c>
      <c r="F4114" s="51">
        <f t="shared" si="193"/>
        <v>0.33333333333333331</v>
      </c>
      <c r="G4114" s="33">
        <f t="shared" si="194"/>
        <v>45514.333333333336</v>
      </c>
    </row>
    <row r="4115" spans="1:7" x14ac:dyDescent="0.45">
      <c r="A4115">
        <v>0</v>
      </c>
      <c r="B4115">
        <v>0</v>
      </c>
      <c r="C4115" t="s">
        <v>10885</v>
      </c>
      <c r="D4115" t="s">
        <v>10886</v>
      </c>
      <c r="E4115" s="32">
        <f t="shared" si="192"/>
        <v>45514</v>
      </c>
      <c r="F4115" s="51">
        <f t="shared" si="193"/>
        <v>0.35416666666666669</v>
      </c>
      <c r="G4115" s="33">
        <f t="shared" si="194"/>
        <v>45514.354166666664</v>
      </c>
    </row>
    <row r="4116" spans="1:7" x14ac:dyDescent="0.45">
      <c r="A4116">
        <v>0</v>
      </c>
      <c r="B4116">
        <v>0</v>
      </c>
      <c r="C4116" t="s">
        <v>10886</v>
      </c>
      <c r="D4116" t="s">
        <v>10887</v>
      </c>
      <c r="E4116" s="32">
        <f t="shared" si="192"/>
        <v>45514</v>
      </c>
      <c r="F4116" s="51">
        <f t="shared" si="193"/>
        <v>0.375</v>
      </c>
      <c r="G4116" s="33">
        <f t="shared" si="194"/>
        <v>45514.375</v>
      </c>
    </row>
    <row r="4117" spans="1:7" x14ac:dyDescent="0.45">
      <c r="A4117">
        <v>0</v>
      </c>
      <c r="B4117">
        <v>0</v>
      </c>
      <c r="C4117" t="s">
        <v>10887</v>
      </c>
      <c r="D4117" t="s">
        <v>10888</v>
      </c>
      <c r="E4117" s="32">
        <f t="shared" si="192"/>
        <v>45514</v>
      </c>
      <c r="F4117" s="51">
        <f t="shared" si="193"/>
        <v>0.39583333333333331</v>
      </c>
      <c r="G4117" s="33">
        <f t="shared" si="194"/>
        <v>45514.395833333336</v>
      </c>
    </row>
    <row r="4118" spans="1:7" x14ac:dyDescent="0.45">
      <c r="A4118">
        <v>0</v>
      </c>
      <c r="B4118">
        <v>0</v>
      </c>
      <c r="C4118" t="s">
        <v>10888</v>
      </c>
      <c r="D4118" t="s">
        <v>10889</v>
      </c>
      <c r="E4118" s="32">
        <f t="shared" si="192"/>
        <v>45514</v>
      </c>
      <c r="F4118" s="51">
        <f t="shared" si="193"/>
        <v>0.41666666666666669</v>
      </c>
      <c r="G4118" s="33">
        <f t="shared" si="194"/>
        <v>45514.416666666664</v>
      </c>
    </row>
    <row r="4119" spans="1:7" x14ac:dyDescent="0.45">
      <c r="A4119">
        <v>0</v>
      </c>
      <c r="B4119">
        <v>0</v>
      </c>
      <c r="C4119" t="s">
        <v>10889</v>
      </c>
      <c r="D4119" t="s">
        <v>10890</v>
      </c>
      <c r="E4119" s="32">
        <f t="shared" si="192"/>
        <v>45514</v>
      </c>
      <c r="F4119" s="51">
        <f t="shared" si="193"/>
        <v>0.4375</v>
      </c>
      <c r="G4119" s="33">
        <f t="shared" si="194"/>
        <v>45514.4375</v>
      </c>
    </row>
    <row r="4120" spans="1:7" x14ac:dyDescent="0.45">
      <c r="A4120">
        <v>0</v>
      </c>
      <c r="B4120">
        <v>0</v>
      </c>
      <c r="C4120" t="s">
        <v>10890</v>
      </c>
      <c r="D4120" t="s">
        <v>10891</v>
      </c>
      <c r="E4120" s="32">
        <f t="shared" si="192"/>
        <v>45514</v>
      </c>
      <c r="F4120" s="51">
        <f t="shared" si="193"/>
        <v>0.45833333333333331</v>
      </c>
      <c r="G4120" s="33">
        <f t="shared" si="194"/>
        <v>45514.458333333336</v>
      </c>
    </row>
    <row r="4121" spans="1:7" x14ac:dyDescent="0.45">
      <c r="A4121">
        <v>0</v>
      </c>
      <c r="B4121">
        <v>0</v>
      </c>
      <c r="C4121" t="s">
        <v>10891</v>
      </c>
      <c r="D4121" t="s">
        <v>10892</v>
      </c>
      <c r="E4121" s="32">
        <f t="shared" si="192"/>
        <v>45514</v>
      </c>
      <c r="F4121" s="51">
        <f t="shared" si="193"/>
        <v>0.47916666666666669</v>
      </c>
      <c r="G4121" s="33">
        <f t="shared" si="194"/>
        <v>45514.479166666664</v>
      </c>
    </row>
    <row r="4122" spans="1:7" x14ac:dyDescent="0.45">
      <c r="A4122">
        <v>0</v>
      </c>
      <c r="B4122">
        <v>0</v>
      </c>
      <c r="C4122" t="s">
        <v>10892</v>
      </c>
      <c r="D4122" t="s">
        <v>10893</v>
      </c>
      <c r="E4122" s="32">
        <f t="shared" si="192"/>
        <v>45514</v>
      </c>
      <c r="F4122" s="51">
        <f t="shared" si="193"/>
        <v>0.5</v>
      </c>
      <c r="G4122" s="33">
        <f t="shared" si="194"/>
        <v>45514.5</v>
      </c>
    </row>
    <row r="4123" spans="1:7" x14ac:dyDescent="0.45">
      <c r="A4123">
        <v>0</v>
      </c>
      <c r="B4123">
        <v>0</v>
      </c>
      <c r="C4123" t="s">
        <v>10893</v>
      </c>
      <c r="D4123" t="s">
        <v>10894</v>
      </c>
      <c r="E4123" s="32">
        <f t="shared" si="192"/>
        <v>45514</v>
      </c>
      <c r="F4123" s="51">
        <f t="shared" si="193"/>
        <v>0.52083333333333337</v>
      </c>
      <c r="G4123" s="33">
        <f t="shared" si="194"/>
        <v>45514.520833333336</v>
      </c>
    </row>
    <row r="4124" spans="1:7" x14ac:dyDescent="0.45">
      <c r="A4124">
        <v>0</v>
      </c>
      <c r="B4124">
        <v>0</v>
      </c>
      <c r="C4124" t="s">
        <v>10894</v>
      </c>
      <c r="D4124" t="s">
        <v>10895</v>
      </c>
      <c r="E4124" s="32">
        <f t="shared" si="192"/>
        <v>45514</v>
      </c>
      <c r="F4124" s="51">
        <f t="shared" si="193"/>
        <v>0.54166666666666663</v>
      </c>
      <c r="G4124" s="33">
        <f t="shared" si="194"/>
        <v>45514.541666666664</v>
      </c>
    </row>
    <row r="4125" spans="1:7" x14ac:dyDescent="0.45">
      <c r="A4125">
        <v>0</v>
      </c>
      <c r="B4125">
        <v>0</v>
      </c>
      <c r="C4125" t="s">
        <v>10895</v>
      </c>
      <c r="D4125" t="s">
        <v>10896</v>
      </c>
      <c r="E4125" s="32">
        <f t="shared" si="192"/>
        <v>45514</v>
      </c>
      <c r="F4125" s="51">
        <f t="shared" si="193"/>
        <v>0.5625</v>
      </c>
      <c r="G4125" s="33">
        <f t="shared" si="194"/>
        <v>45514.5625</v>
      </c>
    </row>
    <row r="4126" spans="1:7" x14ac:dyDescent="0.45">
      <c r="A4126">
        <v>0</v>
      </c>
      <c r="B4126">
        <v>0</v>
      </c>
      <c r="C4126" t="s">
        <v>10896</v>
      </c>
      <c r="D4126" t="s">
        <v>10897</v>
      </c>
      <c r="E4126" s="32">
        <f t="shared" si="192"/>
        <v>45514</v>
      </c>
      <c r="F4126" s="51">
        <f t="shared" si="193"/>
        <v>0.58333333333333337</v>
      </c>
      <c r="G4126" s="33">
        <f t="shared" si="194"/>
        <v>45514.583333333336</v>
      </c>
    </row>
    <row r="4127" spans="1:7" x14ac:dyDescent="0.45">
      <c r="A4127">
        <v>0</v>
      </c>
      <c r="B4127">
        <v>0</v>
      </c>
      <c r="C4127" t="s">
        <v>10897</v>
      </c>
      <c r="D4127" t="s">
        <v>10898</v>
      </c>
      <c r="E4127" s="32">
        <f t="shared" si="192"/>
        <v>45514</v>
      </c>
      <c r="F4127" s="51">
        <f t="shared" si="193"/>
        <v>0.60416666666666663</v>
      </c>
      <c r="G4127" s="33">
        <f t="shared" si="194"/>
        <v>45514.604166666664</v>
      </c>
    </row>
    <row r="4128" spans="1:7" x14ac:dyDescent="0.45">
      <c r="A4128">
        <v>0</v>
      </c>
      <c r="B4128">
        <v>0</v>
      </c>
      <c r="C4128" t="s">
        <v>10898</v>
      </c>
      <c r="D4128" t="s">
        <v>10899</v>
      </c>
      <c r="E4128" s="32">
        <f t="shared" si="192"/>
        <v>45514</v>
      </c>
      <c r="F4128" s="51">
        <f t="shared" si="193"/>
        <v>0.625</v>
      </c>
      <c r="G4128" s="33">
        <f t="shared" si="194"/>
        <v>45514.625</v>
      </c>
    </row>
    <row r="4129" spans="1:7" x14ac:dyDescent="0.45">
      <c r="A4129">
        <v>0</v>
      </c>
      <c r="B4129">
        <v>0</v>
      </c>
      <c r="C4129" t="s">
        <v>10899</v>
      </c>
      <c r="D4129" t="s">
        <v>10900</v>
      </c>
      <c r="E4129" s="32">
        <f t="shared" si="192"/>
        <v>45514</v>
      </c>
      <c r="F4129" s="51">
        <f t="shared" si="193"/>
        <v>0.64583333333333337</v>
      </c>
      <c r="G4129" s="33">
        <f t="shared" si="194"/>
        <v>45514.645833333336</v>
      </c>
    </row>
    <row r="4130" spans="1:7" x14ac:dyDescent="0.45">
      <c r="A4130">
        <v>0</v>
      </c>
      <c r="B4130">
        <v>0</v>
      </c>
      <c r="C4130" t="s">
        <v>10900</v>
      </c>
      <c r="D4130" t="s">
        <v>10901</v>
      </c>
      <c r="E4130" s="32">
        <f t="shared" si="192"/>
        <v>45514</v>
      </c>
      <c r="F4130" s="51">
        <f t="shared" si="193"/>
        <v>0.66666666666666663</v>
      </c>
      <c r="G4130" s="33">
        <f t="shared" si="194"/>
        <v>45514.666666666664</v>
      </c>
    </row>
    <row r="4131" spans="1:7" x14ac:dyDescent="0.45">
      <c r="A4131">
        <v>0</v>
      </c>
      <c r="B4131">
        <v>0</v>
      </c>
      <c r="C4131" t="s">
        <v>10901</v>
      </c>
      <c r="D4131" t="s">
        <v>10902</v>
      </c>
      <c r="E4131" s="32">
        <f t="shared" si="192"/>
        <v>45514</v>
      </c>
      <c r="F4131" s="51">
        <f t="shared" si="193"/>
        <v>0.6875</v>
      </c>
      <c r="G4131" s="33">
        <f t="shared" si="194"/>
        <v>45514.6875</v>
      </c>
    </row>
    <row r="4132" spans="1:7" x14ac:dyDescent="0.45">
      <c r="A4132">
        <v>0</v>
      </c>
      <c r="B4132">
        <v>0</v>
      </c>
      <c r="C4132" t="s">
        <v>10902</v>
      </c>
      <c r="D4132" t="s">
        <v>10903</v>
      </c>
      <c r="E4132" s="32">
        <f t="shared" si="192"/>
        <v>45514</v>
      </c>
      <c r="F4132" s="51">
        <f t="shared" si="193"/>
        <v>0.70833333333333337</v>
      </c>
      <c r="G4132" s="33">
        <f t="shared" si="194"/>
        <v>45514.708333333336</v>
      </c>
    </row>
    <row r="4133" spans="1:7" x14ac:dyDescent="0.45">
      <c r="A4133">
        <v>0</v>
      </c>
      <c r="B4133">
        <v>0</v>
      </c>
      <c r="C4133" t="s">
        <v>10903</v>
      </c>
      <c r="D4133" t="s">
        <v>10904</v>
      </c>
      <c r="E4133" s="32">
        <f t="shared" si="192"/>
        <v>45514</v>
      </c>
      <c r="F4133" s="51">
        <f t="shared" si="193"/>
        <v>0.72916666666666663</v>
      </c>
      <c r="G4133" s="33">
        <f t="shared" si="194"/>
        <v>45514.729166666664</v>
      </c>
    </row>
    <row r="4134" spans="1:7" x14ac:dyDescent="0.45">
      <c r="A4134">
        <v>0</v>
      </c>
      <c r="B4134">
        <v>0</v>
      </c>
      <c r="C4134" t="s">
        <v>10904</v>
      </c>
      <c r="D4134" t="s">
        <v>10905</v>
      </c>
      <c r="E4134" s="32">
        <f t="shared" si="192"/>
        <v>45514</v>
      </c>
      <c r="F4134" s="51">
        <f t="shared" si="193"/>
        <v>0.75</v>
      </c>
      <c r="G4134" s="33">
        <f t="shared" si="194"/>
        <v>45514.75</v>
      </c>
    </row>
    <row r="4135" spans="1:7" x14ac:dyDescent="0.45">
      <c r="A4135">
        <v>0</v>
      </c>
      <c r="B4135">
        <v>0</v>
      </c>
      <c r="C4135" t="s">
        <v>10905</v>
      </c>
      <c r="D4135" t="s">
        <v>10906</v>
      </c>
      <c r="E4135" s="32">
        <f t="shared" si="192"/>
        <v>45514</v>
      </c>
      <c r="F4135" s="51">
        <f t="shared" si="193"/>
        <v>0.77083333333333337</v>
      </c>
      <c r="G4135" s="33">
        <f t="shared" si="194"/>
        <v>45514.770833333336</v>
      </c>
    </row>
    <row r="4136" spans="1:7" x14ac:dyDescent="0.45">
      <c r="A4136">
        <v>0</v>
      </c>
      <c r="B4136">
        <v>0</v>
      </c>
      <c r="C4136" t="s">
        <v>10906</v>
      </c>
      <c r="D4136" t="s">
        <v>10907</v>
      </c>
      <c r="E4136" s="32">
        <f t="shared" si="192"/>
        <v>45514</v>
      </c>
      <c r="F4136" s="51">
        <f t="shared" si="193"/>
        <v>0.79166666666666663</v>
      </c>
      <c r="G4136" s="33">
        <f t="shared" si="194"/>
        <v>45514.791666666664</v>
      </c>
    </row>
    <row r="4137" spans="1:7" x14ac:dyDescent="0.45">
      <c r="A4137">
        <v>0</v>
      </c>
      <c r="B4137">
        <v>0</v>
      </c>
      <c r="C4137" t="s">
        <v>10907</v>
      </c>
      <c r="D4137" t="s">
        <v>10908</v>
      </c>
      <c r="E4137" s="32">
        <f t="shared" si="192"/>
        <v>45514</v>
      </c>
      <c r="F4137" s="51">
        <f t="shared" si="193"/>
        <v>0.8125</v>
      </c>
      <c r="G4137" s="33">
        <f t="shared" si="194"/>
        <v>45514.8125</v>
      </c>
    </row>
    <row r="4138" spans="1:7" x14ac:dyDescent="0.45">
      <c r="A4138">
        <v>0</v>
      </c>
      <c r="B4138">
        <v>0</v>
      </c>
      <c r="C4138" t="s">
        <v>10908</v>
      </c>
      <c r="D4138" t="s">
        <v>10909</v>
      </c>
      <c r="E4138" s="32">
        <f t="shared" si="192"/>
        <v>45514</v>
      </c>
      <c r="F4138" s="51">
        <f t="shared" si="193"/>
        <v>0.83333333333333337</v>
      </c>
      <c r="G4138" s="33">
        <f t="shared" si="194"/>
        <v>45514.833333333336</v>
      </c>
    </row>
    <row r="4139" spans="1:7" x14ac:dyDescent="0.45">
      <c r="A4139">
        <v>0</v>
      </c>
      <c r="B4139">
        <v>0</v>
      </c>
      <c r="C4139" t="s">
        <v>10909</v>
      </c>
      <c r="D4139" t="s">
        <v>10910</v>
      </c>
      <c r="E4139" s="32">
        <f t="shared" si="192"/>
        <v>45514</v>
      </c>
      <c r="F4139" s="51">
        <f t="shared" si="193"/>
        <v>0.85416666666666663</v>
      </c>
      <c r="G4139" s="33">
        <f t="shared" si="194"/>
        <v>45514.854166666664</v>
      </c>
    </row>
    <row r="4140" spans="1:7" x14ac:dyDescent="0.45">
      <c r="A4140">
        <v>0</v>
      </c>
      <c r="B4140">
        <v>0</v>
      </c>
      <c r="C4140" t="s">
        <v>10910</v>
      </c>
      <c r="D4140" t="s">
        <v>10911</v>
      </c>
      <c r="E4140" s="32">
        <f t="shared" si="192"/>
        <v>45514</v>
      </c>
      <c r="F4140" s="51">
        <f t="shared" si="193"/>
        <v>0.875</v>
      </c>
      <c r="G4140" s="33">
        <f t="shared" si="194"/>
        <v>45514.875</v>
      </c>
    </row>
    <row r="4141" spans="1:7" x14ac:dyDescent="0.45">
      <c r="A4141">
        <v>0</v>
      </c>
      <c r="B4141">
        <v>0</v>
      </c>
      <c r="C4141" t="s">
        <v>10911</v>
      </c>
      <c r="D4141" t="s">
        <v>10912</v>
      </c>
      <c r="E4141" s="32">
        <f t="shared" si="192"/>
        <v>45514</v>
      </c>
      <c r="F4141" s="51">
        <f t="shared" si="193"/>
        <v>0.89583333333333337</v>
      </c>
      <c r="G4141" s="33">
        <f t="shared" si="194"/>
        <v>45514.895833333336</v>
      </c>
    </row>
    <row r="4142" spans="1:7" x14ac:dyDescent="0.45">
      <c r="A4142">
        <v>0</v>
      </c>
      <c r="B4142">
        <v>0</v>
      </c>
      <c r="C4142" t="s">
        <v>10912</v>
      </c>
      <c r="D4142" t="s">
        <v>10913</v>
      </c>
      <c r="E4142" s="32">
        <f t="shared" si="192"/>
        <v>45514</v>
      </c>
      <c r="F4142" s="51">
        <f t="shared" si="193"/>
        <v>0.91666666666666663</v>
      </c>
      <c r="G4142" s="33">
        <f t="shared" si="194"/>
        <v>45514.916666666664</v>
      </c>
    </row>
    <row r="4143" spans="1:7" x14ac:dyDescent="0.45">
      <c r="A4143">
        <v>0</v>
      </c>
      <c r="B4143">
        <v>0</v>
      </c>
      <c r="C4143" t="s">
        <v>10913</v>
      </c>
      <c r="D4143" t="s">
        <v>10914</v>
      </c>
      <c r="E4143" s="32">
        <f t="shared" si="192"/>
        <v>45514</v>
      </c>
      <c r="F4143" s="51">
        <f t="shared" si="193"/>
        <v>0.9375</v>
      </c>
      <c r="G4143" s="33">
        <f t="shared" si="194"/>
        <v>45514.9375</v>
      </c>
    </row>
    <row r="4144" spans="1:7" x14ac:dyDescent="0.45">
      <c r="A4144">
        <v>0</v>
      </c>
      <c r="B4144">
        <v>0</v>
      </c>
      <c r="C4144" t="s">
        <v>10914</v>
      </c>
      <c r="D4144" t="s">
        <v>10915</v>
      </c>
      <c r="E4144" s="32">
        <f t="shared" si="192"/>
        <v>45514</v>
      </c>
      <c r="F4144" s="51">
        <f t="shared" si="193"/>
        <v>0.95833333333333337</v>
      </c>
      <c r="G4144" s="33">
        <f t="shared" si="194"/>
        <v>45514.958333333336</v>
      </c>
    </row>
    <row r="4145" spans="1:7" x14ac:dyDescent="0.45">
      <c r="A4145">
        <v>0</v>
      </c>
      <c r="B4145">
        <v>0</v>
      </c>
      <c r="C4145" t="s">
        <v>10915</v>
      </c>
      <c r="D4145" t="s">
        <v>10916</v>
      </c>
      <c r="E4145" s="32">
        <f t="shared" si="192"/>
        <v>45514</v>
      </c>
      <c r="F4145" s="51">
        <f t="shared" si="193"/>
        <v>0.97916666666666663</v>
      </c>
      <c r="G4145" s="33">
        <f t="shared" si="194"/>
        <v>45514.979166666664</v>
      </c>
    </row>
    <row r="4146" spans="1:7" x14ac:dyDescent="0.45">
      <c r="A4146">
        <v>0</v>
      </c>
      <c r="B4146">
        <v>0</v>
      </c>
      <c r="C4146" t="s">
        <v>10916</v>
      </c>
      <c r="D4146" t="s">
        <v>10917</v>
      </c>
      <c r="E4146" s="32">
        <f t="shared" si="192"/>
        <v>45515</v>
      </c>
      <c r="F4146" s="51">
        <f t="shared" si="193"/>
        <v>0</v>
      </c>
      <c r="G4146" s="33">
        <f t="shared" si="194"/>
        <v>45515</v>
      </c>
    </row>
    <row r="4147" spans="1:7" x14ac:dyDescent="0.45">
      <c r="A4147">
        <v>0</v>
      </c>
      <c r="B4147">
        <v>0</v>
      </c>
      <c r="C4147" t="s">
        <v>10917</v>
      </c>
      <c r="D4147" t="s">
        <v>10918</v>
      </c>
      <c r="E4147" s="32">
        <f t="shared" si="192"/>
        <v>45515</v>
      </c>
      <c r="F4147" s="51">
        <f t="shared" si="193"/>
        <v>2.0833333333333332E-2</v>
      </c>
      <c r="G4147" s="33">
        <f t="shared" si="194"/>
        <v>45515.020833333336</v>
      </c>
    </row>
    <row r="4148" spans="1:7" x14ac:dyDescent="0.45">
      <c r="A4148">
        <v>0</v>
      </c>
      <c r="B4148">
        <v>0</v>
      </c>
      <c r="C4148" t="s">
        <v>10918</v>
      </c>
      <c r="D4148" t="s">
        <v>10919</v>
      </c>
      <c r="E4148" s="32">
        <f t="shared" si="192"/>
        <v>45515</v>
      </c>
      <c r="F4148" s="51">
        <f t="shared" si="193"/>
        <v>4.1666666666666664E-2</v>
      </c>
      <c r="G4148" s="33">
        <f t="shared" si="194"/>
        <v>45515.041666666664</v>
      </c>
    </row>
    <row r="4149" spans="1:7" x14ac:dyDescent="0.45">
      <c r="A4149">
        <v>0</v>
      </c>
      <c r="B4149">
        <v>0</v>
      </c>
      <c r="C4149" t="s">
        <v>10919</v>
      </c>
      <c r="D4149" t="s">
        <v>10920</v>
      </c>
      <c r="E4149" s="32">
        <f t="shared" si="192"/>
        <v>45515</v>
      </c>
      <c r="F4149" s="51">
        <f t="shared" si="193"/>
        <v>6.25E-2</v>
      </c>
      <c r="G4149" s="33">
        <f t="shared" si="194"/>
        <v>45515.0625</v>
      </c>
    </row>
    <row r="4150" spans="1:7" x14ac:dyDescent="0.45">
      <c r="A4150">
        <v>0</v>
      </c>
      <c r="B4150">
        <v>0</v>
      </c>
      <c r="C4150" t="s">
        <v>10920</v>
      </c>
      <c r="D4150" t="s">
        <v>10921</v>
      </c>
      <c r="E4150" s="32">
        <f t="shared" si="192"/>
        <v>45515</v>
      </c>
      <c r="F4150" s="51">
        <f t="shared" si="193"/>
        <v>8.3333333333333329E-2</v>
      </c>
      <c r="G4150" s="33">
        <f t="shared" si="194"/>
        <v>45515.083333333336</v>
      </c>
    </row>
    <row r="4151" spans="1:7" x14ac:dyDescent="0.45">
      <c r="A4151">
        <v>0</v>
      </c>
      <c r="B4151">
        <v>0</v>
      </c>
      <c r="C4151" t="s">
        <v>10921</v>
      </c>
      <c r="D4151" t="s">
        <v>10922</v>
      </c>
      <c r="E4151" s="32">
        <f t="shared" si="192"/>
        <v>45515</v>
      </c>
      <c r="F4151" s="51">
        <f t="shared" si="193"/>
        <v>0.10416666666666667</v>
      </c>
      <c r="G4151" s="33">
        <f t="shared" si="194"/>
        <v>45515.104166666664</v>
      </c>
    </row>
    <row r="4152" spans="1:7" x14ac:dyDescent="0.45">
      <c r="A4152">
        <v>0</v>
      </c>
      <c r="B4152">
        <v>0</v>
      </c>
      <c r="C4152" t="s">
        <v>10922</v>
      </c>
      <c r="D4152" t="s">
        <v>10923</v>
      </c>
      <c r="E4152" s="32">
        <f t="shared" si="192"/>
        <v>45515</v>
      </c>
      <c r="F4152" s="51">
        <f t="shared" si="193"/>
        <v>0.125</v>
      </c>
      <c r="G4152" s="33">
        <f t="shared" si="194"/>
        <v>45515.125</v>
      </c>
    </row>
    <row r="4153" spans="1:7" x14ac:dyDescent="0.45">
      <c r="A4153">
        <v>0</v>
      </c>
      <c r="B4153">
        <v>0</v>
      </c>
      <c r="C4153" t="s">
        <v>10923</v>
      </c>
      <c r="D4153" t="s">
        <v>10924</v>
      </c>
      <c r="E4153" s="32">
        <f t="shared" si="192"/>
        <v>45515</v>
      </c>
      <c r="F4153" s="51">
        <f t="shared" si="193"/>
        <v>0.14583333333333334</v>
      </c>
      <c r="G4153" s="33">
        <f t="shared" si="194"/>
        <v>45515.145833333336</v>
      </c>
    </row>
    <row r="4154" spans="1:7" x14ac:dyDescent="0.45">
      <c r="A4154">
        <v>0</v>
      </c>
      <c r="B4154">
        <v>0</v>
      </c>
      <c r="C4154" t="s">
        <v>10924</v>
      </c>
      <c r="D4154" t="s">
        <v>10925</v>
      </c>
      <c r="E4154" s="32">
        <f t="shared" si="192"/>
        <v>45515</v>
      </c>
      <c r="F4154" s="51">
        <f t="shared" si="193"/>
        <v>0.16666666666666666</v>
      </c>
      <c r="G4154" s="33">
        <f t="shared" si="194"/>
        <v>45515.166666666664</v>
      </c>
    </row>
    <row r="4155" spans="1:7" x14ac:dyDescent="0.45">
      <c r="A4155">
        <v>0</v>
      </c>
      <c r="B4155">
        <v>0</v>
      </c>
      <c r="C4155" t="s">
        <v>10925</v>
      </c>
      <c r="D4155" t="s">
        <v>10926</v>
      </c>
      <c r="E4155" s="32">
        <f t="shared" si="192"/>
        <v>45515</v>
      </c>
      <c r="F4155" s="51">
        <f t="shared" si="193"/>
        <v>0.1875</v>
      </c>
      <c r="G4155" s="33">
        <f t="shared" si="194"/>
        <v>45515.1875</v>
      </c>
    </row>
    <row r="4156" spans="1:7" x14ac:dyDescent="0.45">
      <c r="A4156">
        <v>0</v>
      </c>
      <c r="B4156">
        <v>0</v>
      </c>
      <c r="C4156" t="s">
        <v>10926</v>
      </c>
      <c r="D4156" t="s">
        <v>10927</v>
      </c>
      <c r="E4156" s="32">
        <f t="shared" si="192"/>
        <v>45515</v>
      </c>
      <c r="F4156" s="51">
        <f t="shared" si="193"/>
        <v>0.20833333333333334</v>
      </c>
      <c r="G4156" s="33">
        <f t="shared" si="194"/>
        <v>45515.208333333336</v>
      </c>
    </row>
    <row r="4157" spans="1:7" x14ac:dyDescent="0.45">
      <c r="A4157">
        <v>0</v>
      </c>
      <c r="B4157">
        <v>0</v>
      </c>
      <c r="C4157" t="s">
        <v>10927</v>
      </c>
      <c r="D4157" t="s">
        <v>10928</v>
      </c>
      <c r="E4157" s="32">
        <f t="shared" si="192"/>
        <v>45515</v>
      </c>
      <c r="F4157" s="51">
        <f t="shared" si="193"/>
        <v>0.22916666666666666</v>
      </c>
      <c r="G4157" s="33">
        <f t="shared" si="194"/>
        <v>45515.229166666664</v>
      </c>
    </row>
    <row r="4158" spans="1:7" x14ac:dyDescent="0.45">
      <c r="A4158">
        <v>0</v>
      </c>
      <c r="B4158">
        <v>0</v>
      </c>
      <c r="C4158" t="s">
        <v>10928</v>
      </c>
      <c r="D4158" t="s">
        <v>10929</v>
      </c>
      <c r="E4158" s="32">
        <f t="shared" si="192"/>
        <v>45515</v>
      </c>
      <c r="F4158" s="51">
        <f t="shared" si="193"/>
        <v>0.25</v>
      </c>
      <c r="G4158" s="33">
        <f t="shared" si="194"/>
        <v>45515.25</v>
      </c>
    </row>
    <row r="4159" spans="1:7" x14ac:dyDescent="0.45">
      <c r="A4159">
        <v>0</v>
      </c>
      <c r="B4159">
        <v>0</v>
      </c>
      <c r="C4159" t="s">
        <v>10929</v>
      </c>
      <c r="D4159" t="s">
        <v>10930</v>
      </c>
      <c r="E4159" s="32">
        <f t="shared" si="192"/>
        <v>45515</v>
      </c>
      <c r="F4159" s="51">
        <f t="shared" si="193"/>
        <v>0.27083333333333331</v>
      </c>
      <c r="G4159" s="33">
        <f t="shared" si="194"/>
        <v>45515.270833333336</v>
      </c>
    </row>
    <row r="4160" spans="1:7" x14ac:dyDescent="0.45">
      <c r="A4160">
        <v>0</v>
      </c>
      <c r="B4160">
        <v>0</v>
      </c>
      <c r="C4160" t="s">
        <v>10930</v>
      </c>
      <c r="D4160" t="s">
        <v>10931</v>
      </c>
      <c r="E4160" s="32">
        <f t="shared" si="192"/>
        <v>45515</v>
      </c>
      <c r="F4160" s="51">
        <f t="shared" si="193"/>
        <v>0.29166666666666669</v>
      </c>
      <c r="G4160" s="33">
        <f t="shared" si="194"/>
        <v>45515.291666666664</v>
      </c>
    </row>
    <row r="4161" spans="1:7" x14ac:dyDescent="0.45">
      <c r="A4161">
        <v>0</v>
      </c>
      <c r="B4161">
        <v>0</v>
      </c>
      <c r="C4161" t="s">
        <v>10931</v>
      </c>
      <c r="D4161" t="s">
        <v>10932</v>
      </c>
      <c r="E4161" s="32">
        <f t="shared" si="192"/>
        <v>45515</v>
      </c>
      <c r="F4161" s="51">
        <f t="shared" si="193"/>
        <v>0.3125</v>
      </c>
      <c r="G4161" s="33">
        <f t="shared" si="194"/>
        <v>45515.3125</v>
      </c>
    </row>
    <row r="4162" spans="1:7" x14ac:dyDescent="0.45">
      <c r="A4162">
        <v>0</v>
      </c>
      <c r="B4162">
        <v>0</v>
      </c>
      <c r="C4162" t="s">
        <v>10932</v>
      </c>
      <c r="D4162" t="s">
        <v>10933</v>
      </c>
      <c r="E4162" s="32">
        <f t="shared" si="192"/>
        <v>45515</v>
      </c>
      <c r="F4162" s="51">
        <f t="shared" si="193"/>
        <v>0.33333333333333331</v>
      </c>
      <c r="G4162" s="33">
        <f t="shared" si="194"/>
        <v>45515.333333333336</v>
      </c>
    </row>
    <row r="4163" spans="1:7" x14ac:dyDescent="0.45">
      <c r="A4163">
        <v>0</v>
      </c>
      <c r="B4163">
        <v>0</v>
      </c>
      <c r="C4163" t="s">
        <v>10933</v>
      </c>
      <c r="D4163" t="s">
        <v>10934</v>
      </c>
      <c r="E4163" s="32">
        <f t="shared" si="192"/>
        <v>45515</v>
      </c>
      <c r="F4163" s="51">
        <f t="shared" si="193"/>
        <v>0.35416666666666669</v>
      </c>
      <c r="G4163" s="33">
        <f t="shared" si="194"/>
        <v>45515.354166666664</v>
      </c>
    </row>
    <row r="4164" spans="1:7" x14ac:dyDescent="0.45">
      <c r="A4164">
        <v>0</v>
      </c>
      <c r="B4164">
        <v>0</v>
      </c>
      <c r="C4164" t="s">
        <v>10934</v>
      </c>
      <c r="D4164" t="s">
        <v>10935</v>
      </c>
      <c r="E4164" s="32">
        <f t="shared" ref="E4164:E4227" si="195">DATE(MID(C4164,2,4),MID(C4164,7,2),MID(C4164,10,2))</f>
        <v>45515</v>
      </c>
      <c r="F4164" s="51">
        <f t="shared" ref="F4164:F4227" si="196">TIME(MID(C4164,13,2),MID(C4164,16,2),0)</f>
        <v>0.375</v>
      </c>
      <c r="G4164" s="33">
        <f t="shared" ref="G4164:G4227" si="197">E4164+F4164</f>
        <v>45515.375</v>
      </c>
    </row>
    <row r="4165" spans="1:7" x14ac:dyDescent="0.45">
      <c r="A4165">
        <v>0</v>
      </c>
      <c r="B4165">
        <v>0</v>
      </c>
      <c r="C4165" t="s">
        <v>10935</v>
      </c>
      <c r="D4165" t="s">
        <v>10936</v>
      </c>
      <c r="E4165" s="32">
        <f t="shared" si="195"/>
        <v>45515</v>
      </c>
      <c r="F4165" s="51">
        <f t="shared" si="196"/>
        <v>0.39583333333333331</v>
      </c>
      <c r="G4165" s="33">
        <f t="shared" si="197"/>
        <v>45515.395833333336</v>
      </c>
    </row>
    <row r="4166" spans="1:7" x14ac:dyDescent="0.45">
      <c r="A4166">
        <v>0</v>
      </c>
      <c r="B4166">
        <v>0</v>
      </c>
      <c r="C4166" t="s">
        <v>10936</v>
      </c>
      <c r="D4166" t="s">
        <v>10937</v>
      </c>
      <c r="E4166" s="32">
        <f t="shared" si="195"/>
        <v>45515</v>
      </c>
      <c r="F4166" s="51">
        <f t="shared" si="196"/>
        <v>0.41666666666666669</v>
      </c>
      <c r="G4166" s="33">
        <f t="shared" si="197"/>
        <v>45515.416666666664</v>
      </c>
    </row>
    <row r="4167" spans="1:7" x14ac:dyDescent="0.45">
      <c r="A4167">
        <v>0</v>
      </c>
      <c r="B4167">
        <v>0</v>
      </c>
      <c r="C4167" t="s">
        <v>10937</v>
      </c>
      <c r="D4167" t="s">
        <v>10938</v>
      </c>
      <c r="E4167" s="32">
        <f t="shared" si="195"/>
        <v>45515</v>
      </c>
      <c r="F4167" s="51">
        <f t="shared" si="196"/>
        <v>0.4375</v>
      </c>
      <c r="G4167" s="33">
        <f t="shared" si="197"/>
        <v>45515.4375</v>
      </c>
    </row>
    <row r="4168" spans="1:7" x14ac:dyDescent="0.45">
      <c r="A4168">
        <v>0</v>
      </c>
      <c r="B4168">
        <v>0</v>
      </c>
      <c r="C4168" t="s">
        <v>10938</v>
      </c>
      <c r="D4168" t="s">
        <v>10939</v>
      </c>
      <c r="E4168" s="32">
        <f t="shared" si="195"/>
        <v>45515</v>
      </c>
      <c r="F4168" s="51">
        <f t="shared" si="196"/>
        <v>0.45833333333333331</v>
      </c>
      <c r="G4168" s="33">
        <f t="shared" si="197"/>
        <v>45515.458333333336</v>
      </c>
    </row>
    <row r="4169" spans="1:7" x14ac:dyDescent="0.45">
      <c r="A4169">
        <v>0</v>
      </c>
      <c r="B4169">
        <v>0</v>
      </c>
      <c r="C4169" t="s">
        <v>10939</v>
      </c>
      <c r="D4169" t="s">
        <v>10940</v>
      </c>
      <c r="E4169" s="32">
        <f t="shared" si="195"/>
        <v>45515</v>
      </c>
      <c r="F4169" s="51">
        <f t="shared" si="196"/>
        <v>0.47916666666666669</v>
      </c>
      <c r="G4169" s="33">
        <f t="shared" si="197"/>
        <v>45515.479166666664</v>
      </c>
    </row>
    <row r="4170" spans="1:7" x14ac:dyDescent="0.45">
      <c r="A4170">
        <v>0</v>
      </c>
      <c r="B4170">
        <v>0</v>
      </c>
      <c r="C4170" t="s">
        <v>10940</v>
      </c>
      <c r="D4170" t="s">
        <v>10941</v>
      </c>
      <c r="E4170" s="32">
        <f t="shared" si="195"/>
        <v>45515</v>
      </c>
      <c r="F4170" s="51">
        <f t="shared" si="196"/>
        <v>0.5</v>
      </c>
      <c r="G4170" s="33">
        <f t="shared" si="197"/>
        <v>45515.5</v>
      </c>
    </row>
    <row r="4171" spans="1:7" x14ac:dyDescent="0.45">
      <c r="A4171">
        <v>0</v>
      </c>
      <c r="B4171">
        <v>0</v>
      </c>
      <c r="C4171" t="s">
        <v>10941</v>
      </c>
      <c r="D4171" t="s">
        <v>10942</v>
      </c>
      <c r="E4171" s="32">
        <f t="shared" si="195"/>
        <v>45515</v>
      </c>
      <c r="F4171" s="51">
        <f t="shared" si="196"/>
        <v>0.52083333333333337</v>
      </c>
      <c r="G4171" s="33">
        <f t="shared" si="197"/>
        <v>45515.520833333336</v>
      </c>
    </row>
    <row r="4172" spans="1:7" x14ac:dyDescent="0.45">
      <c r="A4172">
        <v>0</v>
      </c>
      <c r="B4172">
        <v>0</v>
      </c>
      <c r="C4172" t="s">
        <v>10942</v>
      </c>
      <c r="D4172" t="s">
        <v>10943</v>
      </c>
      <c r="E4172" s="32">
        <f t="shared" si="195"/>
        <v>45515</v>
      </c>
      <c r="F4172" s="51">
        <f t="shared" si="196"/>
        <v>0.54166666666666663</v>
      </c>
      <c r="G4172" s="33">
        <f t="shared" si="197"/>
        <v>45515.541666666664</v>
      </c>
    </row>
    <row r="4173" spans="1:7" x14ac:dyDescent="0.45">
      <c r="A4173">
        <v>0</v>
      </c>
      <c r="B4173">
        <v>0</v>
      </c>
      <c r="C4173" t="s">
        <v>10943</v>
      </c>
      <c r="D4173" t="s">
        <v>10944</v>
      </c>
      <c r="E4173" s="32">
        <f t="shared" si="195"/>
        <v>45515</v>
      </c>
      <c r="F4173" s="51">
        <f t="shared" si="196"/>
        <v>0.5625</v>
      </c>
      <c r="G4173" s="33">
        <f t="shared" si="197"/>
        <v>45515.5625</v>
      </c>
    </row>
    <row r="4174" spans="1:7" x14ac:dyDescent="0.45">
      <c r="A4174">
        <v>0</v>
      </c>
      <c r="B4174">
        <v>0</v>
      </c>
      <c r="C4174" t="s">
        <v>10944</v>
      </c>
      <c r="D4174" t="s">
        <v>10945</v>
      </c>
      <c r="E4174" s="32">
        <f t="shared" si="195"/>
        <v>45515</v>
      </c>
      <c r="F4174" s="51">
        <f t="shared" si="196"/>
        <v>0.58333333333333337</v>
      </c>
      <c r="G4174" s="33">
        <f t="shared" si="197"/>
        <v>45515.583333333336</v>
      </c>
    </row>
    <row r="4175" spans="1:7" x14ac:dyDescent="0.45">
      <c r="A4175">
        <v>0</v>
      </c>
      <c r="B4175">
        <v>0</v>
      </c>
      <c r="C4175" t="s">
        <v>10945</v>
      </c>
      <c r="D4175" t="s">
        <v>10946</v>
      </c>
      <c r="E4175" s="32">
        <f t="shared" si="195"/>
        <v>45515</v>
      </c>
      <c r="F4175" s="51">
        <f t="shared" si="196"/>
        <v>0.60416666666666663</v>
      </c>
      <c r="G4175" s="33">
        <f t="shared" si="197"/>
        <v>45515.604166666664</v>
      </c>
    </row>
    <row r="4176" spans="1:7" x14ac:dyDescent="0.45">
      <c r="A4176">
        <v>0</v>
      </c>
      <c r="B4176">
        <v>0</v>
      </c>
      <c r="C4176" t="s">
        <v>10946</v>
      </c>
      <c r="D4176" t="s">
        <v>10947</v>
      </c>
      <c r="E4176" s="32">
        <f t="shared" si="195"/>
        <v>45515</v>
      </c>
      <c r="F4176" s="51">
        <f t="shared" si="196"/>
        <v>0.625</v>
      </c>
      <c r="G4176" s="33">
        <f t="shared" si="197"/>
        <v>45515.625</v>
      </c>
    </row>
    <row r="4177" spans="1:7" x14ac:dyDescent="0.45">
      <c r="A4177">
        <v>0</v>
      </c>
      <c r="B4177">
        <v>0</v>
      </c>
      <c r="C4177" t="s">
        <v>10947</v>
      </c>
      <c r="D4177" t="s">
        <v>10948</v>
      </c>
      <c r="E4177" s="32">
        <f t="shared" si="195"/>
        <v>45515</v>
      </c>
      <c r="F4177" s="51">
        <f t="shared" si="196"/>
        <v>0.64583333333333337</v>
      </c>
      <c r="G4177" s="33">
        <f t="shared" si="197"/>
        <v>45515.645833333336</v>
      </c>
    </row>
    <row r="4178" spans="1:7" x14ac:dyDescent="0.45">
      <c r="A4178">
        <v>0</v>
      </c>
      <c r="B4178">
        <v>0</v>
      </c>
      <c r="C4178" t="s">
        <v>10948</v>
      </c>
      <c r="D4178" t="s">
        <v>10949</v>
      </c>
      <c r="E4178" s="32">
        <f t="shared" si="195"/>
        <v>45515</v>
      </c>
      <c r="F4178" s="51">
        <f t="shared" si="196"/>
        <v>0.66666666666666663</v>
      </c>
      <c r="G4178" s="33">
        <f t="shared" si="197"/>
        <v>45515.666666666664</v>
      </c>
    </row>
    <row r="4179" spans="1:7" x14ac:dyDescent="0.45">
      <c r="A4179">
        <v>0</v>
      </c>
      <c r="B4179">
        <v>0</v>
      </c>
      <c r="C4179" t="s">
        <v>10949</v>
      </c>
      <c r="D4179" t="s">
        <v>10950</v>
      </c>
      <c r="E4179" s="32">
        <f t="shared" si="195"/>
        <v>45515</v>
      </c>
      <c r="F4179" s="51">
        <f t="shared" si="196"/>
        <v>0.6875</v>
      </c>
      <c r="G4179" s="33">
        <f t="shared" si="197"/>
        <v>45515.6875</v>
      </c>
    </row>
    <row r="4180" spans="1:7" x14ac:dyDescent="0.45">
      <c r="A4180">
        <v>0</v>
      </c>
      <c r="B4180">
        <v>0</v>
      </c>
      <c r="C4180" t="s">
        <v>10950</v>
      </c>
      <c r="D4180" t="s">
        <v>10951</v>
      </c>
      <c r="E4180" s="32">
        <f t="shared" si="195"/>
        <v>45515</v>
      </c>
      <c r="F4180" s="51">
        <f t="shared" si="196"/>
        <v>0.70833333333333337</v>
      </c>
      <c r="G4180" s="33">
        <f t="shared" si="197"/>
        <v>45515.708333333336</v>
      </c>
    </row>
    <row r="4181" spans="1:7" x14ac:dyDescent="0.45">
      <c r="A4181">
        <v>0</v>
      </c>
      <c r="B4181">
        <v>0</v>
      </c>
      <c r="C4181" t="s">
        <v>10951</v>
      </c>
      <c r="D4181" t="s">
        <v>10952</v>
      </c>
      <c r="E4181" s="32">
        <f t="shared" si="195"/>
        <v>45515</v>
      </c>
      <c r="F4181" s="51">
        <f t="shared" si="196"/>
        <v>0.72916666666666663</v>
      </c>
      <c r="G4181" s="33">
        <f t="shared" si="197"/>
        <v>45515.729166666664</v>
      </c>
    </row>
    <row r="4182" spans="1:7" x14ac:dyDescent="0.45">
      <c r="A4182">
        <v>0</v>
      </c>
      <c r="B4182">
        <v>0</v>
      </c>
      <c r="C4182" t="s">
        <v>10952</v>
      </c>
      <c r="D4182" t="s">
        <v>10953</v>
      </c>
      <c r="E4182" s="32">
        <f t="shared" si="195"/>
        <v>45515</v>
      </c>
      <c r="F4182" s="51">
        <f t="shared" si="196"/>
        <v>0.75</v>
      </c>
      <c r="G4182" s="33">
        <f t="shared" si="197"/>
        <v>45515.75</v>
      </c>
    </row>
    <row r="4183" spans="1:7" x14ac:dyDescent="0.45">
      <c r="A4183">
        <v>0</v>
      </c>
      <c r="B4183">
        <v>0</v>
      </c>
      <c r="C4183" t="s">
        <v>10953</v>
      </c>
      <c r="D4183" t="s">
        <v>10954</v>
      </c>
      <c r="E4183" s="32">
        <f t="shared" si="195"/>
        <v>45515</v>
      </c>
      <c r="F4183" s="51">
        <f t="shared" si="196"/>
        <v>0.77083333333333337</v>
      </c>
      <c r="G4183" s="33">
        <f t="shared" si="197"/>
        <v>45515.770833333336</v>
      </c>
    </row>
    <row r="4184" spans="1:7" x14ac:dyDescent="0.45">
      <c r="A4184">
        <v>0</v>
      </c>
      <c r="B4184">
        <v>0</v>
      </c>
      <c r="C4184" t="s">
        <v>10954</v>
      </c>
      <c r="D4184" t="s">
        <v>10955</v>
      </c>
      <c r="E4184" s="32">
        <f t="shared" si="195"/>
        <v>45515</v>
      </c>
      <c r="F4184" s="51">
        <f t="shared" si="196"/>
        <v>0.79166666666666663</v>
      </c>
      <c r="G4184" s="33">
        <f t="shared" si="197"/>
        <v>45515.791666666664</v>
      </c>
    </row>
    <row r="4185" spans="1:7" x14ac:dyDescent="0.45">
      <c r="A4185">
        <v>0</v>
      </c>
      <c r="B4185">
        <v>0</v>
      </c>
      <c r="C4185" t="s">
        <v>10955</v>
      </c>
      <c r="D4185" t="s">
        <v>10956</v>
      </c>
      <c r="E4185" s="32">
        <f t="shared" si="195"/>
        <v>45515</v>
      </c>
      <c r="F4185" s="51">
        <f t="shared" si="196"/>
        <v>0.8125</v>
      </c>
      <c r="G4185" s="33">
        <f t="shared" si="197"/>
        <v>45515.8125</v>
      </c>
    </row>
    <row r="4186" spans="1:7" x14ac:dyDescent="0.45">
      <c r="A4186">
        <v>0</v>
      </c>
      <c r="B4186">
        <v>0</v>
      </c>
      <c r="C4186" t="s">
        <v>10956</v>
      </c>
      <c r="D4186" t="s">
        <v>10957</v>
      </c>
      <c r="E4186" s="32">
        <f t="shared" si="195"/>
        <v>45515</v>
      </c>
      <c r="F4186" s="51">
        <f t="shared" si="196"/>
        <v>0.83333333333333337</v>
      </c>
      <c r="G4186" s="33">
        <f t="shared" si="197"/>
        <v>45515.833333333336</v>
      </c>
    </row>
    <row r="4187" spans="1:7" x14ac:dyDescent="0.45">
      <c r="A4187">
        <v>0</v>
      </c>
      <c r="B4187">
        <v>0</v>
      </c>
      <c r="C4187" t="s">
        <v>10957</v>
      </c>
      <c r="D4187" t="s">
        <v>10958</v>
      </c>
      <c r="E4187" s="32">
        <f t="shared" si="195"/>
        <v>45515</v>
      </c>
      <c r="F4187" s="51">
        <f t="shared" si="196"/>
        <v>0.85416666666666663</v>
      </c>
      <c r="G4187" s="33">
        <f t="shared" si="197"/>
        <v>45515.854166666664</v>
      </c>
    </row>
    <row r="4188" spans="1:7" x14ac:dyDescent="0.45">
      <c r="A4188">
        <v>0</v>
      </c>
      <c r="B4188">
        <v>0</v>
      </c>
      <c r="C4188" t="s">
        <v>10958</v>
      </c>
      <c r="D4188" t="s">
        <v>10959</v>
      </c>
      <c r="E4188" s="32">
        <f t="shared" si="195"/>
        <v>45515</v>
      </c>
      <c r="F4188" s="51">
        <f t="shared" si="196"/>
        <v>0.875</v>
      </c>
      <c r="G4188" s="33">
        <f t="shared" si="197"/>
        <v>45515.875</v>
      </c>
    </row>
    <row r="4189" spans="1:7" x14ac:dyDescent="0.45">
      <c r="A4189">
        <v>0</v>
      </c>
      <c r="B4189">
        <v>0</v>
      </c>
      <c r="C4189" t="s">
        <v>10959</v>
      </c>
      <c r="D4189" t="s">
        <v>10960</v>
      </c>
      <c r="E4189" s="32">
        <f t="shared" si="195"/>
        <v>45515</v>
      </c>
      <c r="F4189" s="51">
        <f t="shared" si="196"/>
        <v>0.89583333333333337</v>
      </c>
      <c r="G4189" s="33">
        <f t="shared" si="197"/>
        <v>45515.895833333336</v>
      </c>
    </row>
    <row r="4190" spans="1:7" x14ac:dyDescent="0.45">
      <c r="A4190">
        <v>0</v>
      </c>
      <c r="B4190">
        <v>0</v>
      </c>
      <c r="C4190" t="s">
        <v>10960</v>
      </c>
      <c r="D4190" t="s">
        <v>10961</v>
      </c>
      <c r="E4190" s="32">
        <f t="shared" si="195"/>
        <v>45515</v>
      </c>
      <c r="F4190" s="51">
        <f t="shared" si="196"/>
        <v>0.91666666666666663</v>
      </c>
      <c r="G4190" s="33">
        <f t="shared" si="197"/>
        <v>45515.916666666664</v>
      </c>
    </row>
    <row r="4191" spans="1:7" x14ac:dyDescent="0.45">
      <c r="A4191">
        <v>0</v>
      </c>
      <c r="B4191">
        <v>0</v>
      </c>
      <c r="C4191" t="s">
        <v>10961</v>
      </c>
      <c r="D4191" t="s">
        <v>10962</v>
      </c>
      <c r="E4191" s="32">
        <f t="shared" si="195"/>
        <v>45515</v>
      </c>
      <c r="F4191" s="51">
        <f t="shared" si="196"/>
        <v>0.9375</v>
      </c>
      <c r="G4191" s="33">
        <f t="shared" si="197"/>
        <v>45515.9375</v>
      </c>
    </row>
    <row r="4192" spans="1:7" x14ac:dyDescent="0.45">
      <c r="A4192">
        <v>0</v>
      </c>
      <c r="B4192">
        <v>0</v>
      </c>
      <c r="C4192" t="s">
        <v>10962</v>
      </c>
      <c r="D4192" t="s">
        <v>10963</v>
      </c>
      <c r="E4192" s="32">
        <f t="shared" si="195"/>
        <v>45515</v>
      </c>
      <c r="F4192" s="51">
        <f t="shared" si="196"/>
        <v>0.95833333333333337</v>
      </c>
      <c r="G4192" s="33">
        <f t="shared" si="197"/>
        <v>45515.958333333336</v>
      </c>
    </row>
    <row r="4193" spans="1:7" x14ac:dyDescent="0.45">
      <c r="A4193">
        <v>0</v>
      </c>
      <c r="B4193">
        <v>0</v>
      </c>
      <c r="C4193" t="s">
        <v>10963</v>
      </c>
      <c r="D4193" t="s">
        <v>10964</v>
      </c>
      <c r="E4193" s="32">
        <f t="shared" si="195"/>
        <v>45515</v>
      </c>
      <c r="F4193" s="51">
        <f t="shared" si="196"/>
        <v>0.97916666666666663</v>
      </c>
      <c r="G4193" s="33">
        <f t="shared" si="197"/>
        <v>45515.979166666664</v>
      </c>
    </row>
    <row r="4194" spans="1:7" x14ac:dyDescent="0.45">
      <c r="A4194">
        <v>0</v>
      </c>
      <c r="B4194">
        <v>0</v>
      </c>
      <c r="C4194" t="s">
        <v>10964</v>
      </c>
      <c r="D4194" t="s">
        <v>10965</v>
      </c>
      <c r="E4194" s="32">
        <f t="shared" si="195"/>
        <v>45516</v>
      </c>
      <c r="F4194" s="51">
        <f t="shared" si="196"/>
        <v>0</v>
      </c>
      <c r="G4194" s="33">
        <f t="shared" si="197"/>
        <v>45516</v>
      </c>
    </row>
    <row r="4195" spans="1:7" x14ac:dyDescent="0.45">
      <c r="A4195">
        <v>0</v>
      </c>
      <c r="B4195">
        <v>0</v>
      </c>
      <c r="C4195" t="s">
        <v>10965</v>
      </c>
      <c r="D4195" t="s">
        <v>3998</v>
      </c>
      <c r="E4195" s="32">
        <f t="shared" si="195"/>
        <v>45516</v>
      </c>
      <c r="F4195" s="51">
        <f t="shared" si="196"/>
        <v>2.0833333333333332E-2</v>
      </c>
      <c r="G4195" s="33">
        <f t="shared" si="197"/>
        <v>45516.020833333336</v>
      </c>
    </row>
    <row r="4196" spans="1:7" x14ac:dyDescent="0.45">
      <c r="A4196">
        <v>0</v>
      </c>
      <c r="B4196">
        <v>0</v>
      </c>
      <c r="C4196" t="s">
        <v>3998</v>
      </c>
      <c r="D4196" t="s">
        <v>3999</v>
      </c>
      <c r="E4196" s="32">
        <f t="shared" si="195"/>
        <v>45516</v>
      </c>
      <c r="F4196" s="51">
        <f t="shared" si="196"/>
        <v>4.1666666666666664E-2</v>
      </c>
      <c r="G4196" s="33">
        <f t="shared" si="197"/>
        <v>45516.041666666664</v>
      </c>
    </row>
    <row r="4197" spans="1:7" x14ac:dyDescent="0.45">
      <c r="A4197">
        <v>0</v>
      </c>
      <c r="B4197">
        <v>0</v>
      </c>
      <c r="C4197" t="s">
        <v>3999</v>
      </c>
      <c r="D4197" t="s">
        <v>4000</v>
      </c>
      <c r="E4197" s="32">
        <f t="shared" si="195"/>
        <v>45516</v>
      </c>
      <c r="F4197" s="51">
        <f t="shared" si="196"/>
        <v>6.25E-2</v>
      </c>
      <c r="G4197" s="33">
        <f t="shared" si="197"/>
        <v>45516.0625</v>
      </c>
    </row>
    <row r="4198" spans="1:7" x14ac:dyDescent="0.45">
      <c r="A4198">
        <v>0</v>
      </c>
      <c r="B4198">
        <v>0</v>
      </c>
      <c r="C4198" t="s">
        <v>4000</v>
      </c>
      <c r="D4198" t="s">
        <v>4001</v>
      </c>
      <c r="E4198" s="32">
        <f t="shared" si="195"/>
        <v>45516</v>
      </c>
      <c r="F4198" s="51">
        <f t="shared" si="196"/>
        <v>8.3333333333333329E-2</v>
      </c>
      <c r="G4198" s="33">
        <f t="shared" si="197"/>
        <v>45516.083333333336</v>
      </c>
    </row>
    <row r="4199" spans="1:7" x14ac:dyDescent="0.45">
      <c r="A4199">
        <v>0</v>
      </c>
      <c r="B4199">
        <v>0</v>
      </c>
      <c r="C4199" t="s">
        <v>4001</v>
      </c>
      <c r="D4199" t="s">
        <v>4002</v>
      </c>
      <c r="E4199" s="32">
        <f t="shared" si="195"/>
        <v>45516</v>
      </c>
      <c r="F4199" s="51">
        <f t="shared" si="196"/>
        <v>0.10416666666666667</v>
      </c>
      <c r="G4199" s="33">
        <f t="shared" si="197"/>
        <v>45516.104166666664</v>
      </c>
    </row>
    <row r="4200" spans="1:7" x14ac:dyDescent="0.45">
      <c r="A4200">
        <v>0</v>
      </c>
      <c r="B4200">
        <v>0</v>
      </c>
      <c r="C4200" t="s">
        <v>4002</v>
      </c>
      <c r="D4200" t="s">
        <v>4003</v>
      </c>
      <c r="E4200" s="32">
        <f t="shared" si="195"/>
        <v>45516</v>
      </c>
      <c r="F4200" s="51">
        <f t="shared" si="196"/>
        <v>0.125</v>
      </c>
      <c r="G4200" s="33">
        <f t="shared" si="197"/>
        <v>45516.125</v>
      </c>
    </row>
    <row r="4201" spans="1:7" x14ac:dyDescent="0.45">
      <c r="A4201">
        <v>0</v>
      </c>
      <c r="B4201">
        <v>0</v>
      </c>
      <c r="C4201" t="s">
        <v>4003</v>
      </c>
      <c r="D4201" t="s">
        <v>4004</v>
      </c>
      <c r="E4201" s="32">
        <f t="shared" si="195"/>
        <v>45516</v>
      </c>
      <c r="F4201" s="51">
        <f t="shared" si="196"/>
        <v>0.14583333333333334</v>
      </c>
      <c r="G4201" s="33">
        <f t="shared" si="197"/>
        <v>45516.145833333336</v>
      </c>
    </row>
    <row r="4202" spans="1:7" x14ac:dyDescent="0.45">
      <c r="A4202">
        <v>0</v>
      </c>
      <c r="B4202">
        <v>0</v>
      </c>
      <c r="C4202" t="s">
        <v>4004</v>
      </c>
      <c r="D4202" t="s">
        <v>4005</v>
      </c>
      <c r="E4202" s="32">
        <f t="shared" si="195"/>
        <v>45516</v>
      </c>
      <c r="F4202" s="51">
        <f t="shared" si="196"/>
        <v>0.16666666666666666</v>
      </c>
      <c r="G4202" s="33">
        <f t="shared" si="197"/>
        <v>45516.166666666664</v>
      </c>
    </row>
    <row r="4203" spans="1:7" x14ac:dyDescent="0.45">
      <c r="A4203">
        <v>0</v>
      </c>
      <c r="B4203">
        <v>0</v>
      </c>
      <c r="C4203" t="s">
        <v>4005</v>
      </c>
      <c r="D4203" t="s">
        <v>4006</v>
      </c>
      <c r="E4203" s="32">
        <f t="shared" si="195"/>
        <v>45516</v>
      </c>
      <c r="F4203" s="51">
        <f t="shared" si="196"/>
        <v>0.1875</v>
      </c>
      <c r="G4203" s="33">
        <f t="shared" si="197"/>
        <v>45516.1875</v>
      </c>
    </row>
    <row r="4204" spans="1:7" x14ac:dyDescent="0.45">
      <c r="A4204">
        <v>0</v>
      </c>
      <c r="B4204">
        <v>0</v>
      </c>
      <c r="C4204" t="s">
        <v>4006</v>
      </c>
      <c r="D4204" t="s">
        <v>4007</v>
      </c>
      <c r="E4204" s="32">
        <f t="shared" si="195"/>
        <v>45516</v>
      </c>
      <c r="F4204" s="51">
        <f t="shared" si="196"/>
        <v>0.20833333333333334</v>
      </c>
      <c r="G4204" s="33">
        <f t="shared" si="197"/>
        <v>45516.208333333336</v>
      </c>
    </row>
    <row r="4205" spans="1:7" x14ac:dyDescent="0.45">
      <c r="A4205">
        <v>0</v>
      </c>
      <c r="B4205">
        <v>0</v>
      </c>
      <c r="C4205" t="s">
        <v>4007</v>
      </c>
      <c r="D4205" t="s">
        <v>4008</v>
      </c>
      <c r="E4205" s="32">
        <f t="shared" si="195"/>
        <v>45516</v>
      </c>
      <c r="F4205" s="51">
        <f t="shared" si="196"/>
        <v>0.22916666666666666</v>
      </c>
      <c r="G4205" s="33">
        <f t="shared" si="197"/>
        <v>45516.229166666664</v>
      </c>
    </row>
    <row r="4206" spans="1:7" x14ac:dyDescent="0.45">
      <c r="A4206">
        <v>0</v>
      </c>
      <c r="B4206">
        <v>0</v>
      </c>
      <c r="C4206" t="s">
        <v>4008</v>
      </c>
      <c r="D4206" t="s">
        <v>4009</v>
      </c>
      <c r="E4206" s="32">
        <f t="shared" si="195"/>
        <v>45516</v>
      </c>
      <c r="F4206" s="51">
        <f t="shared" si="196"/>
        <v>0.25</v>
      </c>
      <c r="G4206" s="33">
        <f t="shared" si="197"/>
        <v>45516.25</v>
      </c>
    </row>
    <row r="4207" spans="1:7" x14ac:dyDescent="0.45">
      <c r="A4207">
        <v>0</v>
      </c>
      <c r="B4207">
        <v>0</v>
      </c>
      <c r="C4207" t="s">
        <v>4009</v>
      </c>
      <c r="D4207" t="s">
        <v>4010</v>
      </c>
      <c r="E4207" s="32">
        <f t="shared" si="195"/>
        <v>45516</v>
      </c>
      <c r="F4207" s="51">
        <f t="shared" si="196"/>
        <v>0.27083333333333331</v>
      </c>
      <c r="G4207" s="33">
        <f t="shared" si="197"/>
        <v>45516.270833333336</v>
      </c>
    </row>
    <row r="4208" spans="1:7" x14ac:dyDescent="0.45">
      <c r="A4208">
        <v>0</v>
      </c>
      <c r="B4208">
        <v>0</v>
      </c>
      <c r="C4208" t="s">
        <v>4010</v>
      </c>
      <c r="D4208" t="s">
        <v>4011</v>
      </c>
      <c r="E4208" s="32">
        <f t="shared" si="195"/>
        <v>45516</v>
      </c>
      <c r="F4208" s="51">
        <f t="shared" si="196"/>
        <v>0.29166666666666669</v>
      </c>
      <c r="G4208" s="33">
        <f t="shared" si="197"/>
        <v>45516.291666666664</v>
      </c>
    </row>
    <row r="4209" spans="1:7" x14ac:dyDescent="0.45">
      <c r="A4209">
        <v>0</v>
      </c>
      <c r="B4209">
        <v>0</v>
      </c>
      <c r="C4209" t="s">
        <v>4011</v>
      </c>
      <c r="D4209" t="s">
        <v>4012</v>
      </c>
      <c r="E4209" s="32">
        <f t="shared" si="195"/>
        <v>45516</v>
      </c>
      <c r="F4209" s="51">
        <f t="shared" si="196"/>
        <v>0.3125</v>
      </c>
      <c r="G4209" s="33">
        <f t="shared" si="197"/>
        <v>45516.3125</v>
      </c>
    </row>
    <row r="4210" spans="1:7" x14ac:dyDescent="0.45">
      <c r="A4210">
        <v>0</v>
      </c>
      <c r="B4210">
        <v>0</v>
      </c>
      <c r="C4210" t="s">
        <v>4012</v>
      </c>
      <c r="D4210" t="s">
        <v>4013</v>
      </c>
      <c r="E4210" s="32">
        <f t="shared" si="195"/>
        <v>45516</v>
      </c>
      <c r="F4210" s="51">
        <f t="shared" si="196"/>
        <v>0.33333333333333331</v>
      </c>
      <c r="G4210" s="33">
        <f t="shared" si="197"/>
        <v>45516.333333333336</v>
      </c>
    </row>
    <row r="4211" spans="1:7" x14ac:dyDescent="0.45">
      <c r="A4211">
        <v>0</v>
      </c>
      <c r="B4211">
        <v>0</v>
      </c>
      <c r="C4211" t="s">
        <v>4013</v>
      </c>
      <c r="D4211" t="s">
        <v>4014</v>
      </c>
      <c r="E4211" s="32">
        <f t="shared" si="195"/>
        <v>45516</v>
      </c>
      <c r="F4211" s="51">
        <f t="shared" si="196"/>
        <v>0.35416666666666669</v>
      </c>
      <c r="G4211" s="33">
        <f t="shared" si="197"/>
        <v>45516.354166666664</v>
      </c>
    </row>
    <row r="4212" spans="1:7" x14ac:dyDescent="0.45">
      <c r="A4212">
        <v>0</v>
      </c>
      <c r="B4212">
        <v>0</v>
      </c>
      <c r="C4212" t="s">
        <v>4014</v>
      </c>
      <c r="D4212" t="s">
        <v>4015</v>
      </c>
      <c r="E4212" s="32">
        <f t="shared" si="195"/>
        <v>45516</v>
      </c>
      <c r="F4212" s="51">
        <f t="shared" si="196"/>
        <v>0.375</v>
      </c>
      <c r="G4212" s="33">
        <f t="shared" si="197"/>
        <v>45516.375</v>
      </c>
    </row>
    <row r="4213" spans="1:7" x14ac:dyDescent="0.45">
      <c r="A4213">
        <v>0</v>
      </c>
      <c r="B4213">
        <v>0</v>
      </c>
      <c r="C4213" t="s">
        <v>4015</v>
      </c>
      <c r="D4213" t="s">
        <v>4016</v>
      </c>
      <c r="E4213" s="32">
        <f t="shared" si="195"/>
        <v>45516</v>
      </c>
      <c r="F4213" s="51">
        <f t="shared" si="196"/>
        <v>0.39583333333333331</v>
      </c>
      <c r="G4213" s="33">
        <f t="shared" si="197"/>
        <v>45516.395833333336</v>
      </c>
    </row>
    <row r="4214" spans="1:7" x14ac:dyDescent="0.45">
      <c r="A4214">
        <v>0</v>
      </c>
      <c r="B4214">
        <v>0</v>
      </c>
      <c r="C4214" t="s">
        <v>4016</v>
      </c>
      <c r="D4214" t="s">
        <v>4017</v>
      </c>
      <c r="E4214" s="32">
        <f t="shared" si="195"/>
        <v>45516</v>
      </c>
      <c r="F4214" s="51">
        <f t="shared" si="196"/>
        <v>0.41666666666666669</v>
      </c>
      <c r="G4214" s="33">
        <f t="shared" si="197"/>
        <v>45516.416666666664</v>
      </c>
    </row>
    <row r="4215" spans="1:7" x14ac:dyDescent="0.45">
      <c r="A4215">
        <v>0</v>
      </c>
      <c r="B4215">
        <v>0</v>
      </c>
      <c r="C4215" t="s">
        <v>4017</v>
      </c>
      <c r="D4215" t="s">
        <v>4018</v>
      </c>
      <c r="E4215" s="32">
        <f t="shared" si="195"/>
        <v>45516</v>
      </c>
      <c r="F4215" s="51">
        <f t="shared" si="196"/>
        <v>0.4375</v>
      </c>
      <c r="G4215" s="33">
        <f t="shared" si="197"/>
        <v>45516.4375</v>
      </c>
    </row>
    <row r="4216" spans="1:7" x14ac:dyDescent="0.45">
      <c r="A4216">
        <v>0</v>
      </c>
      <c r="B4216">
        <v>0</v>
      </c>
      <c r="C4216" t="s">
        <v>4018</v>
      </c>
      <c r="D4216" t="s">
        <v>4019</v>
      </c>
      <c r="E4216" s="32">
        <f t="shared" si="195"/>
        <v>45516</v>
      </c>
      <c r="F4216" s="51">
        <f t="shared" si="196"/>
        <v>0.45833333333333331</v>
      </c>
      <c r="G4216" s="33">
        <f t="shared" si="197"/>
        <v>45516.458333333336</v>
      </c>
    </row>
    <row r="4217" spans="1:7" x14ac:dyDescent="0.45">
      <c r="A4217">
        <v>0</v>
      </c>
      <c r="B4217">
        <v>0</v>
      </c>
      <c r="C4217" t="s">
        <v>4019</v>
      </c>
      <c r="D4217" t="s">
        <v>4020</v>
      </c>
      <c r="E4217" s="32">
        <f t="shared" si="195"/>
        <v>45516</v>
      </c>
      <c r="F4217" s="51">
        <f t="shared" si="196"/>
        <v>0.47916666666666669</v>
      </c>
      <c r="G4217" s="33">
        <f t="shared" si="197"/>
        <v>45516.479166666664</v>
      </c>
    </row>
    <row r="4218" spans="1:7" x14ac:dyDescent="0.45">
      <c r="A4218">
        <v>0</v>
      </c>
      <c r="B4218">
        <v>0</v>
      </c>
      <c r="C4218" t="s">
        <v>4020</v>
      </c>
      <c r="D4218" t="s">
        <v>4021</v>
      </c>
      <c r="E4218" s="32">
        <f t="shared" si="195"/>
        <v>45516</v>
      </c>
      <c r="F4218" s="51">
        <f t="shared" si="196"/>
        <v>0.5</v>
      </c>
      <c r="G4218" s="33">
        <f t="shared" si="197"/>
        <v>45516.5</v>
      </c>
    </row>
    <row r="4219" spans="1:7" x14ac:dyDescent="0.45">
      <c r="A4219">
        <v>0</v>
      </c>
      <c r="B4219">
        <v>0</v>
      </c>
      <c r="C4219" t="s">
        <v>4021</v>
      </c>
      <c r="D4219" t="s">
        <v>4022</v>
      </c>
      <c r="E4219" s="32">
        <f t="shared" si="195"/>
        <v>45516</v>
      </c>
      <c r="F4219" s="51">
        <f t="shared" si="196"/>
        <v>0.52083333333333337</v>
      </c>
      <c r="G4219" s="33">
        <f t="shared" si="197"/>
        <v>45516.520833333336</v>
      </c>
    </row>
    <row r="4220" spans="1:7" x14ac:dyDescent="0.45">
      <c r="A4220">
        <v>0</v>
      </c>
      <c r="B4220">
        <v>0</v>
      </c>
      <c r="C4220" t="s">
        <v>4022</v>
      </c>
      <c r="D4220" t="s">
        <v>4023</v>
      </c>
      <c r="E4220" s="32">
        <f t="shared" si="195"/>
        <v>45516</v>
      </c>
      <c r="F4220" s="51">
        <f t="shared" si="196"/>
        <v>0.54166666666666663</v>
      </c>
      <c r="G4220" s="33">
        <f t="shared" si="197"/>
        <v>45516.541666666664</v>
      </c>
    </row>
    <row r="4221" spans="1:7" x14ac:dyDescent="0.45">
      <c r="A4221">
        <v>0</v>
      </c>
      <c r="B4221">
        <v>0</v>
      </c>
      <c r="C4221" t="s">
        <v>4023</v>
      </c>
      <c r="D4221" t="s">
        <v>4024</v>
      </c>
      <c r="E4221" s="32">
        <f t="shared" si="195"/>
        <v>45516</v>
      </c>
      <c r="F4221" s="51">
        <f t="shared" si="196"/>
        <v>0.5625</v>
      </c>
      <c r="G4221" s="33">
        <f t="shared" si="197"/>
        <v>45516.5625</v>
      </c>
    </row>
    <row r="4222" spans="1:7" x14ac:dyDescent="0.45">
      <c r="A4222">
        <v>0</v>
      </c>
      <c r="B4222">
        <v>0</v>
      </c>
      <c r="C4222" t="s">
        <v>4024</v>
      </c>
      <c r="D4222" t="s">
        <v>4025</v>
      </c>
      <c r="E4222" s="32">
        <f t="shared" si="195"/>
        <v>45516</v>
      </c>
      <c r="F4222" s="51">
        <f t="shared" si="196"/>
        <v>0.58333333333333337</v>
      </c>
      <c r="G4222" s="33">
        <f t="shared" si="197"/>
        <v>45516.583333333336</v>
      </c>
    </row>
    <row r="4223" spans="1:7" x14ac:dyDescent="0.45">
      <c r="A4223">
        <v>0</v>
      </c>
      <c r="B4223">
        <v>0</v>
      </c>
      <c r="C4223" t="s">
        <v>4025</v>
      </c>
      <c r="D4223" t="s">
        <v>4026</v>
      </c>
      <c r="E4223" s="32">
        <f t="shared" si="195"/>
        <v>45516</v>
      </c>
      <c r="F4223" s="51">
        <f t="shared" si="196"/>
        <v>0.60416666666666663</v>
      </c>
      <c r="G4223" s="33">
        <f t="shared" si="197"/>
        <v>45516.604166666664</v>
      </c>
    </row>
    <row r="4224" spans="1:7" x14ac:dyDescent="0.45">
      <c r="A4224">
        <v>0</v>
      </c>
      <c r="B4224">
        <v>0</v>
      </c>
      <c r="C4224" t="s">
        <v>4026</v>
      </c>
      <c r="D4224" t="s">
        <v>4027</v>
      </c>
      <c r="E4224" s="32">
        <f t="shared" si="195"/>
        <v>45516</v>
      </c>
      <c r="F4224" s="51">
        <f t="shared" si="196"/>
        <v>0.625</v>
      </c>
      <c r="G4224" s="33">
        <f t="shared" si="197"/>
        <v>45516.625</v>
      </c>
    </row>
    <row r="4225" spans="1:7" x14ac:dyDescent="0.45">
      <c r="A4225">
        <v>0</v>
      </c>
      <c r="B4225">
        <v>0</v>
      </c>
      <c r="C4225" t="s">
        <v>4027</v>
      </c>
      <c r="D4225" t="s">
        <v>4028</v>
      </c>
      <c r="E4225" s="32">
        <f t="shared" si="195"/>
        <v>45516</v>
      </c>
      <c r="F4225" s="51">
        <f t="shared" si="196"/>
        <v>0.64583333333333337</v>
      </c>
      <c r="G4225" s="33">
        <f t="shared" si="197"/>
        <v>45516.645833333336</v>
      </c>
    </row>
    <row r="4226" spans="1:7" x14ac:dyDescent="0.45">
      <c r="A4226">
        <v>0</v>
      </c>
      <c r="B4226">
        <v>0</v>
      </c>
      <c r="C4226" t="s">
        <v>4028</v>
      </c>
      <c r="D4226" t="s">
        <v>4029</v>
      </c>
      <c r="E4226" s="32">
        <f t="shared" si="195"/>
        <v>45516</v>
      </c>
      <c r="F4226" s="51">
        <f t="shared" si="196"/>
        <v>0.66666666666666663</v>
      </c>
      <c r="G4226" s="33">
        <f t="shared" si="197"/>
        <v>45516.666666666664</v>
      </c>
    </row>
    <row r="4227" spans="1:7" x14ac:dyDescent="0.45">
      <c r="A4227">
        <v>0</v>
      </c>
      <c r="B4227">
        <v>0</v>
      </c>
      <c r="C4227" t="s">
        <v>4029</v>
      </c>
      <c r="D4227" t="s">
        <v>4030</v>
      </c>
      <c r="E4227" s="32">
        <f t="shared" si="195"/>
        <v>45516</v>
      </c>
      <c r="F4227" s="51">
        <f t="shared" si="196"/>
        <v>0.6875</v>
      </c>
      <c r="G4227" s="33">
        <f t="shared" si="197"/>
        <v>45516.6875</v>
      </c>
    </row>
    <row r="4228" spans="1:7" x14ac:dyDescent="0.45">
      <c r="A4228">
        <v>0</v>
      </c>
      <c r="B4228">
        <v>0</v>
      </c>
      <c r="C4228" t="s">
        <v>4030</v>
      </c>
      <c r="D4228" t="s">
        <v>4031</v>
      </c>
      <c r="E4228" s="32">
        <f t="shared" ref="E4228:E4291" si="198">DATE(MID(C4228,2,4),MID(C4228,7,2),MID(C4228,10,2))</f>
        <v>45516</v>
      </c>
      <c r="F4228" s="51">
        <f t="shared" ref="F4228:F4291" si="199">TIME(MID(C4228,13,2),MID(C4228,16,2),0)</f>
        <v>0.70833333333333337</v>
      </c>
      <c r="G4228" s="33">
        <f t="shared" ref="G4228:G4291" si="200">E4228+F4228</f>
        <v>45516.708333333336</v>
      </c>
    </row>
    <row r="4229" spans="1:7" x14ac:dyDescent="0.45">
      <c r="A4229">
        <v>0</v>
      </c>
      <c r="B4229">
        <v>0</v>
      </c>
      <c r="C4229" t="s">
        <v>4031</v>
      </c>
      <c r="D4229" t="s">
        <v>4032</v>
      </c>
      <c r="E4229" s="32">
        <f t="shared" si="198"/>
        <v>45516</v>
      </c>
      <c r="F4229" s="51">
        <f t="shared" si="199"/>
        <v>0.72916666666666663</v>
      </c>
      <c r="G4229" s="33">
        <f t="shared" si="200"/>
        <v>45516.729166666664</v>
      </c>
    </row>
    <row r="4230" spans="1:7" x14ac:dyDescent="0.45">
      <c r="A4230">
        <v>0</v>
      </c>
      <c r="B4230">
        <v>0</v>
      </c>
      <c r="C4230" t="s">
        <v>4032</v>
      </c>
      <c r="D4230" t="s">
        <v>4033</v>
      </c>
      <c r="E4230" s="32">
        <f t="shared" si="198"/>
        <v>45516</v>
      </c>
      <c r="F4230" s="51">
        <f t="shared" si="199"/>
        <v>0.75</v>
      </c>
      <c r="G4230" s="33">
        <f t="shared" si="200"/>
        <v>45516.75</v>
      </c>
    </row>
    <row r="4231" spans="1:7" x14ac:dyDescent="0.45">
      <c r="A4231">
        <v>0</v>
      </c>
      <c r="B4231">
        <v>0</v>
      </c>
      <c r="C4231" t="s">
        <v>4033</v>
      </c>
      <c r="D4231" t="s">
        <v>4034</v>
      </c>
      <c r="E4231" s="32">
        <f t="shared" si="198"/>
        <v>45516</v>
      </c>
      <c r="F4231" s="51">
        <f t="shared" si="199"/>
        <v>0.77083333333333337</v>
      </c>
      <c r="G4231" s="33">
        <f t="shared" si="200"/>
        <v>45516.770833333336</v>
      </c>
    </row>
    <row r="4232" spans="1:7" x14ac:dyDescent="0.45">
      <c r="A4232">
        <v>0</v>
      </c>
      <c r="B4232">
        <v>0</v>
      </c>
      <c r="C4232" t="s">
        <v>4034</v>
      </c>
      <c r="D4232" t="s">
        <v>4035</v>
      </c>
      <c r="E4232" s="32">
        <f t="shared" si="198"/>
        <v>45516</v>
      </c>
      <c r="F4232" s="51">
        <f t="shared" si="199"/>
        <v>0.79166666666666663</v>
      </c>
      <c r="G4232" s="33">
        <f t="shared" si="200"/>
        <v>45516.791666666664</v>
      </c>
    </row>
    <row r="4233" spans="1:7" x14ac:dyDescent="0.45">
      <c r="A4233">
        <v>0</v>
      </c>
      <c r="B4233">
        <v>0</v>
      </c>
      <c r="C4233" t="s">
        <v>4035</v>
      </c>
      <c r="D4233" t="s">
        <v>4036</v>
      </c>
      <c r="E4233" s="32">
        <f t="shared" si="198"/>
        <v>45516</v>
      </c>
      <c r="F4233" s="51">
        <f t="shared" si="199"/>
        <v>0.8125</v>
      </c>
      <c r="G4233" s="33">
        <f t="shared" si="200"/>
        <v>45516.8125</v>
      </c>
    </row>
    <row r="4234" spans="1:7" x14ac:dyDescent="0.45">
      <c r="A4234">
        <v>0</v>
      </c>
      <c r="B4234">
        <v>0</v>
      </c>
      <c r="C4234" t="s">
        <v>4036</v>
      </c>
      <c r="D4234" t="s">
        <v>4037</v>
      </c>
      <c r="E4234" s="32">
        <f t="shared" si="198"/>
        <v>45516</v>
      </c>
      <c r="F4234" s="51">
        <f t="shared" si="199"/>
        <v>0.83333333333333337</v>
      </c>
      <c r="G4234" s="33">
        <f t="shared" si="200"/>
        <v>45516.833333333336</v>
      </c>
    </row>
    <row r="4235" spans="1:7" x14ac:dyDescent="0.45">
      <c r="A4235">
        <v>0</v>
      </c>
      <c r="B4235">
        <v>0</v>
      </c>
      <c r="C4235" t="s">
        <v>4037</v>
      </c>
      <c r="D4235" t="s">
        <v>4038</v>
      </c>
      <c r="E4235" s="32">
        <f t="shared" si="198"/>
        <v>45516</v>
      </c>
      <c r="F4235" s="51">
        <f t="shared" si="199"/>
        <v>0.85416666666666663</v>
      </c>
      <c r="G4235" s="33">
        <f t="shared" si="200"/>
        <v>45516.854166666664</v>
      </c>
    </row>
    <row r="4236" spans="1:7" x14ac:dyDescent="0.45">
      <c r="A4236">
        <v>0</v>
      </c>
      <c r="B4236">
        <v>0</v>
      </c>
      <c r="C4236" t="s">
        <v>4038</v>
      </c>
      <c r="D4236" t="s">
        <v>4039</v>
      </c>
      <c r="E4236" s="32">
        <f t="shared" si="198"/>
        <v>45516</v>
      </c>
      <c r="F4236" s="51">
        <f t="shared" si="199"/>
        <v>0.875</v>
      </c>
      <c r="G4236" s="33">
        <f t="shared" si="200"/>
        <v>45516.875</v>
      </c>
    </row>
    <row r="4237" spans="1:7" x14ac:dyDescent="0.45">
      <c r="A4237">
        <v>0</v>
      </c>
      <c r="B4237">
        <v>0</v>
      </c>
      <c r="C4237" t="s">
        <v>4039</v>
      </c>
      <c r="D4237" t="s">
        <v>4040</v>
      </c>
      <c r="E4237" s="32">
        <f t="shared" si="198"/>
        <v>45516</v>
      </c>
      <c r="F4237" s="51">
        <f t="shared" si="199"/>
        <v>0.89583333333333337</v>
      </c>
      <c r="G4237" s="33">
        <f t="shared" si="200"/>
        <v>45516.895833333336</v>
      </c>
    </row>
    <row r="4238" spans="1:7" x14ac:dyDescent="0.45">
      <c r="A4238">
        <v>0</v>
      </c>
      <c r="B4238">
        <v>0</v>
      </c>
      <c r="C4238" t="s">
        <v>4040</v>
      </c>
      <c r="D4238" t="s">
        <v>4041</v>
      </c>
      <c r="E4238" s="32">
        <f t="shared" si="198"/>
        <v>45516</v>
      </c>
      <c r="F4238" s="51">
        <f t="shared" si="199"/>
        <v>0.91666666666666663</v>
      </c>
      <c r="G4238" s="33">
        <f t="shared" si="200"/>
        <v>45516.916666666664</v>
      </c>
    </row>
    <row r="4239" spans="1:7" x14ac:dyDescent="0.45">
      <c r="A4239">
        <v>0</v>
      </c>
      <c r="B4239">
        <v>0</v>
      </c>
      <c r="C4239" t="s">
        <v>4041</v>
      </c>
      <c r="D4239" t="s">
        <v>4042</v>
      </c>
      <c r="E4239" s="32">
        <f t="shared" si="198"/>
        <v>45516</v>
      </c>
      <c r="F4239" s="51">
        <f t="shared" si="199"/>
        <v>0.9375</v>
      </c>
      <c r="G4239" s="33">
        <f t="shared" si="200"/>
        <v>45516.9375</v>
      </c>
    </row>
    <row r="4240" spans="1:7" x14ac:dyDescent="0.45">
      <c r="A4240">
        <v>0</v>
      </c>
      <c r="B4240">
        <v>0</v>
      </c>
      <c r="C4240" t="s">
        <v>4042</v>
      </c>
      <c r="D4240" t="s">
        <v>4043</v>
      </c>
      <c r="E4240" s="32">
        <f t="shared" si="198"/>
        <v>45516</v>
      </c>
      <c r="F4240" s="51">
        <f t="shared" si="199"/>
        <v>0.95833333333333337</v>
      </c>
      <c r="G4240" s="33">
        <f t="shared" si="200"/>
        <v>45516.958333333336</v>
      </c>
    </row>
    <row r="4241" spans="1:7" x14ac:dyDescent="0.45">
      <c r="A4241">
        <v>0</v>
      </c>
      <c r="B4241">
        <v>0</v>
      </c>
      <c r="C4241" t="s">
        <v>4043</v>
      </c>
      <c r="D4241" t="s">
        <v>4044</v>
      </c>
      <c r="E4241" s="32">
        <f t="shared" si="198"/>
        <v>45516</v>
      </c>
      <c r="F4241" s="51">
        <f t="shared" si="199"/>
        <v>0.97916666666666663</v>
      </c>
      <c r="G4241" s="33">
        <f t="shared" si="200"/>
        <v>45516.979166666664</v>
      </c>
    </row>
    <row r="4242" spans="1:7" x14ac:dyDescent="0.45">
      <c r="A4242">
        <v>0</v>
      </c>
      <c r="B4242">
        <v>0</v>
      </c>
      <c r="C4242" t="s">
        <v>4044</v>
      </c>
      <c r="D4242" t="s">
        <v>4045</v>
      </c>
      <c r="E4242" s="32">
        <f t="shared" si="198"/>
        <v>45517</v>
      </c>
      <c r="F4242" s="51">
        <f t="shared" si="199"/>
        <v>0</v>
      </c>
      <c r="G4242" s="33">
        <f t="shared" si="200"/>
        <v>45517</v>
      </c>
    </row>
    <row r="4243" spans="1:7" x14ac:dyDescent="0.45">
      <c r="A4243">
        <v>0</v>
      </c>
      <c r="B4243">
        <v>0</v>
      </c>
      <c r="C4243" t="s">
        <v>4045</v>
      </c>
      <c r="D4243" t="s">
        <v>4046</v>
      </c>
      <c r="E4243" s="32">
        <f t="shared" si="198"/>
        <v>45517</v>
      </c>
      <c r="F4243" s="51">
        <f t="shared" si="199"/>
        <v>2.0833333333333332E-2</v>
      </c>
      <c r="G4243" s="33">
        <f t="shared" si="200"/>
        <v>45517.020833333336</v>
      </c>
    </row>
    <row r="4244" spans="1:7" x14ac:dyDescent="0.45">
      <c r="A4244">
        <v>0</v>
      </c>
      <c r="B4244">
        <v>0</v>
      </c>
      <c r="C4244" t="s">
        <v>4046</v>
      </c>
      <c r="D4244" t="s">
        <v>4047</v>
      </c>
      <c r="E4244" s="32">
        <f t="shared" si="198"/>
        <v>45517</v>
      </c>
      <c r="F4244" s="51">
        <f t="shared" si="199"/>
        <v>4.1666666666666664E-2</v>
      </c>
      <c r="G4244" s="33">
        <f t="shared" si="200"/>
        <v>45517.041666666664</v>
      </c>
    </row>
    <row r="4245" spans="1:7" x14ac:dyDescent="0.45">
      <c r="A4245">
        <v>0</v>
      </c>
      <c r="B4245">
        <v>0</v>
      </c>
      <c r="C4245" t="s">
        <v>4047</v>
      </c>
      <c r="D4245" t="s">
        <v>4048</v>
      </c>
      <c r="E4245" s="32">
        <f t="shared" si="198"/>
        <v>45517</v>
      </c>
      <c r="F4245" s="51">
        <f t="shared" si="199"/>
        <v>6.25E-2</v>
      </c>
      <c r="G4245" s="33">
        <f t="shared" si="200"/>
        <v>45517.0625</v>
      </c>
    </row>
    <row r="4246" spans="1:7" x14ac:dyDescent="0.45">
      <c r="A4246">
        <v>0</v>
      </c>
      <c r="B4246">
        <v>0</v>
      </c>
      <c r="C4246" t="s">
        <v>4048</v>
      </c>
      <c r="D4246" t="s">
        <v>4049</v>
      </c>
      <c r="E4246" s="32">
        <f t="shared" si="198"/>
        <v>45517</v>
      </c>
      <c r="F4246" s="51">
        <f t="shared" si="199"/>
        <v>8.3333333333333329E-2</v>
      </c>
      <c r="G4246" s="33">
        <f t="shared" si="200"/>
        <v>45517.083333333336</v>
      </c>
    </row>
    <row r="4247" spans="1:7" x14ac:dyDescent="0.45">
      <c r="A4247">
        <v>0</v>
      </c>
      <c r="B4247">
        <v>0</v>
      </c>
      <c r="C4247" t="s">
        <v>4049</v>
      </c>
      <c r="D4247" t="s">
        <v>4050</v>
      </c>
      <c r="E4247" s="32">
        <f t="shared" si="198"/>
        <v>45517</v>
      </c>
      <c r="F4247" s="51">
        <f t="shared" si="199"/>
        <v>0.10416666666666667</v>
      </c>
      <c r="G4247" s="33">
        <f t="shared" si="200"/>
        <v>45517.104166666664</v>
      </c>
    </row>
    <row r="4248" spans="1:7" x14ac:dyDescent="0.45">
      <c r="A4248">
        <v>0</v>
      </c>
      <c r="B4248">
        <v>0</v>
      </c>
      <c r="C4248" t="s">
        <v>4050</v>
      </c>
      <c r="D4248" t="s">
        <v>4051</v>
      </c>
      <c r="E4248" s="32">
        <f t="shared" si="198"/>
        <v>45517</v>
      </c>
      <c r="F4248" s="51">
        <f t="shared" si="199"/>
        <v>0.125</v>
      </c>
      <c r="G4248" s="33">
        <f t="shared" si="200"/>
        <v>45517.125</v>
      </c>
    </row>
    <row r="4249" spans="1:7" x14ac:dyDescent="0.45">
      <c r="A4249">
        <v>0</v>
      </c>
      <c r="B4249">
        <v>0</v>
      </c>
      <c r="C4249" t="s">
        <v>4051</v>
      </c>
      <c r="D4249" t="s">
        <v>4052</v>
      </c>
      <c r="E4249" s="32">
        <f t="shared" si="198"/>
        <v>45517</v>
      </c>
      <c r="F4249" s="51">
        <f t="shared" si="199"/>
        <v>0.14583333333333334</v>
      </c>
      <c r="G4249" s="33">
        <f t="shared" si="200"/>
        <v>45517.145833333336</v>
      </c>
    </row>
    <row r="4250" spans="1:7" x14ac:dyDescent="0.45">
      <c r="A4250">
        <v>0</v>
      </c>
      <c r="B4250">
        <v>0</v>
      </c>
      <c r="C4250" t="s">
        <v>4052</v>
      </c>
      <c r="D4250" t="s">
        <v>4053</v>
      </c>
      <c r="E4250" s="32">
        <f t="shared" si="198"/>
        <v>45517</v>
      </c>
      <c r="F4250" s="51">
        <f t="shared" si="199"/>
        <v>0.16666666666666666</v>
      </c>
      <c r="G4250" s="33">
        <f t="shared" si="200"/>
        <v>45517.166666666664</v>
      </c>
    </row>
    <row r="4251" spans="1:7" x14ac:dyDescent="0.45">
      <c r="A4251">
        <v>0</v>
      </c>
      <c r="B4251">
        <v>0</v>
      </c>
      <c r="C4251" t="s">
        <v>4053</v>
      </c>
      <c r="D4251" t="s">
        <v>4054</v>
      </c>
      <c r="E4251" s="32">
        <f t="shared" si="198"/>
        <v>45517</v>
      </c>
      <c r="F4251" s="51">
        <f t="shared" si="199"/>
        <v>0.1875</v>
      </c>
      <c r="G4251" s="33">
        <f t="shared" si="200"/>
        <v>45517.1875</v>
      </c>
    </row>
    <row r="4252" spans="1:7" x14ac:dyDescent="0.45">
      <c r="A4252">
        <v>0</v>
      </c>
      <c r="B4252">
        <v>0</v>
      </c>
      <c r="C4252" t="s">
        <v>4054</v>
      </c>
      <c r="D4252" t="s">
        <v>4055</v>
      </c>
      <c r="E4252" s="32">
        <f t="shared" si="198"/>
        <v>45517</v>
      </c>
      <c r="F4252" s="51">
        <f t="shared" si="199"/>
        <v>0.20833333333333334</v>
      </c>
      <c r="G4252" s="33">
        <f t="shared" si="200"/>
        <v>45517.208333333336</v>
      </c>
    </row>
    <row r="4253" spans="1:7" x14ac:dyDescent="0.45">
      <c r="A4253">
        <v>0</v>
      </c>
      <c r="B4253">
        <v>0</v>
      </c>
      <c r="C4253" t="s">
        <v>4055</v>
      </c>
      <c r="D4253" t="s">
        <v>4056</v>
      </c>
      <c r="E4253" s="32">
        <f t="shared" si="198"/>
        <v>45517</v>
      </c>
      <c r="F4253" s="51">
        <f t="shared" si="199"/>
        <v>0.22916666666666666</v>
      </c>
      <c r="G4253" s="33">
        <f t="shared" si="200"/>
        <v>45517.229166666664</v>
      </c>
    </row>
    <row r="4254" spans="1:7" x14ac:dyDescent="0.45">
      <c r="A4254">
        <v>0</v>
      </c>
      <c r="B4254">
        <v>0</v>
      </c>
      <c r="C4254" t="s">
        <v>4056</v>
      </c>
      <c r="D4254" t="s">
        <v>4057</v>
      </c>
      <c r="E4254" s="32">
        <f t="shared" si="198"/>
        <v>45517</v>
      </c>
      <c r="F4254" s="51">
        <f t="shared" si="199"/>
        <v>0.25</v>
      </c>
      <c r="G4254" s="33">
        <f t="shared" si="200"/>
        <v>45517.25</v>
      </c>
    </row>
    <row r="4255" spans="1:7" x14ac:dyDescent="0.45">
      <c r="A4255">
        <v>0</v>
      </c>
      <c r="B4255">
        <v>0</v>
      </c>
      <c r="C4255" t="s">
        <v>4057</v>
      </c>
      <c r="D4255" t="s">
        <v>4058</v>
      </c>
      <c r="E4255" s="32">
        <f t="shared" si="198"/>
        <v>45517</v>
      </c>
      <c r="F4255" s="51">
        <f t="shared" si="199"/>
        <v>0.27083333333333331</v>
      </c>
      <c r="G4255" s="33">
        <f t="shared" si="200"/>
        <v>45517.270833333336</v>
      </c>
    </row>
    <row r="4256" spans="1:7" x14ac:dyDescent="0.45">
      <c r="A4256">
        <v>0</v>
      </c>
      <c r="B4256">
        <v>0</v>
      </c>
      <c r="C4256" t="s">
        <v>4058</v>
      </c>
      <c r="D4256" t="s">
        <v>4059</v>
      </c>
      <c r="E4256" s="32">
        <f t="shared" si="198"/>
        <v>45517</v>
      </c>
      <c r="F4256" s="51">
        <f t="shared" si="199"/>
        <v>0.29166666666666669</v>
      </c>
      <c r="G4256" s="33">
        <f t="shared" si="200"/>
        <v>45517.291666666664</v>
      </c>
    </row>
    <row r="4257" spans="1:7" x14ac:dyDescent="0.45">
      <c r="A4257">
        <v>0</v>
      </c>
      <c r="B4257">
        <v>0</v>
      </c>
      <c r="C4257" t="s">
        <v>4059</v>
      </c>
      <c r="D4257" t="s">
        <v>4060</v>
      </c>
      <c r="E4257" s="32">
        <f t="shared" si="198"/>
        <v>45517</v>
      </c>
      <c r="F4257" s="51">
        <f t="shared" si="199"/>
        <v>0.3125</v>
      </c>
      <c r="G4257" s="33">
        <f t="shared" si="200"/>
        <v>45517.3125</v>
      </c>
    </row>
    <row r="4258" spans="1:7" x14ac:dyDescent="0.45">
      <c r="A4258">
        <v>0</v>
      </c>
      <c r="B4258">
        <v>0</v>
      </c>
      <c r="C4258" t="s">
        <v>4060</v>
      </c>
      <c r="D4258" t="s">
        <v>4061</v>
      </c>
      <c r="E4258" s="32">
        <f t="shared" si="198"/>
        <v>45517</v>
      </c>
      <c r="F4258" s="51">
        <f t="shared" si="199"/>
        <v>0.33333333333333331</v>
      </c>
      <c r="G4258" s="33">
        <f t="shared" si="200"/>
        <v>45517.333333333336</v>
      </c>
    </row>
    <row r="4259" spans="1:7" x14ac:dyDescent="0.45">
      <c r="A4259">
        <v>0</v>
      </c>
      <c r="B4259">
        <v>0</v>
      </c>
      <c r="C4259" t="s">
        <v>4061</v>
      </c>
      <c r="D4259" t="s">
        <v>4062</v>
      </c>
      <c r="E4259" s="32">
        <f t="shared" si="198"/>
        <v>45517</v>
      </c>
      <c r="F4259" s="51">
        <f t="shared" si="199"/>
        <v>0.35416666666666669</v>
      </c>
      <c r="G4259" s="33">
        <f t="shared" si="200"/>
        <v>45517.354166666664</v>
      </c>
    </row>
    <row r="4260" spans="1:7" x14ac:dyDescent="0.45">
      <c r="A4260">
        <v>0</v>
      </c>
      <c r="B4260">
        <v>0</v>
      </c>
      <c r="C4260" t="s">
        <v>4062</v>
      </c>
      <c r="D4260" t="s">
        <v>4063</v>
      </c>
      <c r="E4260" s="32">
        <f t="shared" si="198"/>
        <v>45517</v>
      </c>
      <c r="F4260" s="51">
        <f t="shared" si="199"/>
        <v>0.375</v>
      </c>
      <c r="G4260" s="33">
        <f t="shared" si="200"/>
        <v>45517.375</v>
      </c>
    </row>
    <row r="4261" spans="1:7" x14ac:dyDescent="0.45">
      <c r="A4261">
        <v>0</v>
      </c>
      <c r="B4261">
        <v>0</v>
      </c>
      <c r="C4261" t="s">
        <v>4063</v>
      </c>
      <c r="D4261" t="s">
        <v>4064</v>
      </c>
      <c r="E4261" s="32">
        <f t="shared" si="198"/>
        <v>45517</v>
      </c>
      <c r="F4261" s="51">
        <f t="shared" si="199"/>
        <v>0.39583333333333331</v>
      </c>
      <c r="G4261" s="33">
        <f t="shared" si="200"/>
        <v>45517.395833333336</v>
      </c>
    </row>
    <row r="4262" spans="1:7" x14ac:dyDescent="0.45">
      <c r="A4262">
        <v>0</v>
      </c>
      <c r="B4262">
        <v>0</v>
      </c>
      <c r="C4262" t="s">
        <v>4064</v>
      </c>
      <c r="D4262" t="s">
        <v>4065</v>
      </c>
      <c r="E4262" s="32">
        <f t="shared" si="198"/>
        <v>45517</v>
      </c>
      <c r="F4262" s="51">
        <f t="shared" si="199"/>
        <v>0.41666666666666669</v>
      </c>
      <c r="G4262" s="33">
        <f t="shared" si="200"/>
        <v>45517.416666666664</v>
      </c>
    </row>
    <row r="4263" spans="1:7" x14ac:dyDescent="0.45">
      <c r="A4263">
        <v>0</v>
      </c>
      <c r="B4263">
        <v>0</v>
      </c>
      <c r="C4263" t="s">
        <v>4065</v>
      </c>
      <c r="D4263" t="s">
        <v>4066</v>
      </c>
      <c r="E4263" s="32">
        <f t="shared" si="198"/>
        <v>45517</v>
      </c>
      <c r="F4263" s="51">
        <f t="shared" si="199"/>
        <v>0.4375</v>
      </c>
      <c r="G4263" s="33">
        <f t="shared" si="200"/>
        <v>45517.4375</v>
      </c>
    </row>
    <row r="4264" spans="1:7" x14ac:dyDescent="0.45">
      <c r="A4264">
        <v>0</v>
      </c>
      <c r="B4264">
        <v>0</v>
      </c>
      <c r="C4264" t="s">
        <v>4066</v>
      </c>
      <c r="D4264" t="s">
        <v>4067</v>
      </c>
      <c r="E4264" s="32">
        <f t="shared" si="198"/>
        <v>45517</v>
      </c>
      <c r="F4264" s="51">
        <f t="shared" si="199"/>
        <v>0.45833333333333331</v>
      </c>
      <c r="G4264" s="33">
        <f t="shared" si="200"/>
        <v>45517.458333333336</v>
      </c>
    </row>
    <row r="4265" spans="1:7" x14ac:dyDescent="0.45">
      <c r="A4265">
        <v>0</v>
      </c>
      <c r="B4265">
        <v>0</v>
      </c>
      <c r="C4265" t="s">
        <v>4067</v>
      </c>
      <c r="D4265" t="s">
        <v>4068</v>
      </c>
      <c r="E4265" s="32">
        <f t="shared" si="198"/>
        <v>45517</v>
      </c>
      <c r="F4265" s="51">
        <f t="shared" si="199"/>
        <v>0.47916666666666669</v>
      </c>
      <c r="G4265" s="33">
        <f t="shared" si="200"/>
        <v>45517.479166666664</v>
      </c>
    </row>
    <row r="4266" spans="1:7" x14ac:dyDescent="0.45">
      <c r="A4266">
        <v>0</v>
      </c>
      <c r="B4266">
        <v>0</v>
      </c>
      <c r="C4266" t="s">
        <v>4068</v>
      </c>
      <c r="D4266" t="s">
        <v>4069</v>
      </c>
      <c r="E4266" s="32">
        <f t="shared" si="198"/>
        <v>45517</v>
      </c>
      <c r="F4266" s="51">
        <f t="shared" si="199"/>
        <v>0.5</v>
      </c>
      <c r="G4266" s="33">
        <f t="shared" si="200"/>
        <v>45517.5</v>
      </c>
    </row>
    <row r="4267" spans="1:7" x14ac:dyDescent="0.45">
      <c r="A4267">
        <v>0</v>
      </c>
      <c r="B4267">
        <v>0</v>
      </c>
      <c r="C4267" t="s">
        <v>4069</v>
      </c>
      <c r="D4267" t="s">
        <v>4070</v>
      </c>
      <c r="E4267" s="32">
        <f t="shared" si="198"/>
        <v>45517</v>
      </c>
      <c r="F4267" s="51">
        <f t="shared" si="199"/>
        <v>0.52083333333333337</v>
      </c>
      <c r="G4267" s="33">
        <f t="shared" si="200"/>
        <v>45517.520833333336</v>
      </c>
    </row>
    <row r="4268" spans="1:7" x14ac:dyDescent="0.45">
      <c r="A4268">
        <v>0</v>
      </c>
      <c r="B4268">
        <v>0</v>
      </c>
      <c r="C4268" t="s">
        <v>4070</v>
      </c>
      <c r="D4268" t="s">
        <v>4071</v>
      </c>
      <c r="E4268" s="32">
        <f t="shared" si="198"/>
        <v>45517</v>
      </c>
      <c r="F4268" s="51">
        <f t="shared" si="199"/>
        <v>0.54166666666666663</v>
      </c>
      <c r="G4268" s="33">
        <f t="shared" si="200"/>
        <v>45517.541666666664</v>
      </c>
    </row>
    <row r="4269" spans="1:7" x14ac:dyDescent="0.45">
      <c r="A4269">
        <v>0</v>
      </c>
      <c r="B4269">
        <v>0</v>
      </c>
      <c r="C4269" t="s">
        <v>4071</v>
      </c>
      <c r="D4269" t="s">
        <v>4072</v>
      </c>
      <c r="E4269" s="32">
        <f t="shared" si="198"/>
        <v>45517</v>
      </c>
      <c r="F4269" s="51">
        <f t="shared" si="199"/>
        <v>0.5625</v>
      </c>
      <c r="G4269" s="33">
        <f t="shared" si="200"/>
        <v>45517.5625</v>
      </c>
    </row>
    <row r="4270" spans="1:7" x14ac:dyDescent="0.45">
      <c r="A4270">
        <v>0</v>
      </c>
      <c r="B4270">
        <v>0</v>
      </c>
      <c r="C4270" t="s">
        <v>4072</v>
      </c>
      <c r="D4270" t="s">
        <v>4073</v>
      </c>
      <c r="E4270" s="32">
        <f t="shared" si="198"/>
        <v>45517</v>
      </c>
      <c r="F4270" s="51">
        <f t="shared" si="199"/>
        <v>0.58333333333333337</v>
      </c>
      <c r="G4270" s="33">
        <f t="shared" si="200"/>
        <v>45517.583333333336</v>
      </c>
    </row>
    <row r="4271" spans="1:7" x14ac:dyDescent="0.45">
      <c r="A4271">
        <v>0</v>
      </c>
      <c r="B4271">
        <v>0</v>
      </c>
      <c r="C4271" t="s">
        <v>4073</v>
      </c>
      <c r="D4271" t="s">
        <v>4074</v>
      </c>
      <c r="E4271" s="32">
        <f t="shared" si="198"/>
        <v>45517</v>
      </c>
      <c r="F4271" s="51">
        <f t="shared" si="199"/>
        <v>0.60416666666666663</v>
      </c>
      <c r="G4271" s="33">
        <f t="shared" si="200"/>
        <v>45517.604166666664</v>
      </c>
    </row>
    <row r="4272" spans="1:7" x14ac:dyDescent="0.45">
      <c r="A4272">
        <v>0</v>
      </c>
      <c r="B4272">
        <v>0</v>
      </c>
      <c r="C4272" t="s">
        <v>4074</v>
      </c>
      <c r="D4272" t="s">
        <v>4075</v>
      </c>
      <c r="E4272" s="32">
        <f t="shared" si="198"/>
        <v>45517</v>
      </c>
      <c r="F4272" s="51">
        <f t="shared" si="199"/>
        <v>0.625</v>
      </c>
      <c r="G4272" s="33">
        <f t="shared" si="200"/>
        <v>45517.625</v>
      </c>
    </row>
    <row r="4273" spans="1:7" x14ac:dyDescent="0.45">
      <c r="A4273">
        <v>0</v>
      </c>
      <c r="B4273">
        <v>0</v>
      </c>
      <c r="C4273" t="s">
        <v>4075</v>
      </c>
      <c r="D4273" t="s">
        <v>4076</v>
      </c>
      <c r="E4273" s="32">
        <f t="shared" si="198"/>
        <v>45517</v>
      </c>
      <c r="F4273" s="51">
        <f t="shared" si="199"/>
        <v>0.64583333333333337</v>
      </c>
      <c r="G4273" s="33">
        <f t="shared" si="200"/>
        <v>45517.645833333336</v>
      </c>
    </row>
    <row r="4274" spans="1:7" x14ac:dyDescent="0.45">
      <c r="A4274">
        <v>0</v>
      </c>
      <c r="B4274">
        <v>0</v>
      </c>
      <c r="C4274" t="s">
        <v>4076</v>
      </c>
      <c r="D4274" t="s">
        <v>4077</v>
      </c>
      <c r="E4274" s="32">
        <f t="shared" si="198"/>
        <v>45517</v>
      </c>
      <c r="F4274" s="51">
        <f t="shared" si="199"/>
        <v>0.66666666666666663</v>
      </c>
      <c r="G4274" s="33">
        <f t="shared" si="200"/>
        <v>45517.666666666664</v>
      </c>
    </row>
    <row r="4275" spans="1:7" x14ac:dyDescent="0.45">
      <c r="A4275">
        <v>0</v>
      </c>
      <c r="B4275">
        <v>0</v>
      </c>
      <c r="C4275" t="s">
        <v>4077</v>
      </c>
      <c r="D4275" t="s">
        <v>4078</v>
      </c>
      <c r="E4275" s="32">
        <f t="shared" si="198"/>
        <v>45517</v>
      </c>
      <c r="F4275" s="51">
        <f t="shared" si="199"/>
        <v>0.6875</v>
      </c>
      <c r="G4275" s="33">
        <f t="shared" si="200"/>
        <v>45517.6875</v>
      </c>
    </row>
    <row r="4276" spans="1:7" x14ac:dyDescent="0.45">
      <c r="A4276">
        <v>0</v>
      </c>
      <c r="B4276">
        <v>0</v>
      </c>
      <c r="C4276" t="s">
        <v>4078</v>
      </c>
      <c r="D4276" t="s">
        <v>4079</v>
      </c>
      <c r="E4276" s="32">
        <f t="shared" si="198"/>
        <v>45517</v>
      </c>
      <c r="F4276" s="51">
        <f t="shared" si="199"/>
        <v>0.70833333333333337</v>
      </c>
      <c r="G4276" s="33">
        <f t="shared" si="200"/>
        <v>45517.708333333336</v>
      </c>
    </row>
    <row r="4277" spans="1:7" x14ac:dyDescent="0.45">
      <c r="A4277">
        <v>0</v>
      </c>
      <c r="B4277">
        <v>0</v>
      </c>
      <c r="C4277" t="s">
        <v>4079</v>
      </c>
      <c r="D4277" t="s">
        <v>4080</v>
      </c>
      <c r="E4277" s="32">
        <f t="shared" si="198"/>
        <v>45517</v>
      </c>
      <c r="F4277" s="51">
        <f t="shared" si="199"/>
        <v>0.72916666666666663</v>
      </c>
      <c r="G4277" s="33">
        <f t="shared" si="200"/>
        <v>45517.729166666664</v>
      </c>
    </row>
    <row r="4278" spans="1:7" x14ac:dyDescent="0.45">
      <c r="A4278">
        <v>0</v>
      </c>
      <c r="B4278">
        <v>0</v>
      </c>
      <c r="C4278" t="s">
        <v>4080</v>
      </c>
      <c r="D4278" t="s">
        <v>4081</v>
      </c>
      <c r="E4278" s="32">
        <f t="shared" si="198"/>
        <v>45517</v>
      </c>
      <c r="F4278" s="51">
        <f t="shared" si="199"/>
        <v>0.75</v>
      </c>
      <c r="G4278" s="33">
        <f t="shared" si="200"/>
        <v>45517.75</v>
      </c>
    </row>
    <row r="4279" spans="1:7" x14ac:dyDescent="0.45">
      <c r="A4279">
        <v>0</v>
      </c>
      <c r="B4279">
        <v>0</v>
      </c>
      <c r="C4279" t="s">
        <v>4081</v>
      </c>
      <c r="D4279" t="s">
        <v>4082</v>
      </c>
      <c r="E4279" s="32">
        <f t="shared" si="198"/>
        <v>45517</v>
      </c>
      <c r="F4279" s="51">
        <f t="shared" si="199"/>
        <v>0.77083333333333337</v>
      </c>
      <c r="G4279" s="33">
        <f t="shared" si="200"/>
        <v>45517.770833333336</v>
      </c>
    </row>
    <row r="4280" spans="1:7" x14ac:dyDescent="0.45">
      <c r="A4280">
        <v>0</v>
      </c>
      <c r="B4280">
        <v>0</v>
      </c>
      <c r="C4280" t="s">
        <v>4082</v>
      </c>
      <c r="D4280" t="s">
        <v>4083</v>
      </c>
      <c r="E4280" s="32">
        <f t="shared" si="198"/>
        <v>45517</v>
      </c>
      <c r="F4280" s="51">
        <f t="shared" si="199"/>
        <v>0.79166666666666663</v>
      </c>
      <c r="G4280" s="33">
        <f t="shared" si="200"/>
        <v>45517.791666666664</v>
      </c>
    </row>
    <row r="4281" spans="1:7" x14ac:dyDescent="0.45">
      <c r="A4281">
        <v>0</v>
      </c>
      <c r="B4281">
        <v>0</v>
      </c>
      <c r="C4281" t="s">
        <v>4083</v>
      </c>
      <c r="D4281" t="s">
        <v>4084</v>
      </c>
      <c r="E4281" s="32">
        <f t="shared" si="198"/>
        <v>45517</v>
      </c>
      <c r="F4281" s="51">
        <f t="shared" si="199"/>
        <v>0.8125</v>
      </c>
      <c r="G4281" s="33">
        <f t="shared" si="200"/>
        <v>45517.8125</v>
      </c>
    </row>
    <row r="4282" spans="1:7" x14ac:dyDescent="0.45">
      <c r="A4282">
        <v>0</v>
      </c>
      <c r="B4282">
        <v>0</v>
      </c>
      <c r="C4282" t="s">
        <v>4084</v>
      </c>
      <c r="D4282" t="s">
        <v>4085</v>
      </c>
      <c r="E4282" s="32">
        <f t="shared" si="198"/>
        <v>45517</v>
      </c>
      <c r="F4282" s="51">
        <f t="shared" si="199"/>
        <v>0.83333333333333337</v>
      </c>
      <c r="G4282" s="33">
        <f t="shared" si="200"/>
        <v>45517.833333333336</v>
      </c>
    </row>
    <row r="4283" spans="1:7" x14ac:dyDescent="0.45">
      <c r="A4283">
        <v>0</v>
      </c>
      <c r="B4283">
        <v>0</v>
      </c>
      <c r="C4283" t="s">
        <v>4085</v>
      </c>
      <c r="D4283" t="s">
        <v>4086</v>
      </c>
      <c r="E4283" s="32">
        <f t="shared" si="198"/>
        <v>45517</v>
      </c>
      <c r="F4283" s="51">
        <f t="shared" si="199"/>
        <v>0.85416666666666663</v>
      </c>
      <c r="G4283" s="33">
        <f t="shared" si="200"/>
        <v>45517.854166666664</v>
      </c>
    </row>
    <row r="4284" spans="1:7" x14ac:dyDescent="0.45">
      <c r="A4284">
        <v>0</v>
      </c>
      <c r="B4284">
        <v>0</v>
      </c>
      <c r="C4284" t="s">
        <v>4086</v>
      </c>
      <c r="D4284" t="s">
        <v>4087</v>
      </c>
      <c r="E4284" s="32">
        <f t="shared" si="198"/>
        <v>45517</v>
      </c>
      <c r="F4284" s="51">
        <f t="shared" si="199"/>
        <v>0.875</v>
      </c>
      <c r="G4284" s="33">
        <f t="shared" si="200"/>
        <v>45517.875</v>
      </c>
    </row>
    <row r="4285" spans="1:7" x14ac:dyDescent="0.45">
      <c r="A4285">
        <v>0</v>
      </c>
      <c r="B4285">
        <v>0</v>
      </c>
      <c r="C4285" t="s">
        <v>4087</v>
      </c>
      <c r="D4285" t="s">
        <v>4088</v>
      </c>
      <c r="E4285" s="32">
        <f t="shared" si="198"/>
        <v>45517</v>
      </c>
      <c r="F4285" s="51">
        <f t="shared" si="199"/>
        <v>0.89583333333333337</v>
      </c>
      <c r="G4285" s="33">
        <f t="shared" si="200"/>
        <v>45517.895833333336</v>
      </c>
    </row>
    <row r="4286" spans="1:7" x14ac:dyDescent="0.45">
      <c r="A4286">
        <v>0</v>
      </c>
      <c r="B4286">
        <v>0</v>
      </c>
      <c r="C4286" t="s">
        <v>4088</v>
      </c>
      <c r="D4286" t="s">
        <v>4089</v>
      </c>
      <c r="E4286" s="32">
        <f t="shared" si="198"/>
        <v>45517</v>
      </c>
      <c r="F4286" s="51">
        <f t="shared" si="199"/>
        <v>0.91666666666666663</v>
      </c>
      <c r="G4286" s="33">
        <f t="shared" si="200"/>
        <v>45517.916666666664</v>
      </c>
    </row>
    <row r="4287" spans="1:7" x14ac:dyDescent="0.45">
      <c r="A4287">
        <v>0</v>
      </c>
      <c r="B4287">
        <v>0</v>
      </c>
      <c r="C4287" t="s">
        <v>4089</v>
      </c>
      <c r="D4287" t="s">
        <v>4090</v>
      </c>
      <c r="E4287" s="32">
        <f t="shared" si="198"/>
        <v>45517</v>
      </c>
      <c r="F4287" s="51">
        <f t="shared" si="199"/>
        <v>0.9375</v>
      </c>
      <c r="G4287" s="33">
        <f t="shared" si="200"/>
        <v>45517.9375</v>
      </c>
    </row>
    <row r="4288" spans="1:7" x14ac:dyDescent="0.45">
      <c r="A4288">
        <v>0</v>
      </c>
      <c r="B4288">
        <v>0</v>
      </c>
      <c r="C4288" t="s">
        <v>4090</v>
      </c>
      <c r="D4288" t="s">
        <v>4091</v>
      </c>
      <c r="E4288" s="32">
        <f t="shared" si="198"/>
        <v>45517</v>
      </c>
      <c r="F4288" s="51">
        <f t="shared" si="199"/>
        <v>0.95833333333333337</v>
      </c>
      <c r="G4288" s="33">
        <f t="shared" si="200"/>
        <v>45517.958333333336</v>
      </c>
    </row>
    <row r="4289" spans="1:7" x14ac:dyDescent="0.45">
      <c r="A4289">
        <v>0</v>
      </c>
      <c r="B4289">
        <v>0</v>
      </c>
      <c r="C4289" t="s">
        <v>4091</v>
      </c>
      <c r="D4289" t="s">
        <v>4092</v>
      </c>
      <c r="E4289" s="32">
        <f t="shared" si="198"/>
        <v>45517</v>
      </c>
      <c r="F4289" s="51">
        <f t="shared" si="199"/>
        <v>0.97916666666666663</v>
      </c>
      <c r="G4289" s="33">
        <f t="shared" si="200"/>
        <v>45517.979166666664</v>
      </c>
    </row>
    <row r="4290" spans="1:7" x14ac:dyDescent="0.45">
      <c r="A4290">
        <v>0</v>
      </c>
      <c r="B4290">
        <v>0</v>
      </c>
      <c r="C4290" t="s">
        <v>4092</v>
      </c>
      <c r="D4290" t="s">
        <v>4093</v>
      </c>
      <c r="E4290" s="32">
        <f t="shared" si="198"/>
        <v>45518</v>
      </c>
      <c r="F4290" s="51">
        <f t="shared" si="199"/>
        <v>0</v>
      </c>
      <c r="G4290" s="33">
        <f t="shared" si="200"/>
        <v>45518</v>
      </c>
    </row>
    <row r="4291" spans="1:7" x14ac:dyDescent="0.45">
      <c r="A4291">
        <v>0</v>
      </c>
      <c r="B4291">
        <v>0</v>
      </c>
      <c r="C4291" t="s">
        <v>4093</v>
      </c>
      <c r="D4291" t="s">
        <v>4094</v>
      </c>
      <c r="E4291" s="32">
        <f t="shared" si="198"/>
        <v>45518</v>
      </c>
      <c r="F4291" s="51">
        <f t="shared" si="199"/>
        <v>2.0833333333333332E-2</v>
      </c>
      <c r="G4291" s="33">
        <f t="shared" si="200"/>
        <v>45518.020833333336</v>
      </c>
    </row>
    <row r="4292" spans="1:7" x14ac:dyDescent="0.45">
      <c r="A4292">
        <v>0</v>
      </c>
      <c r="B4292">
        <v>0</v>
      </c>
      <c r="C4292" t="s">
        <v>4094</v>
      </c>
      <c r="D4292" t="s">
        <v>4095</v>
      </c>
      <c r="E4292" s="32">
        <f t="shared" ref="E4292:E4355" si="201">DATE(MID(C4292,2,4),MID(C4292,7,2),MID(C4292,10,2))</f>
        <v>45518</v>
      </c>
      <c r="F4292" s="51">
        <f t="shared" ref="F4292:F4355" si="202">TIME(MID(C4292,13,2),MID(C4292,16,2),0)</f>
        <v>4.1666666666666664E-2</v>
      </c>
      <c r="G4292" s="33">
        <f t="shared" ref="G4292:G4355" si="203">E4292+F4292</f>
        <v>45518.041666666664</v>
      </c>
    </row>
    <row r="4293" spans="1:7" x14ac:dyDescent="0.45">
      <c r="A4293">
        <v>0</v>
      </c>
      <c r="B4293">
        <v>0</v>
      </c>
      <c r="C4293" t="s">
        <v>4095</v>
      </c>
      <c r="D4293" t="s">
        <v>4096</v>
      </c>
      <c r="E4293" s="32">
        <f t="shared" si="201"/>
        <v>45518</v>
      </c>
      <c r="F4293" s="51">
        <f t="shared" si="202"/>
        <v>6.25E-2</v>
      </c>
      <c r="G4293" s="33">
        <f t="shared" si="203"/>
        <v>45518.0625</v>
      </c>
    </row>
    <row r="4294" spans="1:7" x14ac:dyDescent="0.45">
      <c r="A4294">
        <v>0</v>
      </c>
      <c r="B4294">
        <v>0</v>
      </c>
      <c r="C4294" t="s">
        <v>4096</v>
      </c>
      <c r="D4294" t="s">
        <v>4097</v>
      </c>
      <c r="E4294" s="32">
        <f t="shared" si="201"/>
        <v>45518</v>
      </c>
      <c r="F4294" s="51">
        <f t="shared" si="202"/>
        <v>8.3333333333333329E-2</v>
      </c>
      <c r="G4294" s="33">
        <f t="shared" si="203"/>
        <v>45518.083333333336</v>
      </c>
    </row>
    <row r="4295" spans="1:7" x14ac:dyDescent="0.45">
      <c r="A4295">
        <v>0</v>
      </c>
      <c r="B4295">
        <v>0</v>
      </c>
      <c r="C4295" t="s">
        <v>4097</v>
      </c>
      <c r="D4295" t="s">
        <v>4098</v>
      </c>
      <c r="E4295" s="32">
        <f t="shared" si="201"/>
        <v>45518</v>
      </c>
      <c r="F4295" s="51">
        <f t="shared" si="202"/>
        <v>0.10416666666666667</v>
      </c>
      <c r="G4295" s="33">
        <f t="shared" si="203"/>
        <v>45518.104166666664</v>
      </c>
    </row>
    <row r="4296" spans="1:7" x14ac:dyDescent="0.45">
      <c r="A4296">
        <v>0</v>
      </c>
      <c r="B4296">
        <v>0</v>
      </c>
      <c r="C4296" t="s">
        <v>4098</v>
      </c>
      <c r="D4296" t="s">
        <v>4099</v>
      </c>
      <c r="E4296" s="32">
        <f t="shared" si="201"/>
        <v>45518</v>
      </c>
      <c r="F4296" s="51">
        <f t="shared" si="202"/>
        <v>0.125</v>
      </c>
      <c r="G4296" s="33">
        <f t="shared" si="203"/>
        <v>45518.125</v>
      </c>
    </row>
    <row r="4297" spans="1:7" x14ac:dyDescent="0.45">
      <c r="A4297">
        <v>0</v>
      </c>
      <c r="B4297">
        <v>0</v>
      </c>
      <c r="C4297" t="s">
        <v>4099</v>
      </c>
      <c r="D4297" t="s">
        <v>4100</v>
      </c>
      <c r="E4297" s="32">
        <f t="shared" si="201"/>
        <v>45518</v>
      </c>
      <c r="F4297" s="51">
        <f t="shared" si="202"/>
        <v>0.14583333333333334</v>
      </c>
      <c r="G4297" s="33">
        <f t="shared" si="203"/>
        <v>45518.145833333336</v>
      </c>
    </row>
    <row r="4298" spans="1:7" x14ac:dyDescent="0.45">
      <c r="A4298">
        <v>0</v>
      </c>
      <c r="B4298">
        <v>0</v>
      </c>
      <c r="C4298" t="s">
        <v>4100</v>
      </c>
      <c r="D4298" t="s">
        <v>4101</v>
      </c>
      <c r="E4298" s="32">
        <f t="shared" si="201"/>
        <v>45518</v>
      </c>
      <c r="F4298" s="51">
        <f t="shared" si="202"/>
        <v>0.16666666666666666</v>
      </c>
      <c r="G4298" s="33">
        <f t="shared" si="203"/>
        <v>45518.166666666664</v>
      </c>
    </row>
    <row r="4299" spans="1:7" x14ac:dyDescent="0.45">
      <c r="A4299">
        <v>0</v>
      </c>
      <c r="B4299">
        <v>0</v>
      </c>
      <c r="C4299" t="s">
        <v>4101</v>
      </c>
      <c r="D4299" t="s">
        <v>4102</v>
      </c>
      <c r="E4299" s="32">
        <f t="shared" si="201"/>
        <v>45518</v>
      </c>
      <c r="F4299" s="51">
        <f t="shared" si="202"/>
        <v>0.1875</v>
      </c>
      <c r="G4299" s="33">
        <f t="shared" si="203"/>
        <v>45518.1875</v>
      </c>
    </row>
    <row r="4300" spans="1:7" x14ac:dyDescent="0.45">
      <c r="A4300">
        <v>0</v>
      </c>
      <c r="B4300">
        <v>0</v>
      </c>
      <c r="C4300" t="s">
        <v>4102</v>
      </c>
      <c r="D4300" t="s">
        <v>4103</v>
      </c>
      <c r="E4300" s="32">
        <f t="shared" si="201"/>
        <v>45518</v>
      </c>
      <c r="F4300" s="51">
        <f t="shared" si="202"/>
        <v>0.20833333333333334</v>
      </c>
      <c r="G4300" s="33">
        <f t="shared" si="203"/>
        <v>45518.208333333336</v>
      </c>
    </row>
    <row r="4301" spans="1:7" x14ac:dyDescent="0.45">
      <c r="A4301">
        <v>0</v>
      </c>
      <c r="B4301">
        <v>0</v>
      </c>
      <c r="C4301" t="s">
        <v>4103</v>
      </c>
      <c r="D4301" t="s">
        <v>4104</v>
      </c>
      <c r="E4301" s="32">
        <f t="shared" si="201"/>
        <v>45518</v>
      </c>
      <c r="F4301" s="51">
        <f t="shared" si="202"/>
        <v>0.22916666666666666</v>
      </c>
      <c r="G4301" s="33">
        <f t="shared" si="203"/>
        <v>45518.229166666664</v>
      </c>
    </row>
    <row r="4302" spans="1:7" x14ac:dyDescent="0.45">
      <c r="A4302">
        <v>0</v>
      </c>
      <c r="B4302">
        <v>0</v>
      </c>
      <c r="C4302" t="s">
        <v>4104</v>
      </c>
      <c r="D4302" t="s">
        <v>4105</v>
      </c>
      <c r="E4302" s="32">
        <f t="shared" si="201"/>
        <v>45518</v>
      </c>
      <c r="F4302" s="51">
        <f t="shared" si="202"/>
        <v>0.25</v>
      </c>
      <c r="G4302" s="33">
        <f t="shared" si="203"/>
        <v>45518.25</v>
      </c>
    </row>
    <row r="4303" spans="1:7" x14ac:dyDescent="0.45">
      <c r="A4303">
        <v>0</v>
      </c>
      <c r="B4303">
        <v>0</v>
      </c>
      <c r="C4303" t="s">
        <v>4105</v>
      </c>
      <c r="D4303" t="s">
        <v>4106</v>
      </c>
      <c r="E4303" s="32">
        <f t="shared" si="201"/>
        <v>45518</v>
      </c>
      <c r="F4303" s="51">
        <f t="shared" si="202"/>
        <v>0.27083333333333331</v>
      </c>
      <c r="G4303" s="33">
        <f t="shared" si="203"/>
        <v>45518.270833333336</v>
      </c>
    </row>
    <row r="4304" spans="1:7" x14ac:dyDescent="0.45">
      <c r="A4304">
        <v>0</v>
      </c>
      <c r="B4304">
        <v>0</v>
      </c>
      <c r="C4304" t="s">
        <v>4106</v>
      </c>
      <c r="D4304" t="s">
        <v>4107</v>
      </c>
      <c r="E4304" s="32">
        <f t="shared" si="201"/>
        <v>45518</v>
      </c>
      <c r="F4304" s="51">
        <f t="shared" si="202"/>
        <v>0.29166666666666669</v>
      </c>
      <c r="G4304" s="33">
        <f t="shared" si="203"/>
        <v>45518.291666666664</v>
      </c>
    </row>
    <row r="4305" spans="1:7" x14ac:dyDescent="0.45">
      <c r="A4305">
        <v>0</v>
      </c>
      <c r="B4305">
        <v>0</v>
      </c>
      <c r="C4305" t="s">
        <v>4107</v>
      </c>
      <c r="D4305" t="s">
        <v>4108</v>
      </c>
      <c r="E4305" s="32">
        <f t="shared" si="201"/>
        <v>45518</v>
      </c>
      <c r="F4305" s="51">
        <f t="shared" si="202"/>
        <v>0.3125</v>
      </c>
      <c r="G4305" s="33">
        <f t="shared" si="203"/>
        <v>45518.3125</v>
      </c>
    </row>
    <row r="4306" spans="1:7" x14ac:dyDescent="0.45">
      <c r="A4306">
        <v>0</v>
      </c>
      <c r="B4306">
        <v>0</v>
      </c>
      <c r="C4306" t="s">
        <v>4108</v>
      </c>
      <c r="D4306" t="s">
        <v>4109</v>
      </c>
      <c r="E4306" s="32">
        <f t="shared" si="201"/>
        <v>45518</v>
      </c>
      <c r="F4306" s="51">
        <f t="shared" si="202"/>
        <v>0.33333333333333331</v>
      </c>
      <c r="G4306" s="33">
        <f t="shared" si="203"/>
        <v>45518.333333333336</v>
      </c>
    </row>
    <row r="4307" spans="1:7" x14ac:dyDescent="0.45">
      <c r="A4307">
        <v>0</v>
      </c>
      <c r="B4307">
        <v>0</v>
      </c>
      <c r="C4307" t="s">
        <v>4109</v>
      </c>
      <c r="D4307" t="s">
        <v>4110</v>
      </c>
      <c r="E4307" s="32">
        <f t="shared" si="201"/>
        <v>45518</v>
      </c>
      <c r="F4307" s="51">
        <f t="shared" si="202"/>
        <v>0.35416666666666669</v>
      </c>
      <c r="G4307" s="33">
        <f t="shared" si="203"/>
        <v>45518.354166666664</v>
      </c>
    </row>
    <row r="4308" spans="1:7" x14ac:dyDescent="0.45">
      <c r="A4308">
        <v>0</v>
      </c>
      <c r="B4308">
        <v>0</v>
      </c>
      <c r="C4308" t="s">
        <v>4110</v>
      </c>
      <c r="D4308" t="s">
        <v>4111</v>
      </c>
      <c r="E4308" s="32">
        <f t="shared" si="201"/>
        <v>45518</v>
      </c>
      <c r="F4308" s="51">
        <f t="shared" si="202"/>
        <v>0.375</v>
      </c>
      <c r="G4308" s="33">
        <f t="shared" si="203"/>
        <v>45518.375</v>
      </c>
    </row>
    <row r="4309" spans="1:7" x14ac:dyDescent="0.45">
      <c r="A4309">
        <v>0</v>
      </c>
      <c r="B4309">
        <v>0</v>
      </c>
      <c r="C4309" t="s">
        <v>4111</v>
      </c>
      <c r="D4309" t="s">
        <v>4112</v>
      </c>
      <c r="E4309" s="32">
        <f t="shared" si="201"/>
        <v>45518</v>
      </c>
      <c r="F4309" s="51">
        <f t="shared" si="202"/>
        <v>0.39583333333333331</v>
      </c>
      <c r="G4309" s="33">
        <f t="shared" si="203"/>
        <v>45518.395833333336</v>
      </c>
    </row>
    <row r="4310" spans="1:7" x14ac:dyDescent="0.45">
      <c r="A4310">
        <v>0</v>
      </c>
      <c r="B4310">
        <v>0</v>
      </c>
      <c r="C4310" t="s">
        <v>4112</v>
      </c>
      <c r="D4310" t="s">
        <v>4113</v>
      </c>
      <c r="E4310" s="32">
        <f t="shared" si="201"/>
        <v>45518</v>
      </c>
      <c r="F4310" s="51">
        <f t="shared" si="202"/>
        <v>0.41666666666666669</v>
      </c>
      <c r="G4310" s="33">
        <f t="shared" si="203"/>
        <v>45518.416666666664</v>
      </c>
    </row>
    <row r="4311" spans="1:7" x14ac:dyDescent="0.45">
      <c r="A4311">
        <v>0</v>
      </c>
      <c r="B4311">
        <v>0</v>
      </c>
      <c r="C4311" t="s">
        <v>4113</v>
      </c>
      <c r="D4311" t="s">
        <v>4114</v>
      </c>
      <c r="E4311" s="32">
        <f t="shared" si="201"/>
        <v>45518</v>
      </c>
      <c r="F4311" s="51">
        <f t="shared" si="202"/>
        <v>0.4375</v>
      </c>
      <c r="G4311" s="33">
        <f t="shared" si="203"/>
        <v>45518.4375</v>
      </c>
    </row>
    <row r="4312" spans="1:7" x14ac:dyDescent="0.45">
      <c r="A4312">
        <v>0</v>
      </c>
      <c r="B4312">
        <v>0</v>
      </c>
      <c r="C4312" t="s">
        <v>4114</v>
      </c>
      <c r="D4312" t="s">
        <v>4115</v>
      </c>
      <c r="E4312" s="32">
        <f t="shared" si="201"/>
        <v>45518</v>
      </c>
      <c r="F4312" s="51">
        <f t="shared" si="202"/>
        <v>0.45833333333333331</v>
      </c>
      <c r="G4312" s="33">
        <f t="shared" si="203"/>
        <v>45518.458333333336</v>
      </c>
    </row>
    <row r="4313" spans="1:7" x14ac:dyDescent="0.45">
      <c r="A4313">
        <v>0</v>
      </c>
      <c r="B4313">
        <v>0</v>
      </c>
      <c r="C4313" t="s">
        <v>4115</v>
      </c>
      <c r="D4313" t="s">
        <v>4116</v>
      </c>
      <c r="E4313" s="32">
        <f t="shared" si="201"/>
        <v>45518</v>
      </c>
      <c r="F4313" s="51">
        <f t="shared" si="202"/>
        <v>0.47916666666666669</v>
      </c>
      <c r="G4313" s="33">
        <f t="shared" si="203"/>
        <v>45518.479166666664</v>
      </c>
    </row>
    <row r="4314" spans="1:7" x14ac:dyDescent="0.45">
      <c r="A4314">
        <v>0</v>
      </c>
      <c r="B4314">
        <v>0</v>
      </c>
      <c r="C4314" t="s">
        <v>4116</v>
      </c>
      <c r="D4314" t="s">
        <v>4117</v>
      </c>
      <c r="E4314" s="32">
        <f t="shared" si="201"/>
        <v>45518</v>
      </c>
      <c r="F4314" s="51">
        <f t="shared" si="202"/>
        <v>0.5</v>
      </c>
      <c r="G4314" s="33">
        <f t="shared" si="203"/>
        <v>45518.5</v>
      </c>
    </row>
    <row r="4315" spans="1:7" x14ac:dyDescent="0.45">
      <c r="A4315">
        <v>0</v>
      </c>
      <c r="B4315">
        <v>0</v>
      </c>
      <c r="C4315" t="s">
        <v>4117</v>
      </c>
      <c r="D4315" t="s">
        <v>4118</v>
      </c>
      <c r="E4315" s="32">
        <f t="shared" si="201"/>
        <v>45518</v>
      </c>
      <c r="F4315" s="51">
        <f t="shared" si="202"/>
        <v>0.52083333333333337</v>
      </c>
      <c r="G4315" s="33">
        <f t="shared" si="203"/>
        <v>45518.520833333336</v>
      </c>
    </row>
    <row r="4316" spans="1:7" x14ac:dyDescent="0.45">
      <c r="A4316">
        <v>0</v>
      </c>
      <c r="B4316">
        <v>0</v>
      </c>
      <c r="C4316" t="s">
        <v>4118</v>
      </c>
      <c r="D4316" t="s">
        <v>4119</v>
      </c>
      <c r="E4316" s="32">
        <f t="shared" si="201"/>
        <v>45518</v>
      </c>
      <c r="F4316" s="51">
        <f t="shared" si="202"/>
        <v>0.54166666666666663</v>
      </c>
      <c r="G4316" s="33">
        <f t="shared" si="203"/>
        <v>45518.541666666664</v>
      </c>
    </row>
    <row r="4317" spans="1:7" x14ac:dyDescent="0.45">
      <c r="A4317">
        <v>0</v>
      </c>
      <c r="B4317">
        <v>0</v>
      </c>
      <c r="C4317" t="s">
        <v>4119</v>
      </c>
      <c r="D4317" t="s">
        <v>4120</v>
      </c>
      <c r="E4317" s="32">
        <f t="shared" si="201"/>
        <v>45518</v>
      </c>
      <c r="F4317" s="51">
        <f t="shared" si="202"/>
        <v>0.5625</v>
      </c>
      <c r="G4317" s="33">
        <f t="shared" si="203"/>
        <v>45518.5625</v>
      </c>
    </row>
    <row r="4318" spans="1:7" x14ac:dyDescent="0.45">
      <c r="A4318">
        <v>0</v>
      </c>
      <c r="B4318">
        <v>0</v>
      </c>
      <c r="C4318" t="s">
        <v>4120</v>
      </c>
      <c r="D4318" t="s">
        <v>4121</v>
      </c>
      <c r="E4318" s="32">
        <f t="shared" si="201"/>
        <v>45518</v>
      </c>
      <c r="F4318" s="51">
        <f t="shared" si="202"/>
        <v>0.58333333333333337</v>
      </c>
      <c r="G4318" s="33">
        <f t="shared" si="203"/>
        <v>45518.583333333336</v>
      </c>
    </row>
    <row r="4319" spans="1:7" x14ac:dyDescent="0.45">
      <c r="A4319">
        <v>0</v>
      </c>
      <c r="B4319">
        <v>0</v>
      </c>
      <c r="C4319" t="s">
        <v>4121</v>
      </c>
      <c r="D4319" t="s">
        <v>4122</v>
      </c>
      <c r="E4319" s="32">
        <f t="shared" si="201"/>
        <v>45518</v>
      </c>
      <c r="F4319" s="51">
        <f t="shared" si="202"/>
        <v>0.60416666666666663</v>
      </c>
      <c r="G4319" s="33">
        <f t="shared" si="203"/>
        <v>45518.604166666664</v>
      </c>
    </row>
    <row r="4320" spans="1:7" x14ac:dyDescent="0.45">
      <c r="A4320">
        <v>0</v>
      </c>
      <c r="B4320">
        <v>0</v>
      </c>
      <c r="C4320" t="s">
        <v>4122</v>
      </c>
      <c r="D4320" t="s">
        <v>4123</v>
      </c>
      <c r="E4320" s="32">
        <f t="shared" si="201"/>
        <v>45518</v>
      </c>
      <c r="F4320" s="51">
        <f t="shared" si="202"/>
        <v>0.625</v>
      </c>
      <c r="G4320" s="33">
        <f t="shared" si="203"/>
        <v>45518.625</v>
      </c>
    </row>
    <row r="4321" spans="1:7" x14ac:dyDescent="0.45">
      <c r="A4321">
        <v>0</v>
      </c>
      <c r="B4321">
        <v>0</v>
      </c>
      <c r="C4321" t="s">
        <v>4123</v>
      </c>
      <c r="D4321" t="s">
        <v>4124</v>
      </c>
      <c r="E4321" s="32">
        <f t="shared" si="201"/>
        <v>45518</v>
      </c>
      <c r="F4321" s="51">
        <f t="shared" si="202"/>
        <v>0.64583333333333337</v>
      </c>
      <c r="G4321" s="33">
        <f t="shared" si="203"/>
        <v>45518.645833333336</v>
      </c>
    </row>
    <row r="4322" spans="1:7" x14ac:dyDescent="0.45">
      <c r="A4322">
        <v>0</v>
      </c>
      <c r="B4322">
        <v>0</v>
      </c>
      <c r="C4322" t="s">
        <v>4124</v>
      </c>
      <c r="D4322" t="s">
        <v>4125</v>
      </c>
      <c r="E4322" s="32">
        <f t="shared" si="201"/>
        <v>45518</v>
      </c>
      <c r="F4322" s="51">
        <f t="shared" si="202"/>
        <v>0.66666666666666663</v>
      </c>
      <c r="G4322" s="33">
        <f t="shared" si="203"/>
        <v>45518.666666666664</v>
      </c>
    </row>
    <row r="4323" spans="1:7" x14ac:dyDescent="0.45">
      <c r="A4323">
        <v>2.8725000000000001</v>
      </c>
      <c r="B4323">
        <v>15.77</v>
      </c>
      <c r="C4323" t="s">
        <v>4125</v>
      </c>
      <c r="D4323" t="s">
        <v>4126</v>
      </c>
      <c r="E4323" s="32">
        <f t="shared" si="201"/>
        <v>45518</v>
      </c>
      <c r="F4323" s="51">
        <f t="shared" si="202"/>
        <v>0.6875</v>
      </c>
      <c r="G4323" s="33">
        <f t="shared" si="203"/>
        <v>45518.6875</v>
      </c>
    </row>
    <row r="4324" spans="1:7" x14ac:dyDescent="0.45">
      <c r="A4324">
        <v>0</v>
      </c>
      <c r="B4324">
        <v>0</v>
      </c>
      <c r="C4324" t="s">
        <v>4126</v>
      </c>
      <c r="D4324" t="s">
        <v>4127</v>
      </c>
      <c r="E4324" s="32">
        <f t="shared" si="201"/>
        <v>45518</v>
      </c>
      <c r="F4324" s="51">
        <f t="shared" si="202"/>
        <v>0.70833333333333337</v>
      </c>
      <c r="G4324" s="33">
        <f t="shared" si="203"/>
        <v>45518.708333333336</v>
      </c>
    </row>
    <row r="4325" spans="1:7" x14ac:dyDescent="0.45">
      <c r="A4325">
        <v>0</v>
      </c>
      <c r="B4325">
        <v>0</v>
      </c>
      <c r="C4325" t="s">
        <v>4127</v>
      </c>
      <c r="D4325" t="s">
        <v>4128</v>
      </c>
      <c r="E4325" s="32">
        <f t="shared" si="201"/>
        <v>45518</v>
      </c>
      <c r="F4325" s="51">
        <f t="shared" si="202"/>
        <v>0.72916666666666663</v>
      </c>
      <c r="G4325" s="33">
        <f t="shared" si="203"/>
        <v>45518.729166666664</v>
      </c>
    </row>
    <row r="4326" spans="1:7" x14ac:dyDescent="0.45">
      <c r="A4326">
        <v>0</v>
      </c>
      <c r="B4326">
        <v>0</v>
      </c>
      <c r="C4326" t="s">
        <v>4128</v>
      </c>
      <c r="D4326" t="s">
        <v>4129</v>
      </c>
      <c r="E4326" s="32">
        <f t="shared" si="201"/>
        <v>45518</v>
      </c>
      <c r="F4326" s="51">
        <f t="shared" si="202"/>
        <v>0.75</v>
      </c>
      <c r="G4326" s="33">
        <f t="shared" si="203"/>
        <v>45518.75</v>
      </c>
    </row>
    <row r="4327" spans="1:7" x14ac:dyDescent="0.45">
      <c r="A4327">
        <v>0.79669999999999996</v>
      </c>
      <c r="B4327">
        <v>4.37</v>
      </c>
      <c r="C4327" t="s">
        <v>4129</v>
      </c>
      <c r="D4327" t="s">
        <v>4130</v>
      </c>
      <c r="E4327" s="32">
        <f t="shared" si="201"/>
        <v>45518</v>
      </c>
      <c r="F4327" s="51">
        <f t="shared" si="202"/>
        <v>0.77083333333333337</v>
      </c>
      <c r="G4327" s="33">
        <f t="shared" si="203"/>
        <v>45518.770833333336</v>
      </c>
    </row>
    <row r="4328" spans="1:7" x14ac:dyDescent="0.45">
      <c r="A4328">
        <v>0.17949999999999999</v>
      </c>
      <c r="B4328">
        <v>0.99</v>
      </c>
      <c r="C4328" t="s">
        <v>4130</v>
      </c>
      <c r="D4328" t="s">
        <v>4131</v>
      </c>
      <c r="E4328" s="32">
        <f t="shared" si="201"/>
        <v>45518</v>
      </c>
      <c r="F4328" s="51">
        <f t="shared" si="202"/>
        <v>0.79166666666666663</v>
      </c>
      <c r="G4328" s="33">
        <f t="shared" si="203"/>
        <v>45518.791666666664</v>
      </c>
    </row>
    <row r="4329" spans="1:7" x14ac:dyDescent="0.45">
      <c r="A4329">
        <v>0</v>
      </c>
      <c r="B4329">
        <v>0</v>
      </c>
      <c r="C4329" t="s">
        <v>4131</v>
      </c>
      <c r="D4329" t="s">
        <v>4132</v>
      </c>
      <c r="E4329" s="32">
        <f t="shared" si="201"/>
        <v>45518</v>
      </c>
      <c r="F4329" s="51">
        <f t="shared" si="202"/>
        <v>0.8125</v>
      </c>
      <c r="G4329" s="33">
        <f t="shared" si="203"/>
        <v>45518.8125</v>
      </c>
    </row>
    <row r="4330" spans="1:7" x14ac:dyDescent="0.45">
      <c r="A4330">
        <v>0</v>
      </c>
      <c r="B4330">
        <v>0</v>
      </c>
      <c r="C4330" t="s">
        <v>4132</v>
      </c>
      <c r="D4330" t="s">
        <v>4133</v>
      </c>
      <c r="E4330" s="32">
        <f t="shared" si="201"/>
        <v>45518</v>
      </c>
      <c r="F4330" s="51">
        <f t="shared" si="202"/>
        <v>0.83333333333333337</v>
      </c>
      <c r="G4330" s="33">
        <f t="shared" si="203"/>
        <v>45518.833333333336</v>
      </c>
    </row>
    <row r="4331" spans="1:7" x14ac:dyDescent="0.45">
      <c r="A4331">
        <v>0</v>
      </c>
      <c r="B4331">
        <v>0</v>
      </c>
      <c r="C4331" t="s">
        <v>4133</v>
      </c>
      <c r="D4331" t="s">
        <v>4134</v>
      </c>
      <c r="E4331" s="32">
        <f t="shared" si="201"/>
        <v>45518</v>
      </c>
      <c r="F4331" s="51">
        <f t="shared" si="202"/>
        <v>0.85416666666666663</v>
      </c>
      <c r="G4331" s="33">
        <f t="shared" si="203"/>
        <v>45518.854166666664</v>
      </c>
    </row>
    <row r="4332" spans="1:7" x14ac:dyDescent="0.45">
      <c r="A4332">
        <v>0</v>
      </c>
      <c r="B4332">
        <v>0</v>
      </c>
      <c r="C4332" t="s">
        <v>4134</v>
      </c>
      <c r="D4332" t="s">
        <v>4135</v>
      </c>
      <c r="E4332" s="32">
        <f t="shared" si="201"/>
        <v>45518</v>
      </c>
      <c r="F4332" s="51">
        <f t="shared" si="202"/>
        <v>0.875</v>
      </c>
      <c r="G4332" s="33">
        <f t="shared" si="203"/>
        <v>45518.875</v>
      </c>
    </row>
    <row r="4333" spans="1:7" x14ac:dyDescent="0.45">
      <c r="A4333">
        <v>0</v>
      </c>
      <c r="B4333">
        <v>0</v>
      </c>
      <c r="C4333" t="s">
        <v>4135</v>
      </c>
      <c r="D4333" t="s">
        <v>4136</v>
      </c>
      <c r="E4333" s="32">
        <f t="shared" si="201"/>
        <v>45518</v>
      </c>
      <c r="F4333" s="51">
        <f t="shared" si="202"/>
        <v>0.89583333333333337</v>
      </c>
      <c r="G4333" s="33">
        <f t="shared" si="203"/>
        <v>45518.895833333336</v>
      </c>
    </row>
    <row r="4334" spans="1:7" x14ac:dyDescent="0.45">
      <c r="A4334">
        <v>0</v>
      </c>
      <c r="B4334">
        <v>0</v>
      </c>
      <c r="C4334" t="s">
        <v>4136</v>
      </c>
      <c r="D4334" t="s">
        <v>4137</v>
      </c>
      <c r="E4334" s="32">
        <f t="shared" si="201"/>
        <v>45518</v>
      </c>
      <c r="F4334" s="51">
        <f t="shared" si="202"/>
        <v>0.91666666666666663</v>
      </c>
      <c r="G4334" s="33">
        <f t="shared" si="203"/>
        <v>45518.916666666664</v>
      </c>
    </row>
    <row r="4335" spans="1:7" x14ac:dyDescent="0.45">
      <c r="A4335">
        <v>0</v>
      </c>
      <c r="B4335">
        <v>0</v>
      </c>
      <c r="C4335" t="s">
        <v>4137</v>
      </c>
      <c r="D4335" t="s">
        <v>4138</v>
      </c>
      <c r="E4335" s="32">
        <f t="shared" si="201"/>
        <v>45518</v>
      </c>
      <c r="F4335" s="51">
        <f t="shared" si="202"/>
        <v>0.9375</v>
      </c>
      <c r="G4335" s="33">
        <f t="shared" si="203"/>
        <v>45518.9375</v>
      </c>
    </row>
    <row r="4336" spans="1:7" x14ac:dyDescent="0.45">
      <c r="A4336">
        <v>0</v>
      </c>
      <c r="B4336">
        <v>0</v>
      </c>
      <c r="C4336" t="s">
        <v>4138</v>
      </c>
      <c r="D4336" t="s">
        <v>4139</v>
      </c>
      <c r="E4336" s="32">
        <f t="shared" si="201"/>
        <v>45518</v>
      </c>
      <c r="F4336" s="51">
        <f t="shared" si="202"/>
        <v>0.95833333333333337</v>
      </c>
      <c r="G4336" s="33">
        <f t="shared" si="203"/>
        <v>45518.958333333336</v>
      </c>
    </row>
    <row r="4337" spans="1:7" x14ac:dyDescent="0.45">
      <c r="A4337">
        <v>0</v>
      </c>
      <c r="B4337">
        <v>0</v>
      </c>
      <c r="C4337" t="s">
        <v>4139</v>
      </c>
      <c r="D4337" t="s">
        <v>4140</v>
      </c>
      <c r="E4337" s="32">
        <f t="shared" si="201"/>
        <v>45518</v>
      </c>
      <c r="F4337" s="51">
        <f t="shared" si="202"/>
        <v>0.97916666666666663</v>
      </c>
      <c r="G4337" s="33">
        <f t="shared" si="203"/>
        <v>45518.979166666664</v>
      </c>
    </row>
    <row r="4338" spans="1:7" x14ac:dyDescent="0.45">
      <c r="A4338">
        <v>0</v>
      </c>
      <c r="B4338">
        <v>0</v>
      </c>
      <c r="C4338" t="s">
        <v>4140</v>
      </c>
      <c r="D4338" t="s">
        <v>4141</v>
      </c>
      <c r="E4338" s="32">
        <f t="shared" si="201"/>
        <v>45519</v>
      </c>
      <c r="F4338" s="51">
        <f t="shared" si="202"/>
        <v>0</v>
      </c>
      <c r="G4338" s="33">
        <f t="shared" si="203"/>
        <v>45519</v>
      </c>
    </row>
    <row r="4339" spans="1:7" x14ac:dyDescent="0.45">
      <c r="A4339">
        <v>0</v>
      </c>
      <c r="B4339">
        <v>0</v>
      </c>
      <c r="C4339" t="s">
        <v>4141</v>
      </c>
      <c r="D4339" t="s">
        <v>4142</v>
      </c>
      <c r="E4339" s="32">
        <f t="shared" si="201"/>
        <v>45519</v>
      </c>
      <c r="F4339" s="51">
        <f t="shared" si="202"/>
        <v>2.0833333333333332E-2</v>
      </c>
      <c r="G4339" s="33">
        <f t="shared" si="203"/>
        <v>45519.020833333336</v>
      </c>
    </row>
    <row r="4340" spans="1:7" x14ac:dyDescent="0.45">
      <c r="A4340">
        <v>0</v>
      </c>
      <c r="B4340">
        <v>0</v>
      </c>
      <c r="C4340" t="s">
        <v>4142</v>
      </c>
      <c r="D4340" t="s">
        <v>4143</v>
      </c>
      <c r="E4340" s="32">
        <f t="shared" si="201"/>
        <v>45519</v>
      </c>
      <c r="F4340" s="51">
        <f t="shared" si="202"/>
        <v>4.1666666666666664E-2</v>
      </c>
      <c r="G4340" s="33">
        <f t="shared" si="203"/>
        <v>45519.041666666664</v>
      </c>
    </row>
    <row r="4341" spans="1:7" x14ac:dyDescent="0.45">
      <c r="A4341">
        <v>0</v>
      </c>
      <c r="B4341">
        <v>0</v>
      </c>
      <c r="C4341" t="s">
        <v>4143</v>
      </c>
      <c r="D4341" t="s">
        <v>4144</v>
      </c>
      <c r="E4341" s="32">
        <f t="shared" si="201"/>
        <v>45519</v>
      </c>
      <c r="F4341" s="51">
        <f t="shared" si="202"/>
        <v>6.25E-2</v>
      </c>
      <c r="G4341" s="33">
        <f t="shared" si="203"/>
        <v>45519.0625</v>
      </c>
    </row>
    <row r="4342" spans="1:7" x14ac:dyDescent="0.45">
      <c r="A4342">
        <v>0</v>
      </c>
      <c r="B4342">
        <v>0</v>
      </c>
      <c r="C4342" t="s">
        <v>4144</v>
      </c>
      <c r="D4342" t="s">
        <v>4145</v>
      </c>
      <c r="E4342" s="32">
        <f t="shared" si="201"/>
        <v>45519</v>
      </c>
      <c r="F4342" s="51">
        <f t="shared" si="202"/>
        <v>8.3333333333333329E-2</v>
      </c>
      <c r="G4342" s="33">
        <f t="shared" si="203"/>
        <v>45519.083333333336</v>
      </c>
    </row>
    <row r="4343" spans="1:7" x14ac:dyDescent="0.45">
      <c r="A4343">
        <v>0</v>
      </c>
      <c r="B4343">
        <v>0</v>
      </c>
      <c r="C4343" t="s">
        <v>4145</v>
      </c>
      <c r="D4343" t="s">
        <v>4146</v>
      </c>
      <c r="E4343" s="32">
        <f t="shared" si="201"/>
        <v>45519</v>
      </c>
      <c r="F4343" s="51">
        <f t="shared" si="202"/>
        <v>0.10416666666666667</v>
      </c>
      <c r="G4343" s="33">
        <f t="shared" si="203"/>
        <v>45519.104166666664</v>
      </c>
    </row>
    <row r="4344" spans="1:7" x14ac:dyDescent="0.45">
      <c r="A4344">
        <v>0</v>
      </c>
      <c r="B4344">
        <v>0</v>
      </c>
      <c r="C4344" t="s">
        <v>4146</v>
      </c>
      <c r="D4344" t="s">
        <v>4147</v>
      </c>
      <c r="E4344" s="32">
        <f t="shared" si="201"/>
        <v>45519</v>
      </c>
      <c r="F4344" s="51">
        <f t="shared" si="202"/>
        <v>0.125</v>
      </c>
      <c r="G4344" s="33">
        <f t="shared" si="203"/>
        <v>45519.125</v>
      </c>
    </row>
    <row r="4345" spans="1:7" x14ac:dyDescent="0.45">
      <c r="A4345">
        <v>0</v>
      </c>
      <c r="B4345">
        <v>0</v>
      </c>
      <c r="C4345" t="s">
        <v>4147</v>
      </c>
      <c r="D4345" t="s">
        <v>4148</v>
      </c>
      <c r="E4345" s="32">
        <f t="shared" si="201"/>
        <v>45519</v>
      </c>
      <c r="F4345" s="51">
        <f t="shared" si="202"/>
        <v>0.14583333333333334</v>
      </c>
      <c r="G4345" s="33">
        <f t="shared" si="203"/>
        <v>45519.145833333336</v>
      </c>
    </row>
    <row r="4346" spans="1:7" x14ac:dyDescent="0.45">
      <c r="A4346">
        <v>0</v>
      </c>
      <c r="B4346">
        <v>0</v>
      </c>
      <c r="C4346" t="s">
        <v>4148</v>
      </c>
      <c r="D4346" t="s">
        <v>4149</v>
      </c>
      <c r="E4346" s="32">
        <f t="shared" si="201"/>
        <v>45519</v>
      </c>
      <c r="F4346" s="51">
        <f t="shared" si="202"/>
        <v>0.16666666666666666</v>
      </c>
      <c r="G4346" s="33">
        <f t="shared" si="203"/>
        <v>45519.166666666664</v>
      </c>
    </row>
    <row r="4347" spans="1:7" x14ac:dyDescent="0.45">
      <c r="A4347">
        <v>0</v>
      </c>
      <c r="B4347">
        <v>0</v>
      </c>
      <c r="C4347" t="s">
        <v>4149</v>
      </c>
      <c r="D4347" t="s">
        <v>4150</v>
      </c>
      <c r="E4347" s="32">
        <f t="shared" si="201"/>
        <v>45519</v>
      </c>
      <c r="F4347" s="51">
        <f t="shared" si="202"/>
        <v>0.1875</v>
      </c>
      <c r="G4347" s="33">
        <f t="shared" si="203"/>
        <v>45519.1875</v>
      </c>
    </row>
    <row r="4348" spans="1:7" x14ac:dyDescent="0.45">
      <c r="A4348">
        <v>0</v>
      </c>
      <c r="B4348">
        <v>0</v>
      </c>
      <c r="C4348" t="s">
        <v>4150</v>
      </c>
      <c r="D4348" t="s">
        <v>4151</v>
      </c>
      <c r="E4348" s="32">
        <f t="shared" si="201"/>
        <v>45519</v>
      </c>
      <c r="F4348" s="51">
        <f t="shared" si="202"/>
        <v>0.20833333333333334</v>
      </c>
      <c r="G4348" s="33">
        <f t="shared" si="203"/>
        <v>45519.208333333336</v>
      </c>
    </row>
    <row r="4349" spans="1:7" x14ac:dyDescent="0.45">
      <c r="A4349">
        <v>0</v>
      </c>
      <c r="B4349">
        <v>0</v>
      </c>
      <c r="C4349" t="s">
        <v>4151</v>
      </c>
      <c r="D4349" t="s">
        <v>4152</v>
      </c>
      <c r="E4349" s="32">
        <f t="shared" si="201"/>
        <v>45519</v>
      </c>
      <c r="F4349" s="51">
        <f t="shared" si="202"/>
        <v>0.22916666666666666</v>
      </c>
      <c r="G4349" s="33">
        <f t="shared" si="203"/>
        <v>45519.229166666664</v>
      </c>
    </row>
    <row r="4350" spans="1:7" x14ac:dyDescent="0.45">
      <c r="A4350">
        <v>0</v>
      </c>
      <c r="B4350">
        <v>0</v>
      </c>
      <c r="C4350" t="s">
        <v>4152</v>
      </c>
      <c r="D4350" t="s">
        <v>4153</v>
      </c>
      <c r="E4350" s="32">
        <f t="shared" si="201"/>
        <v>45519</v>
      </c>
      <c r="F4350" s="51">
        <f t="shared" si="202"/>
        <v>0.25</v>
      </c>
      <c r="G4350" s="33">
        <f t="shared" si="203"/>
        <v>45519.25</v>
      </c>
    </row>
    <row r="4351" spans="1:7" x14ac:dyDescent="0.45">
      <c r="A4351">
        <v>0</v>
      </c>
      <c r="B4351">
        <v>0</v>
      </c>
      <c r="C4351" t="s">
        <v>4153</v>
      </c>
      <c r="D4351" t="s">
        <v>4154</v>
      </c>
      <c r="E4351" s="32">
        <f t="shared" si="201"/>
        <v>45519</v>
      </c>
      <c r="F4351" s="51">
        <f t="shared" si="202"/>
        <v>0.27083333333333331</v>
      </c>
      <c r="G4351" s="33">
        <f t="shared" si="203"/>
        <v>45519.270833333336</v>
      </c>
    </row>
    <row r="4352" spans="1:7" x14ac:dyDescent="0.45">
      <c r="A4352">
        <v>0</v>
      </c>
      <c r="B4352">
        <v>0</v>
      </c>
      <c r="C4352" t="s">
        <v>4154</v>
      </c>
      <c r="D4352" t="s">
        <v>4155</v>
      </c>
      <c r="E4352" s="32">
        <f t="shared" si="201"/>
        <v>45519</v>
      </c>
      <c r="F4352" s="51">
        <f t="shared" si="202"/>
        <v>0.29166666666666669</v>
      </c>
      <c r="G4352" s="33">
        <f t="shared" si="203"/>
        <v>45519.291666666664</v>
      </c>
    </row>
    <row r="4353" spans="1:7" x14ac:dyDescent="0.45">
      <c r="A4353">
        <v>0</v>
      </c>
      <c r="B4353">
        <v>0</v>
      </c>
      <c r="C4353" t="s">
        <v>4155</v>
      </c>
      <c r="D4353" t="s">
        <v>4156</v>
      </c>
      <c r="E4353" s="32">
        <f t="shared" si="201"/>
        <v>45519</v>
      </c>
      <c r="F4353" s="51">
        <f t="shared" si="202"/>
        <v>0.3125</v>
      </c>
      <c r="G4353" s="33">
        <f t="shared" si="203"/>
        <v>45519.3125</v>
      </c>
    </row>
    <row r="4354" spans="1:7" x14ac:dyDescent="0.45">
      <c r="A4354">
        <v>0</v>
      </c>
      <c r="B4354">
        <v>0</v>
      </c>
      <c r="C4354" t="s">
        <v>4156</v>
      </c>
      <c r="D4354" t="s">
        <v>4157</v>
      </c>
      <c r="E4354" s="32">
        <f t="shared" si="201"/>
        <v>45519</v>
      </c>
      <c r="F4354" s="51">
        <f t="shared" si="202"/>
        <v>0.33333333333333331</v>
      </c>
      <c r="G4354" s="33">
        <f t="shared" si="203"/>
        <v>45519.333333333336</v>
      </c>
    </row>
    <row r="4355" spans="1:7" x14ac:dyDescent="0.45">
      <c r="A4355">
        <v>0</v>
      </c>
      <c r="B4355">
        <v>0</v>
      </c>
      <c r="C4355" t="s">
        <v>4157</v>
      </c>
      <c r="D4355" t="s">
        <v>4158</v>
      </c>
      <c r="E4355" s="32">
        <f t="shared" si="201"/>
        <v>45519</v>
      </c>
      <c r="F4355" s="51">
        <f t="shared" si="202"/>
        <v>0.35416666666666669</v>
      </c>
      <c r="G4355" s="33">
        <f t="shared" si="203"/>
        <v>45519.354166666664</v>
      </c>
    </row>
    <row r="4356" spans="1:7" x14ac:dyDescent="0.45">
      <c r="A4356">
        <v>0</v>
      </c>
      <c r="B4356">
        <v>0</v>
      </c>
      <c r="C4356" t="s">
        <v>4158</v>
      </c>
      <c r="D4356" t="s">
        <v>4159</v>
      </c>
      <c r="E4356" s="32">
        <f t="shared" ref="E4356:E4419" si="204">DATE(MID(C4356,2,4),MID(C4356,7,2),MID(C4356,10,2))</f>
        <v>45519</v>
      </c>
      <c r="F4356" s="51">
        <f t="shared" ref="F4356:F4419" si="205">TIME(MID(C4356,13,2),MID(C4356,16,2),0)</f>
        <v>0.375</v>
      </c>
      <c r="G4356" s="33">
        <f t="shared" ref="G4356:G4419" si="206">E4356+F4356</f>
        <v>45519.375</v>
      </c>
    </row>
    <row r="4357" spans="1:7" x14ac:dyDescent="0.45">
      <c r="A4357">
        <v>0</v>
      </c>
      <c r="B4357">
        <v>0</v>
      </c>
      <c r="C4357" t="s">
        <v>4159</v>
      </c>
      <c r="D4357" t="s">
        <v>4160</v>
      </c>
      <c r="E4357" s="32">
        <f t="shared" si="204"/>
        <v>45519</v>
      </c>
      <c r="F4357" s="51">
        <f t="shared" si="205"/>
        <v>0.39583333333333331</v>
      </c>
      <c r="G4357" s="33">
        <f t="shared" si="206"/>
        <v>45519.395833333336</v>
      </c>
    </row>
    <row r="4358" spans="1:7" x14ac:dyDescent="0.45">
      <c r="A4358">
        <v>0</v>
      </c>
      <c r="B4358">
        <v>0</v>
      </c>
      <c r="C4358" t="s">
        <v>4160</v>
      </c>
      <c r="D4358" t="s">
        <v>4161</v>
      </c>
      <c r="E4358" s="32">
        <f t="shared" si="204"/>
        <v>45519</v>
      </c>
      <c r="F4358" s="51">
        <f t="shared" si="205"/>
        <v>0.41666666666666669</v>
      </c>
      <c r="G4358" s="33">
        <f t="shared" si="206"/>
        <v>45519.416666666664</v>
      </c>
    </row>
    <row r="4359" spans="1:7" x14ac:dyDescent="0.45">
      <c r="A4359">
        <v>0</v>
      </c>
      <c r="B4359">
        <v>0</v>
      </c>
      <c r="C4359" t="s">
        <v>4161</v>
      </c>
      <c r="D4359" t="s">
        <v>4162</v>
      </c>
      <c r="E4359" s="32">
        <f t="shared" si="204"/>
        <v>45519</v>
      </c>
      <c r="F4359" s="51">
        <f t="shared" si="205"/>
        <v>0.4375</v>
      </c>
      <c r="G4359" s="33">
        <f t="shared" si="206"/>
        <v>45519.4375</v>
      </c>
    </row>
    <row r="4360" spans="1:7" x14ac:dyDescent="0.45">
      <c r="A4360">
        <v>0</v>
      </c>
      <c r="B4360">
        <v>0</v>
      </c>
      <c r="C4360" t="s">
        <v>4162</v>
      </c>
      <c r="D4360" t="s">
        <v>4163</v>
      </c>
      <c r="E4360" s="32">
        <f t="shared" si="204"/>
        <v>45519</v>
      </c>
      <c r="F4360" s="51">
        <f t="shared" si="205"/>
        <v>0.45833333333333331</v>
      </c>
      <c r="G4360" s="33">
        <f t="shared" si="206"/>
        <v>45519.458333333336</v>
      </c>
    </row>
    <row r="4361" spans="1:7" x14ac:dyDescent="0.45">
      <c r="A4361">
        <v>0</v>
      </c>
      <c r="B4361">
        <v>0</v>
      </c>
      <c r="C4361" t="s">
        <v>4163</v>
      </c>
      <c r="D4361" t="s">
        <v>4164</v>
      </c>
      <c r="E4361" s="32">
        <f t="shared" si="204"/>
        <v>45519</v>
      </c>
      <c r="F4361" s="51">
        <f t="shared" si="205"/>
        <v>0.47916666666666669</v>
      </c>
      <c r="G4361" s="33">
        <f t="shared" si="206"/>
        <v>45519.479166666664</v>
      </c>
    </row>
    <row r="4362" spans="1:7" x14ac:dyDescent="0.45">
      <c r="A4362">
        <v>0</v>
      </c>
      <c r="B4362">
        <v>0</v>
      </c>
      <c r="C4362" t="s">
        <v>4164</v>
      </c>
      <c r="D4362" t="s">
        <v>4165</v>
      </c>
      <c r="E4362" s="32">
        <f t="shared" si="204"/>
        <v>45519</v>
      </c>
      <c r="F4362" s="51">
        <f t="shared" si="205"/>
        <v>0.5</v>
      </c>
      <c r="G4362" s="33">
        <f t="shared" si="206"/>
        <v>45519.5</v>
      </c>
    </row>
    <row r="4363" spans="1:7" x14ac:dyDescent="0.45">
      <c r="A4363">
        <v>0</v>
      </c>
      <c r="B4363">
        <v>0</v>
      </c>
      <c r="C4363" t="s">
        <v>4165</v>
      </c>
      <c r="D4363" t="s">
        <v>4166</v>
      </c>
      <c r="E4363" s="32">
        <f t="shared" si="204"/>
        <v>45519</v>
      </c>
      <c r="F4363" s="51">
        <f t="shared" si="205"/>
        <v>0.52083333333333337</v>
      </c>
      <c r="G4363" s="33">
        <f t="shared" si="206"/>
        <v>45519.520833333336</v>
      </c>
    </row>
    <row r="4364" spans="1:7" x14ac:dyDescent="0.45">
      <c r="A4364">
        <v>0</v>
      </c>
      <c r="B4364">
        <v>0</v>
      </c>
      <c r="C4364" t="s">
        <v>4166</v>
      </c>
      <c r="D4364" t="s">
        <v>4167</v>
      </c>
      <c r="E4364" s="32">
        <f t="shared" si="204"/>
        <v>45519</v>
      </c>
      <c r="F4364" s="51">
        <f t="shared" si="205"/>
        <v>0.54166666666666663</v>
      </c>
      <c r="G4364" s="33">
        <f t="shared" si="206"/>
        <v>45519.541666666664</v>
      </c>
    </row>
    <row r="4365" spans="1:7" x14ac:dyDescent="0.45">
      <c r="A4365">
        <v>3.8822999999999999</v>
      </c>
      <c r="B4365">
        <v>21.31</v>
      </c>
      <c r="C4365" t="s">
        <v>4167</v>
      </c>
      <c r="D4365" t="s">
        <v>4168</v>
      </c>
      <c r="E4365" s="32">
        <f t="shared" si="204"/>
        <v>45519</v>
      </c>
      <c r="F4365" s="51">
        <f t="shared" si="205"/>
        <v>0.5625</v>
      </c>
      <c r="G4365" s="33">
        <f t="shared" si="206"/>
        <v>45519.5625</v>
      </c>
    </row>
    <row r="4366" spans="1:7" x14ac:dyDescent="0.45">
      <c r="A4366">
        <v>0</v>
      </c>
      <c r="B4366">
        <v>0</v>
      </c>
      <c r="C4366" t="s">
        <v>4168</v>
      </c>
      <c r="D4366" t="s">
        <v>4169</v>
      </c>
      <c r="E4366" s="32">
        <f t="shared" si="204"/>
        <v>45519</v>
      </c>
      <c r="F4366" s="51">
        <f t="shared" si="205"/>
        <v>0.58333333333333337</v>
      </c>
      <c r="G4366" s="33">
        <f t="shared" si="206"/>
        <v>45519.583333333336</v>
      </c>
    </row>
    <row r="4367" spans="1:7" x14ac:dyDescent="0.45">
      <c r="A4367">
        <v>0.1346</v>
      </c>
      <c r="B4367">
        <v>0.74</v>
      </c>
      <c r="C4367" t="s">
        <v>4169</v>
      </c>
      <c r="D4367" t="s">
        <v>4170</v>
      </c>
      <c r="E4367" s="32">
        <f t="shared" si="204"/>
        <v>45519</v>
      </c>
      <c r="F4367" s="51">
        <f t="shared" si="205"/>
        <v>0.60416666666666663</v>
      </c>
      <c r="G4367" s="33">
        <f t="shared" si="206"/>
        <v>45519.604166666664</v>
      </c>
    </row>
    <row r="4368" spans="1:7" x14ac:dyDescent="0.45">
      <c r="A4368">
        <v>0</v>
      </c>
      <c r="B4368">
        <v>0</v>
      </c>
      <c r="C4368" t="s">
        <v>4170</v>
      </c>
      <c r="D4368" t="s">
        <v>4171</v>
      </c>
      <c r="E4368" s="32">
        <f t="shared" si="204"/>
        <v>45519</v>
      </c>
      <c r="F4368" s="51">
        <f t="shared" si="205"/>
        <v>0.625</v>
      </c>
      <c r="G4368" s="33">
        <f t="shared" si="206"/>
        <v>45519.625</v>
      </c>
    </row>
    <row r="4369" spans="1:7" x14ac:dyDescent="0.45">
      <c r="A4369">
        <v>0</v>
      </c>
      <c r="B4369">
        <v>0</v>
      </c>
      <c r="C4369" t="s">
        <v>4171</v>
      </c>
      <c r="D4369" t="s">
        <v>4172</v>
      </c>
      <c r="E4369" s="32">
        <f t="shared" si="204"/>
        <v>45519</v>
      </c>
      <c r="F4369" s="51">
        <f t="shared" si="205"/>
        <v>0.64583333333333337</v>
      </c>
      <c r="G4369" s="33">
        <f t="shared" si="206"/>
        <v>45519.645833333336</v>
      </c>
    </row>
    <row r="4370" spans="1:7" x14ac:dyDescent="0.45">
      <c r="A4370">
        <v>0</v>
      </c>
      <c r="B4370">
        <v>0</v>
      </c>
      <c r="C4370" t="s">
        <v>4172</v>
      </c>
      <c r="D4370" t="s">
        <v>4173</v>
      </c>
      <c r="E4370" s="32">
        <f t="shared" si="204"/>
        <v>45519</v>
      </c>
      <c r="F4370" s="51">
        <f t="shared" si="205"/>
        <v>0.66666666666666663</v>
      </c>
      <c r="G4370" s="33">
        <f t="shared" si="206"/>
        <v>45519.666666666664</v>
      </c>
    </row>
    <row r="4371" spans="1:7" x14ac:dyDescent="0.45">
      <c r="A4371">
        <v>0</v>
      </c>
      <c r="B4371">
        <v>0</v>
      </c>
      <c r="C4371" t="s">
        <v>4173</v>
      </c>
      <c r="D4371" t="s">
        <v>4174</v>
      </c>
      <c r="E4371" s="32">
        <f t="shared" si="204"/>
        <v>45519</v>
      </c>
      <c r="F4371" s="51">
        <f t="shared" si="205"/>
        <v>0.6875</v>
      </c>
      <c r="G4371" s="33">
        <f t="shared" si="206"/>
        <v>45519.6875</v>
      </c>
    </row>
    <row r="4372" spans="1:7" x14ac:dyDescent="0.45">
      <c r="A4372">
        <v>0</v>
      </c>
      <c r="B4372">
        <v>0</v>
      </c>
      <c r="C4372" t="s">
        <v>4174</v>
      </c>
      <c r="D4372" t="s">
        <v>4175</v>
      </c>
      <c r="E4372" s="32">
        <f t="shared" si="204"/>
        <v>45519</v>
      </c>
      <c r="F4372" s="51">
        <f t="shared" si="205"/>
        <v>0.70833333333333337</v>
      </c>
      <c r="G4372" s="33">
        <f t="shared" si="206"/>
        <v>45519.708333333336</v>
      </c>
    </row>
    <row r="4373" spans="1:7" x14ac:dyDescent="0.45">
      <c r="A4373">
        <v>0</v>
      </c>
      <c r="B4373">
        <v>0</v>
      </c>
      <c r="C4373" t="s">
        <v>4175</v>
      </c>
      <c r="D4373" t="s">
        <v>4176</v>
      </c>
      <c r="E4373" s="32">
        <f t="shared" si="204"/>
        <v>45519</v>
      </c>
      <c r="F4373" s="51">
        <f t="shared" si="205"/>
        <v>0.72916666666666663</v>
      </c>
      <c r="G4373" s="33">
        <f t="shared" si="206"/>
        <v>45519.729166666664</v>
      </c>
    </row>
    <row r="4374" spans="1:7" x14ac:dyDescent="0.45">
      <c r="A4374">
        <v>0</v>
      </c>
      <c r="B4374">
        <v>0</v>
      </c>
      <c r="C4374" t="s">
        <v>4176</v>
      </c>
      <c r="D4374" t="s">
        <v>4177</v>
      </c>
      <c r="E4374" s="32">
        <f t="shared" si="204"/>
        <v>45519</v>
      </c>
      <c r="F4374" s="51">
        <f t="shared" si="205"/>
        <v>0.75</v>
      </c>
      <c r="G4374" s="33">
        <f t="shared" si="206"/>
        <v>45519.75</v>
      </c>
    </row>
    <row r="4375" spans="1:7" x14ac:dyDescent="0.45">
      <c r="A4375">
        <v>0.49370000000000003</v>
      </c>
      <c r="B4375">
        <v>2.71</v>
      </c>
      <c r="C4375" t="s">
        <v>4177</v>
      </c>
      <c r="D4375" t="s">
        <v>4178</v>
      </c>
      <c r="E4375" s="32">
        <f t="shared" si="204"/>
        <v>45519</v>
      </c>
      <c r="F4375" s="51">
        <f t="shared" si="205"/>
        <v>0.77083333333333337</v>
      </c>
      <c r="G4375" s="33">
        <f t="shared" si="206"/>
        <v>45519.770833333336</v>
      </c>
    </row>
    <row r="4376" spans="1:7" x14ac:dyDescent="0.45">
      <c r="A4376">
        <v>0.4264</v>
      </c>
      <c r="B4376">
        <v>2.34</v>
      </c>
      <c r="C4376" t="s">
        <v>4178</v>
      </c>
      <c r="D4376" t="s">
        <v>4179</v>
      </c>
      <c r="E4376" s="32">
        <f t="shared" si="204"/>
        <v>45519</v>
      </c>
      <c r="F4376" s="51">
        <f t="shared" si="205"/>
        <v>0.79166666666666663</v>
      </c>
      <c r="G4376" s="33">
        <f t="shared" si="206"/>
        <v>45519.791666666664</v>
      </c>
    </row>
    <row r="4377" spans="1:7" x14ac:dyDescent="0.45">
      <c r="A4377">
        <v>0.17949999999999999</v>
      </c>
      <c r="B4377">
        <v>0.99</v>
      </c>
      <c r="C4377" t="s">
        <v>4179</v>
      </c>
      <c r="D4377" t="s">
        <v>4180</v>
      </c>
      <c r="E4377" s="32">
        <f t="shared" si="204"/>
        <v>45519</v>
      </c>
      <c r="F4377" s="51">
        <f t="shared" si="205"/>
        <v>0.8125</v>
      </c>
      <c r="G4377" s="33">
        <f t="shared" si="206"/>
        <v>45519.8125</v>
      </c>
    </row>
    <row r="4378" spans="1:7" x14ac:dyDescent="0.45">
      <c r="A4378">
        <v>0</v>
      </c>
      <c r="B4378">
        <v>0</v>
      </c>
      <c r="C4378" t="s">
        <v>4180</v>
      </c>
      <c r="D4378" t="s">
        <v>4181</v>
      </c>
      <c r="E4378" s="32">
        <f t="shared" si="204"/>
        <v>45519</v>
      </c>
      <c r="F4378" s="51">
        <f t="shared" si="205"/>
        <v>0.83333333333333337</v>
      </c>
      <c r="G4378" s="33">
        <f t="shared" si="206"/>
        <v>45519.833333333336</v>
      </c>
    </row>
    <row r="4379" spans="1:7" x14ac:dyDescent="0.45">
      <c r="A4379">
        <v>0</v>
      </c>
      <c r="B4379">
        <v>0</v>
      </c>
      <c r="C4379" t="s">
        <v>4181</v>
      </c>
      <c r="D4379" t="s">
        <v>4182</v>
      </c>
      <c r="E4379" s="32">
        <f t="shared" si="204"/>
        <v>45519</v>
      </c>
      <c r="F4379" s="51">
        <f t="shared" si="205"/>
        <v>0.85416666666666663</v>
      </c>
      <c r="G4379" s="33">
        <f t="shared" si="206"/>
        <v>45519.854166666664</v>
      </c>
    </row>
    <row r="4380" spans="1:7" x14ac:dyDescent="0.45">
      <c r="A4380">
        <v>0</v>
      </c>
      <c r="B4380">
        <v>0</v>
      </c>
      <c r="C4380" t="s">
        <v>4182</v>
      </c>
      <c r="D4380" t="s">
        <v>4183</v>
      </c>
      <c r="E4380" s="32">
        <f t="shared" si="204"/>
        <v>45519</v>
      </c>
      <c r="F4380" s="51">
        <f t="shared" si="205"/>
        <v>0.875</v>
      </c>
      <c r="G4380" s="33">
        <f t="shared" si="206"/>
        <v>45519.875</v>
      </c>
    </row>
    <row r="4381" spans="1:7" x14ac:dyDescent="0.45">
      <c r="A4381">
        <v>0</v>
      </c>
      <c r="B4381">
        <v>0</v>
      </c>
      <c r="C4381" t="s">
        <v>4183</v>
      </c>
      <c r="D4381" t="s">
        <v>4184</v>
      </c>
      <c r="E4381" s="32">
        <f t="shared" si="204"/>
        <v>45519</v>
      </c>
      <c r="F4381" s="51">
        <f t="shared" si="205"/>
        <v>0.89583333333333337</v>
      </c>
      <c r="G4381" s="33">
        <f t="shared" si="206"/>
        <v>45519.895833333336</v>
      </c>
    </row>
    <row r="4382" spans="1:7" x14ac:dyDescent="0.45">
      <c r="A4382">
        <v>0.35909999999999997</v>
      </c>
      <c r="B4382">
        <v>1.97</v>
      </c>
      <c r="C4382" t="s">
        <v>4184</v>
      </c>
      <c r="D4382" t="s">
        <v>4185</v>
      </c>
      <c r="E4382" s="32">
        <f t="shared" si="204"/>
        <v>45519</v>
      </c>
      <c r="F4382" s="51">
        <f t="shared" si="205"/>
        <v>0.91666666666666663</v>
      </c>
      <c r="G4382" s="33">
        <f t="shared" si="206"/>
        <v>45519.916666666664</v>
      </c>
    </row>
    <row r="4383" spans="1:7" x14ac:dyDescent="0.45">
      <c r="A4383">
        <v>0</v>
      </c>
      <c r="B4383">
        <v>0</v>
      </c>
      <c r="C4383" t="s">
        <v>4185</v>
      </c>
      <c r="D4383" t="s">
        <v>4186</v>
      </c>
      <c r="E4383" s="32">
        <f t="shared" si="204"/>
        <v>45519</v>
      </c>
      <c r="F4383" s="51">
        <f t="shared" si="205"/>
        <v>0.9375</v>
      </c>
      <c r="G4383" s="33">
        <f t="shared" si="206"/>
        <v>45519.9375</v>
      </c>
    </row>
    <row r="4384" spans="1:7" x14ac:dyDescent="0.45">
      <c r="A4384">
        <v>0.24690000000000001</v>
      </c>
      <c r="B4384">
        <v>1.36</v>
      </c>
      <c r="C4384" t="s">
        <v>4186</v>
      </c>
      <c r="D4384" t="s">
        <v>4187</v>
      </c>
      <c r="E4384" s="32">
        <f t="shared" si="204"/>
        <v>45519</v>
      </c>
      <c r="F4384" s="51">
        <f t="shared" si="205"/>
        <v>0.95833333333333337</v>
      </c>
      <c r="G4384" s="33">
        <f t="shared" si="206"/>
        <v>45519.958333333336</v>
      </c>
    </row>
    <row r="4385" spans="1:7" x14ac:dyDescent="0.45">
      <c r="A4385">
        <v>0.2132</v>
      </c>
      <c r="B4385">
        <v>1.17</v>
      </c>
      <c r="C4385" t="s">
        <v>4187</v>
      </c>
      <c r="D4385" t="s">
        <v>4188</v>
      </c>
      <c r="E4385" s="32">
        <f t="shared" si="204"/>
        <v>45519</v>
      </c>
      <c r="F4385" s="51">
        <f t="shared" si="205"/>
        <v>0.97916666666666663</v>
      </c>
      <c r="G4385" s="33">
        <f t="shared" si="206"/>
        <v>45519.979166666664</v>
      </c>
    </row>
    <row r="4386" spans="1:7" x14ac:dyDescent="0.45">
      <c r="A4386">
        <v>3.3700000000000001E-2</v>
      </c>
      <c r="B4386">
        <v>0.18</v>
      </c>
      <c r="C4386" t="s">
        <v>4188</v>
      </c>
      <c r="D4386" t="s">
        <v>4189</v>
      </c>
      <c r="E4386" s="32">
        <f t="shared" si="204"/>
        <v>45520</v>
      </c>
      <c r="F4386" s="51">
        <f t="shared" si="205"/>
        <v>0</v>
      </c>
      <c r="G4386" s="33">
        <f t="shared" si="206"/>
        <v>45520</v>
      </c>
    </row>
    <row r="4387" spans="1:7" x14ac:dyDescent="0.45">
      <c r="A4387">
        <v>0</v>
      </c>
      <c r="B4387">
        <v>0</v>
      </c>
      <c r="C4387" t="s">
        <v>4189</v>
      </c>
      <c r="D4387" t="s">
        <v>4190</v>
      </c>
      <c r="E4387" s="32">
        <f t="shared" si="204"/>
        <v>45520</v>
      </c>
      <c r="F4387" s="51">
        <f t="shared" si="205"/>
        <v>2.0833333333333332E-2</v>
      </c>
      <c r="G4387" s="33">
        <f t="shared" si="206"/>
        <v>45520.020833333336</v>
      </c>
    </row>
    <row r="4388" spans="1:7" x14ac:dyDescent="0.45">
      <c r="A4388">
        <v>0.16830000000000001</v>
      </c>
      <c r="B4388">
        <v>0.92</v>
      </c>
      <c r="C4388" t="s">
        <v>4190</v>
      </c>
      <c r="D4388" t="s">
        <v>4191</v>
      </c>
      <c r="E4388" s="32">
        <f t="shared" si="204"/>
        <v>45520</v>
      </c>
      <c r="F4388" s="51">
        <f t="shared" si="205"/>
        <v>4.1666666666666664E-2</v>
      </c>
      <c r="G4388" s="33">
        <f t="shared" si="206"/>
        <v>45520.041666666664</v>
      </c>
    </row>
    <row r="4389" spans="1:7" x14ac:dyDescent="0.45">
      <c r="A4389">
        <v>0</v>
      </c>
      <c r="B4389">
        <v>0</v>
      </c>
      <c r="C4389" t="s">
        <v>4191</v>
      </c>
      <c r="D4389" t="s">
        <v>4192</v>
      </c>
      <c r="E4389" s="32">
        <f t="shared" si="204"/>
        <v>45520</v>
      </c>
      <c r="F4389" s="51">
        <f t="shared" si="205"/>
        <v>6.25E-2</v>
      </c>
      <c r="G4389" s="33">
        <f t="shared" si="206"/>
        <v>45520.0625</v>
      </c>
    </row>
    <row r="4390" spans="1:7" x14ac:dyDescent="0.45">
      <c r="A4390">
        <v>0</v>
      </c>
      <c r="B4390">
        <v>0</v>
      </c>
      <c r="C4390" t="s">
        <v>4192</v>
      </c>
      <c r="D4390" t="s">
        <v>4193</v>
      </c>
      <c r="E4390" s="32">
        <f t="shared" si="204"/>
        <v>45520</v>
      </c>
      <c r="F4390" s="51">
        <f t="shared" si="205"/>
        <v>8.3333333333333329E-2</v>
      </c>
      <c r="G4390" s="33">
        <f t="shared" si="206"/>
        <v>45520.083333333336</v>
      </c>
    </row>
    <row r="4391" spans="1:7" x14ac:dyDescent="0.45">
      <c r="A4391">
        <v>0</v>
      </c>
      <c r="B4391">
        <v>0</v>
      </c>
      <c r="C4391" t="s">
        <v>4193</v>
      </c>
      <c r="D4391" t="s">
        <v>4194</v>
      </c>
      <c r="E4391" s="32">
        <f t="shared" si="204"/>
        <v>45520</v>
      </c>
      <c r="F4391" s="51">
        <f t="shared" si="205"/>
        <v>0.10416666666666667</v>
      </c>
      <c r="G4391" s="33">
        <f t="shared" si="206"/>
        <v>45520.104166666664</v>
      </c>
    </row>
    <row r="4392" spans="1:7" x14ac:dyDescent="0.45">
      <c r="A4392">
        <v>0</v>
      </c>
      <c r="B4392">
        <v>0</v>
      </c>
      <c r="C4392" t="s">
        <v>4194</v>
      </c>
      <c r="D4392" t="s">
        <v>4195</v>
      </c>
      <c r="E4392" s="32">
        <f t="shared" si="204"/>
        <v>45520</v>
      </c>
      <c r="F4392" s="51">
        <f t="shared" si="205"/>
        <v>0.125</v>
      </c>
      <c r="G4392" s="33">
        <f t="shared" si="206"/>
        <v>45520.125</v>
      </c>
    </row>
    <row r="4393" spans="1:7" x14ac:dyDescent="0.45">
      <c r="A4393">
        <v>0</v>
      </c>
      <c r="B4393">
        <v>0</v>
      </c>
      <c r="C4393" t="s">
        <v>4195</v>
      </c>
      <c r="D4393" t="s">
        <v>4196</v>
      </c>
      <c r="E4393" s="32">
        <f t="shared" si="204"/>
        <v>45520</v>
      </c>
      <c r="F4393" s="51">
        <f t="shared" si="205"/>
        <v>0.14583333333333334</v>
      </c>
      <c r="G4393" s="33">
        <f t="shared" si="206"/>
        <v>45520.145833333336</v>
      </c>
    </row>
    <row r="4394" spans="1:7" x14ac:dyDescent="0.45">
      <c r="A4394">
        <v>0</v>
      </c>
      <c r="B4394">
        <v>0</v>
      </c>
      <c r="C4394" t="s">
        <v>4196</v>
      </c>
      <c r="D4394" t="s">
        <v>4197</v>
      </c>
      <c r="E4394" s="32">
        <f t="shared" si="204"/>
        <v>45520</v>
      </c>
      <c r="F4394" s="51">
        <f t="shared" si="205"/>
        <v>0.16666666666666666</v>
      </c>
      <c r="G4394" s="33">
        <f t="shared" si="206"/>
        <v>45520.166666666664</v>
      </c>
    </row>
    <row r="4395" spans="1:7" x14ac:dyDescent="0.45">
      <c r="A4395">
        <v>0</v>
      </c>
      <c r="B4395">
        <v>0</v>
      </c>
      <c r="C4395" t="s">
        <v>4197</v>
      </c>
      <c r="D4395" t="s">
        <v>4198</v>
      </c>
      <c r="E4395" s="32">
        <f t="shared" si="204"/>
        <v>45520</v>
      </c>
      <c r="F4395" s="51">
        <f t="shared" si="205"/>
        <v>0.1875</v>
      </c>
      <c r="G4395" s="33">
        <f t="shared" si="206"/>
        <v>45520.1875</v>
      </c>
    </row>
    <row r="4396" spans="1:7" x14ac:dyDescent="0.45">
      <c r="A4396">
        <v>0</v>
      </c>
      <c r="B4396">
        <v>0</v>
      </c>
      <c r="C4396" t="s">
        <v>4198</v>
      </c>
      <c r="D4396" t="s">
        <v>4199</v>
      </c>
      <c r="E4396" s="32">
        <f t="shared" si="204"/>
        <v>45520</v>
      </c>
      <c r="F4396" s="51">
        <f t="shared" si="205"/>
        <v>0.20833333333333334</v>
      </c>
      <c r="G4396" s="33">
        <f t="shared" si="206"/>
        <v>45520.208333333336</v>
      </c>
    </row>
    <row r="4397" spans="1:7" x14ac:dyDescent="0.45">
      <c r="A4397">
        <v>0</v>
      </c>
      <c r="B4397">
        <v>0</v>
      </c>
      <c r="C4397" t="s">
        <v>4199</v>
      </c>
      <c r="D4397" t="s">
        <v>4200</v>
      </c>
      <c r="E4397" s="32">
        <f t="shared" si="204"/>
        <v>45520</v>
      </c>
      <c r="F4397" s="51">
        <f t="shared" si="205"/>
        <v>0.22916666666666666</v>
      </c>
      <c r="G4397" s="33">
        <f t="shared" si="206"/>
        <v>45520.229166666664</v>
      </c>
    </row>
    <row r="4398" spans="1:7" x14ac:dyDescent="0.45">
      <c r="A4398">
        <v>0</v>
      </c>
      <c r="B4398">
        <v>0</v>
      </c>
      <c r="C4398" t="s">
        <v>4200</v>
      </c>
      <c r="D4398" t="s">
        <v>4201</v>
      </c>
      <c r="E4398" s="32">
        <f t="shared" si="204"/>
        <v>45520</v>
      </c>
      <c r="F4398" s="51">
        <f t="shared" si="205"/>
        <v>0.25</v>
      </c>
      <c r="G4398" s="33">
        <f t="shared" si="206"/>
        <v>45520.25</v>
      </c>
    </row>
    <row r="4399" spans="1:7" x14ac:dyDescent="0.45">
      <c r="A4399">
        <v>0</v>
      </c>
      <c r="B4399">
        <v>0</v>
      </c>
      <c r="C4399" t="s">
        <v>4201</v>
      </c>
      <c r="D4399" t="s">
        <v>4202</v>
      </c>
      <c r="E4399" s="32">
        <f t="shared" si="204"/>
        <v>45520</v>
      </c>
      <c r="F4399" s="51">
        <f t="shared" si="205"/>
        <v>0.27083333333333331</v>
      </c>
      <c r="G4399" s="33">
        <f t="shared" si="206"/>
        <v>45520.270833333336</v>
      </c>
    </row>
    <row r="4400" spans="1:7" x14ac:dyDescent="0.45">
      <c r="A4400">
        <v>0</v>
      </c>
      <c r="B4400">
        <v>0</v>
      </c>
      <c r="C4400" t="s">
        <v>4202</v>
      </c>
      <c r="D4400" t="s">
        <v>4203</v>
      </c>
      <c r="E4400" s="32">
        <f t="shared" si="204"/>
        <v>45520</v>
      </c>
      <c r="F4400" s="51">
        <f t="shared" si="205"/>
        <v>0.29166666666666669</v>
      </c>
      <c r="G4400" s="33">
        <f t="shared" si="206"/>
        <v>45520.291666666664</v>
      </c>
    </row>
    <row r="4401" spans="1:7" x14ac:dyDescent="0.45">
      <c r="A4401">
        <v>0</v>
      </c>
      <c r="B4401">
        <v>0</v>
      </c>
      <c r="C4401" t="s">
        <v>4203</v>
      </c>
      <c r="D4401" t="s">
        <v>4204</v>
      </c>
      <c r="E4401" s="32">
        <f t="shared" si="204"/>
        <v>45520</v>
      </c>
      <c r="F4401" s="51">
        <f t="shared" si="205"/>
        <v>0.3125</v>
      </c>
      <c r="G4401" s="33">
        <f t="shared" si="206"/>
        <v>45520.3125</v>
      </c>
    </row>
    <row r="4402" spans="1:7" x14ac:dyDescent="0.45">
      <c r="A4402">
        <v>0</v>
      </c>
      <c r="B4402">
        <v>0</v>
      </c>
      <c r="C4402" t="s">
        <v>4204</v>
      </c>
      <c r="D4402" t="s">
        <v>4205</v>
      </c>
      <c r="E4402" s="32">
        <f t="shared" si="204"/>
        <v>45520</v>
      </c>
      <c r="F4402" s="51">
        <f t="shared" si="205"/>
        <v>0.33333333333333331</v>
      </c>
      <c r="G4402" s="33">
        <f t="shared" si="206"/>
        <v>45520.333333333336</v>
      </c>
    </row>
    <row r="4403" spans="1:7" x14ac:dyDescent="0.45">
      <c r="A4403">
        <v>4.4900000000000002E-2</v>
      </c>
      <c r="B4403">
        <v>0.25</v>
      </c>
      <c r="C4403" t="s">
        <v>4205</v>
      </c>
      <c r="D4403" t="s">
        <v>4206</v>
      </c>
      <c r="E4403" s="32">
        <f t="shared" si="204"/>
        <v>45520</v>
      </c>
      <c r="F4403" s="51">
        <f t="shared" si="205"/>
        <v>0.35416666666666669</v>
      </c>
      <c r="G4403" s="33">
        <f t="shared" si="206"/>
        <v>45520.354166666664</v>
      </c>
    </row>
    <row r="4404" spans="1:7" x14ac:dyDescent="0.45">
      <c r="A4404">
        <v>0</v>
      </c>
      <c r="B4404">
        <v>0</v>
      </c>
      <c r="C4404" t="s">
        <v>4206</v>
      </c>
      <c r="D4404" t="s">
        <v>4207</v>
      </c>
      <c r="E4404" s="32">
        <f t="shared" si="204"/>
        <v>45520</v>
      </c>
      <c r="F4404" s="51">
        <f t="shared" si="205"/>
        <v>0.375</v>
      </c>
      <c r="G4404" s="33">
        <f t="shared" si="206"/>
        <v>45520.375</v>
      </c>
    </row>
    <row r="4405" spans="1:7" x14ac:dyDescent="0.45">
      <c r="A4405">
        <v>3.3700000000000001E-2</v>
      </c>
      <c r="B4405">
        <v>0.18</v>
      </c>
      <c r="C4405" t="s">
        <v>4207</v>
      </c>
      <c r="D4405" t="s">
        <v>4208</v>
      </c>
      <c r="E4405" s="32">
        <f t="shared" si="204"/>
        <v>45520</v>
      </c>
      <c r="F4405" s="51">
        <f t="shared" si="205"/>
        <v>0.39583333333333331</v>
      </c>
      <c r="G4405" s="33">
        <f t="shared" si="206"/>
        <v>45520.395833333336</v>
      </c>
    </row>
    <row r="4406" spans="1:7" x14ac:dyDescent="0.45">
      <c r="A4406">
        <v>0</v>
      </c>
      <c r="B4406">
        <v>0</v>
      </c>
      <c r="C4406" t="s">
        <v>4208</v>
      </c>
      <c r="D4406" t="s">
        <v>4209</v>
      </c>
      <c r="E4406" s="32">
        <f t="shared" si="204"/>
        <v>45520</v>
      </c>
      <c r="F4406" s="51">
        <f t="shared" si="205"/>
        <v>0.41666666666666669</v>
      </c>
      <c r="G4406" s="33">
        <f t="shared" si="206"/>
        <v>45520.416666666664</v>
      </c>
    </row>
    <row r="4407" spans="1:7" x14ac:dyDescent="0.45">
      <c r="A4407">
        <v>0</v>
      </c>
      <c r="B4407">
        <v>0</v>
      </c>
      <c r="C4407" t="s">
        <v>4209</v>
      </c>
      <c r="D4407" t="s">
        <v>4210</v>
      </c>
      <c r="E4407" s="32">
        <f t="shared" si="204"/>
        <v>45520</v>
      </c>
      <c r="F4407" s="51">
        <f t="shared" si="205"/>
        <v>0.4375</v>
      </c>
      <c r="G4407" s="33">
        <f t="shared" si="206"/>
        <v>45520.4375</v>
      </c>
    </row>
    <row r="4408" spans="1:7" x14ac:dyDescent="0.45">
      <c r="A4408">
        <v>0</v>
      </c>
      <c r="B4408">
        <v>0</v>
      </c>
      <c r="C4408" t="s">
        <v>4210</v>
      </c>
      <c r="D4408" t="s">
        <v>4211</v>
      </c>
      <c r="E4408" s="32">
        <f t="shared" si="204"/>
        <v>45520</v>
      </c>
      <c r="F4408" s="51">
        <f t="shared" si="205"/>
        <v>0.45833333333333331</v>
      </c>
      <c r="G4408" s="33">
        <f t="shared" si="206"/>
        <v>45520.458333333336</v>
      </c>
    </row>
    <row r="4409" spans="1:7" x14ac:dyDescent="0.45">
      <c r="A4409">
        <v>0</v>
      </c>
      <c r="B4409">
        <v>0</v>
      </c>
      <c r="C4409" t="s">
        <v>4211</v>
      </c>
      <c r="D4409" t="s">
        <v>4212</v>
      </c>
      <c r="E4409" s="32">
        <f t="shared" si="204"/>
        <v>45520</v>
      </c>
      <c r="F4409" s="51">
        <f t="shared" si="205"/>
        <v>0.47916666666666669</v>
      </c>
      <c r="G4409" s="33">
        <f t="shared" si="206"/>
        <v>45520.479166666664</v>
      </c>
    </row>
    <row r="4410" spans="1:7" x14ac:dyDescent="0.45">
      <c r="A4410">
        <v>0</v>
      </c>
      <c r="B4410">
        <v>0</v>
      </c>
      <c r="C4410" t="s">
        <v>4212</v>
      </c>
      <c r="D4410" t="s">
        <v>4213</v>
      </c>
      <c r="E4410" s="32">
        <f t="shared" si="204"/>
        <v>45520</v>
      </c>
      <c r="F4410" s="51">
        <f t="shared" si="205"/>
        <v>0.5</v>
      </c>
      <c r="G4410" s="33">
        <f t="shared" si="206"/>
        <v>45520.5</v>
      </c>
    </row>
    <row r="4411" spans="1:7" x14ac:dyDescent="0.45">
      <c r="A4411">
        <v>0</v>
      </c>
      <c r="B4411">
        <v>0</v>
      </c>
      <c r="C4411" t="s">
        <v>4213</v>
      </c>
      <c r="D4411" t="s">
        <v>4214</v>
      </c>
      <c r="E4411" s="32">
        <f t="shared" si="204"/>
        <v>45520</v>
      </c>
      <c r="F4411" s="51">
        <f t="shared" si="205"/>
        <v>0.52083333333333337</v>
      </c>
      <c r="G4411" s="33">
        <f t="shared" si="206"/>
        <v>45520.520833333336</v>
      </c>
    </row>
    <row r="4412" spans="1:7" x14ac:dyDescent="0.45">
      <c r="A4412">
        <v>0</v>
      </c>
      <c r="B4412">
        <v>0</v>
      </c>
      <c r="C4412" t="s">
        <v>4214</v>
      </c>
      <c r="D4412" t="s">
        <v>4215</v>
      </c>
      <c r="E4412" s="32">
        <f t="shared" si="204"/>
        <v>45520</v>
      </c>
      <c r="F4412" s="51">
        <f t="shared" si="205"/>
        <v>0.54166666666666663</v>
      </c>
      <c r="G4412" s="33">
        <f t="shared" si="206"/>
        <v>45520.541666666664</v>
      </c>
    </row>
    <row r="4413" spans="1:7" x14ac:dyDescent="0.45">
      <c r="A4413">
        <v>0</v>
      </c>
      <c r="B4413">
        <v>0</v>
      </c>
      <c r="C4413" t="s">
        <v>4215</v>
      </c>
      <c r="D4413" t="s">
        <v>4216</v>
      </c>
      <c r="E4413" s="32">
        <f t="shared" si="204"/>
        <v>45520</v>
      </c>
      <c r="F4413" s="51">
        <f t="shared" si="205"/>
        <v>0.5625</v>
      </c>
      <c r="G4413" s="33">
        <f t="shared" si="206"/>
        <v>45520.5625</v>
      </c>
    </row>
    <row r="4414" spans="1:7" x14ac:dyDescent="0.45">
      <c r="A4414">
        <v>0</v>
      </c>
      <c r="B4414">
        <v>0</v>
      </c>
      <c r="C4414" t="s">
        <v>4216</v>
      </c>
      <c r="D4414" t="s">
        <v>4217</v>
      </c>
      <c r="E4414" s="32">
        <f t="shared" si="204"/>
        <v>45520</v>
      </c>
      <c r="F4414" s="51">
        <f t="shared" si="205"/>
        <v>0.58333333333333337</v>
      </c>
      <c r="G4414" s="33">
        <f t="shared" si="206"/>
        <v>45520.583333333336</v>
      </c>
    </row>
    <row r="4415" spans="1:7" x14ac:dyDescent="0.45">
      <c r="A4415">
        <v>0.11219999999999999</v>
      </c>
      <c r="B4415">
        <v>0.62</v>
      </c>
      <c r="C4415" t="s">
        <v>4217</v>
      </c>
      <c r="D4415" t="s">
        <v>4218</v>
      </c>
      <c r="E4415" s="32">
        <f t="shared" si="204"/>
        <v>45520</v>
      </c>
      <c r="F4415" s="51">
        <f t="shared" si="205"/>
        <v>0.60416666666666663</v>
      </c>
      <c r="G4415" s="33">
        <f t="shared" si="206"/>
        <v>45520.604166666664</v>
      </c>
    </row>
    <row r="4416" spans="1:7" x14ac:dyDescent="0.45">
      <c r="A4416">
        <v>0</v>
      </c>
      <c r="B4416">
        <v>0</v>
      </c>
      <c r="C4416" t="s">
        <v>4218</v>
      </c>
      <c r="D4416" t="s">
        <v>4219</v>
      </c>
      <c r="E4416" s="32">
        <f t="shared" si="204"/>
        <v>45520</v>
      </c>
      <c r="F4416" s="51">
        <f t="shared" si="205"/>
        <v>0.625</v>
      </c>
      <c r="G4416" s="33">
        <f t="shared" si="206"/>
        <v>45520.625</v>
      </c>
    </row>
    <row r="4417" spans="1:7" x14ac:dyDescent="0.45">
      <c r="A4417">
        <v>0</v>
      </c>
      <c r="B4417">
        <v>0</v>
      </c>
      <c r="C4417" t="s">
        <v>4219</v>
      </c>
      <c r="D4417" t="s">
        <v>4220</v>
      </c>
      <c r="E4417" s="32">
        <f t="shared" si="204"/>
        <v>45520</v>
      </c>
      <c r="F4417" s="51">
        <f t="shared" si="205"/>
        <v>0.64583333333333337</v>
      </c>
      <c r="G4417" s="33">
        <f t="shared" si="206"/>
        <v>45520.645833333336</v>
      </c>
    </row>
    <row r="4418" spans="1:7" x14ac:dyDescent="0.45">
      <c r="A4418">
        <v>0</v>
      </c>
      <c r="B4418">
        <v>0</v>
      </c>
      <c r="C4418" t="s">
        <v>4220</v>
      </c>
      <c r="D4418" t="s">
        <v>4221</v>
      </c>
      <c r="E4418" s="32">
        <f t="shared" si="204"/>
        <v>45520</v>
      </c>
      <c r="F4418" s="51">
        <f t="shared" si="205"/>
        <v>0.66666666666666663</v>
      </c>
      <c r="G4418" s="33">
        <f t="shared" si="206"/>
        <v>45520.666666666664</v>
      </c>
    </row>
    <row r="4419" spans="1:7" x14ac:dyDescent="0.45">
      <c r="A4419">
        <v>1.12E-2</v>
      </c>
      <c r="B4419">
        <v>0.06</v>
      </c>
      <c r="C4419" t="s">
        <v>4221</v>
      </c>
      <c r="D4419" t="s">
        <v>4222</v>
      </c>
      <c r="E4419" s="32">
        <f t="shared" si="204"/>
        <v>45520</v>
      </c>
      <c r="F4419" s="51">
        <f t="shared" si="205"/>
        <v>0.6875</v>
      </c>
      <c r="G4419" s="33">
        <f t="shared" si="206"/>
        <v>45520.6875</v>
      </c>
    </row>
    <row r="4420" spans="1:7" x14ac:dyDescent="0.45">
      <c r="A4420">
        <v>0</v>
      </c>
      <c r="B4420">
        <v>0</v>
      </c>
      <c r="C4420" t="s">
        <v>4222</v>
      </c>
      <c r="D4420" t="s">
        <v>4223</v>
      </c>
      <c r="E4420" s="32">
        <f t="shared" ref="E4420:E4483" si="207">DATE(MID(C4420,2,4),MID(C4420,7,2),MID(C4420,10,2))</f>
        <v>45520</v>
      </c>
      <c r="F4420" s="51">
        <f t="shared" ref="F4420:F4483" si="208">TIME(MID(C4420,13,2),MID(C4420,16,2),0)</f>
        <v>0.70833333333333337</v>
      </c>
      <c r="G4420" s="33">
        <f t="shared" ref="G4420:G4483" si="209">E4420+F4420</f>
        <v>45520.708333333336</v>
      </c>
    </row>
    <row r="4421" spans="1:7" x14ac:dyDescent="0.45">
      <c r="A4421">
        <v>0</v>
      </c>
      <c r="B4421">
        <v>0</v>
      </c>
      <c r="C4421" t="s">
        <v>4223</v>
      </c>
      <c r="D4421" t="s">
        <v>4224</v>
      </c>
      <c r="E4421" s="32">
        <f t="shared" si="207"/>
        <v>45520</v>
      </c>
      <c r="F4421" s="51">
        <f t="shared" si="208"/>
        <v>0.72916666666666663</v>
      </c>
      <c r="G4421" s="33">
        <f t="shared" si="209"/>
        <v>45520.729166666664</v>
      </c>
    </row>
    <row r="4422" spans="1:7" x14ac:dyDescent="0.45">
      <c r="A4422">
        <v>0</v>
      </c>
      <c r="B4422">
        <v>0</v>
      </c>
      <c r="C4422" t="s">
        <v>4224</v>
      </c>
      <c r="D4422" t="s">
        <v>4225</v>
      </c>
      <c r="E4422" s="32">
        <f t="shared" si="207"/>
        <v>45520</v>
      </c>
      <c r="F4422" s="51">
        <f t="shared" si="208"/>
        <v>0.75</v>
      </c>
      <c r="G4422" s="33">
        <f t="shared" si="209"/>
        <v>45520.75</v>
      </c>
    </row>
    <row r="4423" spans="1:7" x14ac:dyDescent="0.45">
      <c r="A4423">
        <v>0.1908</v>
      </c>
      <c r="B4423">
        <v>1.05</v>
      </c>
      <c r="C4423" t="s">
        <v>4225</v>
      </c>
      <c r="D4423" t="s">
        <v>4226</v>
      </c>
      <c r="E4423" s="32">
        <f t="shared" si="207"/>
        <v>45520</v>
      </c>
      <c r="F4423" s="51">
        <f t="shared" si="208"/>
        <v>0.77083333333333337</v>
      </c>
      <c r="G4423" s="33">
        <f t="shared" si="209"/>
        <v>45520.770833333336</v>
      </c>
    </row>
    <row r="4424" spans="1:7" x14ac:dyDescent="0.45">
      <c r="A4424">
        <v>0</v>
      </c>
      <c r="B4424">
        <v>0</v>
      </c>
      <c r="C4424" t="s">
        <v>4226</v>
      </c>
      <c r="D4424" t="s">
        <v>4227</v>
      </c>
      <c r="E4424" s="32">
        <f t="shared" si="207"/>
        <v>45520</v>
      </c>
      <c r="F4424" s="51">
        <f t="shared" si="208"/>
        <v>0.79166666666666663</v>
      </c>
      <c r="G4424" s="33">
        <f t="shared" si="209"/>
        <v>45520.791666666664</v>
      </c>
    </row>
    <row r="4425" spans="1:7" x14ac:dyDescent="0.45">
      <c r="A4425">
        <v>0</v>
      </c>
      <c r="B4425">
        <v>0</v>
      </c>
      <c r="C4425" t="s">
        <v>4227</v>
      </c>
      <c r="D4425" t="s">
        <v>4228</v>
      </c>
      <c r="E4425" s="32">
        <f t="shared" si="207"/>
        <v>45520</v>
      </c>
      <c r="F4425" s="51">
        <f t="shared" si="208"/>
        <v>0.8125</v>
      </c>
      <c r="G4425" s="33">
        <f t="shared" si="209"/>
        <v>45520.8125</v>
      </c>
    </row>
    <row r="4426" spans="1:7" x14ac:dyDescent="0.45">
      <c r="A4426">
        <v>0</v>
      </c>
      <c r="B4426">
        <v>0</v>
      </c>
      <c r="C4426" t="s">
        <v>4228</v>
      </c>
      <c r="D4426" t="s">
        <v>4229</v>
      </c>
      <c r="E4426" s="32">
        <f t="shared" si="207"/>
        <v>45520</v>
      </c>
      <c r="F4426" s="51">
        <f t="shared" si="208"/>
        <v>0.83333333333333337</v>
      </c>
      <c r="G4426" s="33">
        <f t="shared" si="209"/>
        <v>45520.833333333336</v>
      </c>
    </row>
    <row r="4427" spans="1:7" x14ac:dyDescent="0.45">
      <c r="A4427">
        <v>0</v>
      </c>
      <c r="B4427">
        <v>0</v>
      </c>
      <c r="C4427" t="s">
        <v>4229</v>
      </c>
      <c r="D4427" t="s">
        <v>4230</v>
      </c>
      <c r="E4427" s="32">
        <f t="shared" si="207"/>
        <v>45520</v>
      </c>
      <c r="F4427" s="51">
        <f t="shared" si="208"/>
        <v>0.85416666666666663</v>
      </c>
      <c r="G4427" s="33">
        <f t="shared" si="209"/>
        <v>45520.854166666664</v>
      </c>
    </row>
    <row r="4428" spans="1:7" x14ac:dyDescent="0.45">
      <c r="A4428">
        <v>0</v>
      </c>
      <c r="B4428">
        <v>0</v>
      </c>
      <c r="C4428" t="s">
        <v>4230</v>
      </c>
      <c r="D4428" t="s">
        <v>4231</v>
      </c>
      <c r="E4428" s="32">
        <f t="shared" si="207"/>
        <v>45520</v>
      </c>
      <c r="F4428" s="51">
        <f t="shared" si="208"/>
        <v>0.875</v>
      </c>
      <c r="G4428" s="33">
        <f t="shared" si="209"/>
        <v>45520.875</v>
      </c>
    </row>
    <row r="4429" spans="1:7" x14ac:dyDescent="0.45">
      <c r="A4429">
        <v>0</v>
      </c>
      <c r="B4429">
        <v>0</v>
      </c>
      <c r="C4429" t="s">
        <v>4231</v>
      </c>
      <c r="D4429" t="s">
        <v>4232</v>
      </c>
      <c r="E4429" s="32">
        <f t="shared" si="207"/>
        <v>45520</v>
      </c>
      <c r="F4429" s="51">
        <f t="shared" si="208"/>
        <v>0.89583333333333337</v>
      </c>
      <c r="G4429" s="33">
        <f t="shared" si="209"/>
        <v>45520.895833333336</v>
      </c>
    </row>
    <row r="4430" spans="1:7" x14ac:dyDescent="0.45">
      <c r="A4430">
        <v>0.16830000000000001</v>
      </c>
      <c r="B4430">
        <v>0.92</v>
      </c>
      <c r="C4430" t="s">
        <v>4232</v>
      </c>
      <c r="D4430" t="s">
        <v>4233</v>
      </c>
      <c r="E4430" s="32">
        <f t="shared" si="207"/>
        <v>45520</v>
      </c>
      <c r="F4430" s="51">
        <f t="shared" si="208"/>
        <v>0.91666666666666663</v>
      </c>
      <c r="G4430" s="33">
        <f t="shared" si="209"/>
        <v>45520.916666666664</v>
      </c>
    </row>
    <row r="4431" spans="1:7" x14ac:dyDescent="0.45">
      <c r="A4431">
        <v>0.1234</v>
      </c>
      <c r="B4431">
        <v>0.68</v>
      </c>
      <c r="C4431" t="s">
        <v>4233</v>
      </c>
      <c r="D4431" t="s">
        <v>4234</v>
      </c>
      <c r="E4431" s="32">
        <f t="shared" si="207"/>
        <v>45520</v>
      </c>
      <c r="F4431" s="51">
        <f t="shared" si="208"/>
        <v>0.9375</v>
      </c>
      <c r="G4431" s="33">
        <f t="shared" si="209"/>
        <v>45520.9375</v>
      </c>
    </row>
    <row r="4432" spans="1:7" x14ac:dyDescent="0.45">
      <c r="A4432">
        <v>0</v>
      </c>
      <c r="B4432">
        <v>0</v>
      </c>
      <c r="C4432" t="s">
        <v>4234</v>
      </c>
      <c r="D4432" t="s">
        <v>4235</v>
      </c>
      <c r="E4432" s="32">
        <f t="shared" si="207"/>
        <v>45520</v>
      </c>
      <c r="F4432" s="51">
        <f t="shared" si="208"/>
        <v>0.95833333333333337</v>
      </c>
      <c r="G4432" s="33">
        <f t="shared" si="209"/>
        <v>45520.958333333336</v>
      </c>
    </row>
    <row r="4433" spans="1:7" x14ac:dyDescent="0.45">
      <c r="A4433">
        <v>0</v>
      </c>
      <c r="B4433">
        <v>0</v>
      </c>
      <c r="C4433" t="s">
        <v>4235</v>
      </c>
      <c r="D4433" t="s">
        <v>4236</v>
      </c>
      <c r="E4433" s="32">
        <f t="shared" si="207"/>
        <v>45520</v>
      </c>
      <c r="F4433" s="51">
        <f t="shared" si="208"/>
        <v>0.97916666666666663</v>
      </c>
      <c r="G4433" s="33">
        <f t="shared" si="209"/>
        <v>45520.979166666664</v>
      </c>
    </row>
    <row r="4434" spans="1:7" x14ac:dyDescent="0.45">
      <c r="A4434">
        <v>0</v>
      </c>
      <c r="B4434">
        <v>0</v>
      </c>
      <c r="C4434" t="s">
        <v>4236</v>
      </c>
      <c r="D4434" t="s">
        <v>4237</v>
      </c>
      <c r="E4434" s="32">
        <f t="shared" si="207"/>
        <v>45521</v>
      </c>
      <c r="F4434" s="51">
        <f t="shared" si="208"/>
        <v>0</v>
      </c>
      <c r="G4434" s="33">
        <f t="shared" si="209"/>
        <v>45521</v>
      </c>
    </row>
    <row r="4435" spans="1:7" x14ac:dyDescent="0.45">
      <c r="A4435">
        <v>0</v>
      </c>
      <c r="B4435">
        <v>0</v>
      </c>
      <c r="C4435" t="s">
        <v>4237</v>
      </c>
      <c r="D4435" t="s">
        <v>4238</v>
      </c>
      <c r="E4435" s="32">
        <f t="shared" si="207"/>
        <v>45521</v>
      </c>
      <c r="F4435" s="51">
        <f t="shared" si="208"/>
        <v>2.0833333333333332E-2</v>
      </c>
      <c r="G4435" s="33">
        <f t="shared" si="209"/>
        <v>45521.020833333336</v>
      </c>
    </row>
    <row r="4436" spans="1:7" x14ac:dyDescent="0.45">
      <c r="A4436">
        <v>0</v>
      </c>
      <c r="B4436">
        <v>0</v>
      </c>
      <c r="C4436" t="s">
        <v>4238</v>
      </c>
      <c r="D4436" t="s">
        <v>4239</v>
      </c>
      <c r="E4436" s="32">
        <f t="shared" si="207"/>
        <v>45521</v>
      </c>
      <c r="F4436" s="51">
        <f t="shared" si="208"/>
        <v>4.1666666666666664E-2</v>
      </c>
      <c r="G4436" s="33">
        <f t="shared" si="209"/>
        <v>45521.041666666664</v>
      </c>
    </row>
    <row r="4437" spans="1:7" x14ac:dyDescent="0.45">
      <c r="A4437">
        <v>0</v>
      </c>
      <c r="B4437">
        <v>0</v>
      </c>
      <c r="C4437" t="s">
        <v>4239</v>
      </c>
      <c r="D4437" t="s">
        <v>4240</v>
      </c>
      <c r="E4437" s="32">
        <f t="shared" si="207"/>
        <v>45521</v>
      </c>
      <c r="F4437" s="51">
        <f t="shared" si="208"/>
        <v>6.25E-2</v>
      </c>
      <c r="G4437" s="33">
        <f t="shared" si="209"/>
        <v>45521.0625</v>
      </c>
    </row>
    <row r="4438" spans="1:7" x14ac:dyDescent="0.45">
      <c r="A4438">
        <v>0</v>
      </c>
      <c r="B4438">
        <v>0</v>
      </c>
      <c r="C4438" t="s">
        <v>4240</v>
      </c>
      <c r="D4438" t="s">
        <v>4241</v>
      </c>
      <c r="E4438" s="32">
        <f t="shared" si="207"/>
        <v>45521</v>
      </c>
      <c r="F4438" s="51">
        <f t="shared" si="208"/>
        <v>8.3333333333333329E-2</v>
      </c>
      <c r="G4438" s="33">
        <f t="shared" si="209"/>
        <v>45521.083333333336</v>
      </c>
    </row>
    <row r="4439" spans="1:7" x14ac:dyDescent="0.45">
      <c r="A4439">
        <v>0</v>
      </c>
      <c r="B4439">
        <v>0</v>
      </c>
      <c r="C4439" t="s">
        <v>4241</v>
      </c>
      <c r="D4439" t="s">
        <v>4242</v>
      </c>
      <c r="E4439" s="32">
        <f t="shared" si="207"/>
        <v>45521</v>
      </c>
      <c r="F4439" s="51">
        <f t="shared" si="208"/>
        <v>0.10416666666666667</v>
      </c>
      <c r="G4439" s="33">
        <f t="shared" si="209"/>
        <v>45521.104166666664</v>
      </c>
    </row>
    <row r="4440" spans="1:7" x14ac:dyDescent="0.45">
      <c r="A4440">
        <v>0</v>
      </c>
      <c r="B4440">
        <v>0</v>
      </c>
      <c r="C4440" t="s">
        <v>4242</v>
      </c>
      <c r="D4440" t="s">
        <v>4243</v>
      </c>
      <c r="E4440" s="32">
        <f t="shared" si="207"/>
        <v>45521</v>
      </c>
      <c r="F4440" s="51">
        <f t="shared" si="208"/>
        <v>0.125</v>
      </c>
      <c r="G4440" s="33">
        <f t="shared" si="209"/>
        <v>45521.125</v>
      </c>
    </row>
    <row r="4441" spans="1:7" x14ac:dyDescent="0.45">
      <c r="A4441">
        <v>0</v>
      </c>
      <c r="B4441">
        <v>0</v>
      </c>
      <c r="C4441" t="s">
        <v>4243</v>
      </c>
      <c r="D4441" t="s">
        <v>4244</v>
      </c>
      <c r="E4441" s="32">
        <f t="shared" si="207"/>
        <v>45521</v>
      </c>
      <c r="F4441" s="51">
        <f t="shared" si="208"/>
        <v>0.14583333333333334</v>
      </c>
      <c r="G4441" s="33">
        <f t="shared" si="209"/>
        <v>45521.145833333336</v>
      </c>
    </row>
    <row r="4442" spans="1:7" x14ac:dyDescent="0.45">
      <c r="A4442">
        <v>0</v>
      </c>
      <c r="B4442">
        <v>0</v>
      </c>
      <c r="C4442" t="s">
        <v>4244</v>
      </c>
      <c r="D4442" t="s">
        <v>4245</v>
      </c>
      <c r="E4442" s="32">
        <f t="shared" si="207"/>
        <v>45521</v>
      </c>
      <c r="F4442" s="51">
        <f t="shared" si="208"/>
        <v>0.16666666666666666</v>
      </c>
      <c r="G4442" s="33">
        <f t="shared" si="209"/>
        <v>45521.166666666664</v>
      </c>
    </row>
    <row r="4443" spans="1:7" x14ac:dyDescent="0.45">
      <c r="A4443">
        <v>0</v>
      </c>
      <c r="B4443">
        <v>0</v>
      </c>
      <c r="C4443" t="s">
        <v>4245</v>
      </c>
      <c r="D4443" t="s">
        <v>4246</v>
      </c>
      <c r="E4443" s="32">
        <f t="shared" si="207"/>
        <v>45521</v>
      </c>
      <c r="F4443" s="51">
        <f t="shared" si="208"/>
        <v>0.1875</v>
      </c>
      <c r="G4443" s="33">
        <f t="shared" si="209"/>
        <v>45521.1875</v>
      </c>
    </row>
    <row r="4444" spans="1:7" x14ac:dyDescent="0.45">
      <c r="A4444">
        <v>0</v>
      </c>
      <c r="B4444">
        <v>0</v>
      </c>
      <c r="C4444" t="s">
        <v>4246</v>
      </c>
      <c r="D4444" t="s">
        <v>4247</v>
      </c>
      <c r="E4444" s="32">
        <f t="shared" si="207"/>
        <v>45521</v>
      </c>
      <c r="F4444" s="51">
        <f t="shared" si="208"/>
        <v>0.20833333333333334</v>
      </c>
      <c r="G4444" s="33">
        <f t="shared" si="209"/>
        <v>45521.208333333336</v>
      </c>
    </row>
    <row r="4445" spans="1:7" x14ac:dyDescent="0.45">
      <c r="A4445">
        <v>0</v>
      </c>
      <c r="B4445">
        <v>0</v>
      </c>
      <c r="C4445" t="s">
        <v>4247</v>
      </c>
      <c r="D4445" t="s">
        <v>4248</v>
      </c>
      <c r="E4445" s="32">
        <f t="shared" si="207"/>
        <v>45521</v>
      </c>
      <c r="F4445" s="51">
        <f t="shared" si="208"/>
        <v>0.22916666666666666</v>
      </c>
      <c r="G4445" s="33">
        <f t="shared" si="209"/>
        <v>45521.229166666664</v>
      </c>
    </row>
    <row r="4446" spans="1:7" x14ac:dyDescent="0.45">
      <c r="A4446">
        <v>0</v>
      </c>
      <c r="B4446">
        <v>0</v>
      </c>
      <c r="C4446" t="s">
        <v>4248</v>
      </c>
      <c r="D4446" t="s">
        <v>4249</v>
      </c>
      <c r="E4446" s="32">
        <f t="shared" si="207"/>
        <v>45521</v>
      </c>
      <c r="F4446" s="51">
        <f t="shared" si="208"/>
        <v>0.25</v>
      </c>
      <c r="G4446" s="33">
        <f t="shared" si="209"/>
        <v>45521.25</v>
      </c>
    </row>
    <row r="4447" spans="1:7" x14ac:dyDescent="0.45">
      <c r="A4447">
        <v>0</v>
      </c>
      <c r="B4447">
        <v>0</v>
      </c>
      <c r="C4447" t="s">
        <v>4249</v>
      </c>
      <c r="D4447" t="s">
        <v>4250</v>
      </c>
      <c r="E4447" s="32">
        <f t="shared" si="207"/>
        <v>45521</v>
      </c>
      <c r="F4447" s="51">
        <f t="shared" si="208"/>
        <v>0.27083333333333331</v>
      </c>
      <c r="G4447" s="33">
        <f t="shared" si="209"/>
        <v>45521.270833333336</v>
      </c>
    </row>
    <row r="4448" spans="1:7" x14ac:dyDescent="0.45">
      <c r="A4448">
        <v>0</v>
      </c>
      <c r="B4448">
        <v>0</v>
      </c>
      <c r="C4448" t="s">
        <v>4250</v>
      </c>
      <c r="D4448" t="s">
        <v>4251</v>
      </c>
      <c r="E4448" s="32">
        <f t="shared" si="207"/>
        <v>45521</v>
      </c>
      <c r="F4448" s="51">
        <f t="shared" si="208"/>
        <v>0.29166666666666669</v>
      </c>
      <c r="G4448" s="33">
        <f t="shared" si="209"/>
        <v>45521.291666666664</v>
      </c>
    </row>
    <row r="4449" spans="1:7" x14ac:dyDescent="0.45">
      <c r="A4449">
        <v>0</v>
      </c>
      <c r="B4449">
        <v>0</v>
      </c>
      <c r="C4449" t="s">
        <v>4251</v>
      </c>
      <c r="D4449" t="s">
        <v>4252</v>
      </c>
      <c r="E4449" s="32">
        <f t="shared" si="207"/>
        <v>45521</v>
      </c>
      <c r="F4449" s="51">
        <f t="shared" si="208"/>
        <v>0.3125</v>
      </c>
      <c r="G4449" s="33">
        <f t="shared" si="209"/>
        <v>45521.3125</v>
      </c>
    </row>
    <row r="4450" spans="1:7" x14ac:dyDescent="0.45">
      <c r="A4450">
        <v>0</v>
      </c>
      <c r="B4450">
        <v>0</v>
      </c>
      <c r="C4450" t="s">
        <v>4252</v>
      </c>
      <c r="D4450" t="s">
        <v>4253</v>
      </c>
      <c r="E4450" s="32">
        <f t="shared" si="207"/>
        <v>45521</v>
      </c>
      <c r="F4450" s="51">
        <f t="shared" si="208"/>
        <v>0.33333333333333331</v>
      </c>
      <c r="G4450" s="33">
        <f t="shared" si="209"/>
        <v>45521.333333333336</v>
      </c>
    </row>
    <row r="4451" spans="1:7" x14ac:dyDescent="0.45">
      <c r="A4451">
        <v>0</v>
      </c>
      <c r="B4451">
        <v>0</v>
      </c>
      <c r="C4451" t="s">
        <v>4253</v>
      </c>
      <c r="D4451" t="s">
        <v>4254</v>
      </c>
      <c r="E4451" s="32">
        <f t="shared" si="207"/>
        <v>45521</v>
      </c>
      <c r="F4451" s="51">
        <f t="shared" si="208"/>
        <v>0.35416666666666669</v>
      </c>
      <c r="G4451" s="33">
        <f t="shared" si="209"/>
        <v>45521.354166666664</v>
      </c>
    </row>
    <row r="4452" spans="1:7" x14ac:dyDescent="0.45">
      <c r="A4452">
        <v>0</v>
      </c>
      <c r="B4452">
        <v>0</v>
      </c>
      <c r="C4452" t="s">
        <v>4254</v>
      </c>
      <c r="D4452" t="s">
        <v>4255</v>
      </c>
      <c r="E4452" s="32">
        <f t="shared" si="207"/>
        <v>45521</v>
      </c>
      <c r="F4452" s="51">
        <f t="shared" si="208"/>
        <v>0.375</v>
      </c>
      <c r="G4452" s="33">
        <f t="shared" si="209"/>
        <v>45521.375</v>
      </c>
    </row>
    <row r="4453" spans="1:7" x14ac:dyDescent="0.45">
      <c r="A4453">
        <v>0</v>
      </c>
      <c r="B4453">
        <v>0</v>
      </c>
      <c r="C4453" t="s">
        <v>4255</v>
      </c>
      <c r="D4453" t="s">
        <v>4256</v>
      </c>
      <c r="E4453" s="32">
        <f t="shared" si="207"/>
        <v>45521</v>
      </c>
      <c r="F4453" s="51">
        <f t="shared" si="208"/>
        <v>0.39583333333333331</v>
      </c>
      <c r="G4453" s="33">
        <f t="shared" si="209"/>
        <v>45521.395833333336</v>
      </c>
    </row>
    <row r="4454" spans="1:7" x14ac:dyDescent="0.45">
      <c r="A4454">
        <v>0</v>
      </c>
      <c r="B4454">
        <v>0</v>
      </c>
      <c r="C4454" t="s">
        <v>4256</v>
      </c>
      <c r="D4454" t="s">
        <v>4257</v>
      </c>
      <c r="E4454" s="32">
        <f t="shared" si="207"/>
        <v>45521</v>
      </c>
      <c r="F4454" s="51">
        <f t="shared" si="208"/>
        <v>0.41666666666666669</v>
      </c>
      <c r="G4454" s="33">
        <f t="shared" si="209"/>
        <v>45521.416666666664</v>
      </c>
    </row>
    <row r="4455" spans="1:7" x14ac:dyDescent="0.45">
      <c r="A4455">
        <v>0</v>
      </c>
      <c r="B4455">
        <v>0</v>
      </c>
      <c r="C4455" t="s">
        <v>4257</v>
      </c>
      <c r="D4455" t="s">
        <v>4258</v>
      </c>
      <c r="E4455" s="32">
        <f t="shared" si="207"/>
        <v>45521</v>
      </c>
      <c r="F4455" s="51">
        <f t="shared" si="208"/>
        <v>0.4375</v>
      </c>
      <c r="G4455" s="33">
        <f t="shared" si="209"/>
        <v>45521.4375</v>
      </c>
    </row>
    <row r="4456" spans="1:7" x14ac:dyDescent="0.45">
      <c r="A4456">
        <v>0.66200000000000003</v>
      </c>
      <c r="B4456">
        <v>3.63</v>
      </c>
      <c r="C4456" t="s">
        <v>4258</v>
      </c>
      <c r="D4456" t="s">
        <v>4259</v>
      </c>
      <c r="E4456" s="32">
        <f t="shared" si="207"/>
        <v>45521</v>
      </c>
      <c r="F4456" s="51">
        <f t="shared" si="208"/>
        <v>0.45833333333333331</v>
      </c>
      <c r="G4456" s="33">
        <f t="shared" si="209"/>
        <v>45521.458333333336</v>
      </c>
    </row>
    <row r="4457" spans="1:7" x14ac:dyDescent="0.45">
      <c r="A4457">
        <v>0.1234</v>
      </c>
      <c r="B4457">
        <v>0.68</v>
      </c>
      <c r="C4457" t="s">
        <v>4259</v>
      </c>
      <c r="D4457" t="s">
        <v>4260</v>
      </c>
      <c r="E4457" s="32">
        <f t="shared" si="207"/>
        <v>45521</v>
      </c>
      <c r="F4457" s="51">
        <f t="shared" si="208"/>
        <v>0.47916666666666669</v>
      </c>
      <c r="G4457" s="33">
        <f t="shared" si="209"/>
        <v>45521.479166666664</v>
      </c>
    </row>
    <row r="4458" spans="1:7" x14ac:dyDescent="0.45">
      <c r="A4458">
        <v>0</v>
      </c>
      <c r="B4458">
        <v>0</v>
      </c>
      <c r="C4458" t="s">
        <v>4260</v>
      </c>
      <c r="D4458" t="s">
        <v>4261</v>
      </c>
      <c r="E4458" s="32">
        <f t="shared" si="207"/>
        <v>45521</v>
      </c>
      <c r="F4458" s="51">
        <f t="shared" si="208"/>
        <v>0.5</v>
      </c>
      <c r="G4458" s="33">
        <f t="shared" si="209"/>
        <v>45521.5</v>
      </c>
    </row>
    <row r="4459" spans="1:7" x14ac:dyDescent="0.45">
      <c r="A4459">
        <v>0</v>
      </c>
      <c r="B4459">
        <v>0</v>
      </c>
      <c r="C4459" t="s">
        <v>4261</v>
      </c>
      <c r="D4459" t="s">
        <v>4262</v>
      </c>
      <c r="E4459" s="32">
        <f t="shared" si="207"/>
        <v>45521</v>
      </c>
      <c r="F4459" s="51">
        <f t="shared" si="208"/>
        <v>0.52083333333333337</v>
      </c>
      <c r="G4459" s="33">
        <f t="shared" si="209"/>
        <v>45521.520833333336</v>
      </c>
    </row>
    <row r="4460" spans="1:7" x14ac:dyDescent="0.45">
      <c r="A4460">
        <v>0</v>
      </c>
      <c r="B4460">
        <v>0</v>
      </c>
      <c r="C4460" t="s">
        <v>4262</v>
      </c>
      <c r="D4460" t="s">
        <v>4263</v>
      </c>
      <c r="E4460" s="32">
        <f t="shared" si="207"/>
        <v>45521</v>
      </c>
      <c r="F4460" s="51">
        <f t="shared" si="208"/>
        <v>0.54166666666666663</v>
      </c>
      <c r="G4460" s="33">
        <f t="shared" si="209"/>
        <v>45521.541666666664</v>
      </c>
    </row>
    <row r="4461" spans="1:7" x14ac:dyDescent="0.45">
      <c r="A4461">
        <v>0</v>
      </c>
      <c r="B4461">
        <v>0</v>
      </c>
      <c r="C4461" t="s">
        <v>4263</v>
      </c>
      <c r="D4461" t="s">
        <v>4264</v>
      </c>
      <c r="E4461" s="32">
        <f t="shared" si="207"/>
        <v>45521</v>
      </c>
      <c r="F4461" s="51">
        <f t="shared" si="208"/>
        <v>0.5625</v>
      </c>
      <c r="G4461" s="33">
        <f t="shared" si="209"/>
        <v>45521.5625</v>
      </c>
    </row>
    <row r="4462" spans="1:7" x14ac:dyDescent="0.45">
      <c r="A4462">
        <v>0</v>
      </c>
      <c r="B4462">
        <v>0</v>
      </c>
      <c r="C4462" t="s">
        <v>4264</v>
      </c>
      <c r="D4462" t="s">
        <v>4265</v>
      </c>
      <c r="E4462" s="32">
        <f t="shared" si="207"/>
        <v>45521</v>
      </c>
      <c r="F4462" s="51">
        <f t="shared" si="208"/>
        <v>0.58333333333333337</v>
      </c>
      <c r="G4462" s="33">
        <f t="shared" si="209"/>
        <v>45521.583333333336</v>
      </c>
    </row>
    <row r="4463" spans="1:7" x14ac:dyDescent="0.45">
      <c r="A4463">
        <v>0</v>
      </c>
      <c r="B4463">
        <v>0</v>
      </c>
      <c r="C4463" t="s">
        <v>4265</v>
      </c>
      <c r="D4463" t="s">
        <v>4266</v>
      </c>
      <c r="E4463" s="32">
        <f t="shared" si="207"/>
        <v>45521</v>
      </c>
      <c r="F4463" s="51">
        <f t="shared" si="208"/>
        <v>0.60416666666666663</v>
      </c>
      <c r="G4463" s="33">
        <f t="shared" si="209"/>
        <v>45521.604166666664</v>
      </c>
    </row>
    <row r="4464" spans="1:7" x14ac:dyDescent="0.45">
      <c r="A4464">
        <v>0</v>
      </c>
      <c r="B4464">
        <v>0</v>
      </c>
      <c r="C4464" t="s">
        <v>4266</v>
      </c>
      <c r="D4464" t="s">
        <v>4267</v>
      </c>
      <c r="E4464" s="32">
        <f t="shared" si="207"/>
        <v>45521</v>
      </c>
      <c r="F4464" s="51">
        <f t="shared" si="208"/>
        <v>0.625</v>
      </c>
      <c r="G4464" s="33">
        <f t="shared" si="209"/>
        <v>45521.625</v>
      </c>
    </row>
    <row r="4465" spans="1:7" x14ac:dyDescent="0.45">
      <c r="A4465">
        <v>0.60589999999999999</v>
      </c>
      <c r="B4465">
        <v>3.33</v>
      </c>
      <c r="C4465" t="s">
        <v>4267</v>
      </c>
      <c r="D4465" t="s">
        <v>4268</v>
      </c>
      <c r="E4465" s="32">
        <f t="shared" si="207"/>
        <v>45521</v>
      </c>
      <c r="F4465" s="51">
        <f t="shared" si="208"/>
        <v>0.64583333333333337</v>
      </c>
      <c r="G4465" s="33">
        <f t="shared" si="209"/>
        <v>45521.645833333336</v>
      </c>
    </row>
    <row r="4466" spans="1:7" x14ac:dyDescent="0.45">
      <c r="A4466">
        <v>3.0295999999999998</v>
      </c>
      <c r="B4466">
        <v>16.63</v>
      </c>
      <c r="C4466" t="s">
        <v>4268</v>
      </c>
      <c r="D4466" t="s">
        <v>4269</v>
      </c>
      <c r="E4466" s="32">
        <f t="shared" si="207"/>
        <v>45521</v>
      </c>
      <c r="F4466" s="51">
        <f t="shared" si="208"/>
        <v>0.66666666666666663</v>
      </c>
      <c r="G4466" s="33">
        <f t="shared" si="209"/>
        <v>45521.666666666664</v>
      </c>
    </row>
    <row r="4467" spans="1:7" x14ac:dyDescent="0.45">
      <c r="A4467">
        <v>2.24E-2</v>
      </c>
      <c r="B4467">
        <v>0.12</v>
      </c>
      <c r="C4467" t="s">
        <v>4269</v>
      </c>
      <c r="D4467" t="s">
        <v>4270</v>
      </c>
      <c r="E4467" s="32">
        <f t="shared" si="207"/>
        <v>45521</v>
      </c>
      <c r="F4467" s="51">
        <f t="shared" si="208"/>
        <v>0.6875</v>
      </c>
      <c r="G4467" s="33">
        <f t="shared" si="209"/>
        <v>45521.6875</v>
      </c>
    </row>
    <row r="4468" spans="1:7" x14ac:dyDescent="0.45">
      <c r="A4468">
        <v>3.0632000000000001</v>
      </c>
      <c r="B4468">
        <v>16.82</v>
      </c>
      <c r="C4468" t="s">
        <v>4270</v>
      </c>
      <c r="D4468" t="s">
        <v>4271</v>
      </c>
      <c r="E4468" s="32">
        <f t="shared" si="207"/>
        <v>45521</v>
      </c>
      <c r="F4468" s="51">
        <f t="shared" si="208"/>
        <v>0.70833333333333337</v>
      </c>
      <c r="G4468" s="33">
        <f t="shared" si="209"/>
        <v>45521.708333333336</v>
      </c>
    </row>
    <row r="4469" spans="1:7" x14ac:dyDescent="0.45">
      <c r="A4469">
        <v>0</v>
      </c>
      <c r="B4469">
        <v>0</v>
      </c>
      <c r="C4469" t="s">
        <v>4271</v>
      </c>
      <c r="D4469" t="s">
        <v>4272</v>
      </c>
      <c r="E4469" s="32">
        <f t="shared" si="207"/>
        <v>45521</v>
      </c>
      <c r="F4469" s="51">
        <f t="shared" si="208"/>
        <v>0.72916666666666663</v>
      </c>
      <c r="G4469" s="33">
        <f t="shared" si="209"/>
        <v>45521.729166666664</v>
      </c>
    </row>
    <row r="4470" spans="1:7" x14ac:dyDescent="0.45">
      <c r="A4470">
        <v>0</v>
      </c>
      <c r="B4470">
        <v>0</v>
      </c>
      <c r="C4470" t="s">
        <v>4272</v>
      </c>
      <c r="D4470" t="s">
        <v>4273</v>
      </c>
      <c r="E4470" s="32">
        <f t="shared" si="207"/>
        <v>45521</v>
      </c>
      <c r="F4470" s="51">
        <f t="shared" si="208"/>
        <v>0.75</v>
      </c>
      <c r="G4470" s="33">
        <f t="shared" si="209"/>
        <v>45521.75</v>
      </c>
    </row>
    <row r="4471" spans="1:7" x14ac:dyDescent="0.45">
      <c r="A4471">
        <v>0</v>
      </c>
      <c r="B4471">
        <v>0</v>
      </c>
      <c r="C4471" t="s">
        <v>4273</v>
      </c>
      <c r="D4471" t="s">
        <v>4274</v>
      </c>
      <c r="E4471" s="32">
        <f t="shared" si="207"/>
        <v>45521</v>
      </c>
      <c r="F4471" s="51">
        <f t="shared" si="208"/>
        <v>0.77083333333333337</v>
      </c>
      <c r="G4471" s="33">
        <f t="shared" si="209"/>
        <v>45521.770833333336</v>
      </c>
    </row>
    <row r="4472" spans="1:7" x14ac:dyDescent="0.45">
      <c r="A4472">
        <v>0</v>
      </c>
      <c r="B4472">
        <v>0</v>
      </c>
      <c r="C4472" t="s">
        <v>4274</v>
      </c>
      <c r="D4472" t="s">
        <v>4275</v>
      </c>
      <c r="E4472" s="32">
        <f t="shared" si="207"/>
        <v>45521</v>
      </c>
      <c r="F4472" s="51">
        <f t="shared" si="208"/>
        <v>0.79166666666666663</v>
      </c>
      <c r="G4472" s="33">
        <f t="shared" si="209"/>
        <v>45521.791666666664</v>
      </c>
    </row>
    <row r="4473" spans="1:7" x14ac:dyDescent="0.45">
      <c r="A4473">
        <v>0</v>
      </c>
      <c r="B4473">
        <v>0</v>
      </c>
      <c r="C4473" t="s">
        <v>4275</v>
      </c>
      <c r="D4473" t="s">
        <v>4276</v>
      </c>
      <c r="E4473" s="32">
        <f t="shared" si="207"/>
        <v>45521</v>
      </c>
      <c r="F4473" s="51">
        <f t="shared" si="208"/>
        <v>0.8125</v>
      </c>
      <c r="G4473" s="33">
        <f t="shared" si="209"/>
        <v>45521.8125</v>
      </c>
    </row>
    <row r="4474" spans="1:7" x14ac:dyDescent="0.45">
      <c r="A4474">
        <v>0</v>
      </c>
      <c r="B4474">
        <v>0</v>
      </c>
      <c r="C4474" t="s">
        <v>4276</v>
      </c>
      <c r="D4474" t="s">
        <v>4277</v>
      </c>
      <c r="E4474" s="32">
        <f t="shared" si="207"/>
        <v>45521</v>
      </c>
      <c r="F4474" s="51">
        <f t="shared" si="208"/>
        <v>0.83333333333333337</v>
      </c>
      <c r="G4474" s="33">
        <f t="shared" si="209"/>
        <v>45521.833333333336</v>
      </c>
    </row>
    <row r="4475" spans="1:7" x14ac:dyDescent="0.45">
      <c r="A4475">
        <v>0</v>
      </c>
      <c r="B4475">
        <v>0</v>
      </c>
      <c r="C4475" t="s">
        <v>4277</v>
      </c>
      <c r="D4475" t="s">
        <v>4278</v>
      </c>
      <c r="E4475" s="32">
        <f t="shared" si="207"/>
        <v>45521</v>
      </c>
      <c r="F4475" s="51">
        <f t="shared" si="208"/>
        <v>0.85416666666666663</v>
      </c>
      <c r="G4475" s="33">
        <f t="shared" si="209"/>
        <v>45521.854166666664</v>
      </c>
    </row>
    <row r="4476" spans="1:7" x14ac:dyDescent="0.45">
      <c r="A4476">
        <v>0</v>
      </c>
      <c r="B4476">
        <v>0</v>
      </c>
      <c r="C4476" t="s">
        <v>4278</v>
      </c>
      <c r="D4476" t="s">
        <v>4279</v>
      </c>
      <c r="E4476" s="32">
        <f t="shared" si="207"/>
        <v>45521</v>
      </c>
      <c r="F4476" s="51">
        <f t="shared" si="208"/>
        <v>0.875</v>
      </c>
      <c r="G4476" s="33">
        <f t="shared" si="209"/>
        <v>45521.875</v>
      </c>
    </row>
    <row r="4477" spans="1:7" x14ac:dyDescent="0.45">
      <c r="A4477">
        <v>0</v>
      </c>
      <c r="B4477">
        <v>0</v>
      </c>
      <c r="C4477" t="s">
        <v>4279</v>
      </c>
      <c r="D4477" t="s">
        <v>4280</v>
      </c>
      <c r="E4477" s="32">
        <f t="shared" si="207"/>
        <v>45521</v>
      </c>
      <c r="F4477" s="51">
        <f t="shared" si="208"/>
        <v>0.89583333333333337</v>
      </c>
      <c r="G4477" s="33">
        <f t="shared" si="209"/>
        <v>45521.895833333336</v>
      </c>
    </row>
    <row r="4478" spans="1:7" x14ac:dyDescent="0.45">
      <c r="A4478">
        <v>0</v>
      </c>
      <c r="B4478">
        <v>0</v>
      </c>
      <c r="C4478" t="s">
        <v>4280</v>
      </c>
      <c r="D4478" t="s">
        <v>4281</v>
      </c>
      <c r="E4478" s="32">
        <f t="shared" si="207"/>
        <v>45521</v>
      </c>
      <c r="F4478" s="51">
        <f t="shared" si="208"/>
        <v>0.91666666666666663</v>
      </c>
      <c r="G4478" s="33">
        <f t="shared" si="209"/>
        <v>45521.916666666664</v>
      </c>
    </row>
    <row r="4479" spans="1:7" x14ac:dyDescent="0.45">
      <c r="A4479">
        <v>0</v>
      </c>
      <c r="B4479">
        <v>0</v>
      </c>
      <c r="C4479" t="s">
        <v>4281</v>
      </c>
      <c r="D4479" t="s">
        <v>4282</v>
      </c>
      <c r="E4479" s="32">
        <f t="shared" si="207"/>
        <v>45521</v>
      </c>
      <c r="F4479" s="51">
        <f t="shared" si="208"/>
        <v>0.9375</v>
      </c>
      <c r="G4479" s="33">
        <f t="shared" si="209"/>
        <v>45521.9375</v>
      </c>
    </row>
    <row r="4480" spans="1:7" x14ac:dyDescent="0.45">
      <c r="A4480">
        <v>0</v>
      </c>
      <c r="B4480">
        <v>0</v>
      </c>
      <c r="C4480" t="s">
        <v>4282</v>
      </c>
      <c r="D4480" t="s">
        <v>4283</v>
      </c>
      <c r="E4480" s="32">
        <f t="shared" si="207"/>
        <v>45521</v>
      </c>
      <c r="F4480" s="51">
        <f t="shared" si="208"/>
        <v>0.95833333333333337</v>
      </c>
      <c r="G4480" s="33">
        <f t="shared" si="209"/>
        <v>45521.958333333336</v>
      </c>
    </row>
    <row r="4481" spans="1:7" x14ac:dyDescent="0.45">
      <c r="A4481">
        <v>0</v>
      </c>
      <c r="B4481">
        <v>0</v>
      </c>
      <c r="C4481" t="s">
        <v>4283</v>
      </c>
      <c r="D4481" t="s">
        <v>4284</v>
      </c>
      <c r="E4481" s="32">
        <f t="shared" si="207"/>
        <v>45521</v>
      </c>
      <c r="F4481" s="51">
        <f t="shared" si="208"/>
        <v>0.97916666666666663</v>
      </c>
      <c r="G4481" s="33">
        <f t="shared" si="209"/>
        <v>45521.979166666664</v>
      </c>
    </row>
    <row r="4482" spans="1:7" x14ac:dyDescent="0.45">
      <c r="A4482">
        <v>0</v>
      </c>
      <c r="B4482">
        <v>0</v>
      </c>
      <c r="C4482" t="s">
        <v>4284</v>
      </c>
      <c r="D4482" t="s">
        <v>4285</v>
      </c>
      <c r="E4482" s="32">
        <f t="shared" si="207"/>
        <v>45522</v>
      </c>
      <c r="F4482" s="51">
        <f t="shared" si="208"/>
        <v>0</v>
      </c>
      <c r="G4482" s="33">
        <f t="shared" si="209"/>
        <v>45522</v>
      </c>
    </row>
    <row r="4483" spans="1:7" x14ac:dyDescent="0.45">
      <c r="A4483">
        <v>0.40389999999999998</v>
      </c>
      <c r="B4483">
        <v>2.2200000000000002</v>
      </c>
      <c r="C4483" t="s">
        <v>4285</v>
      </c>
      <c r="D4483" t="s">
        <v>4286</v>
      </c>
      <c r="E4483" s="32">
        <f t="shared" si="207"/>
        <v>45522</v>
      </c>
      <c r="F4483" s="51">
        <f t="shared" si="208"/>
        <v>2.0833333333333332E-2</v>
      </c>
      <c r="G4483" s="33">
        <f t="shared" si="209"/>
        <v>45522.020833333336</v>
      </c>
    </row>
    <row r="4484" spans="1:7" x14ac:dyDescent="0.45">
      <c r="A4484">
        <v>0</v>
      </c>
      <c r="B4484">
        <v>0</v>
      </c>
      <c r="C4484" t="s">
        <v>4286</v>
      </c>
      <c r="D4484" t="s">
        <v>4287</v>
      </c>
      <c r="E4484" s="32">
        <f t="shared" ref="E4484:E4547" si="210">DATE(MID(C4484,2,4),MID(C4484,7,2),MID(C4484,10,2))</f>
        <v>45522</v>
      </c>
      <c r="F4484" s="51">
        <f t="shared" ref="F4484:F4547" si="211">TIME(MID(C4484,13,2),MID(C4484,16,2),0)</f>
        <v>4.1666666666666664E-2</v>
      </c>
      <c r="G4484" s="33">
        <f t="shared" ref="G4484:G4547" si="212">E4484+F4484</f>
        <v>45522.041666666664</v>
      </c>
    </row>
    <row r="4485" spans="1:7" x14ac:dyDescent="0.45">
      <c r="A4485">
        <v>0</v>
      </c>
      <c r="B4485">
        <v>0</v>
      </c>
      <c r="C4485" t="s">
        <v>4287</v>
      </c>
      <c r="D4485" t="s">
        <v>4288</v>
      </c>
      <c r="E4485" s="32">
        <f t="shared" si="210"/>
        <v>45522</v>
      </c>
      <c r="F4485" s="51">
        <f t="shared" si="211"/>
        <v>6.25E-2</v>
      </c>
      <c r="G4485" s="33">
        <f t="shared" si="212"/>
        <v>45522.0625</v>
      </c>
    </row>
    <row r="4486" spans="1:7" x14ac:dyDescent="0.45">
      <c r="A4486">
        <v>0</v>
      </c>
      <c r="B4486">
        <v>0</v>
      </c>
      <c r="C4486" t="s">
        <v>4288</v>
      </c>
      <c r="D4486" t="s">
        <v>4289</v>
      </c>
      <c r="E4486" s="32">
        <f t="shared" si="210"/>
        <v>45522</v>
      </c>
      <c r="F4486" s="51">
        <f t="shared" si="211"/>
        <v>8.3333333333333329E-2</v>
      </c>
      <c r="G4486" s="33">
        <f t="shared" si="212"/>
        <v>45522.083333333336</v>
      </c>
    </row>
    <row r="4487" spans="1:7" x14ac:dyDescent="0.45">
      <c r="A4487">
        <v>0</v>
      </c>
      <c r="B4487">
        <v>0</v>
      </c>
      <c r="C4487" t="s">
        <v>4289</v>
      </c>
      <c r="D4487" t="s">
        <v>4290</v>
      </c>
      <c r="E4487" s="32">
        <f t="shared" si="210"/>
        <v>45522</v>
      </c>
      <c r="F4487" s="51">
        <f t="shared" si="211"/>
        <v>0.10416666666666667</v>
      </c>
      <c r="G4487" s="33">
        <f t="shared" si="212"/>
        <v>45522.104166666664</v>
      </c>
    </row>
    <row r="4488" spans="1:7" x14ac:dyDescent="0.45">
      <c r="A4488">
        <v>0</v>
      </c>
      <c r="B4488">
        <v>0</v>
      </c>
      <c r="C4488" t="s">
        <v>4290</v>
      </c>
      <c r="D4488" t="s">
        <v>4291</v>
      </c>
      <c r="E4488" s="32">
        <f t="shared" si="210"/>
        <v>45522</v>
      </c>
      <c r="F4488" s="51">
        <f t="shared" si="211"/>
        <v>0.125</v>
      </c>
      <c r="G4488" s="33">
        <f t="shared" si="212"/>
        <v>45522.125</v>
      </c>
    </row>
    <row r="4489" spans="1:7" x14ac:dyDescent="0.45">
      <c r="A4489">
        <v>0</v>
      </c>
      <c r="B4489">
        <v>0</v>
      </c>
      <c r="C4489" t="s">
        <v>4291</v>
      </c>
      <c r="D4489" t="s">
        <v>4292</v>
      </c>
      <c r="E4489" s="32">
        <f t="shared" si="210"/>
        <v>45522</v>
      </c>
      <c r="F4489" s="51">
        <f t="shared" si="211"/>
        <v>0.14583333333333334</v>
      </c>
      <c r="G4489" s="33">
        <f t="shared" si="212"/>
        <v>45522.145833333336</v>
      </c>
    </row>
    <row r="4490" spans="1:7" x14ac:dyDescent="0.45">
      <c r="A4490">
        <v>0</v>
      </c>
      <c r="B4490">
        <v>0</v>
      </c>
      <c r="C4490" t="s">
        <v>4292</v>
      </c>
      <c r="D4490" t="s">
        <v>4293</v>
      </c>
      <c r="E4490" s="32">
        <f t="shared" si="210"/>
        <v>45522</v>
      </c>
      <c r="F4490" s="51">
        <f t="shared" si="211"/>
        <v>0.16666666666666666</v>
      </c>
      <c r="G4490" s="33">
        <f t="shared" si="212"/>
        <v>45522.166666666664</v>
      </c>
    </row>
    <row r="4491" spans="1:7" x14ac:dyDescent="0.45">
      <c r="A4491">
        <v>0</v>
      </c>
      <c r="B4491">
        <v>0</v>
      </c>
      <c r="C4491" t="s">
        <v>4293</v>
      </c>
      <c r="D4491" t="s">
        <v>4294</v>
      </c>
      <c r="E4491" s="32">
        <f t="shared" si="210"/>
        <v>45522</v>
      </c>
      <c r="F4491" s="51">
        <f t="shared" si="211"/>
        <v>0.1875</v>
      </c>
      <c r="G4491" s="33">
        <f t="shared" si="212"/>
        <v>45522.1875</v>
      </c>
    </row>
    <row r="4492" spans="1:7" x14ac:dyDescent="0.45">
      <c r="A4492">
        <v>0</v>
      </c>
      <c r="B4492">
        <v>0</v>
      </c>
      <c r="C4492" t="s">
        <v>4294</v>
      </c>
      <c r="D4492" t="s">
        <v>4295</v>
      </c>
      <c r="E4492" s="32">
        <f t="shared" si="210"/>
        <v>45522</v>
      </c>
      <c r="F4492" s="51">
        <f t="shared" si="211"/>
        <v>0.20833333333333334</v>
      </c>
      <c r="G4492" s="33">
        <f t="shared" si="212"/>
        <v>45522.208333333336</v>
      </c>
    </row>
    <row r="4493" spans="1:7" x14ac:dyDescent="0.45">
      <c r="A4493">
        <v>0</v>
      </c>
      <c r="B4493">
        <v>0</v>
      </c>
      <c r="C4493" t="s">
        <v>4295</v>
      </c>
      <c r="D4493" t="s">
        <v>4296</v>
      </c>
      <c r="E4493" s="32">
        <f t="shared" si="210"/>
        <v>45522</v>
      </c>
      <c r="F4493" s="51">
        <f t="shared" si="211"/>
        <v>0.22916666666666666</v>
      </c>
      <c r="G4493" s="33">
        <f t="shared" si="212"/>
        <v>45522.229166666664</v>
      </c>
    </row>
    <row r="4494" spans="1:7" x14ac:dyDescent="0.45">
      <c r="A4494">
        <v>0</v>
      </c>
      <c r="B4494">
        <v>0</v>
      </c>
      <c r="C4494" t="s">
        <v>4296</v>
      </c>
      <c r="D4494" t="s">
        <v>4297</v>
      </c>
      <c r="E4494" s="32">
        <f t="shared" si="210"/>
        <v>45522</v>
      </c>
      <c r="F4494" s="51">
        <f t="shared" si="211"/>
        <v>0.25</v>
      </c>
      <c r="G4494" s="33">
        <f t="shared" si="212"/>
        <v>45522.25</v>
      </c>
    </row>
    <row r="4495" spans="1:7" x14ac:dyDescent="0.45">
      <c r="A4495">
        <v>0</v>
      </c>
      <c r="B4495">
        <v>0</v>
      </c>
      <c r="C4495" t="s">
        <v>4297</v>
      </c>
      <c r="D4495" t="s">
        <v>4298</v>
      </c>
      <c r="E4495" s="32">
        <f t="shared" si="210"/>
        <v>45522</v>
      </c>
      <c r="F4495" s="51">
        <f t="shared" si="211"/>
        <v>0.27083333333333331</v>
      </c>
      <c r="G4495" s="33">
        <f t="shared" si="212"/>
        <v>45522.270833333336</v>
      </c>
    </row>
    <row r="4496" spans="1:7" x14ac:dyDescent="0.45">
      <c r="A4496">
        <v>0</v>
      </c>
      <c r="B4496">
        <v>0</v>
      </c>
      <c r="C4496" t="s">
        <v>4298</v>
      </c>
      <c r="D4496" t="s">
        <v>4299</v>
      </c>
      <c r="E4496" s="32">
        <f t="shared" si="210"/>
        <v>45522</v>
      </c>
      <c r="F4496" s="51">
        <f t="shared" si="211"/>
        <v>0.29166666666666669</v>
      </c>
      <c r="G4496" s="33">
        <f t="shared" si="212"/>
        <v>45522.291666666664</v>
      </c>
    </row>
    <row r="4497" spans="1:7" x14ac:dyDescent="0.45">
      <c r="A4497">
        <v>0</v>
      </c>
      <c r="B4497">
        <v>0</v>
      </c>
      <c r="C4497" t="s">
        <v>4299</v>
      </c>
      <c r="D4497" t="s">
        <v>4300</v>
      </c>
      <c r="E4497" s="32">
        <f t="shared" si="210"/>
        <v>45522</v>
      </c>
      <c r="F4497" s="51">
        <f t="shared" si="211"/>
        <v>0.3125</v>
      </c>
      <c r="G4497" s="33">
        <f t="shared" si="212"/>
        <v>45522.3125</v>
      </c>
    </row>
    <row r="4498" spans="1:7" x14ac:dyDescent="0.45">
      <c r="A4498">
        <v>0</v>
      </c>
      <c r="B4498">
        <v>0</v>
      </c>
      <c r="C4498" t="s">
        <v>4300</v>
      </c>
      <c r="D4498" t="s">
        <v>4301</v>
      </c>
      <c r="E4498" s="32">
        <f t="shared" si="210"/>
        <v>45522</v>
      </c>
      <c r="F4498" s="51">
        <f t="shared" si="211"/>
        <v>0.33333333333333331</v>
      </c>
      <c r="G4498" s="33">
        <f t="shared" si="212"/>
        <v>45522.333333333336</v>
      </c>
    </row>
    <row r="4499" spans="1:7" x14ac:dyDescent="0.45">
      <c r="A4499">
        <v>0</v>
      </c>
      <c r="B4499">
        <v>0</v>
      </c>
      <c r="C4499" t="s">
        <v>4301</v>
      </c>
      <c r="D4499" t="s">
        <v>4302</v>
      </c>
      <c r="E4499" s="32">
        <f t="shared" si="210"/>
        <v>45522</v>
      </c>
      <c r="F4499" s="51">
        <f t="shared" si="211"/>
        <v>0.35416666666666669</v>
      </c>
      <c r="G4499" s="33">
        <f t="shared" si="212"/>
        <v>45522.354166666664</v>
      </c>
    </row>
    <row r="4500" spans="1:7" x14ac:dyDescent="0.45">
      <c r="A4500">
        <v>0</v>
      </c>
      <c r="B4500">
        <v>0</v>
      </c>
      <c r="C4500" t="s">
        <v>4302</v>
      </c>
      <c r="D4500" t="s">
        <v>4303</v>
      </c>
      <c r="E4500" s="32">
        <f t="shared" si="210"/>
        <v>45522</v>
      </c>
      <c r="F4500" s="51">
        <f t="shared" si="211"/>
        <v>0.375</v>
      </c>
      <c r="G4500" s="33">
        <f t="shared" si="212"/>
        <v>45522.375</v>
      </c>
    </row>
    <row r="4501" spans="1:7" x14ac:dyDescent="0.45">
      <c r="A4501">
        <v>0.2581</v>
      </c>
      <c r="B4501">
        <v>1.42</v>
      </c>
      <c r="C4501" t="s">
        <v>4303</v>
      </c>
      <c r="D4501" t="s">
        <v>4304</v>
      </c>
      <c r="E4501" s="32">
        <f t="shared" si="210"/>
        <v>45522</v>
      </c>
      <c r="F4501" s="51">
        <f t="shared" si="211"/>
        <v>0.39583333333333331</v>
      </c>
      <c r="G4501" s="33">
        <f t="shared" si="212"/>
        <v>45522.395833333336</v>
      </c>
    </row>
    <row r="4502" spans="1:7" x14ac:dyDescent="0.45">
      <c r="A4502">
        <v>5.6099999999999997E-2</v>
      </c>
      <c r="B4502">
        <v>0.31</v>
      </c>
      <c r="C4502" t="s">
        <v>4304</v>
      </c>
      <c r="D4502" t="s">
        <v>4305</v>
      </c>
      <c r="E4502" s="32">
        <f t="shared" si="210"/>
        <v>45522</v>
      </c>
      <c r="F4502" s="51">
        <f t="shared" si="211"/>
        <v>0.41666666666666669</v>
      </c>
      <c r="G4502" s="33">
        <f t="shared" si="212"/>
        <v>45522.416666666664</v>
      </c>
    </row>
    <row r="4503" spans="1:7" x14ac:dyDescent="0.45">
      <c r="A4503">
        <v>0</v>
      </c>
      <c r="B4503">
        <v>0</v>
      </c>
      <c r="C4503" t="s">
        <v>4305</v>
      </c>
      <c r="D4503" t="s">
        <v>4306</v>
      </c>
      <c r="E4503" s="32">
        <f t="shared" si="210"/>
        <v>45522</v>
      </c>
      <c r="F4503" s="51">
        <f t="shared" si="211"/>
        <v>0.4375</v>
      </c>
      <c r="G4503" s="33">
        <f t="shared" si="212"/>
        <v>45522.4375</v>
      </c>
    </row>
    <row r="4504" spans="1:7" x14ac:dyDescent="0.45">
      <c r="A4504">
        <v>0</v>
      </c>
      <c r="B4504">
        <v>0</v>
      </c>
      <c r="C4504" t="s">
        <v>4306</v>
      </c>
      <c r="D4504" t="s">
        <v>4307</v>
      </c>
      <c r="E4504" s="32">
        <f t="shared" si="210"/>
        <v>45522</v>
      </c>
      <c r="F4504" s="51">
        <f t="shared" si="211"/>
        <v>0.45833333333333331</v>
      </c>
      <c r="G4504" s="33">
        <f t="shared" si="212"/>
        <v>45522.458333333336</v>
      </c>
    </row>
    <row r="4505" spans="1:7" x14ac:dyDescent="0.45">
      <c r="A4505">
        <v>0</v>
      </c>
      <c r="B4505">
        <v>0</v>
      </c>
      <c r="C4505" t="s">
        <v>4307</v>
      </c>
      <c r="D4505" t="s">
        <v>4308</v>
      </c>
      <c r="E4505" s="32">
        <f t="shared" si="210"/>
        <v>45522</v>
      </c>
      <c r="F4505" s="51">
        <f t="shared" si="211"/>
        <v>0.47916666666666669</v>
      </c>
      <c r="G4505" s="33">
        <f t="shared" si="212"/>
        <v>45522.479166666664</v>
      </c>
    </row>
    <row r="4506" spans="1:7" x14ac:dyDescent="0.45">
      <c r="A4506">
        <v>0</v>
      </c>
      <c r="B4506">
        <v>0</v>
      </c>
      <c r="C4506" t="s">
        <v>4308</v>
      </c>
      <c r="D4506" t="s">
        <v>4309</v>
      </c>
      <c r="E4506" s="32">
        <f t="shared" si="210"/>
        <v>45522</v>
      </c>
      <c r="F4506" s="51">
        <f t="shared" si="211"/>
        <v>0.5</v>
      </c>
      <c r="G4506" s="33">
        <f t="shared" si="212"/>
        <v>45522.5</v>
      </c>
    </row>
    <row r="4507" spans="1:7" x14ac:dyDescent="0.45">
      <c r="A4507">
        <v>0.1346</v>
      </c>
      <c r="B4507">
        <v>0.74</v>
      </c>
      <c r="C4507" t="s">
        <v>4309</v>
      </c>
      <c r="D4507" t="s">
        <v>4310</v>
      </c>
      <c r="E4507" s="32">
        <f t="shared" si="210"/>
        <v>45522</v>
      </c>
      <c r="F4507" s="51">
        <f t="shared" si="211"/>
        <v>0.52083333333333337</v>
      </c>
      <c r="G4507" s="33">
        <f t="shared" si="212"/>
        <v>45522.520833333336</v>
      </c>
    </row>
    <row r="4508" spans="1:7" x14ac:dyDescent="0.45">
      <c r="A4508">
        <v>0</v>
      </c>
      <c r="B4508">
        <v>0</v>
      </c>
      <c r="C4508" t="s">
        <v>4310</v>
      </c>
      <c r="D4508" t="s">
        <v>4311</v>
      </c>
      <c r="E4508" s="32">
        <f t="shared" si="210"/>
        <v>45522</v>
      </c>
      <c r="F4508" s="51">
        <f t="shared" si="211"/>
        <v>0.54166666666666663</v>
      </c>
      <c r="G4508" s="33">
        <f t="shared" si="212"/>
        <v>45522.541666666664</v>
      </c>
    </row>
    <row r="4509" spans="1:7" x14ac:dyDescent="0.45">
      <c r="A4509">
        <v>0.92010000000000003</v>
      </c>
      <c r="B4509">
        <v>5.05</v>
      </c>
      <c r="C4509" t="s">
        <v>4311</v>
      </c>
      <c r="D4509" t="s">
        <v>4312</v>
      </c>
      <c r="E4509" s="32">
        <f t="shared" si="210"/>
        <v>45522</v>
      </c>
      <c r="F4509" s="51">
        <f t="shared" si="211"/>
        <v>0.5625</v>
      </c>
      <c r="G4509" s="33">
        <f t="shared" si="212"/>
        <v>45522.5625</v>
      </c>
    </row>
    <row r="4510" spans="1:7" x14ac:dyDescent="0.45">
      <c r="A4510">
        <v>0</v>
      </c>
      <c r="B4510">
        <v>0</v>
      </c>
      <c r="C4510" t="s">
        <v>4312</v>
      </c>
      <c r="D4510" t="s">
        <v>4313</v>
      </c>
      <c r="E4510" s="32">
        <f t="shared" si="210"/>
        <v>45522</v>
      </c>
      <c r="F4510" s="51">
        <f t="shared" si="211"/>
        <v>0.58333333333333337</v>
      </c>
      <c r="G4510" s="33">
        <f t="shared" si="212"/>
        <v>45522.583333333336</v>
      </c>
    </row>
    <row r="4511" spans="1:7" x14ac:dyDescent="0.45">
      <c r="A4511">
        <v>0</v>
      </c>
      <c r="B4511">
        <v>0</v>
      </c>
      <c r="C4511" t="s">
        <v>4313</v>
      </c>
      <c r="D4511" t="s">
        <v>4314</v>
      </c>
      <c r="E4511" s="32">
        <f t="shared" si="210"/>
        <v>45522</v>
      </c>
      <c r="F4511" s="51">
        <f t="shared" si="211"/>
        <v>0.60416666666666663</v>
      </c>
      <c r="G4511" s="33">
        <f t="shared" si="212"/>
        <v>45522.604166666664</v>
      </c>
    </row>
    <row r="4512" spans="1:7" x14ac:dyDescent="0.45">
      <c r="A4512">
        <v>0</v>
      </c>
      <c r="B4512">
        <v>0</v>
      </c>
      <c r="C4512" t="s">
        <v>4314</v>
      </c>
      <c r="D4512" t="s">
        <v>4315</v>
      </c>
      <c r="E4512" s="32">
        <f t="shared" si="210"/>
        <v>45522</v>
      </c>
      <c r="F4512" s="51">
        <f t="shared" si="211"/>
        <v>0.625</v>
      </c>
      <c r="G4512" s="33">
        <f t="shared" si="212"/>
        <v>45522.625</v>
      </c>
    </row>
    <row r="4513" spans="1:7" x14ac:dyDescent="0.45">
      <c r="A4513">
        <v>0</v>
      </c>
      <c r="B4513">
        <v>0</v>
      </c>
      <c r="C4513" t="s">
        <v>4315</v>
      </c>
      <c r="D4513" t="s">
        <v>4316</v>
      </c>
      <c r="E4513" s="32">
        <f t="shared" si="210"/>
        <v>45522</v>
      </c>
      <c r="F4513" s="51">
        <f t="shared" si="211"/>
        <v>0.64583333333333337</v>
      </c>
      <c r="G4513" s="33">
        <f t="shared" si="212"/>
        <v>45522.645833333336</v>
      </c>
    </row>
    <row r="4514" spans="1:7" x14ac:dyDescent="0.45">
      <c r="A4514">
        <v>0</v>
      </c>
      <c r="B4514">
        <v>0</v>
      </c>
      <c r="C4514" t="s">
        <v>4316</v>
      </c>
      <c r="D4514" t="s">
        <v>4317</v>
      </c>
      <c r="E4514" s="32">
        <f t="shared" si="210"/>
        <v>45522</v>
      </c>
      <c r="F4514" s="51">
        <f t="shared" si="211"/>
        <v>0.66666666666666663</v>
      </c>
      <c r="G4514" s="33">
        <f t="shared" si="212"/>
        <v>45522.666666666664</v>
      </c>
    </row>
    <row r="4515" spans="1:7" x14ac:dyDescent="0.45">
      <c r="A4515">
        <v>0</v>
      </c>
      <c r="B4515">
        <v>0</v>
      </c>
      <c r="C4515" t="s">
        <v>4317</v>
      </c>
      <c r="D4515" t="s">
        <v>4318</v>
      </c>
      <c r="E4515" s="32">
        <f t="shared" si="210"/>
        <v>45522</v>
      </c>
      <c r="F4515" s="51">
        <f t="shared" si="211"/>
        <v>0.6875</v>
      </c>
      <c r="G4515" s="33">
        <f t="shared" si="212"/>
        <v>45522.6875</v>
      </c>
    </row>
    <row r="4516" spans="1:7" x14ac:dyDescent="0.45">
      <c r="A4516">
        <v>0</v>
      </c>
      <c r="B4516">
        <v>0</v>
      </c>
      <c r="C4516" t="s">
        <v>4318</v>
      </c>
      <c r="D4516" t="s">
        <v>4319</v>
      </c>
      <c r="E4516" s="32">
        <f t="shared" si="210"/>
        <v>45522</v>
      </c>
      <c r="F4516" s="51">
        <f t="shared" si="211"/>
        <v>0.70833333333333337</v>
      </c>
      <c r="G4516" s="33">
        <f t="shared" si="212"/>
        <v>45522.708333333336</v>
      </c>
    </row>
    <row r="4517" spans="1:7" x14ac:dyDescent="0.45">
      <c r="A4517">
        <v>0</v>
      </c>
      <c r="B4517">
        <v>0</v>
      </c>
      <c r="C4517" t="s">
        <v>4319</v>
      </c>
      <c r="D4517" t="s">
        <v>4320</v>
      </c>
      <c r="E4517" s="32">
        <f t="shared" si="210"/>
        <v>45522</v>
      </c>
      <c r="F4517" s="51">
        <f t="shared" si="211"/>
        <v>0.72916666666666663</v>
      </c>
      <c r="G4517" s="33">
        <f t="shared" si="212"/>
        <v>45522.729166666664</v>
      </c>
    </row>
    <row r="4518" spans="1:7" x14ac:dyDescent="0.45">
      <c r="A4518">
        <v>0</v>
      </c>
      <c r="B4518">
        <v>0</v>
      </c>
      <c r="C4518" t="s">
        <v>4320</v>
      </c>
      <c r="D4518" t="s">
        <v>4321</v>
      </c>
      <c r="E4518" s="32">
        <f t="shared" si="210"/>
        <v>45522</v>
      </c>
      <c r="F4518" s="51">
        <f t="shared" si="211"/>
        <v>0.75</v>
      </c>
      <c r="G4518" s="33">
        <f t="shared" si="212"/>
        <v>45522.75</v>
      </c>
    </row>
    <row r="4519" spans="1:7" x14ac:dyDescent="0.45">
      <c r="A4519">
        <v>0</v>
      </c>
      <c r="B4519">
        <v>0</v>
      </c>
      <c r="C4519" t="s">
        <v>4321</v>
      </c>
      <c r="D4519" t="s">
        <v>4322</v>
      </c>
      <c r="E4519" s="32">
        <f t="shared" si="210"/>
        <v>45522</v>
      </c>
      <c r="F4519" s="51">
        <f t="shared" si="211"/>
        <v>0.77083333333333337</v>
      </c>
      <c r="G4519" s="33">
        <f t="shared" si="212"/>
        <v>45522.770833333336</v>
      </c>
    </row>
    <row r="4520" spans="1:7" x14ac:dyDescent="0.45">
      <c r="A4520">
        <v>0</v>
      </c>
      <c r="B4520">
        <v>0</v>
      </c>
      <c r="C4520" t="s">
        <v>4322</v>
      </c>
      <c r="D4520" t="s">
        <v>4323</v>
      </c>
      <c r="E4520" s="32">
        <f t="shared" si="210"/>
        <v>45522</v>
      </c>
      <c r="F4520" s="51">
        <f t="shared" si="211"/>
        <v>0.79166666666666663</v>
      </c>
      <c r="G4520" s="33">
        <f t="shared" si="212"/>
        <v>45522.791666666664</v>
      </c>
    </row>
    <row r="4521" spans="1:7" x14ac:dyDescent="0.45">
      <c r="A4521">
        <v>0</v>
      </c>
      <c r="B4521">
        <v>0</v>
      </c>
      <c r="C4521" t="s">
        <v>4323</v>
      </c>
      <c r="D4521" t="s">
        <v>4324</v>
      </c>
      <c r="E4521" s="32">
        <f t="shared" si="210"/>
        <v>45522</v>
      </c>
      <c r="F4521" s="51">
        <f t="shared" si="211"/>
        <v>0.8125</v>
      </c>
      <c r="G4521" s="33">
        <f t="shared" si="212"/>
        <v>45522.8125</v>
      </c>
    </row>
    <row r="4522" spans="1:7" x14ac:dyDescent="0.45">
      <c r="A4522">
        <v>0</v>
      </c>
      <c r="B4522">
        <v>0</v>
      </c>
      <c r="C4522" t="s">
        <v>4324</v>
      </c>
      <c r="D4522" t="s">
        <v>4325</v>
      </c>
      <c r="E4522" s="32">
        <f t="shared" si="210"/>
        <v>45522</v>
      </c>
      <c r="F4522" s="51">
        <f t="shared" si="211"/>
        <v>0.83333333333333337</v>
      </c>
      <c r="G4522" s="33">
        <f t="shared" si="212"/>
        <v>45522.833333333336</v>
      </c>
    </row>
    <row r="4523" spans="1:7" x14ac:dyDescent="0.45">
      <c r="A4523">
        <v>0</v>
      </c>
      <c r="B4523">
        <v>0</v>
      </c>
      <c r="C4523" t="s">
        <v>4325</v>
      </c>
      <c r="D4523" t="s">
        <v>4326</v>
      </c>
      <c r="E4523" s="32">
        <f t="shared" si="210"/>
        <v>45522</v>
      </c>
      <c r="F4523" s="51">
        <f t="shared" si="211"/>
        <v>0.85416666666666663</v>
      </c>
      <c r="G4523" s="33">
        <f t="shared" si="212"/>
        <v>45522.854166666664</v>
      </c>
    </row>
    <row r="4524" spans="1:7" x14ac:dyDescent="0.45">
      <c r="A4524">
        <v>0</v>
      </c>
      <c r="B4524">
        <v>0</v>
      </c>
      <c r="C4524" t="s">
        <v>4326</v>
      </c>
      <c r="D4524" t="s">
        <v>4327</v>
      </c>
      <c r="E4524" s="32">
        <f t="shared" si="210"/>
        <v>45522</v>
      </c>
      <c r="F4524" s="51">
        <f t="shared" si="211"/>
        <v>0.875</v>
      </c>
      <c r="G4524" s="33">
        <f t="shared" si="212"/>
        <v>45522.875</v>
      </c>
    </row>
    <row r="4525" spans="1:7" x14ac:dyDescent="0.45">
      <c r="A4525">
        <v>0</v>
      </c>
      <c r="B4525">
        <v>0</v>
      </c>
      <c r="C4525" t="s">
        <v>4327</v>
      </c>
      <c r="D4525" t="s">
        <v>4328</v>
      </c>
      <c r="E4525" s="32">
        <f t="shared" si="210"/>
        <v>45522</v>
      </c>
      <c r="F4525" s="51">
        <f t="shared" si="211"/>
        <v>0.89583333333333337</v>
      </c>
      <c r="G4525" s="33">
        <f t="shared" si="212"/>
        <v>45522.895833333336</v>
      </c>
    </row>
    <row r="4526" spans="1:7" x14ac:dyDescent="0.45">
      <c r="A4526">
        <v>1.12E-2</v>
      </c>
      <c r="B4526">
        <v>0.06</v>
      </c>
      <c r="C4526" t="s">
        <v>4328</v>
      </c>
      <c r="D4526" t="s">
        <v>4329</v>
      </c>
      <c r="E4526" s="32">
        <f t="shared" si="210"/>
        <v>45522</v>
      </c>
      <c r="F4526" s="51">
        <f t="shared" si="211"/>
        <v>0.91666666666666663</v>
      </c>
      <c r="G4526" s="33">
        <f t="shared" si="212"/>
        <v>45522.916666666664</v>
      </c>
    </row>
    <row r="4527" spans="1:7" x14ac:dyDescent="0.45">
      <c r="A4527">
        <v>2.24E-2</v>
      </c>
      <c r="B4527">
        <v>0.12</v>
      </c>
      <c r="C4527" t="s">
        <v>4329</v>
      </c>
      <c r="D4527" t="s">
        <v>4330</v>
      </c>
      <c r="E4527" s="32">
        <f t="shared" si="210"/>
        <v>45522</v>
      </c>
      <c r="F4527" s="51">
        <f t="shared" si="211"/>
        <v>0.9375</v>
      </c>
      <c r="G4527" s="33">
        <f t="shared" si="212"/>
        <v>45522.9375</v>
      </c>
    </row>
    <row r="4528" spans="1:7" x14ac:dyDescent="0.45">
      <c r="A4528">
        <v>0</v>
      </c>
      <c r="B4528">
        <v>0</v>
      </c>
      <c r="C4528" t="s">
        <v>4330</v>
      </c>
      <c r="D4528" t="s">
        <v>4331</v>
      </c>
      <c r="E4528" s="32">
        <f t="shared" si="210"/>
        <v>45522</v>
      </c>
      <c r="F4528" s="51">
        <f t="shared" si="211"/>
        <v>0.95833333333333337</v>
      </c>
      <c r="G4528" s="33">
        <f t="shared" si="212"/>
        <v>45522.958333333336</v>
      </c>
    </row>
    <row r="4529" spans="1:7" x14ac:dyDescent="0.45">
      <c r="A4529">
        <v>0</v>
      </c>
      <c r="B4529">
        <v>0</v>
      </c>
      <c r="C4529" t="s">
        <v>4331</v>
      </c>
      <c r="D4529" t="s">
        <v>4332</v>
      </c>
      <c r="E4529" s="32">
        <f t="shared" si="210"/>
        <v>45522</v>
      </c>
      <c r="F4529" s="51">
        <f t="shared" si="211"/>
        <v>0.97916666666666663</v>
      </c>
      <c r="G4529" s="33">
        <f t="shared" si="212"/>
        <v>45522.979166666664</v>
      </c>
    </row>
    <row r="4530" spans="1:7" x14ac:dyDescent="0.45">
      <c r="A4530">
        <v>0</v>
      </c>
      <c r="B4530">
        <v>0</v>
      </c>
      <c r="C4530" t="s">
        <v>4332</v>
      </c>
      <c r="D4530" t="s">
        <v>4333</v>
      </c>
      <c r="E4530" s="32">
        <f t="shared" si="210"/>
        <v>45523</v>
      </c>
      <c r="F4530" s="51">
        <f t="shared" si="211"/>
        <v>0</v>
      </c>
      <c r="G4530" s="33">
        <f t="shared" si="212"/>
        <v>45523</v>
      </c>
    </row>
    <row r="4531" spans="1:7" x14ac:dyDescent="0.45">
      <c r="A4531">
        <v>0</v>
      </c>
      <c r="B4531">
        <v>0</v>
      </c>
      <c r="C4531" t="s">
        <v>4333</v>
      </c>
      <c r="D4531" t="s">
        <v>4334</v>
      </c>
      <c r="E4531" s="32">
        <f t="shared" si="210"/>
        <v>45523</v>
      </c>
      <c r="F4531" s="51">
        <f t="shared" si="211"/>
        <v>2.0833333333333332E-2</v>
      </c>
      <c r="G4531" s="33">
        <f t="shared" si="212"/>
        <v>45523.020833333336</v>
      </c>
    </row>
    <row r="4532" spans="1:7" x14ac:dyDescent="0.45">
      <c r="A4532">
        <v>0</v>
      </c>
      <c r="B4532">
        <v>0</v>
      </c>
      <c r="C4532" t="s">
        <v>4334</v>
      </c>
      <c r="D4532" t="s">
        <v>4335</v>
      </c>
      <c r="E4532" s="32">
        <f t="shared" si="210"/>
        <v>45523</v>
      </c>
      <c r="F4532" s="51">
        <f t="shared" si="211"/>
        <v>4.1666666666666664E-2</v>
      </c>
      <c r="G4532" s="33">
        <f t="shared" si="212"/>
        <v>45523.041666666664</v>
      </c>
    </row>
    <row r="4533" spans="1:7" x14ac:dyDescent="0.45">
      <c r="A4533">
        <v>0</v>
      </c>
      <c r="B4533">
        <v>0</v>
      </c>
      <c r="C4533" t="s">
        <v>4335</v>
      </c>
      <c r="D4533" t="s">
        <v>4336</v>
      </c>
      <c r="E4533" s="32">
        <f t="shared" si="210"/>
        <v>45523</v>
      </c>
      <c r="F4533" s="51">
        <f t="shared" si="211"/>
        <v>6.25E-2</v>
      </c>
      <c r="G4533" s="33">
        <f t="shared" si="212"/>
        <v>45523.0625</v>
      </c>
    </row>
    <row r="4534" spans="1:7" x14ac:dyDescent="0.45">
      <c r="A4534">
        <v>0</v>
      </c>
      <c r="B4534">
        <v>0</v>
      </c>
      <c r="C4534" t="s">
        <v>4336</v>
      </c>
      <c r="D4534" t="s">
        <v>4337</v>
      </c>
      <c r="E4534" s="32">
        <f t="shared" si="210"/>
        <v>45523</v>
      </c>
      <c r="F4534" s="51">
        <f t="shared" si="211"/>
        <v>8.3333333333333329E-2</v>
      </c>
      <c r="G4534" s="33">
        <f t="shared" si="212"/>
        <v>45523.083333333336</v>
      </c>
    </row>
    <row r="4535" spans="1:7" x14ac:dyDescent="0.45">
      <c r="A4535">
        <v>0</v>
      </c>
      <c r="B4535">
        <v>0</v>
      </c>
      <c r="C4535" t="s">
        <v>4337</v>
      </c>
      <c r="D4535" t="s">
        <v>4338</v>
      </c>
      <c r="E4535" s="32">
        <f t="shared" si="210"/>
        <v>45523</v>
      </c>
      <c r="F4535" s="51">
        <f t="shared" si="211"/>
        <v>0.10416666666666667</v>
      </c>
      <c r="G4535" s="33">
        <f t="shared" si="212"/>
        <v>45523.104166666664</v>
      </c>
    </row>
    <row r="4536" spans="1:7" x14ac:dyDescent="0.45">
      <c r="A4536">
        <v>0</v>
      </c>
      <c r="B4536">
        <v>0</v>
      </c>
      <c r="C4536" t="s">
        <v>4338</v>
      </c>
      <c r="D4536" t="s">
        <v>4339</v>
      </c>
      <c r="E4536" s="32">
        <f t="shared" si="210"/>
        <v>45523</v>
      </c>
      <c r="F4536" s="51">
        <f t="shared" si="211"/>
        <v>0.125</v>
      </c>
      <c r="G4536" s="33">
        <f t="shared" si="212"/>
        <v>45523.125</v>
      </c>
    </row>
    <row r="4537" spans="1:7" x14ac:dyDescent="0.45">
      <c r="A4537">
        <v>0</v>
      </c>
      <c r="B4537">
        <v>0</v>
      </c>
      <c r="C4537" t="s">
        <v>4339</v>
      </c>
      <c r="D4537" t="s">
        <v>4340</v>
      </c>
      <c r="E4537" s="32">
        <f t="shared" si="210"/>
        <v>45523</v>
      </c>
      <c r="F4537" s="51">
        <f t="shared" si="211"/>
        <v>0.14583333333333334</v>
      </c>
      <c r="G4537" s="33">
        <f t="shared" si="212"/>
        <v>45523.145833333336</v>
      </c>
    </row>
    <row r="4538" spans="1:7" x14ac:dyDescent="0.45">
      <c r="A4538">
        <v>0</v>
      </c>
      <c r="B4538">
        <v>0</v>
      </c>
      <c r="C4538" t="s">
        <v>4340</v>
      </c>
      <c r="D4538" t="s">
        <v>4341</v>
      </c>
      <c r="E4538" s="32">
        <f t="shared" si="210"/>
        <v>45523</v>
      </c>
      <c r="F4538" s="51">
        <f t="shared" si="211"/>
        <v>0.16666666666666666</v>
      </c>
      <c r="G4538" s="33">
        <f t="shared" si="212"/>
        <v>45523.166666666664</v>
      </c>
    </row>
    <row r="4539" spans="1:7" x14ac:dyDescent="0.45">
      <c r="A4539">
        <v>0</v>
      </c>
      <c r="B4539">
        <v>0</v>
      </c>
      <c r="C4539" t="s">
        <v>4341</v>
      </c>
      <c r="D4539" t="s">
        <v>4342</v>
      </c>
      <c r="E4539" s="32">
        <f t="shared" si="210"/>
        <v>45523</v>
      </c>
      <c r="F4539" s="51">
        <f t="shared" si="211"/>
        <v>0.1875</v>
      </c>
      <c r="G4539" s="33">
        <f t="shared" si="212"/>
        <v>45523.1875</v>
      </c>
    </row>
    <row r="4540" spans="1:7" x14ac:dyDescent="0.45">
      <c r="A4540">
        <v>0</v>
      </c>
      <c r="B4540">
        <v>0</v>
      </c>
      <c r="C4540" t="s">
        <v>4342</v>
      </c>
      <c r="D4540" t="s">
        <v>4343</v>
      </c>
      <c r="E4540" s="32">
        <f t="shared" si="210"/>
        <v>45523</v>
      </c>
      <c r="F4540" s="51">
        <f t="shared" si="211"/>
        <v>0.20833333333333334</v>
      </c>
      <c r="G4540" s="33">
        <f t="shared" si="212"/>
        <v>45523.208333333336</v>
      </c>
    </row>
    <row r="4541" spans="1:7" x14ac:dyDescent="0.45">
      <c r="A4541">
        <v>0</v>
      </c>
      <c r="B4541">
        <v>0</v>
      </c>
      <c r="C4541" t="s">
        <v>4343</v>
      </c>
      <c r="D4541" t="s">
        <v>4344</v>
      </c>
      <c r="E4541" s="32">
        <f t="shared" si="210"/>
        <v>45523</v>
      </c>
      <c r="F4541" s="51">
        <f t="shared" si="211"/>
        <v>0.22916666666666666</v>
      </c>
      <c r="G4541" s="33">
        <f t="shared" si="212"/>
        <v>45523.229166666664</v>
      </c>
    </row>
    <row r="4542" spans="1:7" x14ac:dyDescent="0.45">
      <c r="A4542">
        <v>0</v>
      </c>
      <c r="B4542">
        <v>0</v>
      </c>
      <c r="C4542" t="s">
        <v>4344</v>
      </c>
      <c r="D4542" t="s">
        <v>4345</v>
      </c>
      <c r="E4542" s="32">
        <f t="shared" si="210"/>
        <v>45523</v>
      </c>
      <c r="F4542" s="51">
        <f t="shared" si="211"/>
        <v>0.25</v>
      </c>
      <c r="G4542" s="33">
        <f t="shared" si="212"/>
        <v>45523.25</v>
      </c>
    </row>
    <row r="4543" spans="1:7" x14ac:dyDescent="0.45">
      <c r="A4543">
        <v>0</v>
      </c>
      <c r="B4543">
        <v>0</v>
      </c>
      <c r="C4543" t="s">
        <v>4345</v>
      </c>
      <c r="D4543" t="s">
        <v>4346</v>
      </c>
      <c r="E4543" s="32">
        <f t="shared" si="210"/>
        <v>45523</v>
      </c>
      <c r="F4543" s="51">
        <f t="shared" si="211"/>
        <v>0.27083333333333331</v>
      </c>
      <c r="G4543" s="33">
        <f t="shared" si="212"/>
        <v>45523.270833333336</v>
      </c>
    </row>
    <row r="4544" spans="1:7" x14ac:dyDescent="0.45">
      <c r="A4544">
        <v>0</v>
      </c>
      <c r="B4544">
        <v>0</v>
      </c>
      <c r="C4544" t="s">
        <v>4346</v>
      </c>
      <c r="D4544" t="s">
        <v>4347</v>
      </c>
      <c r="E4544" s="32">
        <f t="shared" si="210"/>
        <v>45523</v>
      </c>
      <c r="F4544" s="51">
        <f t="shared" si="211"/>
        <v>0.29166666666666669</v>
      </c>
      <c r="G4544" s="33">
        <f t="shared" si="212"/>
        <v>45523.291666666664</v>
      </c>
    </row>
    <row r="4545" spans="1:7" x14ac:dyDescent="0.45">
      <c r="A4545">
        <v>0</v>
      </c>
      <c r="B4545">
        <v>0</v>
      </c>
      <c r="C4545" t="s">
        <v>4347</v>
      </c>
      <c r="D4545" t="s">
        <v>4348</v>
      </c>
      <c r="E4545" s="32">
        <f t="shared" si="210"/>
        <v>45523</v>
      </c>
      <c r="F4545" s="51">
        <f t="shared" si="211"/>
        <v>0.3125</v>
      </c>
      <c r="G4545" s="33">
        <f t="shared" si="212"/>
        <v>45523.3125</v>
      </c>
    </row>
    <row r="4546" spans="1:7" x14ac:dyDescent="0.45">
      <c r="A4546">
        <v>0</v>
      </c>
      <c r="B4546">
        <v>0</v>
      </c>
      <c r="C4546" t="s">
        <v>4348</v>
      </c>
      <c r="D4546" t="s">
        <v>4349</v>
      </c>
      <c r="E4546" s="32">
        <f t="shared" si="210"/>
        <v>45523</v>
      </c>
      <c r="F4546" s="51">
        <f t="shared" si="211"/>
        <v>0.33333333333333331</v>
      </c>
      <c r="G4546" s="33">
        <f t="shared" si="212"/>
        <v>45523.333333333336</v>
      </c>
    </row>
    <row r="4547" spans="1:7" x14ac:dyDescent="0.45">
      <c r="A4547">
        <v>0</v>
      </c>
      <c r="B4547">
        <v>0</v>
      </c>
      <c r="C4547" t="s">
        <v>4349</v>
      </c>
      <c r="D4547" t="s">
        <v>4350</v>
      </c>
      <c r="E4547" s="32">
        <f t="shared" si="210"/>
        <v>45523</v>
      </c>
      <c r="F4547" s="51">
        <f t="shared" si="211"/>
        <v>0.35416666666666669</v>
      </c>
      <c r="G4547" s="33">
        <f t="shared" si="212"/>
        <v>45523.354166666664</v>
      </c>
    </row>
    <row r="4548" spans="1:7" x14ac:dyDescent="0.45">
      <c r="A4548">
        <v>0</v>
      </c>
      <c r="B4548">
        <v>0</v>
      </c>
      <c r="C4548" t="s">
        <v>4350</v>
      </c>
      <c r="D4548" t="s">
        <v>4351</v>
      </c>
      <c r="E4548" s="32">
        <f t="shared" ref="E4548:E4611" si="213">DATE(MID(C4548,2,4),MID(C4548,7,2),MID(C4548,10,2))</f>
        <v>45523</v>
      </c>
      <c r="F4548" s="51">
        <f t="shared" ref="F4548:F4611" si="214">TIME(MID(C4548,13,2),MID(C4548,16,2),0)</f>
        <v>0.375</v>
      </c>
      <c r="G4548" s="33">
        <f t="shared" ref="G4548:G4611" si="215">E4548+F4548</f>
        <v>45523.375</v>
      </c>
    </row>
    <row r="4549" spans="1:7" x14ac:dyDescent="0.45">
      <c r="A4549">
        <v>0</v>
      </c>
      <c r="B4549">
        <v>0</v>
      </c>
      <c r="C4549" t="s">
        <v>4351</v>
      </c>
      <c r="D4549" t="s">
        <v>4352</v>
      </c>
      <c r="E4549" s="32">
        <f t="shared" si="213"/>
        <v>45523</v>
      </c>
      <c r="F4549" s="51">
        <f t="shared" si="214"/>
        <v>0.39583333333333331</v>
      </c>
      <c r="G4549" s="33">
        <f t="shared" si="215"/>
        <v>45523.395833333336</v>
      </c>
    </row>
    <row r="4550" spans="1:7" x14ac:dyDescent="0.45">
      <c r="A4550">
        <v>1.0660000000000001</v>
      </c>
      <c r="B4550">
        <v>5.85</v>
      </c>
      <c r="C4550" t="s">
        <v>4352</v>
      </c>
      <c r="D4550" t="s">
        <v>4353</v>
      </c>
      <c r="E4550" s="32">
        <f t="shared" si="213"/>
        <v>45523</v>
      </c>
      <c r="F4550" s="51">
        <f t="shared" si="214"/>
        <v>0.41666666666666669</v>
      </c>
      <c r="G4550" s="33">
        <f t="shared" si="215"/>
        <v>45523.416666666664</v>
      </c>
    </row>
    <row r="4551" spans="1:7" x14ac:dyDescent="0.45">
      <c r="A4551">
        <v>0</v>
      </c>
      <c r="B4551">
        <v>0</v>
      </c>
      <c r="C4551" t="s">
        <v>4353</v>
      </c>
      <c r="D4551" t="s">
        <v>4354</v>
      </c>
      <c r="E4551" s="32">
        <f t="shared" si="213"/>
        <v>45523</v>
      </c>
      <c r="F4551" s="51">
        <f t="shared" si="214"/>
        <v>0.4375</v>
      </c>
      <c r="G4551" s="33">
        <f t="shared" si="215"/>
        <v>45523.4375</v>
      </c>
    </row>
    <row r="4552" spans="1:7" x14ac:dyDescent="0.45">
      <c r="A4552">
        <v>0</v>
      </c>
      <c r="B4552">
        <v>0</v>
      </c>
      <c r="C4552" t="s">
        <v>4354</v>
      </c>
      <c r="D4552" t="s">
        <v>4355</v>
      </c>
      <c r="E4552" s="32">
        <f t="shared" si="213"/>
        <v>45523</v>
      </c>
      <c r="F4552" s="51">
        <f t="shared" si="214"/>
        <v>0.45833333333333331</v>
      </c>
      <c r="G4552" s="33">
        <f t="shared" si="215"/>
        <v>45523.458333333336</v>
      </c>
    </row>
    <row r="4553" spans="1:7" x14ac:dyDescent="0.45">
      <c r="A4553">
        <v>0</v>
      </c>
      <c r="B4553">
        <v>0</v>
      </c>
      <c r="C4553" t="s">
        <v>4355</v>
      </c>
      <c r="D4553" t="s">
        <v>4356</v>
      </c>
      <c r="E4553" s="32">
        <f t="shared" si="213"/>
        <v>45523</v>
      </c>
      <c r="F4553" s="51">
        <f t="shared" si="214"/>
        <v>0.47916666666666669</v>
      </c>
      <c r="G4553" s="33">
        <f t="shared" si="215"/>
        <v>45523.479166666664</v>
      </c>
    </row>
    <row r="4554" spans="1:7" x14ac:dyDescent="0.45">
      <c r="A4554">
        <v>0</v>
      </c>
      <c r="B4554">
        <v>0</v>
      </c>
      <c r="C4554" t="s">
        <v>4356</v>
      </c>
      <c r="D4554" t="s">
        <v>4357</v>
      </c>
      <c r="E4554" s="32">
        <f t="shared" si="213"/>
        <v>45523</v>
      </c>
      <c r="F4554" s="51">
        <f t="shared" si="214"/>
        <v>0.5</v>
      </c>
      <c r="G4554" s="33">
        <f t="shared" si="215"/>
        <v>45523.5</v>
      </c>
    </row>
    <row r="4555" spans="1:7" x14ac:dyDescent="0.45">
      <c r="A4555">
        <v>0</v>
      </c>
      <c r="B4555">
        <v>0</v>
      </c>
      <c r="C4555" t="s">
        <v>4357</v>
      </c>
      <c r="D4555" t="s">
        <v>4358</v>
      </c>
      <c r="E4555" s="32">
        <f t="shared" si="213"/>
        <v>45523</v>
      </c>
      <c r="F4555" s="51">
        <f t="shared" si="214"/>
        <v>0.52083333333333337</v>
      </c>
      <c r="G4555" s="33">
        <f t="shared" si="215"/>
        <v>45523.520833333336</v>
      </c>
    </row>
    <row r="4556" spans="1:7" x14ac:dyDescent="0.45">
      <c r="A4556">
        <v>0</v>
      </c>
      <c r="B4556">
        <v>0</v>
      </c>
      <c r="C4556" t="s">
        <v>4358</v>
      </c>
      <c r="D4556" t="s">
        <v>4359</v>
      </c>
      <c r="E4556" s="32">
        <f t="shared" si="213"/>
        <v>45523</v>
      </c>
      <c r="F4556" s="51">
        <f t="shared" si="214"/>
        <v>0.54166666666666663</v>
      </c>
      <c r="G4556" s="33">
        <f t="shared" si="215"/>
        <v>45523.541666666664</v>
      </c>
    </row>
    <row r="4557" spans="1:7" x14ac:dyDescent="0.45">
      <c r="A4557">
        <v>0</v>
      </c>
      <c r="B4557">
        <v>0</v>
      </c>
      <c r="C4557" t="s">
        <v>4359</v>
      </c>
      <c r="D4557" t="s">
        <v>4360</v>
      </c>
      <c r="E4557" s="32">
        <f t="shared" si="213"/>
        <v>45523</v>
      </c>
      <c r="F4557" s="51">
        <f t="shared" si="214"/>
        <v>0.5625</v>
      </c>
      <c r="G4557" s="33">
        <f t="shared" si="215"/>
        <v>45523.5625</v>
      </c>
    </row>
    <row r="4558" spans="1:7" x14ac:dyDescent="0.45">
      <c r="A4558">
        <v>0</v>
      </c>
      <c r="B4558">
        <v>0</v>
      </c>
      <c r="C4558" t="s">
        <v>4360</v>
      </c>
      <c r="D4558" t="s">
        <v>4361</v>
      </c>
      <c r="E4558" s="32">
        <f t="shared" si="213"/>
        <v>45523</v>
      </c>
      <c r="F4558" s="51">
        <f t="shared" si="214"/>
        <v>0.58333333333333337</v>
      </c>
      <c r="G4558" s="33">
        <f t="shared" si="215"/>
        <v>45523.583333333336</v>
      </c>
    </row>
    <row r="4559" spans="1:7" x14ac:dyDescent="0.45">
      <c r="A4559">
        <v>0</v>
      </c>
      <c r="B4559">
        <v>0</v>
      </c>
      <c r="C4559" t="s">
        <v>4361</v>
      </c>
      <c r="D4559" t="s">
        <v>4362</v>
      </c>
      <c r="E4559" s="32">
        <f t="shared" si="213"/>
        <v>45523</v>
      </c>
      <c r="F4559" s="51">
        <f t="shared" si="214"/>
        <v>0.60416666666666663</v>
      </c>
      <c r="G4559" s="33">
        <f t="shared" si="215"/>
        <v>45523.604166666664</v>
      </c>
    </row>
    <row r="4560" spans="1:7" x14ac:dyDescent="0.45">
      <c r="A4560">
        <v>0</v>
      </c>
      <c r="B4560">
        <v>0</v>
      </c>
      <c r="C4560" t="s">
        <v>4362</v>
      </c>
      <c r="D4560" t="s">
        <v>4363</v>
      </c>
      <c r="E4560" s="32">
        <f t="shared" si="213"/>
        <v>45523</v>
      </c>
      <c r="F4560" s="51">
        <f t="shared" si="214"/>
        <v>0.625</v>
      </c>
      <c r="G4560" s="33">
        <f t="shared" si="215"/>
        <v>45523.625</v>
      </c>
    </row>
    <row r="4561" spans="1:7" x14ac:dyDescent="0.45">
      <c r="A4561">
        <v>0</v>
      </c>
      <c r="B4561">
        <v>0</v>
      </c>
      <c r="C4561" t="s">
        <v>4363</v>
      </c>
      <c r="D4561" t="s">
        <v>4364</v>
      </c>
      <c r="E4561" s="32">
        <f t="shared" si="213"/>
        <v>45523</v>
      </c>
      <c r="F4561" s="51">
        <f t="shared" si="214"/>
        <v>0.64583333333333337</v>
      </c>
      <c r="G4561" s="33">
        <f t="shared" si="215"/>
        <v>45523.645833333336</v>
      </c>
    </row>
    <row r="4562" spans="1:7" x14ac:dyDescent="0.45">
      <c r="A4562">
        <v>0</v>
      </c>
      <c r="B4562">
        <v>0</v>
      </c>
      <c r="C4562" t="s">
        <v>4364</v>
      </c>
      <c r="D4562" t="s">
        <v>4365</v>
      </c>
      <c r="E4562" s="32">
        <f t="shared" si="213"/>
        <v>45523</v>
      </c>
      <c r="F4562" s="51">
        <f t="shared" si="214"/>
        <v>0.66666666666666663</v>
      </c>
      <c r="G4562" s="33">
        <f t="shared" si="215"/>
        <v>45523.666666666664</v>
      </c>
    </row>
    <row r="4563" spans="1:7" x14ac:dyDescent="0.45">
      <c r="A4563">
        <v>0</v>
      </c>
      <c r="B4563">
        <v>0</v>
      </c>
      <c r="C4563" t="s">
        <v>4365</v>
      </c>
      <c r="D4563" t="s">
        <v>4366</v>
      </c>
      <c r="E4563" s="32">
        <f t="shared" si="213"/>
        <v>45523</v>
      </c>
      <c r="F4563" s="51">
        <f t="shared" si="214"/>
        <v>0.6875</v>
      </c>
      <c r="G4563" s="33">
        <f t="shared" si="215"/>
        <v>45523.6875</v>
      </c>
    </row>
    <row r="4564" spans="1:7" x14ac:dyDescent="0.45">
      <c r="A4564">
        <v>0.1346</v>
      </c>
      <c r="B4564">
        <v>0.74</v>
      </c>
      <c r="C4564" t="s">
        <v>4366</v>
      </c>
      <c r="D4564" t="s">
        <v>4367</v>
      </c>
      <c r="E4564" s="32">
        <f t="shared" si="213"/>
        <v>45523</v>
      </c>
      <c r="F4564" s="51">
        <f t="shared" si="214"/>
        <v>0.70833333333333337</v>
      </c>
      <c r="G4564" s="33">
        <f t="shared" si="215"/>
        <v>45523.708333333336</v>
      </c>
    </row>
    <row r="4565" spans="1:7" x14ac:dyDescent="0.45">
      <c r="A4565">
        <v>0.43759999999999999</v>
      </c>
      <c r="B4565">
        <v>2.4</v>
      </c>
      <c r="C4565" t="s">
        <v>4367</v>
      </c>
      <c r="D4565" t="s">
        <v>4368</v>
      </c>
      <c r="E4565" s="32">
        <f t="shared" si="213"/>
        <v>45523</v>
      </c>
      <c r="F4565" s="51">
        <f t="shared" si="214"/>
        <v>0.72916666666666663</v>
      </c>
      <c r="G4565" s="33">
        <f t="shared" si="215"/>
        <v>45523.729166666664</v>
      </c>
    </row>
    <row r="4566" spans="1:7" x14ac:dyDescent="0.45">
      <c r="A4566">
        <v>1.9636</v>
      </c>
      <c r="B4566">
        <v>10.78</v>
      </c>
      <c r="C4566" t="s">
        <v>4368</v>
      </c>
      <c r="D4566" t="s">
        <v>4369</v>
      </c>
      <c r="E4566" s="32">
        <f t="shared" si="213"/>
        <v>45523</v>
      </c>
      <c r="F4566" s="51">
        <f t="shared" si="214"/>
        <v>0.75</v>
      </c>
      <c r="G4566" s="33">
        <f t="shared" si="215"/>
        <v>45523.75</v>
      </c>
    </row>
    <row r="4567" spans="1:7" x14ac:dyDescent="0.45">
      <c r="A4567">
        <v>0.1908</v>
      </c>
      <c r="B4567">
        <v>1.05</v>
      </c>
      <c r="C4567" t="s">
        <v>4369</v>
      </c>
      <c r="D4567" t="s">
        <v>4370</v>
      </c>
      <c r="E4567" s="32">
        <f t="shared" si="213"/>
        <v>45523</v>
      </c>
      <c r="F4567" s="51">
        <f t="shared" si="214"/>
        <v>0.77083333333333337</v>
      </c>
      <c r="G4567" s="33">
        <f t="shared" si="215"/>
        <v>45523.770833333336</v>
      </c>
    </row>
    <row r="4568" spans="1:7" x14ac:dyDescent="0.45">
      <c r="A4568">
        <v>0</v>
      </c>
      <c r="B4568">
        <v>0</v>
      </c>
      <c r="C4568" t="s">
        <v>4370</v>
      </c>
      <c r="D4568" t="s">
        <v>4371</v>
      </c>
      <c r="E4568" s="32">
        <f t="shared" si="213"/>
        <v>45523</v>
      </c>
      <c r="F4568" s="51">
        <f t="shared" si="214"/>
        <v>0.79166666666666663</v>
      </c>
      <c r="G4568" s="33">
        <f t="shared" si="215"/>
        <v>45523.791666666664</v>
      </c>
    </row>
    <row r="4569" spans="1:7" x14ac:dyDescent="0.45">
      <c r="A4569">
        <v>0.33660000000000001</v>
      </c>
      <c r="B4569">
        <v>1.85</v>
      </c>
      <c r="C4569" t="s">
        <v>4371</v>
      </c>
      <c r="D4569" t="s">
        <v>4372</v>
      </c>
      <c r="E4569" s="32">
        <f t="shared" si="213"/>
        <v>45523</v>
      </c>
      <c r="F4569" s="51">
        <f t="shared" si="214"/>
        <v>0.8125</v>
      </c>
      <c r="G4569" s="33">
        <f t="shared" si="215"/>
        <v>45523.8125</v>
      </c>
    </row>
    <row r="4570" spans="1:7" x14ac:dyDescent="0.45">
      <c r="A4570">
        <v>0</v>
      </c>
      <c r="B4570">
        <v>0</v>
      </c>
      <c r="C4570" t="s">
        <v>4372</v>
      </c>
      <c r="D4570" t="s">
        <v>4373</v>
      </c>
      <c r="E4570" s="32">
        <f t="shared" si="213"/>
        <v>45523</v>
      </c>
      <c r="F4570" s="51">
        <f t="shared" si="214"/>
        <v>0.83333333333333337</v>
      </c>
      <c r="G4570" s="33">
        <f t="shared" si="215"/>
        <v>45523.833333333336</v>
      </c>
    </row>
    <row r="4571" spans="1:7" x14ac:dyDescent="0.45">
      <c r="A4571">
        <v>0</v>
      </c>
      <c r="B4571">
        <v>0</v>
      </c>
      <c r="C4571" t="s">
        <v>4373</v>
      </c>
      <c r="D4571" t="s">
        <v>4374</v>
      </c>
      <c r="E4571" s="32">
        <f t="shared" si="213"/>
        <v>45523</v>
      </c>
      <c r="F4571" s="51">
        <f t="shared" si="214"/>
        <v>0.85416666666666663</v>
      </c>
      <c r="G4571" s="33">
        <f t="shared" si="215"/>
        <v>45523.854166666664</v>
      </c>
    </row>
    <row r="4572" spans="1:7" x14ac:dyDescent="0.45">
      <c r="A4572">
        <v>0</v>
      </c>
      <c r="B4572">
        <v>0</v>
      </c>
      <c r="C4572" t="s">
        <v>4374</v>
      </c>
      <c r="D4572" t="s">
        <v>4375</v>
      </c>
      <c r="E4572" s="32">
        <f t="shared" si="213"/>
        <v>45523</v>
      </c>
      <c r="F4572" s="51">
        <f t="shared" si="214"/>
        <v>0.875</v>
      </c>
      <c r="G4572" s="33">
        <f t="shared" si="215"/>
        <v>45523.875</v>
      </c>
    </row>
    <row r="4573" spans="1:7" x14ac:dyDescent="0.45">
      <c r="A4573">
        <v>0</v>
      </c>
      <c r="B4573">
        <v>0</v>
      </c>
      <c r="C4573" t="s">
        <v>4375</v>
      </c>
      <c r="D4573" t="s">
        <v>4376</v>
      </c>
      <c r="E4573" s="32">
        <f t="shared" si="213"/>
        <v>45523</v>
      </c>
      <c r="F4573" s="51">
        <f t="shared" si="214"/>
        <v>0.89583333333333337</v>
      </c>
      <c r="G4573" s="33">
        <f t="shared" si="215"/>
        <v>45523.895833333336</v>
      </c>
    </row>
    <row r="4574" spans="1:7" x14ac:dyDescent="0.45">
      <c r="A4574">
        <v>0.3478</v>
      </c>
      <c r="B4574">
        <v>1.91</v>
      </c>
      <c r="C4574" t="s">
        <v>4376</v>
      </c>
      <c r="D4574" t="s">
        <v>4377</v>
      </c>
      <c r="E4574" s="32">
        <f t="shared" si="213"/>
        <v>45523</v>
      </c>
      <c r="F4574" s="51">
        <f t="shared" si="214"/>
        <v>0.91666666666666663</v>
      </c>
      <c r="G4574" s="33">
        <f t="shared" si="215"/>
        <v>45523.916666666664</v>
      </c>
    </row>
    <row r="4575" spans="1:7" x14ac:dyDescent="0.45">
      <c r="A4575">
        <v>0.26929999999999998</v>
      </c>
      <c r="B4575">
        <v>1.48</v>
      </c>
      <c r="C4575" t="s">
        <v>4377</v>
      </c>
      <c r="D4575" t="s">
        <v>4378</v>
      </c>
      <c r="E4575" s="32">
        <f t="shared" si="213"/>
        <v>45523</v>
      </c>
      <c r="F4575" s="51">
        <f t="shared" si="214"/>
        <v>0.9375</v>
      </c>
      <c r="G4575" s="33">
        <f t="shared" si="215"/>
        <v>45523.9375</v>
      </c>
    </row>
    <row r="4576" spans="1:7" x14ac:dyDescent="0.45">
      <c r="A4576">
        <v>0</v>
      </c>
      <c r="B4576">
        <v>0</v>
      </c>
      <c r="C4576" t="s">
        <v>4378</v>
      </c>
      <c r="D4576" t="s">
        <v>4379</v>
      </c>
      <c r="E4576" s="32">
        <f t="shared" si="213"/>
        <v>45523</v>
      </c>
      <c r="F4576" s="51">
        <f t="shared" si="214"/>
        <v>0.95833333333333337</v>
      </c>
      <c r="G4576" s="33">
        <f t="shared" si="215"/>
        <v>45523.958333333336</v>
      </c>
    </row>
    <row r="4577" spans="1:7" x14ac:dyDescent="0.45">
      <c r="A4577">
        <v>0.46</v>
      </c>
      <c r="B4577">
        <v>2.5299999999999998</v>
      </c>
      <c r="C4577" t="s">
        <v>4379</v>
      </c>
      <c r="D4577" t="s">
        <v>4380</v>
      </c>
      <c r="E4577" s="32">
        <f t="shared" si="213"/>
        <v>45523</v>
      </c>
      <c r="F4577" s="51">
        <f t="shared" si="214"/>
        <v>0.97916666666666663</v>
      </c>
      <c r="G4577" s="33">
        <f t="shared" si="215"/>
        <v>45523.979166666664</v>
      </c>
    </row>
    <row r="4578" spans="1:7" x14ac:dyDescent="0.45">
      <c r="A4578">
        <v>0</v>
      </c>
      <c r="B4578">
        <v>0</v>
      </c>
      <c r="C4578" t="s">
        <v>4380</v>
      </c>
      <c r="D4578" t="s">
        <v>4381</v>
      </c>
      <c r="E4578" s="32">
        <f t="shared" si="213"/>
        <v>45524</v>
      </c>
      <c r="F4578" s="51">
        <f t="shared" si="214"/>
        <v>0</v>
      </c>
      <c r="G4578" s="33">
        <f t="shared" si="215"/>
        <v>45524</v>
      </c>
    </row>
    <row r="4579" spans="1:7" x14ac:dyDescent="0.45">
      <c r="A4579">
        <v>0</v>
      </c>
      <c r="B4579">
        <v>0</v>
      </c>
      <c r="C4579" t="s">
        <v>4381</v>
      </c>
      <c r="D4579" t="s">
        <v>4382</v>
      </c>
      <c r="E4579" s="32">
        <f t="shared" si="213"/>
        <v>45524</v>
      </c>
      <c r="F4579" s="51">
        <f t="shared" si="214"/>
        <v>2.0833333333333332E-2</v>
      </c>
      <c r="G4579" s="33">
        <f t="shared" si="215"/>
        <v>45524.020833333336</v>
      </c>
    </row>
    <row r="4580" spans="1:7" x14ac:dyDescent="0.45">
      <c r="A4580">
        <v>0</v>
      </c>
      <c r="B4580">
        <v>0</v>
      </c>
      <c r="C4580" t="s">
        <v>4382</v>
      </c>
      <c r="D4580" t="s">
        <v>4383</v>
      </c>
      <c r="E4580" s="32">
        <f t="shared" si="213"/>
        <v>45524</v>
      </c>
      <c r="F4580" s="51">
        <f t="shared" si="214"/>
        <v>4.1666666666666664E-2</v>
      </c>
      <c r="G4580" s="33">
        <f t="shared" si="215"/>
        <v>45524.041666666664</v>
      </c>
    </row>
    <row r="4581" spans="1:7" x14ac:dyDescent="0.45">
      <c r="A4581">
        <v>0</v>
      </c>
      <c r="B4581">
        <v>0</v>
      </c>
      <c r="C4581" t="s">
        <v>4383</v>
      </c>
      <c r="D4581" t="s">
        <v>4384</v>
      </c>
      <c r="E4581" s="32">
        <f t="shared" si="213"/>
        <v>45524</v>
      </c>
      <c r="F4581" s="51">
        <f t="shared" si="214"/>
        <v>6.25E-2</v>
      </c>
      <c r="G4581" s="33">
        <f t="shared" si="215"/>
        <v>45524.0625</v>
      </c>
    </row>
    <row r="4582" spans="1:7" x14ac:dyDescent="0.45">
      <c r="A4582">
        <v>0</v>
      </c>
      <c r="B4582">
        <v>0</v>
      </c>
      <c r="C4582" t="s">
        <v>4384</v>
      </c>
      <c r="D4582" t="s">
        <v>4385</v>
      </c>
      <c r="E4582" s="32">
        <f t="shared" si="213"/>
        <v>45524</v>
      </c>
      <c r="F4582" s="51">
        <f t="shared" si="214"/>
        <v>8.3333333333333329E-2</v>
      </c>
      <c r="G4582" s="33">
        <f t="shared" si="215"/>
        <v>45524.083333333336</v>
      </c>
    </row>
    <row r="4583" spans="1:7" x14ac:dyDescent="0.45">
      <c r="A4583">
        <v>0</v>
      </c>
      <c r="B4583">
        <v>0</v>
      </c>
      <c r="C4583" t="s">
        <v>4385</v>
      </c>
      <c r="D4583" t="s">
        <v>4386</v>
      </c>
      <c r="E4583" s="32">
        <f t="shared" si="213"/>
        <v>45524</v>
      </c>
      <c r="F4583" s="51">
        <f t="shared" si="214"/>
        <v>0.10416666666666667</v>
      </c>
      <c r="G4583" s="33">
        <f t="shared" si="215"/>
        <v>45524.104166666664</v>
      </c>
    </row>
    <row r="4584" spans="1:7" x14ac:dyDescent="0.45">
      <c r="A4584">
        <v>0</v>
      </c>
      <c r="B4584">
        <v>0</v>
      </c>
      <c r="C4584" t="s">
        <v>4386</v>
      </c>
      <c r="D4584" t="s">
        <v>4387</v>
      </c>
      <c r="E4584" s="32">
        <f t="shared" si="213"/>
        <v>45524</v>
      </c>
      <c r="F4584" s="51">
        <f t="shared" si="214"/>
        <v>0.125</v>
      </c>
      <c r="G4584" s="33">
        <f t="shared" si="215"/>
        <v>45524.125</v>
      </c>
    </row>
    <row r="4585" spans="1:7" x14ac:dyDescent="0.45">
      <c r="A4585">
        <v>0</v>
      </c>
      <c r="B4585">
        <v>0</v>
      </c>
      <c r="C4585" t="s">
        <v>4387</v>
      </c>
      <c r="D4585" t="s">
        <v>4388</v>
      </c>
      <c r="E4585" s="32">
        <f t="shared" si="213"/>
        <v>45524</v>
      </c>
      <c r="F4585" s="51">
        <f t="shared" si="214"/>
        <v>0.14583333333333334</v>
      </c>
      <c r="G4585" s="33">
        <f t="shared" si="215"/>
        <v>45524.145833333336</v>
      </c>
    </row>
    <row r="4586" spans="1:7" x14ac:dyDescent="0.45">
      <c r="A4586">
        <v>0</v>
      </c>
      <c r="B4586">
        <v>0</v>
      </c>
      <c r="C4586" t="s">
        <v>4388</v>
      </c>
      <c r="D4586" t="s">
        <v>4389</v>
      </c>
      <c r="E4586" s="32">
        <f t="shared" si="213"/>
        <v>45524</v>
      </c>
      <c r="F4586" s="51">
        <f t="shared" si="214"/>
        <v>0.16666666666666666</v>
      </c>
      <c r="G4586" s="33">
        <f t="shared" si="215"/>
        <v>45524.166666666664</v>
      </c>
    </row>
    <row r="4587" spans="1:7" x14ac:dyDescent="0.45">
      <c r="A4587">
        <v>0</v>
      </c>
      <c r="B4587">
        <v>0</v>
      </c>
      <c r="C4587" t="s">
        <v>4389</v>
      </c>
      <c r="D4587" t="s">
        <v>4390</v>
      </c>
      <c r="E4587" s="32">
        <f t="shared" si="213"/>
        <v>45524</v>
      </c>
      <c r="F4587" s="51">
        <f t="shared" si="214"/>
        <v>0.1875</v>
      </c>
      <c r="G4587" s="33">
        <f t="shared" si="215"/>
        <v>45524.1875</v>
      </c>
    </row>
    <row r="4588" spans="1:7" x14ac:dyDescent="0.45">
      <c r="A4588">
        <v>0</v>
      </c>
      <c r="B4588">
        <v>0</v>
      </c>
      <c r="C4588" t="s">
        <v>4390</v>
      </c>
      <c r="D4588" t="s">
        <v>4391</v>
      </c>
      <c r="E4588" s="32">
        <f t="shared" si="213"/>
        <v>45524</v>
      </c>
      <c r="F4588" s="51">
        <f t="shared" si="214"/>
        <v>0.20833333333333334</v>
      </c>
      <c r="G4588" s="33">
        <f t="shared" si="215"/>
        <v>45524.208333333336</v>
      </c>
    </row>
    <row r="4589" spans="1:7" x14ac:dyDescent="0.45">
      <c r="A4589">
        <v>0</v>
      </c>
      <c r="B4589">
        <v>0</v>
      </c>
      <c r="C4589" t="s">
        <v>4391</v>
      </c>
      <c r="D4589" t="s">
        <v>4392</v>
      </c>
      <c r="E4589" s="32">
        <f t="shared" si="213"/>
        <v>45524</v>
      </c>
      <c r="F4589" s="51">
        <f t="shared" si="214"/>
        <v>0.22916666666666666</v>
      </c>
      <c r="G4589" s="33">
        <f t="shared" si="215"/>
        <v>45524.229166666664</v>
      </c>
    </row>
    <row r="4590" spans="1:7" x14ac:dyDescent="0.45">
      <c r="A4590">
        <v>0</v>
      </c>
      <c r="B4590">
        <v>0</v>
      </c>
      <c r="C4590" t="s">
        <v>4392</v>
      </c>
      <c r="D4590" t="s">
        <v>4393</v>
      </c>
      <c r="E4590" s="32">
        <f t="shared" si="213"/>
        <v>45524</v>
      </c>
      <c r="F4590" s="51">
        <f t="shared" si="214"/>
        <v>0.25</v>
      </c>
      <c r="G4590" s="33">
        <f t="shared" si="215"/>
        <v>45524.25</v>
      </c>
    </row>
    <row r="4591" spans="1:7" x14ac:dyDescent="0.45">
      <c r="A4591">
        <v>0</v>
      </c>
      <c r="B4591">
        <v>0</v>
      </c>
      <c r="C4591" t="s">
        <v>4393</v>
      </c>
      <c r="D4591" t="s">
        <v>4394</v>
      </c>
      <c r="E4591" s="32">
        <f t="shared" si="213"/>
        <v>45524</v>
      </c>
      <c r="F4591" s="51">
        <f t="shared" si="214"/>
        <v>0.27083333333333331</v>
      </c>
      <c r="G4591" s="33">
        <f t="shared" si="215"/>
        <v>45524.270833333336</v>
      </c>
    </row>
    <row r="4592" spans="1:7" x14ac:dyDescent="0.45">
      <c r="A4592">
        <v>0</v>
      </c>
      <c r="B4592">
        <v>0</v>
      </c>
      <c r="C4592" t="s">
        <v>4394</v>
      </c>
      <c r="D4592" t="s">
        <v>4395</v>
      </c>
      <c r="E4592" s="32">
        <f t="shared" si="213"/>
        <v>45524</v>
      </c>
      <c r="F4592" s="51">
        <f t="shared" si="214"/>
        <v>0.29166666666666669</v>
      </c>
      <c r="G4592" s="33">
        <f t="shared" si="215"/>
        <v>45524.291666666664</v>
      </c>
    </row>
    <row r="4593" spans="1:7" x14ac:dyDescent="0.45">
      <c r="A4593">
        <v>0</v>
      </c>
      <c r="B4593">
        <v>0</v>
      </c>
      <c r="C4593" t="s">
        <v>4395</v>
      </c>
      <c r="D4593" t="s">
        <v>4396</v>
      </c>
      <c r="E4593" s="32">
        <f t="shared" si="213"/>
        <v>45524</v>
      </c>
      <c r="F4593" s="51">
        <f t="shared" si="214"/>
        <v>0.3125</v>
      </c>
      <c r="G4593" s="33">
        <f t="shared" si="215"/>
        <v>45524.3125</v>
      </c>
    </row>
    <row r="4594" spans="1:7" x14ac:dyDescent="0.45">
      <c r="A4594">
        <v>0</v>
      </c>
      <c r="B4594">
        <v>0</v>
      </c>
      <c r="C4594" t="s">
        <v>4396</v>
      </c>
      <c r="D4594" t="s">
        <v>4397</v>
      </c>
      <c r="E4594" s="32">
        <f t="shared" si="213"/>
        <v>45524</v>
      </c>
      <c r="F4594" s="51">
        <f t="shared" si="214"/>
        <v>0.33333333333333331</v>
      </c>
      <c r="G4594" s="33">
        <f t="shared" si="215"/>
        <v>45524.333333333336</v>
      </c>
    </row>
    <row r="4595" spans="1:7" x14ac:dyDescent="0.45">
      <c r="A4595">
        <v>0</v>
      </c>
      <c r="B4595">
        <v>0</v>
      </c>
      <c r="C4595" t="s">
        <v>4397</v>
      </c>
      <c r="D4595" t="s">
        <v>4398</v>
      </c>
      <c r="E4595" s="32">
        <f t="shared" si="213"/>
        <v>45524</v>
      </c>
      <c r="F4595" s="51">
        <f t="shared" si="214"/>
        <v>0.35416666666666669</v>
      </c>
      <c r="G4595" s="33">
        <f t="shared" si="215"/>
        <v>45524.354166666664</v>
      </c>
    </row>
    <row r="4596" spans="1:7" x14ac:dyDescent="0.45">
      <c r="A4596">
        <v>0.1346</v>
      </c>
      <c r="B4596">
        <v>0.74</v>
      </c>
      <c r="C4596" t="s">
        <v>4398</v>
      </c>
      <c r="D4596" t="s">
        <v>4399</v>
      </c>
      <c r="E4596" s="32">
        <f t="shared" si="213"/>
        <v>45524</v>
      </c>
      <c r="F4596" s="51">
        <f t="shared" si="214"/>
        <v>0.375</v>
      </c>
      <c r="G4596" s="33">
        <f t="shared" si="215"/>
        <v>45524.375</v>
      </c>
    </row>
    <row r="4597" spans="1:7" x14ac:dyDescent="0.45">
      <c r="A4597">
        <v>0</v>
      </c>
      <c r="B4597">
        <v>0</v>
      </c>
      <c r="C4597" t="s">
        <v>4399</v>
      </c>
      <c r="D4597" t="s">
        <v>4400</v>
      </c>
      <c r="E4597" s="32">
        <f t="shared" si="213"/>
        <v>45524</v>
      </c>
      <c r="F4597" s="51">
        <f t="shared" si="214"/>
        <v>0.39583333333333331</v>
      </c>
      <c r="G4597" s="33">
        <f t="shared" si="215"/>
        <v>45524.395833333336</v>
      </c>
    </row>
    <row r="4598" spans="1:7" x14ac:dyDescent="0.45">
      <c r="A4598">
        <v>0</v>
      </c>
      <c r="B4598">
        <v>0</v>
      </c>
      <c r="C4598" t="s">
        <v>4400</v>
      </c>
      <c r="D4598" t="s">
        <v>4401</v>
      </c>
      <c r="E4598" s="32">
        <f t="shared" si="213"/>
        <v>45524</v>
      </c>
      <c r="F4598" s="51">
        <f t="shared" si="214"/>
        <v>0.41666666666666669</v>
      </c>
      <c r="G4598" s="33">
        <f t="shared" si="215"/>
        <v>45524.416666666664</v>
      </c>
    </row>
    <row r="4599" spans="1:7" x14ac:dyDescent="0.45">
      <c r="A4599">
        <v>0</v>
      </c>
      <c r="B4599">
        <v>0</v>
      </c>
      <c r="C4599" t="s">
        <v>4401</v>
      </c>
      <c r="D4599" t="s">
        <v>4402</v>
      </c>
      <c r="E4599" s="32">
        <f t="shared" si="213"/>
        <v>45524</v>
      </c>
      <c r="F4599" s="51">
        <f t="shared" si="214"/>
        <v>0.4375</v>
      </c>
      <c r="G4599" s="33">
        <f t="shared" si="215"/>
        <v>45524.4375</v>
      </c>
    </row>
    <row r="4600" spans="1:7" x14ac:dyDescent="0.45">
      <c r="A4600">
        <v>0</v>
      </c>
      <c r="B4600">
        <v>0</v>
      </c>
      <c r="C4600" t="s">
        <v>4402</v>
      </c>
      <c r="D4600" t="s">
        <v>4403</v>
      </c>
      <c r="E4600" s="32">
        <f t="shared" si="213"/>
        <v>45524</v>
      </c>
      <c r="F4600" s="51">
        <f t="shared" si="214"/>
        <v>0.45833333333333331</v>
      </c>
      <c r="G4600" s="33">
        <f t="shared" si="215"/>
        <v>45524.458333333336</v>
      </c>
    </row>
    <row r="4601" spans="1:7" x14ac:dyDescent="0.45">
      <c r="A4601">
        <v>0</v>
      </c>
      <c r="B4601">
        <v>0</v>
      </c>
      <c r="C4601" t="s">
        <v>4403</v>
      </c>
      <c r="D4601" t="s">
        <v>4404</v>
      </c>
      <c r="E4601" s="32">
        <f t="shared" si="213"/>
        <v>45524</v>
      </c>
      <c r="F4601" s="51">
        <f t="shared" si="214"/>
        <v>0.47916666666666669</v>
      </c>
      <c r="G4601" s="33">
        <f t="shared" si="215"/>
        <v>45524.479166666664</v>
      </c>
    </row>
    <row r="4602" spans="1:7" x14ac:dyDescent="0.45">
      <c r="A4602">
        <v>0</v>
      </c>
      <c r="B4602">
        <v>0</v>
      </c>
      <c r="C4602" t="s">
        <v>4404</v>
      </c>
      <c r="D4602" t="s">
        <v>4405</v>
      </c>
      <c r="E4602" s="32">
        <f t="shared" si="213"/>
        <v>45524</v>
      </c>
      <c r="F4602" s="51">
        <f t="shared" si="214"/>
        <v>0.5</v>
      </c>
      <c r="G4602" s="33">
        <f t="shared" si="215"/>
        <v>45524.5</v>
      </c>
    </row>
    <row r="4603" spans="1:7" x14ac:dyDescent="0.45">
      <c r="A4603">
        <v>0</v>
      </c>
      <c r="B4603">
        <v>0</v>
      </c>
      <c r="C4603" t="s">
        <v>4405</v>
      </c>
      <c r="D4603" t="s">
        <v>4406</v>
      </c>
      <c r="E4603" s="32">
        <f t="shared" si="213"/>
        <v>45524</v>
      </c>
      <c r="F4603" s="51">
        <f t="shared" si="214"/>
        <v>0.52083333333333337</v>
      </c>
      <c r="G4603" s="33">
        <f t="shared" si="215"/>
        <v>45524.520833333336</v>
      </c>
    </row>
    <row r="4604" spans="1:7" x14ac:dyDescent="0.45">
      <c r="A4604">
        <v>0</v>
      </c>
      <c r="B4604">
        <v>0</v>
      </c>
      <c r="C4604" t="s">
        <v>4406</v>
      </c>
      <c r="D4604" t="s">
        <v>4407</v>
      </c>
      <c r="E4604" s="32">
        <f t="shared" si="213"/>
        <v>45524</v>
      </c>
      <c r="F4604" s="51">
        <f t="shared" si="214"/>
        <v>0.54166666666666663</v>
      </c>
      <c r="G4604" s="33">
        <f t="shared" si="215"/>
        <v>45524.541666666664</v>
      </c>
    </row>
    <row r="4605" spans="1:7" x14ac:dyDescent="0.45">
      <c r="A4605">
        <v>0</v>
      </c>
      <c r="B4605">
        <v>0</v>
      </c>
      <c r="C4605" t="s">
        <v>4407</v>
      </c>
      <c r="D4605" t="s">
        <v>4408</v>
      </c>
      <c r="E4605" s="32">
        <f t="shared" si="213"/>
        <v>45524</v>
      </c>
      <c r="F4605" s="51">
        <f t="shared" si="214"/>
        <v>0.5625</v>
      </c>
      <c r="G4605" s="33">
        <f t="shared" si="215"/>
        <v>45524.5625</v>
      </c>
    </row>
    <row r="4606" spans="1:7" x14ac:dyDescent="0.45">
      <c r="A4606">
        <v>0</v>
      </c>
      <c r="B4606">
        <v>0</v>
      </c>
      <c r="C4606" t="s">
        <v>4408</v>
      </c>
      <c r="D4606" t="s">
        <v>4409</v>
      </c>
      <c r="E4606" s="32">
        <f t="shared" si="213"/>
        <v>45524</v>
      </c>
      <c r="F4606" s="51">
        <f t="shared" si="214"/>
        <v>0.58333333333333337</v>
      </c>
      <c r="G4606" s="33">
        <f t="shared" si="215"/>
        <v>45524.583333333336</v>
      </c>
    </row>
    <row r="4607" spans="1:7" x14ac:dyDescent="0.45">
      <c r="A4607">
        <v>0</v>
      </c>
      <c r="B4607">
        <v>0</v>
      </c>
      <c r="C4607" t="s">
        <v>4409</v>
      </c>
      <c r="D4607" t="s">
        <v>4410</v>
      </c>
      <c r="E4607" s="32">
        <f t="shared" si="213"/>
        <v>45524</v>
      </c>
      <c r="F4607" s="51">
        <f t="shared" si="214"/>
        <v>0.60416666666666663</v>
      </c>
      <c r="G4607" s="33">
        <f t="shared" si="215"/>
        <v>45524.604166666664</v>
      </c>
    </row>
    <row r="4608" spans="1:7" x14ac:dyDescent="0.45">
      <c r="A4608">
        <v>0</v>
      </c>
      <c r="B4608">
        <v>0</v>
      </c>
      <c r="C4608" t="s">
        <v>4410</v>
      </c>
      <c r="D4608" t="s">
        <v>4411</v>
      </c>
      <c r="E4608" s="32">
        <f t="shared" si="213"/>
        <v>45524</v>
      </c>
      <c r="F4608" s="51">
        <f t="shared" si="214"/>
        <v>0.625</v>
      </c>
      <c r="G4608" s="33">
        <f t="shared" si="215"/>
        <v>45524.625</v>
      </c>
    </row>
    <row r="4609" spans="1:7" x14ac:dyDescent="0.45">
      <c r="A4609">
        <v>0</v>
      </c>
      <c r="B4609">
        <v>0</v>
      </c>
      <c r="C4609" t="s">
        <v>4411</v>
      </c>
      <c r="D4609" t="s">
        <v>4412</v>
      </c>
      <c r="E4609" s="32">
        <f t="shared" si="213"/>
        <v>45524</v>
      </c>
      <c r="F4609" s="51">
        <f t="shared" si="214"/>
        <v>0.64583333333333337</v>
      </c>
      <c r="G4609" s="33">
        <f t="shared" si="215"/>
        <v>45524.645833333336</v>
      </c>
    </row>
    <row r="4610" spans="1:7" x14ac:dyDescent="0.45">
      <c r="A4610">
        <v>0</v>
      </c>
      <c r="B4610">
        <v>0</v>
      </c>
      <c r="C4610" t="s">
        <v>4412</v>
      </c>
      <c r="D4610" t="s">
        <v>4413</v>
      </c>
      <c r="E4610" s="32">
        <f t="shared" si="213"/>
        <v>45524</v>
      </c>
      <c r="F4610" s="51">
        <f t="shared" si="214"/>
        <v>0.66666666666666663</v>
      </c>
      <c r="G4610" s="33">
        <f t="shared" si="215"/>
        <v>45524.666666666664</v>
      </c>
    </row>
    <row r="4611" spans="1:7" x14ac:dyDescent="0.45">
      <c r="A4611">
        <v>0</v>
      </c>
      <c r="B4611">
        <v>0</v>
      </c>
      <c r="C4611" t="s">
        <v>4413</v>
      </c>
      <c r="D4611" t="s">
        <v>4414</v>
      </c>
      <c r="E4611" s="32">
        <f t="shared" si="213"/>
        <v>45524</v>
      </c>
      <c r="F4611" s="51">
        <f t="shared" si="214"/>
        <v>0.6875</v>
      </c>
      <c r="G4611" s="33">
        <f t="shared" si="215"/>
        <v>45524.6875</v>
      </c>
    </row>
    <row r="4612" spans="1:7" x14ac:dyDescent="0.45">
      <c r="A4612">
        <v>0</v>
      </c>
      <c r="B4612">
        <v>0</v>
      </c>
      <c r="C4612" t="s">
        <v>4414</v>
      </c>
      <c r="D4612" t="s">
        <v>4415</v>
      </c>
      <c r="E4612" s="32">
        <f t="shared" ref="E4612:E4675" si="216">DATE(MID(C4612,2,4),MID(C4612,7,2),MID(C4612,10,2))</f>
        <v>45524</v>
      </c>
      <c r="F4612" s="51">
        <f t="shared" ref="F4612:F4675" si="217">TIME(MID(C4612,13,2),MID(C4612,16,2),0)</f>
        <v>0.70833333333333337</v>
      </c>
      <c r="G4612" s="33">
        <f t="shared" ref="G4612:G4675" si="218">E4612+F4612</f>
        <v>45524.708333333336</v>
      </c>
    </row>
    <row r="4613" spans="1:7" x14ac:dyDescent="0.45">
      <c r="A4613">
        <v>0</v>
      </c>
      <c r="B4613">
        <v>0</v>
      </c>
      <c r="C4613" t="s">
        <v>4415</v>
      </c>
      <c r="D4613" t="s">
        <v>4416</v>
      </c>
      <c r="E4613" s="32">
        <f t="shared" si="216"/>
        <v>45524</v>
      </c>
      <c r="F4613" s="51">
        <f t="shared" si="217"/>
        <v>0.72916666666666663</v>
      </c>
      <c r="G4613" s="33">
        <f t="shared" si="218"/>
        <v>45524.729166666664</v>
      </c>
    </row>
    <row r="4614" spans="1:7" x14ac:dyDescent="0.45">
      <c r="A4614">
        <v>0</v>
      </c>
      <c r="B4614">
        <v>0</v>
      </c>
      <c r="C4614" t="s">
        <v>4416</v>
      </c>
      <c r="D4614" t="s">
        <v>4417</v>
      </c>
      <c r="E4614" s="32">
        <f t="shared" si="216"/>
        <v>45524</v>
      </c>
      <c r="F4614" s="51">
        <f t="shared" si="217"/>
        <v>0.75</v>
      </c>
      <c r="G4614" s="33">
        <f t="shared" si="218"/>
        <v>45524.75</v>
      </c>
    </row>
    <row r="4615" spans="1:7" x14ac:dyDescent="0.45">
      <c r="A4615">
        <v>0</v>
      </c>
      <c r="B4615">
        <v>0</v>
      </c>
      <c r="C4615" t="s">
        <v>4417</v>
      </c>
      <c r="D4615" t="s">
        <v>4418</v>
      </c>
      <c r="E4615" s="32">
        <f t="shared" si="216"/>
        <v>45524</v>
      </c>
      <c r="F4615" s="51">
        <f t="shared" si="217"/>
        <v>0.77083333333333337</v>
      </c>
      <c r="G4615" s="33">
        <f t="shared" si="218"/>
        <v>45524.770833333336</v>
      </c>
    </row>
    <row r="4616" spans="1:7" x14ac:dyDescent="0.45">
      <c r="A4616">
        <v>0.3478</v>
      </c>
      <c r="B4616">
        <v>1.91</v>
      </c>
      <c r="C4616" t="s">
        <v>4418</v>
      </c>
      <c r="D4616" t="s">
        <v>4419</v>
      </c>
      <c r="E4616" s="32">
        <f t="shared" si="216"/>
        <v>45524</v>
      </c>
      <c r="F4616" s="51">
        <f t="shared" si="217"/>
        <v>0.79166666666666663</v>
      </c>
      <c r="G4616" s="33">
        <f t="shared" si="218"/>
        <v>45524.791666666664</v>
      </c>
    </row>
    <row r="4617" spans="1:7" x14ac:dyDescent="0.45">
      <c r="A4617">
        <v>0.71809999999999996</v>
      </c>
      <c r="B4617">
        <v>3.94</v>
      </c>
      <c r="C4617" t="s">
        <v>4419</v>
      </c>
      <c r="D4617" t="s">
        <v>4420</v>
      </c>
      <c r="E4617" s="32">
        <f t="shared" si="216"/>
        <v>45524</v>
      </c>
      <c r="F4617" s="51">
        <f t="shared" si="217"/>
        <v>0.8125</v>
      </c>
      <c r="G4617" s="33">
        <f t="shared" si="218"/>
        <v>45524.8125</v>
      </c>
    </row>
    <row r="4618" spans="1:7" x14ac:dyDescent="0.45">
      <c r="A4618">
        <v>0</v>
      </c>
      <c r="B4618">
        <v>0</v>
      </c>
      <c r="C4618" t="s">
        <v>4420</v>
      </c>
      <c r="D4618" t="s">
        <v>4421</v>
      </c>
      <c r="E4618" s="32">
        <f t="shared" si="216"/>
        <v>45524</v>
      </c>
      <c r="F4618" s="51">
        <f t="shared" si="217"/>
        <v>0.83333333333333337</v>
      </c>
      <c r="G4618" s="33">
        <f t="shared" si="218"/>
        <v>45524.833333333336</v>
      </c>
    </row>
    <row r="4619" spans="1:7" x14ac:dyDescent="0.45">
      <c r="A4619">
        <v>0</v>
      </c>
      <c r="B4619">
        <v>0</v>
      </c>
      <c r="C4619" t="s">
        <v>4421</v>
      </c>
      <c r="D4619" t="s">
        <v>4422</v>
      </c>
      <c r="E4619" s="32">
        <f t="shared" si="216"/>
        <v>45524</v>
      </c>
      <c r="F4619" s="51">
        <f t="shared" si="217"/>
        <v>0.85416666666666663</v>
      </c>
      <c r="G4619" s="33">
        <f t="shared" si="218"/>
        <v>45524.854166666664</v>
      </c>
    </row>
    <row r="4620" spans="1:7" x14ac:dyDescent="0.45">
      <c r="A4620">
        <v>0</v>
      </c>
      <c r="B4620">
        <v>0</v>
      </c>
      <c r="C4620" t="s">
        <v>4422</v>
      </c>
      <c r="D4620" t="s">
        <v>4423</v>
      </c>
      <c r="E4620" s="32">
        <f t="shared" si="216"/>
        <v>45524</v>
      </c>
      <c r="F4620" s="51">
        <f t="shared" si="217"/>
        <v>0.875</v>
      </c>
      <c r="G4620" s="33">
        <f t="shared" si="218"/>
        <v>45524.875</v>
      </c>
    </row>
    <row r="4621" spans="1:7" x14ac:dyDescent="0.45">
      <c r="A4621">
        <v>0</v>
      </c>
      <c r="B4621">
        <v>0</v>
      </c>
      <c r="C4621" t="s">
        <v>4423</v>
      </c>
      <c r="D4621" t="s">
        <v>4424</v>
      </c>
      <c r="E4621" s="32">
        <f t="shared" si="216"/>
        <v>45524</v>
      </c>
      <c r="F4621" s="51">
        <f t="shared" si="217"/>
        <v>0.89583333333333337</v>
      </c>
      <c r="G4621" s="33">
        <f t="shared" si="218"/>
        <v>45524.895833333336</v>
      </c>
    </row>
    <row r="4622" spans="1:7" x14ac:dyDescent="0.45">
      <c r="A4622">
        <v>3.3700000000000001E-2</v>
      </c>
      <c r="B4622">
        <v>0.18</v>
      </c>
      <c r="C4622" t="s">
        <v>4424</v>
      </c>
      <c r="D4622" t="s">
        <v>4425</v>
      </c>
      <c r="E4622" s="32">
        <f t="shared" si="216"/>
        <v>45524</v>
      </c>
      <c r="F4622" s="51">
        <f t="shared" si="217"/>
        <v>0.91666666666666663</v>
      </c>
      <c r="G4622" s="33">
        <f t="shared" si="218"/>
        <v>45524.916666666664</v>
      </c>
    </row>
    <row r="4623" spans="1:7" x14ac:dyDescent="0.45">
      <c r="A4623">
        <v>3.3700000000000001E-2</v>
      </c>
      <c r="B4623">
        <v>0.18</v>
      </c>
      <c r="C4623" t="s">
        <v>4425</v>
      </c>
      <c r="D4623" t="s">
        <v>4426</v>
      </c>
      <c r="E4623" s="32">
        <f t="shared" si="216"/>
        <v>45524</v>
      </c>
      <c r="F4623" s="51">
        <f t="shared" si="217"/>
        <v>0.9375</v>
      </c>
      <c r="G4623" s="33">
        <f t="shared" si="218"/>
        <v>45524.9375</v>
      </c>
    </row>
    <row r="4624" spans="1:7" x14ac:dyDescent="0.45">
      <c r="A4624">
        <v>0</v>
      </c>
      <c r="B4624">
        <v>0</v>
      </c>
      <c r="C4624" t="s">
        <v>4426</v>
      </c>
      <c r="D4624" t="s">
        <v>4427</v>
      </c>
      <c r="E4624" s="32">
        <f t="shared" si="216"/>
        <v>45524</v>
      </c>
      <c r="F4624" s="51">
        <f t="shared" si="217"/>
        <v>0.95833333333333337</v>
      </c>
      <c r="G4624" s="33">
        <f t="shared" si="218"/>
        <v>45524.958333333336</v>
      </c>
    </row>
    <row r="4625" spans="1:7" x14ac:dyDescent="0.45">
      <c r="A4625">
        <v>0</v>
      </c>
      <c r="B4625">
        <v>0</v>
      </c>
      <c r="C4625" t="s">
        <v>4427</v>
      </c>
      <c r="D4625" t="s">
        <v>4428</v>
      </c>
      <c r="E4625" s="32">
        <f t="shared" si="216"/>
        <v>45524</v>
      </c>
      <c r="F4625" s="51">
        <f t="shared" si="217"/>
        <v>0.97916666666666663</v>
      </c>
      <c r="G4625" s="33">
        <f t="shared" si="218"/>
        <v>45524.979166666664</v>
      </c>
    </row>
    <row r="4626" spans="1:7" x14ac:dyDescent="0.45">
      <c r="A4626">
        <v>0</v>
      </c>
      <c r="B4626">
        <v>0</v>
      </c>
      <c r="C4626" t="s">
        <v>4428</v>
      </c>
      <c r="D4626" t="s">
        <v>4429</v>
      </c>
      <c r="E4626" s="32">
        <f t="shared" si="216"/>
        <v>45525</v>
      </c>
      <c r="F4626" s="51">
        <f t="shared" si="217"/>
        <v>0</v>
      </c>
      <c r="G4626" s="33">
        <f t="shared" si="218"/>
        <v>45525</v>
      </c>
    </row>
    <row r="4627" spans="1:7" x14ac:dyDescent="0.45">
      <c r="A4627">
        <v>0</v>
      </c>
      <c r="B4627">
        <v>0</v>
      </c>
      <c r="C4627" t="s">
        <v>4429</v>
      </c>
      <c r="D4627" t="s">
        <v>4430</v>
      </c>
      <c r="E4627" s="32">
        <f t="shared" si="216"/>
        <v>45525</v>
      </c>
      <c r="F4627" s="51">
        <f t="shared" si="217"/>
        <v>2.0833333333333332E-2</v>
      </c>
      <c r="G4627" s="33">
        <f t="shared" si="218"/>
        <v>45525.020833333336</v>
      </c>
    </row>
    <row r="4628" spans="1:7" x14ac:dyDescent="0.45">
      <c r="A4628">
        <v>0</v>
      </c>
      <c r="B4628">
        <v>0</v>
      </c>
      <c r="C4628" t="s">
        <v>4430</v>
      </c>
      <c r="D4628" t="s">
        <v>4431</v>
      </c>
      <c r="E4628" s="32">
        <f t="shared" si="216"/>
        <v>45525</v>
      </c>
      <c r="F4628" s="51">
        <f t="shared" si="217"/>
        <v>4.1666666666666664E-2</v>
      </c>
      <c r="G4628" s="33">
        <f t="shared" si="218"/>
        <v>45525.041666666664</v>
      </c>
    </row>
    <row r="4629" spans="1:7" x14ac:dyDescent="0.45">
      <c r="A4629">
        <v>0</v>
      </c>
      <c r="B4629">
        <v>0</v>
      </c>
      <c r="C4629" t="s">
        <v>4431</v>
      </c>
      <c r="D4629" t="s">
        <v>4432</v>
      </c>
      <c r="E4629" s="32">
        <f t="shared" si="216"/>
        <v>45525</v>
      </c>
      <c r="F4629" s="51">
        <f t="shared" si="217"/>
        <v>6.25E-2</v>
      </c>
      <c r="G4629" s="33">
        <f t="shared" si="218"/>
        <v>45525.0625</v>
      </c>
    </row>
    <row r="4630" spans="1:7" x14ac:dyDescent="0.45">
      <c r="A4630">
        <v>0</v>
      </c>
      <c r="B4630">
        <v>0</v>
      </c>
      <c r="C4630" t="s">
        <v>4432</v>
      </c>
      <c r="D4630" t="s">
        <v>4433</v>
      </c>
      <c r="E4630" s="32">
        <f t="shared" si="216"/>
        <v>45525</v>
      </c>
      <c r="F4630" s="51">
        <f t="shared" si="217"/>
        <v>8.3333333333333329E-2</v>
      </c>
      <c r="G4630" s="33">
        <f t="shared" si="218"/>
        <v>45525.083333333336</v>
      </c>
    </row>
    <row r="4631" spans="1:7" x14ac:dyDescent="0.45">
      <c r="A4631">
        <v>0</v>
      </c>
      <c r="B4631">
        <v>0</v>
      </c>
      <c r="C4631" t="s">
        <v>4433</v>
      </c>
      <c r="D4631" t="s">
        <v>4434</v>
      </c>
      <c r="E4631" s="32">
        <f t="shared" si="216"/>
        <v>45525</v>
      </c>
      <c r="F4631" s="51">
        <f t="shared" si="217"/>
        <v>0.10416666666666667</v>
      </c>
      <c r="G4631" s="33">
        <f t="shared" si="218"/>
        <v>45525.104166666664</v>
      </c>
    </row>
    <row r="4632" spans="1:7" x14ac:dyDescent="0.45">
      <c r="A4632">
        <v>0</v>
      </c>
      <c r="B4632">
        <v>0</v>
      </c>
      <c r="C4632" t="s">
        <v>4434</v>
      </c>
      <c r="D4632" t="s">
        <v>4435</v>
      </c>
      <c r="E4632" s="32">
        <f t="shared" si="216"/>
        <v>45525</v>
      </c>
      <c r="F4632" s="51">
        <f t="shared" si="217"/>
        <v>0.125</v>
      </c>
      <c r="G4632" s="33">
        <f t="shared" si="218"/>
        <v>45525.125</v>
      </c>
    </row>
    <row r="4633" spans="1:7" x14ac:dyDescent="0.45">
      <c r="A4633">
        <v>0</v>
      </c>
      <c r="B4633">
        <v>0</v>
      </c>
      <c r="C4633" t="s">
        <v>4435</v>
      </c>
      <c r="D4633" t="s">
        <v>4436</v>
      </c>
      <c r="E4633" s="32">
        <f t="shared" si="216"/>
        <v>45525</v>
      </c>
      <c r="F4633" s="51">
        <f t="shared" si="217"/>
        <v>0.14583333333333334</v>
      </c>
      <c r="G4633" s="33">
        <f t="shared" si="218"/>
        <v>45525.145833333336</v>
      </c>
    </row>
    <row r="4634" spans="1:7" x14ac:dyDescent="0.45">
      <c r="A4634">
        <v>0</v>
      </c>
      <c r="B4634">
        <v>0</v>
      </c>
      <c r="C4634" t="s">
        <v>4436</v>
      </c>
      <c r="D4634" t="s">
        <v>4437</v>
      </c>
      <c r="E4634" s="32">
        <f t="shared" si="216"/>
        <v>45525</v>
      </c>
      <c r="F4634" s="51">
        <f t="shared" si="217"/>
        <v>0.16666666666666666</v>
      </c>
      <c r="G4634" s="33">
        <f t="shared" si="218"/>
        <v>45525.166666666664</v>
      </c>
    </row>
    <row r="4635" spans="1:7" x14ac:dyDescent="0.45">
      <c r="A4635">
        <v>0</v>
      </c>
      <c r="B4635">
        <v>0</v>
      </c>
      <c r="C4635" t="s">
        <v>4437</v>
      </c>
      <c r="D4635" t="s">
        <v>4438</v>
      </c>
      <c r="E4635" s="32">
        <f t="shared" si="216"/>
        <v>45525</v>
      </c>
      <c r="F4635" s="51">
        <f t="shared" si="217"/>
        <v>0.1875</v>
      </c>
      <c r="G4635" s="33">
        <f t="shared" si="218"/>
        <v>45525.1875</v>
      </c>
    </row>
    <row r="4636" spans="1:7" x14ac:dyDescent="0.45">
      <c r="A4636">
        <v>0</v>
      </c>
      <c r="B4636">
        <v>0</v>
      </c>
      <c r="C4636" t="s">
        <v>4438</v>
      </c>
      <c r="D4636" t="s">
        <v>4439</v>
      </c>
      <c r="E4636" s="32">
        <f t="shared" si="216"/>
        <v>45525</v>
      </c>
      <c r="F4636" s="51">
        <f t="shared" si="217"/>
        <v>0.20833333333333334</v>
      </c>
      <c r="G4636" s="33">
        <f t="shared" si="218"/>
        <v>45525.208333333336</v>
      </c>
    </row>
    <row r="4637" spans="1:7" x14ac:dyDescent="0.45">
      <c r="A4637">
        <v>0</v>
      </c>
      <c r="B4637">
        <v>0</v>
      </c>
      <c r="C4637" t="s">
        <v>4439</v>
      </c>
      <c r="D4637" t="s">
        <v>4440</v>
      </c>
      <c r="E4637" s="32">
        <f t="shared" si="216"/>
        <v>45525</v>
      </c>
      <c r="F4637" s="51">
        <f t="shared" si="217"/>
        <v>0.22916666666666666</v>
      </c>
      <c r="G4637" s="33">
        <f t="shared" si="218"/>
        <v>45525.229166666664</v>
      </c>
    </row>
    <row r="4638" spans="1:7" x14ac:dyDescent="0.45">
      <c r="A4638">
        <v>0</v>
      </c>
      <c r="B4638">
        <v>0</v>
      </c>
      <c r="C4638" t="s">
        <v>4440</v>
      </c>
      <c r="D4638" t="s">
        <v>4441</v>
      </c>
      <c r="E4638" s="32">
        <f t="shared" si="216"/>
        <v>45525</v>
      </c>
      <c r="F4638" s="51">
        <f t="shared" si="217"/>
        <v>0.25</v>
      </c>
      <c r="G4638" s="33">
        <f t="shared" si="218"/>
        <v>45525.25</v>
      </c>
    </row>
    <row r="4639" spans="1:7" x14ac:dyDescent="0.45">
      <c r="A4639">
        <v>0</v>
      </c>
      <c r="B4639">
        <v>0</v>
      </c>
      <c r="C4639" t="s">
        <v>4441</v>
      </c>
      <c r="D4639" t="s">
        <v>4442</v>
      </c>
      <c r="E4639" s="32">
        <f t="shared" si="216"/>
        <v>45525</v>
      </c>
      <c r="F4639" s="51">
        <f t="shared" si="217"/>
        <v>0.27083333333333331</v>
      </c>
      <c r="G4639" s="33">
        <f t="shared" si="218"/>
        <v>45525.270833333336</v>
      </c>
    </row>
    <row r="4640" spans="1:7" x14ac:dyDescent="0.45">
      <c r="A4640">
        <v>0</v>
      </c>
      <c r="B4640">
        <v>0</v>
      </c>
      <c r="C4640" t="s">
        <v>4442</v>
      </c>
      <c r="D4640" t="s">
        <v>4443</v>
      </c>
      <c r="E4640" s="32">
        <f t="shared" si="216"/>
        <v>45525</v>
      </c>
      <c r="F4640" s="51">
        <f t="shared" si="217"/>
        <v>0.29166666666666669</v>
      </c>
      <c r="G4640" s="33">
        <f t="shared" si="218"/>
        <v>45525.291666666664</v>
      </c>
    </row>
    <row r="4641" spans="1:7" x14ac:dyDescent="0.45">
      <c r="A4641">
        <v>0</v>
      </c>
      <c r="B4641">
        <v>0</v>
      </c>
      <c r="C4641" t="s">
        <v>4443</v>
      </c>
      <c r="D4641" t="s">
        <v>4444</v>
      </c>
      <c r="E4641" s="32">
        <f t="shared" si="216"/>
        <v>45525</v>
      </c>
      <c r="F4641" s="51">
        <f t="shared" si="217"/>
        <v>0.3125</v>
      </c>
      <c r="G4641" s="33">
        <f t="shared" si="218"/>
        <v>45525.3125</v>
      </c>
    </row>
    <row r="4642" spans="1:7" x14ac:dyDescent="0.45">
      <c r="A4642">
        <v>0</v>
      </c>
      <c r="B4642">
        <v>0</v>
      </c>
      <c r="C4642" t="s">
        <v>4444</v>
      </c>
      <c r="D4642" t="s">
        <v>4445</v>
      </c>
      <c r="E4642" s="32">
        <f t="shared" si="216"/>
        <v>45525</v>
      </c>
      <c r="F4642" s="51">
        <f t="shared" si="217"/>
        <v>0.33333333333333331</v>
      </c>
      <c r="G4642" s="33">
        <f t="shared" si="218"/>
        <v>45525.333333333336</v>
      </c>
    </row>
    <row r="4643" spans="1:7" x14ac:dyDescent="0.45">
      <c r="A4643">
        <v>0</v>
      </c>
      <c r="B4643">
        <v>0</v>
      </c>
      <c r="C4643" t="s">
        <v>4445</v>
      </c>
      <c r="D4643" t="s">
        <v>4446</v>
      </c>
      <c r="E4643" s="32">
        <f t="shared" si="216"/>
        <v>45525</v>
      </c>
      <c r="F4643" s="51">
        <f t="shared" si="217"/>
        <v>0.35416666666666669</v>
      </c>
      <c r="G4643" s="33">
        <f t="shared" si="218"/>
        <v>45525.354166666664</v>
      </c>
    </row>
    <row r="4644" spans="1:7" x14ac:dyDescent="0.45">
      <c r="A4644">
        <v>1.12E-2</v>
      </c>
      <c r="B4644">
        <v>0.06</v>
      </c>
      <c r="C4644" t="s">
        <v>4446</v>
      </c>
      <c r="D4644" t="s">
        <v>4447</v>
      </c>
      <c r="E4644" s="32">
        <f t="shared" si="216"/>
        <v>45525</v>
      </c>
      <c r="F4644" s="51">
        <f t="shared" si="217"/>
        <v>0.375</v>
      </c>
      <c r="G4644" s="33">
        <f t="shared" si="218"/>
        <v>45525.375</v>
      </c>
    </row>
    <row r="4645" spans="1:7" x14ac:dyDescent="0.45">
      <c r="A4645">
        <v>0.10100000000000001</v>
      </c>
      <c r="B4645">
        <v>0.55000000000000004</v>
      </c>
      <c r="C4645" t="s">
        <v>4447</v>
      </c>
      <c r="D4645" t="s">
        <v>4448</v>
      </c>
      <c r="E4645" s="32">
        <f t="shared" si="216"/>
        <v>45525</v>
      </c>
      <c r="F4645" s="51">
        <f t="shared" si="217"/>
        <v>0.39583333333333331</v>
      </c>
      <c r="G4645" s="33">
        <f t="shared" si="218"/>
        <v>45525.395833333336</v>
      </c>
    </row>
    <row r="4646" spans="1:7" x14ac:dyDescent="0.45">
      <c r="A4646">
        <v>0</v>
      </c>
      <c r="B4646">
        <v>0</v>
      </c>
      <c r="C4646" t="s">
        <v>4448</v>
      </c>
      <c r="D4646" t="s">
        <v>4449</v>
      </c>
      <c r="E4646" s="32">
        <f t="shared" si="216"/>
        <v>45525</v>
      </c>
      <c r="F4646" s="51">
        <f t="shared" si="217"/>
        <v>0.41666666666666669</v>
      </c>
      <c r="G4646" s="33">
        <f t="shared" si="218"/>
        <v>45525.416666666664</v>
      </c>
    </row>
    <row r="4647" spans="1:7" x14ac:dyDescent="0.45">
      <c r="A4647">
        <v>0</v>
      </c>
      <c r="B4647">
        <v>0</v>
      </c>
      <c r="C4647" t="s">
        <v>4449</v>
      </c>
      <c r="D4647" t="s">
        <v>4450</v>
      </c>
      <c r="E4647" s="32">
        <f t="shared" si="216"/>
        <v>45525</v>
      </c>
      <c r="F4647" s="51">
        <f t="shared" si="217"/>
        <v>0.4375</v>
      </c>
      <c r="G4647" s="33">
        <f t="shared" si="218"/>
        <v>45525.4375</v>
      </c>
    </row>
    <row r="4648" spans="1:7" x14ac:dyDescent="0.45">
      <c r="A4648">
        <v>0</v>
      </c>
      <c r="B4648">
        <v>0</v>
      </c>
      <c r="C4648" t="s">
        <v>4450</v>
      </c>
      <c r="D4648" t="s">
        <v>4451</v>
      </c>
      <c r="E4648" s="32">
        <f t="shared" si="216"/>
        <v>45525</v>
      </c>
      <c r="F4648" s="51">
        <f t="shared" si="217"/>
        <v>0.45833333333333331</v>
      </c>
      <c r="G4648" s="33">
        <f t="shared" si="218"/>
        <v>45525.458333333336</v>
      </c>
    </row>
    <row r="4649" spans="1:7" x14ac:dyDescent="0.45">
      <c r="A4649">
        <v>0</v>
      </c>
      <c r="B4649">
        <v>0</v>
      </c>
      <c r="C4649" t="s">
        <v>4451</v>
      </c>
      <c r="D4649" t="s">
        <v>4452</v>
      </c>
      <c r="E4649" s="32">
        <f t="shared" si="216"/>
        <v>45525</v>
      </c>
      <c r="F4649" s="51">
        <f t="shared" si="217"/>
        <v>0.47916666666666669</v>
      </c>
      <c r="G4649" s="33">
        <f t="shared" si="218"/>
        <v>45525.479166666664</v>
      </c>
    </row>
    <row r="4650" spans="1:7" x14ac:dyDescent="0.45">
      <c r="A4650">
        <v>0</v>
      </c>
      <c r="B4650">
        <v>0</v>
      </c>
      <c r="C4650" t="s">
        <v>4452</v>
      </c>
      <c r="D4650" t="s">
        <v>4453</v>
      </c>
      <c r="E4650" s="32">
        <f t="shared" si="216"/>
        <v>45525</v>
      </c>
      <c r="F4650" s="51">
        <f t="shared" si="217"/>
        <v>0.5</v>
      </c>
      <c r="G4650" s="33">
        <f t="shared" si="218"/>
        <v>45525.5</v>
      </c>
    </row>
    <row r="4651" spans="1:7" x14ac:dyDescent="0.45">
      <c r="A4651">
        <v>0</v>
      </c>
      <c r="B4651">
        <v>0</v>
      </c>
      <c r="C4651" t="s">
        <v>4453</v>
      </c>
      <c r="D4651" t="s">
        <v>4454</v>
      </c>
      <c r="E4651" s="32">
        <f t="shared" si="216"/>
        <v>45525</v>
      </c>
      <c r="F4651" s="51">
        <f t="shared" si="217"/>
        <v>0.52083333333333337</v>
      </c>
      <c r="G4651" s="33">
        <f t="shared" si="218"/>
        <v>45525.520833333336</v>
      </c>
    </row>
    <row r="4652" spans="1:7" x14ac:dyDescent="0.45">
      <c r="A4652">
        <v>0</v>
      </c>
      <c r="B4652">
        <v>0</v>
      </c>
      <c r="C4652" t="s">
        <v>4454</v>
      </c>
      <c r="D4652" t="s">
        <v>4455</v>
      </c>
      <c r="E4652" s="32">
        <f t="shared" si="216"/>
        <v>45525</v>
      </c>
      <c r="F4652" s="51">
        <f t="shared" si="217"/>
        <v>0.54166666666666663</v>
      </c>
      <c r="G4652" s="33">
        <f t="shared" si="218"/>
        <v>45525.541666666664</v>
      </c>
    </row>
    <row r="4653" spans="1:7" x14ac:dyDescent="0.45">
      <c r="A4653">
        <v>0</v>
      </c>
      <c r="B4653">
        <v>0</v>
      </c>
      <c r="C4653" t="s">
        <v>4455</v>
      </c>
      <c r="D4653" t="s">
        <v>4456</v>
      </c>
      <c r="E4653" s="32">
        <f t="shared" si="216"/>
        <v>45525</v>
      </c>
      <c r="F4653" s="51">
        <f t="shared" si="217"/>
        <v>0.5625</v>
      </c>
      <c r="G4653" s="33">
        <f t="shared" si="218"/>
        <v>45525.5625</v>
      </c>
    </row>
    <row r="4654" spans="1:7" x14ac:dyDescent="0.45">
      <c r="A4654">
        <v>0</v>
      </c>
      <c r="B4654">
        <v>0</v>
      </c>
      <c r="C4654" t="s">
        <v>4456</v>
      </c>
      <c r="D4654" t="s">
        <v>4457</v>
      </c>
      <c r="E4654" s="32">
        <f t="shared" si="216"/>
        <v>45525</v>
      </c>
      <c r="F4654" s="51">
        <f t="shared" si="217"/>
        <v>0.58333333333333337</v>
      </c>
      <c r="G4654" s="33">
        <f t="shared" si="218"/>
        <v>45525.583333333336</v>
      </c>
    </row>
    <row r="4655" spans="1:7" x14ac:dyDescent="0.45">
      <c r="A4655">
        <v>0</v>
      </c>
      <c r="B4655">
        <v>0</v>
      </c>
      <c r="C4655" t="s">
        <v>4457</v>
      </c>
      <c r="D4655" t="s">
        <v>4458</v>
      </c>
      <c r="E4655" s="32">
        <f t="shared" si="216"/>
        <v>45525</v>
      </c>
      <c r="F4655" s="51">
        <f t="shared" si="217"/>
        <v>0.60416666666666663</v>
      </c>
      <c r="G4655" s="33">
        <f t="shared" si="218"/>
        <v>45525.604166666664</v>
      </c>
    </row>
    <row r="4656" spans="1:7" x14ac:dyDescent="0.45">
      <c r="A4656">
        <v>0</v>
      </c>
      <c r="B4656">
        <v>0</v>
      </c>
      <c r="C4656" t="s">
        <v>4458</v>
      </c>
      <c r="D4656" t="s">
        <v>4459</v>
      </c>
      <c r="E4656" s="32">
        <f t="shared" si="216"/>
        <v>45525</v>
      </c>
      <c r="F4656" s="51">
        <f t="shared" si="217"/>
        <v>0.625</v>
      </c>
      <c r="G4656" s="33">
        <f t="shared" si="218"/>
        <v>45525.625</v>
      </c>
    </row>
    <row r="4657" spans="1:7" x14ac:dyDescent="0.45">
      <c r="A4657">
        <v>0</v>
      </c>
      <c r="B4657">
        <v>0</v>
      </c>
      <c r="C4657" t="s">
        <v>4459</v>
      </c>
      <c r="D4657" t="s">
        <v>4460</v>
      </c>
      <c r="E4657" s="32">
        <f t="shared" si="216"/>
        <v>45525</v>
      </c>
      <c r="F4657" s="51">
        <f t="shared" si="217"/>
        <v>0.64583333333333337</v>
      </c>
      <c r="G4657" s="33">
        <f t="shared" si="218"/>
        <v>45525.645833333336</v>
      </c>
    </row>
    <row r="4658" spans="1:7" x14ac:dyDescent="0.45">
      <c r="A4658">
        <v>0</v>
      </c>
      <c r="B4658">
        <v>0</v>
      </c>
      <c r="C4658" t="s">
        <v>4460</v>
      </c>
      <c r="D4658" t="s">
        <v>4461</v>
      </c>
      <c r="E4658" s="32">
        <f t="shared" si="216"/>
        <v>45525</v>
      </c>
      <c r="F4658" s="51">
        <f t="shared" si="217"/>
        <v>0.66666666666666663</v>
      </c>
      <c r="G4658" s="33">
        <f t="shared" si="218"/>
        <v>45525.666666666664</v>
      </c>
    </row>
    <row r="4659" spans="1:7" x14ac:dyDescent="0.45">
      <c r="A4659">
        <v>0</v>
      </c>
      <c r="B4659">
        <v>0</v>
      </c>
      <c r="C4659" t="s">
        <v>4461</v>
      </c>
      <c r="D4659" t="s">
        <v>4462</v>
      </c>
      <c r="E4659" s="32">
        <f t="shared" si="216"/>
        <v>45525</v>
      </c>
      <c r="F4659" s="51">
        <f t="shared" si="217"/>
        <v>0.6875</v>
      </c>
      <c r="G4659" s="33">
        <f t="shared" si="218"/>
        <v>45525.6875</v>
      </c>
    </row>
    <row r="4660" spans="1:7" x14ac:dyDescent="0.45">
      <c r="A4660">
        <v>0</v>
      </c>
      <c r="B4660">
        <v>0</v>
      </c>
      <c r="C4660" t="s">
        <v>4462</v>
      </c>
      <c r="D4660" t="s">
        <v>4463</v>
      </c>
      <c r="E4660" s="32">
        <f t="shared" si="216"/>
        <v>45525</v>
      </c>
      <c r="F4660" s="51">
        <f t="shared" si="217"/>
        <v>0.70833333333333337</v>
      </c>
      <c r="G4660" s="33">
        <f t="shared" si="218"/>
        <v>45525.708333333336</v>
      </c>
    </row>
    <row r="4661" spans="1:7" x14ac:dyDescent="0.45">
      <c r="A4661">
        <v>0</v>
      </c>
      <c r="B4661">
        <v>0</v>
      </c>
      <c r="C4661" t="s">
        <v>4463</v>
      </c>
      <c r="D4661" t="s">
        <v>4464</v>
      </c>
      <c r="E4661" s="32">
        <f t="shared" si="216"/>
        <v>45525</v>
      </c>
      <c r="F4661" s="51">
        <f t="shared" si="217"/>
        <v>0.72916666666666663</v>
      </c>
      <c r="G4661" s="33">
        <f t="shared" si="218"/>
        <v>45525.729166666664</v>
      </c>
    </row>
    <row r="4662" spans="1:7" x14ac:dyDescent="0.45">
      <c r="A4662">
        <v>0.86399999999999999</v>
      </c>
      <c r="B4662">
        <v>4.74</v>
      </c>
      <c r="C4662" t="s">
        <v>4464</v>
      </c>
      <c r="D4662" t="s">
        <v>4465</v>
      </c>
      <c r="E4662" s="32">
        <f t="shared" si="216"/>
        <v>45525</v>
      </c>
      <c r="F4662" s="51">
        <f t="shared" si="217"/>
        <v>0.75</v>
      </c>
      <c r="G4662" s="33">
        <f t="shared" si="218"/>
        <v>45525.75</v>
      </c>
    </row>
    <row r="4663" spans="1:7" x14ac:dyDescent="0.45">
      <c r="A4663">
        <v>0</v>
      </c>
      <c r="B4663">
        <v>0</v>
      </c>
      <c r="C4663" t="s">
        <v>4465</v>
      </c>
      <c r="D4663" t="s">
        <v>4466</v>
      </c>
      <c r="E4663" s="32">
        <f t="shared" si="216"/>
        <v>45525</v>
      </c>
      <c r="F4663" s="51">
        <f t="shared" si="217"/>
        <v>0.77083333333333337</v>
      </c>
      <c r="G4663" s="33">
        <f t="shared" si="218"/>
        <v>45525.770833333336</v>
      </c>
    </row>
    <row r="4664" spans="1:7" x14ac:dyDescent="0.45">
      <c r="A4664">
        <v>6.6763000000000003</v>
      </c>
      <c r="B4664">
        <v>36.65</v>
      </c>
      <c r="C4664" t="s">
        <v>4466</v>
      </c>
      <c r="D4664" t="s">
        <v>4467</v>
      </c>
      <c r="E4664" s="32">
        <f t="shared" si="216"/>
        <v>45525</v>
      </c>
      <c r="F4664" s="51">
        <f t="shared" si="217"/>
        <v>0.79166666666666663</v>
      </c>
      <c r="G4664" s="33">
        <f t="shared" si="218"/>
        <v>45525.791666666664</v>
      </c>
    </row>
    <row r="4665" spans="1:7" x14ac:dyDescent="0.45">
      <c r="A4665">
        <v>0.28050000000000003</v>
      </c>
      <c r="B4665">
        <v>1.54</v>
      </c>
      <c r="C4665" t="s">
        <v>4467</v>
      </c>
      <c r="D4665" t="s">
        <v>4468</v>
      </c>
      <c r="E4665" s="32">
        <f t="shared" si="216"/>
        <v>45525</v>
      </c>
      <c r="F4665" s="51">
        <f t="shared" si="217"/>
        <v>0.8125</v>
      </c>
      <c r="G4665" s="33">
        <f t="shared" si="218"/>
        <v>45525.8125</v>
      </c>
    </row>
    <row r="4666" spans="1:7" x14ac:dyDescent="0.45">
      <c r="A4666">
        <v>0.35909999999999997</v>
      </c>
      <c r="B4666">
        <v>1.97</v>
      </c>
      <c r="C4666" t="s">
        <v>4468</v>
      </c>
      <c r="D4666" t="s">
        <v>4469</v>
      </c>
      <c r="E4666" s="32">
        <f t="shared" si="216"/>
        <v>45525</v>
      </c>
      <c r="F4666" s="51">
        <f t="shared" si="217"/>
        <v>0.83333333333333337</v>
      </c>
      <c r="G4666" s="33">
        <f t="shared" si="218"/>
        <v>45525.833333333336</v>
      </c>
    </row>
    <row r="4667" spans="1:7" x14ac:dyDescent="0.45">
      <c r="A4667">
        <v>0</v>
      </c>
      <c r="B4667">
        <v>0</v>
      </c>
      <c r="C4667" t="s">
        <v>4469</v>
      </c>
      <c r="D4667" t="s">
        <v>4470</v>
      </c>
      <c r="E4667" s="32">
        <f t="shared" si="216"/>
        <v>45525</v>
      </c>
      <c r="F4667" s="51">
        <f t="shared" si="217"/>
        <v>0.85416666666666663</v>
      </c>
      <c r="G4667" s="33">
        <f t="shared" si="218"/>
        <v>45525.854166666664</v>
      </c>
    </row>
    <row r="4668" spans="1:7" x14ac:dyDescent="0.45">
      <c r="A4668">
        <v>0</v>
      </c>
      <c r="B4668">
        <v>0</v>
      </c>
      <c r="C4668" t="s">
        <v>4470</v>
      </c>
      <c r="D4668" t="s">
        <v>4471</v>
      </c>
      <c r="E4668" s="32">
        <f t="shared" si="216"/>
        <v>45525</v>
      </c>
      <c r="F4668" s="51">
        <f t="shared" si="217"/>
        <v>0.875</v>
      </c>
      <c r="G4668" s="33">
        <f t="shared" si="218"/>
        <v>45525.875</v>
      </c>
    </row>
    <row r="4669" spans="1:7" x14ac:dyDescent="0.45">
      <c r="A4669">
        <v>0.3478</v>
      </c>
      <c r="B4669">
        <v>1.91</v>
      </c>
      <c r="C4669" t="s">
        <v>4471</v>
      </c>
      <c r="D4669" t="s">
        <v>4472</v>
      </c>
      <c r="E4669" s="32">
        <f t="shared" si="216"/>
        <v>45525</v>
      </c>
      <c r="F4669" s="51">
        <f t="shared" si="217"/>
        <v>0.89583333333333337</v>
      </c>
      <c r="G4669" s="33">
        <f t="shared" si="218"/>
        <v>45525.895833333336</v>
      </c>
    </row>
    <row r="4670" spans="1:7" x14ac:dyDescent="0.45">
      <c r="A4670">
        <v>0</v>
      </c>
      <c r="B4670">
        <v>0</v>
      </c>
      <c r="C4670" t="s">
        <v>4472</v>
      </c>
      <c r="D4670" t="s">
        <v>4473</v>
      </c>
      <c r="E4670" s="32">
        <f t="shared" si="216"/>
        <v>45525</v>
      </c>
      <c r="F4670" s="51">
        <f t="shared" si="217"/>
        <v>0.91666666666666663</v>
      </c>
      <c r="G4670" s="33">
        <f t="shared" si="218"/>
        <v>45525.916666666664</v>
      </c>
    </row>
    <row r="4671" spans="1:7" x14ac:dyDescent="0.45">
      <c r="A4671">
        <v>1.12E-2</v>
      </c>
      <c r="B4671">
        <v>0.06</v>
      </c>
      <c r="C4671" t="s">
        <v>4473</v>
      </c>
      <c r="D4671" t="s">
        <v>4474</v>
      </c>
      <c r="E4671" s="32">
        <f t="shared" si="216"/>
        <v>45525</v>
      </c>
      <c r="F4671" s="51">
        <f t="shared" si="217"/>
        <v>0.9375</v>
      </c>
      <c r="G4671" s="33">
        <f t="shared" si="218"/>
        <v>45525.9375</v>
      </c>
    </row>
    <row r="4672" spans="1:7" x14ac:dyDescent="0.45">
      <c r="A4672">
        <v>0.4713</v>
      </c>
      <c r="B4672">
        <v>2.59</v>
      </c>
      <c r="C4672" t="s">
        <v>4474</v>
      </c>
      <c r="D4672" t="s">
        <v>4475</v>
      </c>
      <c r="E4672" s="32">
        <f t="shared" si="216"/>
        <v>45525</v>
      </c>
      <c r="F4672" s="51">
        <f t="shared" si="217"/>
        <v>0.95833333333333337</v>
      </c>
      <c r="G4672" s="33">
        <f t="shared" si="218"/>
        <v>45525.958333333336</v>
      </c>
    </row>
    <row r="4673" spans="1:7" x14ac:dyDescent="0.45">
      <c r="A4673">
        <v>0</v>
      </c>
      <c r="B4673">
        <v>0</v>
      </c>
      <c r="C4673" t="s">
        <v>4475</v>
      </c>
      <c r="D4673" t="s">
        <v>4476</v>
      </c>
      <c r="E4673" s="32">
        <f t="shared" si="216"/>
        <v>45525</v>
      </c>
      <c r="F4673" s="51">
        <f t="shared" si="217"/>
        <v>0.97916666666666663</v>
      </c>
      <c r="G4673" s="33">
        <f t="shared" si="218"/>
        <v>45525.979166666664</v>
      </c>
    </row>
    <row r="4674" spans="1:7" x14ac:dyDescent="0.45">
      <c r="A4674">
        <v>0</v>
      </c>
      <c r="B4674">
        <v>0</v>
      </c>
      <c r="C4674" t="s">
        <v>4476</v>
      </c>
      <c r="D4674" t="s">
        <v>4477</v>
      </c>
      <c r="E4674" s="32">
        <f t="shared" si="216"/>
        <v>45526</v>
      </c>
      <c r="F4674" s="51">
        <f t="shared" si="217"/>
        <v>0</v>
      </c>
      <c r="G4674" s="33">
        <f t="shared" si="218"/>
        <v>45526</v>
      </c>
    </row>
    <row r="4675" spans="1:7" x14ac:dyDescent="0.45">
      <c r="A4675">
        <v>0</v>
      </c>
      <c r="B4675">
        <v>0</v>
      </c>
      <c r="C4675" t="s">
        <v>4477</v>
      </c>
      <c r="D4675" t="s">
        <v>4478</v>
      </c>
      <c r="E4675" s="32">
        <f t="shared" si="216"/>
        <v>45526</v>
      </c>
      <c r="F4675" s="51">
        <f t="shared" si="217"/>
        <v>2.0833333333333332E-2</v>
      </c>
      <c r="G4675" s="33">
        <f t="shared" si="218"/>
        <v>45526.020833333336</v>
      </c>
    </row>
    <row r="4676" spans="1:7" x14ac:dyDescent="0.45">
      <c r="A4676">
        <v>0</v>
      </c>
      <c r="B4676">
        <v>0</v>
      </c>
      <c r="C4676" t="s">
        <v>4478</v>
      </c>
      <c r="D4676" t="s">
        <v>4479</v>
      </c>
      <c r="E4676" s="32">
        <f t="shared" ref="E4676:E4739" si="219">DATE(MID(C4676,2,4),MID(C4676,7,2),MID(C4676,10,2))</f>
        <v>45526</v>
      </c>
      <c r="F4676" s="51">
        <f t="shared" ref="F4676:F4739" si="220">TIME(MID(C4676,13,2),MID(C4676,16,2),0)</f>
        <v>4.1666666666666664E-2</v>
      </c>
      <c r="G4676" s="33">
        <f t="shared" ref="G4676:G4739" si="221">E4676+F4676</f>
        <v>45526.041666666664</v>
      </c>
    </row>
    <row r="4677" spans="1:7" x14ac:dyDescent="0.45">
      <c r="A4677">
        <v>0</v>
      </c>
      <c r="B4677">
        <v>0</v>
      </c>
      <c r="C4677" t="s">
        <v>4479</v>
      </c>
      <c r="D4677" t="s">
        <v>4480</v>
      </c>
      <c r="E4677" s="32">
        <f t="shared" si="219"/>
        <v>45526</v>
      </c>
      <c r="F4677" s="51">
        <f t="shared" si="220"/>
        <v>6.25E-2</v>
      </c>
      <c r="G4677" s="33">
        <f t="shared" si="221"/>
        <v>45526.0625</v>
      </c>
    </row>
    <row r="4678" spans="1:7" x14ac:dyDescent="0.45">
      <c r="A4678">
        <v>0</v>
      </c>
      <c r="B4678">
        <v>0</v>
      </c>
      <c r="C4678" t="s">
        <v>4480</v>
      </c>
      <c r="D4678" t="s">
        <v>4481</v>
      </c>
      <c r="E4678" s="32">
        <f t="shared" si="219"/>
        <v>45526</v>
      </c>
      <c r="F4678" s="51">
        <f t="shared" si="220"/>
        <v>8.3333333333333329E-2</v>
      </c>
      <c r="G4678" s="33">
        <f t="shared" si="221"/>
        <v>45526.083333333336</v>
      </c>
    </row>
    <row r="4679" spans="1:7" x14ac:dyDescent="0.45">
      <c r="A4679">
        <v>0</v>
      </c>
      <c r="B4679">
        <v>0</v>
      </c>
      <c r="C4679" t="s">
        <v>4481</v>
      </c>
      <c r="D4679" t="s">
        <v>4482</v>
      </c>
      <c r="E4679" s="32">
        <f t="shared" si="219"/>
        <v>45526</v>
      </c>
      <c r="F4679" s="51">
        <f t="shared" si="220"/>
        <v>0.10416666666666667</v>
      </c>
      <c r="G4679" s="33">
        <f t="shared" si="221"/>
        <v>45526.104166666664</v>
      </c>
    </row>
    <row r="4680" spans="1:7" x14ac:dyDescent="0.45">
      <c r="A4680">
        <v>0</v>
      </c>
      <c r="B4680">
        <v>0</v>
      </c>
      <c r="C4680" t="s">
        <v>4482</v>
      </c>
      <c r="D4680" t="s">
        <v>4483</v>
      </c>
      <c r="E4680" s="32">
        <f t="shared" si="219"/>
        <v>45526</v>
      </c>
      <c r="F4680" s="51">
        <f t="shared" si="220"/>
        <v>0.125</v>
      </c>
      <c r="G4680" s="33">
        <f t="shared" si="221"/>
        <v>45526.125</v>
      </c>
    </row>
    <row r="4681" spans="1:7" x14ac:dyDescent="0.45">
      <c r="A4681">
        <v>0</v>
      </c>
      <c r="B4681">
        <v>0</v>
      </c>
      <c r="C4681" t="s">
        <v>4483</v>
      </c>
      <c r="D4681" t="s">
        <v>4484</v>
      </c>
      <c r="E4681" s="32">
        <f t="shared" si="219"/>
        <v>45526</v>
      </c>
      <c r="F4681" s="51">
        <f t="shared" si="220"/>
        <v>0.14583333333333334</v>
      </c>
      <c r="G4681" s="33">
        <f t="shared" si="221"/>
        <v>45526.145833333336</v>
      </c>
    </row>
    <row r="4682" spans="1:7" x14ac:dyDescent="0.45">
      <c r="A4682">
        <v>0</v>
      </c>
      <c r="B4682">
        <v>0</v>
      </c>
      <c r="C4682" t="s">
        <v>4484</v>
      </c>
      <c r="D4682" t="s">
        <v>4485</v>
      </c>
      <c r="E4682" s="32">
        <f t="shared" si="219"/>
        <v>45526</v>
      </c>
      <c r="F4682" s="51">
        <f t="shared" si="220"/>
        <v>0.16666666666666666</v>
      </c>
      <c r="G4682" s="33">
        <f t="shared" si="221"/>
        <v>45526.166666666664</v>
      </c>
    </row>
    <row r="4683" spans="1:7" x14ac:dyDescent="0.45">
      <c r="A4683">
        <v>0</v>
      </c>
      <c r="B4683">
        <v>0</v>
      </c>
      <c r="C4683" t="s">
        <v>4485</v>
      </c>
      <c r="D4683" t="s">
        <v>4486</v>
      </c>
      <c r="E4683" s="32">
        <f t="shared" si="219"/>
        <v>45526</v>
      </c>
      <c r="F4683" s="51">
        <f t="shared" si="220"/>
        <v>0.1875</v>
      </c>
      <c r="G4683" s="33">
        <f t="shared" si="221"/>
        <v>45526.1875</v>
      </c>
    </row>
    <row r="4684" spans="1:7" x14ac:dyDescent="0.45">
      <c r="A4684">
        <v>0</v>
      </c>
      <c r="B4684">
        <v>0</v>
      </c>
      <c r="C4684" t="s">
        <v>4486</v>
      </c>
      <c r="D4684" t="s">
        <v>4487</v>
      </c>
      <c r="E4684" s="32">
        <f t="shared" si="219"/>
        <v>45526</v>
      </c>
      <c r="F4684" s="51">
        <f t="shared" si="220"/>
        <v>0.20833333333333334</v>
      </c>
      <c r="G4684" s="33">
        <f t="shared" si="221"/>
        <v>45526.208333333336</v>
      </c>
    </row>
    <row r="4685" spans="1:7" x14ac:dyDescent="0.45">
      <c r="A4685">
        <v>0</v>
      </c>
      <c r="B4685">
        <v>0</v>
      </c>
      <c r="C4685" t="s">
        <v>4487</v>
      </c>
      <c r="D4685" t="s">
        <v>4488</v>
      </c>
      <c r="E4685" s="32">
        <f t="shared" si="219"/>
        <v>45526</v>
      </c>
      <c r="F4685" s="51">
        <f t="shared" si="220"/>
        <v>0.22916666666666666</v>
      </c>
      <c r="G4685" s="33">
        <f t="shared" si="221"/>
        <v>45526.229166666664</v>
      </c>
    </row>
    <row r="4686" spans="1:7" x14ac:dyDescent="0.45">
      <c r="A4686">
        <v>0</v>
      </c>
      <c r="B4686">
        <v>0</v>
      </c>
      <c r="C4686" t="s">
        <v>4488</v>
      </c>
      <c r="D4686" t="s">
        <v>4489</v>
      </c>
      <c r="E4686" s="32">
        <f t="shared" si="219"/>
        <v>45526</v>
      </c>
      <c r="F4686" s="51">
        <f t="shared" si="220"/>
        <v>0.25</v>
      </c>
      <c r="G4686" s="33">
        <f t="shared" si="221"/>
        <v>45526.25</v>
      </c>
    </row>
    <row r="4687" spans="1:7" x14ac:dyDescent="0.45">
      <c r="A4687">
        <v>0</v>
      </c>
      <c r="B4687">
        <v>0</v>
      </c>
      <c r="C4687" t="s">
        <v>4489</v>
      </c>
      <c r="D4687" t="s">
        <v>4490</v>
      </c>
      <c r="E4687" s="32">
        <f t="shared" si="219"/>
        <v>45526</v>
      </c>
      <c r="F4687" s="51">
        <f t="shared" si="220"/>
        <v>0.27083333333333331</v>
      </c>
      <c r="G4687" s="33">
        <f t="shared" si="221"/>
        <v>45526.270833333336</v>
      </c>
    </row>
    <row r="4688" spans="1:7" x14ac:dyDescent="0.45">
      <c r="A4688">
        <v>0</v>
      </c>
      <c r="B4688">
        <v>0</v>
      </c>
      <c r="C4688" t="s">
        <v>4490</v>
      </c>
      <c r="D4688" t="s">
        <v>4491</v>
      </c>
      <c r="E4688" s="32">
        <f t="shared" si="219"/>
        <v>45526</v>
      </c>
      <c r="F4688" s="51">
        <f t="shared" si="220"/>
        <v>0.29166666666666669</v>
      </c>
      <c r="G4688" s="33">
        <f t="shared" si="221"/>
        <v>45526.291666666664</v>
      </c>
    </row>
    <row r="4689" spans="1:7" x14ac:dyDescent="0.45">
      <c r="A4689">
        <v>0</v>
      </c>
      <c r="B4689">
        <v>0</v>
      </c>
      <c r="C4689" t="s">
        <v>4491</v>
      </c>
      <c r="D4689" t="s">
        <v>4492</v>
      </c>
      <c r="E4689" s="32">
        <f t="shared" si="219"/>
        <v>45526</v>
      </c>
      <c r="F4689" s="51">
        <f t="shared" si="220"/>
        <v>0.3125</v>
      </c>
      <c r="G4689" s="33">
        <f t="shared" si="221"/>
        <v>45526.3125</v>
      </c>
    </row>
    <row r="4690" spans="1:7" x14ac:dyDescent="0.45">
      <c r="A4690">
        <v>0</v>
      </c>
      <c r="B4690">
        <v>0</v>
      </c>
      <c r="C4690" t="s">
        <v>4492</v>
      </c>
      <c r="D4690" t="s">
        <v>4493</v>
      </c>
      <c r="E4690" s="32">
        <f t="shared" si="219"/>
        <v>45526</v>
      </c>
      <c r="F4690" s="51">
        <f t="shared" si="220"/>
        <v>0.33333333333333331</v>
      </c>
      <c r="G4690" s="33">
        <f t="shared" si="221"/>
        <v>45526.333333333336</v>
      </c>
    </row>
    <row r="4691" spans="1:7" x14ac:dyDescent="0.45">
      <c r="A4691">
        <v>0</v>
      </c>
      <c r="B4691">
        <v>0</v>
      </c>
      <c r="C4691" t="s">
        <v>4493</v>
      </c>
      <c r="D4691" t="s">
        <v>4494</v>
      </c>
      <c r="E4691" s="32">
        <f t="shared" si="219"/>
        <v>45526</v>
      </c>
      <c r="F4691" s="51">
        <f t="shared" si="220"/>
        <v>0.35416666666666669</v>
      </c>
      <c r="G4691" s="33">
        <f t="shared" si="221"/>
        <v>45526.354166666664</v>
      </c>
    </row>
    <row r="4692" spans="1:7" x14ac:dyDescent="0.45">
      <c r="A4692">
        <v>0</v>
      </c>
      <c r="B4692">
        <v>0</v>
      </c>
      <c r="C4692" t="s">
        <v>4494</v>
      </c>
      <c r="D4692" t="s">
        <v>4495</v>
      </c>
      <c r="E4692" s="32">
        <f t="shared" si="219"/>
        <v>45526</v>
      </c>
      <c r="F4692" s="51">
        <f t="shared" si="220"/>
        <v>0.375</v>
      </c>
      <c r="G4692" s="33">
        <f t="shared" si="221"/>
        <v>45526.375</v>
      </c>
    </row>
    <row r="4693" spans="1:7" x14ac:dyDescent="0.45">
      <c r="A4693">
        <v>7.85E-2</v>
      </c>
      <c r="B4693">
        <v>0.43</v>
      </c>
      <c r="C4693" t="s">
        <v>4495</v>
      </c>
      <c r="D4693" t="s">
        <v>4496</v>
      </c>
      <c r="E4693" s="32">
        <f t="shared" si="219"/>
        <v>45526</v>
      </c>
      <c r="F4693" s="51">
        <f t="shared" si="220"/>
        <v>0.39583333333333331</v>
      </c>
      <c r="G4693" s="33">
        <f t="shared" si="221"/>
        <v>45526.395833333336</v>
      </c>
    </row>
    <row r="4694" spans="1:7" x14ac:dyDescent="0.45">
      <c r="A4694">
        <v>0</v>
      </c>
      <c r="B4694">
        <v>0</v>
      </c>
      <c r="C4694" t="s">
        <v>4496</v>
      </c>
      <c r="D4694" t="s">
        <v>4497</v>
      </c>
      <c r="E4694" s="32">
        <f t="shared" si="219"/>
        <v>45526</v>
      </c>
      <c r="F4694" s="51">
        <f t="shared" si="220"/>
        <v>0.41666666666666669</v>
      </c>
      <c r="G4694" s="33">
        <f t="shared" si="221"/>
        <v>45526.416666666664</v>
      </c>
    </row>
    <row r="4695" spans="1:7" x14ac:dyDescent="0.45">
      <c r="A4695">
        <v>0</v>
      </c>
      <c r="B4695">
        <v>0</v>
      </c>
      <c r="C4695" t="s">
        <v>4497</v>
      </c>
      <c r="D4695" t="s">
        <v>4498</v>
      </c>
      <c r="E4695" s="32">
        <f t="shared" si="219"/>
        <v>45526</v>
      </c>
      <c r="F4695" s="51">
        <f t="shared" si="220"/>
        <v>0.4375</v>
      </c>
      <c r="G4695" s="33">
        <f t="shared" si="221"/>
        <v>45526.4375</v>
      </c>
    </row>
    <row r="4696" spans="1:7" x14ac:dyDescent="0.45">
      <c r="A4696">
        <v>0</v>
      </c>
      <c r="B4696">
        <v>0</v>
      </c>
      <c r="C4696" t="s">
        <v>4498</v>
      </c>
      <c r="D4696" t="s">
        <v>4499</v>
      </c>
      <c r="E4696" s="32">
        <f t="shared" si="219"/>
        <v>45526</v>
      </c>
      <c r="F4696" s="51">
        <f t="shared" si="220"/>
        <v>0.45833333333333331</v>
      </c>
      <c r="G4696" s="33">
        <f t="shared" si="221"/>
        <v>45526.458333333336</v>
      </c>
    </row>
    <row r="4697" spans="1:7" x14ac:dyDescent="0.45">
      <c r="A4697">
        <v>0</v>
      </c>
      <c r="B4697">
        <v>0</v>
      </c>
      <c r="C4697" t="s">
        <v>4499</v>
      </c>
      <c r="D4697" t="s">
        <v>4500</v>
      </c>
      <c r="E4697" s="32">
        <f t="shared" si="219"/>
        <v>45526</v>
      </c>
      <c r="F4697" s="51">
        <f t="shared" si="220"/>
        <v>0.47916666666666669</v>
      </c>
      <c r="G4697" s="33">
        <f t="shared" si="221"/>
        <v>45526.479166666664</v>
      </c>
    </row>
    <row r="4698" spans="1:7" x14ac:dyDescent="0.45">
      <c r="A4698">
        <v>0</v>
      </c>
      <c r="B4698">
        <v>0</v>
      </c>
      <c r="C4698" t="s">
        <v>4500</v>
      </c>
      <c r="D4698" t="s">
        <v>4501</v>
      </c>
      <c r="E4698" s="32">
        <f t="shared" si="219"/>
        <v>45526</v>
      </c>
      <c r="F4698" s="51">
        <f t="shared" si="220"/>
        <v>0.5</v>
      </c>
      <c r="G4698" s="33">
        <f t="shared" si="221"/>
        <v>45526.5</v>
      </c>
    </row>
    <row r="4699" spans="1:7" x14ac:dyDescent="0.45">
      <c r="A4699">
        <v>0</v>
      </c>
      <c r="B4699">
        <v>0</v>
      </c>
      <c r="C4699" t="s">
        <v>4501</v>
      </c>
      <c r="D4699" t="s">
        <v>4502</v>
      </c>
      <c r="E4699" s="32">
        <f t="shared" si="219"/>
        <v>45526</v>
      </c>
      <c r="F4699" s="51">
        <f t="shared" si="220"/>
        <v>0.52083333333333337</v>
      </c>
      <c r="G4699" s="33">
        <f t="shared" si="221"/>
        <v>45526.520833333336</v>
      </c>
    </row>
    <row r="4700" spans="1:7" x14ac:dyDescent="0.45">
      <c r="A4700">
        <v>0</v>
      </c>
      <c r="B4700">
        <v>0</v>
      </c>
      <c r="C4700" t="s">
        <v>4502</v>
      </c>
      <c r="D4700" t="s">
        <v>4503</v>
      </c>
      <c r="E4700" s="32">
        <f t="shared" si="219"/>
        <v>45526</v>
      </c>
      <c r="F4700" s="51">
        <f t="shared" si="220"/>
        <v>0.54166666666666663</v>
      </c>
      <c r="G4700" s="33">
        <f t="shared" si="221"/>
        <v>45526.541666666664</v>
      </c>
    </row>
    <row r="4701" spans="1:7" x14ac:dyDescent="0.45">
      <c r="A4701">
        <v>0</v>
      </c>
      <c r="B4701">
        <v>0</v>
      </c>
      <c r="C4701" t="s">
        <v>4503</v>
      </c>
      <c r="D4701" t="s">
        <v>4504</v>
      </c>
      <c r="E4701" s="32">
        <f t="shared" si="219"/>
        <v>45526</v>
      </c>
      <c r="F4701" s="51">
        <f t="shared" si="220"/>
        <v>0.5625</v>
      </c>
      <c r="G4701" s="33">
        <f t="shared" si="221"/>
        <v>45526.5625</v>
      </c>
    </row>
    <row r="4702" spans="1:7" x14ac:dyDescent="0.45">
      <c r="A4702">
        <v>0</v>
      </c>
      <c r="B4702">
        <v>0</v>
      </c>
      <c r="C4702" t="s">
        <v>4504</v>
      </c>
      <c r="D4702" t="s">
        <v>4505</v>
      </c>
      <c r="E4702" s="32">
        <f t="shared" si="219"/>
        <v>45526</v>
      </c>
      <c r="F4702" s="51">
        <f t="shared" si="220"/>
        <v>0.58333333333333337</v>
      </c>
      <c r="G4702" s="33">
        <f t="shared" si="221"/>
        <v>45526.583333333336</v>
      </c>
    </row>
    <row r="4703" spans="1:7" x14ac:dyDescent="0.45">
      <c r="A4703">
        <v>0</v>
      </c>
      <c r="B4703">
        <v>0</v>
      </c>
      <c r="C4703" t="s">
        <v>4505</v>
      </c>
      <c r="D4703" t="s">
        <v>4506</v>
      </c>
      <c r="E4703" s="32">
        <f t="shared" si="219"/>
        <v>45526</v>
      </c>
      <c r="F4703" s="51">
        <f t="shared" si="220"/>
        <v>0.60416666666666663</v>
      </c>
      <c r="G4703" s="33">
        <f t="shared" si="221"/>
        <v>45526.604166666664</v>
      </c>
    </row>
    <row r="4704" spans="1:7" x14ac:dyDescent="0.45">
      <c r="A4704">
        <v>0</v>
      </c>
      <c r="B4704">
        <v>0</v>
      </c>
      <c r="C4704" t="s">
        <v>4506</v>
      </c>
      <c r="D4704" t="s">
        <v>4507</v>
      </c>
      <c r="E4704" s="32">
        <f t="shared" si="219"/>
        <v>45526</v>
      </c>
      <c r="F4704" s="51">
        <f t="shared" si="220"/>
        <v>0.625</v>
      </c>
      <c r="G4704" s="33">
        <f t="shared" si="221"/>
        <v>45526.625</v>
      </c>
    </row>
    <row r="4705" spans="1:7" x14ac:dyDescent="0.45">
      <c r="A4705">
        <v>0</v>
      </c>
      <c r="B4705">
        <v>0</v>
      </c>
      <c r="C4705" t="s">
        <v>4507</v>
      </c>
      <c r="D4705" t="s">
        <v>4508</v>
      </c>
      <c r="E4705" s="32">
        <f t="shared" si="219"/>
        <v>45526</v>
      </c>
      <c r="F4705" s="51">
        <f t="shared" si="220"/>
        <v>0.64583333333333337</v>
      </c>
      <c r="G4705" s="33">
        <f t="shared" si="221"/>
        <v>45526.645833333336</v>
      </c>
    </row>
    <row r="4706" spans="1:7" x14ac:dyDescent="0.45">
      <c r="A4706">
        <v>0</v>
      </c>
      <c r="B4706">
        <v>0</v>
      </c>
      <c r="C4706" t="s">
        <v>4508</v>
      </c>
      <c r="D4706" t="s">
        <v>4509</v>
      </c>
      <c r="E4706" s="32">
        <f t="shared" si="219"/>
        <v>45526</v>
      </c>
      <c r="F4706" s="51">
        <f t="shared" si="220"/>
        <v>0.66666666666666663</v>
      </c>
      <c r="G4706" s="33">
        <f t="shared" si="221"/>
        <v>45526.666666666664</v>
      </c>
    </row>
    <row r="4707" spans="1:7" x14ac:dyDescent="0.45">
      <c r="A4707">
        <v>0</v>
      </c>
      <c r="B4707">
        <v>0</v>
      </c>
      <c r="C4707" t="s">
        <v>4509</v>
      </c>
      <c r="D4707" t="s">
        <v>4510</v>
      </c>
      <c r="E4707" s="32">
        <f t="shared" si="219"/>
        <v>45526</v>
      </c>
      <c r="F4707" s="51">
        <f t="shared" si="220"/>
        <v>0.6875</v>
      </c>
      <c r="G4707" s="33">
        <f t="shared" si="221"/>
        <v>45526.6875</v>
      </c>
    </row>
    <row r="4708" spans="1:7" x14ac:dyDescent="0.45">
      <c r="A4708">
        <v>0</v>
      </c>
      <c r="B4708">
        <v>0</v>
      </c>
      <c r="C4708" t="s">
        <v>4510</v>
      </c>
      <c r="D4708" t="s">
        <v>4511</v>
      </c>
      <c r="E4708" s="32">
        <f t="shared" si="219"/>
        <v>45526</v>
      </c>
      <c r="F4708" s="51">
        <f t="shared" si="220"/>
        <v>0.70833333333333337</v>
      </c>
      <c r="G4708" s="33">
        <f t="shared" si="221"/>
        <v>45526.708333333336</v>
      </c>
    </row>
    <row r="4709" spans="1:7" x14ac:dyDescent="0.45">
      <c r="A4709">
        <v>0</v>
      </c>
      <c r="B4709">
        <v>0</v>
      </c>
      <c r="C4709" t="s">
        <v>4511</v>
      </c>
      <c r="D4709" t="s">
        <v>4512</v>
      </c>
      <c r="E4709" s="32">
        <f t="shared" si="219"/>
        <v>45526</v>
      </c>
      <c r="F4709" s="51">
        <f t="shared" si="220"/>
        <v>0.72916666666666663</v>
      </c>
      <c r="G4709" s="33">
        <f t="shared" si="221"/>
        <v>45526.729166666664</v>
      </c>
    </row>
    <row r="4710" spans="1:7" x14ac:dyDescent="0.45">
      <c r="A4710">
        <v>0</v>
      </c>
      <c r="B4710">
        <v>0</v>
      </c>
      <c r="C4710" t="s">
        <v>4512</v>
      </c>
      <c r="D4710" t="s">
        <v>4513</v>
      </c>
      <c r="E4710" s="32">
        <f t="shared" si="219"/>
        <v>45526</v>
      </c>
      <c r="F4710" s="51">
        <f t="shared" si="220"/>
        <v>0.75</v>
      </c>
      <c r="G4710" s="33">
        <f t="shared" si="221"/>
        <v>45526.75</v>
      </c>
    </row>
    <row r="4711" spans="1:7" x14ac:dyDescent="0.45">
      <c r="A4711">
        <v>0</v>
      </c>
      <c r="B4711">
        <v>0</v>
      </c>
      <c r="C4711" t="s">
        <v>4513</v>
      </c>
      <c r="D4711" t="s">
        <v>4514</v>
      </c>
      <c r="E4711" s="32">
        <f t="shared" si="219"/>
        <v>45526</v>
      </c>
      <c r="F4711" s="51">
        <f t="shared" si="220"/>
        <v>0.77083333333333337</v>
      </c>
      <c r="G4711" s="33">
        <f t="shared" si="221"/>
        <v>45526.770833333336</v>
      </c>
    </row>
    <row r="4712" spans="1:7" x14ac:dyDescent="0.45">
      <c r="A4712">
        <v>0</v>
      </c>
      <c r="B4712">
        <v>0</v>
      </c>
      <c r="C4712" t="s">
        <v>4514</v>
      </c>
      <c r="D4712" t="s">
        <v>4515</v>
      </c>
      <c r="E4712" s="32">
        <f t="shared" si="219"/>
        <v>45526</v>
      </c>
      <c r="F4712" s="51">
        <f t="shared" si="220"/>
        <v>0.79166666666666663</v>
      </c>
      <c r="G4712" s="33">
        <f t="shared" si="221"/>
        <v>45526.791666666664</v>
      </c>
    </row>
    <row r="4713" spans="1:7" x14ac:dyDescent="0.45">
      <c r="A4713">
        <v>0</v>
      </c>
      <c r="B4713">
        <v>0</v>
      </c>
      <c r="C4713" t="s">
        <v>4515</v>
      </c>
      <c r="D4713" t="s">
        <v>4516</v>
      </c>
      <c r="E4713" s="32">
        <f t="shared" si="219"/>
        <v>45526</v>
      </c>
      <c r="F4713" s="51">
        <f t="shared" si="220"/>
        <v>0.8125</v>
      </c>
      <c r="G4713" s="33">
        <f t="shared" si="221"/>
        <v>45526.8125</v>
      </c>
    </row>
    <row r="4714" spans="1:7" x14ac:dyDescent="0.45">
      <c r="A4714">
        <v>0</v>
      </c>
      <c r="B4714">
        <v>0</v>
      </c>
      <c r="C4714" t="s">
        <v>4516</v>
      </c>
      <c r="D4714" t="s">
        <v>4517</v>
      </c>
      <c r="E4714" s="32">
        <f t="shared" si="219"/>
        <v>45526</v>
      </c>
      <c r="F4714" s="51">
        <f t="shared" si="220"/>
        <v>0.83333333333333337</v>
      </c>
      <c r="G4714" s="33">
        <f t="shared" si="221"/>
        <v>45526.833333333336</v>
      </c>
    </row>
    <row r="4715" spans="1:7" x14ac:dyDescent="0.45">
      <c r="A4715">
        <v>0</v>
      </c>
      <c r="B4715">
        <v>0</v>
      </c>
      <c r="C4715" t="s">
        <v>4517</v>
      </c>
      <c r="D4715" t="s">
        <v>4518</v>
      </c>
      <c r="E4715" s="32">
        <f t="shared" si="219"/>
        <v>45526</v>
      </c>
      <c r="F4715" s="51">
        <f t="shared" si="220"/>
        <v>0.85416666666666663</v>
      </c>
      <c r="G4715" s="33">
        <f t="shared" si="221"/>
        <v>45526.854166666664</v>
      </c>
    </row>
    <row r="4716" spans="1:7" x14ac:dyDescent="0.45">
      <c r="A4716">
        <v>0</v>
      </c>
      <c r="B4716">
        <v>0</v>
      </c>
      <c r="C4716" t="s">
        <v>4518</v>
      </c>
      <c r="D4716" t="s">
        <v>4519</v>
      </c>
      <c r="E4716" s="32">
        <f t="shared" si="219"/>
        <v>45526</v>
      </c>
      <c r="F4716" s="51">
        <f t="shared" si="220"/>
        <v>0.875</v>
      </c>
      <c r="G4716" s="33">
        <f t="shared" si="221"/>
        <v>45526.875</v>
      </c>
    </row>
    <row r="4717" spans="1:7" x14ac:dyDescent="0.45">
      <c r="A4717">
        <v>0</v>
      </c>
      <c r="B4717">
        <v>0</v>
      </c>
      <c r="C4717" t="s">
        <v>4519</v>
      </c>
      <c r="D4717" t="s">
        <v>4520</v>
      </c>
      <c r="E4717" s="32">
        <f t="shared" si="219"/>
        <v>45526</v>
      </c>
      <c r="F4717" s="51">
        <f t="shared" si="220"/>
        <v>0.89583333333333337</v>
      </c>
      <c r="G4717" s="33">
        <f t="shared" si="221"/>
        <v>45526.895833333336</v>
      </c>
    </row>
    <row r="4718" spans="1:7" x14ac:dyDescent="0.45">
      <c r="A4718">
        <v>0.57230000000000003</v>
      </c>
      <c r="B4718">
        <v>3.14</v>
      </c>
      <c r="C4718" t="s">
        <v>4520</v>
      </c>
      <c r="D4718" t="s">
        <v>4521</v>
      </c>
      <c r="E4718" s="32">
        <f t="shared" si="219"/>
        <v>45526</v>
      </c>
      <c r="F4718" s="51">
        <f t="shared" si="220"/>
        <v>0.91666666666666663</v>
      </c>
      <c r="G4718" s="33">
        <f t="shared" si="221"/>
        <v>45526.916666666664</v>
      </c>
    </row>
    <row r="4719" spans="1:7" x14ac:dyDescent="0.45">
      <c r="A4719">
        <v>0</v>
      </c>
      <c r="B4719">
        <v>0</v>
      </c>
      <c r="C4719" t="s">
        <v>4521</v>
      </c>
      <c r="D4719" t="s">
        <v>4522</v>
      </c>
      <c r="E4719" s="32">
        <f t="shared" si="219"/>
        <v>45526</v>
      </c>
      <c r="F4719" s="51">
        <f t="shared" si="220"/>
        <v>0.9375</v>
      </c>
      <c r="G4719" s="33">
        <f t="shared" si="221"/>
        <v>45526.9375</v>
      </c>
    </row>
    <row r="4720" spans="1:7" x14ac:dyDescent="0.45">
      <c r="A4720">
        <v>0</v>
      </c>
      <c r="B4720">
        <v>0</v>
      </c>
      <c r="C4720" t="s">
        <v>4522</v>
      </c>
      <c r="D4720" t="s">
        <v>4523</v>
      </c>
      <c r="E4720" s="32">
        <f t="shared" si="219"/>
        <v>45526</v>
      </c>
      <c r="F4720" s="51">
        <f t="shared" si="220"/>
        <v>0.95833333333333337</v>
      </c>
      <c r="G4720" s="33">
        <f t="shared" si="221"/>
        <v>45526.958333333336</v>
      </c>
    </row>
    <row r="4721" spans="1:7" x14ac:dyDescent="0.45">
      <c r="A4721">
        <v>0</v>
      </c>
      <c r="B4721">
        <v>0</v>
      </c>
      <c r="C4721" t="s">
        <v>4523</v>
      </c>
      <c r="D4721" t="s">
        <v>4524</v>
      </c>
      <c r="E4721" s="32">
        <f t="shared" si="219"/>
        <v>45526</v>
      </c>
      <c r="F4721" s="51">
        <f t="shared" si="220"/>
        <v>0.97916666666666663</v>
      </c>
      <c r="G4721" s="33">
        <f t="shared" si="221"/>
        <v>45526.979166666664</v>
      </c>
    </row>
    <row r="4722" spans="1:7" x14ac:dyDescent="0.45">
      <c r="A4722">
        <v>0</v>
      </c>
      <c r="B4722">
        <v>0</v>
      </c>
      <c r="C4722" t="s">
        <v>4524</v>
      </c>
      <c r="D4722" t="s">
        <v>4525</v>
      </c>
      <c r="E4722" s="32">
        <f t="shared" si="219"/>
        <v>45527</v>
      </c>
      <c r="F4722" s="51">
        <f t="shared" si="220"/>
        <v>0</v>
      </c>
      <c r="G4722" s="33">
        <f t="shared" si="221"/>
        <v>45527</v>
      </c>
    </row>
    <row r="4723" spans="1:7" x14ac:dyDescent="0.45">
      <c r="A4723">
        <v>0</v>
      </c>
      <c r="B4723">
        <v>0</v>
      </c>
      <c r="C4723" t="s">
        <v>4525</v>
      </c>
      <c r="D4723" t="s">
        <v>4526</v>
      </c>
      <c r="E4723" s="32">
        <f t="shared" si="219"/>
        <v>45527</v>
      </c>
      <c r="F4723" s="51">
        <f t="shared" si="220"/>
        <v>2.0833333333333332E-2</v>
      </c>
      <c r="G4723" s="33">
        <f t="shared" si="221"/>
        <v>45527.020833333336</v>
      </c>
    </row>
    <row r="4724" spans="1:7" x14ac:dyDescent="0.45">
      <c r="A4724">
        <v>0</v>
      </c>
      <c r="B4724">
        <v>0</v>
      </c>
      <c r="C4724" t="s">
        <v>4526</v>
      </c>
      <c r="D4724" t="s">
        <v>4527</v>
      </c>
      <c r="E4724" s="32">
        <f t="shared" si="219"/>
        <v>45527</v>
      </c>
      <c r="F4724" s="51">
        <f t="shared" si="220"/>
        <v>4.1666666666666664E-2</v>
      </c>
      <c r="G4724" s="33">
        <f t="shared" si="221"/>
        <v>45527.041666666664</v>
      </c>
    </row>
    <row r="4725" spans="1:7" x14ac:dyDescent="0.45">
      <c r="A4725">
        <v>0</v>
      </c>
      <c r="B4725">
        <v>0</v>
      </c>
      <c r="C4725" t="s">
        <v>4527</v>
      </c>
      <c r="D4725" t="s">
        <v>4528</v>
      </c>
      <c r="E4725" s="32">
        <f t="shared" si="219"/>
        <v>45527</v>
      </c>
      <c r="F4725" s="51">
        <f t="shared" si="220"/>
        <v>6.25E-2</v>
      </c>
      <c r="G4725" s="33">
        <f t="shared" si="221"/>
        <v>45527.0625</v>
      </c>
    </row>
    <row r="4726" spans="1:7" x14ac:dyDescent="0.45">
      <c r="A4726">
        <v>0</v>
      </c>
      <c r="B4726">
        <v>0</v>
      </c>
      <c r="C4726" t="s">
        <v>4528</v>
      </c>
      <c r="D4726" t="s">
        <v>4529</v>
      </c>
      <c r="E4726" s="32">
        <f t="shared" si="219"/>
        <v>45527</v>
      </c>
      <c r="F4726" s="51">
        <f t="shared" si="220"/>
        <v>8.3333333333333329E-2</v>
      </c>
      <c r="G4726" s="33">
        <f t="shared" si="221"/>
        <v>45527.083333333336</v>
      </c>
    </row>
    <row r="4727" spans="1:7" x14ac:dyDescent="0.45">
      <c r="A4727">
        <v>0</v>
      </c>
      <c r="B4727">
        <v>0</v>
      </c>
      <c r="C4727" t="s">
        <v>4529</v>
      </c>
      <c r="D4727" t="s">
        <v>4530</v>
      </c>
      <c r="E4727" s="32">
        <f t="shared" si="219"/>
        <v>45527</v>
      </c>
      <c r="F4727" s="51">
        <f t="shared" si="220"/>
        <v>0.10416666666666667</v>
      </c>
      <c r="G4727" s="33">
        <f t="shared" si="221"/>
        <v>45527.104166666664</v>
      </c>
    </row>
    <row r="4728" spans="1:7" x14ac:dyDescent="0.45">
      <c r="A4728">
        <v>0</v>
      </c>
      <c r="B4728">
        <v>0</v>
      </c>
      <c r="C4728" t="s">
        <v>4530</v>
      </c>
      <c r="D4728" t="s">
        <v>4531</v>
      </c>
      <c r="E4728" s="32">
        <f t="shared" si="219"/>
        <v>45527</v>
      </c>
      <c r="F4728" s="51">
        <f t="shared" si="220"/>
        <v>0.125</v>
      </c>
      <c r="G4728" s="33">
        <f t="shared" si="221"/>
        <v>45527.125</v>
      </c>
    </row>
    <row r="4729" spans="1:7" x14ac:dyDescent="0.45">
      <c r="A4729">
        <v>0</v>
      </c>
      <c r="B4729">
        <v>0</v>
      </c>
      <c r="C4729" t="s">
        <v>4531</v>
      </c>
      <c r="D4729" t="s">
        <v>4532</v>
      </c>
      <c r="E4729" s="32">
        <f t="shared" si="219"/>
        <v>45527</v>
      </c>
      <c r="F4729" s="51">
        <f t="shared" si="220"/>
        <v>0.14583333333333334</v>
      </c>
      <c r="G4729" s="33">
        <f t="shared" si="221"/>
        <v>45527.145833333336</v>
      </c>
    </row>
    <row r="4730" spans="1:7" x14ac:dyDescent="0.45">
      <c r="A4730">
        <v>0</v>
      </c>
      <c r="B4730">
        <v>0</v>
      </c>
      <c r="C4730" t="s">
        <v>4532</v>
      </c>
      <c r="D4730" t="s">
        <v>4533</v>
      </c>
      <c r="E4730" s="32">
        <f t="shared" si="219"/>
        <v>45527</v>
      </c>
      <c r="F4730" s="51">
        <f t="shared" si="220"/>
        <v>0.16666666666666666</v>
      </c>
      <c r="G4730" s="33">
        <f t="shared" si="221"/>
        <v>45527.166666666664</v>
      </c>
    </row>
    <row r="4731" spans="1:7" x14ac:dyDescent="0.45">
      <c r="A4731">
        <v>0</v>
      </c>
      <c r="B4731">
        <v>0</v>
      </c>
      <c r="C4731" t="s">
        <v>4533</v>
      </c>
      <c r="D4731" t="s">
        <v>4534</v>
      </c>
      <c r="E4731" s="32">
        <f t="shared" si="219"/>
        <v>45527</v>
      </c>
      <c r="F4731" s="51">
        <f t="shared" si="220"/>
        <v>0.1875</v>
      </c>
      <c r="G4731" s="33">
        <f t="shared" si="221"/>
        <v>45527.1875</v>
      </c>
    </row>
    <row r="4732" spans="1:7" x14ac:dyDescent="0.45">
      <c r="A4732">
        <v>0</v>
      </c>
      <c r="B4732">
        <v>0</v>
      </c>
      <c r="C4732" t="s">
        <v>4534</v>
      </c>
      <c r="D4732" t="s">
        <v>4535</v>
      </c>
      <c r="E4732" s="32">
        <f t="shared" si="219"/>
        <v>45527</v>
      </c>
      <c r="F4732" s="51">
        <f t="shared" si="220"/>
        <v>0.20833333333333334</v>
      </c>
      <c r="G4732" s="33">
        <f t="shared" si="221"/>
        <v>45527.208333333336</v>
      </c>
    </row>
    <row r="4733" spans="1:7" x14ac:dyDescent="0.45">
      <c r="A4733">
        <v>0</v>
      </c>
      <c r="B4733">
        <v>0</v>
      </c>
      <c r="C4733" t="s">
        <v>4535</v>
      </c>
      <c r="D4733" t="s">
        <v>4536</v>
      </c>
      <c r="E4733" s="32">
        <f t="shared" si="219"/>
        <v>45527</v>
      </c>
      <c r="F4733" s="51">
        <f t="shared" si="220"/>
        <v>0.22916666666666666</v>
      </c>
      <c r="G4733" s="33">
        <f t="shared" si="221"/>
        <v>45527.229166666664</v>
      </c>
    </row>
    <row r="4734" spans="1:7" x14ac:dyDescent="0.45">
      <c r="A4734">
        <v>0</v>
      </c>
      <c r="B4734">
        <v>0</v>
      </c>
      <c r="C4734" t="s">
        <v>4536</v>
      </c>
      <c r="D4734" t="s">
        <v>4537</v>
      </c>
      <c r="E4734" s="32">
        <f t="shared" si="219"/>
        <v>45527</v>
      </c>
      <c r="F4734" s="51">
        <f t="shared" si="220"/>
        <v>0.25</v>
      </c>
      <c r="G4734" s="33">
        <f t="shared" si="221"/>
        <v>45527.25</v>
      </c>
    </row>
    <row r="4735" spans="1:7" x14ac:dyDescent="0.45">
      <c r="A4735">
        <v>0</v>
      </c>
      <c r="B4735">
        <v>0</v>
      </c>
      <c r="C4735" t="s">
        <v>4537</v>
      </c>
      <c r="D4735" t="s">
        <v>4538</v>
      </c>
      <c r="E4735" s="32">
        <f t="shared" si="219"/>
        <v>45527</v>
      </c>
      <c r="F4735" s="51">
        <f t="shared" si="220"/>
        <v>0.27083333333333331</v>
      </c>
      <c r="G4735" s="33">
        <f t="shared" si="221"/>
        <v>45527.270833333336</v>
      </c>
    </row>
    <row r="4736" spans="1:7" x14ac:dyDescent="0.45">
      <c r="A4736">
        <v>0</v>
      </c>
      <c r="B4736">
        <v>0</v>
      </c>
      <c r="C4736" t="s">
        <v>4538</v>
      </c>
      <c r="D4736" t="s">
        <v>4539</v>
      </c>
      <c r="E4736" s="32">
        <f t="shared" si="219"/>
        <v>45527</v>
      </c>
      <c r="F4736" s="51">
        <f t="shared" si="220"/>
        <v>0.29166666666666669</v>
      </c>
      <c r="G4736" s="33">
        <f t="shared" si="221"/>
        <v>45527.291666666664</v>
      </c>
    </row>
    <row r="4737" spans="1:7" x14ac:dyDescent="0.45">
      <c r="A4737">
        <v>0</v>
      </c>
      <c r="B4737">
        <v>0</v>
      </c>
      <c r="C4737" t="s">
        <v>4539</v>
      </c>
      <c r="D4737" t="s">
        <v>4540</v>
      </c>
      <c r="E4737" s="32">
        <f t="shared" si="219"/>
        <v>45527</v>
      </c>
      <c r="F4737" s="51">
        <f t="shared" si="220"/>
        <v>0.3125</v>
      </c>
      <c r="G4737" s="33">
        <f t="shared" si="221"/>
        <v>45527.3125</v>
      </c>
    </row>
    <row r="4738" spans="1:7" x14ac:dyDescent="0.45">
      <c r="A4738">
        <v>0</v>
      </c>
      <c r="B4738">
        <v>0</v>
      </c>
      <c r="C4738" t="s">
        <v>4540</v>
      </c>
      <c r="D4738" t="s">
        <v>4541</v>
      </c>
      <c r="E4738" s="32">
        <f t="shared" si="219"/>
        <v>45527</v>
      </c>
      <c r="F4738" s="51">
        <f t="shared" si="220"/>
        <v>0.33333333333333331</v>
      </c>
      <c r="G4738" s="33">
        <f t="shared" si="221"/>
        <v>45527.333333333336</v>
      </c>
    </row>
    <row r="4739" spans="1:7" x14ac:dyDescent="0.45">
      <c r="A4739">
        <v>0</v>
      </c>
      <c r="B4739">
        <v>0</v>
      </c>
      <c r="C4739" t="s">
        <v>4541</v>
      </c>
      <c r="D4739" t="s">
        <v>4542</v>
      </c>
      <c r="E4739" s="32">
        <f t="shared" si="219"/>
        <v>45527</v>
      </c>
      <c r="F4739" s="51">
        <f t="shared" si="220"/>
        <v>0.35416666666666669</v>
      </c>
      <c r="G4739" s="33">
        <f t="shared" si="221"/>
        <v>45527.354166666664</v>
      </c>
    </row>
    <row r="4740" spans="1:7" x14ac:dyDescent="0.45">
      <c r="A4740">
        <v>0</v>
      </c>
      <c r="B4740">
        <v>0</v>
      </c>
      <c r="C4740" t="s">
        <v>4542</v>
      </c>
      <c r="D4740" t="s">
        <v>4543</v>
      </c>
      <c r="E4740" s="32">
        <f t="shared" ref="E4740:E4803" si="222">DATE(MID(C4740,2,4),MID(C4740,7,2),MID(C4740,10,2))</f>
        <v>45527</v>
      </c>
      <c r="F4740" s="51">
        <f t="shared" ref="F4740:F4803" si="223">TIME(MID(C4740,13,2),MID(C4740,16,2),0)</f>
        <v>0.375</v>
      </c>
      <c r="G4740" s="33">
        <f t="shared" ref="G4740:G4803" si="224">E4740+F4740</f>
        <v>45527.375</v>
      </c>
    </row>
    <row r="4741" spans="1:7" x14ac:dyDescent="0.45">
      <c r="A4741">
        <v>0.1459</v>
      </c>
      <c r="B4741">
        <v>0.8</v>
      </c>
      <c r="C4741" t="s">
        <v>4543</v>
      </c>
      <c r="D4741" t="s">
        <v>4544</v>
      </c>
      <c r="E4741" s="32">
        <f t="shared" si="222"/>
        <v>45527</v>
      </c>
      <c r="F4741" s="51">
        <f t="shared" si="223"/>
        <v>0.39583333333333331</v>
      </c>
      <c r="G4741" s="33">
        <f t="shared" si="224"/>
        <v>45527.395833333336</v>
      </c>
    </row>
    <row r="4742" spans="1:7" x14ac:dyDescent="0.45">
      <c r="A4742">
        <v>0</v>
      </c>
      <c r="B4742">
        <v>0</v>
      </c>
      <c r="C4742" t="s">
        <v>4544</v>
      </c>
      <c r="D4742" t="s">
        <v>4545</v>
      </c>
      <c r="E4742" s="32">
        <f t="shared" si="222"/>
        <v>45527</v>
      </c>
      <c r="F4742" s="51">
        <f t="shared" si="223"/>
        <v>0.41666666666666669</v>
      </c>
      <c r="G4742" s="33">
        <f t="shared" si="224"/>
        <v>45527.416666666664</v>
      </c>
    </row>
    <row r="4743" spans="1:7" x14ac:dyDescent="0.45">
      <c r="A4743">
        <v>0</v>
      </c>
      <c r="B4743">
        <v>0</v>
      </c>
      <c r="C4743" t="s">
        <v>4545</v>
      </c>
      <c r="D4743" t="s">
        <v>4546</v>
      </c>
      <c r="E4743" s="32">
        <f t="shared" si="222"/>
        <v>45527</v>
      </c>
      <c r="F4743" s="51">
        <f t="shared" si="223"/>
        <v>0.4375</v>
      </c>
      <c r="G4743" s="33">
        <f t="shared" si="224"/>
        <v>45527.4375</v>
      </c>
    </row>
    <row r="4744" spans="1:7" x14ac:dyDescent="0.45">
      <c r="A4744">
        <v>0</v>
      </c>
      <c r="B4744">
        <v>0</v>
      </c>
      <c r="C4744" t="s">
        <v>4546</v>
      </c>
      <c r="D4744" t="s">
        <v>4547</v>
      </c>
      <c r="E4744" s="32">
        <f t="shared" si="222"/>
        <v>45527</v>
      </c>
      <c r="F4744" s="51">
        <f t="shared" si="223"/>
        <v>0.45833333333333331</v>
      </c>
      <c r="G4744" s="33">
        <f t="shared" si="224"/>
        <v>45527.458333333336</v>
      </c>
    </row>
    <row r="4745" spans="1:7" x14ac:dyDescent="0.45">
      <c r="A4745">
        <v>0</v>
      </c>
      <c r="B4745">
        <v>0</v>
      </c>
      <c r="C4745" t="s">
        <v>4547</v>
      </c>
      <c r="D4745" t="s">
        <v>4548</v>
      </c>
      <c r="E4745" s="32">
        <f t="shared" si="222"/>
        <v>45527</v>
      </c>
      <c r="F4745" s="51">
        <f t="shared" si="223"/>
        <v>0.47916666666666669</v>
      </c>
      <c r="G4745" s="33">
        <f t="shared" si="224"/>
        <v>45527.479166666664</v>
      </c>
    </row>
    <row r="4746" spans="1:7" x14ac:dyDescent="0.45">
      <c r="A4746">
        <v>0</v>
      </c>
      <c r="B4746">
        <v>0</v>
      </c>
      <c r="C4746" t="s">
        <v>4548</v>
      </c>
      <c r="D4746" t="s">
        <v>4549</v>
      </c>
      <c r="E4746" s="32">
        <f t="shared" si="222"/>
        <v>45527</v>
      </c>
      <c r="F4746" s="51">
        <f t="shared" si="223"/>
        <v>0.5</v>
      </c>
      <c r="G4746" s="33">
        <f t="shared" si="224"/>
        <v>45527.5</v>
      </c>
    </row>
    <row r="4747" spans="1:7" x14ac:dyDescent="0.45">
      <c r="A4747">
        <v>0</v>
      </c>
      <c r="B4747">
        <v>0</v>
      </c>
      <c r="C4747" t="s">
        <v>4549</v>
      </c>
      <c r="D4747" t="s">
        <v>4550</v>
      </c>
      <c r="E4747" s="32">
        <f t="shared" si="222"/>
        <v>45527</v>
      </c>
      <c r="F4747" s="51">
        <f t="shared" si="223"/>
        <v>0.52083333333333337</v>
      </c>
      <c r="G4747" s="33">
        <f t="shared" si="224"/>
        <v>45527.520833333336</v>
      </c>
    </row>
    <row r="4748" spans="1:7" x14ac:dyDescent="0.45">
      <c r="A4748">
        <v>0</v>
      </c>
      <c r="B4748">
        <v>0</v>
      </c>
      <c r="C4748" t="s">
        <v>4550</v>
      </c>
      <c r="D4748" t="s">
        <v>4551</v>
      </c>
      <c r="E4748" s="32">
        <f t="shared" si="222"/>
        <v>45527</v>
      </c>
      <c r="F4748" s="51">
        <f t="shared" si="223"/>
        <v>0.54166666666666663</v>
      </c>
      <c r="G4748" s="33">
        <f t="shared" si="224"/>
        <v>45527.541666666664</v>
      </c>
    </row>
    <row r="4749" spans="1:7" x14ac:dyDescent="0.45">
      <c r="A4749">
        <v>0</v>
      </c>
      <c r="B4749">
        <v>0</v>
      </c>
      <c r="C4749" t="s">
        <v>4551</v>
      </c>
      <c r="D4749" t="s">
        <v>4552</v>
      </c>
      <c r="E4749" s="32">
        <f t="shared" si="222"/>
        <v>45527</v>
      </c>
      <c r="F4749" s="51">
        <f t="shared" si="223"/>
        <v>0.5625</v>
      </c>
      <c r="G4749" s="33">
        <f t="shared" si="224"/>
        <v>45527.5625</v>
      </c>
    </row>
    <row r="4750" spans="1:7" x14ac:dyDescent="0.45">
      <c r="A4750">
        <v>0</v>
      </c>
      <c r="B4750">
        <v>0</v>
      </c>
      <c r="C4750" t="s">
        <v>4552</v>
      </c>
      <c r="D4750" t="s">
        <v>4553</v>
      </c>
      <c r="E4750" s="32">
        <f t="shared" si="222"/>
        <v>45527</v>
      </c>
      <c r="F4750" s="51">
        <f t="shared" si="223"/>
        <v>0.58333333333333337</v>
      </c>
      <c r="G4750" s="33">
        <f t="shared" si="224"/>
        <v>45527.583333333336</v>
      </c>
    </row>
    <row r="4751" spans="1:7" x14ac:dyDescent="0.45">
      <c r="A4751">
        <v>0</v>
      </c>
      <c r="B4751">
        <v>0</v>
      </c>
      <c r="C4751" t="s">
        <v>4553</v>
      </c>
      <c r="D4751" t="s">
        <v>4554</v>
      </c>
      <c r="E4751" s="32">
        <f t="shared" si="222"/>
        <v>45527</v>
      </c>
      <c r="F4751" s="51">
        <f t="shared" si="223"/>
        <v>0.60416666666666663</v>
      </c>
      <c r="G4751" s="33">
        <f t="shared" si="224"/>
        <v>45527.604166666664</v>
      </c>
    </row>
    <row r="4752" spans="1:7" x14ac:dyDescent="0.45">
      <c r="A4752">
        <v>0</v>
      </c>
      <c r="B4752">
        <v>0</v>
      </c>
      <c r="C4752" t="s">
        <v>4554</v>
      </c>
      <c r="D4752" t="s">
        <v>4555</v>
      </c>
      <c r="E4752" s="32">
        <f t="shared" si="222"/>
        <v>45527</v>
      </c>
      <c r="F4752" s="51">
        <f t="shared" si="223"/>
        <v>0.625</v>
      </c>
      <c r="G4752" s="33">
        <f t="shared" si="224"/>
        <v>45527.625</v>
      </c>
    </row>
    <row r="4753" spans="1:7" x14ac:dyDescent="0.45">
      <c r="A4753">
        <v>0</v>
      </c>
      <c r="B4753">
        <v>0</v>
      </c>
      <c r="C4753" t="s">
        <v>4555</v>
      </c>
      <c r="D4753" t="s">
        <v>4556</v>
      </c>
      <c r="E4753" s="32">
        <f t="shared" si="222"/>
        <v>45527</v>
      </c>
      <c r="F4753" s="51">
        <f t="shared" si="223"/>
        <v>0.64583333333333337</v>
      </c>
      <c r="G4753" s="33">
        <f t="shared" si="224"/>
        <v>45527.645833333336</v>
      </c>
    </row>
    <row r="4754" spans="1:7" x14ac:dyDescent="0.45">
      <c r="A4754">
        <v>0</v>
      </c>
      <c r="B4754">
        <v>0</v>
      </c>
      <c r="C4754" t="s">
        <v>4556</v>
      </c>
      <c r="D4754" t="s">
        <v>4557</v>
      </c>
      <c r="E4754" s="32">
        <f t="shared" si="222"/>
        <v>45527</v>
      </c>
      <c r="F4754" s="51">
        <f t="shared" si="223"/>
        <v>0.66666666666666663</v>
      </c>
      <c r="G4754" s="33">
        <f t="shared" si="224"/>
        <v>45527.666666666664</v>
      </c>
    </row>
    <row r="4755" spans="1:7" x14ac:dyDescent="0.45">
      <c r="A4755">
        <v>0</v>
      </c>
      <c r="B4755">
        <v>0</v>
      </c>
      <c r="C4755" t="s">
        <v>4557</v>
      </c>
      <c r="D4755" t="s">
        <v>4558</v>
      </c>
      <c r="E4755" s="32">
        <f t="shared" si="222"/>
        <v>45527</v>
      </c>
      <c r="F4755" s="51">
        <f t="shared" si="223"/>
        <v>0.6875</v>
      </c>
      <c r="G4755" s="33">
        <f t="shared" si="224"/>
        <v>45527.6875</v>
      </c>
    </row>
    <row r="4756" spans="1:7" x14ac:dyDescent="0.45">
      <c r="A4756">
        <v>0</v>
      </c>
      <c r="B4756">
        <v>0</v>
      </c>
      <c r="C4756" t="s">
        <v>4558</v>
      </c>
      <c r="D4756" t="s">
        <v>4559</v>
      </c>
      <c r="E4756" s="32">
        <f t="shared" si="222"/>
        <v>45527</v>
      </c>
      <c r="F4756" s="51">
        <f t="shared" si="223"/>
        <v>0.70833333333333337</v>
      </c>
      <c r="G4756" s="33">
        <f t="shared" si="224"/>
        <v>45527.708333333336</v>
      </c>
    </row>
    <row r="4757" spans="1:7" x14ac:dyDescent="0.45">
      <c r="A4757">
        <v>0</v>
      </c>
      <c r="B4757">
        <v>0</v>
      </c>
      <c r="C4757" t="s">
        <v>4559</v>
      </c>
      <c r="D4757" t="s">
        <v>4560</v>
      </c>
      <c r="E4757" s="32">
        <f t="shared" si="222"/>
        <v>45527</v>
      </c>
      <c r="F4757" s="51">
        <f t="shared" si="223"/>
        <v>0.72916666666666663</v>
      </c>
      <c r="G4757" s="33">
        <f t="shared" si="224"/>
        <v>45527.729166666664</v>
      </c>
    </row>
    <row r="4758" spans="1:7" x14ac:dyDescent="0.45">
      <c r="A4758">
        <v>0</v>
      </c>
      <c r="B4758">
        <v>0</v>
      </c>
      <c r="C4758" t="s">
        <v>4560</v>
      </c>
      <c r="D4758" t="s">
        <v>4561</v>
      </c>
      <c r="E4758" s="32">
        <f t="shared" si="222"/>
        <v>45527</v>
      </c>
      <c r="F4758" s="51">
        <f t="shared" si="223"/>
        <v>0.75</v>
      </c>
      <c r="G4758" s="33">
        <f t="shared" si="224"/>
        <v>45527.75</v>
      </c>
    </row>
    <row r="4759" spans="1:7" x14ac:dyDescent="0.45">
      <c r="A4759">
        <v>0</v>
      </c>
      <c r="B4759">
        <v>0</v>
      </c>
      <c r="C4759" t="s">
        <v>4561</v>
      </c>
      <c r="D4759" t="s">
        <v>4562</v>
      </c>
      <c r="E4759" s="32">
        <f t="shared" si="222"/>
        <v>45527</v>
      </c>
      <c r="F4759" s="51">
        <f t="shared" si="223"/>
        <v>0.77083333333333337</v>
      </c>
      <c r="G4759" s="33">
        <f t="shared" si="224"/>
        <v>45527.770833333336</v>
      </c>
    </row>
    <row r="4760" spans="1:7" x14ac:dyDescent="0.45">
      <c r="A4760">
        <v>0</v>
      </c>
      <c r="B4760">
        <v>0</v>
      </c>
      <c r="C4760" t="s">
        <v>4562</v>
      </c>
      <c r="D4760" t="s">
        <v>4563</v>
      </c>
      <c r="E4760" s="32">
        <f t="shared" si="222"/>
        <v>45527</v>
      </c>
      <c r="F4760" s="51">
        <f t="shared" si="223"/>
        <v>0.79166666666666663</v>
      </c>
      <c r="G4760" s="33">
        <f t="shared" si="224"/>
        <v>45527.791666666664</v>
      </c>
    </row>
    <row r="4761" spans="1:7" x14ac:dyDescent="0.45">
      <c r="A4761">
        <v>0</v>
      </c>
      <c r="B4761">
        <v>0</v>
      </c>
      <c r="C4761" t="s">
        <v>4563</v>
      </c>
      <c r="D4761" t="s">
        <v>4564</v>
      </c>
      <c r="E4761" s="32">
        <f t="shared" si="222"/>
        <v>45527</v>
      </c>
      <c r="F4761" s="51">
        <f t="shared" si="223"/>
        <v>0.8125</v>
      </c>
      <c r="G4761" s="33">
        <f t="shared" si="224"/>
        <v>45527.8125</v>
      </c>
    </row>
    <row r="4762" spans="1:7" x14ac:dyDescent="0.45">
      <c r="A4762">
        <v>0</v>
      </c>
      <c r="B4762">
        <v>0</v>
      </c>
      <c r="C4762" t="s">
        <v>4564</v>
      </c>
      <c r="D4762" t="s">
        <v>4565</v>
      </c>
      <c r="E4762" s="32">
        <f t="shared" si="222"/>
        <v>45527</v>
      </c>
      <c r="F4762" s="51">
        <f t="shared" si="223"/>
        <v>0.83333333333333337</v>
      </c>
      <c r="G4762" s="33">
        <f t="shared" si="224"/>
        <v>45527.833333333336</v>
      </c>
    </row>
    <row r="4763" spans="1:7" x14ac:dyDescent="0.45">
      <c r="A4763">
        <v>0</v>
      </c>
      <c r="B4763">
        <v>0</v>
      </c>
      <c r="C4763" t="s">
        <v>4565</v>
      </c>
      <c r="D4763" t="s">
        <v>4566</v>
      </c>
      <c r="E4763" s="32">
        <f t="shared" si="222"/>
        <v>45527</v>
      </c>
      <c r="F4763" s="51">
        <f t="shared" si="223"/>
        <v>0.85416666666666663</v>
      </c>
      <c r="G4763" s="33">
        <f t="shared" si="224"/>
        <v>45527.854166666664</v>
      </c>
    </row>
    <row r="4764" spans="1:7" x14ac:dyDescent="0.45">
      <c r="A4764">
        <v>0</v>
      </c>
      <c r="B4764">
        <v>0</v>
      </c>
      <c r="C4764" t="s">
        <v>4566</v>
      </c>
      <c r="D4764" t="s">
        <v>4567</v>
      </c>
      <c r="E4764" s="32">
        <f t="shared" si="222"/>
        <v>45527</v>
      </c>
      <c r="F4764" s="51">
        <f t="shared" si="223"/>
        <v>0.875</v>
      </c>
      <c r="G4764" s="33">
        <f t="shared" si="224"/>
        <v>45527.875</v>
      </c>
    </row>
    <row r="4765" spans="1:7" x14ac:dyDescent="0.45">
      <c r="A4765">
        <v>0</v>
      </c>
      <c r="B4765">
        <v>0</v>
      </c>
      <c r="C4765" t="s">
        <v>4567</v>
      </c>
      <c r="D4765" t="s">
        <v>4568</v>
      </c>
      <c r="E4765" s="32">
        <f t="shared" si="222"/>
        <v>45527</v>
      </c>
      <c r="F4765" s="51">
        <f t="shared" si="223"/>
        <v>0.89583333333333337</v>
      </c>
      <c r="G4765" s="33">
        <f t="shared" si="224"/>
        <v>45527.895833333336</v>
      </c>
    </row>
    <row r="4766" spans="1:7" x14ac:dyDescent="0.45">
      <c r="A4766">
        <v>0</v>
      </c>
      <c r="B4766">
        <v>0</v>
      </c>
      <c r="C4766" t="s">
        <v>4568</v>
      </c>
      <c r="D4766" t="s">
        <v>4569</v>
      </c>
      <c r="E4766" s="32">
        <f t="shared" si="222"/>
        <v>45527</v>
      </c>
      <c r="F4766" s="51">
        <f t="shared" si="223"/>
        <v>0.91666666666666663</v>
      </c>
      <c r="G4766" s="33">
        <f t="shared" si="224"/>
        <v>45527.916666666664</v>
      </c>
    </row>
    <row r="4767" spans="1:7" x14ac:dyDescent="0.45">
      <c r="A4767">
        <v>0</v>
      </c>
      <c r="B4767">
        <v>0</v>
      </c>
      <c r="C4767" t="s">
        <v>4569</v>
      </c>
      <c r="D4767" t="s">
        <v>4570</v>
      </c>
      <c r="E4767" s="32">
        <f t="shared" si="222"/>
        <v>45527</v>
      </c>
      <c r="F4767" s="51">
        <f t="shared" si="223"/>
        <v>0.9375</v>
      </c>
      <c r="G4767" s="33">
        <f t="shared" si="224"/>
        <v>45527.9375</v>
      </c>
    </row>
    <row r="4768" spans="1:7" x14ac:dyDescent="0.45">
      <c r="A4768">
        <v>0</v>
      </c>
      <c r="B4768">
        <v>0</v>
      </c>
      <c r="C4768" t="s">
        <v>4570</v>
      </c>
      <c r="D4768" t="s">
        <v>4571</v>
      </c>
      <c r="E4768" s="32">
        <f t="shared" si="222"/>
        <v>45527</v>
      </c>
      <c r="F4768" s="51">
        <f t="shared" si="223"/>
        <v>0.95833333333333337</v>
      </c>
      <c r="G4768" s="33">
        <f t="shared" si="224"/>
        <v>45527.958333333336</v>
      </c>
    </row>
    <row r="4769" spans="1:7" x14ac:dyDescent="0.45">
      <c r="A4769">
        <v>0</v>
      </c>
      <c r="B4769">
        <v>0</v>
      </c>
      <c r="C4769" t="s">
        <v>4571</v>
      </c>
      <c r="D4769" t="s">
        <v>4572</v>
      </c>
      <c r="E4769" s="32">
        <f t="shared" si="222"/>
        <v>45527</v>
      </c>
      <c r="F4769" s="51">
        <f t="shared" si="223"/>
        <v>0.97916666666666663</v>
      </c>
      <c r="G4769" s="33">
        <f t="shared" si="224"/>
        <v>45527.979166666664</v>
      </c>
    </row>
    <row r="4770" spans="1:7" x14ac:dyDescent="0.45">
      <c r="A4770">
        <v>0</v>
      </c>
      <c r="B4770">
        <v>0</v>
      </c>
      <c r="C4770" t="s">
        <v>4572</v>
      </c>
      <c r="D4770" t="s">
        <v>4573</v>
      </c>
      <c r="E4770" s="32">
        <f t="shared" si="222"/>
        <v>45528</v>
      </c>
      <c r="F4770" s="51">
        <f t="shared" si="223"/>
        <v>0</v>
      </c>
      <c r="G4770" s="33">
        <f t="shared" si="224"/>
        <v>45528</v>
      </c>
    </row>
    <row r="4771" spans="1:7" x14ac:dyDescent="0.45">
      <c r="A4771">
        <v>0</v>
      </c>
      <c r="B4771">
        <v>0</v>
      </c>
      <c r="C4771" t="s">
        <v>4573</v>
      </c>
      <c r="D4771" t="s">
        <v>4574</v>
      </c>
      <c r="E4771" s="32">
        <f t="shared" si="222"/>
        <v>45528</v>
      </c>
      <c r="F4771" s="51">
        <f t="shared" si="223"/>
        <v>2.0833333333333332E-2</v>
      </c>
      <c r="G4771" s="33">
        <f t="shared" si="224"/>
        <v>45528.020833333336</v>
      </c>
    </row>
    <row r="4772" spans="1:7" x14ac:dyDescent="0.45">
      <c r="A4772">
        <v>0</v>
      </c>
      <c r="B4772">
        <v>0</v>
      </c>
      <c r="C4772" t="s">
        <v>4574</v>
      </c>
      <c r="D4772" t="s">
        <v>4575</v>
      </c>
      <c r="E4772" s="32">
        <f t="shared" si="222"/>
        <v>45528</v>
      </c>
      <c r="F4772" s="51">
        <f t="shared" si="223"/>
        <v>4.1666666666666664E-2</v>
      </c>
      <c r="G4772" s="33">
        <f t="shared" si="224"/>
        <v>45528.041666666664</v>
      </c>
    </row>
    <row r="4773" spans="1:7" x14ac:dyDescent="0.45">
      <c r="A4773">
        <v>0</v>
      </c>
      <c r="B4773">
        <v>0</v>
      </c>
      <c r="C4773" t="s">
        <v>4575</v>
      </c>
      <c r="D4773" t="s">
        <v>4576</v>
      </c>
      <c r="E4773" s="32">
        <f t="shared" si="222"/>
        <v>45528</v>
      </c>
      <c r="F4773" s="51">
        <f t="shared" si="223"/>
        <v>6.25E-2</v>
      </c>
      <c r="G4773" s="33">
        <f t="shared" si="224"/>
        <v>45528.0625</v>
      </c>
    </row>
    <row r="4774" spans="1:7" x14ac:dyDescent="0.45">
      <c r="A4774">
        <v>0</v>
      </c>
      <c r="B4774">
        <v>0</v>
      </c>
      <c r="C4774" t="s">
        <v>4576</v>
      </c>
      <c r="D4774" t="s">
        <v>4577</v>
      </c>
      <c r="E4774" s="32">
        <f t="shared" si="222"/>
        <v>45528</v>
      </c>
      <c r="F4774" s="51">
        <f t="shared" si="223"/>
        <v>8.3333333333333329E-2</v>
      </c>
      <c r="G4774" s="33">
        <f t="shared" si="224"/>
        <v>45528.083333333336</v>
      </c>
    </row>
    <row r="4775" spans="1:7" x14ac:dyDescent="0.45">
      <c r="A4775">
        <v>0</v>
      </c>
      <c r="B4775">
        <v>0</v>
      </c>
      <c r="C4775" t="s">
        <v>4577</v>
      </c>
      <c r="D4775" t="s">
        <v>4578</v>
      </c>
      <c r="E4775" s="32">
        <f t="shared" si="222"/>
        <v>45528</v>
      </c>
      <c r="F4775" s="51">
        <f t="shared" si="223"/>
        <v>0.10416666666666667</v>
      </c>
      <c r="G4775" s="33">
        <f t="shared" si="224"/>
        <v>45528.104166666664</v>
      </c>
    </row>
    <row r="4776" spans="1:7" x14ac:dyDescent="0.45">
      <c r="A4776">
        <v>0</v>
      </c>
      <c r="B4776">
        <v>0</v>
      </c>
      <c r="C4776" t="s">
        <v>4578</v>
      </c>
      <c r="D4776" t="s">
        <v>4579</v>
      </c>
      <c r="E4776" s="32">
        <f t="shared" si="222"/>
        <v>45528</v>
      </c>
      <c r="F4776" s="51">
        <f t="shared" si="223"/>
        <v>0.125</v>
      </c>
      <c r="G4776" s="33">
        <f t="shared" si="224"/>
        <v>45528.125</v>
      </c>
    </row>
    <row r="4777" spans="1:7" x14ac:dyDescent="0.45">
      <c r="A4777">
        <v>0</v>
      </c>
      <c r="B4777">
        <v>0</v>
      </c>
      <c r="C4777" t="s">
        <v>4579</v>
      </c>
      <c r="D4777" t="s">
        <v>4580</v>
      </c>
      <c r="E4777" s="32">
        <f t="shared" si="222"/>
        <v>45528</v>
      </c>
      <c r="F4777" s="51">
        <f t="shared" si="223"/>
        <v>0.14583333333333334</v>
      </c>
      <c r="G4777" s="33">
        <f t="shared" si="224"/>
        <v>45528.145833333336</v>
      </c>
    </row>
    <row r="4778" spans="1:7" x14ac:dyDescent="0.45">
      <c r="A4778">
        <v>0</v>
      </c>
      <c r="B4778">
        <v>0</v>
      </c>
      <c r="C4778" t="s">
        <v>4580</v>
      </c>
      <c r="D4778" t="s">
        <v>4581</v>
      </c>
      <c r="E4778" s="32">
        <f t="shared" si="222"/>
        <v>45528</v>
      </c>
      <c r="F4778" s="51">
        <f t="shared" si="223"/>
        <v>0.16666666666666666</v>
      </c>
      <c r="G4778" s="33">
        <f t="shared" si="224"/>
        <v>45528.166666666664</v>
      </c>
    </row>
    <row r="4779" spans="1:7" x14ac:dyDescent="0.45">
      <c r="A4779">
        <v>0</v>
      </c>
      <c r="B4779">
        <v>0</v>
      </c>
      <c r="C4779" t="s">
        <v>4581</v>
      </c>
      <c r="D4779" t="s">
        <v>4582</v>
      </c>
      <c r="E4779" s="32">
        <f t="shared" si="222"/>
        <v>45528</v>
      </c>
      <c r="F4779" s="51">
        <f t="shared" si="223"/>
        <v>0.1875</v>
      </c>
      <c r="G4779" s="33">
        <f t="shared" si="224"/>
        <v>45528.1875</v>
      </c>
    </row>
    <row r="4780" spans="1:7" x14ac:dyDescent="0.45">
      <c r="A4780">
        <v>0</v>
      </c>
      <c r="B4780">
        <v>0</v>
      </c>
      <c r="C4780" t="s">
        <v>4582</v>
      </c>
      <c r="D4780" t="s">
        <v>4583</v>
      </c>
      <c r="E4780" s="32">
        <f t="shared" si="222"/>
        <v>45528</v>
      </c>
      <c r="F4780" s="51">
        <f t="shared" si="223"/>
        <v>0.20833333333333334</v>
      </c>
      <c r="G4780" s="33">
        <f t="shared" si="224"/>
        <v>45528.208333333336</v>
      </c>
    </row>
    <row r="4781" spans="1:7" x14ac:dyDescent="0.45">
      <c r="A4781">
        <v>0</v>
      </c>
      <c r="B4781">
        <v>0</v>
      </c>
      <c r="C4781" t="s">
        <v>4583</v>
      </c>
      <c r="D4781" t="s">
        <v>4584</v>
      </c>
      <c r="E4781" s="32">
        <f t="shared" si="222"/>
        <v>45528</v>
      </c>
      <c r="F4781" s="51">
        <f t="shared" si="223"/>
        <v>0.22916666666666666</v>
      </c>
      <c r="G4781" s="33">
        <f t="shared" si="224"/>
        <v>45528.229166666664</v>
      </c>
    </row>
    <row r="4782" spans="1:7" x14ac:dyDescent="0.45">
      <c r="A4782">
        <v>0</v>
      </c>
      <c r="B4782">
        <v>0</v>
      </c>
      <c r="C4782" t="s">
        <v>4584</v>
      </c>
      <c r="D4782" t="s">
        <v>4585</v>
      </c>
      <c r="E4782" s="32">
        <f t="shared" si="222"/>
        <v>45528</v>
      </c>
      <c r="F4782" s="51">
        <f t="shared" si="223"/>
        <v>0.25</v>
      </c>
      <c r="G4782" s="33">
        <f t="shared" si="224"/>
        <v>45528.25</v>
      </c>
    </row>
    <row r="4783" spans="1:7" x14ac:dyDescent="0.45">
      <c r="A4783">
        <v>0</v>
      </c>
      <c r="B4783">
        <v>0</v>
      </c>
      <c r="C4783" t="s">
        <v>4585</v>
      </c>
      <c r="D4783" t="s">
        <v>4586</v>
      </c>
      <c r="E4783" s="32">
        <f t="shared" si="222"/>
        <v>45528</v>
      </c>
      <c r="F4783" s="51">
        <f t="shared" si="223"/>
        <v>0.27083333333333331</v>
      </c>
      <c r="G4783" s="33">
        <f t="shared" si="224"/>
        <v>45528.270833333336</v>
      </c>
    </row>
    <row r="4784" spans="1:7" x14ac:dyDescent="0.45">
      <c r="A4784">
        <v>0</v>
      </c>
      <c r="B4784">
        <v>0</v>
      </c>
      <c r="C4784" t="s">
        <v>4586</v>
      </c>
      <c r="D4784" t="s">
        <v>4587</v>
      </c>
      <c r="E4784" s="32">
        <f t="shared" si="222"/>
        <v>45528</v>
      </c>
      <c r="F4784" s="51">
        <f t="shared" si="223"/>
        <v>0.29166666666666669</v>
      </c>
      <c r="G4784" s="33">
        <f t="shared" si="224"/>
        <v>45528.291666666664</v>
      </c>
    </row>
    <row r="4785" spans="1:7" x14ac:dyDescent="0.45">
      <c r="A4785">
        <v>0</v>
      </c>
      <c r="B4785">
        <v>0</v>
      </c>
      <c r="C4785" t="s">
        <v>4587</v>
      </c>
      <c r="D4785" t="s">
        <v>4588</v>
      </c>
      <c r="E4785" s="32">
        <f t="shared" si="222"/>
        <v>45528</v>
      </c>
      <c r="F4785" s="51">
        <f t="shared" si="223"/>
        <v>0.3125</v>
      </c>
      <c r="G4785" s="33">
        <f t="shared" si="224"/>
        <v>45528.3125</v>
      </c>
    </row>
    <row r="4786" spans="1:7" x14ac:dyDescent="0.45">
      <c r="A4786">
        <v>0</v>
      </c>
      <c r="B4786">
        <v>0</v>
      </c>
      <c r="C4786" t="s">
        <v>4588</v>
      </c>
      <c r="D4786" t="s">
        <v>4589</v>
      </c>
      <c r="E4786" s="32">
        <f t="shared" si="222"/>
        <v>45528</v>
      </c>
      <c r="F4786" s="51">
        <f t="shared" si="223"/>
        <v>0.33333333333333331</v>
      </c>
      <c r="G4786" s="33">
        <f t="shared" si="224"/>
        <v>45528.333333333336</v>
      </c>
    </row>
    <row r="4787" spans="1:7" x14ac:dyDescent="0.45">
      <c r="A4787">
        <v>0</v>
      </c>
      <c r="B4787">
        <v>0</v>
      </c>
      <c r="C4787" t="s">
        <v>4589</v>
      </c>
      <c r="D4787" t="s">
        <v>4590</v>
      </c>
      <c r="E4787" s="32">
        <f t="shared" si="222"/>
        <v>45528</v>
      </c>
      <c r="F4787" s="51">
        <f t="shared" si="223"/>
        <v>0.35416666666666669</v>
      </c>
      <c r="G4787" s="33">
        <f t="shared" si="224"/>
        <v>45528.354166666664</v>
      </c>
    </row>
    <row r="4788" spans="1:7" x14ac:dyDescent="0.45">
      <c r="A4788">
        <v>0</v>
      </c>
      <c r="B4788">
        <v>0</v>
      </c>
      <c r="C4788" t="s">
        <v>4590</v>
      </c>
      <c r="D4788" t="s">
        <v>4591</v>
      </c>
      <c r="E4788" s="32">
        <f t="shared" si="222"/>
        <v>45528</v>
      </c>
      <c r="F4788" s="51">
        <f t="shared" si="223"/>
        <v>0.375</v>
      </c>
      <c r="G4788" s="33">
        <f t="shared" si="224"/>
        <v>45528.375</v>
      </c>
    </row>
    <row r="4789" spans="1:7" x14ac:dyDescent="0.45">
      <c r="A4789">
        <v>0</v>
      </c>
      <c r="B4789">
        <v>0</v>
      </c>
      <c r="C4789" t="s">
        <v>4591</v>
      </c>
      <c r="D4789" t="s">
        <v>4592</v>
      </c>
      <c r="E4789" s="32">
        <f t="shared" si="222"/>
        <v>45528</v>
      </c>
      <c r="F4789" s="51">
        <f t="shared" si="223"/>
        <v>0.39583333333333331</v>
      </c>
      <c r="G4789" s="33">
        <f t="shared" si="224"/>
        <v>45528.395833333336</v>
      </c>
    </row>
    <row r="4790" spans="1:7" x14ac:dyDescent="0.45">
      <c r="A4790">
        <v>7.85E-2</v>
      </c>
      <c r="B4790">
        <v>0.47</v>
      </c>
      <c r="C4790" t="s">
        <v>4592</v>
      </c>
      <c r="D4790" t="s">
        <v>4593</v>
      </c>
      <c r="E4790" s="32">
        <f t="shared" si="222"/>
        <v>45528</v>
      </c>
      <c r="F4790" s="51">
        <f t="shared" si="223"/>
        <v>0.41666666666666669</v>
      </c>
      <c r="G4790" s="33">
        <f t="shared" si="224"/>
        <v>45528.416666666664</v>
      </c>
    </row>
    <row r="4791" spans="1:7" x14ac:dyDescent="0.45">
      <c r="A4791">
        <v>4.4900000000000002E-2</v>
      </c>
      <c r="B4791">
        <v>0.27</v>
      </c>
      <c r="C4791" t="s">
        <v>4593</v>
      </c>
      <c r="D4791" t="s">
        <v>4594</v>
      </c>
      <c r="E4791" s="32">
        <f t="shared" si="222"/>
        <v>45528</v>
      </c>
      <c r="F4791" s="51">
        <f t="shared" si="223"/>
        <v>0.4375</v>
      </c>
      <c r="G4791" s="33">
        <f t="shared" si="224"/>
        <v>45528.4375</v>
      </c>
    </row>
    <row r="4792" spans="1:7" x14ac:dyDescent="0.45">
      <c r="A4792">
        <v>0</v>
      </c>
      <c r="B4792">
        <v>0</v>
      </c>
      <c r="C4792" t="s">
        <v>4594</v>
      </c>
      <c r="D4792" t="s">
        <v>4595</v>
      </c>
      <c r="E4792" s="32">
        <f t="shared" si="222"/>
        <v>45528</v>
      </c>
      <c r="F4792" s="51">
        <f t="shared" si="223"/>
        <v>0.45833333333333331</v>
      </c>
      <c r="G4792" s="33">
        <f t="shared" si="224"/>
        <v>45528.458333333336</v>
      </c>
    </row>
    <row r="4793" spans="1:7" x14ac:dyDescent="0.45">
      <c r="A4793">
        <v>0</v>
      </c>
      <c r="B4793">
        <v>0</v>
      </c>
      <c r="C4793" t="s">
        <v>4595</v>
      </c>
      <c r="D4793" t="s">
        <v>4596</v>
      </c>
      <c r="E4793" s="32">
        <f t="shared" si="222"/>
        <v>45528</v>
      </c>
      <c r="F4793" s="51">
        <f t="shared" si="223"/>
        <v>0.47916666666666669</v>
      </c>
      <c r="G4793" s="33">
        <f t="shared" si="224"/>
        <v>45528.479166666664</v>
      </c>
    </row>
    <row r="4794" spans="1:7" x14ac:dyDescent="0.45">
      <c r="A4794">
        <v>0</v>
      </c>
      <c r="B4794">
        <v>0</v>
      </c>
      <c r="C4794" t="s">
        <v>4596</v>
      </c>
      <c r="D4794" t="s">
        <v>4597</v>
      </c>
      <c r="E4794" s="32">
        <f t="shared" si="222"/>
        <v>45528</v>
      </c>
      <c r="F4794" s="51">
        <f t="shared" si="223"/>
        <v>0.5</v>
      </c>
      <c r="G4794" s="33">
        <f t="shared" si="224"/>
        <v>45528.5</v>
      </c>
    </row>
    <row r="4795" spans="1:7" x14ac:dyDescent="0.45">
      <c r="A4795">
        <v>0</v>
      </c>
      <c r="B4795">
        <v>0</v>
      </c>
      <c r="C4795" t="s">
        <v>4597</v>
      </c>
      <c r="D4795" t="s">
        <v>4598</v>
      </c>
      <c r="E4795" s="32">
        <f t="shared" si="222"/>
        <v>45528</v>
      </c>
      <c r="F4795" s="51">
        <f t="shared" si="223"/>
        <v>0.52083333333333337</v>
      </c>
      <c r="G4795" s="33">
        <f t="shared" si="224"/>
        <v>45528.520833333336</v>
      </c>
    </row>
    <row r="4796" spans="1:7" x14ac:dyDescent="0.45">
      <c r="A4796">
        <v>0</v>
      </c>
      <c r="B4796">
        <v>0</v>
      </c>
      <c r="C4796" t="s">
        <v>4598</v>
      </c>
      <c r="D4796" t="s">
        <v>4599</v>
      </c>
      <c r="E4796" s="32">
        <f t="shared" si="222"/>
        <v>45528</v>
      </c>
      <c r="F4796" s="51">
        <f t="shared" si="223"/>
        <v>0.54166666666666663</v>
      </c>
      <c r="G4796" s="33">
        <f t="shared" si="224"/>
        <v>45528.541666666664</v>
      </c>
    </row>
    <row r="4797" spans="1:7" x14ac:dyDescent="0.45">
      <c r="A4797">
        <v>0</v>
      </c>
      <c r="B4797">
        <v>0</v>
      </c>
      <c r="C4797" t="s">
        <v>4599</v>
      </c>
      <c r="D4797" t="s">
        <v>4600</v>
      </c>
      <c r="E4797" s="32">
        <f t="shared" si="222"/>
        <v>45528</v>
      </c>
      <c r="F4797" s="51">
        <f t="shared" si="223"/>
        <v>0.5625</v>
      </c>
      <c r="G4797" s="33">
        <f t="shared" si="224"/>
        <v>45528.5625</v>
      </c>
    </row>
    <row r="4798" spans="1:7" x14ac:dyDescent="0.45">
      <c r="A4798">
        <v>0</v>
      </c>
      <c r="B4798">
        <v>0</v>
      </c>
      <c r="C4798" t="s">
        <v>4600</v>
      </c>
      <c r="D4798" t="s">
        <v>4601</v>
      </c>
      <c r="E4798" s="32">
        <f t="shared" si="222"/>
        <v>45528</v>
      </c>
      <c r="F4798" s="51">
        <f t="shared" si="223"/>
        <v>0.58333333333333337</v>
      </c>
      <c r="G4798" s="33">
        <f t="shared" si="224"/>
        <v>45528.583333333336</v>
      </c>
    </row>
    <row r="4799" spans="1:7" x14ac:dyDescent="0.45">
      <c r="A4799">
        <v>0</v>
      </c>
      <c r="B4799">
        <v>0</v>
      </c>
      <c r="C4799" t="s">
        <v>4601</v>
      </c>
      <c r="D4799" t="s">
        <v>4602</v>
      </c>
      <c r="E4799" s="32">
        <f t="shared" si="222"/>
        <v>45528</v>
      </c>
      <c r="F4799" s="51">
        <f t="shared" si="223"/>
        <v>0.60416666666666663</v>
      </c>
      <c r="G4799" s="33">
        <f t="shared" si="224"/>
        <v>45528.604166666664</v>
      </c>
    </row>
    <row r="4800" spans="1:7" x14ac:dyDescent="0.45">
      <c r="A4800">
        <v>0</v>
      </c>
      <c r="B4800">
        <v>0</v>
      </c>
      <c r="C4800" t="s">
        <v>4602</v>
      </c>
      <c r="D4800" t="s">
        <v>4603</v>
      </c>
      <c r="E4800" s="32">
        <f t="shared" si="222"/>
        <v>45528</v>
      </c>
      <c r="F4800" s="51">
        <f t="shared" si="223"/>
        <v>0.625</v>
      </c>
      <c r="G4800" s="33">
        <f t="shared" si="224"/>
        <v>45528.625</v>
      </c>
    </row>
    <row r="4801" spans="1:7" x14ac:dyDescent="0.45">
      <c r="A4801">
        <v>0</v>
      </c>
      <c r="B4801">
        <v>0</v>
      </c>
      <c r="C4801" t="s">
        <v>4603</v>
      </c>
      <c r="D4801" t="s">
        <v>4604</v>
      </c>
      <c r="E4801" s="32">
        <f t="shared" si="222"/>
        <v>45528</v>
      </c>
      <c r="F4801" s="51">
        <f t="shared" si="223"/>
        <v>0.64583333333333337</v>
      </c>
      <c r="G4801" s="33">
        <f t="shared" si="224"/>
        <v>45528.645833333336</v>
      </c>
    </row>
    <row r="4802" spans="1:7" x14ac:dyDescent="0.45">
      <c r="A4802">
        <v>0</v>
      </c>
      <c r="B4802">
        <v>0</v>
      </c>
      <c r="C4802" t="s">
        <v>4604</v>
      </c>
      <c r="D4802" t="s">
        <v>4605</v>
      </c>
      <c r="E4802" s="32">
        <f t="shared" si="222"/>
        <v>45528</v>
      </c>
      <c r="F4802" s="51">
        <f t="shared" si="223"/>
        <v>0.66666666666666663</v>
      </c>
      <c r="G4802" s="33">
        <f t="shared" si="224"/>
        <v>45528.666666666664</v>
      </c>
    </row>
    <row r="4803" spans="1:7" x14ac:dyDescent="0.45">
      <c r="A4803">
        <v>0</v>
      </c>
      <c r="B4803">
        <v>0</v>
      </c>
      <c r="C4803" t="s">
        <v>4605</v>
      </c>
      <c r="D4803" t="s">
        <v>4606</v>
      </c>
      <c r="E4803" s="32">
        <f t="shared" si="222"/>
        <v>45528</v>
      </c>
      <c r="F4803" s="51">
        <f t="shared" si="223"/>
        <v>0.6875</v>
      </c>
      <c r="G4803" s="33">
        <f t="shared" si="224"/>
        <v>45528.6875</v>
      </c>
    </row>
    <row r="4804" spans="1:7" x14ac:dyDescent="0.45">
      <c r="A4804">
        <v>0</v>
      </c>
      <c r="B4804">
        <v>0</v>
      </c>
      <c r="C4804" t="s">
        <v>4606</v>
      </c>
      <c r="D4804" t="s">
        <v>4607</v>
      </c>
      <c r="E4804" s="32">
        <f t="shared" ref="E4804:E4867" si="225">DATE(MID(C4804,2,4),MID(C4804,7,2),MID(C4804,10,2))</f>
        <v>45528</v>
      </c>
      <c r="F4804" s="51">
        <f t="shared" ref="F4804:F4867" si="226">TIME(MID(C4804,13,2),MID(C4804,16,2),0)</f>
        <v>0.70833333333333337</v>
      </c>
      <c r="G4804" s="33">
        <f t="shared" ref="G4804:G4867" si="227">E4804+F4804</f>
        <v>45528.708333333336</v>
      </c>
    </row>
    <row r="4805" spans="1:7" x14ac:dyDescent="0.45">
      <c r="A4805">
        <v>0</v>
      </c>
      <c r="B4805">
        <v>0</v>
      </c>
      <c r="C4805" t="s">
        <v>4607</v>
      </c>
      <c r="D4805" t="s">
        <v>4608</v>
      </c>
      <c r="E4805" s="32">
        <f t="shared" si="225"/>
        <v>45528</v>
      </c>
      <c r="F4805" s="51">
        <f t="shared" si="226"/>
        <v>0.72916666666666663</v>
      </c>
      <c r="G4805" s="33">
        <f t="shared" si="227"/>
        <v>45528.729166666664</v>
      </c>
    </row>
    <row r="4806" spans="1:7" x14ac:dyDescent="0.45">
      <c r="A4806">
        <v>0</v>
      </c>
      <c r="B4806">
        <v>0</v>
      </c>
      <c r="C4806" t="s">
        <v>4608</v>
      </c>
      <c r="D4806" t="s">
        <v>4609</v>
      </c>
      <c r="E4806" s="32">
        <f t="shared" si="225"/>
        <v>45528</v>
      </c>
      <c r="F4806" s="51">
        <f t="shared" si="226"/>
        <v>0.75</v>
      </c>
      <c r="G4806" s="33">
        <f t="shared" si="227"/>
        <v>45528.75</v>
      </c>
    </row>
    <row r="4807" spans="1:7" x14ac:dyDescent="0.45">
      <c r="A4807">
        <v>0</v>
      </c>
      <c r="B4807">
        <v>0</v>
      </c>
      <c r="C4807" t="s">
        <v>4609</v>
      </c>
      <c r="D4807" t="s">
        <v>4610</v>
      </c>
      <c r="E4807" s="32">
        <f t="shared" si="225"/>
        <v>45528</v>
      </c>
      <c r="F4807" s="51">
        <f t="shared" si="226"/>
        <v>0.77083333333333337</v>
      </c>
      <c r="G4807" s="33">
        <f t="shared" si="227"/>
        <v>45528.770833333336</v>
      </c>
    </row>
    <row r="4808" spans="1:7" x14ac:dyDescent="0.45">
      <c r="A4808">
        <v>0</v>
      </c>
      <c r="B4808">
        <v>0</v>
      </c>
      <c r="C4808" t="s">
        <v>4610</v>
      </c>
      <c r="D4808" t="s">
        <v>4611</v>
      </c>
      <c r="E4808" s="32">
        <f t="shared" si="225"/>
        <v>45528</v>
      </c>
      <c r="F4808" s="51">
        <f t="shared" si="226"/>
        <v>0.79166666666666663</v>
      </c>
      <c r="G4808" s="33">
        <f t="shared" si="227"/>
        <v>45528.791666666664</v>
      </c>
    </row>
    <row r="4809" spans="1:7" x14ac:dyDescent="0.45">
      <c r="A4809">
        <v>0</v>
      </c>
      <c r="B4809">
        <v>0</v>
      </c>
      <c r="C4809" t="s">
        <v>4611</v>
      </c>
      <c r="D4809" t="s">
        <v>4612</v>
      </c>
      <c r="E4809" s="32">
        <f t="shared" si="225"/>
        <v>45528</v>
      </c>
      <c r="F4809" s="51">
        <f t="shared" si="226"/>
        <v>0.8125</v>
      </c>
      <c r="G4809" s="33">
        <f t="shared" si="227"/>
        <v>45528.8125</v>
      </c>
    </row>
    <row r="4810" spans="1:7" x14ac:dyDescent="0.45">
      <c r="A4810">
        <v>0.16830000000000001</v>
      </c>
      <c r="B4810">
        <v>1</v>
      </c>
      <c r="C4810" t="s">
        <v>4612</v>
      </c>
      <c r="D4810" t="s">
        <v>4613</v>
      </c>
      <c r="E4810" s="32">
        <f t="shared" si="225"/>
        <v>45528</v>
      </c>
      <c r="F4810" s="51">
        <f t="shared" si="226"/>
        <v>0.83333333333333337</v>
      </c>
      <c r="G4810" s="33">
        <f t="shared" si="227"/>
        <v>45528.833333333336</v>
      </c>
    </row>
    <row r="4811" spans="1:7" x14ac:dyDescent="0.45">
      <c r="A4811">
        <v>0</v>
      </c>
      <c r="B4811">
        <v>0</v>
      </c>
      <c r="C4811" t="s">
        <v>4613</v>
      </c>
      <c r="D4811" t="s">
        <v>4614</v>
      </c>
      <c r="E4811" s="32">
        <f t="shared" si="225"/>
        <v>45528</v>
      </c>
      <c r="F4811" s="51">
        <f t="shared" si="226"/>
        <v>0.85416666666666663</v>
      </c>
      <c r="G4811" s="33">
        <f t="shared" si="227"/>
        <v>45528.854166666664</v>
      </c>
    </row>
    <row r="4812" spans="1:7" x14ac:dyDescent="0.45">
      <c r="A4812">
        <v>3.7589000000000001</v>
      </c>
      <c r="B4812">
        <v>22.42</v>
      </c>
      <c r="C4812" t="s">
        <v>4614</v>
      </c>
      <c r="D4812" t="s">
        <v>4615</v>
      </c>
      <c r="E4812" s="32">
        <f t="shared" si="225"/>
        <v>45528</v>
      </c>
      <c r="F4812" s="51">
        <f t="shared" si="226"/>
        <v>0.875</v>
      </c>
      <c r="G4812" s="33">
        <f t="shared" si="227"/>
        <v>45528.875</v>
      </c>
    </row>
    <row r="4813" spans="1:7" x14ac:dyDescent="0.45">
      <c r="A4813">
        <v>4.2975000000000003</v>
      </c>
      <c r="B4813">
        <v>25.64</v>
      </c>
      <c r="C4813" t="s">
        <v>4615</v>
      </c>
      <c r="D4813" t="s">
        <v>4616</v>
      </c>
      <c r="E4813" s="32">
        <f t="shared" si="225"/>
        <v>45528</v>
      </c>
      <c r="F4813" s="51">
        <f t="shared" si="226"/>
        <v>0.89583333333333337</v>
      </c>
      <c r="G4813" s="33">
        <f t="shared" si="227"/>
        <v>45528.895833333336</v>
      </c>
    </row>
    <row r="4814" spans="1:7" x14ac:dyDescent="0.45">
      <c r="A4814">
        <v>0.2132</v>
      </c>
      <c r="B4814">
        <v>1.27</v>
      </c>
      <c r="C4814" t="s">
        <v>4616</v>
      </c>
      <c r="D4814" t="s">
        <v>4617</v>
      </c>
      <c r="E4814" s="32">
        <f t="shared" si="225"/>
        <v>45528</v>
      </c>
      <c r="F4814" s="51">
        <f t="shared" si="226"/>
        <v>0.91666666666666663</v>
      </c>
      <c r="G4814" s="33">
        <f t="shared" si="227"/>
        <v>45528.916666666664</v>
      </c>
    </row>
    <row r="4815" spans="1:7" x14ac:dyDescent="0.45">
      <c r="A4815">
        <v>4.2190000000000003</v>
      </c>
      <c r="B4815">
        <v>25.17</v>
      </c>
      <c r="C4815" t="s">
        <v>4617</v>
      </c>
      <c r="D4815" t="s">
        <v>4618</v>
      </c>
      <c r="E4815" s="32">
        <f t="shared" si="225"/>
        <v>45528</v>
      </c>
      <c r="F4815" s="51">
        <f t="shared" si="226"/>
        <v>0.9375</v>
      </c>
      <c r="G4815" s="33">
        <f t="shared" si="227"/>
        <v>45528.9375</v>
      </c>
    </row>
    <row r="4816" spans="1:7" x14ac:dyDescent="0.45">
      <c r="A4816">
        <v>0</v>
      </c>
      <c r="B4816">
        <v>0</v>
      </c>
      <c r="C4816" t="s">
        <v>4618</v>
      </c>
      <c r="D4816" t="s">
        <v>4619</v>
      </c>
      <c r="E4816" s="32">
        <f t="shared" si="225"/>
        <v>45528</v>
      </c>
      <c r="F4816" s="51">
        <f t="shared" si="226"/>
        <v>0.95833333333333337</v>
      </c>
      <c r="G4816" s="33">
        <f t="shared" si="227"/>
        <v>45528.958333333336</v>
      </c>
    </row>
    <row r="4817" spans="1:7" x14ac:dyDescent="0.45">
      <c r="A4817">
        <v>0</v>
      </c>
      <c r="B4817">
        <v>0</v>
      </c>
      <c r="C4817" t="s">
        <v>4619</v>
      </c>
      <c r="D4817" t="s">
        <v>4620</v>
      </c>
      <c r="E4817" s="32">
        <f t="shared" si="225"/>
        <v>45528</v>
      </c>
      <c r="F4817" s="51">
        <f t="shared" si="226"/>
        <v>0.97916666666666663</v>
      </c>
      <c r="G4817" s="33">
        <f t="shared" si="227"/>
        <v>45528.979166666664</v>
      </c>
    </row>
    <row r="4818" spans="1:7" x14ac:dyDescent="0.45">
      <c r="A4818">
        <v>0</v>
      </c>
      <c r="B4818">
        <v>0</v>
      </c>
      <c r="C4818" t="s">
        <v>4620</v>
      </c>
      <c r="D4818" t="s">
        <v>4621</v>
      </c>
      <c r="E4818" s="32">
        <f t="shared" si="225"/>
        <v>45529</v>
      </c>
      <c r="F4818" s="51">
        <f t="shared" si="226"/>
        <v>0</v>
      </c>
      <c r="G4818" s="33">
        <f t="shared" si="227"/>
        <v>45529</v>
      </c>
    </row>
    <row r="4819" spans="1:7" x14ac:dyDescent="0.45">
      <c r="A4819">
        <v>0</v>
      </c>
      <c r="B4819">
        <v>0</v>
      </c>
      <c r="C4819" t="s">
        <v>4621</v>
      </c>
      <c r="D4819" t="s">
        <v>4622</v>
      </c>
      <c r="E4819" s="32">
        <f t="shared" si="225"/>
        <v>45529</v>
      </c>
      <c r="F4819" s="51">
        <f t="shared" si="226"/>
        <v>2.0833333333333332E-2</v>
      </c>
      <c r="G4819" s="33">
        <f t="shared" si="227"/>
        <v>45529.020833333336</v>
      </c>
    </row>
    <row r="4820" spans="1:7" x14ac:dyDescent="0.45">
      <c r="A4820">
        <v>0</v>
      </c>
      <c r="B4820">
        <v>0</v>
      </c>
      <c r="C4820" t="s">
        <v>4622</v>
      </c>
      <c r="D4820" t="s">
        <v>4623</v>
      </c>
      <c r="E4820" s="32">
        <f t="shared" si="225"/>
        <v>45529</v>
      </c>
      <c r="F4820" s="51">
        <f t="shared" si="226"/>
        <v>4.1666666666666664E-2</v>
      </c>
      <c r="G4820" s="33">
        <f t="shared" si="227"/>
        <v>45529.041666666664</v>
      </c>
    </row>
    <row r="4821" spans="1:7" x14ac:dyDescent="0.45">
      <c r="A4821">
        <v>0</v>
      </c>
      <c r="B4821">
        <v>0</v>
      </c>
      <c r="C4821" t="s">
        <v>4623</v>
      </c>
      <c r="D4821" t="s">
        <v>4624</v>
      </c>
      <c r="E4821" s="32">
        <f t="shared" si="225"/>
        <v>45529</v>
      </c>
      <c r="F4821" s="51">
        <f t="shared" si="226"/>
        <v>6.25E-2</v>
      </c>
      <c r="G4821" s="33">
        <f t="shared" si="227"/>
        <v>45529.0625</v>
      </c>
    </row>
    <row r="4822" spans="1:7" x14ac:dyDescent="0.45">
      <c r="A4822">
        <v>0</v>
      </c>
      <c r="B4822">
        <v>0</v>
      </c>
      <c r="C4822" t="s">
        <v>4624</v>
      </c>
      <c r="D4822" t="s">
        <v>4625</v>
      </c>
      <c r="E4822" s="32">
        <f t="shared" si="225"/>
        <v>45529</v>
      </c>
      <c r="F4822" s="51">
        <f t="shared" si="226"/>
        <v>8.3333333333333329E-2</v>
      </c>
      <c r="G4822" s="33">
        <f t="shared" si="227"/>
        <v>45529.083333333336</v>
      </c>
    </row>
    <row r="4823" spans="1:7" x14ac:dyDescent="0.45">
      <c r="A4823">
        <v>0</v>
      </c>
      <c r="B4823">
        <v>0</v>
      </c>
      <c r="C4823" t="s">
        <v>4625</v>
      </c>
      <c r="D4823" t="s">
        <v>4626</v>
      </c>
      <c r="E4823" s="32">
        <f t="shared" si="225"/>
        <v>45529</v>
      </c>
      <c r="F4823" s="51">
        <f t="shared" si="226"/>
        <v>0.10416666666666667</v>
      </c>
      <c r="G4823" s="33">
        <f t="shared" si="227"/>
        <v>45529.104166666664</v>
      </c>
    </row>
    <row r="4824" spans="1:7" x14ac:dyDescent="0.45">
      <c r="A4824">
        <v>0</v>
      </c>
      <c r="B4824">
        <v>0</v>
      </c>
      <c r="C4824" t="s">
        <v>4626</v>
      </c>
      <c r="D4824" t="s">
        <v>4627</v>
      </c>
      <c r="E4824" s="32">
        <f t="shared" si="225"/>
        <v>45529</v>
      </c>
      <c r="F4824" s="51">
        <f t="shared" si="226"/>
        <v>0.125</v>
      </c>
      <c r="G4824" s="33">
        <f t="shared" si="227"/>
        <v>45529.125</v>
      </c>
    </row>
    <row r="4825" spans="1:7" x14ac:dyDescent="0.45">
      <c r="A4825">
        <v>0</v>
      </c>
      <c r="B4825">
        <v>0</v>
      </c>
      <c r="C4825" t="s">
        <v>4627</v>
      </c>
      <c r="D4825" t="s">
        <v>4628</v>
      </c>
      <c r="E4825" s="32">
        <f t="shared" si="225"/>
        <v>45529</v>
      </c>
      <c r="F4825" s="51">
        <f t="shared" si="226"/>
        <v>0.14583333333333334</v>
      </c>
      <c r="G4825" s="33">
        <f t="shared" si="227"/>
        <v>45529.145833333336</v>
      </c>
    </row>
    <row r="4826" spans="1:7" x14ac:dyDescent="0.45">
      <c r="A4826">
        <v>0</v>
      </c>
      <c r="B4826">
        <v>0</v>
      </c>
      <c r="C4826" t="s">
        <v>4628</v>
      </c>
      <c r="D4826" t="s">
        <v>4629</v>
      </c>
      <c r="E4826" s="32">
        <f t="shared" si="225"/>
        <v>45529</v>
      </c>
      <c r="F4826" s="51">
        <f t="shared" si="226"/>
        <v>0.16666666666666666</v>
      </c>
      <c r="G4826" s="33">
        <f t="shared" si="227"/>
        <v>45529.166666666664</v>
      </c>
    </row>
    <row r="4827" spans="1:7" x14ac:dyDescent="0.45">
      <c r="A4827">
        <v>0</v>
      </c>
      <c r="B4827">
        <v>0</v>
      </c>
      <c r="C4827" t="s">
        <v>4629</v>
      </c>
      <c r="D4827" t="s">
        <v>4630</v>
      </c>
      <c r="E4827" s="32">
        <f t="shared" si="225"/>
        <v>45529</v>
      </c>
      <c r="F4827" s="51">
        <f t="shared" si="226"/>
        <v>0.1875</v>
      </c>
      <c r="G4827" s="33">
        <f t="shared" si="227"/>
        <v>45529.1875</v>
      </c>
    </row>
    <row r="4828" spans="1:7" x14ac:dyDescent="0.45">
      <c r="A4828">
        <v>0</v>
      </c>
      <c r="B4828">
        <v>0</v>
      </c>
      <c r="C4828" t="s">
        <v>4630</v>
      </c>
      <c r="D4828" t="s">
        <v>4631</v>
      </c>
      <c r="E4828" s="32">
        <f t="shared" si="225"/>
        <v>45529</v>
      </c>
      <c r="F4828" s="51">
        <f t="shared" si="226"/>
        <v>0.20833333333333334</v>
      </c>
      <c r="G4828" s="33">
        <f t="shared" si="227"/>
        <v>45529.208333333336</v>
      </c>
    </row>
    <row r="4829" spans="1:7" x14ac:dyDescent="0.45">
      <c r="A4829">
        <v>0</v>
      </c>
      <c r="B4829">
        <v>0</v>
      </c>
      <c r="C4829" t="s">
        <v>4631</v>
      </c>
      <c r="D4829" t="s">
        <v>4632</v>
      </c>
      <c r="E4829" s="32">
        <f t="shared" si="225"/>
        <v>45529</v>
      </c>
      <c r="F4829" s="51">
        <f t="shared" si="226"/>
        <v>0.22916666666666666</v>
      </c>
      <c r="G4829" s="33">
        <f t="shared" si="227"/>
        <v>45529.229166666664</v>
      </c>
    </row>
    <row r="4830" spans="1:7" x14ac:dyDescent="0.45">
      <c r="A4830">
        <v>0</v>
      </c>
      <c r="B4830">
        <v>0</v>
      </c>
      <c r="C4830" t="s">
        <v>4632</v>
      </c>
      <c r="D4830" t="s">
        <v>4633</v>
      </c>
      <c r="E4830" s="32">
        <f t="shared" si="225"/>
        <v>45529</v>
      </c>
      <c r="F4830" s="51">
        <f t="shared" si="226"/>
        <v>0.25</v>
      </c>
      <c r="G4830" s="33">
        <f t="shared" si="227"/>
        <v>45529.25</v>
      </c>
    </row>
    <row r="4831" spans="1:7" x14ac:dyDescent="0.45">
      <c r="A4831">
        <v>0</v>
      </c>
      <c r="B4831">
        <v>0</v>
      </c>
      <c r="C4831" t="s">
        <v>4633</v>
      </c>
      <c r="D4831" t="s">
        <v>4634</v>
      </c>
      <c r="E4831" s="32">
        <f t="shared" si="225"/>
        <v>45529</v>
      </c>
      <c r="F4831" s="51">
        <f t="shared" si="226"/>
        <v>0.27083333333333331</v>
      </c>
      <c r="G4831" s="33">
        <f t="shared" si="227"/>
        <v>45529.270833333336</v>
      </c>
    </row>
    <row r="4832" spans="1:7" x14ac:dyDescent="0.45">
      <c r="A4832">
        <v>0</v>
      </c>
      <c r="B4832">
        <v>0</v>
      </c>
      <c r="C4832" t="s">
        <v>4634</v>
      </c>
      <c r="D4832" t="s">
        <v>4635</v>
      </c>
      <c r="E4832" s="32">
        <f t="shared" si="225"/>
        <v>45529</v>
      </c>
      <c r="F4832" s="51">
        <f t="shared" si="226"/>
        <v>0.29166666666666669</v>
      </c>
      <c r="G4832" s="33">
        <f t="shared" si="227"/>
        <v>45529.291666666664</v>
      </c>
    </row>
    <row r="4833" spans="1:7" x14ac:dyDescent="0.45">
      <c r="A4833">
        <v>0</v>
      </c>
      <c r="B4833">
        <v>0</v>
      </c>
      <c r="C4833" t="s">
        <v>4635</v>
      </c>
      <c r="D4833" t="s">
        <v>4636</v>
      </c>
      <c r="E4833" s="32">
        <f t="shared" si="225"/>
        <v>45529</v>
      </c>
      <c r="F4833" s="51">
        <f t="shared" si="226"/>
        <v>0.3125</v>
      </c>
      <c r="G4833" s="33">
        <f t="shared" si="227"/>
        <v>45529.3125</v>
      </c>
    </row>
    <row r="4834" spans="1:7" x14ac:dyDescent="0.45">
      <c r="A4834">
        <v>0</v>
      </c>
      <c r="B4834">
        <v>0</v>
      </c>
      <c r="C4834" t="s">
        <v>4636</v>
      </c>
      <c r="D4834" t="s">
        <v>4637</v>
      </c>
      <c r="E4834" s="32">
        <f t="shared" si="225"/>
        <v>45529</v>
      </c>
      <c r="F4834" s="51">
        <f t="shared" si="226"/>
        <v>0.33333333333333331</v>
      </c>
      <c r="G4834" s="33">
        <f t="shared" si="227"/>
        <v>45529.333333333336</v>
      </c>
    </row>
    <row r="4835" spans="1:7" x14ac:dyDescent="0.45">
      <c r="A4835">
        <v>0</v>
      </c>
      <c r="B4835">
        <v>0</v>
      </c>
      <c r="C4835" t="s">
        <v>4637</v>
      </c>
      <c r="D4835" t="s">
        <v>4638</v>
      </c>
      <c r="E4835" s="32">
        <f t="shared" si="225"/>
        <v>45529</v>
      </c>
      <c r="F4835" s="51">
        <f t="shared" si="226"/>
        <v>0.35416666666666669</v>
      </c>
      <c r="G4835" s="33">
        <f t="shared" si="227"/>
        <v>45529.354166666664</v>
      </c>
    </row>
    <row r="4836" spans="1:7" x14ac:dyDescent="0.45">
      <c r="A4836">
        <v>0</v>
      </c>
      <c r="B4836">
        <v>0</v>
      </c>
      <c r="C4836" t="s">
        <v>4638</v>
      </c>
      <c r="D4836" t="s">
        <v>4639</v>
      </c>
      <c r="E4836" s="32">
        <f t="shared" si="225"/>
        <v>45529</v>
      </c>
      <c r="F4836" s="51">
        <f t="shared" si="226"/>
        <v>0.375</v>
      </c>
      <c r="G4836" s="33">
        <f t="shared" si="227"/>
        <v>45529.375</v>
      </c>
    </row>
    <row r="4837" spans="1:7" x14ac:dyDescent="0.45">
      <c r="A4837">
        <v>0</v>
      </c>
      <c r="B4837">
        <v>0</v>
      </c>
      <c r="C4837" t="s">
        <v>4639</v>
      </c>
      <c r="D4837" t="s">
        <v>4640</v>
      </c>
      <c r="E4837" s="32">
        <f t="shared" si="225"/>
        <v>45529</v>
      </c>
      <c r="F4837" s="51">
        <f t="shared" si="226"/>
        <v>0.39583333333333331</v>
      </c>
      <c r="G4837" s="33">
        <f t="shared" si="227"/>
        <v>45529.395833333336</v>
      </c>
    </row>
    <row r="4838" spans="1:7" x14ac:dyDescent="0.45">
      <c r="A4838">
        <v>0</v>
      </c>
      <c r="B4838">
        <v>0</v>
      </c>
      <c r="C4838" t="s">
        <v>4640</v>
      </c>
      <c r="D4838" t="s">
        <v>4641</v>
      </c>
      <c r="E4838" s="32">
        <f t="shared" si="225"/>
        <v>45529</v>
      </c>
      <c r="F4838" s="51">
        <f t="shared" si="226"/>
        <v>0.41666666666666669</v>
      </c>
      <c r="G4838" s="33">
        <f t="shared" si="227"/>
        <v>45529.416666666664</v>
      </c>
    </row>
    <row r="4839" spans="1:7" x14ac:dyDescent="0.45">
      <c r="A4839">
        <v>0</v>
      </c>
      <c r="B4839">
        <v>0</v>
      </c>
      <c r="C4839" t="s">
        <v>4641</v>
      </c>
      <c r="D4839" t="s">
        <v>4642</v>
      </c>
      <c r="E4839" s="32">
        <f t="shared" si="225"/>
        <v>45529</v>
      </c>
      <c r="F4839" s="51">
        <f t="shared" si="226"/>
        <v>0.4375</v>
      </c>
      <c r="G4839" s="33">
        <f t="shared" si="227"/>
        <v>45529.4375</v>
      </c>
    </row>
    <row r="4840" spans="1:7" x14ac:dyDescent="0.45">
      <c r="A4840">
        <v>1.12E-2</v>
      </c>
      <c r="B4840">
        <v>7.0000000000000007E-2</v>
      </c>
      <c r="C4840" t="s">
        <v>4642</v>
      </c>
      <c r="D4840" t="s">
        <v>4643</v>
      </c>
      <c r="E4840" s="32">
        <f t="shared" si="225"/>
        <v>45529</v>
      </c>
      <c r="F4840" s="51">
        <f t="shared" si="226"/>
        <v>0.45833333333333331</v>
      </c>
      <c r="G4840" s="33">
        <f t="shared" si="227"/>
        <v>45529.458333333336</v>
      </c>
    </row>
    <row r="4841" spans="1:7" x14ac:dyDescent="0.45">
      <c r="A4841">
        <v>0</v>
      </c>
      <c r="B4841">
        <v>0</v>
      </c>
      <c r="C4841" t="s">
        <v>4643</v>
      </c>
      <c r="D4841" t="s">
        <v>4644</v>
      </c>
      <c r="E4841" s="32">
        <f t="shared" si="225"/>
        <v>45529</v>
      </c>
      <c r="F4841" s="51">
        <f t="shared" si="226"/>
        <v>0.47916666666666669</v>
      </c>
      <c r="G4841" s="33">
        <f t="shared" si="227"/>
        <v>45529.479166666664</v>
      </c>
    </row>
    <row r="4842" spans="1:7" x14ac:dyDescent="0.45">
      <c r="A4842">
        <v>0</v>
      </c>
      <c r="B4842">
        <v>0</v>
      </c>
      <c r="C4842" t="s">
        <v>4644</v>
      </c>
      <c r="D4842" t="s">
        <v>4645</v>
      </c>
      <c r="E4842" s="32">
        <f t="shared" si="225"/>
        <v>45529</v>
      </c>
      <c r="F4842" s="51">
        <f t="shared" si="226"/>
        <v>0.5</v>
      </c>
      <c r="G4842" s="33">
        <f t="shared" si="227"/>
        <v>45529.5</v>
      </c>
    </row>
    <row r="4843" spans="1:7" x14ac:dyDescent="0.45">
      <c r="A4843">
        <v>0</v>
      </c>
      <c r="B4843">
        <v>0</v>
      </c>
      <c r="C4843" t="s">
        <v>4645</v>
      </c>
      <c r="D4843" t="s">
        <v>4646</v>
      </c>
      <c r="E4843" s="32">
        <f t="shared" si="225"/>
        <v>45529</v>
      </c>
      <c r="F4843" s="51">
        <f t="shared" si="226"/>
        <v>0.52083333333333337</v>
      </c>
      <c r="G4843" s="33">
        <f t="shared" si="227"/>
        <v>45529.520833333336</v>
      </c>
    </row>
    <row r="4844" spans="1:7" x14ac:dyDescent="0.45">
      <c r="A4844">
        <v>0</v>
      </c>
      <c r="B4844">
        <v>0</v>
      </c>
      <c r="C4844" t="s">
        <v>4646</v>
      </c>
      <c r="D4844" t="s">
        <v>4647</v>
      </c>
      <c r="E4844" s="32">
        <f t="shared" si="225"/>
        <v>45529</v>
      </c>
      <c r="F4844" s="51">
        <f t="shared" si="226"/>
        <v>0.54166666666666663</v>
      </c>
      <c r="G4844" s="33">
        <f t="shared" si="227"/>
        <v>45529.541666666664</v>
      </c>
    </row>
    <row r="4845" spans="1:7" x14ac:dyDescent="0.45">
      <c r="A4845">
        <v>0.16830000000000001</v>
      </c>
      <c r="B4845">
        <v>1</v>
      </c>
      <c r="C4845" t="s">
        <v>4647</v>
      </c>
      <c r="D4845" t="s">
        <v>4648</v>
      </c>
      <c r="E4845" s="32">
        <f t="shared" si="225"/>
        <v>45529</v>
      </c>
      <c r="F4845" s="51">
        <f t="shared" si="226"/>
        <v>0.5625</v>
      </c>
      <c r="G4845" s="33">
        <f t="shared" si="227"/>
        <v>45529.5625</v>
      </c>
    </row>
    <row r="4846" spans="1:7" x14ac:dyDescent="0.45">
      <c r="A4846">
        <v>8.9800000000000005E-2</v>
      </c>
      <c r="B4846">
        <v>0.54</v>
      </c>
      <c r="C4846" t="s">
        <v>4648</v>
      </c>
      <c r="D4846" t="s">
        <v>4649</v>
      </c>
      <c r="E4846" s="32">
        <f t="shared" si="225"/>
        <v>45529</v>
      </c>
      <c r="F4846" s="51">
        <f t="shared" si="226"/>
        <v>0.58333333333333337</v>
      </c>
      <c r="G4846" s="33">
        <f t="shared" si="227"/>
        <v>45529.583333333336</v>
      </c>
    </row>
    <row r="4847" spans="1:7" x14ac:dyDescent="0.45">
      <c r="A4847">
        <v>1.3801000000000001</v>
      </c>
      <c r="B4847">
        <v>8.23</v>
      </c>
      <c r="C4847" t="s">
        <v>4649</v>
      </c>
      <c r="D4847" t="s">
        <v>4650</v>
      </c>
      <c r="E4847" s="32">
        <f t="shared" si="225"/>
        <v>45529</v>
      </c>
      <c r="F4847" s="51">
        <f t="shared" si="226"/>
        <v>0.60416666666666663</v>
      </c>
      <c r="G4847" s="33">
        <f t="shared" si="227"/>
        <v>45529.604166666664</v>
      </c>
    </row>
    <row r="4848" spans="1:7" x14ac:dyDescent="0.45">
      <c r="A4848">
        <v>0</v>
      </c>
      <c r="B4848">
        <v>0</v>
      </c>
      <c r="C4848" t="s">
        <v>4650</v>
      </c>
      <c r="D4848" t="s">
        <v>4651</v>
      </c>
      <c r="E4848" s="32">
        <f t="shared" si="225"/>
        <v>45529</v>
      </c>
      <c r="F4848" s="51">
        <f t="shared" si="226"/>
        <v>0.625</v>
      </c>
      <c r="G4848" s="33">
        <f t="shared" si="227"/>
        <v>45529.625</v>
      </c>
    </row>
    <row r="4849" spans="1:7" x14ac:dyDescent="0.45">
      <c r="A4849">
        <v>0</v>
      </c>
      <c r="B4849">
        <v>0</v>
      </c>
      <c r="C4849" t="s">
        <v>4651</v>
      </c>
      <c r="D4849" t="s">
        <v>4652</v>
      </c>
      <c r="E4849" s="32">
        <f t="shared" si="225"/>
        <v>45529</v>
      </c>
      <c r="F4849" s="51">
        <f t="shared" si="226"/>
        <v>0.64583333333333337</v>
      </c>
      <c r="G4849" s="33">
        <f t="shared" si="227"/>
        <v>45529.645833333336</v>
      </c>
    </row>
    <row r="4850" spans="1:7" x14ac:dyDescent="0.45">
      <c r="A4850">
        <v>0</v>
      </c>
      <c r="B4850">
        <v>0</v>
      </c>
      <c r="C4850" t="s">
        <v>4652</v>
      </c>
      <c r="D4850" t="s">
        <v>4653</v>
      </c>
      <c r="E4850" s="32">
        <f t="shared" si="225"/>
        <v>45529</v>
      </c>
      <c r="F4850" s="51">
        <f t="shared" si="226"/>
        <v>0.66666666666666663</v>
      </c>
      <c r="G4850" s="33">
        <f t="shared" si="227"/>
        <v>45529.666666666664</v>
      </c>
    </row>
    <row r="4851" spans="1:7" x14ac:dyDescent="0.45">
      <c r="A4851">
        <v>0</v>
      </c>
      <c r="B4851">
        <v>0</v>
      </c>
      <c r="C4851" t="s">
        <v>4653</v>
      </c>
      <c r="D4851" t="s">
        <v>4654</v>
      </c>
      <c r="E4851" s="32">
        <f t="shared" si="225"/>
        <v>45529</v>
      </c>
      <c r="F4851" s="51">
        <f t="shared" si="226"/>
        <v>0.6875</v>
      </c>
      <c r="G4851" s="33">
        <f t="shared" si="227"/>
        <v>45529.6875</v>
      </c>
    </row>
    <row r="4852" spans="1:7" x14ac:dyDescent="0.45">
      <c r="A4852">
        <v>0</v>
      </c>
      <c r="B4852">
        <v>0</v>
      </c>
      <c r="C4852" t="s">
        <v>4654</v>
      </c>
      <c r="D4852" t="s">
        <v>4655</v>
      </c>
      <c r="E4852" s="32">
        <f t="shared" si="225"/>
        <v>45529</v>
      </c>
      <c r="F4852" s="51">
        <f t="shared" si="226"/>
        <v>0.70833333333333337</v>
      </c>
      <c r="G4852" s="33">
        <f t="shared" si="227"/>
        <v>45529.708333333336</v>
      </c>
    </row>
    <row r="4853" spans="1:7" x14ac:dyDescent="0.45">
      <c r="A4853">
        <v>0.20200000000000001</v>
      </c>
      <c r="B4853">
        <v>1.21</v>
      </c>
      <c r="C4853" t="s">
        <v>4655</v>
      </c>
      <c r="D4853" t="s">
        <v>4656</v>
      </c>
      <c r="E4853" s="32">
        <f t="shared" si="225"/>
        <v>45529</v>
      </c>
      <c r="F4853" s="51">
        <f t="shared" si="226"/>
        <v>0.72916666666666663</v>
      </c>
      <c r="G4853" s="33">
        <f t="shared" si="227"/>
        <v>45529.729166666664</v>
      </c>
    </row>
    <row r="4854" spans="1:7" x14ac:dyDescent="0.45">
      <c r="A4854">
        <v>0.24690000000000001</v>
      </c>
      <c r="B4854">
        <v>1.47</v>
      </c>
      <c r="C4854" t="s">
        <v>4656</v>
      </c>
      <c r="D4854" t="s">
        <v>4657</v>
      </c>
      <c r="E4854" s="32">
        <f t="shared" si="225"/>
        <v>45529</v>
      </c>
      <c r="F4854" s="51">
        <f t="shared" si="226"/>
        <v>0.75</v>
      </c>
      <c r="G4854" s="33">
        <f t="shared" si="227"/>
        <v>45529.75</v>
      </c>
    </row>
    <row r="4855" spans="1:7" x14ac:dyDescent="0.45">
      <c r="A4855">
        <v>0</v>
      </c>
      <c r="B4855">
        <v>0</v>
      </c>
      <c r="C4855" t="s">
        <v>4657</v>
      </c>
      <c r="D4855" t="s">
        <v>4658</v>
      </c>
      <c r="E4855" s="32">
        <f t="shared" si="225"/>
        <v>45529</v>
      </c>
      <c r="F4855" s="51">
        <f t="shared" si="226"/>
        <v>0.77083333333333337</v>
      </c>
      <c r="G4855" s="33">
        <f t="shared" si="227"/>
        <v>45529.770833333336</v>
      </c>
    </row>
    <row r="4856" spans="1:7" x14ac:dyDescent="0.45">
      <c r="A4856">
        <v>2.24E-2</v>
      </c>
      <c r="B4856">
        <v>0.13</v>
      </c>
      <c r="C4856" t="s">
        <v>4658</v>
      </c>
      <c r="D4856" t="s">
        <v>4659</v>
      </c>
      <c r="E4856" s="32">
        <f t="shared" si="225"/>
        <v>45529</v>
      </c>
      <c r="F4856" s="51">
        <f t="shared" si="226"/>
        <v>0.79166666666666663</v>
      </c>
      <c r="G4856" s="33">
        <f t="shared" si="227"/>
        <v>45529.791666666664</v>
      </c>
    </row>
    <row r="4857" spans="1:7" x14ac:dyDescent="0.45">
      <c r="A4857">
        <v>0</v>
      </c>
      <c r="B4857">
        <v>0</v>
      </c>
      <c r="C4857" t="s">
        <v>4659</v>
      </c>
      <c r="D4857" t="s">
        <v>4660</v>
      </c>
      <c r="E4857" s="32">
        <f t="shared" si="225"/>
        <v>45529</v>
      </c>
      <c r="F4857" s="51">
        <f t="shared" si="226"/>
        <v>0.8125</v>
      </c>
      <c r="G4857" s="33">
        <f t="shared" si="227"/>
        <v>45529.8125</v>
      </c>
    </row>
    <row r="4858" spans="1:7" x14ac:dyDescent="0.45">
      <c r="A4858">
        <v>0</v>
      </c>
      <c r="B4858">
        <v>0</v>
      </c>
      <c r="C4858" t="s">
        <v>4660</v>
      </c>
      <c r="D4858" t="s">
        <v>4661</v>
      </c>
      <c r="E4858" s="32">
        <f t="shared" si="225"/>
        <v>45529</v>
      </c>
      <c r="F4858" s="51">
        <f t="shared" si="226"/>
        <v>0.83333333333333337</v>
      </c>
      <c r="G4858" s="33">
        <f t="shared" si="227"/>
        <v>45529.833333333336</v>
      </c>
    </row>
    <row r="4859" spans="1:7" x14ac:dyDescent="0.45">
      <c r="A4859">
        <v>0</v>
      </c>
      <c r="B4859">
        <v>0</v>
      </c>
      <c r="C4859" t="s">
        <v>4661</v>
      </c>
      <c r="D4859" t="s">
        <v>4662</v>
      </c>
      <c r="E4859" s="32">
        <f t="shared" si="225"/>
        <v>45529</v>
      </c>
      <c r="F4859" s="51">
        <f t="shared" si="226"/>
        <v>0.85416666666666663</v>
      </c>
      <c r="G4859" s="33">
        <f t="shared" si="227"/>
        <v>45529.854166666664</v>
      </c>
    </row>
    <row r="4860" spans="1:7" x14ac:dyDescent="0.45">
      <c r="A4860">
        <v>0</v>
      </c>
      <c r="B4860">
        <v>0</v>
      </c>
      <c r="C4860" t="s">
        <v>4662</v>
      </c>
      <c r="D4860" t="s">
        <v>4663</v>
      </c>
      <c r="E4860" s="32">
        <f t="shared" si="225"/>
        <v>45529</v>
      </c>
      <c r="F4860" s="51">
        <f t="shared" si="226"/>
        <v>0.875</v>
      </c>
      <c r="G4860" s="33">
        <f t="shared" si="227"/>
        <v>45529.875</v>
      </c>
    </row>
    <row r="4861" spans="1:7" x14ac:dyDescent="0.45">
      <c r="A4861">
        <v>0</v>
      </c>
      <c r="B4861">
        <v>0</v>
      </c>
      <c r="C4861" t="s">
        <v>4663</v>
      </c>
      <c r="D4861" t="s">
        <v>4664</v>
      </c>
      <c r="E4861" s="32">
        <f t="shared" si="225"/>
        <v>45529</v>
      </c>
      <c r="F4861" s="51">
        <f t="shared" si="226"/>
        <v>0.89583333333333337</v>
      </c>
      <c r="G4861" s="33">
        <f t="shared" si="227"/>
        <v>45529.895833333336</v>
      </c>
    </row>
    <row r="4862" spans="1:7" x14ac:dyDescent="0.45">
      <c r="A4862">
        <v>3.3700000000000001E-2</v>
      </c>
      <c r="B4862">
        <v>0.2</v>
      </c>
      <c r="C4862" t="s">
        <v>4664</v>
      </c>
      <c r="D4862" t="s">
        <v>4665</v>
      </c>
      <c r="E4862" s="32">
        <f t="shared" si="225"/>
        <v>45529</v>
      </c>
      <c r="F4862" s="51">
        <f t="shared" si="226"/>
        <v>0.91666666666666663</v>
      </c>
      <c r="G4862" s="33">
        <f t="shared" si="227"/>
        <v>45529.916666666664</v>
      </c>
    </row>
    <row r="4863" spans="1:7" x14ac:dyDescent="0.45">
      <c r="A4863">
        <v>0</v>
      </c>
      <c r="B4863">
        <v>0</v>
      </c>
      <c r="C4863" t="s">
        <v>4665</v>
      </c>
      <c r="D4863" t="s">
        <v>4666</v>
      </c>
      <c r="E4863" s="32">
        <f t="shared" si="225"/>
        <v>45529</v>
      </c>
      <c r="F4863" s="51">
        <f t="shared" si="226"/>
        <v>0.9375</v>
      </c>
      <c r="G4863" s="33">
        <f t="shared" si="227"/>
        <v>45529.9375</v>
      </c>
    </row>
    <row r="4864" spans="1:7" x14ac:dyDescent="0.45">
      <c r="A4864">
        <v>0</v>
      </c>
      <c r="B4864">
        <v>0</v>
      </c>
      <c r="C4864" t="s">
        <v>4666</v>
      </c>
      <c r="D4864" t="s">
        <v>4667</v>
      </c>
      <c r="E4864" s="32">
        <f t="shared" si="225"/>
        <v>45529</v>
      </c>
      <c r="F4864" s="51">
        <f t="shared" si="226"/>
        <v>0.95833333333333337</v>
      </c>
      <c r="G4864" s="33">
        <f t="shared" si="227"/>
        <v>45529.958333333336</v>
      </c>
    </row>
    <row r="4865" spans="1:7" x14ac:dyDescent="0.45">
      <c r="A4865">
        <v>0</v>
      </c>
      <c r="B4865">
        <v>0</v>
      </c>
      <c r="C4865" t="s">
        <v>4667</v>
      </c>
      <c r="D4865" t="s">
        <v>4668</v>
      </c>
      <c r="E4865" s="32">
        <f t="shared" si="225"/>
        <v>45529</v>
      </c>
      <c r="F4865" s="51">
        <f t="shared" si="226"/>
        <v>0.97916666666666663</v>
      </c>
      <c r="G4865" s="33">
        <f t="shared" si="227"/>
        <v>45529.979166666664</v>
      </c>
    </row>
    <row r="4866" spans="1:7" x14ac:dyDescent="0.45">
      <c r="A4866">
        <v>0</v>
      </c>
      <c r="B4866">
        <v>0</v>
      </c>
      <c r="C4866" t="s">
        <v>4668</v>
      </c>
      <c r="D4866" t="s">
        <v>4669</v>
      </c>
      <c r="E4866" s="32">
        <f t="shared" si="225"/>
        <v>45530</v>
      </c>
      <c r="F4866" s="51">
        <f t="shared" si="226"/>
        <v>0</v>
      </c>
      <c r="G4866" s="33">
        <f t="shared" si="227"/>
        <v>45530</v>
      </c>
    </row>
    <row r="4867" spans="1:7" x14ac:dyDescent="0.45">
      <c r="A4867">
        <v>0</v>
      </c>
      <c r="B4867">
        <v>0</v>
      </c>
      <c r="C4867" t="s">
        <v>4669</v>
      </c>
      <c r="D4867" t="s">
        <v>4670</v>
      </c>
      <c r="E4867" s="32">
        <f t="shared" si="225"/>
        <v>45530</v>
      </c>
      <c r="F4867" s="51">
        <f t="shared" si="226"/>
        <v>2.0833333333333332E-2</v>
      </c>
      <c r="G4867" s="33">
        <f t="shared" si="227"/>
        <v>45530.020833333336</v>
      </c>
    </row>
    <row r="4868" spans="1:7" x14ac:dyDescent="0.45">
      <c r="A4868">
        <v>0</v>
      </c>
      <c r="B4868">
        <v>0</v>
      </c>
      <c r="C4868" t="s">
        <v>4670</v>
      </c>
      <c r="D4868" t="s">
        <v>4671</v>
      </c>
      <c r="E4868" s="32">
        <f t="shared" ref="E4868:E4931" si="228">DATE(MID(C4868,2,4),MID(C4868,7,2),MID(C4868,10,2))</f>
        <v>45530</v>
      </c>
      <c r="F4868" s="51">
        <f t="shared" ref="F4868:F4931" si="229">TIME(MID(C4868,13,2),MID(C4868,16,2),0)</f>
        <v>4.1666666666666664E-2</v>
      </c>
      <c r="G4868" s="33">
        <f t="shared" ref="G4868:G4931" si="230">E4868+F4868</f>
        <v>45530.041666666664</v>
      </c>
    </row>
    <row r="4869" spans="1:7" x14ac:dyDescent="0.45">
      <c r="A4869">
        <v>0</v>
      </c>
      <c r="B4869">
        <v>0</v>
      </c>
      <c r="C4869" t="s">
        <v>4671</v>
      </c>
      <c r="D4869" t="s">
        <v>4672</v>
      </c>
      <c r="E4869" s="32">
        <f t="shared" si="228"/>
        <v>45530</v>
      </c>
      <c r="F4869" s="51">
        <f t="shared" si="229"/>
        <v>6.25E-2</v>
      </c>
      <c r="G4869" s="33">
        <f t="shared" si="230"/>
        <v>45530.0625</v>
      </c>
    </row>
    <row r="4870" spans="1:7" x14ac:dyDescent="0.45">
      <c r="A4870">
        <v>0</v>
      </c>
      <c r="B4870">
        <v>0</v>
      </c>
      <c r="C4870" t="s">
        <v>4672</v>
      </c>
      <c r="D4870" t="s">
        <v>4673</v>
      </c>
      <c r="E4870" s="32">
        <f t="shared" si="228"/>
        <v>45530</v>
      </c>
      <c r="F4870" s="51">
        <f t="shared" si="229"/>
        <v>8.3333333333333329E-2</v>
      </c>
      <c r="G4870" s="33">
        <f t="shared" si="230"/>
        <v>45530.083333333336</v>
      </c>
    </row>
    <row r="4871" spans="1:7" x14ac:dyDescent="0.45">
      <c r="A4871">
        <v>0</v>
      </c>
      <c r="B4871">
        <v>0</v>
      </c>
      <c r="C4871" t="s">
        <v>4673</v>
      </c>
      <c r="D4871" t="s">
        <v>4674</v>
      </c>
      <c r="E4871" s="32">
        <f t="shared" si="228"/>
        <v>45530</v>
      </c>
      <c r="F4871" s="51">
        <f t="shared" si="229"/>
        <v>0.10416666666666667</v>
      </c>
      <c r="G4871" s="33">
        <f t="shared" si="230"/>
        <v>45530.104166666664</v>
      </c>
    </row>
    <row r="4872" spans="1:7" x14ac:dyDescent="0.45">
      <c r="A4872">
        <v>0</v>
      </c>
      <c r="B4872">
        <v>0</v>
      </c>
      <c r="C4872" t="s">
        <v>4674</v>
      </c>
      <c r="D4872" t="s">
        <v>4675</v>
      </c>
      <c r="E4872" s="32">
        <f t="shared" si="228"/>
        <v>45530</v>
      </c>
      <c r="F4872" s="51">
        <f t="shared" si="229"/>
        <v>0.125</v>
      </c>
      <c r="G4872" s="33">
        <f t="shared" si="230"/>
        <v>45530.125</v>
      </c>
    </row>
    <row r="4873" spans="1:7" x14ac:dyDescent="0.45">
      <c r="A4873">
        <v>0</v>
      </c>
      <c r="B4873">
        <v>0</v>
      </c>
      <c r="C4873" t="s">
        <v>4675</v>
      </c>
      <c r="D4873" t="s">
        <v>4676</v>
      </c>
      <c r="E4873" s="32">
        <f t="shared" si="228"/>
        <v>45530</v>
      </c>
      <c r="F4873" s="51">
        <f t="shared" si="229"/>
        <v>0.14583333333333334</v>
      </c>
      <c r="G4873" s="33">
        <f t="shared" si="230"/>
        <v>45530.145833333336</v>
      </c>
    </row>
    <row r="4874" spans="1:7" x14ac:dyDescent="0.45">
      <c r="A4874">
        <v>0</v>
      </c>
      <c r="B4874">
        <v>0</v>
      </c>
      <c r="C4874" t="s">
        <v>4676</v>
      </c>
      <c r="D4874" t="s">
        <v>4677</v>
      </c>
      <c r="E4874" s="32">
        <f t="shared" si="228"/>
        <v>45530</v>
      </c>
      <c r="F4874" s="51">
        <f t="shared" si="229"/>
        <v>0.16666666666666666</v>
      </c>
      <c r="G4874" s="33">
        <f t="shared" si="230"/>
        <v>45530.166666666664</v>
      </c>
    </row>
    <row r="4875" spans="1:7" x14ac:dyDescent="0.45">
      <c r="A4875">
        <v>0</v>
      </c>
      <c r="B4875">
        <v>0</v>
      </c>
      <c r="C4875" t="s">
        <v>4677</v>
      </c>
      <c r="D4875" t="s">
        <v>4678</v>
      </c>
      <c r="E4875" s="32">
        <f t="shared" si="228"/>
        <v>45530</v>
      </c>
      <c r="F4875" s="51">
        <f t="shared" si="229"/>
        <v>0.1875</v>
      </c>
      <c r="G4875" s="33">
        <f t="shared" si="230"/>
        <v>45530.1875</v>
      </c>
    </row>
    <row r="4876" spans="1:7" x14ac:dyDescent="0.45">
      <c r="A4876">
        <v>0</v>
      </c>
      <c r="B4876">
        <v>0</v>
      </c>
      <c r="C4876" t="s">
        <v>4678</v>
      </c>
      <c r="D4876" t="s">
        <v>4679</v>
      </c>
      <c r="E4876" s="32">
        <f t="shared" si="228"/>
        <v>45530</v>
      </c>
      <c r="F4876" s="51">
        <f t="shared" si="229"/>
        <v>0.20833333333333334</v>
      </c>
      <c r="G4876" s="33">
        <f t="shared" si="230"/>
        <v>45530.208333333336</v>
      </c>
    </row>
    <row r="4877" spans="1:7" x14ac:dyDescent="0.45">
      <c r="A4877">
        <v>0</v>
      </c>
      <c r="B4877">
        <v>0</v>
      </c>
      <c r="C4877" t="s">
        <v>4679</v>
      </c>
      <c r="D4877" t="s">
        <v>4680</v>
      </c>
      <c r="E4877" s="32">
        <f t="shared" si="228"/>
        <v>45530</v>
      </c>
      <c r="F4877" s="51">
        <f t="shared" si="229"/>
        <v>0.22916666666666666</v>
      </c>
      <c r="G4877" s="33">
        <f t="shared" si="230"/>
        <v>45530.229166666664</v>
      </c>
    </row>
    <row r="4878" spans="1:7" x14ac:dyDescent="0.45">
      <c r="A4878">
        <v>0</v>
      </c>
      <c r="B4878">
        <v>0</v>
      </c>
      <c r="C4878" t="s">
        <v>4680</v>
      </c>
      <c r="D4878" t="s">
        <v>4681</v>
      </c>
      <c r="E4878" s="32">
        <f t="shared" si="228"/>
        <v>45530</v>
      </c>
      <c r="F4878" s="51">
        <f t="shared" si="229"/>
        <v>0.25</v>
      </c>
      <c r="G4878" s="33">
        <f t="shared" si="230"/>
        <v>45530.25</v>
      </c>
    </row>
    <row r="4879" spans="1:7" x14ac:dyDescent="0.45">
      <c r="A4879">
        <v>0</v>
      </c>
      <c r="B4879">
        <v>0</v>
      </c>
      <c r="C4879" t="s">
        <v>4681</v>
      </c>
      <c r="D4879" t="s">
        <v>4682</v>
      </c>
      <c r="E4879" s="32">
        <f t="shared" si="228"/>
        <v>45530</v>
      </c>
      <c r="F4879" s="51">
        <f t="shared" si="229"/>
        <v>0.27083333333333331</v>
      </c>
      <c r="G4879" s="33">
        <f t="shared" si="230"/>
        <v>45530.270833333336</v>
      </c>
    </row>
    <row r="4880" spans="1:7" x14ac:dyDescent="0.45">
      <c r="A4880">
        <v>0</v>
      </c>
      <c r="B4880">
        <v>0</v>
      </c>
      <c r="C4880" t="s">
        <v>4682</v>
      </c>
      <c r="D4880" t="s">
        <v>4683</v>
      </c>
      <c r="E4880" s="32">
        <f t="shared" si="228"/>
        <v>45530</v>
      </c>
      <c r="F4880" s="51">
        <f t="shared" si="229"/>
        <v>0.29166666666666669</v>
      </c>
      <c r="G4880" s="33">
        <f t="shared" si="230"/>
        <v>45530.291666666664</v>
      </c>
    </row>
    <row r="4881" spans="1:7" x14ac:dyDescent="0.45">
      <c r="A4881">
        <v>0</v>
      </c>
      <c r="B4881">
        <v>0</v>
      </c>
      <c r="C4881" t="s">
        <v>4683</v>
      </c>
      <c r="D4881" t="s">
        <v>4684</v>
      </c>
      <c r="E4881" s="32">
        <f t="shared" si="228"/>
        <v>45530</v>
      </c>
      <c r="F4881" s="51">
        <f t="shared" si="229"/>
        <v>0.3125</v>
      </c>
      <c r="G4881" s="33">
        <f t="shared" si="230"/>
        <v>45530.3125</v>
      </c>
    </row>
    <row r="4882" spans="1:7" x14ac:dyDescent="0.45">
      <c r="A4882">
        <v>0</v>
      </c>
      <c r="B4882">
        <v>0</v>
      </c>
      <c r="C4882" t="s">
        <v>4684</v>
      </c>
      <c r="D4882" t="s">
        <v>4685</v>
      </c>
      <c r="E4882" s="32">
        <f t="shared" si="228"/>
        <v>45530</v>
      </c>
      <c r="F4882" s="51">
        <f t="shared" si="229"/>
        <v>0.33333333333333331</v>
      </c>
      <c r="G4882" s="33">
        <f t="shared" si="230"/>
        <v>45530.333333333336</v>
      </c>
    </row>
    <row r="4883" spans="1:7" x14ac:dyDescent="0.45">
      <c r="A4883">
        <v>0</v>
      </c>
      <c r="B4883">
        <v>0</v>
      </c>
      <c r="C4883" t="s">
        <v>4685</v>
      </c>
      <c r="D4883" t="s">
        <v>4686</v>
      </c>
      <c r="E4883" s="32">
        <f t="shared" si="228"/>
        <v>45530</v>
      </c>
      <c r="F4883" s="51">
        <f t="shared" si="229"/>
        <v>0.35416666666666669</v>
      </c>
      <c r="G4883" s="33">
        <f t="shared" si="230"/>
        <v>45530.354166666664</v>
      </c>
    </row>
    <row r="4884" spans="1:7" x14ac:dyDescent="0.45">
      <c r="A4884">
        <v>0</v>
      </c>
      <c r="B4884">
        <v>0</v>
      </c>
      <c r="C4884" t="s">
        <v>4686</v>
      </c>
      <c r="D4884" t="s">
        <v>4687</v>
      </c>
      <c r="E4884" s="32">
        <f t="shared" si="228"/>
        <v>45530</v>
      </c>
      <c r="F4884" s="51">
        <f t="shared" si="229"/>
        <v>0.375</v>
      </c>
      <c r="G4884" s="33">
        <f t="shared" si="230"/>
        <v>45530.375</v>
      </c>
    </row>
    <row r="4885" spans="1:7" x14ac:dyDescent="0.45">
      <c r="A4885">
        <v>0.1459</v>
      </c>
      <c r="B4885">
        <v>0.87</v>
      </c>
      <c r="C4885" t="s">
        <v>4687</v>
      </c>
      <c r="D4885" t="s">
        <v>4688</v>
      </c>
      <c r="E4885" s="32">
        <f t="shared" si="228"/>
        <v>45530</v>
      </c>
      <c r="F4885" s="51">
        <f t="shared" si="229"/>
        <v>0.39583333333333331</v>
      </c>
      <c r="G4885" s="33">
        <f t="shared" si="230"/>
        <v>45530.395833333336</v>
      </c>
    </row>
    <row r="4886" spans="1:7" x14ac:dyDescent="0.45">
      <c r="A4886">
        <v>0</v>
      </c>
      <c r="B4886">
        <v>0</v>
      </c>
      <c r="C4886" t="s">
        <v>4688</v>
      </c>
      <c r="D4886" t="s">
        <v>4689</v>
      </c>
      <c r="E4886" s="32">
        <f t="shared" si="228"/>
        <v>45530</v>
      </c>
      <c r="F4886" s="51">
        <f t="shared" si="229"/>
        <v>0.41666666666666669</v>
      </c>
      <c r="G4886" s="33">
        <f t="shared" si="230"/>
        <v>45530.416666666664</v>
      </c>
    </row>
    <row r="4887" spans="1:7" x14ac:dyDescent="0.45">
      <c r="A4887">
        <v>0</v>
      </c>
      <c r="B4887">
        <v>0</v>
      </c>
      <c r="C4887" t="s">
        <v>4689</v>
      </c>
      <c r="D4887" t="s">
        <v>4690</v>
      </c>
      <c r="E4887" s="32">
        <f t="shared" si="228"/>
        <v>45530</v>
      </c>
      <c r="F4887" s="51">
        <f t="shared" si="229"/>
        <v>0.4375</v>
      </c>
      <c r="G4887" s="33">
        <f t="shared" si="230"/>
        <v>45530.4375</v>
      </c>
    </row>
    <row r="4888" spans="1:7" x14ac:dyDescent="0.45">
      <c r="A4888">
        <v>0</v>
      </c>
      <c r="B4888">
        <v>0</v>
      </c>
      <c r="C4888" t="s">
        <v>4690</v>
      </c>
      <c r="D4888" t="s">
        <v>4691</v>
      </c>
      <c r="E4888" s="32">
        <f t="shared" si="228"/>
        <v>45530</v>
      </c>
      <c r="F4888" s="51">
        <f t="shared" si="229"/>
        <v>0.45833333333333331</v>
      </c>
      <c r="G4888" s="33">
        <f t="shared" si="230"/>
        <v>45530.458333333336</v>
      </c>
    </row>
    <row r="4889" spans="1:7" x14ac:dyDescent="0.45">
      <c r="A4889">
        <v>0</v>
      </c>
      <c r="B4889">
        <v>0</v>
      </c>
      <c r="C4889" t="s">
        <v>4691</v>
      </c>
      <c r="D4889" t="s">
        <v>4692</v>
      </c>
      <c r="E4889" s="32">
        <f t="shared" si="228"/>
        <v>45530</v>
      </c>
      <c r="F4889" s="51">
        <f t="shared" si="229"/>
        <v>0.47916666666666669</v>
      </c>
      <c r="G4889" s="33">
        <f t="shared" si="230"/>
        <v>45530.479166666664</v>
      </c>
    </row>
    <row r="4890" spans="1:7" x14ac:dyDescent="0.45">
      <c r="A4890">
        <v>0</v>
      </c>
      <c r="B4890">
        <v>0</v>
      </c>
      <c r="C4890" t="s">
        <v>4692</v>
      </c>
      <c r="D4890" t="s">
        <v>4693</v>
      </c>
      <c r="E4890" s="32">
        <f t="shared" si="228"/>
        <v>45530</v>
      </c>
      <c r="F4890" s="51">
        <f t="shared" si="229"/>
        <v>0.5</v>
      </c>
      <c r="G4890" s="33">
        <f t="shared" si="230"/>
        <v>45530.5</v>
      </c>
    </row>
    <row r="4891" spans="1:7" x14ac:dyDescent="0.45">
      <c r="A4891">
        <v>0</v>
      </c>
      <c r="B4891">
        <v>0</v>
      </c>
      <c r="C4891" t="s">
        <v>4693</v>
      </c>
      <c r="D4891" t="s">
        <v>4694</v>
      </c>
      <c r="E4891" s="32">
        <f t="shared" si="228"/>
        <v>45530</v>
      </c>
      <c r="F4891" s="51">
        <f t="shared" si="229"/>
        <v>0.52083333333333337</v>
      </c>
      <c r="G4891" s="33">
        <f t="shared" si="230"/>
        <v>45530.520833333336</v>
      </c>
    </row>
    <row r="4892" spans="1:7" x14ac:dyDescent="0.45">
      <c r="A4892">
        <v>0</v>
      </c>
      <c r="B4892">
        <v>0</v>
      </c>
      <c r="C4892" t="s">
        <v>4694</v>
      </c>
      <c r="D4892" t="s">
        <v>4695</v>
      </c>
      <c r="E4892" s="32">
        <f t="shared" si="228"/>
        <v>45530</v>
      </c>
      <c r="F4892" s="51">
        <f t="shared" si="229"/>
        <v>0.54166666666666663</v>
      </c>
      <c r="G4892" s="33">
        <f t="shared" si="230"/>
        <v>45530.541666666664</v>
      </c>
    </row>
    <row r="4893" spans="1:7" x14ac:dyDescent="0.45">
      <c r="A4893">
        <v>0</v>
      </c>
      <c r="B4893">
        <v>0</v>
      </c>
      <c r="C4893" t="s">
        <v>4695</v>
      </c>
      <c r="D4893" t="s">
        <v>4696</v>
      </c>
      <c r="E4893" s="32">
        <f t="shared" si="228"/>
        <v>45530</v>
      </c>
      <c r="F4893" s="51">
        <f t="shared" si="229"/>
        <v>0.5625</v>
      </c>
      <c r="G4893" s="33">
        <f t="shared" si="230"/>
        <v>45530.5625</v>
      </c>
    </row>
    <row r="4894" spans="1:7" x14ac:dyDescent="0.45">
      <c r="A4894">
        <v>0</v>
      </c>
      <c r="B4894">
        <v>0</v>
      </c>
      <c r="C4894" t="s">
        <v>4696</v>
      </c>
      <c r="D4894" t="s">
        <v>4697</v>
      </c>
      <c r="E4894" s="32">
        <f t="shared" si="228"/>
        <v>45530</v>
      </c>
      <c r="F4894" s="51">
        <f t="shared" si="229"/>
        <v>0.58333333333333337</v>
      </c>
      <c r="G4894" s="33">
        <f t="shared" si="230"/>
        <v>45530.583333333336</v>
      </c>
    </row>
    <row r="4895" spans="1:7" x14ac:dyDescent="0.45">
      <c r="A4895">
        <v>0</v>
      </c>
      <c r="B4895">
        <v>0</v>
      </c>
      <c r="C4895" t="s">
        <v>4697</v>
      </c>
      <c r="D4895" t="s">
        <v>4698</v>
      </c>
      <c r="E4895" s="32">
        <f t="shared" si="228"/>
        <v>45530</v>
      </c>
      <c r="F4895" s="51">
        <f t="shared" si="229"/>
        <v>0.60416666666666663</v>
      </c>
      <c r="G4895" s="33">
        <f t="shared" si="230"/>
        <v>45530.604166666664</v>
      </c>
    </row>
    <row r="4896" spans="1:7" x14ac:dyDescent="0.45">
      <c r="A4896">
        <v>0</v>
      </c>
      <c r="B4896">
        <v>0</v>
      </c>
      <c r="C4896" t="s">
        <v>4698</v>
      </c>
      <c r="D4896" t="s">
        <v>4699</v>
      </c>
      <c r="E4896" s="32">
        <f t="shared" si="228"/>
        <v>45530</v>
      </c>
      <c r="F4896" s="51">
        <f t="shared" si="229"/>
        <v>0.625</v>
      </c>
      <c r="G4896" s="33">
        <f t="shared" si="230"/>
        <v>45530.625</v>
      </c>
    </row>
    <row r="4897" spans="1:7" x14ac:dyDescent="0.45">
      <c r="A4897">
        <v>0</v>
      </c>
      <c r="B4897">
        <v>0</v>
      </c>
      <c r="C4897" t="s">
        <v>4699</v>
      </c>
      <c r="D4897" t="s">
        <v>4700</v>
      </c>
      <c r="E4897" s="32">
        <f t="shared" si="228"/>
        <v>45530</v>
      </c>
      <c r="F4897" s="51">
        <f t="shared" si="229"/>
        <v>0.64583333333333337</v>
      </c>
      <c r="G4897" s="33">
        <f t="shared" si="230"/>
        <v>45530.645833333336</v>
      </c>
    </row>
    <row r="4898" spans="1:7" x14ac:dyDescent="0.45">
      <c r="A4898">
        <v>0</v>
      </c>
      <c r="B4898">
        <v>0</v>
      </c>
      <c r="C4898" t="s">
        <v>4700</v>
      </c>
      <c r="D4898" t="s">
        <v>4701</v>
      </c>
      <c r="E4898" s="32">
        <f t="shared" si="228"/>
        <v>45530</v>
      </c>
      <c r="F4898" s="51">
        <f t="shared" si="229"/>
        <v>0.66666666666666663</v>
      </c>
      <c r="G4898" s="33">
        <f t="shared" si="230"/>
        <v>45530.666666666664</v>
      </c>
    </row>
    <row r="4899" spans="1:7" x14ac:dyDescent="0.45">
      <c r="A4899">
        <v>0</v>
      </c>
      <c r="B4899">
        <v>0</v>
      </c>
      <c r="C4899" t="s">
        <v>4701</v>
      </c>
      <c r="D4899" t="s">
        <v>4702</v>
      </c>
      <c r="E4899" s="32">
        <f t="shared" si="228"/>
        <v>45530</v>
      </c>
      <c r="F4899" s="51">
        <f t="shared" si="229"/>
        <v>0.6875</v>
      </c>
      <c r="G4899" s="33">
        <f t="shared" si="230"/>
        <v>45530.6875</v>
      </c>
    </row>
    <row r="4900" spans="1:7" x14ac:dyDescent="0.45">
      <c r="A4900">
        <v>0</v>
      </c>
      <c r="B4900">
        <v>0</v>
      </c>
      <c r="C4900" t="s">
        <v>4702</v>
      </c>
      <c r="D4900" t="s">
        <v>4703</v>
      </c>
      <c r="E4900" s="32">
        <f t="shared" si="228"/>
        <v>45530</v>
      </c>
      <c r="F4900" s="51">
        <f t="shared" si="229"/>
        <v>0.70833333333333337</v>
      </c>
      <c r="G4900" s="33">
        <f t="shared" si="230"/>
        <v>45530.708333333336</v>
      </c>
    </row>
    <row r="4901" spans="1:7" x14ac:dyDescent="0.45">
      <c r="A4901">
        <v>0</v>
      </c>
      <c r="B4901">
        <v>0</v>
      </c>
      <c r="C4901" t="s">
        <v>4703</v>
      </c>
      <c r="D4901" t="s">
        <v>4704</v>
      </c>
      <c r="E4901" s="32">
        <f t="shared" si="228"/>
        <v>45530</v>
      </c>
      <c r="F4901" s="51">
        <f t="shared" si="229"/>
        <v>0.72916666666666663</v>
      </c>
      <c r="G4901" s="33">
        <f t="shared" si="230"/>
        <v>45530.729166666664</v>
      </c>
    </row>
    <row r="4902" spans="1:7" x14ac:dyDescent="0.45">
      <c r="A4902">
        <v>0</v>
      </c>
      <c r="B4902">
        <v>0</v>
      </c>
      <c r="C4902" t="s">
        <v>4704</v>
      </c>
      <c r="D4902" t="s">
        <v>4705</v>
      </c>
      <c r="E4902" s="32">
        <f t="shared" si="228"/>
        <v>45530</v>
      </c>
      <c r="F4902" s="51">
        <f t="shared" si="229"/>
        <v>0.75</v>
      </c>
      <c r="G4902" s="33">
        <f t="shared" si="230"/>
        <v>45530.75</v>
      </c>
    </row>
    <row r="4903" spans="1:7" x14ac:dyDescent="0.45">
      <c r="A4903">
        <v>0</v>
      </c>
      <c r="B4903">
        <v>0</v>
      </c>
      <c r="C4903" t="s">
        <v>4705</v>
      </c>
      <c r="D4903" t="s">
        <v>4706</v>
      </c>
      <c r="E4903" s="32">
        <f t="shared" si="228"/>
        <v>45530</v>
      </c>
      <c r="F4903" s="51">
        <f t="shared" si="229"/>
        <v>0.77083333333333337</v>
      </c>
      <c r="G4903" s="33">
        <f t="shared" si="230"/>
        <v>45530.770833333336</v>
      </c>
    </row>
    <row r="4904" spans="1:7" x14ac:dyDescent="0.45">
      <c r="A4904">
        <v>0</v>
      </c>
      <c r="B4904">
        <v>0</v>
      </c>
      <c r="C4904" t="s">
        <v>4706</v>
      </c>
      <c r="D4904" t="s">
        <v>4707</v>
      </c>
      <c r="E4904" s="32">
        <f t="shared" si="228"/>
        <v>45530</v>
      </c>
      <c r="F4904" s="51">
        <f t="shared" si="229"/>
        <v>0.79166666666666663</v>
      </c>
      <c r="G4904" s="33">
        <f t="shared" si="230"/>
        <v>45530.791666666664</v>
      </c>
    </row>
    <row r="4905" spans="1:7" x14ac:dyDescent="0.45">
      <c r="A4905">
        <v>0</v>
      </c>
      <c r="B4905">
        <v>0</v>
      </c>
      <c r="C4905" t="s">
        <v>4707</v>
      </c>
      <c r="D4905" t="s">
        <v>4708</v>
      </c>
      <c r="E4905" s="32">
        <f t="shared" si="228"/>
        <v>45530</v>
      </c>
      <c r="F4905" s="51">
        <f t="shared" si="229"/>
        <v>0.8125</v>
      </c>
      <c r="G4905" s="33">
        <f t="shared" si="230"/>
        <v>45530.8125</v>
      </c>
    </row>
    <row r="4906" spans="1:7" x14ac:dyDescent="0.45">
      <c r="A4906">
        <v>0</v>
      </c>
      <c r="B4906">
        <v>0</v>
      </c>
      <c r="C4906" t="s">
        <v>4708</v>
      </c>
      <c r="D4906" t="s">
        <v>4709</v>
      </c>
      <c r="E4906" s="32">
        <f t="shared" si="228"/>
        <v>45530</v>
      </c>
      <c r="F4906" s="51">
        <f t="shared" si="229"/>
        <v>0.83333333333333337</v>
      </c>
      <c r="G4906" s="33">
        <f t="shared" si="230"/>
        <v>45530.833333333336</v>
      </c>
    </row>
    <row r="4907" spans="1:7" x14ac:dyDescent="0.45">
      <c r="A4907">
        <v>0</v>
      </c>
      <c r="B4907">
        <v>0</v>
      </c>
      <c r="C4907" t="s">
        <v>4709</v>
      </c>
      <c r="D4907" t="s">
        <v>4710</v>
      </c>
      <c r="E4907" s="32">
        <f t="shared" si="228"/>
        <v>45530</v>
      </c>
      <c r="F4907" s="51">
        <f t="shared" si="229"/>
        <v>0.85416666666666663</v>
      </c>
      <c r="G4907" s="33">
        <f t="shared" si="230"/>
        <v>45530.854166666664</v>
      </c>
    </row>
    <row r="4908" spans="1:7" x14ac:dyDescent="0.45">
      <c r="A4908">
        <v>0</v>
      </c>
      <c r="B4908">
        <v>0</v>
      </c>
      <c r="C4908" t="s">
        <v>4710</v>
      </c>
      <c r="D4908" t="s">
        <v>4711</v>
      </c>
      <c r="E4908" s="32">
        <f t="shared" si="228"/>
        <v>45530</v>
      </c>
      <c r="F4908" s="51">
        <f t="shared" si="229"/>
        <v>0.875</v>
      </c>
      <c r="G4908" s="33">
        <f t="shared" si="230"/>
        <v>45530.875</v>
      </c>
    </row>
    <row r="4909" spans="1:7" x14ac:dyDescent="0.45">
      <c r="A4909">
        <v>0</v>
      </c>
      <c r="B4909">
        <v>0</v>
      </c>
      <c r="C4909" t="s">
        <v>4711</v>
      </c>
      <c r="D4909" t="s">
        <v>4712</v>
      </c>
      <c r="E4909" s="32">
        <f t="shared" si="228"/>
        <v>45530</v>
      </c>
      <c r="F4909" s="51">
        <f t="shared" si="229"/>
        <v>0.89583333333333337</v>
      </c>
      <c r="G4909" s="33">
        <f t="shared" si="230"/>
        <v>45530.895833333336</v>
      </c>
    </row>
    <row r="4910" spans="1:7" x14ac:dyDescent="0.45">
      <c r="A4910">
        <v>0</v>
      </c>
      <c r="B4910">
        <v>0</v>
      </c>
      <c r="C4910" t="s">
        <v>4712</v>
      </c>
      <c r="D4910" t="s">
        <v>4713</v>
      </c>
      <c r="E4910" s="32">
        <f t="shared" si="228"/>
        <v>45530</v>
      </c>
      <c r="F4910" s="51">
        <f t="shared" si="229"/>
        <v>0.91666666666666663</v>
      </c>
      <c r="G4910" s="33">
        <f t="shared" si="230"/>
        <v>45530.916666666664</v>
      </c>
    </row>
    <row r="4911" spans="1:7" x14ac:dyDescent="0.45">
      <c r="A4911">
        <v>0.29170000000000001</v>
      </c>
      <c r="B4911">
        <v>1.74</v>
      </c>
      <c r="C4911" t="s">
        <v>4713</v>
      </c>
      <c r="D4911" t="s">
        <v>4714</v>
      </c>
      <c r="E4911" s="32">
        <f t="shared" si="228"/>
        <v>45530</v>
      </c>
      <c r="F4911" s="51">
        <f t="shared" si="229"/>
        <v>0.9375</v>
      </c>
      <c r="G4911" s="33">
        <f t="shared" si="230"/>
        <v>45530.9375</v>
      </c>
    </row>
    <row r="4912" spans="1:7" x14ac:dyDescent="0.45">
      <c r="A4912">
        <v>5.6099999999999997E-2</v>
      </c>
      <c r="B4912">
        <v>0.33</v>
      </c>
      <c r="C4912" t="s">
        <v>4714</v>
      </c>
      <c r="D4912" t="s">
        <v>4715</v>
      </c>
      <c r="E4912" s="32">
        <f t="shared" si="228"/>
        <v>45530</v>
      </c>
      <c r="F4912" s="51">
        <f t="shared" si="229"/>
        <v>0.95833333333333337</v>
      </c>
      <c r="G4912" s="33">
        <f t="shared" si="230"/>
        <v>45530.958333333336</v>
      </c>
    </row>
    <row r="4913" spans="1:7" x14ac:dyDescent="0.45">
      <c r="A4913">
        <v>0</v>
      </c>
      <c r="B4913">
        <v>0</v>
      </c>
      <c r="C4913" t="s">
        <v>4715</v>
      </c>
      <c r="D4913" t="s">
        <v>4716</v>
      </c>
      <c r="E4913" s="32">
        <f t="shared" si="228"/>
        <v>45530</v>
      </c>
      <c r="F4913" s="51">
        <f t="shared" si="229"/>
        <v>0.97916666666666663</v>
      </c>
      <c r="G4913" s="33">
        <f t="shared" si="230"/>
        <v>45530.979166666664</v>
      </c>
    </row>
    <row r="4914" spans="1:7" x14ac:dyDescent="0.45">
      <c r="A4914">
        <v>0</v>
      </c>
      <c r="B4914">
        <v>0</v>
      </c>
      <c r="C4914" t="s">
        <v>4716</v>
      </c>
      <c r="D4914" t="s">
        <v>4717</v>
      </c>
      <c r="E4914" s="32">
        <f t="shared" si="228"/>
        <v>45531</v>
      </c>
      <c r="F4914" s="51">
        <f t="shared" si="229"/>
        <v>0</v>
      </c>
      <c r="G4914" s="33">
        <f t="shared" si="230"/>
        <v>45531</v>
      </c>
    </row>
    <row r="4915" spans="1:7" x14ac:dyDescent="0.45">
      <c r="A4915">
        <v>0</v>
      </c>
      <c r="B4915">
        <v>0</v>
      </c>
      <c r="C4915" t="s">
        <v>4717</v>
      </c>
      <c r="D4915" t="s">
        <v>4718</v>
      </c>
      <c r="E4915" s="32">
        <f t="shared" si="228"/>
        <v>45531</v>
      </c>
      <c r="F4915" s="51">
        <f t="shared" si="229"/>
        <v>2.0833333333333332E-2</v>
      </c>
      <c r="G4915" s="33">
        <f t="shared" si="230"/>
        <v>45531.020833333336</v>
      </c>
    </row>
    <row r="4916" spans="1:7" x14ac:dyDescent="0.45">
      <c r="A4916">
        <v>0</v>
      </c>
      <c r="B4916">
        <v>0</v>
      </c>
      <c r="C4916" t="s">
        <v>4718</v>
      </c>
      <c r="D4916" t="s">
        <v>4719</v>
      </c>
      <c r="E4916" s="32">
        <f t="shared" si="228"/>
        <v>45531</v>
      </c>
      <c r="F4916" s="51">
        <f t="shared" si="229"/>
        <v>4.1666666666666664E-2</v>
      </c>
      <c r="G4916" s="33">
        <f t="shared" si="230"/>
        <v>45531.041666666664</v>
      </c>
    </row>
    <row r="4917" spans="1:7" x14ac:dyDescent="0.45">
      <c r="A4917">
        <v>0</v>
      </c>
      <c r="B4917">
        <v>0</v>
      </c>
      <c r="C4917" t="s">
        <v>4719</v>
      </c>
      <c r="D4917" t="s">
        <v>4720</v>
      </c>
      <c r="E4917" s="32">
        <f t="shared" si="228"/>
        <v>45531</v>
      </c>
      <c r="F4917" s="51">
        <f t="shared" si="229"/>
        <v>6.25E-2</v>
      </c>
      <c r="G4917" s="33">
        <f t="shared" si="230"/>
        <v>45531.0625</v>
      </c>
    </row>
    <row r="4918" spans="1:7" x14ac:dyDescent="0.45">
      <c r="A4918">
        <v>0</v>
      </c>
      <c r="B4918">
        <v>0</v>
      </c>
      <c r="C4918" t="s">
        <v>4720</v>
      </c>
      <c r="D4918" t="s">
        <v>4721</v>
      </c>
      <c r="E4918" s="32">
        <f t="shared" si="228"/>
        <v>45531</v>
      </c>
      <c r="F4918" s="51">
        <f t="shared" si="229"/>
        <v>8.3333333333333329E-2</v>
      </c>
      <c r="G4918" s="33">
        <f t="shared" si="230"/>
        <v>45531.083333333336</v>
      </c>
    </row>
    <row r="4919" spans="1:7" x14ac:dyDescent="0.45">
      <c r="A4919">
        <v>0</v>
      </c>
      <c r="B4919">
        <v>0</v>
      </c>
      <c r="C4919" t="s">
        <v>4721</v>
      </c>
      <c r="D4919" t="s">
        <v>4722</v>
      </c>
      <c r="E4919" s="32">
        <f t="shared" si="228"/>
        <v>45531</v>
      </c>
      <c r="F4919" s="51">
        <f t="shared" si="229"/>
        <v>0.10416666666666667</v>
      </c>
      <c r="G4919" s="33">
        <f t="shared" si="230"/>
        <v>45531.104166666664</v>
      </c>
    </row>
    <row r="4920" spans="1:7" x14ac:dyDescent="0.45">
      <c r="A4920">
        <v>0</v>
      </c>
      <c r="B4920">
        <v>0</v>
      </c>
      <c r="C4920" t="s">
        <v>4722</v>
      </c>
      <c r="D4920" t="s">
        <v>4723</v>
      </c>
      <c r="E4920" s="32">
        <f t="shared" si="228"/>
        <v>45531</v>
      </c>
      <c r="F4920" s="51">
        <f t="shared" si="229"/>
        <v>0.125</v>
      </c>
      <c r="G4920" s="33">
        <f t="shared" si="230"/>
        <v>45531.125</v>
      </c>
    </row>
    <row r="4921" spans="1:7" x14ac:dyDescent="0.45">
      <c r="A4921">
        <v>0</v>
      </c>
      <c r="B4921">
        <v>0</v>
      </c>
      <c r="C4921" t="s">
        <v>4723</v>
      </c>
      <c r="D4921" t="s">
        <v>4724</v>
      </c>
      <c r="E4921" s="32">
        <f t="shared" si="228"/>
        <v>45531</v>
      </c>
      <c r="F4921" s="51">
        <f t="shared" si="229"/>
        <v>0.14583333333333334</v>
      </c>
      <c r="G4921" s="33">
        <f t="shared" si="230"/>
        <v>45531.145833333336</v>
      </c>
    </row>
    <row r="4922" spans="1:7" x14ac:dyDescent="0.45">
      <c r="A4922">
        <v>0</v>
      </c>
      <c r="B4922">
        <v>0</v>
      </c>
      <c r="C4922" t="s">
        <v>4724</v>
      </c>
      <c r="D4922" t="s">
        <v>4725</v>
      </c>
      <c r="E4922" s="32">
        <f t="shared" si="228"/>
        <v>45531</v>
      </c>
      <c r="F4922" s="51">
        <f t="shared" si="229"/>
        <v>0.16666666666666666</v>
      </c>
      <c r="G4922" s="33">
        <f t="shared" si="230"/>
        <v>45531.166666666664</v>
      </c>
    </row>
    <row r="4923" spans="1:7" x14ac:dyDescent="0.45">
      <c r="A4923">
        <v>0</v>
      </c>
      <c r="B4923">
        <v>0</v>
      </c>
      <c r="C4923" t="s">
        <v>4725</v>
      </c>
      <c r="D4923" t="s">
        <v>4726</v>
      </c>
      <c r="E4923" s="32">
        <f t="shared" si="228"/>
        <v>45531</v>
      </c>
      <c r="F4923" s="51">
        <f t="shared" si="229"/>
        <v>0.1875</v>
      </c>
      <c r="G4923" s="33">
        <f t="shared" si="230"/>
        <v>45531.1875</v>
      </c>
    </row>
    <row r="4924" spans="1:7" x14ac:dyDescent="0.45">
      <c r="A4924">
        <v>0</v>
      </c>
      <c r="B4924">
        <v>0</v>
      </c>
      <c r="C4924" t="s">
        <v>4726</v>
      </c>
      <c r="D4924" t="s">
        <v>4727</v>
      </c>
      <c r="E4924" s="32">
        <f t="shared" si="228"/>
        <v>45531</v>
      </c>
      <c r="F4924" s="51">
        <f t="shared" si="229"/>
        <v>0.20833333333333334</v>
      </c>
      <c r="G4924" s="33">
        <f t="shared" si="230"/>
        <v>45531.208333333336</v>
      </c>
    </row>
    <row r="4925" spans="1:7" x14ac:dyDescent="0.45">
      <c r="A4925">
        <v>0</v>
      </c>
      <c r="B4925">
        <v>0</v>
      </c>
      <c r="C4925" t="s">
        <v>4727</v>
      </c>
      <c r="D4925" t="s">
        <v>4728</v>
      </c>
      <c r="E4925" s="32">
        <f t="shared" si="228"/>
        <v>45531</v>
      </c>
      <c r="F4925" s="51">
        <f t="shared" si="229"/>
        <v>0.22916666666666666</v>
      </c>
      <c r="G4925" s="33">
        <f t="shared" si="230"/>
        <v>45531.229166666664</v>
      </c>
    </row>
    <row r="4926" spans="1:7" x14ac:dyDescent="0.45">
      <c r="A4926">
        <v>0</v>
      </c>
      <c r="B4926">
        <v>0</v>
      </c>
      <c r="C4926" t="s">
        <v>4728</v>
      </c>
      <c r="D4926" t="s">
        <v>4729</v>
      </c>
      <c r="E4926" s="32">
        <f t="shared" si="228"/>
        <v>45531</v>
      </c>
      <c r="F4926" s="51">
        <f t="shared" si="229"/>
        <v>0.25</v>
      </c>
      <c r="G4926" s="33">
        <f t="shared" si="230"/>
        <v>45531.25</v>
      </c>
    </row>
    <row r="4927" spans="1:7" x14ac:dyDescent="0.45">
      <c r="A4927">
        <v>0</v>
      </c>
      <c r="B4927">
        <v>0</v>
      </c>
      <c r="C4927" t="s">
        <v>4729</v>
      </c>
      <c r="D4927" t="s">
        <v>4730</v>
      </c>
      <c r="E4927" s="32">
        <f t="shared" si="228"/>
        <v>45531</v>
      </c>
      <c r="F4927" s="51">
        <f t="shared" si="229"/>
        <v>0.27083333333333331</v>
      </c>
      <c r="G4927" s="33">
        <f t="shared" si="230"/>
        <v>45531.270833333336</v>
      </c>
    </row>
    <row r="4928" spans="1:7" x14ac:dyDescent="0.45">
      <c r="A4928">
        <v>0</v>
      </c>
      <c r="B4928">
        <v>0</v>
      </c>
      <c r="C4928" t="s">
        <v>4730</v>
      </c>
      <c r="D4928" t="s">
        <v>4731</v>
      </c>
      <c r="E4928" s="32">
        <f t="shared" si="228"/>
        <v>45531</v>
      </c>
      <c r="F4928" s="51">
        <f t="shared" si="229"/>
        <v>0.29166666666666669</v>
      </c>
      <c r="G4928" s="33">
        <f t="shared" si="230"/>
        <v>45531.291666666664</v>
      </c>
    </row>
    <row r="4929" spans="1:7" x14ac:dyDescent="0.45">
      <c r="A4929">
        <v>0</v>
      </c>
      <c r="B4929">
        <v>0</v>
      </c>
      <c r="C4929" t="s">
        <v>4731</v>
      </c>
      <c r="D4929" t="s">
        <v>4732</v>
      </c>
      <c r="E4929" s="32">
        <f t="shared" si="228"/>
        <v>45531</v>
      </c>
      <c r="F4929" s="51">
        <f t="shared" si="229"/>
        <v>0.3125</v>
      </c>
      <c r="G4929" s="33">
        <f t="shared" si="230"/>
        <v>45531.3125</v>
      </c>
    </row>
    <row r="4930" spans="1:7" x14ac:dyDescent="0.45">
      <c r="A4930">
        <v>0</v>
      </c>
      <c r="B4930">
        <v>0</v>
      </c>
      <c r="C4930" t="s">
        <v>4732</v>
      </c>
      <c r="D4930" t="s">
        <v>4733</v>
      </c>
      <c r="E4930" s="32">
        <f t="shared" si="228"/>
        <v>45531</v>
      </c>
      <c r="F4930" s="51">
        <f t="shared" si="229"/>
        <v>0.33333333333333331</v>
      </c>
      <c r="G4930" s="33">
        <f t="shared" si="230"/>
        <v>45531.333333333336</v>
      </c>
    </row>
    <row r="4931" spans="1:7" x14ac:dyDescent="0.45">
      <c r="A4931">
        <v>0</v>
      </c>
      <c r="B4931">
        <v>0</v>
      </c>
      <c r="C4931" t="s">
        <v>4733</v>
      </c>
      <c r="D4931" t="s">
        <v>4734</v>
      </c>
      <c r="E4931" s="32">
        <f t="shared" si="228"/>
        <v>45531</v>
      </c>
      <c r="F4931" s="51">
        <f t="shared" si="229"/>
        <v>0.35416666666666669</v>
      </c>
      <c r="G4931" s="33">
        <f t="shared" si="230"/>
        <v>45531.354166666664</v>
      </c>
    </row>
    <row r="4932" spans="1:7" x14ac:dyDescent="0.45">
      <c r="A4932">
        <v>0</v>
      </c>
      <c r="B4932">
        <v>0</v>
      </c>
      <c r="C4932" t="s">
        <v>4734</v>
      </c>
      <c r="D4932" t="s">
        <v>4735</v>
      </c>
      <c r="E4932" s="32">
        <f t="shared" ref="E4932:E4995" si="231">DATE(MID(C4932,2,4),MID(C4932,7,2),MID(C4932,10,2))</f>
        <v>45531</v>
      </c>
      <c r="F4932" s="51">
        <f t="shared" ref="F4932:F4995" si="232">TIME(MID(C4932,13,2),MID(C4932,16,2),0)</f>
        <v>0.375</v>
      </c>
      <c r="G4932" s="33">
        <f t="shared" ref="G4932:G4995" si="233">E4932+F4932</f>
        <v>45531.375</v>
      </c>
    </row>
    <row r="4933" spans="1:7" x14ac:dyDescent="0.45">
      <c r="A4933">
        <v>0</v>
      </c>
      <c r="B4933">
        <v>0</v>
      </c>
      <c r="C4933" t="s">
        <v>4735</v>
      </c>
      <c r="D4933" t="s">
        <v>4736</v>
      </c>
      <c r="E4933" s="32">
        <f t="shared" si="231"/>
        <v>45531</v>
      </c>
      <c r="F4933" s="51">
        <f t="shared" si="232"/>
        <v>0.39583333333333331</v>
      </c>
      <c r="G4933" s="33">
        <f t="shared" si="233"/>
        <v>45531.395833333336</v>
      </c>
    </row>
    <row r="4934" spans="1:7" x14ac:dyDescent="0.45">
      <c r="A4934">
        <v>0.10100000000000001</v>
      </c>
      <c r="B4934">
        <v>0.6</v>
      </c>
      <c r="C4934" t="s">
        <v>4736</v>
      </c>
      <c r="D4934" t="s">
        <v>4737</v>
      </c>
      <c r="E4934" s="32">
        <f t="shared" si="231"/>
        <v>45531</v>
      </c>
      <c r="F4934" s="51">
        <f t="shared" si="232"/>
        <v>0.41666666666666669</v>
      </c>
      <c r="G4934" s="33">
        <f t="shared" si="233"/>
        <v>45531.416666666664</v>
      </c>
    </row>
    <row r="4935" spans="1:7" x14ac:dyDescent="0.45">
      <c r="A4935">
        <v>0</v>
      </c>
      <c r="B4935">
        <v>0</v>
      </c>
      <c r="C4935" t="s">
        <v>4737</v>
      </c>
      <c r="D4935" t="s">
        <v>4738</v>
      </c>
      <c r="E4935" s="32">
        <f t="shared" si="231"/>
        <v>45531</v>
      </c>
      <c r="F4935" s="51">
        <f t="shared" si="232"/>
        <v>0.4375</v>
      </c>
      <c r="G4935" s="33">
        <f t="shared" si="233"/>
        <v>45531.4375</v>
      </c>
    </row>
    <row r="4936" spans="1:7" x14ac:dyDescent="0.45">
      <c r="A4936">
        <v>1.12E-2</v>
      </c>
      <c r="B4936">
        <v>7.0000000000000007E-2</v>
      </c>
      <c r="C4936" t="s">
        <v>4738</v>
      </c>
      <c r="D4936" t="s">
        <v>4739</v>
      </c>
      <c r="E4936" s="32">
        <f t="shared" si="231"/>
        <v>45531</v>
      </c>
      <c r="F4936" s="51">
        <f t="shared" si="232"/>
        <v>0.45833333333333331</v>
      </c>
      <c r="G4936" s="33">
        <f t="shared" si="233"/>
        <v>45531.458333333336</v>
      </c>
    </row>
    <row r="4937" spans="1:7" x14ac:dyDescent="0.45">
      <c r="A4937">
        <v>0</v>
      </c>
      <c r="B4937">
        <v>0</v>
      </c>
      <c r="C4937" t="s">
        <v>4739</v>
      </c>
      <c r="D4937" t="s">
        <v>4740</v>
      </c>
      <c r="E4937" s="32">
        <f t="shared" si="231"/>
        <v>45531</v>
      </c>
      <c r="F4937" s="51">
        <f t="shared" si="232"/>
        <v>0.47916666666666669</v>
      </c>
      <c r="G4937" s="33">
        <f t="shared" si="233"/>
        <v>45531.479166666664</v>
      </c>
    </row>
    <row r="4938" spans="1:7" x14ac:dyDescent="0.45">
      <c r="A4938">
        <v>2.24E-2</v>
      </c>
      <c r="B4938">
        <v>0.13</v>
      </c>
      <c r="C4938" t="s">
        <v>4740</v>
      </c>
      <c r="D4938" t="s">
        <v>4741</v>
      </c>
      <c r="E4938" s="32">
        <f t="shared" si="231"/>
        <v>45531</v>
      </c>
      <c r="F4938" s="51">
        <f t="shared" si="232"/>
        <v>0.5</v>
      </c>
      <c r="G4938" s="33">
        <f t="shared" si="233"/>
        <v>45531.5</v>
      </c>
    </row>
    <row r="4939" spans="1:7" x14ac:dyDescent="0.45">
      <c r="A4939">
        <v>0</v>
      </c>
      <c r="B4939">
        <v>0</v>
      </c>
      <c r="C4939" t="s">
        <v>4741</v>
      </c>
      <c r="D4939" t="s">
        <v>4742</v>
      </c>
      <c r="E4939" s="32">
        <f t="shared" si="231"/>
        <v>45531</v>
      </c>
      <c r="F4939" s="51">
        <f t="shared" si="232"/>
        <v>0.52083333333333337</v>
      </c>
      <c r="G4939" s="33">
        <f t="shared" si="233"/>
        <v>45531.520833333336</v>
      </c>
    </row>
    <row r="4940" spans="1:7" x14ac:dyDescent="0.45">
      <c r="A4940">
        <v>0</v>
      </c>
      <c r="B4940">
        <v>0</v>
      </c>
      <c r="C4940" t="s">
        <v>4742</v>
      </c>
      <c r="D4940" t="s">
        <v>4743</v>
      </c>
      <c r="E4940" s="32">
        <f t="shared" si="231"/>
        <v>45531</v>
      </c>
      <c r="F4940" s="51">
        <f t="shared" si="232"/>
        <v>0.54166666666666663</v>
      </c>
      <c r="G4940" s="33">
        <f t="shared" si="233"/>
        <v>45531.541666666664</v>
      </c>
    </row>
    <row r="4941" spans="1:7" x14ac:dyDescent="0.45">
      <c r="A4941">
        <v>0</v>
      </c>
      <c r="B4941">
        <v>0</v>
      </c>
      <c r="C4941" t="s">
        <v>4743</v>
      </c>
      <c r="D4941" t="s">
        <v>4744</v>
      </c>
      <c r="E4941" s="32">
        <f t="shared" si="231"/>
        <v>45531</v>
      </c>
      <c r="F4941" s="51">
        <f t="shared" si="232"/>
        <v>0.5625</v>
      </c>
      <c r="G4941" s="33">
        <f t="shared" si="233"/>
        <v>45531.5625</v>
      </c>
    </row>
    <row r="4942" spans="1:7" x14ac:dyDescent="0.45">
      <c r="A4942">
        <v>0</v>
      </c>
      <c r="B4942">
        <v>0</v>
      </c>
      <c r="C4942" t="s">
        <v>4744</v>
      </c>
      <c r="D4942" t="s">
        <v>4745</v>
      </c>
      <c r="E4942" s="32">
        <f t="shared" si="231"/>
        <v>45531</v>
      </c>
      <c r="F4942" s="51">
        <f t="shared" si="232"/>
        <v>0.58333333333333337</v>
      </c>
      <c r="G4942" s="33">
        <f t="shared" si="233"/>
        <v>45531.583333333336</v>
      </c>
    </row>
    <row r="4943" spans="1:7" x14ac:dyDescent="0.45">
      <c r="A4943">
        <v>0</v>
      </c>
      <c r="B4943">
        <v>0</v>
      </c>
      <c r="C4943" t="s">
        <v>4745</v>
      </c>
      <c r="D4943" t="s">
        <v>4746</v>
      </c>
      <c r="E4943" s="32">
        <f t="shared" si="231"/>
        <v>45531</v>
      </c>
      <c r="F4943" s="51">
        <f t="shared" si="232"/>
        <v>0.60416666666666663</v>
      </c>
      <c r="G4943" s="33">
        <f t="shared" si="233"/>
        <v>45531.604166666664</v>
      </c>
    </row>
    <row r="4944" spans="1:7" x14ac:dyDescent="0.45">
      <c r="A4944">
        <v>0</v>
      </c>
      <c r="B4944">
        <v>0</v>
      </c>
      <c r="C4944" t="s">
        <v>4746</v>
      </c>
      <c r="D4944" t="s">
        <v>4747</v>
      </c>
      <c r="E4944" s="32">
        <f t="shared" si="231"/>
        <v>45531</v>
      </c>
      <c r="F4944" s="51">
        <f t="shared" si="232"/>
        <v>0.625</v>
      </c>
      <c r="G4944" s="33">
        <f t="shared" si="233"/>
        <v>45531.625</v>
      </c>
    </row>
    <row r="4945" spans="1:7" x14ac:dyDescent="0.45">
      <c r="A4945">
        <v>0</v>
      </c>
      <c r="B4945">
        <v>0</v>
      </c>
      <c r="C4945" t="s">
        <v>4747</v>
      </c>
      <c r="D4945" t="s">
        <v>4748</v>
      </c>
      <c r="E4945" s="32">
        <f t="shared" si="231"/>
        <v>45531</v>
      </c>
      <c r="F4945" s="51">
        <f t="shared" si="232"/>
        <v>0.64583333333333337</v>
      </c>
      <c r="G4945" s="33">
        <f t="shared" si="233"/>
        <v>45531.645833333336</v>
      </c>
    </row>
    <row r="4946" spans="1:7" x14ac:dyDescent="0.45">
      <c r="A4946">
        <v>0</v>
      </c>
      <c r="B4946">
        <v>0</v>
      </c>
      <c r="C4946" t="s">
        <v>4748</v>
      </c>
      <c r="D4946" t="s">
        <v>4749</v>
      </c>
      <c r="E4946" s="32">
        <f t="shared" si="231"/>
        <v>45531</v>
      </c>
      <c r="F4946" s="51">
        <f t="shared" si="232"/>
        <v>0.66666666666666663</v>
      </c>
      <c r="G4946" s="33">
        <f t="shared" si="233"/>
        <v>45531.666666666664</v>
      </c>
    </row>
    <row r="4947" spans="1:7" x14ac:dyDescent="0.45">
      <c r="A4947">
        <v>0</v>
      </c>
      <c r="B4947">
        <v>0</v>
      </c>
      <c r="C4947" t="s">
        <v>4749</v>
      </c>
      <c r="D4947" t="s">
        <v>4750</v>
      </c>
      <c r="E4947" s="32">
        <f t="shared" si="231"/>
        <v>45531</v>
      </c>
      <c r="F4947" s="51">
        <f t="shared" si="232"/>
        <v>0.6875</v>
      </c>
      <c r="G4947" s="33">
        <f t="shared" si="233"/>
        <v>45531.6875</v>
      </c>
    </row>
    <row r="4948" spans="1:7" x14ac:dyDescent="0.45">
      <c r="A4948">
        <v>0</v>
      </c>
      <c r="B4948">
        <v>0</v>
      </c>
      <c r="C4948" t="s">
        <v>4750</v>
      </c>
      <c r="D4948" t="s">
        <v>4751</v>
      </c>
      <c r="E4948" s="32">
        <f t="shared" si="231"/>
        <v>45531</v>
      </c>
      <c r="F4948" s="51">
        <f t="shared" si="232"/>
        <v>0.70833333333333337</v>
      </c>
      <c r="G4948" s="33">
        <f t="shared" si="233"/>
        <v>45531.708333333336</v>
      </c>
    </row>
    <row r="4949" spans="1:7" x14ac:dyDescent="0.45">
      <c r="A4949">
        <v>0</v>
      </c>
      <c r="B4949">
        <v>0</v>
      </c>
      <c r="C4949" t="s">
        <v>4751</v>
      </c>
      <c r="D4949" t="s">
        <v>4752</v>
      </c>
      <c r="E4949" s="32">
        <f t="shared" si="231"/>
        <v>45531</v>
      </c>
      <c r="F4949" s="51">
        <f t="shared" si="232"/>
        <v>0.72916666666666663</v>
      </c>
      <c r="G4949" s="33">
        <f t="shared" si="233"/>
        <v>45531.729166666664</v>
      </c>
    </row>
    <row r="4950" spans="1:7" x14ac:dyDescent="0.45">
      <c r="A4950">
        <v>0</v>
      </c>
      <c r="B4950">
        <v>0</v>
      </c>
      <c r="C4950" t="s">
        <v>4752</v>
      </c>
      <c r="D4950" t="s">
        <v>4753</v>
      </c>
      <c r="E4950" s="32">
        <f t="shared" si="231"/>
        <v>45531</v>
      </c>
      <c r="F4950" s="51">
        <f t="shared" si="232"/>
        <v>0.75</v>
      </c>
      <c r="G4950" s="33">
        <f t="shared" si="233"/>
        <v>45531.75</v>
      </c>
    </row>
    <row r="4951" spans="1:7" x14ac:dyDescent="0.45">
      <c r="A4951">
        <v>0</v>
      </c>
      <c r="B4951">
        <v>0</v>
      </c>
      <c r="C4951" t="s">
        <v>4753</v>
      </c>
      <c r="D4951" t="s">
        <v>4754</v>
      </c>
      <c r="E4951" s="32">
        <f t="shared" si="231"/>
        <v>45531</v>
      </c>
      <c r="F4951" s="51">
        <f t="shared" si="232"/>
        <v>0.77083333333333337</v>
      </c>
      <c r="G4951" s="33">
        <f t="shared" si="233"/>
        <v>45531.770833333336</v>
      </c>
    </row>
    <row r="4952" spans="1:7" x14ac:dyDescent="0.45">
      <c r="A4952">
        <v>0</v>
      </c>
      <c r="B4952">
        <v>0</v>
      </c>
      <c r="C4952" t="s">
        <v>4754</v>
      </c>
      <c r="D4952" t="s">
        <v>4755</v>
      </c>
      <c r="E4952" s="32">
        <f t="shared" si="231"/>
        <v>45531</v>
      </c>
      <c r="F4952" s="51">
        <f t="shared" si="232"/>
        <v>0.79166666666666663</v>
      </c>
      <c r="G4952" s="33">
        <f t="shared" si="233"/>
        <v>45531.791666666664</v>
      </c>
    </row>
    <row r="4953" spans="1:7" x14ac:dyDescent="0.45">
      <c r="A4953">
        <v>0</v>
      </c>
      <c r="B4953">
        <v>0</v>
      </c>
      <c r="C4953" t="s">
        <v>4755</v>
      </c>
      <c r="D4953" t="s">
        <v>4756</v>
      </c>
      <c r="E4953" s="32">
        <f t="shared" si="231"/>
        <v>45531</v>
      </c>
      <c r="F4953" s="51">
        <f t="shared" si="232"/>
        <v>0.8125</v>
      </c>
      <c r="G4953" s="33">
        <f t="shared" si="233"/>
        <v>45531.8125</v>
      </c>
    </row>
    <row r="4954" spans="1:7" x14ac:dyDescent="0.45">
      <c r="A4954">
        <v>0</v>
      </c>
      <c r="B4954">
        <v>0</v>
      </c>
      <c r="C4954" t="s">
        <v>4756</v>
      </c>
      <c r="D4954" t="s">
        <v>4757</v>
      </c>
      <c r="E4954" s="32">
        <f t="shared" si="231"/>
        <v>45531</v>
      </c>
      <c r="F4954" s="51">
        <f t="shared" si="232"/>
        <v>0.83333333333333337</v>
      </c>
      <c r="G4954" s="33">
        <f t="shared" si="233"/>
        <v>45531.833333333336</v>
      </c>
    </row>
    <row r="4955" spans="1:7" x14ac:dyDescent="0.45">
      <c r="A4955">
        <v>0</v>
      </c>
      <c r="B4955">
        <v>0</v>
      </c>
      <c r="C4955" t="s">
        <v>4757</v>
      </c>
      <c r="D4955" t="s">
        <v>4758</v>
      </c>
      <c r="E4955" s="32">
        <f t="shared" si="231"/>
        <v>45531</v>
      </c>
      <c r="F4955" s="51">
        <f t="shared" si="232"/>
        <v>0.85416666666666663</v>
      </c>
      <c r="G4955" s="33">
        <f t="shared" si="233"/>
        <v>45531.854166666664</v>
      </c>
    </row>
    <row r="4956" spans="1:7" x14ac:dyDescent="0.45">
      <c r="A4956">
        <v>0</v>
      </c>
      <c r="B4956">
        <v>0</v>
      </c>
      <c r="C4956" t="s">
        <v>4758</v>
      </c>
      <c r="D4956" t="s">
        <v>4759</v>
      </c>
      <c r="E4956" s="32">
        <f t="shared" si="231"/>
        <v>45531</v>
      </c>
      <c r="F4956" s="51">
        <f t="shared" si="232"/>
        <v>0.875</v>
      </c>
      <c r="G4956" s="33">
        <f t="shared" si="233"/>
        <v>45531.875</v>
      </c>
    </row>
    <row r="4957" spans="1:7" x14ac:dyDescent="0.45">
      <c r="A4957">
        <v>0</v>
      </c>
      <c r="B4957">
        <v>0</v>
      </c>
      <c r="C4957" t="s">
        <v>4759</v>
      </c>
      <c r="D4957" t="s">
        <v>4760</v>
      </c>
      <c r="E4957" s="32">
        <f t="shared" si="231"/>
        <v>45531</v>
      </c>
      <c r="F4957" s="51">
        <f t="shared" si="232"/>
        <v>0.89583333333333337</v>
      </c>
      <c r="G4957" s="33">
        <f t="shared" si="233"/>
        <v>45531.895833333336</v>
      </c>
    </row>
    <row r="4958" spans="1:7" x14ac:dyDescent="0.45">
      <c r="A4958">
        <v>0.53859999999999997</v>
      </c>
      <c r="B4958">
        <v>3.21</v>
      </c>
      <c r="C4958" t="s">
        <v>4760</v>
      </c>
      <c r="D4958" t="s">
        <v>4761</v>
      </c>
      <c r="E4958" s="32">
        <f t="shared" si="231"/>
        <v>45531</v>
      </c>
      <c r="F4958" s="51">
        <f t="shared" si="232"/>
        <v>0.91666666666666663</v>
      </c>
      <c r="G4958" s="33">
        <f t="shared" si="233"/>
        <v>45531.916666666664</v>
      </c>
    </row>
    <row r="4959" spans="1:7" x14ac:dyDescent="0.45">
      <c r="A4959">
        <v>0</v>
      </c>
      <c r="B4959">
        <v>0</v>
      </c>
      <c r="C4959" t="s">
        <v>4761</v>
      </c>
      <c r="D4959" t="s">
        <v>4762</v>
      </c>
      <c r="E4959" s="32">
        <f t="shared" si="231"/>
        <v>45531</v>
      </c>
      <c r="F4959" s="51">
        <f t="shared" si="232"/>
        <v>0.9375</v>
      </c>
      <c r="G4959" s="33">
        <f t="shared" si="233"/>
        <v>45531.9375</v>
      </c>
    </row>
    <row r="4960" spans="1:7" x14ac:dyDescent="0.45">
      <c r="A4960">
        <v>0</v>
      </c>
      <c r="B4960">
        <v>0</v>
      </c>
      <c r="C4960" t="s">
        <v>4762</v>
      </c>
      <c r="D4960" t="s">
        <v>4763</v>
      </c>
      <c r="E4960" s="32">
        <f t="shared" si="231"/>
        <v>45531</v>
      </c>
      <c r="F4960" s="51">
        <f t="shared" si="232"/>
        <v>0.95833333333333337</v>
      </c>
      <c r="G4960" s="33">
        <f t="shared" si="233"/>
        <v>45531.958333333336</v>
      </c>
    </row>
    <row r="4961" spans="1:7" x14ac:dyDescent="0.45">
      <c r="A4961">
        <v>0</v>
      </c>
      <c r="B4961">
        <v>0</v>
      </c>
      <c r="C4961" t="s">
        <v>4763</v>
      </c>
      <c r="D4961" t="s">
        <v>4764</v>
      </c>
      <c r="E4961" s="32">
        <f t="shared" si="231"/>
        <v>45531</v>
      </c>
      <c r="F4961" s="51">
        <f t="shared" si="232"/>
        <v>0.97916666666666663</v>
      </c>
      <c r="G4961" s="33">
        <f t="shared" si="233"/>
        <v>45531.979166666664</v>
      </c>
    </row>
    <row r="4962" spans="1:7" x14ac:dyDescent="0.45">
      <c r="A4962">
        <v>0</v>
      </c>
      <c r="B4962">
        <v>0</v>
      </c>
      <c r="C4962" t="s">
        <v>4764</v>
      </c>
      <c r="D4962" t="s">
        <v>4765</v>
      </c>
      <c r="E4962" s="32">
        <f t="shared" si="231"/>
        <v>45532</v>
      </c>
      <c r="F4962" s="51">
        <f t="shared" si="232"/>
        <v>0</v>
      </c>
      <c r="G4962" s="33">
        <f t="shared" si="233"/>
        <v>45532</v>
      </c>
    </row>
    <row r="4963" spans="1:7" x14ac:dyDescent="0.45">
      <c r="A4963">
        <v>0</v>
      </c>
      <c r="B4963">
        <v>0</v>
      </c>
      <c r="C4963" t="s">
        <v>4765</v>
      </c>
      <c r="D4963" t="s">
        <v>4766</v>
      </c>
      <c r="E4963" s="32">
        <f t="shared" si="231"/>
        <v>45532</v>
      </c>
      <c r="F4963" s="51">
        <f t="shared" si="232"/>
        <v>2.0833333333333332E-2</v>
      </c>
      <c r="G4963" s="33">
        <f t="shared" si="233"/>
        <v>45532.020833333336</v>
      </c>
    </row>
    <row r="4964" spans="1:7" x14ac:dyDescent="0.45">
      <c r="A4964">
        <v>0</v>
      </c>
      <c r="B4964">
        <v>0</v>
      </c>
      <c r="C4964" t="s">
        <v>4766</v>
      </c>
      <c r="D4964" t="s">
        <v>4767</v>
      </c>
      <c r="E4964" s="32">
        <f t="shared" si="231"/>
        <v>45532</v>
      </c>
      <c r="F4964" s="51">
        <f t="shared" si="232"/>
        <v>4.1666666666666664E-2</v>
      </c>
      <c r="G4964" s="33">
        <f t="shared" si="233"/>
        <v>45532.041666666664</v>
      </c>
    </row>
    <row r="4965" spans="1:7" x14ac:dyDescent="0.45">
      <c r="A4965">
        <v>0</v>
      </c>
      <c r="B4965">
        <v>0</v>
      </c>
      <c r="C4965" t="s">
        <v>4767</v>
      </c>
      <c r="D4965" t="s">
        <v>4768</v>
      </c>
      <c r="E4965" s="32">
        <f t="shared" si="231"/>
        <v>45532</v>
      </c>
      <c r="F4965" s="51">
        <f t="shared" si="232"/>
        <v>6.25E-2</v>
      </c>
      <c r="G4965" s="33">
        <f t="shared" si="233"/>
        <v>45532.0625</v>
      </c>
    </row>
    <row r="4966" spans="1:7" x14ac:dyDescent="0.45">
      <c r="A4966">
        <v>0</v>
      </c>
      <c r="B4966">
        <v>0</v>
      </c>
      <c r="C4966" t="s">
        <v>4768</v>
      </c>
      <c r="D4966" t="s">
        <v>4769</v>
      </c>
      <c r="E4966" s="32">
        <f t="shared" si="231"/>
        <v>45532</v>
      </c>
      <c r="F4966" s="51">
        <f t="shared" si="232"/>
        <v>8.3333333333333329E-2</v>
      </c>
      <c r="G4966" s="33">
        <f t="shared" si="233"/>
        <v>45532.083333333336</v>
      </c>
    </row>
    <row r="4967" spans="1:7" x14ac:dyDescent="0.45">
      <c r="A4967">
        <v>0</v>
      </c>
      <c r="B4967">
        <v>0</v>
      </c>
      <c r="C4967" t="s">
        <v>4769</v>
      </c>
      <c r="D4967" t="s">
        <v>4770</v>
      </c>
      <c r="E4967" s="32">
        <f t="shared" si="231"/>
        <v>45532</v>
      </c>
      <c r="F4967" s="51">
        <f t="shared" si="232"/>
        <v>0.10416666666666667</v>
      </c>
      <c r="G4967" s="33">
        <f t="shared" si="233"/>
        <v>45532.104166666664</v>
      </c>
    </row>
    <row r="4968" spans="1:7" x14ac:dyDescent="0.45">
      <c r="A4968">
        <v>0</v>
      </c>
      <c r="B4968">
        <v>0</v>
      </c>
      <c r="C4968" t="s">
        <v>4770</v>
      </c>
      <c r="D4968" t="s">
        <v>4771</v>
      </c>
      <c r="E4968" s="32">
        <f t="shared" si="231"/>
        <v>45532</v>
      </c>
      <c r="F4968" s="51">
        <f t="shared" si="232"/>
        <v>0.125</v>
      </c>
      <c r="G4968" s="33">
        <f t="shared" si="233"/>
        <v>45532.125</v>
      </c>
    </row>
    <row r="4969" spans="1:7" x14ac:dyDescent="0.45">
      <c r="A4969">
        <v>0</v>
      </c>
      <c r="B4969">
        <v>0</v>
      </c>
      <c r="C4969" t="s">
        <v>4771</v>
      </c>
      <c r="D4969" t="s">
        <v>4772</v>
      </c>
      <c r="E4969" s="32">
        <f t="shared" si="231"/>
        <v>45532</v>
      </c>
      <c r="F4969" s="51">
        <f t="shared" si="232"/>
        <v>0.14583333333333334</v>
      </c>
      <c r="G4969" s="33">
        <f t="shared" si="233"/>
        <v>45532.145833333336</v>
      </c>
    </row>
    <row r="4970" spans="1:7" x14ac:dyDescent="0.45">
      <c r="A4970">
        <v>0</v>
      </c>
      <c r="B4970">
        <v>0</v>
      </c>
      <c r="C4970" t="s">
        <v>4772</v>
      </c>
      <c r="D4970" t="s">
        <v>4773</v>
      </c>
      <c r="E4970" s="32">
        <f t="shared" si="231"/>
        <v>45532</v>
      </c>
      <c r="F4970" s="51">
        <f t="shared" si="232"/>
        <v>0.16666666666666666</v>
      </c>
      <c r="G4970" s="33">
        <f t="shared" si="233"/>
        <v>45532.166666666664</v>
      </c>
    </row>
    <row r="4971" spans="1:7" x14ac:dyDescent="0.45">
      <c r="A4971">
        <v>0</v>
      </c>
      <c r="B4971">
        <v>0</v>
      </c>
      <c r="C4971" t="s">
        <v>4773</v>
      </c>
      <c r="D4971" t="s">
        <v>4774</v>
      </c>
      <c r="E4971" s="32">
        <f t="shared" si="231"/>
        <v>45532</v>
      </c>
      <c r="F4971" s="51">
        <f t="shared" si="232"/>
        <v>0.1875</v>
      </c>
      <c r="G4971" s="33">
        <f t="shared" si="233"/>
        <v>45532.1875</v>
      </c>
    </row>
    <row r="4972" spans="1:7" x14ac:dyDescent="0.45">
      <c r="A4972">
        <v>0</v>
      </c>
      <c r="B4972">
        <v>0</v>
      </c>
      <c r="C4972" t="s">
        <v>4774</v>
      </c>
      <c r="D4972" t="s">
        <v>4775</v>
      </c>
      <c r="E4972" s="32">
        <f t="shared" si="231"/>
        <v>45532</v>
      </c>
      <c r="F4972" s="51">
        <f t="shared" si="232"/>
        <v>0.20833333333333334</v>
      </c>
      <c r="G4972" s="33">
        <f t="shared" si="233"/>
        <v>45532.208333333336</v>
      </c>
    </row>
    <row r="4973" spans="1:7" x14ac:dyDescent="0.45">
      <c r="A4973">
        <v>0</v>
      </c>
      <c r="B4973">
        <v>0</v>
      </c>
      <c r="C4973" t="s">
        <v>4775</v>
      </c>
      <c r="D4973" t="s">
        <v>4776</v>
      </c>
      <c r="E4973" s="32">
        <f t="shared" si="231"/>
        <v>45532</v>
      </c>
      <c r="F4973" s="51">
        <f t="shared" si="232"/>
        <v>0.22916666666666666</v>
      </c>
      <c r="G4973" s="33">
        <f t="shared" si="233"/>
        <v>45532.229166666664</v>
      </c>
    </row>
    <row r="4974" spans="1:7" x14ac:dyDescent="0.45">
      <c r="A4974">
        <v>0</v>
      </c>
      <c r="B4974">
        <v>0</v>
      </c>
      <c r="C4974" t="s">
        <v>4776</v>
      </c>
      <c r="D4974" t="s">
        <v>4777</v>
      </c>
      <c r="E4974" s="32">
        <f t="shared" si="231"/>
        <v>45532</v>
      </c>
      <c r="F4974" s="51">
        <f t="shared" si="232"/>
        <v>0.25</v>
      </c>
      <c r="G4974" s="33">
        <f t="shared" si="233"/>
        <v>45532.25</v>
      </c>
    </row>
    <row r="4975" spans="1:7" x14ac:dyDescent="0.45">
      <c r="A4975">
        <v>0</v>
      </c>
      <c r="B4975">
        <v>0</v>
      </c>
      <c r="C4975" t="s">
        <v>4777</v>
      </c>
      <c r="D4975" t="s">
        <v>4778</v>
      </c>
      <c r="E4975" s="32">
        <f t="shared" si="231"/>
        <v>45532</v>
      </c>
      <c r="F4975" s="51">
        <f t="shared" si="232"/>
        <v>0.27083333333333331</v>
      </c>
      <c r="G4975" s="33">
        <f t="shared" si="233"/>
        <v>45532.270833333336</v>
      </c>
    </row>
    <row r="4976" spans="1:7" x14ac:dyDescent="0.45">
      <c r="A4976">
        <v>0</v>
      </c>
      <c r="B4976">
        <v>0</v>
      </c>
      <c r="C4976" t="s">
        <v>4778</v>
      </c>
      <c r="D4976" t="s">
        <v>4779</v>
      </c>
      <c r="E4976" s="32">
        <f t="shared" si="231"/>
        <v>45532</v>
      </c>
      <c r="F4976" s="51">
        <f t="shared" si="232"/>
        <v>0.29166666666666669</v>
      </c>
      <c r="G4976" s="33">
        <f t="shared" si="233"/>
        <v>45532.291666666664</v>
      </c>
    </row>
    <row r="4977" spans="1:7" x14ac:dyDescent="0.45">
      <c r="A4977">
        <v>0</v>
      </c>
      <c r="B4977">
        <v>0</v>
      </c>
      <c r="C4977" t="s">
        <v>4779</v>
      </c>
      <c r="D4977" t="s">
        <v>4780</v>
      </c>
      <c r="E4977" s="32">
        <f t="shared" si="231"/>
        <v>45532</v>
      </c>
      <c r="F4977" s="51">
        <f t="shared" si="232"/>
        <v>0.3125</v>
      </c>
      <c r="G4977" s="33">
        <f t="shared" si="233"/>
        <v>45532.3125</v>
      </c>
    </row>
    <row r="4978" spans="1:7" x14ac:dyDescent="0.45">
      <c r="A4978">
        <v>2.24E-2</v>
      </c>
      <c r="B4978">
        <v>0.13</v>
      </c>
      <c r="C4978" t="s">
        <v>4780</v>
      </c>
      <c r="D4978" t="s">
        <v>4781</v>
      </c>
      <c r="E4978" s="32">
        <f t="shared" si="231"/>
        <v>45532</v>
      </c>
      <c r="F4978" s="51">
        <f t="shared" si="232"/>
        <v>0.33333333333333331</v>
      </c>
      <c r="G4978" s="33">
        <f t="shared" si="233"/>
        <v>45532.333333333336</v>
      </c>
    </row>
    <row r="4979" spans="1:7" x14ac:dyDescent="0.45">
      <c r="A4979">
        <v>0.44879999999999998</v>
      </c>
      <c r="B4979">
        <v>2.68</v>
      </c>
      <c r="C4979" t="s">
        <v>4781</v>
      </c>
      <c r="D4979" t="s">
        <v>4782</v>
      </c>
      <c r="E4979" s="32">
        <f t="shared" si="231"/>
        <v>45532</v>
      </c>
      <c r="F4979" s="51">
        <f t="shared" si="232"/>
        <v>0.35416666666666669</v>
      </c>
      <c r="G4979" s="33">
        <f t="shared" si="233"/>
        <v>45532.354166666664</v>
      </c>
    </row>
    <row r="4980" spans="1:7" x14ac:dyDescent="0.45">
      <c r="A4980">
        <v>0</v>
      </c>
      <c r="B4980">
        <v>0</v>
      </c>
      <c r="C4980" t="s">
        <v>4782</v>
      </c>
      <c r="D4980" t="s">
        <v>4783</v>
      </c>
      <c r="E4980" s="32">
        <f t="shared" si="231"/>
        <v>45532</v>
      </c>
      <c r="F4980" s="51">
        <f t="shared" si="232"/>
        <v>0.375</v>
      </c>
      <c r="G4980" s="33">
        <f t="shared" si="233"/>
        <v>45532.375</v>
      </c>
    </row>
    <row r="4981" spans="1:7" x14ac:dyDescent="0.45">
      <c r="A4981">
        <v>0.33660000000000001</v>
      </c>
      <c r="B4981">
        <v>2.0099999999999998</v>
      </c>
      <c r="C4981" t="s">
        <v>4783</v>
      </c>
      <c r="D4981" t="s">
        <v>4784</v>
      </c>
      <c r="E4981" s="32">
        <f t="shared" si="231"/>
        <v>45532</v>
      </c>
      <c r="F4981" s="51">
        <f t="shared" si="232"/>
        <v>0.39583333333333331</v>
      </c>
      <c r="G4981" s="33">
        <f t="shared" si="233"/>
        <v>45532.395833333336</v>
      </c>
    </row>
    <row r="4982" spans="1:7" x14ac:dyDescent="0.45">
      <c r="A4982">
        <v>0.1346</v>
      </c>
      <c r="B4982">
        <v>0.8</v>
      </c>
      <c r="C4982" t="s">
        <v>4784</v>
      </c>
      <c r="D4982" t="s">
        <v>4785</v>
      </c>
      <c r="E4982" s="32">
        <f t="shared" si="231"/>
        <v>45532</v>
      </c>
      <c r="F4982" s="51">
        <f t="shared" si="232"/>
        <v>0.41666666666666669</v>
      </c>
      <c r="G4982" s="33">
        <f t="shared" si="233"/>
        <v>45532.416666666664</v>
      </c>
    </row>
    <row r="4983" spans="1:7" x14ac:dyDescent="0.45">
      <c r="A4983">
        <v>0</v>
      </c>
      <c r="B4983">
        <v>0</v>
      </c>
      <c r="C4983" t="s">
        <v>4785</v>
      </c>
      <c r="D4983" t="s">
        <v>4786</v>
      </c>
      <c r="E4983" s="32">
        <f t="shared" si="231"/>
        <v>45532</v>
      </c>
      <c r="F4983" s="51">
        <f t="shared" si="232"/>
        <v>0.4375</v>
      </c>
      <c r="G4983" s="33">
        <f t="shared" si="233"/>
        <v>45532.4375</v>
      </c>
    </row>
    <row r="4984" spans="1:7" x14ac:dyDescent="0.45">
      <c r="A4984">
        <v>0</v>
      </c>
      <c r="B4984">
        <v>0</v>
      </c>
      <c r="C4984" t="s">
        <v>4786</v>
      </c>
      <c r="D4984" t="s">
        <v>4787</v>
      </c>
      <c r="E4984" s="32">
        <f t="shared" si="231"/>
        <v>45532</v>
      </c>
      <c r="F4984" s="51">
        <f t="shared" si="232"/>
        <v>0.45833333333333331</v>
      </c>
      <c r="G4984" s="33">
        <f t="shared" si="233"/>
        <v>45532.458333333336</v>
      </c>
    </row>
    <row r="4985" spans="1:7" x14ac:dyDescent="0.45">
      <c r="A4985">
        <v>0</v>
      </c>
      <c r="B4985">
        <v>0</v>
      </c>
      <c r="C4985" t="s">
        <v>4787</v>
      </c>
      <c r="D4985" t="s">
        <v>4788</v>
      </c>
      <c r="E4985" s="32">
        <f t="shared" si="231"/>
        <v>45532</v>
      </c>
      <c r="F4985" s="51">
        <f t="shared" si="232"/>
        <v>0.47916666666666669</v>
      </c>
      <c r="G4985" s="33">
        <f t="shared" si="233"/>
        <v>45532.479166666664</v>
      </c>
    </row>
    <row r="4986" spans="1:7" x14ac:dyDescent="0.45">
      <c r="A4986">
        <v>0</v>
      </c>
      <c r="B4986">
        <v>0</v>
      </c>
      <c r="C4986" t="s">
        <v>4788</v>
      </c>
      <c r="D4986" t="s">
        <v>4789</v>
      </c>
      <c r="E4986" s="32">
        <f t="shared" si="231"/>
        <v>45532</v>
      </c>
      <c r="F4986" s="51">
        <f t="shared" si="232"/>
        <v>0.5</v>
      </c>
      <c r="G4986" s="33">
        <f t="shared" si="233"/>
        <v>45532.5</v>
      </c>
    </row>
    <row r="4987" spans="1:7" x14ac:dyDescent="0.45">
      <c r="A4987">
        <v>0</v>
      </c>
      <c r="B4987">
        <v>0</v>
      </c>
      <c r="C4987" t="s">
        <v>4789</v>
      </c>
      <c r="D4987" t="s">
        <v>4790</v>
      </c>
      <c r="E4987" s="32">
        <f t="shared" si="231"/>
        <v>45532</v>
      </c>
      <c r="F4987" s="51">
        <f t="shared" si="232"/>
        <v>0.52083333333333337</v>
      </c>
      <c r="G4987" s="33">
        <f t="shared" si="233"/>
        <v>45532.520833333336</v>
      </c>
    </row>
    <row r="4988" spans="1:7" x14ac:dyDescent="0.45">
      <c r="A4988">
        <v>0</v>
      </c>
      <c r="B4988">
        <v>0</v>
      </c>
      <c r="C4988" t="s">
        <v>4790</v>
      </c>
      <c r="D4988" t="s">
        <v>4791</v>
      </c>
      <c r="E4988" s="32">
        <f t="shared" si="231"/>
        <v>45532</v>
      </c>
      <c r="F4988" s="51">
        <f t="shared" si="232"/>
        <v>0.54166666666666663</v>
      </c>
      <c r="G4988" s="33">
        <f t="shared" si="233"/>
        <v>45532.541666666664</v>
      </c>
    </row>
    <row r="4989" spans="1:7" x14ac:dyDescent="0.45">
      <c r="A4989">
        <v>0</v>
      </c>
      <c r="B4989">
        <v>0</v>
      </c>
      <c r="C4989" t="s">
        <v>4791</v>
      </c>
      <c r="D4989" t="s">
        <v>4792</v>
      </c>
      <c r="E4989" s="32">
        <f t="shared" si="231"/>
        <v>45532</v>
      </c>
      <c r="F4989" s="51">
        <f t="shared" si="232"/>
        <v>0.5625</v>
      </c>
      <c r="G4989" s="33">
        <f t="shared" si="233"/>
        <v>45532.5625</v>
      </c>
    </row>
    <row r="4990" spans="1:7" x14ac:dyDescent="0.45">
      <c r="A4990">
        <v>0.74060000000000004</v>
      </c>
      <c r="B4990">
        <v>4.42</v>
      </c>
      <c r="C4990" t="s">
        <v>4792</v>
      </c>
      <c r="D4990" t="s">
        <v>4793</v>
      </c>
      <c r="E4990" s="32">
        <f t="shared" si="231"/>
        <v>45532</v>
      </c>
      <c r="F4990" s="51">
        <f t="shared" si="232"/>
        <v>0.58333333333333337</v>
      </c>
      <c r="G4990" s="33">
        <f t="shared" si="233"/>
        <v>45532.583333333336</v>
      </c>
    </row>
    <row r="4991" spans="1:7" x14ac:dyDescent="0.45">
      <c r="A4991">
        <v>0.81910000000000005</v>
      </c>
      <c r="B4991">
        <v>4.8899999999999997</v>
      </c>
      <c r="C4991" t="s">
        <v>4793</v>
      </c>
      <c r="D4991" t="s">
        <v>4794</v>
      </c>
      <c r="E4991" s="32">
        <f t="shared" si="231"/>
        <v>45532</v>
      </c>
      <c r="F4991" s="51">
        <f t="shared" si="232"/>
        <v>0.60416666666666663</v>
      </c>
      <c r="G4991" s="33">
        <f t="shared" si="233"/>
        <v>45532.604166666664</v>
      </c>
    </row>
    <row r="4992" spans="1:7" x14ac:dyDescent="0.45">
      <c r="A4992">
        <v>0</v>
      </c>
      <c r="B4992">
        <v>0</v>
      </c>
      <c r="C4992" t="s">
        <v>4794</v>
      </c>
      <c r="D4992" t="s">
        <v>4795</v>
      </c>
      <c r="E4992" s="32">
        <f t="shared" si="231"/>
        <v>45532</v>
      </c>
      <c r="F4992" s="51">
        <f t="shared" si="232"/>
        <v>0.625</v>
      </c>
      <c r="G4992" s="33">
        <f t="shared" si="233"/>
        <v>45532.625</v>
      </c>
    </row>
    <row r="4993" spans="1:7" x14ac:dyDescent="0.45">
      <c r="A4993">
        <v>0</v>
      </c>
      <c r="B4993">
        <v>0</v>
      </c>
      <c r="C4993" t="s">
        <v>4795</v>
      </c>
      <c r="D4993" t="s">
        <v>4796</v>
      </c>
      <c r="E4993" s="32">
        <f t="shared" si="231"/>
        <v>45532</v>
      </c>
      <c r="F4993" s="51">
        <f t="shared" si="232"/>
        <v>0.64583333333333337</v>
      </c>
      <c r="G4993" s="33">
        <f t="shared" si="233"/>
        <v>45532.645833333336</v>
      </c>
    </row>
    <row r="4994" spans="1:7" x14ac:dyDescent="0.45">
      <c r="A4994">
        <v>0</v>
      </c>
      <c r="B4994">
        <v>0</v>
      </c>
      <c r="C4994" t="s">
        <v>4796</v>
      </c>
      <c r="D4994" t="s">
        <v>4797</v>
      </c>
      <c r="E4994" s="32">
        <f t="shared" si="231"/>
        <v>45532</v>
      </c>
      <c r="F4994" s="51">
        <f t="shared" si="232"/>
        <v>0.66666666666666663</v>
      </c>
      <c r="G4994" s="33">
        <f t="shared" si="233"/>
        <v>45532.666666666664</v>
      </c>
    </row>
    <row r="4995" spans="1:7" x14ac:dyDescent="0.45">
      <c r="A4995">
        <v>0</v>
      </c>
      <c r="B4995">
        <v>0</v>
      </c>
      <c r="C4995" t="s">
        <v>4797</v>
      </c>
      <c r="D4995" t="s">
        <v>4798</v>
      </c>
      <c r="E4995" s="32">
        <f t="shared" si="231"/>
        <v>45532</v>
      </c>
      <c r="F4995" s="51">
        <f t="shared" si="232"/>
        <v>0.6875</v>
      </c>
      <c r="G4995" s="33">
        <f t="shared" si="233"/>
        <v>45532.6875</v>
      </c>
    </row>
    <row r="4996" spans="1:7" x14ac:dyDescent="0.45">
      <c r="A4996">
        <v>0</v>
      </c>
      <c r="B4996">
        <v>0</v>
      </c>
      <c r="C4996" t="s">
        <v>4798</v>
      </c>
      <c r="D4996" t="s">
        <v>4799</v>
      </c>
      <c r="E4996" s="32">
        <f t="shared" ref="E4996:E5059" si="234">DATE(MID(C4996,2,4),MID(C4996,7,2),MID(C4996,10,2))</f>
        <v>45532</v>
      </c>
      <c r="F4996" s="51">
        <f t="shared" ref="F4996:F5059" si="235">TIME(MID(C4996,13,2),MID(C4996,16,2),0)</f>
        <v>0.70833333333333337</v>
      </c>
      <c r="G4996" s="33">
        <f t="shared" ref="G4996:G5059" si="236">E4996+F4996</f>
        <v>45532.708333333336</v>
      </c>
    </row>
    <row r="4997" spans="1:7" x14ac:dyDescent="0.45">
      <c r="A4997">
        <v>4.2526000000000002</v>
      </c>
      <c r="B4997">
        <v>25.37</v>
      </c>
      <c r="C4997" t="s">
        <v>4799</v>
      </c>
      <c r="D4997" t="s">
        <v>4800</v>
      </c>
      <c r="E4997" s="32">
        <f t="shared" si="234"/>
        <v>45532</v>
      </c>
      <c r="F4997" s="51">
        <f t="shared" si="235"/>
        <v>0.72916666666666663</v>
      </c>
      <c r="G4997" s="33">
        <f t="shared" si="236"/>
        <v>45532.729166666664</v>
      </c>
    </row>
    <row r="4998" spans="1:7" x14ac:dyDescent="0.45">
      <c r="A4998">
        <v>0.2132</v>
      </c>
      <c r="B4998">
        <v>1.27</v>
      </c>
      <c r="C4998" t="s">
        <v>4800</v>
      </c>
      <c r="D4998" t="s">
        <v>4801</v>
      </c>
      <c r="E4998" s="32">
        <f t="shared" si="234"/>
        <v>45532</v>
      </c>
      <c r="F4998" s="51">
        <f t="shared" si="235"/>
        <v>0.75</v>
      </c>
      <c r="G4998" s="33">
        <f t="shared" si="236"/>
        <v>45532.75</v>
      </c>
    </row>
    <row r="4999" spans="1:7" x14ac:dyDescent="0.45">
      <c r="A4999">
        <v>3.3700000000000001E-2</v>
      </c>
      <c r="B4999">
        <v>0.2</v>
      </c>
      <c r="C4999" t="s">
        <v>4801</v>
      </c>
      <c r="D4999" t="s">
        <v>4802</v>
      </c>
      <c r="E4999" s="32">
        <f t="shared" si="234"/>
        <v>45532</v>
      </c>
      <c r="F4999" s="51">
        <f t="shared" si="235"/>
        <v>0.77083333333333337</v>
      </c>
      <c r="G4999" s="33">
        <f t="shared" si="236"/>
        <v>45532.770833333336</v>
      </c>
    </row>
    <row r="5000" spans="1:7" x14ac:dyDescent="0.45">
      <c r="A5000">
        <v>0</v>
      </c>
      <c r="B5000">
        <v>0</v>
      </c>
      <c r="C5000" t="s">
        <v>4802</v>
      </c>
      <c r="D5000" t="s">
        <v>4803</v>
      </c>
      <c r="E5000" s="32">
        <f t="shared" si="234"/>
        <v>45532</v>
      </c>
      <c r="F5000" s="51">
        <f t="shared" si="235"/>
        <v>0.79166666666666663</v>
      </c>
      <c r="G5000" s="33">
        <f t="shared" si="236"/>
        <v>45532.791666666664</v>
      </c>
    </row>
    <row r="5001" spans="1:7" x14ac:dyDescent="0.45">
      <c r="A5001">
        <v>0</v>
      </c>
      <c r="B5001">
        <v>0</v>
      </c>
      <c r="C5001" t="s">
        <v>4803</v>
      </c>
      <c r="D5001" t="s">
        <v>4804</v>
      </c>
      <c r="E5001" s="32">
        <f t="shared" si="234"/>
        <v>45532</v>
      </c>
      <c r="F5001" s="51">
        <f t="shared" si="235"/>
        <v>0.8125</v>
      </c>
      <c r="G5001" s="33">
        <f t="shared" si="236"/>
        <v>45532.8125</v>
      </c>
    </row>
    <row r="5002" spans="1:7" x14ac:dyDescent="0.45">
      <c r="A5002">
        <v>0</v>
      </c>
      <c r="B5002">
        <v>0</v>
      </c>
      <c r="C5002" t="s">
        <v>4804</v>
      </c>
      <c r="D5002" t="s">
        <v>4805</v>
      </c>
      <c r="E5002" s="32">
        <f t="shared" si="234"/>
        <v>45532</v>
      </c>
      <c r="F5002" s="51">
        <f t="shared" si="235"/>
        <v>0.83333333333333337</v>
      </c>
      <c r="G5002" s="33">
        <f t="shared" si="236"/>
        <v>45532.833333333336</v>
      </c>
    </row>
    <row r="5003" spans="1:7" x14ac:dyDescent="0.45">
      <c r="A5003">
        <v>0.11219999999999999</v>
      </c>
      <c r="B5003">
        <v>0.67</v>
      </c>
      <c r="C5003" t="s">
        <v>4805</v>
      </c>
      <c r="D5003" t="s">
        <v>4806</v>
      </c>
      <c r="E5003" s="32">
        <f t="shared" si="234"/>
        <v>45532</v>
      </c>
      <c r="F5003" s="51">
        <f t="shared" si="235"/>
        <v>0.85416666666666663</v>
      </c>
      <c r="G5003" s="33">
        <f t="shared" si="236"/>
        <v>45532.854166666664</v>
      </c>
    </row>
    <row r="5004" spans="1:7" x14ac:dyDescent="0.45">
      <c r="A5004">
        <v>0</v>
      </c>
      <c r="B5004">
        <v>0</v>
      </c>
      <c r="C5004" t="s">
        <v>4806</v>
      </c>
      <c r="D5004" t="s">
        <v>4807</v>
      </c>
      <c r="E5004" s="32">
        <f t="shared" si="234"/>
        <v>45532</v>
      </c>
      <c r="F5004" s="51">
        <f t="shared" si="235"/>
        <v>0.875</v>
      </c>
      <c r="G5004" s="33">
        <f t="shared" si="236"/>
        <v>45532.875</v>
      </c>
    </row>
    <row r="5005" spans="1:7" x14ac:dyDescent="0.45">
      <c r="A5005">
        <v>0</v>
      </c>
      <c r="B5005">
        <v>0</v>
      </c>
      <c r="C5005" t="s">
        <v>4807</v>
      </c>
      <c r="D5005" t="s">
        <v>4808</v>
      </c>
      <c r="E5005" s="32">
        <f t="shared" si="234"/>
        <v>45532</v>
      </c>
      <c r="F5005" s="51">
        <f t="shared" si="235"/>
        <v>0.89583333333333337</v>
      </c>
      <c r="G5005" s="33">
        <f t="shared" si="236"/>
        <v>45532.895833333336</v>
      </c>
    </row>
    <row r="5006" spans="1:7" x14ac:dyDescent="0.45">
      <c r="A5006">
        <v>0</v>
      </c>
      <c r="B5006">
        <v>0</v>
      </c>
      <c r="C5006" t="s">
        <v>4808</v>
      </c>
      <c r="D5006" t="s">
        <v>4809</v>
      </c>
      <c r="E5006" s="32">
        <f t="shared" si="234"/>
        <v>45532</v>
      </c>
      <c r="F5006" s="51">
        <f t="shared" si="235"/>
        <v>0.91666666666666663</v>
      </c>
      <c r="G5006" s="33">
        <f t="shared" si="236"/>
        <v>45532.916666666664</v>
      </c>
    </row>
    <row r="5007" spans="1:7" x14ac:dyDescent="0.45">
      <c r="A5007">
        <v>0</v>
      </c>
      <c r="B5007">
        <v>0</v>
      </c>
      <c r="C5007" t="s">
        <v>4809</v>
      </c>
      <c r="D5007" t="s">
        <v>4810</v>
      </c>
      <c r="E5007" s="32">
        <f t="shared" si="234"/>
        <v>45532</v>
      </c>
      <c r="F5007" s="51">
        <f t="shared" si="235"/>
        <v>0.9375</v>
      </c>
      <c r="G5007" s="33">
        <f t="shared" si="236"/>
        <v>45532.9375</v>
      </c>
    </row>
    <row r="5008" spans="1:7" x14ac:dyDescent="0.45">
      <c r="A5008">
        <v>0</v>
      </c>
      <c r="B5008">
        <v>0</v>
      </c>
      <c r="C5008" t="s">
        <v>4810</v>
      </c>
      <c r="D5008" t="s">
        <v>4811</v>
      </c>
      <c r="E5008" s="32">
        <f t="shared" si="234"/>
        <v>45532</v>
      </c>
      <c r="F5008" s="51">
        <f t="shared" si="235"/>
        <v>0.95833333333333337</v>
      </c>
      <c r="G5008" s="33">
        <f t="shared" si="236"/>
        <v>45532.958333333336</v>
      </c>
    </row>
    <row r="5009" spans="1:7" x14ac:dyDescent="0.45">
      <c r="A5009">
        <v>0</v>
      </c>
      <c r="B5009">
        <v>0</v>
      </c>
      <c r="C5009" t="s">
        <v>4811</v>
      </c>
      <c r="D5009" t="s">
        <v>4812</v>
      </c>
      <c r="E5009" s="32">
        <f t="shared" si="234"/>
        <v>45532</v>
      </c>
      <c r="F5009" s="51">
        <f t="shared" si="235"/>
        <v>0.97916666666666663</v>
      </c>
      <c r="G5009" s="33">
        <f t="shared" si="236"/>
        <v>45532.979166666664</v>
      </c>
    </row>
    <row r="5010" spans="1:7" x14ac:dyDescent="0.45">
      <c r="A5010">
        <v>0</v>
      </c>
      <c r="B5010">
        <v>0</v>
      </c>
      <c r="C5010" t="s">
        <v>4812</v>
      </c>
      <c r="D5010" t="s">
        <v>4813</v>
      </c>
      <c r="E5010" s="32">
        <f t="shared" si="234"/>
        <v>45533</v>
      </c>
      <c r="F5010" s="51">
        <f t="shared" si="235"/>
        <v>0</v>
      </c>
      <c r="G5010" s="33">
        <f t="shared" si="236"/>
        <v>45533</v>
      </c>
    </row>
    <row r="5011" spans="1:7" x14ac:dyDescent="0.45">
      <c r="A5011">
        <v>0</v>
      </c>
      <c r="B5011">
        <v>0</v>
      </c>
      <c r="C5011" t="s">
        <v>4813</v>
      </c>
      <c r="D5011" t="s">
        <v>4814</v>
      </c>
      <c r="E5011" s="32">
        <f t="shared" si="234"/>
        <v>45533</v>
      </c>
      <c r="F5011" s="51">
        <f t="shared" si="235"/>
        <v>2.0833333333333332E-2</v>
      </c>
      <c r="G5011" s="33">
        <f t="shared" si="236"/>
        <v>45533.020833333336</v>
      </c>
    </row>
    <row r="5012" spans="1:7" x14ac:dyDescent="0.45">
      <c r="A5012">
        <v>0</v>
      </c>
      <c r="B5012">
        <v>0</v>
      </c>
      <c r="C5012" t="s">
        <v>4814</v>
      </c>
      <c r="D5012" t="s">
        <v>4815</v>
      </c>
      <c r="E5012" s="32">
        <f t="shared" si="234"/>
        <v>45533</v>
      </c>
      <c r="F5012" s="51">
        <f t="shared" si="235"/>
        <v>4.1666666666666664E-2</v>
      </c>
      <c r="G5012" s="33">
        <f t="shared" si="236"/>
        <v>45533.041666666664</v>
      </c>
    </row>
    <row r="5013" spans="1:7" x14ac:dyDescent="0.45">
      <c r="A5013">
        <v>0</v>
      </c>
      <c r="B5013">
        <v>0</v>
      </c>
      <c r="C5013" t="s">
        <v>4815</v>
      </c>
      <c r="D5013" t="s">
        <v>4816</v>
      </c>
      <c r="E5013" s="32">
        <f t="shared" si="234"/>
        <v>45533</v>
      </c>
      <c r="F5013" s="51">
        <f t="shared" si="235"/>
        <v>6.25E-2</v>
      </c>
      <c r="G5013" s="33">
        <f t="shared" si="236"/>
        <v>45533.0625</v>
      </c>
    </row>
    <row r="5014" spans="1:7" x14ac:dyDescent="0.45">
      <c r="A5014">
        <v>0</v>
      </c>
      <c r="B5014">
        <v>0</v>
      </c>
      <c r="C5014" t="s">
        <v>4816</v>
      </c>
      <c r="D5014" t="s">
        <v>4817</v>
      </c>
      <c r="E5014" s="32">
        <f t="shared" si="234"/>
        <v>45533</v>
      </c>
      <c r="F5014" s="51">
        <f t="shared" si="235"/>
        <v>8.3333333333333329E-2</v>
      </c>
      <c r="G5014" s="33">
        <f t="shared" si="236"/>
        <v>45533.083333333336</v>
      </c>
    </row>
    <row r="5015" spans="1:7" x14ac:dyDescent="0.45">
      <c r="A5015">
        <v>0</v>
      </c>
      <c r="B5015">
        <v>0</v>
      </c>
      <c r="C5015" t="s">
        <v>4817</v>
      </c>
      <c r="D5015" t="s">
        <v>4818</v>
      </c>
      <c r="E5015" s="32">
        <f t="shared" si="234"/>
        <v>45533</v>
      </c>
      <c r="F5015" s="51">
        <f t="shared" si="235"/>
        <v>0.10416666666666667</v>
      </c>
      <c r="G5015" s="33">
        <f t="shared" si="236"/>
        <v>45533.104166666664</v>
      </c>
    </row>
    <row r="5016" spans="1:7" x14ac:dyDescent="0.45">
      <c r="A5016">
        <v>0</v>
      </c>
      <c r="B5016">
        <v>0</v>
      </c>
      <c r="C5016" t="s">
        <v>4818</v>
      </c>
      <c r="D5016" t="s">
        <v>4819</v>
      </c>
      <c r="E5016" s="32">
        <f t="shared" si="234"/>
        <v>45533</v>
      </c>
      <c r="F5016" s="51">
        <f t="shared" si="235"/>
        <v>0.125</v>
      </c>
      <c r="G5016" s="33">
        <f t="shared" si="236"/>
        <v>45533.125</v>
      </c>
    </row>
    <row r="5017" spans="1:7" x14ac:dyDescent="0.45">
      <c r="A5017">
        <v>0</v>
      </c>
      <c r="B5017">
        <v>0</v>
      </c>
      <c r="C5017" t="s">
        <v>4819</v>
      </c>
      <c r="D5017" t="s">
        <v>4820</v>
      </c>
      <c r="E5017" s="32">
        <f t="shared" si="234"/>
        <v>45533</v>
      </c>
      <c r="F5017" s="51">
        <f t="shared" si="235"/>
        <v>0.14583333333333334</v>
      </c>
      <c r="G5017" s="33">
        <f t="shared" si="236"/>
        <v>45533.145833333336</v>
      </c>
    </row>
    <row r="5018" spans="1:7" x14ac:dyDescent="0.45">
      <c r="A5018">
        <v>0</v>
      </c>
      <c r="B5018">
        <v>0</v>
      </c>
      <c r="C5018" t="s">
        <v>4820</v>
      </c>
      <c r="D5018" t="s">
        <v>4821</v>
      </c>
      <c r="E5018" s="32">
        <f t="shared" si="234"/>
        <v>45533</v>
      </c>
      <c r="F5018" s="51">
        <f t="shared" si="235"/>
        <v>0.16666666666666666</v>
      </c>
      <c r="G5018" s="33">
        <f t="shared" si="236"/>
        <v>45533.166666666664</v>
      </c>
    </row>
    <row r="5019" spans="1:7" x14ac:dyDescent="0.45">
      <c r="A5019">
        <v>0</v>
      </c>
      <c r="B5019">
        <v>0</v>
      </c>
      <c r="C5019" t="s">
        <v>4821</v>
      </c>
      <c r="D5019" t="s">
        <v>4822</v>
      </c>
      <c r="E5019" s="32">
        <f t="shared" si="234"/>
        <v>45533</v>
      </c>
      <c r="F5019" s="51">
        <f t="shared" si="235"/>
        <v>0.1875</v>
      </c>
      <c r="G5019" s="33">
        <f t="shared" si="236"/>
        <v>45533.1875</v>
      </c>
    </row>
    <row r="5020" spans="1:7" x14ac:dyDescent="0.45">
      <c r="A5020">
        <v>0</v>
      </c>
      <c r="B5020">
        <v>0</v>
      </c>
      <c r="C5020" t="s">
        <v>4822</v>
      </c>
      <c r="D5020" t="s">
        <v>4823</v>
      </c>
      <c r="E5020" s="32">
        <f t="shared" si="234"/>
        <v>45533</v>
      </c>
      <c r="F5020" s="51">
        <f t="shared" si="235"/>
        <v>0.20833333333333334</v>
      </c>
      <c r="G5020" s="33">
        <f t="shared" si="236"/>
        <v>45533.208333333336</v>
      </c>
    </row>
    <row r="5021" spans="1:7" x14ac:dyDescent="0.45">
      <c r="A5021">
        <v>0</v>
      </c>
      <c r="B5021">
        <v>0</v>
      </c>
      <c r="C5021" t="s">
        <v>4823</v>
      </c>
      <c r="D5021" t="s">
        <v>4824</v>
      </c>
      <c r="E5021" s="32">
        <f t="shared" si="234"/>
        <v>45533</v>
      </c>
      <c r="F5021" s="51">
        <f t="shared" si="235"/>
        <v>0.22916666666666666</v>
      </c>
      <c r="G5021" s="33">
        <f t="shared" si="236"/>
        <v>45533.229166666664</v>
      </c>
    </row>
    <row r="5022" spans="1:7" x14ac:dyDescent="0.45">
      <c r="A5022">
        <v>0</v>
      </c>
      <c r="B5022">
        <v>0</v>
      </c>
      <c r="C5022" t="s">
        <v>4824</v>
      </c>
      <c r="D5022" t="s">
        <v>4825</v>
      </c>
      <c r="E5022" s="32">
        <f t="shared" si="234"/>
        <v>45533</v>
      </c>
      <c r="F5022" s="51">
        <f t="shared" si="235"/>
        <v>0.25</v>
      </c>
      <c r="G5022" s="33">
        <f t="shared" si="236"/>
        <v>45533.25</v>
      </c>
    </row>
    <row r="5023" spans="1:7" x14ac:dyDescent="0.45">
      <c r="A5023">
        <v>0</v>
      </c>
      <c r="B5023">
        <v>0</v>
      </c>
      <c r="C5023" t="s">
        <v>4825</v>
      </c>
      <c r="D5023" t="s">
        <v>4826</v>
      </c>
      <c r="E5023" s="32">
        <f t="shared" si="234"/>
        <v>45533</v>
      </c>
      <c r="F5023" s="51">
        <f t="shared" si="235"/>
        <v>0.27083333333333331</v>
      </c>
      <c r="G5023" s="33">
        <f t="shared" si="236"/>
        <v>45533.270833333336</v>
      </c>
    </row>
    <row r="5024" spans="1:7" x14ac:dyDescent="0.45">
      <c r="A5024">
        <v>0</v>
      </c>
      <c r="B5024">
        <v>0</v>
      </c>
      <c r="C5024" t="s">
        <v>4826</v>
      </c>
      <c r="D5024" t="s">
        <v>4827</v>
      </c>
      <c r="E5024" s="32">
        <f t="shared" si="234"/>
        <v>45533</v>
      </c>
      <c r="F5024" s="51">
        <f t="shared" si="235"/>
        <v>0.29166666666666669</v>
      </c>
      <c r="G5024" s="33">
        <f t="shared" si="236"/>
        <v>45533.291666666664</v>
      </c>
    </row>
    <row r="5025" spans="1:7" x14ac:dyDescent="0.45">
      <c r="A5025">
        <v>0</v>
      </c>
      <c r="B5025">
        <v>0</v>
      </c>
      <c r="C5025" t="s">
        <v>4827</v>
      </c>
      <c r="D5025" t="s">
        <v>4828</v>
      </c>
      <c r="E5025" s="32">
        <f t="shared" si="234"/>
        <v>45533</v>
      </c>
      <c r="F5025" s="51">
        <f t="shared" si="235"/>
        <v>0.3125</v>
      </c>
      <c r="G5025" s="33">
        <f t="shared" si="236"/>
        <v>45533.3125</v>
      </c>
    </row>
    <row r="5026" spans="1:7" x14ac:dyDescent="0.45">
      <c r="A5026">
        <v>0</v>
      </c>
      <c r="B5026">
        <v>0</v>
      </c>
      <c r="C5026" t="s">
        <v>4828</v>
      </c>
      <c r="D5026" t="s">
        <v>4829</v>
      </c>
      <c r="E5026" s="32">
        <f t="shared" si="234"/>
        <v>45533</v>
      </c>
      <c r="F5026" s="51">
        <f t="shared" si="235"/>
        <v>0.33333333333333331</v>
      </c>
      <c r="G5026" s="33">
        <f t="shared" si="236"/>
        <v>45533.333333333336</v>
      </c>
    </row>
    <row r="5027" spans="1:7" x14ac:dyDescent="0.45">
      <c r="A5027">
        <v>0</v>
      </c>
      <c r="B5027">
        <v>0</v>
      </c>
      <c r="C5027" t="s">
        <v>4829</v>
      </c>
      <c r="D5027" t="s">
        <v>4830</v>
      </c>
      <c r="E5027" s="32">
        <f t="shared" si="234"/>
        <v>45533</v>
      </c>
      <c r="F5027" s="51">
        <f t="shared" si="235"/>
        <v>0.35416666666666669</v>
      </c>
      <c r="G5027" s="33">
        <f t="shared" si="236"/>
        <v>45533.354166666664</v>
      </c>
    </row>
    <row r="5028" spans="1:7" x14ac:dyDescent="0.45">
      <c r="A5028">
        <v>0.63959999999999995</v>
      </c>
      <c r="B5028">
        <v>3.82</v>
      </c>
      <c r="C5028" t="s">
        <v>4830</v>
      </c>
      <c r="D5028" t="s">
        <v>4831</v>
      </c>
      <c r="E5028" s="32">
        <f t="shared" si="234"/>
        <v>45533</v>
      </c>
      <c r="F5028" s="51">
        <f t="shared" si="235"/>
        <v>0.375</v>
      </c>
      <c r="G5028" s="33">
        <f t="shared" si="236"/>
        <v>45533.375</v>
      </c>
    </row>
    <row r="5029" spans="1:7" x14ac:dyDescent="0.45">
      <c r="A5029">
        <v>0</v>
      </c>
      <c r="B5029">
        <v>0</v>
      </c>
      <c r="C5029" t="s">
        <v>4831</v>
      </c>
      <c r="D5029" t="s">
        <v>4832</v>
      </c>
      <c r="E5029" s="32">
        <f t="shared" si="234"/>
        <v>45533</v>
      </c>
      <c r="F5029" s="51">
        <f t="shared" si="235"/>
        <v>0.39583333333333331</v>
      </c>
      <c r="G5029" s="33">
        <f t="shared" si="236"/>
        <v>45533.395833333336</v>
      </c>
    </row>
    <row r="5030" spans="1:7" x14ac:dyDescent="0.45">
      <c r="A5030">
        <v>0.1234</v>
      </c>
      <c r="B5030">
        <v>0.74</v>
      </c>
      <c r="C5030" t="s">
        <v>4832</v>
      </c>
      <c r="D5030" t="s">
        <v>4833</v>
      </c>
      <c r="E5030" s="32">
        <f t="shared" si="234"/>
        <v>45533</v>
      </c>
      <c r="F5030" s="51">
        <f t="shared" si="235"/>
        <v>0.41666666666666669</v>
      </c>
      <c r="G5030" s="33">
        <f t="shared" si="236"/>
        <v>45533.416666666664</v>
      </c>
    </row>
    <row r="5031" spans="1:7" x14ac:dyDescent="0.45">
      <c r="A5031">
        <v>0.6845</v>
      </c>
      <c r="B5031">
        <v>4.08</v>
      </c>
      <c r="C5031" t="s">
        <v>4833</v>
      </c>
      <c r="D5031" t="s">
        <v>4834</v>
      </c>
      <c r="E5031" s="32">
        <f t="shared" si="234"/>
        <v>45533</v>
      </c>
      <c r="F5031" s="51">
        <f t="shared" si="235"/>
        <v>0.4375</v>
      </c>
      <c r="G5031" s="33">
        <f t="shared" si="236"/>
        <v>45533.4375</v>
      </c>
    </row>
    <row r="5032" spans="1:7" x14ac:dyDescent="0.45">
      <c r="A5032">
        <v>0</v>
      </c>
      <c r="B5032">
        <v>0</v>
      </c>
      <c r="C5032" t="s">
        <v>4834</v>
      </c>
      <c r="D5032" t="s">
        <v>4835</v>
      </c>
      <c r="E5032" s="32">
        <f t="shared" si="234"/>
        <v>45533</v>
      </c>
      <c r="F5032" s="51">
        <f t="shared" si="235"/>
        <v>0.45833333333333331</v>
      </c>
      <c r="G5032" s="33">
        <f t="shared" si="236"/>
        <v>45533.458333333336</v>
      </c>
    </row>
    <row r="5033" spans="1:7" x14ac:dyDescent="0.45">
      <c r="A5033">
        <v>0.11219999999999999</v>
      </c>
      <c r="B5033">
        <v>0.67</v>
      </c>
      <c r="C5033" t="s">
        <v>4835</v>
      </c>
      <c r="D5033" t="s">
        <v>4836</v>
      </c>
      <c r="E5033" s="32">
        <f t="shared" si="234"/>
        <v>45533</v>
      </c>
      <c r="F5033" s="51">
        <f t="shared" si="235"/>
        <v>0.47916666666666669</v>
      </c>
      <c r="G5033" s="33">
        <f t="shared" si="236"/>
        <v>45533.479166666664</v>
      </c>
    </row>
    <row r="5034" spans="1:7" x14ac:dyDescent="0.45">
      <c r="A5034">
        <v>0</v>
      </c>
      <c r="B5034">
        <v>0</v>
      </c>
      <c r="C5034" t="s">
        <v>4836</v>
      </c>
      <c r="D5034" t="s">
        <v>4837</v>
      </c>
      <c r="E5034" s="32">
        <f t="shared" si="234"/>
        <v>45533</v>
      </c>
      <c r="F5034" s="51">
        <f t="shared" si="235"/>
        <v>0.5</v>
      </c>
      <c r="G5034" s="33">
        <f t="shared" si="236"/>
        <v>45533.5</v>
      </c>
    </row>
    <row r="5035" spans="1:7" x14ac:dyDescent="0.45">
      <c r="A5035">
        <v>0</v>
      </c>
      <c r="B5035">
        <v>0</v>
      </c>
      <c r="C5035" t="s">
        <v>4837</v>
      </c>
      <c r="D5035" t="s">
        <v>4838</v>
      </c>
      <c r="E5035" s="32">
        <f t="shared" si="234"/>
        <v>45533</v>
      </c>
      <c r="F5035" s="51">
        <f t="shared" si="235"/>
        <v>0.52083333333333337</v>
      </c>
      <c r="G5035" s="33">
        <f t="shared" si="236"/>
        <v>45533.520833333336</v>
      </c>
    </row>
    <row r="5036" spans="1:7" x14ac:dyDescent="0.45">
      <c r="A5036">
        <v>0</v>
      </c>
      <c r="B5036">
        <v>0</v>
      </c>
      <c r="C5036" t="s">
        <v>4838</v>
      </c>
      <c r="D5036" t="s">
        <v>4839</v>
      </c>
      <c r="E5036" s="32">
        <f t="shared" si="234"/>
        <v>45533</v>
      </c>
      <c r="F5036" s="51">
        <f t="shared" si="235"/>
        <v>0.54166666666666663</v>
      </c>
      <c r="G5036" s="33">
        <f t="shared" si="236"/>
        <v>45533.541666666664</v>
      </c>
    </row>
    <row r="5037" spans="1:7" x14ac:dyDescent="0.45">
      <c r="A5037">
        <v>0</v>
      </c>
      <c r="B5037">
        <v>0</v>
      </c>
      <c r="C5037" t="s">
        <v>4839</v>
      </c>
      <c r="D5037" t="s">
        <v>4840</v>
      </c>
      <c r="E5037" s="32">
        <f t="shared" si="234"/>
        <v>45533</v>
      </c>
      <c r="F5037" s="51">
        <f t="shared" si="235"/>
        <v>0.5625</v>
      </c>
      <c r="G5037" s="33">
        <f t="shared" si="236"/>
        <v>45533.5625</v>
      </c>
    </row>
    <row r="5038" spans="1:7" x14ac:dyDescent="0.45">
      <c r="A5038">
        <v>0</v>
      </c>
      <c r="B5038">
        <v>0</v>
      </c>
      <c r="C5038" t="s">
        <v>4840</v>
      </c>
      <c r="D5038" t="s">
        <v>4841</v>
      </c>
      <c r="E5038" s="32">
        <f t="shared" si="234"/>
        <v>45533</v>
      </c>
      <c r="F5038" s="51">
        <f t="shared" si="235"/>
        <v>0.58333333333333337</v>
      </c>
      <c r="G5038" s="33">
        <f t="shared" si="236"/>
        <v>45533.583333333336</v>
      </c>
    </row>
    <row r="5039" spans="1:7" x14ac:dyDescent="0.45">
      <c r="A5039">
        <v>0</v>
      </c>
      <c r="B5039">
        <v>0</v>
      </c>
      <c r="C5039" t="s">
        <v>4841</v>
      </c>
      <c r="D5039" t="s">
        <v>4842</v>
      </c>
      <c r="E5039" s="32">
        <f t="shared" si="234"/>
        <v>45533</v>
      </c>
      <c r="F5039" s="51">
        <f t="shared" si="235"/>
        <v>0.60416666666666663</v>
      </c>
      <c r="G5039" s="33">
        <f t="shared" si="236"/>
        <v>45533.604166666664</v>
      </c>
    </row>
    <row r="5040" spans="1:7" x14ac:dyDescent="0.45">
      <c r="A5040">
        <v>0</v>
      </c>
      <c r="B5040">
        <v>0</v>
      </c>
      <c r="C5040" t="s">
        <v>4842</v>
      </c>
      <c r="D5040" t="s">
        <v>4843</v>
      </c>
      <c r="E5040" s="32">
        <f t="shared" si="234"/>
        <v>45533</v>
      </c>
      <c r="F5040" s="51">
        <f t="shared" si="235"/>
        <v>0.625</v>
      </c>
      <c r="G5040" s="33">
        <f t="shared" si="236"/>
        <v>45533.625</v>
      </c>
    </row>
    <row r="5041" spans="1:7" x14ac:dyDescent="0.45">
      <c r="A5041">
        <v>0</v>
      </c>
      <c r="B5041">
        <v>0</v>
      </c>
      <c r="C5041" t="s">
        <v>4843</v>
      </c>
      <c r="D5041" t="s">
        <v>4844</v>
      </c>
      <c r="E5041" s="32">
        <f t="shared" si="234"/>
        <v>45533</v>
      </c>
      <c r="F5041" s="51">
        <f t="shared" si="235"/>
        <v>0.64583333333333337</v>
      </c>
      <c r="G5041" s="33">
        <f t="shared" si="236"/>
        <v>45533.645833333336</v>
      </c>
    </row>
    <row r="5042" spans="1:7" x14ac:dyDescent="0.45">
      <c r="A5042">
        <v>0</v>
      </c>
      <c r="B5042">
        <v>0</v>
      </c>
      <c r="C5042" t="s">
        <v>4844</v>
      </c>
      <c r="D5042" t="s">
        <v>4845</v>
      </c>
      <c r="E5042" s="32">
        <f t="shared" si="234"/>
        <v>45533</v>
      </c>
      <c r="F5042" s="51">
        <f t="shared" si="235"/>
        <v>0.66666666666666663</v>
      </c>
      <c r="G5042" s="33">
        <f t="shared" si="236"/>
        <v>45533.666666666664</v>
      </c>
    </row>
    <row r="5043" spans="1:7" x14ac:dyDescent="0.45">
      <c r="A5043">
        <v>0</v>
      </c>
      <c r="B5043">
        <v>0</v>
      </c>
      <c r="C5043" t="s">
        <v>4845</v>
      </c>
      <c r="D5043" t="s">
        <v>4846</v>
      </c>
      <c r="E5043" s="32">
        <f t="shared" si="234"/>
        <v>45533</v>
      </c>
      <c r="F5043" s="51">
        <f t="shared" si="235"/>
        <v>0.6875</v>
      </c>
      <c r="G5043" s="33">
        <f t="shared" si="236"/>
        <v>45533.6875</v>
      </c>
    </row>
    <row r="5044" spans="1:7" x14ac:dyDescent="0.45">
      <c r="A5044">
        <v>0</v>
      </c>
      <c r="B5044">
        <v>0</v>
      </c>
      <c r="C5044" t="s">
        <v>4846</v>
      </c>
      <c r="D5044" t="s">
        <v>4847</v>
      </c>
      <c r="E5044" s="32">
        <f t="shared" si="234"/>
        <v>45533</v>
      </c>
      <c r="F5044" s="51">
        <f t="shared" si="235"/>
        <v>0.70833333333333337</v>
      </c>
      <c r="G5044" s="33">
        <f t="shared" si="236"/>
        <v>45533.708333333336</v>
      </c>
    </row>
    <row r="5045" spans="1:7" x14ac:dyDescent="0.45">
      <c r="A5045">
        <v>0</v>
      </c>
      <c r="B5045">
        <v>0</v>
      </c>
      <c r="C5045" t="s">
        <v>4847</v>
      </c>
      <c r="D5045" t="s">
        <v>4848</v>
      </c>
      <c r="E5045" s="32">
        <f t="shared" si="234"/>
        <v>45533</v>
      </c>
      <c r="F5045" s="51">
        <f t="shared" si="235"/>
        <v>0.72916666666666663</v>
      </c>
      <c r="G5045" s="33">
        <f t="shared" si="236"/>
        <v>45533.729166666664</v>
      </c>
    </row>
    <row r="5046" spans="1:7" x14ac:dyDescent="0.45">
      <c r="A5046">
        <v>0</v>
      </c>
      <c r="B5046">
        <v>0</v>
      </c>
      <c r="C5046" t="s">
        <v>4848</v>
      </c>
      <c r="D5046" t="s">
        <v>4849</v>
      </c>
      <c r="E5046" s="32">
        <f t="shared" si="234"/>
        <v>45533</v>
      </c>
      <c r="F5046" s="51">
        <f t="shared" si="235"/>
        <v>0.75</v>
      </c>
      <c r="G5046" s="33">
        <f t="shared" si="236"/>
        <v>45533.75</v>
      </c>
    </row>
    <row r="5047" spans="1:7" x14ac:dyDescent="0.45">
      <c r="A5047">
        <v>0</v>
      </c>
      <c r="B5047">
        <v>0</v>
      </c>
      <c r="C5047" t="s">
        <v>4849</v>
      </c>
      <c r="D5047" t="s">
        <v>4850</v>
      </c>
      <c r="E5047" s="32">
        <f t="shared" si="234"/>
        <v>45533</v>
      </c>
      <c r="F5047" s="51">
        <f t="shared" si="235"/>
        <v>0.77083333333333337</v>
      </c>
      <c r="G5047" s="33">
        <f t="shared" si="236"/>
        <v>45533.770833333336</v>
      </c>
    </row>
    <row r="5048" spans="1:7" x14ac:dyDescent="0.45">
      <c r="A5048">
        <v>0</v>
      </c>
      <c r="B5048">
        <v>0</v>
      </c>
      <c r="C5048" t="s">
        <v>4850</v>
      </c>
      <c r="D5048" t="s">
        <v>4851</v>
      </c>
      <c r="E5048" s="32">
        <f t="shared" si="234"/>
        <v>45533</v>
      </c>
      <c r="F5048" s="51">
        <f t="shared" si="235"/>
        <v>0.79166666666666663</v>
      </c>
      <c r="G5048" s="33">
        <f t="shared" si="236"/>
        <v>45533.791666666664</v>
      </c>
    </row>
    <row r="5049" spans="1:7" x14ac:dyDescent="0.45">
      <c r="A5049">
        <v>0</v>
      </c>
      <c r="B5049">
        <v>0</v>
      </c>
      <c r="C5049" t="s">
        <v>4851</v>
      </c>
      <c r="D5049" t="s">
        <v>4852</v>
      </c>
      <c r="E5049" s="32">
        <f t="shared" si="234"/>
        <v>45533</v>
      </c>
      <c r="F5049" s="51">
        <f t="shared" si="235"/>
        <v>0.8125</v>
      </c>
      <c r="G5049" s="33">
        <f t="shared" si="236"/>
        <v>45533.8125</v>
      </c>
    </row>
    <row r="5050" spans="1:7" x14ac:dyDescent="0.45">
      <c r="A5050">
        <v>0</v>
      </c>
      <c r="B5050">
        <v>0</v>
      </c>
      <c r="C5050" t="s">
        <v>4852</v>
      </c>
      <c r="D5050" t="s">
        <v>4853</v>
      </c>
      <c r="E5050" s="32">
        <f t="shared" si="234"/>
        <v>45533</v>
      </c>
      <c r="F5050" s="51">
        <f t="shared" si="235"/>
        <v>0.83333333333333337</v>
      </c>
      <c r="G5050" s="33">
        <f t="shared" si="236"/>
        <v>45533.833333333336</v>
      </c>
    </row>
    <row r="5051" spans="1:7" x14ac:dyDescent="0.45">
      <c r="A5051">
        <v>0</v>
      </c>
      <c r="B5051">
        <v>0</v>
      </c>
      <c r="C5051" t="s">
        <v>4853</v>
      </c>
      <c r="D5051" t="s">
        <v>4854</v>
      </c>
      <c r="E5051" s="32">
        <f t="shared" si="234"/>
        <v>45533</v>
      </c>
      <c r="F5051" s="51">
        <f t="shared" si="235"/>
        <v>0.85416666666666663</v>
      </c>
      <c r="G5051" s="33">
        <f t="shared" si="236"/>
        <v>45533.854166666664</v>
      </c>
    </row>
    <row r="5052" spans="1:7" x14ac:dyDescent="0.45">
      <c r="A5052">
        <v>0</v>
      </c>
      <c r="B5052">
        <v>0</v>
      </c>
      <c r="C5052" t="s">
        <v>4854</v>
      </c>
      <c r="D5052" t="s">
        <v>4855</v>
      </c>
      <c r="E5052" s="32">
        <f t="shared" si="234"/>
        <v>45533</v>
      </c>
      <c r="F5052" s="51">
        <f t="shared" si="235"/>
        <v>0.875</v>
      </c>
      <c r="G5052" s="33">
        <f t="shared" si="236"/>
        <v>45533.875</v>
      </c>
    </row>
    <row r="5053" spans="1:7" x14ac:dyDescent="0.45">
      <c r="A5053">
        <v>0</v>
      </c>
      <c r="B5053">
        <v>0</v>
      </c>
      <c r="C5053" t="s">
        <v>4855</v>
      </c>
      <c r="D5053" t="s">
        <v>4856</v>
      </c>
      <c r="E5053" s="32">
        <f t="shared" si="234"/>
        <v>45533</v>
      </c>
      <c r="F5053" s="51">
        <f t="shared" si="235"/>
        <v>0.89583333333333337</v>
      </c>
      <c r="G5053" s="33">
        <f t="shared" si="236"/>
        <v>45533.895833333336</v>
      </c>
    </row>
    <row r="5054" spans="1:7" x14ac:dyDescent="0.45">
      <c r="A5054">
        <v>0</v>
      </c>
      <c r="B5054">
        <v>0</v>
      </c>
      <c r="C5054" t="s">
        <v>4856</v>
      </c>
      <c r="D5054" t="s">
        <v>4857</v>
      </c>
      <c r="E5054" s="32">
        <f t="shared" si="234"/>
        <v>45533</v>
      </c>
      <c r="F5054" s="51">
        <f t="shared" si="235"/>
        <v>0.91666666666666663</v>
      </c>
      <c r="G5054" s="33">
        <f t="shared" si="236"/>
        <v>45533.916666666664</v>
      </c>
    </row>
    <row r="5055" spans="1:7" x14ac:dyDescent="0.45">
      <c r="A5055">
        <v>0</v>
      </c>
      <c r="B5055">
        <v>0</v>
      </c>
      <c r="C5055" t="s">
        <v>4857</v>
      </c>
      <c r="D5055" t="s">
        <v>4858</v>
      </c>
      <c r="E5055" s="32">
        <f t="shared" si="234"/>
        <v>45533</v>
      </c>
      <c r="F5055" s="51">
        <f t="shared" si="235"/>
        <v>0.9375</v>
      </c>
      <c r="G5055" s="33">
        <f t="shared" si="236"/>
        <v>45533.9375</v>
      </c>
    </row>
    <row r="5056" spans="1:7" x14ac:dyDescent="0.45">
      <c r="A5056">
        <v>0</v>
      </c>
      <c r="B5056">
        <v>0</v>
      </c>
      <c r="C5056" t="s">
        <v>4858</v>
      </c>
      <c r="D5056" t="s">
        <v>4859</v>
      </c>
      <c r="E5056" s="32">
        <f t="shared" si="234"/>
        <v>45533</v>
      </c>
      <c r="F5056" s="51">
        <f t="shared" si="235"/>
        <v>0.95833333333333337</v>
      </c>
      <c r="G5056" s="33">
        <f t="shared" si="236"/>
        <v>45533.958333333336</v>
      </c>
    </row>
    <row r="5057" spans="1:7" x14ac:dyDescent="0.45">
      <c r="A5057">
        <v>0</v>
      </c>
      <c r="B5057">
        <v>0</v>
      </c>
      <c r="C5057" t="s">
        <v>4859</v>
      </c>
      <c r="D5057" t="s">
        <v>4860</v>
      </c>
      <c r="E5057" s="32">
        <f t="shared" si="234"/>
        <v>45533</v>
      </c>
      <c r="F5057" s="51">
        <f t="shared" si="235"/>
        <v>0.97916666666666663</v>
      </c>
      <c r="G5057" s="33">
        <f t="shared" si="236"/>
        <v>45533.979166666664</v>
      </c>
    </row>
    <row r="5058" spans="1:7" x14ac:dyDescent="0.45">
      <c r="A5058">
        <v>0</v>
      </c>
      <c r="B5058">
        <v>0</v>
      </c>
      <c r="C5058" t="s">
        <v>4860</v>
      </c>
      <c r="D5058" t="s">
        <v>4861</v>
      </c>
      <c r="E5058" s="32">
        <f t="shared" si="234"/>
        <v>45534</v>
      </c>
      <c r="F5058" s="51">
        <f t="shared" si="235"/>
        <v>0</v>
      </c>
      <c r="G5058" s="33">
        <f t="shared" si="236"/>
        <v>45534</v>
      </c>
    </row>
    <row r="5059" spans="1:7" x14ac:dyDescent="0.45">
      <c r="A5059">
        <v>0</v>
      </c>
      <c r="B5059">
        <v>0</v>
      </c>
      <c r="C5059" t="s">
        <v>4861</v>
      </c>
      <c r="D5059" t="s">
        <v>4862</v>
      </c>
      <c r="E5059" s="32">
        <f t="shared" si="234"/>
        <v>45534</v>
      </c>
      <c r="F5059" s="51">
        <f t="shared" si="235"/>
        <v>2.0833333333333332E-2</v>
      </c>
      <c r="G5059" s="33">
        <f t="shared" si="236"/>
        <v>45534.020833333336</v>
      </c>
    </row>
    <row r="5060" spans="1:7" x14ac:dyDescent="0.45">
      <c r="A5060">
        <v>0</v>
      </c>
      <c r="B5060">
        <v>0</v>
      </c>
      <c r="C5060" t="s">
        <v>4862</v>
      </c>
      <c r="D5060" t="s">
        <v>4863</v>
      </c>
      <c r="E5060" s="32">
        <f t="shared" ref="E5060:E5123" si="237">DATE(MID(C5060,2,4),MID(C5060,7,2),MID(C5060,10,2))</f>
        <v>45534</v>
      </c>
      <c r="F5060" s="51">
        <f t="shared" ref="F5060:F5123" si="238">TIME(MID(C5060,13,2),MID(C5060,16,2),0)</f>
        <v>4.1666666666666664E-2</v>
      </c>
      <c r="G5060" s="33">
        <f t="shared" ref="G5060:G5123" si="239">E5060+F5060</f>
        <v>45534.041666666664</v>
      </c>
    </row>
    <row r="5061" spans="1:7" x14ac:dyDescent="0.45">
      <c r="A5061">
        <v>0</v>
      </c>
      <c r="B5061">
        <v>0</v>
      </c>
      <c r="C5061" t="s">
        <v>4863</v>
      </c>
      <c r="D5061" t="s">
        <v>4864</v>
      </c>
      <c r="E5061" s="32">
        <f t="shared" si="237"/>
        <v>45534</v>
      </c>
      <c r="F5061" s="51">
        <f t="shared" si="238"/>
        <v>6.25E-2</v>
      </c>
      <c r="G5061" s="33">
        <f t="shared" si="239"/>
        <v>45534.0625</v>
      </c>
    </row>
    <row r="5062" spans="1:7" x14ac:dyDescent="0.45">
      <c r="A5062">
        <v>0</v>
      </c>
      <c r="B5062">
        <v>0</v>
      </c>
      <c r="C5062" t="s">
        <v>4864</v>
      </c>
      <c r="D5062" t="s">
        <v>4865</v>
      </c>
      <c r="E5062" s="32">
        <f t="shared" si="237"/>
        <v>45534</v>
      </c>
      <c r="F5062" s="51">
        <f t="shared" si="238"/>
        <v>8.3333333333333329E-2</v>
      </c>
      <c r="G5062" s="33">
        <f t="shared" si="239"/>
        <v>45534.083333333336</v>
      </c>
    </row>
    <row r="5063" spans="1:7" x14ac:dyDescent="0.45">
      <c r="A5063">
        <v>0</v>
      </c>
      <c r="B5063">
        <v>0</v>
      </c>
      <c r="C5063" t="s">
        <v>4865</v>
      </c>
      <c r="D5063" t="s">
        <v>4866</v>
      </c>
      <c r="E5063" s="32">
        <f t="shared" si="237"/>
        <v>45534</v>
      </c>
      <c r="F5063" s="51">
        <f t="shared" si="238"/>
        <v>0.10416666666666667</v>
      </c>
      <c r="G5063" s="33">
        <f t="shared" si="239"/>
        <v>45534.104166666664</v>
      </c>
    </row>
    <row r="5064" spans="1:7" x14ac:dyDescent="0.45">
      <c r="A5064">
        <v>0</v>
      </c>
      <c r="B5064">
        <v>0</v>
      </c>
      <c r="C5064" t="s">
        <v>4866</v>
      </c>
      <c r="D5064" t="s">
        <v>4867</v>
      </c>
      <c r="E5064" s="32">
        <f t="shared" si="237"/>
        <v>45534</v>
      </c>
      <c r="F5064" s="51">
        <f t="shared" si="238"/>
        <v>0.125</v>
      </c>
      <c r="G5064" s="33">
        <f t="shared" si="239"/>
        <v>45534.125</v>
      </c>
    </row>
    <row r="5065" spans="1:7" x14ac:dyDescent="0.45">
      <c r="A5065">
        <v>0</v>
      </c>
      <c r="B5065">
        <v>0</v>
      </c>
      <c r="C5065" t="s">
        <v>4867</v>
      </c>
      <c r="D5065" t="s">
        <v>4868</v>
      </c>
      <c r="E5065" s="32">
        <f t="shared" si="237"/>
        <v>45534</v>
      </c>
      <c r="F5065" s="51">
        <f t="shared" si="238"/>
        <v>0.14583333333333334</v>
      </c>
      <c r="G5065" s="33">
        <f t="shared" si="239"/>
        <v>45534.145833333336</v>
      </c>
    </row>
    <row r="5066" spans="1:7" x14ac:dyDescent="0.45">
      <c r="A5066">
        <v>0</v>
      </c>
      <c r="B5066">
        <v>0</v>
      </c>
      <c r="C5066" t="s">
        <v>4868</v>
      </c>
      <c r="D5066" t="s">
        <v>4869</v>
      </c>
      <c r="E5066" s="32">
        <f t="shared" si="237"/>
        <v>45534</v>
      </c>
      <c r="F5066" s="51">
        <f t="shared" si="238"/>
        <v>0.16666666666666666</v>
      </c>
      <c r="G5066" s="33">
        <f t="shared" si="239"/>
        <v>45534.166666666664</v>
      </c>
    </row>
    <row r="5067" spans="1:7" x14ac:dyDescent="0.45">
      <c r="A5067">
        <v>0</v>
      </c>
      <c r="B5067">
        <v>0</v>
      </c>
      <c r="C5067" t="s">
        <v>4869</v>
      </c>
      <c r="D5067" t="s">
        <v>4870</v>
      </c>
      <c r="E5067" s="32">
        <f t="shared" si="237"/>
        <v>45534</v>
      </c>
      <c r="F5067" s="51">
        <f t="shared" si="238"/>
        <v>0.1875</v>
      </c>
      <c r="G5067" s="33">
        <f t="shared" si="239"/>
        <v>45534.1875</v>
      </c>
    </row>
    <row r="5068" spans="1:7" x14ac:dyDescent="0.45">
      <c r="A5068">
        <v>0</v>
      </c>
      <c r="B5068">
        <v>0</v>
      </c>
      <c r="C5068" t="s">
        <v>4870</v>
      </c>
      <c r="D5068" t="s">
        <v>10966</v>
      </c>
      <c r="E5068" s="32">
        <f t="shared" si="237"/>
        <v>45534</v>
      </c>
      <c r="F5068" s="51">
        <f t="shared" si="238"/>
        <v>0.20833333333333334</v>
      </c>
      <c r="G5068" s="33">
        <f t="shared" si="239"/>
        <v>45534.208333333336</v>
      </c>
    </row>
    <row r="5069" spans="1:7" x14ac:dyDescent="0.45">
      <c r="A5069">
        <v>0</v>
      </c>
      <c r="B5069">
        <v>0</v>
      </c>
      <c r="C5069" t="s">
        <v>10966</v>
      </c>
      <c r="D5069" t="s">
        <v>10967</v>
      </c>
      <c r="E5069" s="32">
        <f t="shared" si="237"/>
        <v>45534</v>
      </c>
      <c r="F5069" s="51">
        <f t="shared" si="238"/>
        <v>0.22916666666666666</v>
      </c>
      <c r="G5069" s="33">
        <f t="shared" si="239"/>
        <v>45534.229166666664</v>
      </c>
    </row>
    <row r="5070" spans="1:7" x14ac:dyDescent="0.45">
      <c r="A5070">
        <v>0</v>
      </c>
      <c r="B5070">
        <v>0</v>
      </c>
      <c r="C5070" t="s">
        <v>10967</v>
      </c>
      <c r="D5070" t="s">
        <v>10968</v>
      </c>
      <c r="E5070" s="32">
        <f t="shared" si="237"/>
        <v>45534</v>
      </c>
      <c r="F5070" s="51">
        <f t="shared" si="238"/>
        <v>0.25</v>
      </c>
      <c r="G5070" s="33">
        <f t="shared" si="239"/>
        <v>45534.25</v>
      </c>
    </row>
    <row r="5071" spans="1:7" x14ac:dyDescent="0.45">
      <c r="A5071">
        <v>0</v>
      </c>
      <c r="B5071">
        <v>0</v>
      </c>
      <c r="C5071" t="s">
        <v>10968</v>
      </c>
      <c r="D5071" t="s">
        <v>10969</v>
      </c>
      <c r="E5071" s="32">
        <f t="shared" si="237"/>
        <v>45534</v>
      </c>
      <c r="F5071" s="51">
        <f t="shared" si="238"/>
        <v>0.27083333333333331</v>
      </c>
      <c r="G5071" s="33">
        <f t="shared" si="239"/>
        <v>45534.270833333336</v>
      </c>
    </row>
    <row r="5072" spans="1:7" x14ac:dyDescent="0.45">
      <c r="A5072">
        <v>0</v>
      </c>
      <c r="B5072">
        <v>0</v>
      </c>
      <c r="C5072" t="s">
        <v>10969</v>
      </c>
      <c r="D5072" t="s">
        <v>10970</v>
      </c>
      <c r="E5072" s="32">
        <f t="shared" si="237"/>
        <v>45534</v>
      </c>
      <c r="F5072" s="51">
        <f t="shared" si="238"/>
        <v>0.29166666666666669</v>
      </c>
      <c r="G5072" s="33">
        <f t="shared" si="239"/>
        <v>45534.291666666664</v>
      </c>
    </row>
    <row r="5073" spans="1:7" x14ac:dyDescent="0.45">
      <c r="A5073">
        <v>0</v>
      </c>
      <c r="B5073">
        <v>0</v>
      </c>
      <c r="C5073" t="s">
        <v>10970</v>
      </c>
      <c r="D5073" t="s">
        <v>10971</v>
      </c>
      <c r="E5073" s="32">
        <f t="shared" si="237"/>
        <v>45534</v>
      </c>
      <c r="F5073" s="51">
        <f t="shared" si="238"/>
        <v>0.3125</v>
      </c>
      <c r="G5073" s="33">
        <f t="shared" si="239"/>
        <v>45534.3125</v>
      </c>
    </row>
    <row r="5074" spans="1:7" x14ac:dyDescent="0.45">
      <c r="A5074">
        <v>0</v>
      </c>
      <c r="B5074">
        <v>0</v>
      </c>
      <c r="C5074" t="s">
        <v>10971</v>
      </c>
      <c r="D5074" t="s">
        <v>10972</v>
      </c>
      <c r="E5074" s="32">
        <f t="shared" si="237"/>
        <v>45534</v>
      </c>
      <c r="F5074" s="51">
        <f t="shared" si="238"/>
        <v>0.33333333333333331</v>
      </c>
      <c r="G5074" s="33">
        <f t="shared" si="239"/>
        <v>45534.333333333336</v>
      </c>
    </row>
    <row r="5075" spans="1:7" x14ac:dyDescent="0.45">
      <c r="A5075">
        <v>0</v>
      </c>
      <c r="B5075">
        <v>0</v>
      </c>
      <c r="C5075" t="s">
        <v>10972</v>
      </c>
      <c r="D5075" t="s">
        <v>10973</v>
      </c>
      <c r="E5075" s="32">
        <f t="shared" si="237"/>
        <v>45534</v>
      </c>
      <c r="F5075" s="51">
        <f t="shared" si="238"/>
        <v>0.35416666666666669</v>
      </c>
      <c r="G5075" s="33">
        <f t="shared" si="239"/>
        <v>45534.354166666664</v>
      </c>
    </row>
    <row r="5076" spans="1:7" x14ac:dyDescent="0.45">
      <c r="A5076">
        <v>0</v>
      </c>
      <c r="B5076">
        <v>0</v>
      </c>
      <c r="C5076" t="s">
        <v>10973</v>
      </c>
      <c r="D5076" t="s">
        <v>10974</v>
      </c>
      <c r="E5076" s="32">
        <f t="shared" si="237"/>
        <v>45534</v>
      </c>
      <c r="F5076" s="51">
        <f t="shared" si="238"/>
        <v>0.375</v>
      </c>
      <c r="G5076" s="33">
        <f t="shared" si="239"/>
        <v>45534.375</v>
      </c>
    </row>
    <row r="5077" spans="1:7" x14ac:dyDescent="0.45">
      <c r="A5077">
        <v>0</v>
      </c>
      <c r="B5077">
        <v>0</v>
      </c>
      <c r="C5077" t="s">
        <v>10974</v>
      </c>
      <c r="D5077" t="s">
        <v>10975</v>
      </c>
      <c r="E5077" s="32">
        <f t="shared" si="237"/>
        <v>45534</v>
      </c>
      <c r="F5077" s="51">
        <f t="shared" si="238"/>
        <v>0.39583333333333331</v>
      </c>
      <c r="G5077" s="33">
        <f t="shared" si="239"/>
        <v>45534.395833333336</v>
      </c>
    </row>
    <row r="5078" spans="1:7" x14ac:dyDescent="0.45">
      <c r="A5078">
        <v>0</v>
      </c>
      <c r="B5078">
        <v>0</v>
      </c>
      <c r="C5078" t="s">
        <v>10975</v>
      </c>
      <c r="D5078" t="s">
        <v>10976</v>
      </c>
      <c r="E5078" s="32">
        <f t="shared" si="237"/>
        <v>45534</v>
      </c>
      <c r="F5078" s="51">
        <f t="shared" si="238"/>
        <v>0.41666666666666669</v>
      </c>
      <c r="G5078" s="33">
        <f t="shared" si="239"/>
        <v>45534.416666666664</v>
      </c>
    </row>
    <row r="5079" spans="1:7" x14ac:dyDescent="0.45">
      <c r="A5079">
        <v>0</v>
      </c>
      <c r="B5079">
        <v>0</v>
      </c>
      <c r="C5079" t="s">
        <v>10976</v>
      </c>
      <c r="D5079" t="s">
        <v>10977</v>
      </c>
      <c r="E5079" s="32">
        <f t="shared" si="237"/>
        <v>45534</v>
      </c>
      <c r="F5079" s="51">
        <f t="shared" si="238"/>
        <v>0.4375</v>
      </c>
      <c r="G5079" s="33">
        <f t="shared" si="239"/>
        <v>45534.4375</v>
      </c>
    </row>
    <row r="5080" spans="1:7" x14ac:dyDescent="0.45">
      <c r="A5080">
        <v>0</v>
      </c>
      <c r="B5080">
        <v>0</v>
      </c>
      <c r="C5080" t="s">
        <v>10977</v>
      </c>
      <c r="D5080" t="s">
        <v>10978</v>
      </c>
      <c r="E5080" s="32">
        <f t="shared" si="237"/>
        <v>45534</v>
      </c>
      <c r="F5080" s="51">
        <f t="shared" si="238"/>
        <v>0.45833333333333331</v>
      </c>
      <c r="G5080" s="33">
        <f t="shared" si="239"/>
        <v>45534.458333333336</v>
      </c>
    </row>
    <row r="5081" spans="1:7" x14ac:dyDescent="0.45">
      <c r="A5081">
        <v>0</v>
      </c>
      <c r="B5081">
        <v>0</v>
      </c>
      <c r="C5081" t="s">
        <v>10978</v>
      </c>
      <c r="D5081" t="s">
        <v>10979</v>
      </c>
      <c r="E5081" s="32">
        <f t="shared" si="237"/>
        <v>45534</v>
      </c>
      <c r="F5081" s="51">
        <f t="shared" si="238"/>
        <v>0.47916666666666669</v>
      </c>
      <c r="G5081" s="33">
        <f t="shared" si="239"/>
        <v>45534.479166666664</v>
      </c>
    </row>
    <row r="5082" spans="1:7" x14ac:dyDescent="0.45">
      <c r="A5082">
        <v>0</v>
      </c>
      <c r="B5082">
        <v>0</v>
      </c>
      <c r="C5082" t="s">
        <v>10979</v>
      </c>
      <c r="D5082" t="s">
        <v>10980</v>
      </c>
      <c r="E5082" s="32">
        <f t="shared" si="237"/>
        <v>45534</v>
      </c>
      <c r="F5082" s="51">
        <f t="shared" si="238"/>
        <v>0.5</v>
      </c>
      <c r="G5082" s="33">
        <f t="shared" si="239"/>
        <v>45534.5</v>
      </c>
    </row>
    <row r="5083" spans="1:7" x14ac:dyDescent="0.45">
      <c r="A5083">
        <v>0</v>
      </c>
      <c r="B5083">
        <v>0</v>
      </c>
      <c r="C5083" t="s">
        <v>10980</v>
      </c>
      <c r="D5083" t="s">
        <v>10981</v>
      </c>
      <c r="E5083" s="32">
        <f t="shared" si="237"/>
        <v>45534</v>
      </c>
      <c r="F5083" s="51">
        <f t="shared" si="238"/>
        <v>0.52083333333333337</v>
      </c>
      <c r="G5083" s="33">
        <f t="shared" si="239"/>
        <v>45534.520833333336</v>
      </c>
    </row>
    <row r="5084" spans="1:7" x14ac:dyDescent="0.45">
      <c r="A5084">
        <v>0</v>
      </c>
      <c r="B5084">
        <v>0</v>
      </c>
      <c r="C5084" t="s">
        <v>10981</v>
      </c>
      <c r="D5084" t="s">
        <v>10982</v>
      </c>
      <c r="E5084" s="32">
        <f t="shared" si="237"/>
        <v>45534</v>
      </c>
      <c r="F5084" s="51">
        <f t="shared" si="238"/>
        <v>0.54166666666666663</v>
      </c>
      <c r="G5084" s="33">
        <f t="shared" si="239"/>
        <v>45534.541666666664</v>
      </c>
    </row>
    <row r="5085" spans="1:7" x14ac:dyDescent="0.45">
      <c r="A5085">
        <v>0</v>
      </c>
      <c r="B5085">
        <v>0</v>
      </c>
      <c r="C5085" t="s">
        <v>10982</v>
      </c>
      <c r="D5085" t="s">
        <v>10983</v>
      </c>
      <c r="E5085" s="32">
        <f t="shared" si="237"/>
        <v>45534</v>
      </c>
      <c r="F5085" s="51">
        <f t="shared" si="238"/>
        <v>0.5625</v>
      </c>
      <c r="G5085" s="33">
        <f t="shared" si="239"/>
        <v>45534.5625</v>
      </c>
    </row>
    <row r="5086" spans="1:7" x14ac:dyDescent="0.45">
      <c r="A5086">
        <v>0</v>
      </c>
      <c r="B5086">
        <v>0</v>
      </c>
      <c r="C5086" t="s">
        <v>10983</v>
      </c>
      <c r="D5086" t="s">
        <v>10984</v>
      </c>
      <c r="E5086" s="32">
        <f t="shared" si="237"/>
        <v>45534</v>
      </c>
      <c r="F5086" s="51">
        <f t="shared" si="238"/>
        <v>0.58333333333333337</v>
      </c>
      <c r="G5086" s="33">
        <f t="shared" si="239"/>
        <v>45534.583333333336</v>
      </c>
    </row>
    <row r="5087" spans="1:7" x14ac:dyDescent="0.45">
      <c r="A5087">
        <v>0</v>
      </c>
      <c r="B5087">
        <v>0</v>
      </c>
      <c r="C5087" t="s">
        <v>10984</v>
      </c>
      <c r="D5087" t="s">
        <v>10985</v>
      </c>
      <c r="E5087" s="32">
        <f t="shared" si="237"/>
        <v>45534</v>
      </c>
      <c r="F5087" s="51">
        <f t="shared" si="238"/>
        <v>0.60416666666666663</v>
      </c>
      <c r="G5087" s="33">
        <f t="shared" si="239"/>
        <v>45534.604166666664</v>
      </c>
    </row>
    <row r="5088" spans="1:7" x14ac:dyDescent="0.45">
      <c r="A5088">
        <v>0</v>
      </c>
      <c r="B5088">
        <v>0</v>
      </c>
      <c r="C5088" t="s">
        <v>10985</v>
      </c>
      <c r="D5088" t="s">
        <v>10986</v>
      </c>
      <c r="E5088" s="32">
        <f t="shared" si="237"/>
        <v>45534</v>
      </c>
      <c r="F5088" s="51">
        <f t="shared" si="238"/>
        <v>0.625</v>
      </c>
      <c r="G5088" s="33">
        <f t="shared" si="239"/>
        <v>45534.625</v>
      </c>
    </row>
    <row r="5089" spans="1:7" x14ac:dyDescent="0.45">
      <c r="A5089">
        <v>0</v>
      </c>
      <c r="B5089">
        <v>0</v>
      </c>
      <c r="C5089" t="s">
        <v>10986</v>
      </c>
      <c r="D5089" t="s">
        <v>10987</v>
      </c>
      <c r="E5089" s="32">
        <f t="shared" si="237"/>
        <v>45534</v>
      </c>
      <c r="F5089" s="51">
        <f t="shared" si="238"/>
        <v>0.64583333333333337</v>
      </c>
      <c r="G5089" s="33">
        <f t="shared" si="239"/>
        <v>45534.645833333336</v>
      </c>
    </row>
    <row r="5090" spans="1:7" x14ac:dyDescent="0.45">
      <c r="A5090">
        <v>0</v>
      </c>
      <c r="B5090">
        <v>0</v>
      </c>
      <c r="C5090" t="s">
        <v>10987</v>
      </c>
      <c r="D5090" t="s">
        <v>10988</v>
      </c>
      <c r="E5090" s="32">
        <f t="shared" si="237"/>
        <v>45534</v>
      </c>
      <c r="F5090" s="51">
        <f t="shared" si="238"/>
        <v>0.66666666666666663</v>
      </c>
      <c r="G5090" s="33">
        <f t="shared" si="239"/>
        <v>45534.666666666664</v>
      </c>
    </row>
    <row r="5091" spans="1:7" x14ac:dyDescent="0.45">
      <c r="A5091">
        <v>0</v>
      </c>
      <c r="B5091">
        <v>0</v>
      </c>
      <c r="C5091" t="s">
        <v>10988</v>
      </c>
      <c r="D5091" t="s">
        <v>10989</v>
      </c>
      <c r="E5091" s="32">
        <f t="shared" si="237"/>
        <v>45534</v>
      </c>
      <c r="F5091" s="51">
        <f t="shared" si="238"/>
        <v>0.6875</v>
      </c>
      <c r="G5091" s="33">
        <f t="shared" si="239"/>
        <v>45534.6875</v>
      </c>
    </row>
    <row r="5092" spans="1:7" x14ac:dyDescent="0.45">
      <c r="A5092">
        <v>0</v>
      </c>
      <c r="B5092">
        <v>0</v>
      </c>
      <c r="C5092" t="s">
        <v>10989</v>
      </c>
      <c r="D5092" t="s">
        <v>10990</v>
      </c>
      <c r="E5092" s="32">
        <f t="shared" si="237"/>
        <v>45534</v>
      </c>
      <c r="F5092" s="51">
        <f t="shared" si="238"/>
        <v>0.70833333333333337</v>
      </c>
      <c r="G5092" s="33">
        <f t="shared" si="239"/>
        <v>45534.708333333336</v>
      </c>
    </row>
    <row r="5093" spans="1:7" x14ac:dyDescent="0.45">
      <c r="A5093">
        <v>0</v>
      </c>
      <c r="B5093">
        <v>0</v>
      </c>
      <c r="C5093" t="s">
        <v>10990</v>
      </c>
      <c r="D5093" t="s">
        <v>10991</v>
      </c>
      <c r="E5093" s="32">
        <f t="shared" si="237"/>
        <v>45534</v>
      </c>
      <c r="F5093" s="51">
        <f t="shared" si="238"/>
        <v>0.72916666666666663</v>
      </c>
      <c r="G5093" s="33">
        <f t="shared" si="239"/>
        <v>45534.729166666664</v>
      </c>
    </row>
    <row r="5094" spans="1:7" x14ac:dyDescent="0.45">
      <c r="A5094">
        <v>0</v>
      </c>
      <c r="B5094">
        <v>0</v>
      </c>
      <c r="C5094" t="s">
        <v>10991</v>
      </c>
      <c r="D5094" t="s">
        <v>10992</v>
      </c>
      <c r="E5094" s="32">
        <f t="shared" si="237"/>
        <v>45534</v>
      </c>
      <c r="F5094" s="51">
        <f t="shared" si="238"/>
        <v>0.75</v>
      </c>
      <c r="G5094" s="33">
        <f t="shared" si="239"/>
        <v>45534.75</v>
      </c>
    </row>
    <row r="5095" spans="1:7" x14ac:dyDescent="0.45">
      <c r="A5095">
        <v>0</v>
      </c>
      <c r="B5095">
        <v>0</v>
      </c>
      <c r="C5095" t="s">
        <v>10992</v>
      </c>
      <c r="D5095" t="s">
        <v>10993</v>
      </c>
      <c r="E5095" s="32">
        <f t="shared" si="237"/>
        <v>45534</v>
      </c>
      <c r="F5095" s="51">
        <f t="shared" si="238"/>
        <v>0.77083333333333337</v>
      </c>
      <c r="G5095" s="33">
        <f t="shared" si="239"/>
        <v>45534.770833333336</v>
      </c>
    </row>
    <row r="5096" spans="1:7" x14ac:dyDescent="0.45">
      <c r="A5096">
        <v>0</v>
      </c>
      <c r="B5096">
        <v>0</v>
      </c>
      <c r="C5096" t="s">
        <v>10993</v>
      </c>
      <c r="D5096" t="s">
        <v>10994</v>
      </c>
      <c r="E5096" s="32">
        <f t="shared" si="237"/>
        <v>45534</v>
      </c>
      <c r="F5096" s="51">
        <f t="shared" si="238"/>
        <v>0.79166666666666663</v>
      </c>
      <c r="G5096" s="33">
        <f t="shared" si="239"/>
        <v>45534.791666666664</v>
      </c>
    </row>
    <row r="5097" spans="1:7" x14ac:dyDescent="0.45">
      <c r="A5097">
        <v>0</v>
      </c>
      <c r="B5097">
        <v>0</v>
      </c>
      <c r="C5097" t="s">
        <v>10994</v>
      </c>
      <c r="D5097" t="s">
        <v>10995</v>
      </c>
      <c r="E5097" s="32">
        <f t="shared" si="237"/>
        <v>45534</v>
      </c>
      <c r="F5097" s="51">
        <f t="shared" si="238"/>
        <v>0.8125</v>
      </c>
      <c r="G5097" s="33">
        <f t="shared" si="239"/>
        <v>45534.8125</v>
      </c>
    </row>
    <row r="5098" spans="1:7" x14ac:dyDescent="0.45">
      <c r="A5098">
        <v>0</v>
      </c>
      <c r="B5098">
        <v>0</v>
      </c>
      <c r="C5098" t="s">
        <v>10995</v>
      </c>
      <c r="D5098" t="s">
        <v>10996</v>
      </c>
      <c r="E5098" s="32">
        <f t="shared" si="237"/>
        <v>45534</v>
      </c>
      <c r="F5098" s="51">
        <f t="shared" si="238"/>
        <v>0.83333333333333337</v>
      </c>
      <c r="G5098" s="33">
        <f t="shared" si="239"/>
        <v>45534.833333333336</v>
      </c>
    </row>
    <row r="5099" spans="1:7" x14ac:dyDescent="0.45">
      <c r="A5099">
        <v>0</v>
      </c>
      <c r="B5099">
        <v>0</v>
      </c>
      <c r="C5099" t="s">
        <v>10996</v>
      </c>
      <c r="D5099" t="s">
        <v>10997</v>
      </c>
      <c r="E5099" s="32">
        <f t="shared" si="237"/>
        <v>45534</v>
      </c>
      <c r="F5099" s="51">
        <f t="shared" si="238"/>
        <v>0.85416666666666663</v>
      </c>
      <c r="G5099" s="33">
        <f t="shared" si="239"/>
        <v>45534.854166666664</v>
      </c>
    </row>
    <row r="5100" spans="1:7" x14ac:dyDescent="0.45">
      <c r="A5100">
        <v>0</v>
      </c>
      <c r="B5100">
        <v>0</v>
      </c>
      <c r="C5100" t="s">
        <v>10997</v>
      </c>
      <c r="D5100" t="s">
        <v>10998</v>
      </c>
      <c r="E5100" s="32">
        <f t="shared" si="237"/>
        <v>45534</v>
      </c>
      <c r="F5100" s="51">
        <f t="shared" si="238"/>
        <v>0.875</v>
      </c>
      <c r="G5100" s="33">
        <f t="shared" si="239"/>
        <v>45534.875</v>
      </c>
    </row>
    <row r="5101" spans="1:7" x14ac:dyDescent="0.45">
      <c r="A5101">
        <v>0</v>
      </c>
      <c r="B5101">
        <v>0</v>
      </c>
      <c r="C5101" t="s">
        <v>10998</v>
      </c>
      <c r="D5101" t="s">
        <v>10999</v>
      </c>
      <c r="E5101" s="32">
        <f t="shared" si="237"/>
        <v>45534</v>
      </c>
      <c r="F5101" s="51">
        <f t="shared" si="238"/>
        <v>0.89583333333333337</v>
      </c>
      <c r="G5101" s="33">
        <f t="shared" si="239"/>
        <v>45534.895833333336</v>
      </c>
    </row>
    <row r="5102" spans="1:7" x14ac:dyDescent="0.45">
      <c r="A5102">
        <v>0</v>
      </c>
      <c r="B5102">
        <v>0</v>
      </c>
      <c r="C5102" t="s">
        <v>10999</v>
      </c>
      <c r="D5102" t="s">
        <v>11000</v>
      </c>
      <c r="E5102" s="32">
        <f t="shared" si="237"/>
        <v>45534</v>
      </c>
      <c r="F5102" s="51">
        <f t="shared" si="238"/>
        <v>0.91666666666666663</v>
      </c>
      <c r="G5102" s="33">
        <f t="shared" si="239"/>
        <v>45534.916666666664</v>
      </c>
    </row>
    <row r="5103" spans="1:7" x14ac:dyDescent="0.45">
      <c r="A5103">
        <v>0</v>
      </c>
      <c r="B5103">
        <v>0</v>
      </c>
      <c r="C5103" t="s">
        <v>11000</v>
      </c>
      <c r="D5103" t="s">
        <v>11001</v>
      </c>
      <c r="E5103" s="32">
        <f t="shared" si="237"/>
        <v>45534</v>
      </c>
      <c r="F5103" s="51">
        <f t="shared" si="238"/>
        <v>0.9375</v>
      </c>
      <c r="G5103" s="33">
        <f t="shared" si="239"/>
        <v>45534.9375</v>
      </c>
    </row>
    <row r="5104" spans="1:7" x14ac:dyDescent="0.45">
      <c r="A5104">
        <v>0</v>
      </c>
      <c r="B5104">
        <v>0</v>
      </c>
      <c r="C5104" t="s">
        <v>11001</v>
      </c>
      <c r="D5104" t="s">
        <v>11002</v>
      </c>
      <c r="E5104" s="32">
        <f t="shared" si="237"/>
        <v>45534</v>
      </c>
      <c r="F5104" s="51">
        <f t="shared" si="238"/>
        <v>0.95833333333333337</v>
      </c>
      <c r="G5104" s="33">
        <f t="shared" si="239"/>
        <v>45534.958333333336</v>
      </c>
    </row>
    <row r="5105" spans="1:7" x14ac:dyDescent="0.45">
      <c r="A5105">
        <v>0</v>
      </c>
      <c r="B5105">
        <v>0</v>
      </c>
      <c r="C5105" t="s">
        <v>11002</v>
      </c>
      <c r="D5105" t="s">
        <v>11003</v>
      </c>
      <c r="E5105" s="32">
        <f t="shared" si="237"/>
        <v>45534</v>
      </c>
      <c r="F5105" s="51">
        <f t="shared" si="238"/>
        <v>0.97916666666666663</v>
      </c>
      <c r="G5105" s="33">
        <f t="shared" si="239"/>
        <v>45534.979166666664</v>
      </c>
    </row>
    <row r="5106" spans="1:7" x14ac:dyDescent="0.45">
      <c r="A5106">
        <v>0</v>
      </c>
      <c r="B5106">
        <v>0</v>
      </c>
      <c r="C5106" t="s">
        <v>11003</v>
      </c>
      <c r="D5106" t="s">
        <v>11004</v>
      </c>
      <c r="E5106" s="32">
        <f t="shared" si="237"/>
        <v>45535</v>
      </c>
      <c r="F5106" s="51">
        <f t="shared" si="238"/>
        <v>0</v>
      </c>
      <c r="G5106" s="33">
        <f t="shared" si="239"/>
        <v>45535</v>
      </c>
    </row>
    <row r="5107" spans="1:7" x14ac:dyDescent="0.45">
      <c r="A5107">
        <v>0</v>
      </c>
      <c r="B5107">
        <v>0</v>
      </c>
      <c r="C5107" t="s">
        <v>11004</v>
      </c>
      <c r="D5107" t="s">
        <v>11005</v>
      </c>
      <c r="E5107" s="32">
        <f t="shared" si="237"/>
        <v>45535</v>
      </c>
      <c r="F5107" s="51">
        <f t="shared" si="238"/>
        <v>2.0833333333333332E-2</v>
      </c>
      <c r="G5107" s="33">
        <f t="shared" si="239"/>
        <v>45535.020833333336</v>
      </c>
    </row>
    <row r="5108" spans="1:7" x14ac:dyDescent="0.45">
      <c r="A5108">
        <v>0</v>
      </c>
      <c r="B5108">
        <v>0</v>
      </c>
      <c r="C5108" t="s">
        <v>11005</v>
      </c>
      <c r="D5108" t="s">
        <v>11006</v>
      </c>
      <c r="E5108" s="32">
        <f t="shared" si="237"/>
        <v>45535</v>
      </c>
      <c r="F5108" s="51">
        <f t="shared" si="238"/>
        <v>4.1666666666666664E-2</v>
      </c>
      <c r="G5108" s="33">
        <f t="shared" si="239"/>
        <v>45535.041666666664</v>
      </c>
    </row>
    <row r="5109" spans="1:7" x14ac:dyDescent="0.45">
      <c r="A5109">
        <v>0</v>
      </c>
      <c r="B5109">
        <v>0</v>
      </c>
      <c r="C5109" t="s">
        <v>11006</v>
      </c>
      <c r="D5109" t="s">
        <v>11007</v>
      </c>
      <c r="E5109" s="32">
        <f t="shared" si="237"/>
        <v>45535</v>
      </c>
      <c r="F5109" s="51">
        <f t="shared" si="238"/>
        <v>6.25E-2</v>
      </c>
      <c r="G5109" s="33">
        <f t="shared" si="239"/>
        <v>45535.0625</v>
      </c>
    </row>
    <row r="5110" spans="1:7" x14ac:dyDescent="0.45">
      <c r="A5110">
        <v>0</v>
      </c>
      <c r="B5110">
        <v>0</v>
      </c>
      <c r="C5110" t="s">
        <v>11007</v>
      </c>
      <c r="D5110" t="s">
        <v>11008</v>
      </c>
      <c r="E5110" s="32">
        <f t="shared" si="237"/>
        <v>45535</v>
      </c>
      <c r="F5110" s="51">
        <f t="shared" si="238"/>
        <v>8.3333333333333329E-2</v>
      </c>
      <c r="G5110" s="33">
        <f t="shared" si="239"/>
        <v>45535.083333333336</v>
      </c>
    </row>
    <row r="5111" spans="1:7" x14ac:dyDescent="0.45">
      <c r="A5111">
        <v>0</v>
      </c>
      <c r="B5111">
        <v>0</v>
      </c>
      <c r="C5111" t="s">
        <v>11008</v>
      </c>
      <c r="D5111" t="s">
        <v>11009</v>
      </c>
      <c r="E5111" s="32">
        <f t="shared" si="237"/>
        <v>45535</v>
      </c>
      <c r="F5111" s="51">
        <f t="shared" si="238"/>
        <v>0.10416666666666667</v>
      </c>
      <c r="G5111" s="33">
        <f t="shared" si="239"/>
        <v>45535.104166666664</v>
      </c>
    </row>
    <row r="5112" spans="1:7" x14ac:dyDescent="0.45">
      <c r="A5112">
        <v>0</v>
      </c>
      <c r="B5112">
        <v>0</v>
      </c>
      <c r="C5112" t="s">
        <v>11009</v>
      </c>
      <c r="D5112" t="s">
        <v>11010</v>
      </c>
      <c r="E5112" s="32">
        <f t="shared" si="237"/>
        <v>45535</v>
      </c>
      <c r="F5112" s="51">
        <f t="shared" si="238"/>
        <v>0.125</v>
      </c>
      <c r="G5112" s="33">
        <f t="shared" si="239"/>
        <v>45535.125</v>
      </c>
    </row>
    <row r="5113" spans="1:7" x14ac:dyDescent="0.45">
      <c r="A5113">
        <v>0</v>
      </c>
      <c r="B5113">
        <v>0</v>
      </c>
      <c r="C5113" t="s">
        <v>11010</v>
      </c>
      <c r="D5113" t="s">
        <v>11011</v>
      </c>
      <c r="E5113" s="32">
        <f t="shared" si="237"/>
        <v>45535</v>
      </c>
      <c r="F5113" s="51">
        <f t="shared" si="238"/>
        <v>0.14583333333333334</v>
      </c>
      <c r="G5113" s="33">
        <f t="shared" si="239"/>
        <v>45535.145833333336</v>
      </c>
    </row>
    <row r="5114" spans="1:7" x14ac:dyDescent="0.45">
      <c r="A5114">
        <v>0</v>
      </c>
      <c r="B5114">
        <v>0</v>
      </c>
      <c r="C5114" t="s">
        <v>11011</v>
      </c>
      <c r="D5114" t="s">
        <v>11012</v>
      </c>
      <c r="E5114" s="32">
        <f t="shared" si="237"/>
        <v>45535</v>
      </c>
      <c r="F5114" s="51">
        <f t="shared" si="238"/>
        <v>0.16666666666666666</v>
      </c>
      <c r="G5114" s="33">
        <f t="shared" si="239"/>
        <v>45535.166666666664</v>
      </c>
    </row>
    <row r="5115" spans="1:7" x14ac:dyDescent="0.45">
      <c r="A5115">
        <v>0</v>
      </c>
      <c r="B5115">
        <v>0</v>
      </c>
      <c r="C5115" t="s">
        <v>11012</v>
      </c>
      <c r="D5115" t="s">
        <v>11013</v>
      </c>
      <c r="E5115" s="32">
        <f t="shared" si="237"/>
        <v>45535</v>
      </c>
      <c r="F5115" s="51">
        <f t="shared" si="238"/>
        <v>0.1875</v>
      </c>
      <c r="G5115" s="33">
        <f t="shared" si="239"/>
        <v>45535.1875</v>
      </c>
    </row>
    <row r="5116" spans="1:7" x14ac:dyDescent="0.45">
      <c r="A5116">
        <v>0</v>
      </c>
      <c r="B5116">
        <v>0</v>
      </c>
      <c r="C5116" t="s">
        <v>11013</v>
      </c>
      <c r="D5116" t="s">
        <v>11014</v>
      </c>
      <c r="E5116" s="32">
        <f t="shared" si="237"/>
        <v>45535</v>
      </c>
      <c r="F5116" s="51">
        <f t="shared" si="238"/>
        <v>0.20833333333333334</v>
      </c>
      <c r="G5116" s="33">
        <f t="shared" si="239"/>
        <v>45535.208333333336</v>
      </c>
    </row>
    <row r="5117" spans="1:7" x14ac:dyDescent="0.45">
      <c r="A5117">
        <v>0</v>
      </c>
      <c r="B5117">
        <v>0</v>
      </c>
      <c r="C5117" t="s">
        <v>11014</v>
      </c>
      <c r="D5117" t="s">
        <v>11015</v>
      </c>
      <c r="E5117" s="32">
        <f t="shared" si="237"/>
        <v>45535</v>
      </c>
      <c r="F5117" s="51">
        <f t="shared" si="238"/>
        <v>0.22916666666666666</v>
      </c>
      <c r="G5117" s="33">
        <f t="shared" si="239"/>
        <v>45535.229166666664</v>
      </c>
    </row>
    <row r="5118" spans="1:7" x14ac:dyDescent="0.45">
      <c r="A5118">
        <v>0</v>
      </c>
      <c r="B5118">
        <v>0</v>
      </c>
      <c r="C5118" t="s">
        <v>11015</v>
      </c>
      <c r="D5118" t="s">
        <v>11016</v>
      </c>
      <c r="E5118" s="32">
        <f t="shared" si="237"/>
        <v>45535</v>
      </c>
      <c r="F5118" s="51">
        <f t="shared" si="238"/>
        <v>0.25</v>
      </c>
      <c r="G5118" s="33">
        <f t="shared" si="239"/>
        <v>45535.25</v>
      </c>
    </row>
    <row r="5119" spans="1:7" x14ac:dyDescent="0.45">
      <c r="A5119">
        <v>0</v>
      </c>
      <c r="B5119">
        <v>0</v>
      </c>
      <c r="C5119" t="s">
        <v>11016</v>
      </c>
      <c r="D5119" t="s">
        <v>11017</v>
      </c>
      <c r="E5119" s="32">
        <f t="shared" si="237"/>
        <v>45535</v>
      </c>
      <c r="F5119" s="51">
        <f t="shared" si="238"/>
        <v>0.27083333333333331</v>
      </c>
      <c r="G5119" s="33">
        <f t="shared" si="239"/>
        <v>45535.270833333336</v>
      </c>
    </row>
    <row r="5120" spans="1:7" x14ac:dyDescent="0.45">
      <c r="A5120">
        <v>0</v>
      </c>
      <c r="B5120">
        <v>0</v>
      </c>
      <c r="C5120" t="s">
        <v>11017</v>
      </c>
      <c r="D5120" t="s">
        <v>11018</v>
      </c>
      <c r="E5120" s="32">
        <f t="shared" si="237"/>
        <v>45535</v>
      </c>
      <c r="F5120" s="51">
        <f t="shared" si="238"/>
        <v>0.29166666666666669</v>
      </c>
      <c r="G5120" s="33">
        <f t="shared" si="239"/>
        <v>45535.291666666664</v>
      </c>
    </row>
    <row r="5121" spans="1:7" x14ac:dyDescent="0.45">
      <c r="A5121">
        <v>0</v>
      </c>
      <c r="B5121">
        <v>0</v>
      </c>
      <c r="C5121" t="s">
        <v>11018</v>
      </c>
      <c r="D5121" t="s">
        <v>11019</v>
      </c>
      <c r="E5121" s="32">
        <f t="shared" si="237"/>
        <v>45535</v>
      </c>
      <c r="F5121" s="51">
        <f t="shared" si="238"/>
        <v>0.3125</v>
      </c>
      <c r="G5121" s="33">
        <f t="shared" si="239"/>
        <v>45535.3125</v>
      </c>
    </row>
    <row r="5122" spans="1:7" x14ac:dyDescent="0.45">
      <c r="A5122">
        <v>0</v>
      </c>
      <c r="B5122">
        <v>0</v>
      </c>
      <c r="C5122" t="s">
        <v>11019</v>
      </c>
      <c r="D5122" t="s">
        <v>11020</v>
      </c>
      <c r="E5122" s="32">
        <f t="shared" si="237"/>
        <v>45535</v>
      </c>
      <c r="F5122" s="51">
        <f t="shared" si="238"/>
        <v>0.33333333333333331</v>
      </c>
      <c r="G5122" s="33">
        <f t="shared" si="239"/>
        <v>45535.333333333336</v>
      </c>
    </row>
    <row r="5123" spans="1:7" x14ac:dyDescent="0.45">
      <c r="A5123">
        <v>0</v>
      </c>
      <c r="B5123">
        <v>0</v>
      </c>
      <c r="C5123" t="s">
        <v>11020</v>
      </c>
      <c r="D5123" t="s">
        <v>11021</v>
      </c>
      <c r="E5123" s="32">
        <f t="shared" si="237"/>
        <v>45535</v>
      </c>
      <c r="F5123" s="51">
        <f t="shared" si="238"/>
        <v>0.35416666666666669</v>
      </c>
      <c r="G5123" s="33">
        <f t="shared" si="239"/>
        <v>45535.354166666664</v>
      </c>
    </row>
    <row r="5124" spans="1:7" x14ac:dyDescent="0.45">
      <c r="A5124">
        <v>0</v>
      </c>
      <c r="B5124">
        <v>0</v>
      </c>
      <c r="C5124" t="s">
        <v>11021</v>
      </c>
      <c r="D5124" t="s">
        <v>11022</v>
      </c>
      <c r="E5124" s="32">
        <f t="shared" ref="E5124:E5187" si="240">DATE(MID(C5124,2,4),MID(C5124,7,2),MID(C5124,10,2))</f>
        <v>45535</v>
      </c>
      <c r="F5124" s="51">
        <f t="shared" ref="F5124:F5187" si="241">TIME(MID(C5124,13,2),MID(C5124,16,2),0)</f>
        <v>0.375</v>
      </c>
      <c r="G5124" s="33">
        <f t="shared" ref="G5124:G5187" si="242">E5124+F5124</f>
        <v>45535.375</v>
      </c>
    </row>
    <row r="5125" spans="1:7" x14ac:dyDescent="0.45">
      <c r="A5125">
        <v>0</v>
      </c>
      <c r="B5125">
        <v>0</v>
      </c>
      <c r="C5125" t="s">
        <v>11022</v>
      </c>
      <c r="D5125" t="s">
        <v>11023</v>
      </c>
      <c r="E5125" s="32">
        <f t="shared" si="240"/>
        <v>45535</v>
      </c>
      <c r="F5125" s="51">
        <f t="shared" si="241"/>
        <v>0.39583333333333331</v>
      </c>
      <c r="G5125" s="33">
        <f t="shared" si="242"/>
        <v>45535.395833333336</v>
      </c>
    </row>
    <row r="5126" spans="1:7" x14ac:dyDescent="0.45">
      <c r="A5126">
        <v>0</v>
      </c>
      <c r="B5126">
        <v>0</v>
      </c>
      <c r="C5126" t="s">
        <v>11023</v>
      </c>
      <c r="D5126" t="s">
        <v>11024</v>
      </c>
      <c r="E5126" s="32">
        <f t="shared" si="240"/>
        <v>45535</v>
      </c>
      <c r="F5126" s="51">
        <f t="shared" si="241"/>
        <v>0.41666666666666669</v>
      </c>
      <c r="G5126" s="33">
        <f t="shared" si="242"/>
        <v>45535.416666666664</v>
      </c>
    </row>
    <row r="5127" spans="1:7" x14ac:dyDescent="0.45">
      <c r="A5127">
        <v>0</v>
      </c>
      <c r="B5127">
        <v>0</v>
      </c>
      <c r="C5127" t="s">
        <v>11024</v>
      </c>
      <c r="D5127" t="s">
        <v>11025</v>
      </c>
      <c r="E5127" s="32">
        <f t="shared" si="240"/>
        <v>45535</v>
      </c>
      <c r="F5127" s="51">
        <f t="shared" si="241"/>
        <v>0.4375</v>
      </c>
      <c r="G5127" s="33">
        <f t="shared" si="242"/>
        <v>45535.4375</v>
      </c>
    </row>
    <row r="5128" spans="1:7" x14ac:dyDescent="0.45">
      <c r="A5128">
        <v>0</v>
      </c>
      <c r="B5128">
        <v>0</v>
      </c>
      <c r="C5128" t="s">
        <v>11025</v>
      </c>
      <c r="D5128" t="s">
        <v>11026</v>
      </c>
      <c r="E5128" s="32">
        <f t="shared" si="240"/>
        <v>45535</v>
      </c>
      <c r="F5128" s="51">
        <f t="shared" si="241"/>
        <v>0.45833333333333331</v>
      </c>
      <c r="G5128" s="33">
        <f t="shared" si="242"/>
        <v>45535.458333333336</v>
      </c>
    </row>
    <row r="5129" spans="1:7" x14ac:dyDescent="0.45">
      <c r="A5129">
        <v>0</v>
      </c>
      <c r="B5129">
        <v>0</v>
      </c>
      <c r="C5129" t="s">
        <v>11026</v>
      </c>
      <c r="D5129" t="s">
        <v>11027</v>
      </c>
      <c r="E5129" s="32">
        <f t="shared" si="240"/>
        <v>45535</v>
      </c>
      <c r="F5129" s="51">
        <f t="shared" si="241"/>
        <v>0.47916666666666669</v>
      </c>
      <c r="G5129" s="33">
        <f t="shared" si="242"/>
        <v>45535.479166666664</v>
      </c>
    </row>
    <row r="5130" spans="1:7" x14ac:dyDescent="0.45">
      <c r="A5130">
        <v>0</v>
      </c>
      <c r="B5130">
        <v>0</v>
      </c>
      <c r="C5130" t="s">
        <v>11027</v>
      </c>
      <c r="D5130" t="s">
        <v>11028</v>
      </c>
      <c r="E5130" s="32">
        <f t="shared" si="240"/>
        <v>45535</v>
      </c>
      <c r="F5130" s="51">
        <f t="shared" si="241"/>
        <v>0.5</v>
      </c>
      <c r="G5130" s="33">
        <f t="shared" si="242"/>
        <v>45535.5</v>
      </c>
    </row>
    <row r="5131" spans="1:7" x14ac:dyDescent="0.45">
      <c r="A5131">
        <v>0</v>
      </c>
      <c r="B5131">
        <v>0</v>
      </c>
      <c r="C5131" t="s">
        <v>11028</v>
      </c>
      <c r="D5131" t="s">
        <v>11029</v>
      </c>
      <c r="E5131" s="32">
        <f t="shared" si="240"/>
        <v>45535</v>
      </c>
      <c r="F5131" s="51">
        <f t="shared" si="241"/>
        <v>0.52083333333333337</v>
      </c>
      <c r="G5131" s="33">
        <f t="shared" si="242"/>
        <v>45535.520833333336</v>
      </c>
    </row>
    <row r="5132" spans="1:7" x14ac:dyDescent="0.45">
      <c r="A5132">
        <v>0</v>
      </c>
      <c r="B5132">
        <v>0</v>
      </c>
      <c r="C5132" t="s">
        <v>11029</v>
      </c>
      <c r="D5132" t="s">
        <v>11030</v>
      </c>
      <c r="E5132" s="32">
        <f t="shared" si="240"/>
        <v>45535</v>
      </c>
      <c r="F5132" s="51">
        <f t="shared" si="241"/>
        <v>0.54166666666666663</v>
      </c>
      <c r="G5132" s="33">
        <f t="shared" si="242"/>
        <v>45535.541666666664</v>
      </c>
    </row>
    <row r="5133" spans="1:7" x14ac:dyDescent="0.45">
      <c r="A5133">
        <v>0</v>
      </c>
      <c r="B5133">
        <v>0</v>
      </c>
      <c r="C5133" t="s">
        <v>11030</v>
      </c>
      <c r="D5133" t="s">
        <v>11031</v>
      </c>
      <c r="E5133" s="32">
        <f t="shared" si="240"/>
        <v>45535</v>
      </c>
      <c r="F5133" s="51">
        <f t="shared" si="241"/>
        <v>0.5625</v>
      </c>
      <c r="G5133" s="33">
        <f t="shared" si="242"/>
        <v>45535.5625</v>
      </c>
    </row>
    <row r="5134" spans="1:7" x14ac:dyDescent="0.45">
      <c r="A5134">
        <v>0</v>
      </c>
      <c r="B5134">
        <v>0</v>
      </c>
      <c r="C5134" t="s">
        <v>11031</v>
      </c>
      <c r="D5134" t="s">
        <v>11032</v>
      </c>
      <c r="E5134" s="32">
        <f t="shared" si="240"/>
        <v>45535</v>
      </c>
      <c r="F5134" s="51">
        <f t="shared" si="241"/>
        <v>0.58333333333333337</v>
      </c>
      <c r="G5134" s="33">
        <f t="shared" si="242"/>
        <v>45535.583333333336</v>
      </c>
    </row>
    <row r="5135" spans="1:7" x14ac:dyDescent="0.45">
      <c r="A5135">
        <v>0</v>
      </c>
      <c r="B5135">
        <v>0</v>
      </c>
      <c r="C5135" t="s">
        <v>11032</v>
      </c>
      <c r="D5135" t="s">
        <v>11033</v>
      </c>
      <c r="E5135" s="32">
        <f t="shared" si="240"/>
        <v>45535</v>
      </c>
      <c r="F5135" s="51">
        <f t="shared" si="241"/>
        <v>0.60416666666666663</v>
      </c>
      <c r="G5135" s="33">
        <f t="shared" si="242"/>
        <v>45535.604166666664</v>
      </c>
    </row>
    <row r="5136" spans="1:7" x14ac:dyDescent="0.45">
      <c r="A5136">
        <v>0</v>
      </c>
      <c r="B5136">
        <v>0</v>
      </c>
      <c r="C5136" t="s">
        <v>11033</v>
      </c>
      <c r="D5136" t="s">
        <v>11034</v>
      </c>
      <c r="E5136" s="32">
        <f t="shared" si="240"/>
        <v>45535</v>
      </c>
      <c r="F5136" s="51">
        <f t="shared" si="241"/>
        <v>0.625</v>
      </c>
      <c r="G5136" s="33">
        <f t="shared" si="242"/>
        <v>45535.625</v>
      </c>
    </row>
    <row r="5137" spans="1:7" x14ac:dyDescent="0.45">
      <c r="A5137">
        <v>0</v>
      </c>
      <c r="B5137">
        <v>0</v>
      </c>
      <c r="C5137" t="s">
        <v>11034</v>
      </c>
      <c r="D5137" t="s">
        <v>11035</v>
      </c>
      <c r="E5137" s="32">
        <f t="shared" si="240"/>
        <v>45535</v>
      </c>
      <c r="F5137" s="51">
        <f t="shared" si="241"/>
        <v>0.64583333333333337</v>
      </c>
      <c r="G5137" s="33">
        <f t="shared" si="242"/>
        <v>45535.645833333336</v>
      </c>
    </row>
    <row r="5138" spans="1:7" x14ac:dyDescent="0.45">
      <c r="A5138">
        <v>1.425</v>
      </c>
      <c r="B5138">
        <v>8.5</v>
      </c>
      <c r="C5138" t="s">
        <v>11035</v>
      </c>
      <c r="D5138" t="s">
        <v>11036</v>
      </c>
      <c r="E5138" s="32">
        <f t="shared" si="240"/>
        <v>45535</v>
      </c>
      <c r="F5138" s="51">
        <f t="shared" si="241"/>
        <v>0.66666666666666663</v>
      </c>
      <c r="G5138" s="33">
        <f t="shared" si="242"/>
        <v>45535.666666666664</v>
      </c>
    </row>
    <row r="5139" spans="1:7" x14ac:dyDescent="0.45">
      <c r="A5139">
        <v>0.38150000000000001</v>
      </c>
      <c r="B5139">
        <v>2.2799999999999998</v>
      </c>
      <c r="C5139" t="s">
        <v>11036</v>
      </c>
      <c r="D5139" t="s">
        <v>11037</v>
      </c>
      <c r="E5139" s="32">
        <f t="shared" si="240"/>
        <v>45535</v>
      </c>
      <c r="F5139" s="51">
        <f t="shared" si="241"/>
        <v>0.6875</v>
      </c>
      <c r="G5139" s="33">
        <f t="shared" si="242"/>
        <v>45535.6875</v>
      </c>
    </row>
    <row r="5140" spans="1:7" x14ac:dyDescent="0.45">
      <c r="A5140">
        <v>0</v>
      </c>
      <c r="B5140">
        <v>0</v>
      </c>
      <c r="C5140" t="s">
        <v>11037</v>
      </c>
      <c r="D5140" t="s">
        <v>11038</v>
      </c>
      <c r="E5140" s="32">
        <f t="shared" si="240"/>
        <v>45535</v>
      </c>
      <c r="F5140" s="51">
        <f t="shared" si="241"/>
        <v>0.70833333333333337</v>
      </c>
      <c r="G5140" s="33">
        <f t="shared" si="242"/>
        <v>45535.708333333336</v>
      </c>
    </row>
    <row r="5141" spans="1:7" x14ac:dyDescent="0.45">
      <c r="A5141">
        <v>0</v>
      </c>
      <c r="B5141">
        <v>0</v>
      </c>
      <c r="C5141" t="s">
        <v>11038</v>
      </c>
      <c r="D5141" t="s">
        <v>11039</v>
      </c>
      <c r="E5141" s="32">
        <f t="shared" si="240"/>
        <v>45535</v>
      </c>
      <c r="F5141" s="51">
        <f t="shared" si="241"/>
        <v>0.72916666666666663</v>
      </c>
      <c r="G5141" s="33">
        <f t="shared" si="242"/>
        <v>45535.729166666664</v>
      </c>
    </row>
    <row r="5142" spans="1:7" x14ac:dyDescent="0.45">
      <c r="A5142">
        <v>1.9636</v>
      </c>
      <c r="B5142">
        <v>11.71</v>
      </c>
      <c r="C5142" t="s">
        <v>11039</v>
      </c>
      <c r="D5142" t="s">
        <v>11040</v>
      </c>
      <c r="E5142" s="32">
        <f t="shared" si="240"/>
        <v>45535</v>
      </c>
      <c r="F5142" s="51">
        <f t="shared" si="241"/>
        <v>0.75</v>
      </c>
      <c r="G5142" s="33">
        <f t="shared" si="242"/>
        <v>45535.75</v>
      </c>
    </row>
    <row r="5143" spans="1:7" x14ac:dyDescent="0.45">
      <c r="A5143">
        <v>0</v>
      </c>
      <c r="B5143">
        <v>0</v>
      </c>
      <c r="C5143" t="s">
        <v>11040</v>
      </c>
      <c r="D5143" t="s">
        <v>11041</v>
      </c>
      <c r="E5143" s="32">
        <f t="shared" si="240"/>
        <v>45535</v>
      </c>
      <c r="F5143" s="51">
        <f t="shared" si="241"/>
        <v>0.77083333333333337</v>
      </c>
      <c r="G5143" s="33">
        <f t="shared" si="242"/>
        <v>45535.770833333336</v>
      </c>
    </row>
    <row r="5144" spans="1:7" x14ac:dyDescent="0.45">
      <c r="A5144">
        <v>1.3689</v>
      </c>
      <c r="B5144">
        <v>8.17</v>
      </c>
      <c r="C5144" t="s">
        <v>11041</v>
      </c>
      <c r="D5144" t="s">
        <v>11042</v>
      </c>
      <c r="E5144" s="32">
        <f t="shared" si="240"/>
        <v>45535</v>
      </c>
      <c r="F5144" s="51">
        <f t="shared" si="241"/>
        <v>0.79166666666666663</v>
      </c>
      <c r="G5144" s="33">
        <f t="shared" si="242"/>
        <v>45535.791666666664</v>
      </c>
    </row>
    <row r="5145" spans="1:7" x14ac:dyDescent="0.45">
      <c r="A5145">
        <v>0</v>
      </c>
      <c r="B5145">
        <v>0</v>
      </c>
      <c r="C5145" t="s">
        <v>11042</v>
      </c>
      <c r="D5145" t="s">
        <v>11043</v>
      </c>
      <c r="E5145" s="32">
        <f t="shared" si="240"/>
        <v>45535</v>
      </c>
      <c r="F5145" s="51">
        <f t="shared" si="241"/>
        <v>0.8125</v>
      </c>
      <c r="G5145" s="33">
        <f t="shared" si="242"/>
        <v>45535.8125</v>
      </c>
    </row>
    <row r="5146" spans="1:7" x14ac:dyDescent="0.45">
      <c r="A5146">
        <v>0</v>
      </c>
      <c r="B5146">
        <v>0</v>
      </c>
      <c r="C5146" t="s">
        <v>11043</v>
      </c>
      <c r="D5146" t="s">
        <v>11044</v>
      </c>
      <c r="E5146" s="32">
        <f t="shared" si="240"/>
        <v>45535</v>
      </c>
      <c r="F5146" s="51">
        <f t="shared" si="241"/>
        <v>0.83333333333333337</v>
      </c>
      <c r="G5146" s="33">
        <f t="shared" si="242"/>
        <v>45535.833333333336</v>
      </c>
    </row>
    <row r="5147" spans="1:7" x14ac:dyDescent="0.45">
      <c r="A5147">
        <v>0</v>
      </c>
      <c r="B5147">
        <v>0</v>
      </c>
      <c r="C5147" t="s">
        <v>11044</v>
      </c>
      <c r="D5147" t="s">
        <v>11045</v>
      </c>
      <c r="E5147" s="32">
        <f t="shared" si="240"/>
        <v>45535</v>
      </c>
      <c r="F5147" s="51">
        <f t="shared" si="241"/>
        <v>0.85416666666666663</v>
      </c>
      <c r="G5147" s="33">
        <f t="shared" si="242"/>
        <v>45535.854166666664</v>
      </c>
    </row>
    <row r="5148" spans="1:7" x14ac:dyDescent="0.45">
      <c r="A5148">
        <v>4.4900000000000002E-2</v>
      </c>
      <c r="B5148">
        <v>0.27</v>
      </c>
      <c r="C5148" t="s">
        <v>11045</v>
      </c>
      <c r="D5148" t="s">
        <v>11046</v>
      </c>
      <c r="E5148" s="32">
        <f t="shared" si="240"/>
        <v>45535</v>
      </c>
      <c r="F5148" s="51">
        <f t="shared" si="241"/>
        <v>0.875</v>
      </c>
      <c r="G5148" s="33">
        <f t="shared" si="242"/>
        <v>45535.875</v>
      </c>
    </row>
    <row r="5149" spans="1:7" x14ac:dyDescent="0.45">
      <c r="A5149">
        <v>0.98740000000000006</v>
      </c>
      <c r="B5149">
        <v>5.89</v>
      </c>
      <c r="C5149" t="s">
        <v>11046</v>
      </c>
      <c r="D5149" t="s">
        <v>11047</v>
      </c>
      <c r="E5149" s="32">
        <f t="shared" si="240"/>
        <v>45535</v>
      </c>
      <c r="F5149" s="51">
        <f t="shared" si="241"/>
        <v>0.89583333333333337</v>
      </c>
      <c r="G5149" s="33">
        <f t="shared" si="242"/>
        <v>45535.895833333336</v>
      </c>
    </row>
    <row r="5150" spans="1:7" x14ac:dyDescent="0.45">
      <c r="A5150">
        <v>0</v>
      </c>
      <c r="B5150">
        <v>0</v>
      </c>
      <c r="C5150" t="s">
        <v>11047</v>
      </c>
      <c r="D5150" t="s">
        <v>11048</v>
      </c>
      <c r="E5150" s="32">
        <f t="shared" si="240"/>
        <v>45535</v>
      </c>
      <c r="F5150" s="51">
        <f t="shared" si="241"/>
        <v>0.91666666666666663</v>
      </c>
      <c r="G5150" s="33">
        <f t="shared" si="242"/>
        <v>45535.916666666664</v>
      </c>
    </row>
    <row r="5151" spans="1:7" x14ac:dyDescent="0.45">
      <c r="A5151">
        <v>0.60589999999999999</v>
      </c>
      <c r="B5151">
        <v>3.61</v>
      </c>
      <c r="C5151" t="s">
        <v>11048</v>
      </c>
      <c r="D5151" t="s">
        <v>11049</v>
      </c>
      <c r="E5151" s="32">
        <f t="shared" si="240"/>
        <v>45535</v>
      </c>
      <c r="F5151" s="51">
        <f t="shared" si="241"/>
        <v>0.9375</v>
      </c>
      <c r="G5151" s="33">
        <f t="shared" si="242"/>
        <v>45535.9375</v>
      </c>
    </row>
    <row r="5152" spans="1:7" x14ac:dyDescent="0.45">
      <c r="A5152">
        <v>0.28050000000000003</v>
      </c>
      <c r="B5152">
        <v>1.67</v>
      </c>
      <c r="C5152" t="s">
        <v>11049</v>
      </c>
      <c r="D5152" t="s">
        <v>11050</v>
      </c>
      <c r="E5152" s="32">
        <f t="shared" si="240"/>
        <v>45535</v>
      </c>
      <c r="F5152" s="51">
        <f t="shared" si="241"/>
        <v>0.95833333333333337</v>
      </c>
      <c r="G5152" s="33">
        <f t="shared" si="242"/>
        <v>45535.958333333336</v>
      </c>
    </row>
    <row r="5153" spans="1:7" x14ac:dyDescent="0.45">
      <c r="A5153">
        <v>3.3700000000000001E-2</v>
      </c>
      <c r="B5153">
        <v>0.2</v>
      </c>
      <c r="C5153" t="s">
        <v>11050</v>
      </c>
      <c r="D5153" t="s">
        <v>11051</v>
      </c>
      <c r="E5153" s="32">
        <f t="shared" si="240"/>
        <v>45535</v>
      </c>
      <c r="F5153" s="51">
        <f t="shared" si="241"/>
        <v>0.97916666666666663</v>
      </c>
      <c r="G5153" s="33">
        <f t="shared" si="242"/>
        <v>45535.979166666664</v>
      </c>
    </row>
    <row r="5154" spans="1:7" x14ac:dyDescent="0.45">
      <c r="A5154">
        <v>0.46</v>
      </c>
      <c r="B5154">
        <v>2.74</v>
      </c>
      <c r="C5154" t="s">
        <v>11051</v>
      </c>
      <c r="D5154" t="s">
        <v>11052</v>
      </c>
      <c r="E5154" s="32">
        <f t="shared" si="240"/>
        <v>45536</v>
      </c>
      <c r="F5154" s="51">
        <f t="shared" si="241"/>
        <v>0</v>
      </c>
      <c r="G5154" s="33">
        <f t="shared" si="242"/>
        <v>45536</v>
      </c>
    </row>
    <row r="5155" spans="1:7" x14ac:dyDescent="0.45">
      <c r="A5155">
        <v>0</v>
      </c>
      <c r="B5155">
        <v>0</v>
      </c>
      <c r="C5155" t="s">
        <v>11052</v>
      </c>
      <c r="D5155" t="s">
        <v>11053</v>
      </c>
      <c r="E5155" s="32">
        <f t="shared" si="240"/>
        <v>45536</v>
      </c>
      <c r="F5155" s="51">
        <f t="shared" si="241"/>
        <v>2.0833333333333332E-2</v>
      </c>
      <c r="G5155" s="33">
        <f t="shared" si="242"/>
        <v>45536.020833333336</v>
      </c>
    </row>
    <row r="5156" spans="1:7" x14ac:dyDescent="0.45">
      <c r="A5156">
        <v>0</v>
      </c>
      <c r="B5156">
        <v>0</v>
      </c>
      <c r="C5156" t="s">
        <v>11053</v>
      </c>
      <c r="D5156" t="s">
        <v>11054</v>
      </c>
      <c r="E5156" s="32">
        <f t="shared" si="240"/>
        <v>45536</v>
      </c>
      <c r="F5156" s="51">
        <f t="shared" si="241"/>
        <v>4.1666666666666664E-2</v>
      </c>
      <c r="G5156" s="33">
        <f t="shared" si="242"/>
        <v>45536.041666666664</v>
      </c>
    </row>
    <row r="5157" spans="1:7" x14ac:dyDescent="0.45">
      <c r="A5157">
        <v>0</v>
      </c>
      <c r="B5157">
        <v>0</v>
      </c>
      <c r="C5157" t="s">
        <v>11054</v>
      </c>
      <c r="D5157" t="s">
        <v>11055</v>
      </c>
      <c r="E5157" s="32">
        <f t="shared" si="240"/>
        <v>45536</v>
      </c>
      <c r="F5157" s="51">
        <f t="shared" si="241"/>
        <v>6.25E-2</v>
      </c>
      <c r="G5157" s="33">
        <f t="shared" si="242"/>
        <v>45536.0625</v>
      </c>
    </row>
    <row r="5158" spans="1:7" x14ac:dyDescent="0.45">
      <c r="A5158">
        <v>0</v>
      </c>
      <c r="B5158">
        <v>0</v>
      </c>
      <c r="C5158" t="s">
        <v>11055</v>
      </c>
      <c r="D5158" t="s">
        <v>11056</v>
      </c>
      <c r="E5158" s="32">
        <f t="shared" si="240"/>
        <v>45536</v>
      </c>
      <c r="F5158" s="51">
        <f t="shared" si="241"/>
        <v>8.3333333333333329E-2</v>
      </c>
      <c r="G5158" s="33">
        <f t="shared" si="242"/>
        <v>45536.083333333336</v>
      </c>
    </row>
    <row r="5159" spans="1:7" x14ac:dyDescent="0.45">
      <c r="A5159">
        <v>0</v>
      </c>
      <c r="B5159">
        <v>0</v>
      </c>
      <c r="C5159" t="s">
        <v>11056</v>
      </c>
      <c r="D5159" t="s">
        <v>11057</v>
      </c>
      <c r="E5159" s="32">
        <f t="shared" si="240"/>
        <v>45536</v>
      </c>
      <c r="F5159" s="51">
        <f t="shared" si="241"/>
        <v>0.10416666666666667</v>
      </c>
      <c r="G5159" s="33">
        <f t="shared" si="242"/>
        <v>45536.104166666664</v>
      </c>
    </row>
    <row r="5160" spans="1:7" x14ac:dyDescent="0.45">
      <c r="A5160">
        <v>0</v>
      </c>
      <c r="B5160">
        <v>0</v>
      </c>
      <c r="C5160" t="s">
        <v>11057</v>
      </c>
      <c r="D5160" t="s">
        <v>11058</v>
      </c>
      <c r="E5160" s="32">
        <f t="shared" si="240"/>
        <v>45536</v>
      </c>
      <c r="F5160" s="51">
        <f t="shared" si="241"/>
        <v>0.125</v>
      </c>
      <c r="G5160" s="33">
        <f t="shared" si="242"/>
        <v>45536.125</v>
      </c>
    </row>
    <row r="5161" spans="1:7" x14ac:dyDescent="0.45">
      <c r="A5161">
        <v>0</v>
      </c>
      <c r="B5161">
        <v>0</v>
      </c>
      <c r="C5161" t="s">
        <v>11058</v>
      </c>
      <c r="D5161" t="s">
        <v>11059</v>
      </c>
      <c r="E5161" s="32">
        <f t="shared" si="240"/>
        <v>45536</v>
      </c>
      <c r="F5161" s="51">
        <f t="shared" si="241"/>
        <v>0.14583333333333334</v>
      </c>
      <c r="G5161" s="33">
        <f t="shared" si="242"/>
        <v>45536.145833333336</v>
      </c>
    </row>
    <row r="5162" spans="1:7" x14ac:dyDescent="0.45">
      <c r="A5162">
        <v>0</v>
      </c>
      <c r="B5162">
        <v>0</v>
      </c>
      <c r="C5162" t="s">
        <v>11059</v>
      </c>
      <c r="D5162" t="s">
        <v>11060</v>
      </c>
      <c r="E5162" s="32">
        <f t="shared" si="240"/>
        <v>45536</v>
      </c>
      <c r="F5162" s="51">
        <f t="shared" si="241"/>
        <v>0.16666666666666666</v>
      </c>
      <c r="G5162" s="33">
        <f t="shared" si="242"/>
        <v>45536.166666666664</v>
      </c>
    </row>
    <row r="5163" spans="1:7" x14ac:dyDescent="0.45">
      <c r="A5163">
        <v>0</v>
      </c>
      <c r="B5163">
        <v>0</v>
      </c>
      <c r="C5163" t="s">
        <v>11060</v>
      </c>
      <c r="D5163" t="s">
        <v>11061</v>
      </c>
      <c r="E5163" s="32">
        <f t="shared" si="240"/>
        <v>45536</v>
      </c>
      <c r="F5163" s="51">
        <f t="shared" si="241"/>
        <v>0.1875</v>
      </c>
      <c r="G5163" s="33">
        <f t="shared" si="242"/>
        <v>45536.1875</v>
      </c>
    </row>
    <row r="5164" spans="1:7" x14ac:dyDescent="0.45">
      <c r="A5164">
        <v>0</v>
      </c>
      <c r="B5164">
        <v>0</v>
      </c>
      <c r="C5164" t="s">
        <v>11061</v>
      </c>
      <c r="D5164" t="s">
        <v>11062</v>
      </c>
      <c r="E5164" s="32">
        <f t="shared" si="240"/>
        <v>45536</v>
      </c>
      <c r="F5164" s="51">
        <f t="shared" si="241"/>
        <v>0.20833333333333334</v>
      </c>
      <c r="G5164" s="33">
        <f t="shared" si="242"/>
        <v>45536.208333333336</v>
      </c>
    </row>
    <row r="5165" spans="1:7" x14ac:dyDescent="0.45">
      <c r="A5165">
        <v>0</v>
      </c>
      <c r="B5165">
        <v>0</v>
      </c>
      <c r="C5165" t="s">
        <v>11062</v>
      </c>
      <c r="D5165" t="s">
        <v>11063</v>
      </c>
      <c r="E5165" s="32">
        <f t="shared" si="240"/>
        <v>45536</v>
      </c>
      <c r="F5165" s="51">
        <f t="shared" si="241"/>
        <v>0.22916666666666666</v>
      </c>
      <c r="G5165" s="33">
        <f t="shared" si="242"/>
        <v>45536.229166666664</v>
      </c>
    </row>
    <row r="5166" spans="1:7" x14ac:dyDescent="0.45">
      <c r="A5166">
        <v>0</v>
      </c>
      <c r="B5166">
        <v>0</v>
      </c>
      <c r="C5166" t="s">
        <v>11063</v>
      </c>
      <c r="D5166" t="s">
        <v>11064</v>
      </c>
      <c r="E5166" s="32">
        <f t="shared" si="240"/>
        <v>45536</v>
      </c>
      <c r="F5166" s="51">
        <f t="shared" si="241"/>
        <v>0.25</v>
      </c>
      <c r="G5166" s="33">
        <f t="shared" si="242"/>
        <v>45536.25</v>
      </c>
    </row>
    <row r="5167" spans="1:7" x14ac:dyDescent="0.45">
      <c r="A5167">
        <v>0</v>
      </c>
      <c r="B5167">
        <v>0</v>
      </c>
      <c r="C5167" t="s">
        <v>11064</v>
      </c>
      <c r="D5167" t="s">
        <v>11065</v>
      </c>
      <c r="E5167" s="32">
        <f t="shared" si="240"/>
        <v>45536</v>
      </c>
      <c r="F5167" s="51">
        <f t="shared" si="241"/>
        <v>0.27083333333333331</v>
      </c>
      <c r="G5167" s="33">
        <f t="shared" si="242"/>
        <v>45536.270833333336</v>
      </c>
    </row>
    <row r="5168" spans="1:7" x14ac:dyDescent="0.45">
      <c r="A5168">
        <v>0</v>
      </c>
      <c r="B5168">
        <v>0</v>
      </c>
      <c r="C5168" t="s">
        <v>11065</v>
      </c>
      <c r="D5168" t="s">
        <v>11066</v>
      </c>
      <c r="E5168" s="32">
        <f t="shared" si="240"/>
        <v>45536</v>
      </c>
      <c r="F5168" s="51">
        <f t="shared" si="241"/>
        <v>0.29166666666666669</v>
      </c>
      <c r="G5168" s="33">
        <f t="shared" si="242"/>
        <v>45536.291666666664</v>
      </c>
    </row>
    <row r="5169" spans="1:7" x14ac:dyDescent="0.45">
      <c r="A5169">
        <v>0</v>
      </c>
      <c r="B5169">
        <v>0</v>
      </c>
      <c r="C5169" t="s">
        <v>11066</v>
      </c>
      <c r="D5169" t="s">
        <v>11067</v>
      </c>
      <c r="E5169" s="32">
        <f t="shared" si="240"/>
        <v>45536</v>
      </c>
      <c r="F5169" s="51">
        <f t="shared" si="241"/>
        <v>0.3125</v>
      </c>
      <c r="G5169" s="33">
        <f t="shared" si="242"/>
        <v>45536.3125</v>
      </c>
    </row>
    <row r="5170" spans="1:7" x14ac:dyDescent="0.45">
      <c r="A5170">
        <v>0</v>
      </c>
      <c r="B5170">
        <v>0</v>
      </c>
      <c r="C5170" t="s">
        <v>11067</v>
      </c>
      <c r="D5170" t="s">
        <v>11068</v>
      </c>
      <c r="E5170" s="32">
        <f t="shared" si="240"/>
        <v>45536</v>
      </c>
      <c r="F5170" s="51">
        <f t="shared" si="241"/>
        <v>0.33333333333333331</v>
      </c>
      <c r="G5170" s="33">
        <f t="shared" si="242"/>
        <v>45536.333333333336</v>
      </c>
    </row>
    <row r="5171" spans="1:7" x14ac:dyDescent="0.45">
      <c r="A5171">
        <v>0</v>
      </c>
      <c r="B5171">
        <v>0</v>
      </c>
      <c r="C5171" t="s">
        <v>11068</v>
      </c>
      <c r="D5171" t="s">
        <v>11069</v>
      </c>
      <c r="E5171" s="32">
        <f t="shared" si="240"/>
        <v>45536</v>
      </c>
      <c r="F5171" s="51">
        <f t="shared" si="241"/>
        <v>0.35416666666666669</v>
      </c>
      <c r="G5171" s="33">
        <f t="shared" si="242"/>
        <v>45536.354166666664</v>
      </c>
    </row>
    <row r="5172" spans="1:7" x14ac:dyDescent="0.45">
      <c r="A5172">
        <v>2.24E-2</v>
      </c>
      <c r="B5172">
        <v>0.13</v>
      </c>
      <c r="C5172" t="s">
        <v>11069</v>
      </c>
      <c r="D5172" t="s">
        <v>11070</v>
      </c>
      <c r="E5172" s="32">
        <f t="shared" si="240"/>
        <v>45536</v>
      </c>
      <c r="F5172" s="51">
        <f t="shared" si="241"/>
        <v>0.375</v>
      </c>
      <c r="G5172" s="33">
        <f t="shared" si="242"/>
        <v>45536.375</v>
      </c>
    </row>
    <row r="5173" spans="1:7" x14ac:dyDescent="0.45">
      <c r="A5173">
        <v>0</v>
      </c>
      <c r="B5173">
        <v>0</v>
      </c>
      <c r="C5173" t="s">
        <v>11070</v>
      </c>
      <c r="D5173" t="s">
        <v>11071</v>
      </c>
      <c r="E5173" s="32">
        <f t="shared" si="240"/>
        <v>45536</v>
      </c>
      <c r="F5173" s="51">
        <f t="shared" si="241"/>
        <v>0.39583333333333331</v>
      </c>
      <c r="G5173" s="33">
        <f t="shared" si="242"/>
        <v>45536.395833333336</v>
      </c>
    </row>
    <row r="5174" spans="1:7" x14ac:dyDescent="0.45">
      <c r="A5174">
        <v>0</v>
      </c>
      <c r="B5174">
        <v>0</v>
      </c>
      <c r="C5174" t="s">
        <v>11071</v>
      </c>
      <c r="D5174" t="s">
        <v>11072</v>
      </c>
      <c r="E5174" s="32">
        <f t="shared" si="240"/>
        <v>45536</v>
      </c>
      <c r="F5174" s="51">
        <f t="shared" si="241"/>
        <v>0.41666666666666669</v>
      </c>
      <c r="G5174" s="33">
        <f t="shared" si="242"/>
        <v>45536.416666666664</v>
      </c>
    </row>
    <row r="5175" spans="1:7" x14ac:dyDescent="0.45">
      <c r="A5175">
        <v>0</v>
      </c>
      <c r="B5175">
        <v>0</v>
      </c>
      <c r="C5175" t="s">
        <v>11072</v>
      </c>
      <c r="D5175" t="s">
        <v>11073</v>
      </c>
      <c r="E5175" s="32">
        <f t="shared" si="240"/>
        <v>45536</v>
      </c>
      <c r="F5175" s="51">
        <f t="shared" si="241"/>
        <v>0.4375</v>
      </c>
      <c r="G5175" s="33">
        <f t="shared" si="242"/>
        <v>45536.4375</v>
      </c>
    </row>
    <row r="5176" spans="1:7" x14ac:dyDescent="0.45">
      <c r="A5176">
        <v>0</v>
      </c>
      <c r="B5176">
        <v>0</v>
      </c>
      <c r="C5176" t="s">
        <v>11073</v>
      </c>
      <c r="D5176" t="s">
        <v>11074</v>
      </c>
      <c r="E5176" s="32">
        <f t="shared" si="240"/>
        <v>45536</v>
      </c>
      <c r="F5176" s="51">
        <f t="shared" si="241"/>
        <v>0.45833333333333331</v>
      </c>
      <c r="G5176" s="33">
        <f t="shared" si="242"/>
        <v>45536.458333333336</v>
      </c>
    </row>
    <row r="5177" spans="1:7" x14ac:dyDescent="0.45">
      <c r="A5177">
        <v>0.24690000000000001</v>
      </c>
      <c r="B5177">
        <v>1.47</v>
      </c>
      <c r="C5177" t="s">
        <v>11074</v>
      </c>
      <c r="D5177" t="s">
        <v>11075</v>
      </c>
      <c r="E5177" s="32">
        <f t="shared" si="240"/>
        <v>45536</v>
      </c>
      <c r="F5177" s="51">
        <f t="shared" si="241"/>
        <v>0.47916666666666669</v>
      </c>
      <c r="G5177" s="33">
        <f t="shared" si="242"/>
        <v>45536.479166666664</v>
      </c>
    </row>
    <row r="5178" spans="1:7" x14ac:dyDescent="0.45">
      <c r="A5178">
        <v>8.9800000000000005E-2</v>
      </c>
      <c r="B5178">
        <v>0.54</v>
      </c>
      <c r="C5178" t="s">
        <v>11075</v>
      </c>
      <c r="D5178" t="s">
        <v>11076</v>
      </c>
      <c r="E5178" s="32">
        <f t="shared" si="240"/>
        <v>45536</v>
      </c>
      <c r="F5178" s="51">
        <f t="shared" si="241"/>
        <v>0.5</v>
      </c>
      <c r="G5178" s="33">
        <f t="shared" si="242"/>
        <v>45536.5</v>
      </c>
    </row>
    <row r="5179" spans="1:7" x14ac:dyDescent="0.45">
      <c r="A5179">
        <v>2.24E-2</v>
      </c>
      <c r="B5179">
        <v>0.13</v>
      </c>
      <c r="C5179" t="s">
        <v>11076</v>
      </c>
      <c r="D5179" t="s">
        <v>11077</v>
      </c>
      <c r="E5179" s="32">
        <f t="shared" si="240"/>
        <v>45536</v>
      </c>
      <c r="F5179" s="51">
        <f t="shared" si="241"/>
        <v>0.52083333333333337</v>
      </c>
      <c r="G5179" s="33">
        <f t="shared" si="242"/>
        <v>45536.520833333336</v>
      </c>
    </row>
    <row r="5180" spans="1:7" x14ac:dyDescent="0.45">
      <c r="A5180">
        <v>0.1346</v>
      </c>
      <c r="B5180">
        <v>0.8</v>
      </c>
      <c r="C5180" t="s">
        <v>11077</v>
      </c>
      <c r="D5180" t="s">
        <v>11078</v>
      </c>
      <c r="E5180" s="32">
        <f t="shared" si="240"/>
        <v>45536</v>
      </c>
      <c r="F5180" s="51">
        <f t="shared" si="241"/>
        <v>0.54166666666666663</v>
      </c>
      <c r="G5180" s="33">
        <f t="shared" si="242"/>
        <v>45536.541666666664</v>
      </c>
    </row>
    <row r="5181" spans="1:7" x14ac:dyDescent="0.45">
      <c r="A5181">
        <v>0</v>
      </c>
      <c r="B5181">
        <v>0</v>
      </c>
      <c r="C5181" t="s">
        <v>11078</v>
      </c>
      <c r="D5181" t="s">
        <v>11079</v>
      </c>
      <c r="E5181" s="32">
        <f t="shared" si="240"/>
        <v>45536</v>
      </c>
      <c r="F5181" s="51">
        <f t="shared" si="241"/>
        <v>0.5625</v>
      </c>
      <c r="G5181" s="33">
        <f t="shared" si="242"/>
        <v>45536.5625</v>
      </c>
    </row>
    <row r="5182" spans="1:7" x14ac:dyDescent="0.45">
      <c r="A5182">
        <v>1.2230000000000001</v>
      </c>
      <c r="B5182">
        <v>7.3</v>
      </c>
      <c r="C5182" t="s">
        <v>11079</v>
      </c>
      <c r="D5182" t="s">
        <v>11080</v>
      </c>
      <c r="E5182" s="32">
        <f t="shared" si="240"/>
        <v>45536</v>
      </c>
      <c r="F5182" s="51">
        <f t="shared" si="241"/>
        <v>0.58333333333333337</v>
      </c>
      <c r="G5182" s="33">
        <f t="shared" si="242"/>
        <v>45536.583333333336</v>
      </c>
    </row>
    <row r="5183" spans="1:7" x14ac:dyDescent="0.45">
      <c r="A5183">
        <v>1.5036</v>
      </c>
      <c r="B5183">
        <v>8.9700000000000006</v>
      </c>
      <c r="C5183" t="s">
        <v>11080</v>
      </c>
      <c r="D5183" t="s">
        <v>11081</v>
      </c>
      <c r="E5183" s="32">
        <f t="shared" si="240"/>
        <v>45536</v>
      </c>
      <c r="F5183" s="51">
        <f t="shared" si="241"/>
        <v>0.60416666666666663</v>
      </c>
      <c r="G5183" s="33">
        <f t="shared" si="242"/>
        <v>45536.604166666664</v>
      </c>
    </row>
    <row r="5184" spans="1:7" x14ac:dyDescent="0.45">
      <c r="A5184">
        <v>0</v>
      </c>
      <c r="B5184">
        <v>0</v>
      </c>
      <c r="C5184" t="s">
        <v>11081</v>
      </c>
      <c r="D5184" t="s">
        <v>11082</v>
      </c>
      <c r="E5184" s="32">
        <f t="shared" si="240"/>
        <v>45536</v>
      </c>
      <c r="F5184" s="51">
        <f t="shared" si="241"/>
        <v>0.625</v>
      </c>
      <c r="G5184" s="33">
        <f t="shared" si="242"/>
        <v>45536.625</v>
      </c>
    </row>
    <row r="5185" spans="1:7" x14ac:dyDescent="0.45">
      <c r="A5185">
        <v>1.8402000000000001</v>
      </c>
      <c r="B5185">
        <v>10.98</v>
      </c>
      <c r="C5185" t="s">
        <v>11082</v>
      </c>
      <c r="D5185" t="s">
        <v>11083</v>
      </c>
      <c r="E5185" s="32">
        <f t="shared" si="240"/>
        <v>45536</v>
      </c>
      <c r="F5185" s="51">
        <f t="shared" si="241"/>
        <v>0.64583333333333337</v>
      </c>
      <c r="G5185" s="33">
        <f t="shared" si="242"/>
        <v>45536.645833333336</v>
      </c>
    </row>
    <row r="5186" spans="1:7" x14ac:dyDescent="0.45">
      <c r="A5186">
        <v>0.32540000000000002</v>
      </c>
      <c r="B5186">
        <v>1.94</v>
      </c>
      <c r="C5186" t="s">
        <v>11083</v>
      </c>
      <c r="D5186" t="s">
        <v>11084</v>
      </c>
      <c r="E5186" s="32">
        <f t="shared" si="240"/>
        <v>45536</v>
      </c>
      <c r="F5186" s="51">
        <f t="shared" si="241"/>
        <v>0.66666666666666663</v>
      </c>
      <c r="G5186" s="33">
        <f t="shared" si="242"/>
        <v>45536.666666666664</v>
      </c>
    </row>
    <row r="5187" spans="1:7" x14ac:dyDescent="0.45">
      <c r="A5187">
        <v>0.44879999999999998</v>
      </c>
      <c r="B5187">
        <v>2.68</v>
      </c>
      <c r="C5187" t="s">
        <v>11084</v>
      </c>
      <c r="D5187" t="s">
        <v>11085</v>
      </c>
      <c r="E5187" s="32">
        <f t="shared" si="240"/>
        <v>45536</v>
      </c>
      <c r="F5187" s="51">
        <f t="shared" si="241"/>
        <v>0.6875</v>
      </c>
      <c r="G5187" s="33">
        <f t="shared" si="242"/>
        <v>45536.6875</v>
      </c>
    </row>
    <row r="5188" spans="1:7" x14ac:dyDescent="0.45">
      <c r="A5188">
        <v>0.52739999999999998</v>
      </c>
      <c r="B5188">
        <v>3.15</v>
      </c>
      <c r="C5188" t="s">
        <v>11085</v>
      </c>
      <c r="D5188" t="s">
        <v>11086</v>
      </c>
      <c r="E5188" s="32">
        <f t="shared" ref="E5188:E5251" si="243">DATE(MID(C5188,2,4),MID(C5188,7,2),MID(C5188,10,2))</f>
        <v>45536</v>
      </c>
      <c r="F5188" s="51">
        <f t="shared" ref="F5188:F5251" si="244">TIME(MID(C5188,13,2),MID(C5188,16,2),0)</f>
        <v>0.70833333333333337</v>
      </c>
      <c r="G5188" s="33">
        <f t="shared" ref="G5188:G5251" si="245">E5188+F5188</f>
        <v>45536.708333333336</v>
      </c>
    </row>
    <row r="5189" spans="1:7" x14ac:dyDescent="0.45">
      <c r="A5189">
        <v>0.1234</v>
      </c>
      <c r="B5189">
        <v>0.74</v>
      </c>
      <c r="C5189" t="s">
        <v>11086</v>
      </c>
      <c r="D5189" t="s">
        <v>11087</v>
      </c>
      <c r="E5189" s="32">
        <f t="shared" si="243"/>
        <v>45536</v>
      </c>
      <c r="F5189" s="51">
        <f t="shared" si="244"/>
        <v>0.72916666666666663</v>
      </c>
      <c r="G5189" s="33">
        <f t="shared" si="245"/>
        <v>45536.729166666664</v>
      </c>
    </row>
    <row r="5190" spans="1:7" x14ac:dyDescent="0.45">
      <c r="A5190">
        <v>0.1459</v>
      </c>
      <c r="B5190">
        <v>0.87</v>
      </c>
      <c r="C5190" t="s">
        <v>11087</v>
      </c>
      <c r="D5190" t="s">
        <v>11088</v>
      </c>
      <c r="E5190" s="32">
        <f t="shared" si="243"/>
        <v>45536</v>
      </c>
      <c r="F5190" s="51">
        <f t="shared" si="244"/>
        <v>0.75</v>
      </c>
      <c r="G5190" s="33">
        <f t="shared" si="245"/>
        <v>45536.75</v>
      </c>
    </row>
    <row r="5191" spans="1:7" x14ac:dyDescent="0.45">
      <c r="A5191">
        <v>0</v>
      </c>
      <c r="B5191">
        <v>0</v>
      </c>
      <c r="C5191" t="s">
        <v>11088</v>
      </c>
      <c r="D5191" t="s">
        <v>11089</v>
      </c>
      <c r="E5191" s="32">
        <f t="shared" si="243"/>
        <v>45536</v>
      </c>
      <c r="F5191" s="51">
        <f t="shared" si="244"/>
        <v>0.77083333333333337</v>
      </c>
      <c r="G5191" s="33">
        <f t="shared" si="245"/>
        <v>45536.770833333336</v>
      </c>
    </row>
    <row r="5192" spans="1:7" x14ac:dyDescent="0.45">
      <c r="A5192">
        <v>0</v>
      </c>
      <c r="B5192">
        <v>0</v>
      </c>
      <c r="C5192" t="s">
        <v>11089</v>
      </c>
      <c r="D5192" t="s">
        <v>11090</v>
      </c>
      <c r="E5192" s="32">
        <f t="shared" si="243"/>
        <v>45536</v>
      </c>
      <c r="F5192" s="51">
        <f t="shared" si="244"/>
        <v>0.79166666666666663</v>
      </c>
      <c r="G5192" s="33">
        <f t="shared" si="245"/>
        <v>45536.791666666664</v>
      </c>
    </row>
    <row r="5193" spans="1:7" x14ac:dyDescent="0.45">
      <c r="A5193">
        <v>0.70689999999999997</v>
      </c>
      <c r="B5193">
        <v>4.22</v>
      </c>
      <c r="C5193" t="s">
        <v>11090</v>
      </c>
      <c r="D5193" t="s">
        <v>11091</v>
      </c>
      <c r="E5193" s="32">
        <f t="shared" si="243"/>
        <v>45536</v>
      </c>
      <c r="F5193" s="51">
        <f t="shared" si="244"/>
        <v>0.8125</v>
      </c>
      <c r="G5193" s="33">
        <f t="shared" si="245"/>
        <v>45536.8125</v>
      </c>
    </row>
    <row r="5194" spans="1:7" x14ac:dyDescent="0.45">
      <c r="A5194">
        <v>0</v>
      </c>
      <c r="B5194">
        <v>0</v>
      </c>
      <c r="C5194" t="s">
        <v>11091</v>
      </c>
      <c r="D5194" t="s">
        <v>11092</v>
      </c>
      <c r="E5194" s="32">
        <f t="shared" si="243"/>
        <v>45536</v>
      </c>
      <c r="F5194" s="51">
        <f t="shared" si="244"/>
        <v>0.83333333333333337</v>
      </c>
      <c r="G5194" s="33">
        <f t="shared" si="245"/>
        <v>45536.833333333336</v>
      </c>
    </row>
    <row r="5195" spans="1:7" x14ac:dyDescent="0.45">
      <c r="A5195">
        <v>0</v>
      </c>
      <c r="B5195">
        <v>0</v>
      </c>
      <c r="C5195" t="s">
        <v>11092</v>
      </c>
      <c r="D5195" t="s">
        <v>11093</v>
      </c>
      <c r="E5195" s="32">
        <f t="shared" si="243"/>
        <v>45536</v>
      </c>
      <c r="F5195" s="51">
        <f t="shared" si="244"/>
        <v>0.85416666666666663</v>
      </c>
      <c r="G5195" s="33">
        <f t="shared" si="245"/>
        <v>45536.854166666664</v>
      </c>
    </row>
    <row r="5196" spans="1:7" x14ac:dyDescent="0.45">
      <c r="A5196">
        <v>0.48249999999999998</v>
      </c>
      <c r="B5196">
        <v>2.88</v>
      </c>
      <c r="C5196" t="s">
        <v>11093</v>
      </c>
      <c r="D5196" t="s">
        <v>11094</v>
      </c>
      <c r="E5196" s="32">
        <f t="shared" si="243"/>
        <v>45536</v>
      </c>
      <c r="F5196" s="51">
        <f t="shared" si="244"/>
        <v>0.875</v>
      </c>
      <c r="G5196" s="33">
        <f t="shared" si="245"/>
        <v>45536.875</v>
      </c>
    </row>
    <row r="5197" spans="1:7" x14ac:dyDescent="0.45">
      <c r="A5197">
        <v>4.4900000000000002E-2</v>
      </c>
      <c r="B5197">
        <v>0.27</v>
      </c>
      <c r="C5197" t="s">
        <v>11094</v>
      </c>
      <c r="D5197" t="s">
        <v>11095</v>
      </c>
      <c r="E5197" s="32">
        <f t="shared" si="243"/>
        <v>45536</v>
      </c>
      <c r="F5197" s="51">
        <f t="shared" si="244"/>
        <v>0.89583333333333337</v>
      </c>
      <c r="G5197" s="33">
        <f t="shared" si="245"/>
        <v>45536.895833333336</v>
      </c>
    </row>
    <row r="5198" spans="1:7" x14ac:dyDescent="0.45">
      <c r="A5198">
        <v>0</v>
      </c>
      <c r="B5198">
        <v>0</v>
      </c>
      <c r="C5198" t="s">
        <v>11095</v>
      </c>
      <c r="D5198" t="s">
        <v>11096</v>
      </c>
      <c r="E5198" s="32">
        <f t="shared" si="243"/>
        <v>45536</v>
      </c>
      <c r="F5198" s="51">
        <f t="shared" si="244"/>
        <v>0.91666666666666663</v>
      </c>
      <c r="G5198" s="33">
        <f t="shared" si="245"/>
        <v>45536.916666666664</v>
      </c>
    </row>
    <row r="5199" spans="1:7" x14ac:dyDescent="0.45">
      <c r="A5199">
        <v>0.15709999999999999</v>
      </c>
      <c r="B5199">
        <v>0.94</v>
      </c>
      <c r="C5199" t="s">
        <v>11096</v>
      </c>
      <c r="D5199" t="s">
        <v>11097</v>
      </c>
      <c r="E5199" s="32">
        <f t="shared" si="243"/>
        <v>45536</v>
      </c>
      <c r="F5199" s="51">
        <f t="shared" si="244"/>
        <v>0.9375</v>
      </c>
      <c r="G5199" s="33">
        <f t="shared" si="245"/>
        <v>45536.9375</v>
      </c>
    </row>
    <row r="5200" spans="1:7" x14ac:dyDescent="0.45">
      <c r="A5200">
        <v>0</v>
      </c>
      <c r="B5200">
        <v>0</v>
      </c>
      <c r="C5200" t="s">
        <v>11097</v>
      </c>
      <c r="D5200" t="s">
        <v>11098</v>
      </c>
      <c r="E5200" s="32">
        <f t="shared" si="243"/>
        <v>45536</v>
      </c>
      <c r="F5200" s="51">
        <f t="shared" si="244"/>
        <v>0.95833333333333337</v>
      </c>
      <c r="G5200" s="33">
        <f t="shared" si="245"/>
        <v>45536.958333333336</v>
      </c>
    </row>
    <row r="5201" spans="1:7" x14ac:dyDescent="0.45">
      <c r="A5201">
        <v>0</v>
      </c>
      <c r="B5201">
        <v>0</v>
      </c>
      <c r="C5201" t="s">
        <v>11098</v>
      </c>
      <c r="D5201" t="s">
        <v>11099</v>
      </c>
      <c r="E5201" s="32">
        <f t="shared" si="243"/>
        <v>45536</v>
      </c>
      <c r="F5201" s="51">
        <f t="shared" si="244"/>
        <v>0.97916666666666663</v>
      </c>
      <c r="G5201" s="33">
        <f t="shared" si="245"/>
        <v>45536.979166666664</v>
      </c>
    </row>
    <row r="5202" spans="1:7" x14ac:dyDescent="0.45">
      <c r="A5202">
        <v>0</v>
      </c>
      <c r="B5202">
        <v>0</v>
      </c>
      <c r="C5202" t="s">
        <v>11099</v>
      </c>
      <c r="D5202" t="s">
        <v>11100</v>
      </c>
      <c r="E5202" s="32">
        <f t="shared" si="243"/>
        <v>45537</v>
      </c>
      <c r="F5202" s="51">
        <f t="shared" si="244"/>
        <v>0</v>
      </c>
      <c r="G5202" s="33">
        <f t="shared" si="245"/>
        <v>45537</v>
      </c>
    </row>
    <row r="5203" spans="1:7" x14ac:dyDescent="0.45">
      <c r="A5203">
        <v>0</v>
      </c>
      <c r="B5203">
        <v>0</v>
      </c>
      <c r="C5203" t="s">
        <v>11100</v>
      </c>
      <c r="D5203" t="s">
        <v>4871</v>
      </c>
      <c r="E5203" s="32">
        <f t="shared" si="243"/>
        <v>45537</v>
      </c>
      <c r="F5203" s="51">
        <f t="shared" si="244"/>
        <v>2.0833333333333332E-2</v>
      </c>
      <c r="G5203" s="33">
        <f t="shared" si="245"/>
        <v>45537.020833333336</v>
      </c>
    </row>
    <row r="5204" spans="1:7" x14ac:dyDescent="0.45">
      <c r="A5204">
        <v>0</v>
      </c>
      <c r="B5204">
        <v>0</v>
      </c>
      <c r="C5204" t="s">
        <v>4871</v>
      </c>
      <c r="D5204" t="s">
        <v>4872</v>
      </c>
      <c r="E5204" s="32">
        <f t="shared" si="243"/>
        <v>45537</v>
      </c>
      <c r="F5204" s="51">
        <f t="shared" si="244"/>
        <v>4.1666666666666664E-2</v>
      </c>
      <c r="G5204" s="33">
        <f t="shared" si="245"/>
        <v>45537.041666666664</v>
      </c>
    </row>
    <row r="5205" spans="1:7" x14ac:dyDescent="0.45">
      <c r="A5205">
        <v>0</v>
      </c>
      <c r="B5205">
        <v>0</v>
      </c>
      <c r="C5205" t="s">
        <v>4872</v>
      </c>
      <c r="D5205" t="s">
        <v>4873</v>
      </c>
      <c r="E5205" s="32">
        <f t="shared" si="243"/>
        <v>45537</v>
      </c>
      <c r="F5205" s="51">
        <f t="shared" si="244"/>
        <v>6.25E-2</v>
      </c>
      <c r="G5205" s="33">
        <f t="shared" si="245"/>
        <v>45537.0625</v>
      </c>
    </row>
    <row r="5206" spans="1:7" x14ac:dyDescent="0.45">
      <c r="A5206">
        <v>0</v>
      </c>
      <c r="B5206">
        <v>0</v>
      </c>
      <c r="C5206" t="s">
        <v>4873</v>
      </c>
      <c r="D5206" t="s">
        <v>4874</v>
      </c>
      <c r="E5206" s="32">
        <f t="shared" si="243"/>
        <v>45537</v>
      </c>
      <c r="F5206" s="51">
        <f t="shared" si="244"/>
        <v>8.3333333333333329E-2</v>
      </c>
      <c r="G5206" s="33">
        <f t="shared" si="245"/>
        <v>45537.083333333336</v>
      </c>
    </row>
    <row r="5207" spans="1:7" x14ac:dyDescent="0.45">
      <c r="A5207">
        <v>0</v>
      </c>
      <c r="B5207">
        <v>0</v>
      </c>
      <c r="C5207" t="s">
        <v>4874</v>
      </c>
      <c r="D5207" t="s">
        <v>4875</v>
      </c>
      <c r="E5207" s="32">
        <f t="shared" si="243"/>
        <v>45537</v>
      </c>
      <c r="F5207" s="51">
        <f t="shared" si="244"/>
        <v>0.10416666666666667</v>
      </c>
      <c r="G5207" s="33">
        <f t="shared" si="245"/>
        <v>45537.104166666664</v>
      </c>
    </row>
    <row r="5208" spans="1:7" x14ac:dyDescent="0.45">
      <c r="A5208">
        <v>0</v>
      </c>
      <c r="B5208">
        <v>0</v>
      </c>
      <c r="C5208" t="s">
        <v>4875</v>
      </c>
      <c r="D5208" t="s">
        <v>4876</v>
      </c>
      <c r="E5208" s="32">
        <f t="shared" si="243"/>
        <v>45537</v>
      </c>
      <c r="F5208" s="51">
        <f t="shared" si="244"/>
        <v>0.125</v>
      </c>
      <c r="G5208" s="33">
        <f t="shared" si="245"/>
        <v>45537.125</v>
      </c>
    </row>
    <row r="5209" spans="1:7" x14ac:dyDescent="0.45">
      <c r="A5209">
        <v>0</v>
      </c>
      <c r="B5209">
        <v>0</v>
      </c>
      <c r="C5209" t="s">
        <v>4876</v>
      </c>
      <c r="D5209" t="s">
        <v>4877</v>
      </c>
      <c r="E5209" s="32">
        <f t="shared" si="243"/>
        <v>45537</v>
      </c>
      <c r="F5209" s="51">
        <f t="shared" si="244"/>
        <v>0.14583333333333334</v>
      </c>
      <c r="G5209" s="33">
        <f t="shared" si="245"/>
        <v>45537.145833333336</v>
      </c>
    </row>
    <row r="5210" spans="1:7" x14ac:dyDescent="0.45">
      <c r="A5210">
        <v>0</v>
      </c>
      <c r="B5210">
        <v>0</v>
      </c>
      <c r="C5210" t="s">
        <v>4877</v>
      </c>
      <c r="D5210" t="s">
        <v>4878</v>
      </c>
      <c r="E5210" s="32">
        <f t="shared" si="243"/>
        <v>45537</v>
      </c>
      <c r="F5210" s="51">
        <f t="shared" si="244"/>
        <v>0.16666666666666666</v>
      </c>
      <c r="G5210" s="33">
        <f t="shared" si="245"/>
        <v>45537.166666666664</v>
      </c>
    </row>
    <row r="5211" spans="1:7" x14ac:dyDescent="0.45">
      <c r="A5211">
        <v>0</v>
      </c>
      <c r="B5211">
        <v>0</v>
      </c>
      <c r="C5211" t="s">
        <v>4878</v>
      </c>
      <c r="D5211" t="s">
        <v>4879</v>
      </c>
      <c r="E5211" s="32">
        <f t="shared" si="243"/>
        <v>45537</v>
      </c>
      <c r="F5211" s="51">
        <f t="shared" si="244"/>
        <v>0.1875</v>
      </c>
      <c r="G5211" s="33">
        <f t="shared" si="245"/>
        <v>45537.1875</v>
      </c>
    </row>
    <row r="5212" spans="1:7" x14ac:dyDescent="0.45">
      <c r="A5212">
        <v>0</v>
      </c>
      <c r="B5212">
        <v>0</v>
      </c>
      <c r="C5212" t="s">
        <v>4879</v>
      </c>
      <c r="D5212" t="s">
        <v>4880</v>
      </c>
      <c r="E5212" s="32">
        <f t="shared" si="243"/>
        <v>45537</v>
      </c>
      <c r="F5212" s="51">
        <f t="shared" si="244"/>
        <v>0.20833333333333334</v>
      </c>
      <c r="G5212" s="33">
        <f t="shared" si="245"/>
        <v>45537.208333333336</v>
      </c>
    </row>
    <row r="5213" spans="1:7" x14ac:dyDescent="0.45">
      <c r="A5213">
        <v>0</v>
      </c>
      <c r="B5213">
        <v>0</v>
      </c>
      <c r="C5213" t="s">
        <v>4880</v>
      </c>
      <c r="D5213" t="s">
        <v>4881</v>
      </c>
      <c r="E5213" s="32">
        <f t="shared" si="243"/>
        <v>45537</v>
      </c>
      <c r="F5213" s="51">
        <f t="shared" si="244"/>
        <v>0.22916666666666666</v>
      </c>
      <c r="G5213" s="33">
        <f t="shared" si="245"/>
        <v>45537.229166666664</v>
      </c>
    </row>
    <row r="5214" spans="1:7" x14ac:dyDescent="0.45">
      <c r="A5214">
        <v>0</v>
      </c>
      <c r="B5214">
        <v>0</v>
      </c>
      <c r="C5214" t="s">
        <v>4881</v>
      </c>
      <c r="D5214" t="s">
        <v>4882</v>
      </c>
      <c r="E5214" s="32">
        <f t="shared" si="243"/>
        <v>45537</v>
      </c>
      <c r="F5214" s="51">
        <f t="shared" si="244"/>
        <v>0.25</v>
      </c>
      <c r="G5214" s="33">
        <f t="shared" si="245"/>
        <v>45537.25</v>
      </c>
    </row>
    <row r="5215" spans="1:7" x14ac:dyDescent="0.45">
      <c r="A5215">
        <v>0</v>
      </c>
      <c r="B5215">
        <v>0</v>
      </c>
      <c r="C5215" t="s">
        <v>4882</v>
      </c>
      <c r="D5215" t="s">
        <v>4883</v>
      </c>
      <c r="E5215" s="32">
        <f t="shared" si="243"/>
        <v>45537</v>
      </c>
      <c r="F5215" s="51">
        <f t="shared" si="244"/>
        <v>0.27083333333333331</v>
      </c>
      <c r="G5215" s="33">
        <f t="shared" si="245"/>
        <v>45537.270833333336</v>
      </c>
    </row>
    <row r="5216" spans="1:7" x14ac:dyDescent="0.45">
      <c r="A5216">
        <v>0</v>
      </c>
      <c r="B5216">
        <v>0</v>
      </c>
      <c r="C5216" t="s">
        <v>4883</v>
      </c>
      <c r="D5216" t="s">
        <v>4884</v>
      </c>
      <c r="E5216" s="32">
        <f t="shared" si="243"/>
        <v>45537</v>
      </c>
      <c r="F5216" s="51">
        <f t="shared" si="244"/>
        <v>0.29166666666666669</v>
      </c>
      <c r="G5216" s="33">
        <f t="shared" si="245"/>
        <v>45537.291666666664</v>
      </c>
    </row>
    <row r="5217" spans="1:7" x14ac:dyDescent="0.45">
      <c r="A5217">
        <v>0</v>
      </c>
      <c r="B5217">
        <v>0</v>
      </c>
      <c r="C5217" t="s">
        <v>4884</v>
      </c>
      <c r="D5217" t="s">
        <v>4885</v>
      </c>
      <c r="E5217" s="32">
        <f t="shared" si="243"/>
        <v>45537</v>
      </c>
      <c r="F5217" s="51">
        <f t="shared" si="244"/>
        <v>0.3125</v>
      </c>
      <c r="G5217" s="33">
        <f t="shared" si="245"/>
        <v>45537.3125</v>
      </c>
    </row>
    <row r="5218" spans="1:7" x14ac:dyDescent="0.45">
      <c r="A5218">
        <v>0</v>
      </c>
      <c r="B5218">
        <v>0</v>
      </c>
      <c r="C5218" t="s">
        <v>4885</v>
      </c>
      <c r="D5218" t="s">
        <v>4886</v>
      </c>
      <c r="E5218" s="32">
        <f t="shared" si="243"/>
        <v>45537</v>
      </c>
      <c r="F5218" s="51">
        <f t="shared" si="244"/>
        <v>0.33333333333333331</v>
      </c>
      <c r="G5218" s="33">
        <f t="shared" si="245"/>
        <v>45537.333333333336</v>
      </c>
    </row>
    <row r="5219" spans="1:7" x14ac:dyDescent="0.45">
      <c r="A5219">
        <v>0</v>
      </c>
      <c r="B5219">
        <v>0</v>
      </c>
      <c r="C5219" t="s">
        <v>4886</v>
      </c>
      <c r="D5219" t="s">
        <v>4887</v>
      </c>
      <c r="E5219" s="32">
        <f t="shared" si="243"/>
        <v>45537</v>
      </c>
      <c r="F5219" s="51">
        <f t="shared" si="244"/>
        <v>0.35416666666666669</v>
      </c>
      <c r="G5219" s="33">
        <f t="shared" si="245"/>
        <v>45537.354166666664</v>
      </c>
    </row>
    <row r="5220" spans="1:7" x14ac:dyDescent="0.45">
      <c r="A5220">
        <v>6.7299999999999999E-2</v>
      </c>
      <c r="B5220">
        <v>0.4</v>
      </c>
      <c r="C5220" t="s">
        <v>4887</v>
      </c>
      <c r="D5220" t="s">
        <v>4888</v>
      </c>
      <c r="E5220" s="32">
        <f t="shared" si="243"/>
        <v>45537</v>
      </c>
      <c r="F5220" s="51">
        <f t="shared" si="244"/>
        <v>0.375</v>
      </c>
      <c r="G5220" s="33">
        <f t="shared" si="245"/>
        <v>45537.375</v>
      </c>
    </row>
    <row r="5221" spans="1:7" x14ac:dyDescent="0.45">
      <c r="A5221">
        <v>0</v>
      </c>
      <c r="B5221">
        <v>0</v>
      </c>
      <c r="C5221" t="s">
        <v>4888</v>
      </c>
      <c r="D5221" t="s">
        <v>4889</v>
      </c>
      <c r="E5221" s="32">
        <f t="shared" si="243"/>
        <v>45537</v>
      </c>
      <c r="F5221" s="51">
        <f t="shared" si="244"/>
        <v>0.39583333333333331</v>
      </c>
      <c r="G5221" s="33">
        <f t="shared" si="245"/>
        <v>45537.395833333336</v>
      </c>
    </row>
    <row r="5222" spans="1:7" x14ac:dyDescent="0.45">
      <c r="A5222">
        <v>0</v>
      </c>
      <c r="B5222">
        <v>0</v>
      </c>
      <c r="C5222" t="s">
        <v>4889</v>
      </c>
      <c r="D5222" t="s">
        <v>4890</v>
      </c>
      <c r="E5222" s="32">
        <f t="shared" si="243"/>
        <v>45537</v>
      </c>
      <c r="F5222" s="51">
        <f t="shared" si="244"/>
        <v>0.41666666666666669</v>
      </c>
      <c r="G5222" s="33">
        <f t="shared" si="245"/>
        <v>45537.416666666664</v>
      </c>
    </row>
    <row r="5223" spans="1:7" x14ac:dyDescent="0.45">
      <c r="A5223">
        <v>0</v>
      </c>
      <c r="B5223">
        <v>0</v>
      </c>
      <c r="C5223" t="s">
        <v>4890</v>
      </c>
      <c r="D5223" t="s">
        <v>4891</v>
      </c>
      <c r="E5223" s="32">
        <f t="shared" si="243"/>
        <v>45537</v>
      </c>
      <c r="F5223" s="51">
        <f t="shared" si="244"/>
        <v>0.4375</v>
      </c>
      <c r="G5223" s="33">
        <f t="shared" si="245"/>
        <v>45537.4375</v>
      </c>
    </row>
    <row r="5224" spans="1:7" x14ac:dyDescent="0.45">
      <c r="A5224">
        <v>1.3576999999999999</v>
      </c>
      <c r="B5224">
        <v>8.1</v>
      </c>
      <c r="C5224" t="s">
        <v>4891</v>
      </c>
      <c r="D5224" t="s">
        <v>4892</v>
      </c>
      <c r="E5224" s="32">
        <f t="shared" si="243"/>
        <v>45537</v>
      </c>
      <c r="F5224" s="51">
        <f t="shared" si="244"/>
        <v>0.45833333333333331</v>
      </c>
      <c r="G5224" s="33">
        <f t="shared" si="245"/>
        <v>45537.458333333336</v>
      </c>
    </row>
    <row r="5225" spans="1:7" x14ac:dyDescent="0.45">
      <c r="A5225">
        <v>4.4900000000000002E-2</v>
      </c>
      <c r="B5225">
        <v>0.27</v>
      </c>
      <c r="C5225" t="s">
        <v>4892</v>
      </c>
      <c r="D5225" t="s">
        <v>4893</v>
      </c>
      <c r="E5225" s="32">
        <f t="shared" si="243"/>
        <v>45537</v>
      </c>
      <c r="F5225" s="51">
        <f t="shared" si="244"/>
        <v>0.47916666666666669</v>
      </c>
      <c r="G5225" s="33">
        <f t="shared" si="245"/>
        <v>45537.479166666664</v>
      </c>
    </row>
    <row r="5226" spans="1:7" x14ac:dyDescent="0.45">
      <c r="A5226">
        <v>0</v>
      </c>
      <c r="B5226">
        <v>0</v>
      </c>
      <c r="C5226" t="s">
        <v>4893</v>
      </c>
      <c r="D5226" t="s">
        <v>4894</v>
      </c>
      <c r="E5226" s="32">
        <f t="shared" si="243"/>
        <v>45537</v>
      </c>
      <c r="F5226" s="51">
        <f t="shared" si="244"/>
        <v>0.5</v>
      </c>
      <c r="G5226" s="33">
        <f t="shared" si="245"/>
        <v>45537.5</v>
      </c>
    </row>
    <row r="5227" spans="1:7" x14ac:dyDescent="0.45">
      <c r="A5227">
        <v>0</v>
      </c>
      <c r="B5227">
        <v>0</v>
      </c>
      <c r="C5227" t="s">
        <v>4894</v>
      </c>
      <c r="D5227" t="s">
        <v>4895</v>
      </c>
      <c r="E5227" s="32">
        <f t="shared" si="243"/>
        <v>45537</v>
      </c>
      <c r="F5227" s="51">
        <f t="shared" si="244"/>
        <v>0.52083333333333337</v>
      </c>
      <c r="G5227" s="33">
        <f t="shared" si="245"/>
        <v>45537.520833333336</v>
      </c>
    </row>
    <row r="5228" spans="1:7" x14ac:dyDescent="0.45">
      <c r="A5228">
        <v>0</v>
      </c>
      <c r="B5228">
        <v>0</v>
      </c>
      <c r="C5228" t="s">
        <v>4895</v>
      </c>
      <c r="D5228" t="s">
        <v>4896</v>
      </c>
      <c r="E5228" s="32">
        <f t="shared" si="243"/>
        <v>45537</v>
      </c>
      <c r="F5228" s="51">
        <f t="shared" si="244"/>
        <v>0.54166666666666663</v>
      </c>
      <c r="G5228" s="33">
        <f t="shared" si="245"/>
        <v>45537.541666666664</v>
      </c>
    </row>
    <row r="5229" spans="1:7" x14ac:dyDescent="0.45">
      <c r="A5229">
        <v>0</v>
      </c>
      <c r="B5229">
        <v>0</v>
      </c>
      <c r="C5229" t="s">
        <v>4896</v>
      </c>
      <c r="D5229" t="s">
        <v>4897</v>
      </c>
      <c r="E5229" s="32">
        <f t="shared" si="243"/>
        <v>45537</v>
      </c>
      <c r="F5229" s="51">
        <f t="shared" si="244"/>
        <v>0.5625</v>
      </c>
      <c r="G5229" s="33">
        <f t="shared" si="245"/>
        <v>45537.5625</v>
      </c>
    </row>
    <row r="5230" spans="1:7" x14ac:dyDescent="0.45">
      <c r="A5230">
        <v>2.4798</v>
      </c>
      <c r="B5230">
        <v>14.79</v>
      </c>
      <c r="C5230" t="s">
        <v>4897</v>
      </c>
      <c r="D5230" t="s">
        <v>4898</v>
      </c>
      <c r="E5230" s="32">
        <f t="shared" si="243"/>
        <v>45537</v>
      </c>
      <c r="F5230" s="51">
        <f t="shared" si="244"/>
        <v>0.58333333333333337</v>
      </c>
      <c r="G5230" s="33">
        <f t="shared" si="245"/>
        <v>45537.583333333336</v>
      </c>
    </row>
    <row r="5231" spans="1:7" x14ac:dyDescent="0.45">
      <c r="A5231">
        <v>2.24E-2</v>
      </c>
      <c r="B5231">
        <v>0.13</v>
      </c>
      <c r="C5231" t="s">
        <v>4898</v>
      </c>
      <c r="D5231" t="s">
        <v>4899</v>
      </c>
      <c r="E5231" s="32">
        <f t="shared" si="243"/>
        <v>45537</v>
      </c>
      <c r="F5231" s="51">
        <f t="shared" si="244"/>
        <v>0.60416666666666663</v>
      </c>
      <c r="G5231" s="33">
        <f t="shared" si="245"/>
        <v>45537.604166666664</v>
      </c>
    </row>
    <row r="5232" spans="1:7" x14ac:dyDescent="0.45">
      <c r="A5232">
        <v>0.20200000000000001</v>
      </c>
      <c r="B5232">
        <v>1.21</v>
      </c>
      <c r="C5232" t="s">
        <v>4899</v>
      </c>
      <c r="D5232" t="s">
        <v>4900</v>
      </c>
      <c r="E5232" s="32">
        <f t="shared" si="243"/>
        <v>45537</v>
      </c>
      <c r="F5232" s="51">
        <f t="shared" si="244"/>
        <v>0.625</v>
      </c>
      <c r="G5232" s="33">
        <f t="shared" si="245"/>
        <v>45537.625</v>
      </c>
    </row>
    <row r="5233" spans="1:7" x14ac:dyDescent="0.45">
      <c r="A5233">
        <v>0</v>
      </c>
      <c r="B5233">
        <v>0</v>
      </c>
      <c r="C5233" t="s">
        <v>4900</v>
      </c>
      <c r="D5233" t="s">
        <v>4901</v>
      </c>
      <c r="E5233" s="32">
        <f t="shared" si="243"/>
        <v>45537</v>
      </c>
      <c r="F5233" s="51">
        <f t="shared" si="244"/>
        <v>0.64583333333333337</v>
      </c>
      <c r="G5233" s="33">
        <f t="shared" si="245"/>
        <v>45537.645833333336</v>
      </c>
    </row>
    <row r="5234" spans="1:7" x14ac:dyDescent="0.45">
      <c r="A5234">
        <v>0</v>
      </c>
      <c r="B5234">
        <v>0</v>
      </c>
      <c r="C5234" t="s">
        <v>4901</v>
      </c>
      <c r="D5234" t="s">
        <v>4902</v>
      </c>
      <c r="E5234" s="32">
        <f t="shared" si="243"/>
        <v>45537</v>
      </c>
      <c r="F5234" s="51">
        <f t="shared" si="244"/>
        <v>0.66666666666666663</v>
      </c>
      <c r="G5234" s="33">
        <f t="shared" si="245"/>
        <v>45537.666666666664</v>
      </c>
    </row>
    <row r="5235" spans="1:7" x14ac:dyDescent="0.45">
      <c r="A5235">
        <v>0</v>
      </c>
      <c r="B5235">
        <v>0</v>
      </c>
      <c r="C5235" t="s">
        <v>4902</v>
      </c>
      <c r="D5235" t="s">
        <v>4903</v>
      </c>
      <c r="E5235" s="32">
        <f t="shared" si="243"/>
        <v>45537</v>
      </c>
      <c r="F5235" s="51">
        <f t="shared" si="244"/>
        <v>0.6875</v>
      </c>
      <c r="G5235" s="33">
        <f t="shared" si="245"/>
        <v>45537.6875</v>
      </c>
    </row>
    <row r="5236" spans="1:7" x14ac:dyDescent="0.45">
      <c r="A5236">
        <v>0</v>
      </c>
      <c r="B5236">
        <v>0</v>
      </c>
      <c r="C5236" t="s">
        <v>4903</v>
      </c>
      <c r="D5236" t="s">
        <v>4904</v>
      </c>
      <c r="E5236" s="32">
        <f t="shared" si="243"/>
        <v>45537</v>
      </c>
      <c r="F5236" s="51">
        <f t="shared" si="244"/>
        <v>0.70833333333333337</v>
      </c>
      <c r="G5236" s="33">
        <f t="shared" si="245"/>
        <v>45537.708333333336</v>
      </c>
    </row>
    <row r="5237" spans="1:7" x14ac:dyDescent="0.45">
      <c r="A5237">
        <v>3.1080999999999999</v>
      </c>
      <c r="B5237">
        <v>18.54</v>
      </c>
      <c r="C5237" t="s">
        <v>4904</v>
      </c>
      <c r="D5237" t="s">
        <v>4905</v>
      </c>
      <c r="E5237" s="32">
        <f t="shared" si="243"/>
        <v>45537</v>
      </c>
      <c r="F5237" s="51">
        <f t="shared" si="244"/>
        <v>0.72916666666666663</v>
      </c>
      <c r="G5237" s="33">
        <f t="shared" si="245"/>
        <v>45537.729166666664</v>
      </c>
    </row>
    <row r="5238" spans="1:7" x14ac:dyDescent="0.45">
      <c r="A5238">
        <v>0.38150000000000001</v>
      </c>
      <c r="B5238">
        <v>2.2799999999999998</v>
      </c>
      <c r="C5238" t="s">
        <v>4905</v>
      </c>
      <c r="D5238" t="s">
        <v>4906</v>
      </c>
      <c r="E5238" s="32">
        <f t="shared" si="243"/>
        <v>45537</v>
      </c>
      <c r="F5238" s="51">
        <f t="shared" si="244"/>
        <v>0.75</v>
      </c>
      <c r="G5238" s="33">
        <f t="shared" si="245"/>
        <v>45537.75</v>
      </c>
    </row>
    <row r="5239" spans="1:7" x14ac:dyDescent="0.45">
      <c r="A5239">
        <v>0</v>
      </c>
      <c r="B5239">
        <v>0</v>
      </c>
      <c r="C5239" t="s">
        <v>4906</v>
      </c>
      <c r="D5239" t="s">
        <v>4907</v>
      </c>
      <c r="E5239" s="32">
        <f t="shared" si="243"/>
        <v>45537</v>
      </c>
      <c r="F5239" s="51">
        <f t="shared" si="244"/>
        <v>0.77083333333333337</v>
      </c>
      <c r="G5239" s="33">
        <f t="shared" si="245"/>
        <v>45537.770833333336</v>
      </c>
    </row>
    <row r="5240" spans="1:7" x14ac:dyDescent="0.45">
      <c r="A5240">
        <v>0</v>
      </c>
      <c r="B5240">
        <v>0</v>
      </c>
      <c r="C5240" t="s">
        <v>4907</v>
      </c>
      <c r="D5240" t="s">
        <v>4908</v>
      </c>
      <c r="E5240" s="32">
        <f t="shared" si="243"/>
        <v>45537</v>
      </c>
      <c r="F5240" s="51">
        <f t="shared" si="244"/>
        <v>0.79166666666666663</v>
      </c>
      <c r="G5240" s="33">
        <f t="shared" si="245"/>
        <v>45537.791666666664</v>
      </c>
    </row>
    <row r="5241" spans="1:7" x14ac:dyDescent="0.45">
      <c r="A5241">
        <v>4.4900000000000002E-2</v>
      </c>
      <c r="B5241">
        <v>0.27</v>
      </c>
      <c r="C5241" t="s">
        <v>4908</v>
      </c>
      <c r="D5241" t="s">
        <v>4909</v>
      </c>
      <c r="E5241" s="32">
        <f t="shared" si="243"/>
        <v>45537</v>
      </c>
      <c r="F5241" s="51">
        <f t="shared" si="244"/>
        <v>0.8125</v>
      </c>
      <c r="G5241" s="33">
        <f t="shared" si="245"/>
        <v>45537.8125</v>
      </c>
    </row>
    <row r="5242" spans="1:7" x14ac:dyDescent="0.45">
      <c r="A5242">
        <v>0</v>
      </c>
      <c r="B5242">
        <v>0</v>
      </c>
      <c r="C5242" t="s">
        <v>4909</v>
      </c>
      <c r="D5242" t="s">
        <v>4910</v>
      </c>
      <c r="E5242" s="32">
        <f t="shared" si="243"/>
        <v>45537</v>
      </c>
      <c r="F5242" s="51">
        <f t="shared" si="244"/>
        <v>0.83333333333333337</v>
      </c>
      <c r="G5242" s="33">
        <f t="shared" si="245"/>
        <v>45537.833333333336</v>
      </c>
    </row>
    <row r="5243" spans="1:7" x14ac:dyDescent="0.45">
      <c r="A5243">
        <v>0</v>
      </c>
      <c r="B5243">
        <v>0</v>
      </c>
      <c r="C5243" t="s">
        <v>4910</v>
      </c>
      <c r="D5243" t="s">
        <v>4911</v>
      </c>
      <c r="E5243" s="32">
        <f t="shared" si="243"/>
        <v>45537</v>
      </c>
      <c r="F5243" s="51">
        <f t="shared" si="244"/>
        <v>0.85416666666666663</v>
      </c>
      <c r="G5243" s="33">
        <f t="shared" si="245"/>
        <v>45537.854166666664</v>
      </c>
    </row>
    <row r="5244" spans="1:7" x14ac:dyDescent="0.45">
      <c r="A5244">
        <v>0</v>
      </c>
      <c r="B5244">
        <v>0</v>
      </c>
      <c r="C5244" t="s">
        <v>4911</v>
      </c>
      <c r="D5244" t="s">
        <v>4912</v>
      </c>
      <c r="E5244" s="32">
        <f t="shared" si="243"/>
        <v>45537</v>
      </c>
      <c r="F5244" s="51">
        <f t="shared" si="244"/>
        <v>0.875</v>
      </c>
      <c r="G5244" s="33">
        <f t="shared" si="245"/>
        <v>45537.875</v>
      </c>
    </row>
    <row r="5245" spans="1:7" x14ac:dyDescent="0.45">
      <c r="A5245">
        <v>0.3478</v>
      </c>
      <c r="B5245">
        <v>2.0699999999999998</v>
      </c>
      <c r="C5245" t="s">
        <v>4912</v>
      </c>
      <c r="D5245" t="s">
        <v>4913</v>
      </c>
      <c r="E5245" s="32">
        <f t="shared" si="243"/>
        <v>45537</v>
      </c>
      <c r="F5245" s="51">
        <f t="shared" si="244"/>
        <v>0.89583333333333337</v>
      </c>
      <c r="G5245" s="33">
        <f t="shared" si="245"/>
        <v>45537.895833333336</v>
      </c>
    </row>
    <row r="5246" spans="1:7" x14ac:dyDescent="0.45">
      <c r="A5246">
        <v>0</v>
      </c>
      <c r="B5246">
        <v>0</v>
      </c>
      <c r="C5246" t="s">
        <v>4913</v>
      </c>
      <c r="D5246" t="s">
        <v>4914</v>
      </c>
      <c r="E5246" s="32">
        <f t="shared" si="243"/>
        <v>45537</v>
      </c>
      <c r="F5246" s="51">
        <f t="shared" si="244"/>
        <v>0.91666666666666663</v>
      </c>
      <c r="G5246" s="33">
        <f t="shared" si="245"/>
        <v>45537.916666666664</v>
      </c>
    </row>
    <row r="5247" spans="1:7" x14ac:dyDescent="0.45">
      <c r="A5247">
        <v>0.57230000000000003</v>
      </c>
      <c r="B5247">
        <v>3.41</v>
      </c>
      <c r="C5247" t="s">
        <v>4914</v>
      </c>
      <c r="D5247" t="s">
        <v>4915</v>
      </c>
      <c r="E5247" s="32">
        <f t="shared" si="243"/>
        <v>45537</v>
      </c>
      <c r="F5247" s="51">
        <f t="shared" si="244"/>
        <v>0.9375</v>
      </c>
      <c r="G5247" s="33">
        <f t="shared" si="245"/>
        <v>45537.9375</v>
      </c>
    </row>
    <row r="5248" spans="1:7" x14ac:dyDescent="0.45">
      <c r="A5248">
        <v>3.3700000000000001E-2</v>
      </c>
      <c r="B5248">
        <v>0.2</v>
      </c>
      <c r="C5248" t="s">
        <v>4915</v>
      </c>
      <c r="D5248" t="s">
        <v>4916</v>
      </c>
      <c r="E5248" s="32">
        <f t="shared" si="243"/>
        <v>45537</v>
      </c>
      <c r="F5248" s="51">
        <f t="shared" si="244"/>
        <v>0.95833333333333337</v>
      </c>
      <c r="G5248" s="33">
        <f t="shared" si="245"/>
        <v>45537.958333333336</v>
      </c>
    </row>
    <row r="5249" spans="1:7" x14ac:dyDescent="0.45">
      <c r="A5249">
        <v>0</v>
      </c>
      <c r="B5249">
        <v>0</v>
      </c>
      <c r="C5249" t="s">
        <v>4916</v>
      </c>
      <c r="D5249" t="s">
        <v>4917</v>
      </c>
      <c r="E5249" s="32">
        <f t="shared" si="243"/>
        <v>45537</v>
      </c>
      <c r="F5249" s="51">
        <f t="shared" si="244"/>
        <v>0.97916666666666663</v>
      </c>
      <c r="G5249" s="33">
        <f t="shared" si="245"/>
        <v>45537.979166666664</v>
      </c>
    </row>
    <row r="5250" spans="1:7" x14ac:dyDescent="0.45">
      <c r="A5250">
        <v>0</v>
      </c>
      <c r="B5250">
        <v>0</v>
      </c>
      <c r="C5250" t="s">
        <v>4917</v>
      </c>
      <c r="D5250" t="s">
        <v>4918</v>
      </c>
      <c r="E5250" s="32">
        <f t="shared" si="243"/>
        <v>45538</v>
      </c>
      <c r="F5250" s="51">
        <f t="shared" si="244"/>
        <v>0</v>
      </c>
      <c r="G5250" s="33">
        <f t="shared" si="245"/>
        <v>45538</v>
      </c>
    </row>
    <row r="5251" spans="1:7" x14ac:dyDescent="0.45">
      <c r="A5251">
        <v>0</v>
      </c>
      <c r="B5251">
        <v>0</v>
      </c>
      <c r="C5251" t="s">
        <v>4918</v>
      </c>
      <c r="D5251" t="s">
        <v>4919</v>
      </c>
      <c r="E5251" s="32">
        <f t="shared" si="243"/>
        <v>45538</v>
      </c>
      <c r="F5251" s="51">
        <f t="shared" si="244"/>
        <v>2.0833333333333332E-2</v>
      </c>
      <c r="G5251" s="33">
        <f t="shared" si="245"/>
        <v>45538.020833333336</v>
      </c>
    </row>
    <row r="5252" spans="1:7" x14ac:dyDescent="0.45">
      <c r="A5252">
        <v>0</v>
      </c>
      <c r="B5252">
        <v>0</v>
      </c>
      <c r="C5252" t="s">
        <v>4919</v>
      </c>
      <c r="D5252" t="s">
        <v>4920</v>
      </c>
      <c r="E5252" s="32">
        <f t="shared" ref="E5252:E5315" si="246">DATE(MID(C5252,2,4),MID(C5252,7,2),MID(C5252,10,2))</f>
        <v>45538</v>
      </c>
      <c r="F5252" s="51">
        <f t="shared" ref="F5252:F5315" si="247">TIME(MID(C5252,13,2),MID(C5252,16,2),0)</f>
        <v>4.1666666666666664E-2</v>
      </c>
      <c r="G5252" s="33">
        <f t="shared" ref="G5252:G5315" si="248">E5252+F5252</f>
        <v>45538.041666666664</v>
      </c>
    </row>
    <row r="5253" spans="1:7" x14ac:dyDescent="0.45">
      <c r="A5253">
        <v>0</v>
      </c>
      <c r="B5253">
        <v>0</v>
      </c>
      <c r="C5253" t="s">
        <v>4920</v>
      </c>
      <c r="D5253" t="s">
        <v>4921</v>
      </c>
      <c r="E5253" s="32">
        <f t="shared" si="246"/>
        <v>45538</v>
      </c>
      <c r="F5253" s="51">
        <f t="shared" si="247"/>
        <v>6.25E-2</v>
      </c>
      <c r="G5253" s="33">
        <f t="shared" si="248"/>
        <v>45538.0625</v>
      </c>
    </row>
    <row r="5254" spans="1:7" x14ac:dyDescent="0.45">
      <c r="A5254">
        <v>0</v>
      </c>
      <c r="B5254">
        <v>0</v>
      </c>
      <c r="C5254" t="s">
        <v>4921</v>
      </c>
      <c r="D5254" t="s">
        <v>4922</v>
      </c>
      <c r="E5254" s="32">
        <f t="shared" si="246"/>
        <v>45538</v>
      </c>
      <c r="F5254" s="51">
        <f t="shared" si="247"/>
        <v>8.3333333333333329E-2</v>
      </c>
      <c r="G5254" s="33">
        <f t="shared" si="248"/>
        <v>45538.083333333336</v>
      </c>
    </row>
    <row r="5255" spans="1:7" x14ac:dyDescent="0.45">
      <c r="A5255">
        <v>0</v>
      </c>
      <c r="B5255">
        <v>0</v>
      </c>
      <c r="C5255" t="s">
        <v>4922</v>
      </c>
      <c r="D5255" t="s">
        <v>4923</v>
      </c>
      <c r="E5255" s="32">
        <f t="shared" si="246"/>
        <v>45538</v>
      </c>
      <c r="F5255" s="51">
        <f t="shared" si="247"/>
        <v>0.10416666666666667</v>
      </c>
      <c r="G5255" s="33">
        <f t="shared" si="248"/>
        <v>45538.104166666664</v>
      </c>
    </row>
    <row r="5256" spans="1:7" x14ac:dyDescent="0.45">
      <c r="A5256">
        <v>0</v>
      </c>
      <c r="B5256">
        <v>0</v>
      </c>
      <c r="C5256" t="s">
        <v>4923</v>
      </c>
      <c r="D5256" t="s">
        <v>4924</v>
      </c>
      <c r="E5256" s="32">
        <f t="shared" si="246"/>
        <v>45538</v>
      </c>
      <c r="F5256" s="51">
        <f t="shared" si="247"/>
        <v>0.125</v>
      </c>
      <c r="G5256" s="33">
        <f t="shared" si="248"/>
        <v>45538.125</v>
      </c>
    </row>
    <row r="5257" spans="1:7" x14ac:dyDescent="0.45">
      <c r="A5257">
        <v>0</v>
      </c>
      <c r="B5257">
        <v>0</v>
      </c>
      <c r="C5257" t="s">
        <v>4924</v>
      </c>
      <c r="D5257" t="s">
        <v>4925</v>
      </c>
      <c r="E5257" s="32">
        <f t="shared" si="246"/>
        <v>45538</v>
      </c>
      <c r="F5257" s="51">
        <f t="shared" si="247"/>
        <v>0.14583333333333334</v>
      </c>
      <c r="G5257" s="33">
        <f t="shared" si="248"/>
        <v>45538.145833333336</v>
      </c>
    </row>
    <row r="5258" spans="1:7" x14ac:dyDescent="0.45">
      <c r="A5258">
        <v>0</v>
      </c>
      <c r="B5258">
        <v>0</v>
      </c>
      <c r="C5258" t="s">
        <v>4925</v>
      </c>
      <c r="D5258" t="s">
        <v>4926</v>
      </c>
      <c r="E5258" s="32">
        <f t="shared" si="246"/>
        <v>45538</v>
      </c>
      <c r="F5258" s="51">
        <f t="shared" si="247"/>
        <v>0.16666666666666666</v>
      </c>
      <c r="G5258" s="33">
        <f t="shared" si="248"/>
        <v>45538.166666666664</v>
      </c>
    </row>
    <row r="5259" spans="1:7" x14ac:dyDescent="0.45">
      <c r="A5259">
        <v>0</v>
      </c>
      <c r="B5259">
        <v>0</v>
      </c>
      <c r="C5259" t="s">
        <v>4926</v>
      </c>
      <c r="D5259" t="s">
        <v>4927</v>
      </c>
      <c r="E5259" s="32">
        <f t="shared" si="246"/>
        <v>45538</v>
      </c>
      <c r="F5259" s="51">
        <f t="shared" si="247"/>
        <v>0.1875</v>
      </c>
      <c r="G5259" s="33">
        <f t="shared" si="248"/>
        <v>45538.1875</v>
      </c>
    </row>
    <row r="5260" spans="1:7" x14ac:dyDescent="0.45">
      <c r="A5260">
        <v>1.12E-2</v>
      </c>
      <c r="B5260">
        <v>7.0000000000000007E-2</v>
      </c>
      <c r="C5260" t="s">
        <v>4927</v>
      </c>
      <c r="D5260" t="s">
        <v>4928</v>
      </c>
      <c r="E5260" s="32">
        <f t="shared" si="246"/>
        <v>45538</v>
      </c>
      <c r="F5260" s="51">
        <f t="shared" si="247"/>
        <v>0.20833333333333334</v>
      </c>
      <c r="G5260" s="33">
        <f t="shared" si="248"/>
        <v>45538.208333333336</v>
      </c>
    </row>
    <row r="5261" spans="1:7" x14ac:dyDescent="0.45">
      <c r="A5261">
        <v>1.12E-2</v>
      </c>
      <c r="B5261">
        <v>7.0000000000000007E-2</v>
      </c>
      <c r="C5261" t="s">
        <v>4928</v>
      </c>
      <c r="D5261" t="s">
        <v>4929</v>
      </c>
      <c r="E5261" s="32">
        <f t="shared" si="246"/>
        <v>45538</v>
      </c>
      <c r="F5261" s="51">
        <f t="shared" si="247"/>
        <v>0.22916666666666666</v>
      </c>
      <c r="G5261" s="33">
        <f t="shared" si="248"/>
        <v>45538.229166666664</v>
      </c>
    </row>
    <row r="5262" spans="1:7" x14ac:dyDescent="0.45">
      <c r="A5262">
        <v>0</v>
      </c>
      <c r="B5262">
        <v>0</v>
      </c>
      <c r="C5262" t="s">
        <v>4929</v>
      </c>
      <c r="D5262" t="s">
        <v>4930</v>
      </c>
      <c r="E5262" s="32">
        <f t="shared" si="246"/>
        <v>45538</v>
      </c>
      <c r="F5262" s="51">
        <f t="shared" si="247"/>
        <v>0.25</v>
      </c>
      <c r="G5262" s="33">
        <f t="shared" si="248"/>
        <v>45538.25</v>
      </c>
    </row>
    <row r="5263" spans="1:7" x14ac:dyDescent="0.45">
      <c r="A5263">
        <v>0</v>
      </c>
      <c r="B5263">
        <v>0</v>
      </c>
      <c r="C5263" t="s">
        <v>4930</v>
      </c>
      <c r="D5263" t="s">
        <v>4931</v>
      </c>
      <c r="E5263" s="32">
        <f t="shared" si="246"/>
        <v>45538</v>
      </c>
      <c r="F5263" s="51">
        <f t="shared" si="247"/>
        <v>0.27083333333333331</v>
      </c>
      <c r="G5263" s="33">
        <f t="shared" si="248"/>
        <v>45538.270833333336</v>
      </c>
    </row>
    <row r="5264" spans="1:7" x14ac:dyDescent="0.45">
      <c r="A5264">
        <v>0</v>
      </c>
      <c r="B5264">
        <v>0</v>
      </c>
      <c r="C5264" t="s">
        <v>4931</v>
      </c>
      <c r="D5264" t="s">
        <v>4932</v>
      </c>
      <c r="E5264" s="32">
        <f t="shared" si="246"/>
        <v>45538</v>
      </c>
      <c r="F5264" s="51">
        <f t="shared" si="247"/>
        <v>0.29166666666666669</v>
      </c>
      <c r="G5264" s="33">
        <f t="shared" si="248"/>
        <v>45538.291666666664</v>
      </c>
    </row>
    <row r="5265" spans="1:7" x14ac:dyDescent="0.45">
      <c r="A5265">
        <v>0</v>
      </c>
      <c r="B5265">
        <v>0</v>
      </c>
      <c r="C5265" t="s">
        <v>4932</v>
      </c>
      <c r="D5265" t="s">
        <v>4933</v>
      </c>
      <c r="E5265" s="32">
        <f t="shared" si="246"/>
        <v>45538</v>
      </c>
      <c r="F5265" s="51">
        <f t="shared" si="247"/>
        <v>0.3125</v>
      </c>
      <c r="G5265" s="33">
        <f t="shared" si="248"/>
        <v>45538.3125</v>
      </c>
    </row>
    <row r="5266" spans="1:7" x14ac:dyDescent="0.45">
      <c r="A5266">
        <v>0</v>
      </c>
      <c r="B5266">
        <v>0</v>
      </c>
      <c r="C5266" t="s">
        <v>4933</v>
      </c>
      <c r="D5266" t="s">
        <v>4934</v>
      </c>
      <c r="E5266" s="32">
        <f t="shared" si="246"/>
        <v>45538</v>
      </c>
      <c r="F5266" s="51">
        <f t="shared" si="247"/>
        <v>0.33333333333333331</v>
      </c>
      <c r="G5266" s="33">
        <f t="shared" si="248"/>
        <v>45538.333333333336</v>
      </c>
    </row>
    <row r="5267" spans="1:7" x14ac:dyDescent="0.45">
      <c r="A5267">
        <v>0.52739999999999998</v>
      </c>
      <c r="B5267">
        <v>3.15</v>
      </c>
      <c r="C5267" t="s">
        <v>4934</v>
      </c>
      <c r="D5267" t="s">
        <v>4935</v>
      </c>
      <c r="E5267" s="32">
        <f t="shared" si="246"/>
        <v>45538</v>
      </c>
      <c r="F5267" s="51">
        <f t="shared" si="247"/>
        <v>0.35416666666666669</v>
      </c>
      <c r="G5267" s="33">
        <f t="shared" si="248"/>
        <v>45538.354166666664</v>
      </c>
    </row>
    <row r="5268" spans="1:7" x14ac:dyDescent="0.45">
      <c r="A5268">
        <v>2.1991999999999998</v>
      </c>
      <c r="B5268">
        <v>13.12</v>
      </c>
      <c r="C5268" t="s">
        <v>4935</v>
      </c>
      <c r="D5268" t="s">
        <v>4936</v>
      </c>
      <c r="E5268" s="32">
        <f t="shared" si="246"/>
        <v>45538</v>
      </c>
      <c r="F5268" s="51">
        <f t="shared" si="247"/>
        <v>0.375</v>
      </c>
      <c r="G5268" s="33">
        <f t="shared" si="248"/>
        <v>45538.375</v>
      </c>
    </row>
    <row r="5269" spans="1:7" x14ac:dyDescent="0.45">
      <c r="A5269">
        <v>0</v>
      </c>
      <c r="B5269">
        <v>0</v>
      </c>
      <c r="C5269" t="s">
        <v>4936</v>
      </c>
      <c r="D5269" t="s">
        <v>4937</v>
      </c>
      <c r="E5269" s="32">
        <f t="shared" si="246"/>
        <v>45538</v>
      </c>
      <c r="F5269" s="51">
        <f t="shared" si="247"/>
        <v>0.39583333333333331</v>
      </c>
      <c r="G5269" s="33">
        <f t="shared" si="248"/>
        <v>45538.395833333336</v>
      </c>
    </row>
    <row r="5270" spans="1:7" x14ac:dyDescent="0.45">
      <c r="A5270">
        <v>0</v>
      </c>
      <c r="B5270">
        <v>0</v>
      </c>
      <c r="C5270" t="s">
        <v>4937</v>
      </c>
      <c r="D5270" t="s">
        <v>4938</v>
      </c>
      <c r="E5270" s="32">
        <f t="shared" si="246"/>
        <v>45538</v>
      </c>
      <c r="F5270" s="51">
        <f t="shared" si="247"/>
        <v>0.41666666666666669</v>
      </c>
      <c r="G5270" s="33">
        <f t="shared" si="248"/>
        <v>45538.416666666664</v>
      </c>
    </row>
    <row r="5271" spans="1:7" x14ac:dyDescent="0.45">
      <c r="A5271">
        <v>0.76300000000000001</v>
      </c>
      <c r="B5271">
        <v>4.55</v>
      </c>
      <c r="C5271" t="s">
        <v>4938</v>
      </c>
      <c r="D5271" t="s">
        <v>4939</v>
      </c>
      <c r="E5271" s="32">
        <f t="shared" si="246"/>
        <v>45538</v>
      </c>
      <c r="F5271" s="51">
        <f t="shared" si="247"/>
        <v>0.4375</v>
      </c>
      <c r="G5271" s="33">
        <f t="shared" si="248"/>
        <v>45538.4375</v>
      </c>
    </row>
    <row r="5272" spans="1:7" x14ac:dyDescent="0.45">
      <c r="A5272">
        <v>0</v>
      </c>
      <c r="B5272">
        <v>0</v>
      </c>
      <c r="C5272" t="s">
        <v>4939</v>
      </c>
      <c r="D5272" t="s">
        <v>4940</v>
      </c>
      <c r="E5272" s="32">
        <f t="shared" si="246"/>
        <v>45538</v>
      </c>
      <c r="F5272" s="51">
        <f t="shared" si="247"/>
        <v>0.45833333333333331</v>
      </c>
      <c r="G5272" s="33">
        <f t="shared" si="248"/>
        <v>45538.458333333336</v>
      </c>
    </row>
    <row r="5273" spans="1:7" x14ac:dyDescent="0.45">
      <c r="A5273">
        <v>0</v>
      </c>
      <c r="B5273">
        <v>0</v>
      </c>
      <c r="C5273" t="s">
        <v>4940</v>
      </c>
      <c r="D5273" t="s">
        <v>4941</v>
      </c>
      <c r="E5273" s="32">
        <f t="shared" si="246"/>
        <v>45538</v>
      </c>
      <c r="F5273" s="51">
        <f t="shared" si="247"/>
        <v>0.47916666666666669</v>
      </c>
      <c r="G5273" s="33">
        <f t="shared" si="248"/>
        <v>45538.479166666664</v>
      </c>
    </row>
    <row r="5274" spans="1:7" x14ac:dyDescent="0.45">
      <c r="A5274">
        <v>0</v>
      </c>
      <c r="B5274">
        <v>0</v>
      </c>
      <c r="C5274" t="s">
        <v>4941</v>
      </c>
      <c r="D5274" t="s">
        <v>4942</v>
      </c>
      <c r="E5274" s="32">
        <f t="shared" si="246"/>
        <v>45538</v>
      </c>
      <c r="F5274" s="51">
        <f t="shared" si="247"/>
        <v>0.5</v>
      </c>
      <c r="G5274" s="33">
        <f t="shared" si="248"/>
        <v>45538.5</v>
      </c>
    </row>
    <row r="5275" spans="1:7" x14ac:dyDescent="0.45">
      <c r="A5275">
        <v>0</v>
      </c>
      <c r="B5275">
        <v>0</v>
      </c>
      <c r="C5275" t="s">
        <v>4942</v>
      </c>
      <c r="D5275" t="s">
        <v>4943</v>
      </c>
      <c r="E5275" s="32">
        <f t="shared" si="246"/>
        <v>45538</v>
      </c>
      <c r="F5275" s="51">
        <f t="shared" si="247"/>
        <v>0.52083333333333337</v>
      </c>
      <c r="G5275" s="33">
        <f t="shared" si="248"/>
        <v>45538.520833333336</v>
      </c>
    </row>
    <row r="5276" spans="1:7" x14ac:dyDescent="0.45">
      <c r="A5276">
        <v>0</v>
      </c>
      <c r="B5276">
        <v>0</v>
      </c>
      <c r="C5276" t="s">
        <v>4943</v>
      </c>
      <c r="D5276" t="s">
        <v>4944</v>
      </c>
      <c r="E5276" s="32">
        <f t="shared" si="246"/>
        <v>45538</v>
      </c>
      <c r="F5276" s="51">
        <f t="shared" si="247"/>
        <v>0.54166666666666663</v>
      </c>
      <c r="G5276" s="33">
        <f t="shared" si="248"/>
        <v>45538.541666666664</v>
      </c>
    </row>
    <row r="5277" spans="1:7" x14ac:dyDescent="0.45">
      <c r="A5277">
        <v>0</v>
      </c>
      <c r="B5277">
        <v>0</v>
      </c>
      <c r="C5277" t="s">
        <v>4944</v>
      </c>
      <c r="D5277" t="s">
        <v>4945</v>
      </c>
      <c r="E5277" s="32">
        <f t="shared" si="246"/>
        <v>45538</v>
      </c>
      <c r="F5277" s="51">
        <f t="shared" si="247"/>
        <v>0.5625</v>
      </c>
      <c r="G5277" s="33">
        <f t="shared" si="248"/>
        <v>45538.5625</v>
      </c>
    </row>
    <row r="5278" spans="1:7" x14ac:dyDescent="0.45">
      <c r="A5278">
        <v>0</v>
      </c>
      <c r="B5278">
        <v>0</v>
      </c>
      <c r="C5278" t="s">
        <v>4945</v>
      </c>
      <c r="D5278" t="s">
        <v>4946</v>
      </c>
      <c r="E5278" s="32">
        <f t="shared" si="246"/>
        <v>45538</v>
      </c>
      <c r="F5278" s="51">
        <f t="shared" si="247"/>
        <v>0.58333333333333337</v>
      </c>
      <c r="G5278" s="33">
        <f t="shared" si="248"/>
        <v>45538.583333333336</v>
      </c>
    </row>
    <row r="5279" spans="1:7" x14ac:dyDescent="0.45">
      <c r="A5279">
        <v>0</v>
      </c>
      <c r="B5279">
        <v>0</v>
      </c>
      <c r="C5279" t="s">
        <v>4946</v>
      </c>
      <c r="D5279" t="s">
        <v>4947</v>
      </c>
      <c r="E5279" s="32">
        <f t="shared" si="246"/>
        <v>45538</v>
      </c>
      <c r="F5279" s="51">
        <f t="shared" si="247"/>
        <v>0.60416666666666663</v>
      </c>
      <c r="G5279" s="33">
        <f t="shared" si="248"/>
        <v>45538.604166666664</v>
      </c>
    </row>
    <row r="5280" spans="1:7" x14ac:dyDescent="0.45">
      <c r="A5280">
        <v>0</v>
      </c>
      <c r="B5280">
        <v>0</v>
      </c>
      <c r="C5280" t="s">
        <v>4947</v>
      </c>
      <c r="D5280" t="s">
        <v>4948</v>
      </c>
      <c r="E5280" s="32">
        <f t="shared" si="246"/>
        <v>45538</v>
      </c>
      <c r="F5280" s="51">
        <f t="shared" si="247"/>
        <v>0.625</v>
      </c>
      <c r="G5280" s="33">
        <f t="shared" si="248"/>
        <v>45538.625</v>
      </c>
    </row>
    <row r="5281" spans="1:7" x14ac:dyDescent="0.45">
      <c r="A5281">
        <v>0.48249999999999998</v>
      </c>
      <c r="B5281">
        <v>2.88</v>
      </c>
      <c r="C5281" t="s">
        <v>4948</v>
      </c>
      <c r="D5281" t="s">
        <v>4949</v>
      </c>
      <c r="E5281" s="32">
        <f t="shared" si="246"/>
        <v>45538</v>
      </c>
      <c r="F5281" s="51">
        <f t="shared" si="247"/>
        <v>0.64583333333333337</v>
      </c>
      <c r="G5281" s="33">
        <f t="shared" si="248"/>
        <v>45538.645833333336</v>
      </c>
    </row>
    <row r="5282" spans="1:7" x14ac:dyDescent="0.45">
      <c r="A5282">
        <v>5.6099999999999997E-2</v>
      </c>
      <c r="B5282">
        <v>0.33</v>
      </c>
      <c r="C5282" t="s">
        <v>4949</v>
      </c>
      <c r="D5282" t="s">
        <v>4950</v>
      </c>
      <c r="E5282" s="32">
        <f t="shared" si="246"/>
        <v>45538</v>
      </c>
      <c r="F5282" s="51">
        <f t="shared" si="247"/>
        <v>0.66666666666666663</v>
      </c>
      <c r="G5282" s="33">
        <f t="shared" si="248"/>
        <v>45538.666666666664</v>
      </c>
    </row>
    <row r="5283" spans="1:7" x14ac:dyDescent="0.45">
      <c r="A5283">
        <v>3.3700000000000001E-2</v>
      </c>
      <c r="B5283">
        <v>0.2</v>
      </c>
      <c r="C5283" t="s">
        <v>4950</v>
      </c>
      <c r="D5283" t="s">
        <v>4951</v>
      </c>
      <c r="E5283" s="32">
        <f t="shared" si="246"/>
        <v>45538</v>
      </c>
      <c r="F5283" s="51">
        <f t="shared" si="247"/>
        <v>0.6875</v>
      </c>
      <c r="G5283" s="33">
        <f t="shared" si="248"/>
        <v>45538.6875</v>
      </c>
    </row>
    <row r="5284" spans="1:7" x14ac:dyDescent="0.45">
      <c r="A5284">
        <v>1.0660000000000001</v>
      </c>
      <c r="B5284">
        <v>6.36</v>
      </c>
      <c r="C5284" t="s">
        <v>4951</v>
      </c>
      <c r="D5284" t="s">
        <v>4952</v>
      </c>
      <c r="E5284" s="32">
        <f t="shared" si="246"/>
        <v>45538</v>
      </c>
      <c r="F5284" s="51">
        <f t="shared" si="247"/>
        <v>0.70833333333333337</v>
      </c>
      <c r="G5284" s="33">
        <f t="shared" si="248"/>
        <v>45538.708333333336</v>
      </c>
    </row>
    <row r="5285" spans="1:7" x14ac:dyDescent="0.45">
      <c r="A5285">
        <v>2.5807000000000002</v>
      </c>
      <c r="B5285">
        <v>15.4</v>
      </c>
      <c r="C5285" t="s">
        <v>4952</v>
      </c>
      <c r="D5285" t="s">
        <v>4953</v>
      </c>
      <c r="E5285" s="32">
        <f t="shared" si="246"/>
        <v>45538</v>
      </c>
      <c r="F5285" s="51">
        <f t="shared" si="247"/>
        <v>0.72916666666666663</v>
      </c>
      <c r="G5285" s="33">
        <f t="shared" si="248"/>
        <v>45538.729166666664</v>
      </c>
    </row>
    <row r="5286" spans="1:7" x14ac:dyDescent="0.45">
      <c r="A5286">
        <v>1.4137999999999999</v>
      </c>
      <c r="B5286">
        <v>8.43</v>
      </c>
      <c r="C5286" t="s">
        <v>4953</v>
      </c>
      <c r="D5286" t="s">
        <v>4954</v>
      </c>
      <c r="E5286" s="32">
        <f t="shared" si="246"/>
        <v>45538</v>
      </c>
      <c r="F5286" s="51">
        <f t="shared" si="247"/>
        <v>0.75</v>
      </c>
      <c r="G5286" s="33">
        <f t="shared" si="248"/>
        <v>45538.75</v>
      </c>
    </row>
    <row r="5287" spans="1:7" x14ac:dyDescent="0.45">
      <c r="A5287">
        <v>1.3576999999999999</v>
      </c>
      <c r="B5287">
        <v>8.1</v>
      </c>
      <c r="C5287" t="s">
        <v>4954</v>
      </c>
      <c r="D5287" t="s">
        <v>4955</v>
      </c>
      <c r="E5287" s="32">
        <f t="shared" si="246"/>
        <v>45538</v>
      </c>
      <c r="F5287" s="51">
        <f t="shared" si="247"/>
        <v>0.77083333333333337</v>
      </c>
      <c r="G5287" s="33">
        <f t="shared" si="248"/>
        <v>45538.770833333336</v>
      </c>
    </row>
    <row r="5288" spans="1:7" x14ac:dyDescent="0.45">
      <c r="A5288">
        <v>1.5821000000000001</v>
      </c>
      <c r="B5288">
        <v>9.44</v>
      </c>
      <c r="C5288" t="s">
        <v>4955</v>
      </c>
      <c r="D5288" t="s">
        <v>4956</v>
      </c>
      <c r="E5288" s="32">
        <f t="shared" si="246"/>
        <v>45538</v>
      </c>
      <c r="F5288" s="51">
        <f t="shared" si="247"/>
        <v>0.79166666666666663</v>
      </c>
      <c r="G5288" s="33">
        <f t="shared" si="248"/>
        <v>45538.791666666664</v>
      </c>
    </row>
    <row r="5289" spans="1:7" x14ac:dyDescent="0.45">
      <c r="A5289">
        <v>0.6845</v>
      </c>
      <c r="B5289">
        <v>4.08</v>
      </c>
      <c r="C5289" t="s">
        <v>4956</v>
      </c>
      <c r="D5289" t="s">
        <v>4957</v>
      </c>
      <c r="E5289" s="32">
        <f t="shared" si="246"/>
        <v>45538</v>
      </c>
      <c r="F5289" s="51">
        <f t="shared" si="247"/>
        <v>0.8125</v>
      </c>
      <c r="G5289" s="33">
        <f t="shared" si="248"/>
        <v>45538.8125</v>
      </c>
    </row>
    <row r="5290" spans="1:7" x14ac:dyDescent="0.45">
      <c r="A5290">
        <v>0</v>
      </c>
      <c r="B5290">
        <v>0</v>
      </c>
      <c r="C5290" t="s">
        <v>4957</v>
      </c>
      <c r="D5290" t="s">
        <v>4958</v>
      </c>
      <c r="E5290" s="32">
        <f t="shared" si="246"/>
        <v>45538</v>
      </c>
      <c r="F5290" s="51">
        <f t="shared" si="247"/>
        <v>0.83333333333333337</v>
      </c>
      <c r="G5290" s="33">
        <f t="shared" si="248"/>
        <v>45538.833333333336</v>
      </c>
    </row>
    <row r="5291" spans="1:7" x14ac:dyDescent="0.45">
      <c r="A5291">
        <v>0</v>
      </c>
      <c r="B5291">
        <v>0</v>
      </c>
      <c r="C5291" t="s">
        <v>4958</v>
      </c>
      <c r="D5291" t="s">
        <v>4959</v>
      </c>
      <c r="E5291" s="32">
        <f t="shared" si="246"/>
        <v>45538</v>
      </c>
      <c r="F5291" s="51">
        <f t="shared" si="247"/>
        <v>0.85416666666666663</v>
      </c>
      <c r="G5291" s="33">
        <f t="shared" si="248"/>
        <v>45538.854166666664</v>
      </c>
    </row>
    <row r="5292" spans="1:7" x14ac:dyDescent="0.45">
      <c r="A5292">
        <v>0</v>
      </c>
      <c r="B5292">
        <v>0</v>
      </c>
      <c r="C5292" t="s">
        <v>4959</v>
      </c>
      <c r="D5292" t="s">
        <v>4960</v>
      </c>
      <c r="E5292" s="32">
        <f t="shared" si="246"/>
        <v>45538</v>
      </c>
      <c r="F5292" s="51">
        <f t="shared" si="247"/>
        <v>0.875</v>
      </c>
      <c r="G5292" s="33">
        <f t="shared" si="248"/>
        <v>45538.875</v>
      </c>
    </row>
    <row r="5293" spans="1:7" x14ac:dyDescent="0.45">
      <c r="A5293">
        <v>0</v>
      </c>
      <c r="B5293">
        <v>0</v>
      </c>
      <c r="C5293" t="s">
        <v>4960</v>
      </c>
      <c r="D5293" t="s">
        <v>4961</v>
      </c>
      <c r="E5293" s="32">
        <f t="shared" si="246"/>
        <v>45538</v>
      </c>
      <c r="F5293" s="51">
        <f t="shared" si="247"/>
        <v>0.89583333333333337</v>
      </c>
      <c r="G5293" s="33">
        <f t="shared" si="248"/>
        <v>45538.895833333336</v>
      </c>
    </row>
    <row r="5294" spans="1:7" x14ac:dyDescent="0.45">
      <c r="A5294">
        <v>0.33660000000000001</v>
      </c>
      <c r="B5294">
        <v>2.0099999999999998</v>
      </c>
      <c r="C5294" t="s">
        <v>4961</v>
      </c>
      <c r="D5294" t="s">
        <v>4962</v>
      </c>
      <c r="E5294" s="32">
        <f t="shared" si="246"/>
        <v>45538</v>
      </c>
      <c r="F5294" s="51">
        <f t="shared" si="247"/>
        <v>0.91666666666666663</v>
      </c>
      <c r="G5294" s="33">
        <f t="shared" si="248"/>
        <v>45538.916666666664</v>
      </c>
    </row>
    <row r="5295" spans="1:7" x14ac:dyDescent="0.45">
      <c r="A5295">
        <v>0.10100000000000001</v>
      </c>
      <c r="B5295">
        <v>0.6</v>
      </c>
      <c r="C5295" t="s">
        <v>4962</v>
      </c>
      <c r="D5295" t="s">
        <v>4963</v>
      </c>
      <c r="E5295" s="32">
        <f t="shared" si="246"/>
        <v>45538</v>
      </c>
      <c r="F5295" s="51">
        <f t="shared" si="247"/>
        <v>0.9375</v>
      </c>
      <c r="G5295" s="33">
        <f t="shared" si="248"/>
        <v>45538.9375</v>
      </c>
    </row>
    <row r="5296" spans="1:7" x14ac:dyDescent="0.45">
      <c r="A5296">
        <v>0</v>
      </c>
      <c r="B5296">
        <v>0</v>
      </c>
      <c r="C5296" t="s">
        <v>4963</v>
      </c>
      <c r="D5296" t="s">
        <v>4964</v>
      </c>
      <c r="E5296" s="32">
        <f t="shared" si="246"/>
        <v>45538</v>
      </c>
      <c r="F5296" s="51">
        <f t="shared" si="247"/>
        <v>0.95833333333333337</v>
      </c>
      <c r="G5296" s="33">
        <f t="shared" si="248"/>
        <v>45538.958333333336</v>
      </c>
    </row>
    <row r="5297" spans="1:7" x14ac:dyDescent="0.45">
      <c r="A5297">
        <v>0.49370000000000003</v>
      </c>
      <c r="B5297">
        <v>2.95</v>
      </c>
      <c r="C5297" t="s">
        <v>4964</v>
      </c>
      <c r="D5297" t="s">
        <v>4965</v>
      </c>
      <c r="E5297" s="32">
        <f t="shared" si="246"/>
        <v>45538</v>
      </c>
      <c r="F5297" s="51">
        <f t="shared" si="247"/>
        <v>0.97916666666666663</v>
      </c>
      <c r="G5297" s="33">
        <f t="shared" si="248"/>
        <v>45538.979166666664</v>
      </c>
    </row>
    <row r="5298" spans="1:7" x14ac:dyDescent="0.45">
      <c r="A5298">
        <v>0</v>
      </c>
      <c r="B5298">
        <v>0</v>
      </c>
      <c r="C5298" t="s">
        <v>4965</v>
      </c>
      <c r="D5298" t="s">
        <v>4966</v>
      </c>
      <c r="E5298" s="32">
        <f t="shared" si="246"/>
        <v>45539</v>
      </c>
      <c r="F5298" s="51">
        <f t="shared" si="247"/>
        <v>0</v>
      </c>
      <c r="G5298" s="33">
        <f t="shared" si="248"/>
        <v>45539</v>
      </c>
    </row>
    <row r="5299" spans="1:7" x14ac:dyDescent="0.45">
      <c r="A5299">
        <v>0</v>
      </c>
      <c r="B5299">
        <v>0</v>
      </c>
      <c r="C5299" t="s">
        <v>4966</v>
      </c>
      <c r="D5299" t="s">
        <v>4967</v>
      </c>
      <c r="E5299" s="32">
        <f t="shared" si="246"/>
        <v>45539</v>
      </c>
      <c r="F5299" s="51">
        <f t="shared" si="247"/>
        <v>2.0833333333333332E-2</v>
      </c>
      <c r="G5299" s="33">
        <f t="shared" si="248"/>
        <v>45539.020833333336</v>
      </c>
    </row>
    <row r="5300" spans="1:7" x14ac:dyDescent="0.45">
      <c r="A5300">
        <v>0</v>
      </c>
      <c r="B5300">
        <v>0</v>
      </c>
      <c r="C5300" t="s">
        <v>4967</v>
      </c>
      <c r="D5300" t="s">
        <v>4968</v>
      </c>
      <c r="E5300" s="32">
        <f t="shared" si="246"/>
        <v>45539</v>
      </c>
      <c r="F5300" s="51">
        <f t="shared" si="247"/>
        <v>4.1666666666666664E-2</v>
      </c>
      <c r="G5300" s="33">
        <f t="shared" si="248"/>
        <v>45539.041666666664</v>
      </c>
    </row>
    <row r="5301" spans="1:7" x14ac:dyDescent="0.45">
      <c r="A5301">
        <v>0</v>
      </c>
      <c r="B5301">
        <v>0</v>
      </c>
      <c r="C5301" t="s">
        <v>4968</v>
      </c>
      <c r="D5301" t="s">
        <v>4969</v>
      </c>
      <c r="E5301" s="32">
        <f t="shared" si="246"/>
        <v>45539</v>
      </c>
      <c r="F5301" s="51">
        <f t="shared" si="247"/>
        <v>6.25E-2</v>
      </c>
      <c r="G5301" s="33">
        <f t="shared" si="248"/>
        <v>45539.0625</v>
      </c>
    </row>
    <row r="5302" spans="1:7" x14ac:dyDescent="0.45">
      <c r="A5302">
        <v>0</v>
      </c>
      <c r="B5302">
        <v>0</v>
      </c>
      <c r="C5302" t="s">
        <v>4969</v>
      </c>
      <c r="D5302" t="s">
        <v>4970</v>
      </c>
      <c r="E5302" s="32">
        <f t="shared" si="246"/>
        <v>45539</v>
      </c>
      <c r="F5302" s="51">
        <f t="shared" si="247"/>
        <v>8.3333333333333329E-2</v>
      </c>
      <c r="G5302" s="33">
        <f t="shared" si="248"/>
        <v>45539.083333333336</v>
      </c>
    </row>
    <row r="5303" spans="1:7" x14ac:dyDescent="0.45">
      <c r="A5303">
        <v>0</v>
      </c>
      <c r="B5303">
        <v>0</v>
      </c>
      <c r="C5303" t="s">
        <v>4970</v>
      </c>
      <c r="D5303" t="s">
        <v>4971</v>
      </c>
      <c r="E5303" s="32">
        <f t="shared" si="246"/>
        <v>45539</v>
      </c>
      <c r="F5303" s="51">
        <f t="shared" si="247"/>
        <v>0.10416666666666667</v>
      </c>
      <c r="G5303" s="33">
        <f t="shared" si="248"/>
        <v>45539.104166666664</v>
      </c>
    </row>
    <row r="5304" spans="1:7" x14ac:dyDescent="0.45">
      <c r="A5304">
        <v>2.24E-2</v>
      </c>
      <c r="B5304">
        <v>0.13</v>
      </c>
      <c r="C5304" t="s">
        <v>4971</v>
      </c>
      <c r="D5304" t="s">
        <v>4972</v>
      </c>
      <c r="E5304" s="32">
        <f t="shared" si="246"/>
        <v>45539</v>
      </c>
      <c r="F5304" s="51">
        <f t="shared" si="247"/>
        <v>0.125</v>
      </c>
      <c r="G5304" s="33">
        <f t="shared" si="248"/>
        <v>45539.125</v>
      </c>
    </row>
    <row r="5305" spans="1:7" x14ac:dyDescent="0.45">
      <c r="A5305">
        <v>0</v>
      </c>
      <c r="B5305">
        <v>0</v>
      </c>
      <c r="C5305" t="s">
        <v>4972</v>
      </c>
      <c r="D5305" t="s">
        <v>4973</v>
      </c>
      <c r="E5305" s="32">
        <f t="shared" si="246"/>
        <v>45539</v>
      </c>
      <c r="F5305" s="51">
        <f t="shared" si="247"/>
        <v>0.14583333333333334</v>
      </c>
      <c r="G5305" s="33">
        <f t="shared" si="248"/>
        <v>45539.145833333336</v>
      </c>
    </row>
    <row r="5306" spans="1:7" x14ac:dyDescent="0.45">
      <c r="A5306">
        <v>0</v>
      </c>
      <c r="B5306">
        <v>0</v>
      </c>
      <c r="C5306" t="s">
        <v>4973</v>
      </c>
      <c r="D5306" t="s">
        <v>4974</v>
      </c>
      <c r="E5306" s="32">
        <f t="shared" si="246"/>
        <v>45539</v>
      </c>
      <c r="F5306" s="51">
        <f t="shared" si="247"/>
        <v>0.16666666666666666</v>
      </c>
      <c r="G5306" s="33">
        <f t="shared" si="248"/>
        <v>45539.166666666664</v>
      </c>
    </row>
    <row r="5307" spans="1:7" x14ac:dyDescent="0.45">
      <c r="A5307">
        <v>0</v>
      </c>
      <c r="B5307">
        <v>0</v>
      </c>
      <c r="C5307" t="s">
        <v>4974</v>
      </c>
      <c r="D5307" t="s">
        <v>4975</v>
      </c>
      <c r="E5307" s="32">
        <f t="shared" si="246"/>
        <v>45539</v>
      </c>
      <c r="F5307" s="51">
        <f t="shared" si="247"/>
        <v>0.1875</v>
      </c>
      <c r="G5307" s="33">
        <f t="shared" si="248"/>
        <v>45539.1875</v>
      </c>
    </row>
    <row r="5308" spans="1:7" x14ac:dyDescent="0.45">
      <c r="A5308">
        <v>0</v>
      </c>
      <c r="B5308">
        <v>0</v>
      </c>
      <c r="C5308" t="s">
        <v>4975</v>
      </c>
      <c r="D5308" t="s">
        <v>4976</v>
      </c>
      <c r="E5308" s="32">
        <f t="shared" si="246"/>
        <v>45539</v>
      </c>
      <c r="F5308" s="51">
        <f t="shared" si="247"/>
        <v>0.20833333333333334</v>
      </c>
      <c r="G5308" s="33">
        <f t="shared" si="248"/>
        <v>45539.208333333336</v>
      </c>
    </row>
    <row r="5309" spans="1:7" x14ac:dyDescent="0.45">
      <c r="A5309">
        <v>0</v>
      </c>
      <c r="B5309">
        <v>0</v>
      </c>
      <c r="C5309" t="s">
        <v>4976</v>
      </c>
      <c r="D5309" t="s">
        <v>4977</v>
      </c>
      <c r="E5309" s="32">
        <f t="shared" si="246"/>
        <v>45539</v>
      </c>
      <c r="F5309" s="51">
        <f t="shared" si="247"/>
        <v>0.22916666666666666</v>
      </c>
      <c r="G5309" s="33">
        <f t="shared" si="248"/>
        <v>45539.229166666664</v>
      </c>
    </row>
    <row r="5310" spans="1:7" x14ac:dyDescent="0.45">
      <c r="A5310">
        <v>0</v>
      </c>
      <c r="B5310">
        <v>0</v>
      </c>
      <c r="C5310" t="s">
        <v>4977</v>
      </c>
      <c r="D5310" t="s">
        <v>4978</v>
      </c>
      <c r="E5310" s="32">
        <f t="shared" si="246"/>
        <v>45539</v>
      </c>
      <c r="F5310" s="51">
        <f t="shared" si="247"/>
        <v>0.25</v>
      </c>
      <c r="G5310" s="33">
        <f t="shared" si="248"/>
        <v>45539.25</v>
      </c>
    </row>
    <row r="5311" spans="1:7" x14ac:dyDescent="0.45">
      <c r="A5311">
        <v>0.2356</v>
      </c>
      <c r="B5311">
        <v>1.41</v>
      </c>
      <c r="C5311" t="s">
        <v>4978</v>
      </c>
      <c r="D5311" t="s">
        <v>4979</v>
      </c>
      <c r="E5311" s="32">
        <f t="shared" si="246"/>
        <v>45539</v>
      </c>
      <c r="F5311" s="51">
        <f t="shared" si="247"/>
        <v>0.27083333333333331</v>
      </c>
      <c r="G5311" s="33">
        <f t="shared" si="248"/>
        <v>45539.270833333336</v>
      </c>
    </row>
    <row r="5312" spans="1:7" x14ac:dyDescent="0.45">
      <c r="A5312">
        <v>4.4900000000000002E-2</v>
      </c>
      <c r="B5312">
        <v>0.27</v>
      </c>
      <c r="C5312" t="s">
        <v>4979</v>
      </c>
      <c r="D5312" t="s">
        <v>4980</v>
      </c>
      <c r="E5312" s="32">
        <f t="shared" si="246"/>
        <v>45539</v>
      </c>
      <c r="F5312" s="51">
        <f t="shared" si="247"/>
        <v>0.29166666666666669</v>
      </c>
      <c r="G5312" s="33">
        <f t="shared" si="248"/>
        <v>45539.291666666664</v>
      </c>
    </row>
    <row r="5313" spans="1:7" x14ac:dyDescent="0.45">
      <c r="A5313">
        <v>0</v>
      </c>
      <c r="B5313">
        <v>0</v>
      </c>
      <c r="C5313" t="s">
        <v>4980</v>
      </c>
      <c r="D5313" t="s">
        <v>4981</v>
      </c>
      <c r="E5313" s="32">
        <f t="shared" si="246"/>
        <v>45539</v>
      </c>
      <c r="F5313" s="51">
        <f t="shared" si="247"/>
        <v>0.3125</v>
      </c>
      <c r="G5313" s="33">
        <f t="shared" si="248"/>
        <v>45539.3125</v>
      </c>
    </row>
    <row r="5314" spans="1:7" x14ac:dyDescent="0.45">
      <c r="A5314">
        <v>1.12E-2</v>
      </c>
      <c r="B5314">
        <v>7.0000000000000007E-2</v>
      </c>
      <c r="C5314" t="s">
        <v>4981</v>
      </c>
      <c r="D5314" t="s">
        <v>4982</v>
      </c>
      <c r="E5314" s="32">
        <f t="shared" si="246"/>
        <v>45539</v>
      </c>
      <c r="F5314" s="51">
        <f t="shared" si="247"/>
        <v>0.33333333333333331</v>
      </c>
      <c r="G5314" s="33">
        <f t="shared" si="248"/>
        <v>45539.333333333336</v>
      </c>
    </row>
    <row r="5315" spans="1:7" x14ac:dyDescent="0.45">
      <c r="A5315">
        <v>0.22439999999999999</v>
      </c>
      <c r="B5315">
        <v>1.34</v>
      </c>
      <c r="C5315" t="s">
        <v>4982</v>
      </c>
      <c r="D5315" t="s">
        <v>4983</v>
      </c>
      <c r="E5315" s="32">
        <f t="shared" si="246"/>
        <v>45539</v>
      </c>
      <c r="F5315" s="51">
        <f t="shared" si="247"/>
        <v>0.35416666666666669</v>
      </c>
      <c r="G5315" s="33">
        <f t="shared" si="248"/>
        <v>45539.354166666664</v>
      </c>
    </row>
    <row r="5316" spans="1:7" x14ac:dyDescent="0.45">
      <c r="A5316">
        <v>1.3914</v>
      </c>
      <c r="B5316">
        <v>8.3000000000000007</v>
      </c>
      <c r="C5316" t="s">
        <v>4983</v>
      </c>
      <c r="D5316" t="s">
        <v>4984</v>
      </c>
      <c r="E5316" s="32">
        <f t="shared" ref="E5316:E5379" si="249">DATE(MID(C5316,2,4),MID(C5316,7,2),MID(C5316,10,2))</f>
        <v>45539</v>
      </c>
      <c r="F5316" s="51">
        <f t="shared" ref="F5316:F5379" si="250">TIME(MID(C5316,13,2),MID(C5316,16,2),0)</f>
        <v>0.375</v>
      </c>
      <c r="G5316" s="33">
        <f t="shared" ref="G5316:G5379" si="251">E5316+F5316</f>
        <v>45539.375</v>
      </c>
    </row>
    <row r="5317" spans="1:7" x14ac:dyDescent="0.45">
      <c r="A5317">
        <v>0.15709999999999999</v>
      </c>
      <c r="B5317">
        <v>0.94</v>
      </c>
      <c r="C5317" t="s">
        <v>4984</v>
      </c>
      <c r="D5317" t="s">
        <v>4985</v>
      </c>
      <c r="E5317" s="32">
        <f t="shared" si="249"/>
        <v>45539</v>
      </c>
      <c r="F5317" s="51">
        <f t="shared" si="250"/>
        <v>0.39583333333333331</v>
      </c>
      <c r="G5317" s="33">
        <f t="shared" si="251"/>
        <v>45539.395833333336</v>
      </c>
    </row>
    <row r="5318" spans="1:7" x14ac:dyDescent="0.45">
      <c r="A5318">
        <v>1.12E-2</v>
      </c>
      <c r="B5318">
        <v>7.0000000000000007E-2</v>
      </c>
      <c r="C5318" t="s">
        <v>4985</v>
      </c>
      <c r="D5318" t="s">
        <v>4986</v>
      </c>
      <c r="E5318" s="32">
        <f t="shared" si="249"/>
        <v>45539</v>
      </c>
      <c r="F5318" s="51">
        <f t="shared" si="250"/>
        <v>0.41666666666666669</v>
      </c>
      <c r="G5318" s="33">
        <f t="shared" si="251"/>
        <v>45539.416666666664</v>
      </c>
    </row>
    <row r="5319" spans="1:7" x14ac:dyDescent="0.45">
      <c r="A5319">
        <v>0.39269999999999999</v>
      </c>
      <c r="B5319">
        <v>2.34</v>
      </c>
      <c r="C5319" t="s">
        <v>4986</v>
      </c>
      <c r="D5319" t="s">
        <v>4987</v>
      </c>
      <c r="E5319" s="32">
        <f t="shared" si="249"/>
        <v>45539</v>
      </c>
      <c r="F5319" s="51">
        <f t="shared" si="250"/>
        <v>0.4375</v>
      </c>
      <c r="G5319" s="33">
        <f t="shared" si="251"/>
        <v>45539.4375</v>
      </c>
    </row>
    <row r="5320" spans="1:7" x14ac:dyDescent="0.45">
      <c r="A5320">
        <v>0.29170000000000001</v>
      </c>
      <c r="B5320">
        <v>1.74</v>
      </c>
      <c r="C5320" t="s">
        <v>4987</v>
      </c>
      <c r="D5320" t="s">
        <v>4988</v>
      </c>
      <c r="E5320" s="32">
        <f t="shared" si="249"/>
        <v>45539</v>
      </c>
      <c r="F5320" s="51">
        <f t="shared" si="250"/>
        <v>0.45833333333333331</v>
      </c>
      <c r="G5320" s="33">
        <f t="shared" si="251"/>
        <v>45539.458333333336</v>
      </c>
    </row>
    <row r="5321" spans="1:7" x14ac:dyDescent="0.45">
      <c r="A5321">
        <v>0</v>
      </c>
      <c r="B5321">
        <v>0</v>
      </c>
      <c r="C5321" t="s">
        <v>4988</v>
      </c>
      <c r="D5321" t="s">
        <v>4989</v>
      </c>
      <c r="E5321" s="32">
        <f t="shared" si="249"/>
        <v>45539</v>
      </c>
      <c r="F5321" s="51">
        <f t="shared" si="250"/>
        <v>0.47916666666666669</v>
      </c>
      <c r="G5321" s="33">
        <f t="shared" si="251"/>
        <v>45539.479166666664</v>
      </c>
    </row>
    <row r="5322" spans="1:7" x14ac:dyDescent="0.45">
      <c r="A5322">
        <v>0</v>
      </c>
      <c r="B5322">
        <v>0</v>
      </c>
      <c r="C5322" t="s">
        <v>4989</v>
      </c>
      <c r="D5322" t="s">
        <v>4990</v>
      </c>
      <c r="E5322" s="32">
        <f t="shared" si="249"/>
        <v>45539</v>
      </c>
      <c r="F5322" s="51">
        <f t="shared" si="250"/>
        <v>0.5</v>
      </c>
      <c r="G5322" s="33">
        <f t="shared" si="251"/>
        <v>45539.5</v>
      </c>
    </row>
    <row r="5323" spans="1:7" x14ac:dyDescent="0.45">
      <c r="A5323">
        <v>0</v>
      </c>
      <c r="B5323">
        <v>0</v>
      </c>
      <c r="C5323" t="s">
        <v>4990</v>
      </c>
      <c r="D5323" t="s">
        <v>4991</v>
      </c>
      <c r="E5323" s="32">
        <f t="shared" si="249"/>
        <v>45539</v>
      </c>
      <c r="F5323" s="51">
        <f t="shared" si="250"/>
        <v>0.52083333333333337</v>
      </c>
      <c r="G5323" s="33">
        <f t="shared" si="251"/>
        <v>45539.520833333336</v>
      </c>
    </row>
    <row r="5324" spans="1:7" x14ac:dyDescent="0.45">
      <c r="A5324">
        <v>0</v>
      </c>
      <c r="B5324">
        <v>0</v>
      </c>
      <c r="C5324" t="s">
        <v>4991</v>
      </c>
      <c r="D5324" t="s">
        <v>4992</v>
      </c>
      <c r="E5324" s="32">
        <f t="shared" si="249"/>
        <v>45539</v>
      </c>
      <c r="F5324" s="51">
        <f t="shared" si="250"/>
        <v>0.54166666666666663</v>
      </c>
      <c r="G5324" s="33">
        <f t="shared" si="251"/>
        <v>45539.541666666664</v>
      </c>
    </row>
    <row r="5325" spans="1:7" x14ac:dyDescent="0.45">
      <c r="A5325">
        <v>0</v>
      </c>
      <c r="B5325">
        <v>0</v>
      </c>
      <c r="C5325" t="s">
        <v>4992</v>
      </c>
      <c r="D5325" t="s">
        <v>4993</v>
      </c>
      <c r="E5325" s="32">
        <f t="shared" si="249"/>
        <v>45539</v>
      </c>
      <c r="F5325" s="51">
        <f t="shared" si="250"/>
        <v>0.5625</v>
      </c>
      <c r="G5325" s="33">
        <f t="shared" si="251"/>
        <v>45539.5625</v>
      </c>
    </row>
    <row r="5326" spans="1:7" x14ac:dyDescent="0.45">
      <c r="A5326">
        <v>0</v>
      </c>
      <c r="B5326">
        <v>0</v>
      </c>
      <c r="C5326" t="s">
        <v>4993</v>
      </c>
      <c r="D5326" t="s">
        <v>4994</v>
      </c>
      <c r="E5326" s="32">
        <f t="shared" si="249"/>
        <v>45539</v>
      </c>
      <c r="F5326" s="51">
        <f t="shared" si="250"/>
        <v>0.58333333333333337</v>
      </c>
      <c r="G5326" s="33">
        <f t="shared" si="251"/>
        <v>45539.583333333336</v>
      </c>
    </row>
    <row r="5327" spans="1:7" x14ac:dyDescent="0.45">
      <c r="A5327">
        <v>0</v>
      </c>
      <c r="B5327">
        <v>0</v>
      </c>
      <c r="C5327" t="s">
        <v>4994</v>
      </c>
      <c r="D5327" t="s">
        <v>4995</v>
      </c>
      <c r="E5327" s="32">
        <f t="shared" si="249"/>
        <v>45539</v>
      </c>
      <c r="F5327" s="51">
        <f t="shared" si="250"/>
        <v>0.60416666666666663</v>
      </c>
      <c r="G5327" s="33">
        <f t="shared" si="251"/>
        <v>45539.604166666664</v>
      </c>
    </row>
    <row r="5328" spans="1:7" x14ac:dyDescent="0.45">
      <c r="A5328">
        <v>0</v>
      </c>
      <c r="B5328">
        <v>0</v>
      </c>
      <c r="C5328" t="s">
        <v>4995</v>
      </c>
      <c r="D5328" t="s">
        <v>4996</v>
      </c>
      <c r="E5328" s="32">
        <f t="shared" si="249"/>
        <v>45539</v>
      </c>
      <c r="F5328" s="51">
        <f t="shared" si="250"/>
        <v>0.625</v>
      </c>
      <c r="G5328" s="33">
        <f t="shared" si="251"/>
        <v>45539.625</v>
      </c>
    </row>
    <row r="5329" spans="1:7" x14ac:dyDescent="0.45">
      <c r="A5329">
        <v>0</v>
      </c>
      <c r="B5329">
        <v>0</v>
      </c>
      <c r="C5329" t="s">
        <v>4996</v>
      </c>
      <c r="D5329" t="s">
        <v>4997</v>
      </c>
      <c r="E5329" s="32">
        <f t="shared" si="249"/>
        <v>45539</v>
      </c>
      <c r="F5329" s="51">
        <f t="shared" si="250"/>
        <v>0.64583333333333337</v>
      </c>
      <c r="G5329" s="33">
        <f t="shared" si="251"/>
        <v>45539.645833333336</v>
      </c>
    </row>
    <row r="5330" spans="1:7" x14ac:dyDescent="0.45">
      <c r="A5330">
        <v>0</v>
      </c>
      <c r="B5330">
        <v>0</v>
      </c>
      <c r="C5330" t="s">
        <v>4997</v>
      </c>
      <c r="D5330" t="s">
        <v>4998</v>
      </c>
      <c r="E5330" s="32">
        <f t="shared" si="249"/>
        <v>45539</v>
      </c>
      <c r="F5330" s="51">
        <f t="shared" si="250"/>
        <v>0.66666666666666663</v>
      </c>
      <c r="G5330" s="33">
        <f t="shared" si="251"/>
        <v>45539.666666666664</v>
      </c>
    </row>
    <row r="5331" spans="1:7" x14ac:dyDescent="0.45">
      <c r="A5331">
        <v>0</v>
      </c>
      <c r="B5331">
        <v>0</v>
      </c>
      <c r="C5331" t="s">
        <v>4998</v>
      </c>
      <c r="D5331" t="s">
        <v>4999</v>
      </c>
      <c r="E5331" s="32">
        <f t="shared" si="249"/>
        <v>45539</v>
      </c>
      <c r="F5331" s="51">
        <f t="shared" si="250"/>
        <v>0.6875</v>
      </c>
      <c r="G5331" s="33">
        <f t="shared" si="251"/>
        <v>45539.6875</v>
      </c>
    </row>
    <row r="5332" spans="1:7" x14ac:dyDescent="0.45">
      <c r="A5332">
        <v>0</v>
      </c>
      <c r="B5332">
        <v>0</v>
      </c>
      <c r="C5332" t="s">
        <v>4999</v>
      </c>
      <c r="D5332" t="s">
        <v>5000</v>
      </c>
      <c r="E5332" s="32">
        <f t="shared" si="249"/>
        <v>45539</v>
      </c>
      <c r="F5332" s="51">
        <f t="shared" si="250"/>
        <v>0.70833333333333337</v>
      </c>
      <c r="G5332" s="33">
        <f t="shared" si="251"/>
        <v>45539.708333333336</v>
      </c>
    </row>
    <row r="5333" spans="1:7" x14ac:dyDescent="0.45">
      <c r="A5333">
        <v>0</v>
      </c>
      <c r="B5333">
        <v>0</v>
      </c>
      <c r="C5333" t="s">
        <v>5000</v>
      </c>
      <c r="D5333" t="s">
        <v>5001</v>
      </c>
      <c r="E5333" s="32">
        <f t="shared" si="249"/>
        <v>45539</v>
      </c>
      <c r="F5333" s="51">
        <f t="shared" si="250"/>
        <v>0.72916666666666663</v>
      </c>
      <c r="G5333" s="33">
        <f t="shared" si="251"/>
        <v>45539.729166666664</v>
      </c>
    </row>
    <row r="5334" spans="1:7" x14ac:dyDescent="0.45">
      <c r="A5334">
        <v>8.9800000000000005E-2</v>
      </c>
      <c r="B5334">
        <v>0.54</v>
      </c>
      <c r="C5334" t="s">
        <v>5001</v>
      </c>
      <c r="D5334" t="s">
        <v>5002</v>
      </c>
      <c r="E5334" s="32">
        <f t="shared" si="249"/>
        <v>45539</v>
      </c>
      <c r="F5334" s="51">
        <f t="shared" si="250"/>
        <v>0.75</v>
      </c>
      <c r="G5334" s="33">
        <f t="shared" si="251"/>
        <v>45539.75</v>
      </c>
    </row>
    <row r="5335" spans="1:7" x14ac:dyDescent="0.45">
      <c r="A5335">
        <v>0.4264</v>
      </c>
      <c r="B5335">
        <v>2.54</v>
      </c>
      <c r="C5335" t="s">
        <v>5002</v>
      </c>
      <c r="D5335" t="s">
        <v>5003</v>
      </c>
      <c r="E5335" s="32">
        <f t="shared" si="249"/>
        <v>45539</v>
      </c>
      <c r="F5335" s="51">
        <f t="shared" si="250"/>
        <v>0.77083333333333337</v>
      </c>
      <c r="G5335" s="33">
        <f t="shared" si="251"/>
        <v>45539.770833333336</v>
      </c>
    </row>
    <row r="5336" spans="1:7" x14ac:dyDescent="0.45">
      <c r="A5336">
        <v>2.0421999999999998</v>
      </c>
      <c r="B5336">
        <v>12.18</v>
      </c>
      <c r="C5336" t="s">
        <v>5003</v>
      </c>
      <c r="D5336" t="s">
        <v>5004</v>
      </c>
      <c r="E5336" s="32">
        <f t="shared" si="249"/>
        <v>45539</v>
      </c>
      <c r="F5336" s="51">
        <f t="shared" si="250"/>
        <v>0.79166666666666663</v>
      </c>
      <c r="G5336" s="33">
        <f t="shared" si="251"/>
        <v>45539.791666666664</v>
      </c>
    </row>
    <row r="5337" spans="1:7" x14ac:dyDescent="0.45">
      <c r="A5337">
        <v>0.20200000000000001</v>
      </c>
      <c r="B5337">
        <v>1.21</v>
      </c>
      <c r="C5337" t="s">
        <v>5004</v>
      </c>
      <c r="D5337" t="s">
        <v>5005</v>
      </c>
      <c r="E5337" s="32">
        <f t="shared" si="249"/>
        <v>45539</v>
      </c>
      <c r="F5337" s="51">
        <f t="shared" si="250"/>
        <v>0.8125</v>
      </c>
      <c r="G5337" s="33">
        <f t="shared" si="251"/>
        <v>45539.8125</v>
      </c>
    </row>
    <row r="5338" spans="1:7" x14ac:dyDescent="0.45">
      <c r="A5338">
        <v>0</v>
      </c>
      <c r="B5338">
        <v>0</v>
      </c>
      <c r="C5338" t="s">
        <v>5005</v>
      </c>
      <c r="D5338" t="s">
        <v>5006</v>
      </c>
      <c r="E5338" s="32">
        <f t="shared" si="249"/>
        <v>45539</v>
      </c>
      <c r="F5338" s="51">
        <f t="shared" si="250"/>
        <v>0.83333333333333337</v>
      </c>
      <c r="G5338" s="33">
        <f t="shared" si="251"/>
        <v>45539.833333333336</v>
      </c>
    </row>
    <row r="5339" spans="1:7" x14ac:dyDescent="0.45">
      <c r="A5339">
        <v>0.58350000000000002</v>
      </c>
      <c r="B5339">
        <v>3.48</v>
      </c>
      <c r="C5339" t="s">
        <v>5006</v>
      </c>
      <c r="D5339" t="s">
        <v>5007</v>
      </c>
      <c r="E5339" s="32">
        <f t="shared" si="249"/>
        <v>45539</v>
      </c>
      <c r="F5339" s="51">
        <f t="shared" si="250"/>
        <v>0.85416666666666663</v>
      </c>
      <c r="G5339" s="33">
        <f t="shared" si="251"/>
        <v>45539.854166666664</v>
      </c>
    </row>
    <row r="5340" spans="1:7" x14ac:dyDescent="0.45">
      <c r="A5340">
        <v>2.24E-2</v>
      </c>
      <c r="B5340">
        <v>0.13</v>
      </c>
      <c r="C5340" t="s">
        <v>5007</v>
      </c>
      <c r="D5340" t="s">
        <v>5008</v>
      </c>
      <c r="E5340" s="32">
        <f t="shared" si="249"/>
        <v>45539</v>
      </c>
      <c r="F5340" s="51">
        <f t="shared" si="250"/>
        <v>0.875</v>
      </c>
      <c r="G5340" s="33">
        <f t="shared" si="251"/>
        <v>45539.875</v>
      </c>
    </row>
    <row r="5341" spans="1:7" x14ac:dyDescent="0.45">
      <c r="A5341">
        <v>0</v>
      </c>
      <c r="B5341">
        <v>0</v>
      </c>
      <c r="C5341" t="s">
        <v>5008</v>
      </c>
      <c r="D5341" t="s">
        <v>5009</v>
      </c>
      <c r="E5341" s="32">
        <f t="shared" si="249"/>
        <v>45539</v>
      </c>
      <c r="F5341" s="51">
        <f t="shared" si="250"/>
        <v>0.89583333333333337</v>
      </c>
      <c r="G5341" s="33">
        <f t="shared" si="251"/>
        <v>45539.895833333336</v>
      </c>
    </row>
    <row r="5342" spans="1:7" x14ac:dyDescent="0.45">
      <c r="A5342">
        <v>0</v>
      </c>
      <c r="B5342">
        <v>0</v>
      </c>
      <c r="C5342" t="s">
        <v>5009</v>
      </c>
      <c r="D5342" t="s">
        <v>5010</v>
      </c>
      <c r="E5342" s="32">
        <f t="shared" si="249"/>
        <v>45539</v>
      </c>
      <c r="F5342" s="51">
        <f t="shared" si="250"/>
        <v>0.91666666666666663</v>
      </c>
      <c r="G5342" s="33">
        <f t="shared" si="251"/>
        <v>45539.916666666664</v>
      </c>
    </row>
    <row r="5343" spans="1:7" x14ac:dyDescent="0.45">
      <c r="A5343">
        <v>2.24E-2</v>
      </c>
      <c r="B5343">
        <v>0.13</v>
      </c>
      <c r="C5343" t="s">
        <v>5010</v>
      </c>
      <c r="D5343" t="s">
        <v>5011</v>
      </c>
      <c r="E5343" s="32">
        <f t="shared" si="249"/>
        <v>45539</v>
      </c>
      <c r="F5343" s="51">
        <f t="shared" si="250"/>
        <v>0.9375</v>
      </c>
      <c r="G5343" s="33">
        <f t="shared" si="251"/>
        <v>45539.9375</v>
      </c>
    </row>
    <row r="5344" spans="1:7" x14ac:dyDescent="0.45">
      <c r="A5344">
        <v>0.20200000000000001</v>
      </c>
      <c r="B5344">
        <v>1.21</v>
      </c>
      <c r="C5344" t="s">
        <v>5011</v>
      </c>
      <c r="D5344" t="s">
        <v>5012</v>
      </c>
      <c r="E5344" s="32">
        <f t="shared" si="249"/>
        <v>45539</v>
      </c>
      <c r="F5344" s="51">
        <f t="shared" si="250"/>
        <v>0.95833333333333337</v>
      </c>
      <c r="G5344" s="33">
        <f t="shared" si="251"/>
        <v>45539.958333333336</v>
      </c>
    </row>
    <row r="5345" spans="1:7" x14ac:dyDescent="0.45">
      <c r="A5345">
        <v>0</v>
      </c>
      <c r="B5345">
        <v>0</v>
      </c>
      <c r="C5345" t="s">
        <v>5012</v>
      </c>
      <c r="D5345" t="s">
        <v>5013</v>
      </c>
      <c r="E5345" s="32">
        <f t="shared" si="249"/>
        <v>45539</v>
      </c>
      <c r="F5345" s="51">
        <f t="shared" si="250"/>
        <v>0.97916666666666663</v>
      </c>
      <c r="G5345" s="33">
        <f t="shared" si="251"/>
        <v>45539.979166666664</v>
      </c>
    </row>
    <row r="5346" spans="1:7" x14ac:dyDescent="0.45">
      <c r="A5346">
        <v>0</v>
      </c>
      <c r="B5346">
        <v>0</v>
      </c>
      <c r="C5346" t="s">
        <v>5013</v>
      </c>
      <c r="D5346" t="s">
        <v>5014</v>
      </c>
      <c r="E5346" s="32">
        <f t="shared" si="249"/>
        <v>45540</v>
      </c>
      <c r="F5346" s="51">
        <f t="shared" si="250"/>
        <v>0</v>
      </c>
      <c r="G5346" s="33">
        <f t="shared" si="251"/>
        <v>45540</v>
      </c>
    </row>
    <row r="5347" spans="1:7" x14ac:dyDescent="0.45">
      <c r="A5347">
        <v>0</v>
      </c>
      <c r="B5347">
        <v>0</v>
      </c>
      <c r="C5347" t="s">
        <v>5014</v>
      </c>
      <c r="D5347" t="s">
        <v>5015</v>
      </c>
      <c r="E5347" s="32">
        <f t="shared" si="249"/>
        <v>45540</v>
      </c>
      <c r="F5347" s="51">
        <f t="shared" si="250"/>
        <v>2.0833333333333332E-2</v>
      </c>
      <c r="G5347" s="33">
        <f t="shared" si="251"/>
        <v>45540.020833333336</v>
      </c>
    </row>
    <row r="5348" spans="1:7" x14ac:dyDescent="0.45">
      <c r="A5348">
        <v>0</v>
      </c>
      <c r="B5348">
        <v>0</v>
      </c>
      <c r="C5348" t="s">
        <v>5015</v>
      </c>
      <c r="D5348" t="s">
        <v>5016</v>
      </c>
      <c r="E5348" s="32">
        <f t="shared" si="249"/>
        <v>45540</v>
      </c>
      <c r="F5348" s="51">
        <f t="shared" si="250"/>
        <v>4.1666666666666664E-2</v>
      </c>
      <c r="G5348" s="33">
        <f t="shared" si="251"/>
        <v>45540.041666666664</v>
      </c>
    </row>
    <row r="5349" spans="1:7" x14ac:dyDescent="0.45">
      <c r="A5349">
        <v>0</v>
      </c>
      <c r="B5349">
        <v>0</v>
      </c>
      <c r="C5349" t="s">
        <v>5016</v>
      </c>
      <c r="D5349" t="s">
        <v>5017</v>
      </c>
      <c r="E5349" s="32">
        <f t="shared" si="249"/>
        <v>45540</v>
      </c>
      <c r="F5349" s="51">
        <f t="shared" si="250"/>
        <v>6.25E-2</v>
      </c>
      <c r="G5349" s="33">
        <f t="shared" si="251"/>
        <v>45540.0625</v>
      </c>
    </row>
    <row r="5350" spans="1:7" x14ac:dyDescent="0.45">
      <c r="A5350">
        <v>0</v>
      </c>
      <c r="B5350">
        <v>0</v>
      </c>
      <c r="C5350" t="s">
        <v>5017</v>
      </c>
      <c r="D5350" t="s">
        <v>5018</v>
      </c>
      <c r="E5350" s="32">
        <f t="shared" si="249"/>
        <v>45540</v>
      </c>
      <c r="F5350" s="51">
        <f t="shared" si="250"/>
        <v>8.3333333333333329E-2</v>
      </c>
      <c r="G5350" s="33">
        <f t="shared" si="251"/>
        <v>45540.083333333336</v>
      </c>
    </row>
    <row r="5351" spans="1:7" x14ac:dyDescent="0.45">
      <c r="A5351">
        <v>0</v>
      </c>
      <c r="B5351">
        <v>0</v>
      </c>
      <c r="C5351" t="s">
        <v>5018</v>
      </c>
      <c r="D5351" t="s">
        <v>5019</v>
      </c>
      <c r="E5351" s="32">
        <f t="shared" si="249"/>
        <v>45540</v>
      </c>
      <c r="F5351" s="51">
        <f t="shared" si="250"/>
        <v>0.10416666666666667</v>
      </c>
      <c r="G5351" s="33">
        <f t="shared" si="251"/>
        <v>45540.104166666664</v>
      </c>
    </row>
    <row r="5352" spans="1:7" x14ac:dyDescent="0.45">
      <c r="A5352">
        <v>0</v>
      </c>
      <c r="B5352">
        <v>0</v>
      </c>
      <c r="C5352" t="s">
        <v>5019</v>
      </c>
      <c r="D5352" t="s">
        <v>5020</v>
      </c>
      <c r="E5352" s="32">
        <f t="shared" si="249"/>
        <v>45540</v>
      </c>
      <c r="F5352" s="51">
        <f t="shared" si="250"/>
        <v>0.125</v>
      </c>
      <c r="G5352" s="33">
        <f t="shared" si="251"/>
        <v>45540.125</v>
      </c>
    </row>
    <row r="5353" spans="1:7" x14ac:dyDescent="0.45">
      <c r="A5353">
        <v>0</v>
      </c>
      <c r="B5353">
        <v>0</v>
      </c>
      <c r="C5353" t="s">
        <v>5020</v>
      </c>
      <c r="D5353" t="s">
        <v>5021</v>
      </c>
      <c r="E5353" s="32">
        <f t="shared" si="249"/>
        <v>45540</v>
      </c>
      <c r="F5353" s="51">
        <f t="shared" si="250"/>
        <v>0.14583333333333334</v>
      </c>
      <c r="G5353" s="33">
        <f t="shared" si="251"/>
        <v>45540.145833333336</v>
      </c>
    </row>
    <row r="5354" spans="1:7" x14ac:dyDescent="0.45">
      <c r="A5354">
        <v>0</v>
      </c>
      <c r="B5354">
        <v>0</v>
      </c>
      <c r="C5354" t="s">
        <v>5021</v>
      </c>
      <c r="D5354" t="s">
        <v>5022</v>
      </c>
      <c r="E5354" s="32">
        <f t="shared" si="249"/>
        <v>45540</v>
      </c>
      <c r="F5354" s="51">
        <f t="shared" si="250"/>
        <v>0.16666666666666666</v>
      </c>
      <c r="G5354" s="33">
        <f t="shared" si="251"/>
        <v>45540.166666666664</v>
      </c>
    </row>
    <row r="5355" spans="1:7" x14ac:dyDescent="0.45">
      <c r="A5355">
        <v>0</v>
      </c>
      <c r="B5355">
        <v>0</v>
      </c>
      <c r="C5355" t="s">
        <v>5022</v>
      </c>
      <c r="D5355" t="s">
        <v>5023</v>
      </c>
      <c r="E5355" s="32">
        <f t="shared" si="249"/>
        <v>45540</v>
      </c>
      <c r="F5355" s="51">
        <f t="shared" si="250"/>
        <v>0.1875</v>
      </c>
      <c r="G5355" s="33">
        <f t="shared" si="251"/>
        <v>45540.1875</v>
      </c>
    </row>
    <row r="5356" spans="1:7" x14ac:dyDescent="0.45">
      <c r="A5356">
        <v>0</v>
      </c>
      <c r="B5356">
        <v>0</v>
      </c>
      <c r="C5356" t="s">
        <v>5023</v>
      </c>
      <c r="D5356" t="s">
        <v>5024</v>
      </c>
      <c r="E5356" s="32">
        <f t="shared" si="249"/>
        <v>45540</v>
      </c>
      <c r="F5356" s="51">
        <f t="shared" si="250"/>
        <v>0.20833333333333334</v>
      </c>
      <c r="G5356" s="33">
        <f t="shared" si="251"/>
        <v>45540.208333333336</v>
      </c>
    </row>
    <row r="5357" spans="1:7" x14ac:dyDescent="0.45">
      <c r="A5357">
        <v>0</v>
      </c>
      <c r="B5357">
        <v>0</v>
      </c>
      <c r="C5357" t="s">
        <v>5024</v>
      </c>
      <c r="D5357" t="s">
        <v>5025</v>
      </c>
      <c r="E5357" s="32">
        <f t="shared" si="249"/>
        <v>45540</v>
      </c>
      <c r="F5357" s="51">
        <f t="shared" si="250"/>
        <v>0.22916666666666666</v>
      </c>
      <c r="G5357" s="33">
        <f t="shared" si="251"/>
        <v>45540.229166666664</v>
      </c>
    </row>
    <row r="5358" spans="1:7" x14ac:dyDescent="0.45">
      <c r="A5358">
        <v>0</v>
      </c>
      <c r="B5358">
        <v>0</v>
      </c>
      <c r="C5358" t="s">
        <v>5025</v>
      </c>
      <c r="D5358" t="s">
        <v>5026</v>
      </c>
      <c r="E5358" s="32">
        <f t="shared" si="249"/>
        <v>45540</v>
      </c>
      <c r="F5358" s="51">
        <f t="shared" si="250"/>
        <v>0.25</v>
      </c>
      <c r="G5358" s="33">
        <f t="shared" si="251"/>
        <v>45540.25</v>
      </c>
    </row>
    <row r="5359" spans="1:7" x14ac:dyDescent="0.45">
      <c r="A5359">
        <v>0</v>
      </c>
      <c r="B5359">
        <v>0</v>
      </c>
      <c r="C5359" t="s">
        <v>5026</v>
      </c>
      <c r="D5359" t="s">
        <v>5027</v>
      </c>
      <c r="E5359" s="32">
        <f t="shared" si="249"/>
        <v>45540</v>
      </c>
      <c r="F5359" s="51">
        <f t="shared" si="250"/>
        <v>0.27083333333333331</v>
      </c>
      <c r="G5359" s="33">
        <f t="shared" si="251"/>
        <v>45540.270833333336</v>
      </c>
    </row>
    <row r="5360" spans="1:7" x14ac:dyDescent="0.45">
      <c r="A5360">
        <v>0.1346</v>
      </c>
      <c r="B5360">
        <v>0.8</v>
      </c>
      <c r="C5360" t="s">
        <v>5027</v>
      </c>
      <c r="D5360" t="s">
        <v>5028</v>
      </c>
      <c r="E5360" s="32">
        <f t="shared" si="249"/>
        <v>45540</v>
      </c>
      <c r="F5360" s="51">
        <f t="shared" si="250"/>
        <v>0.29166666666666669</v>
      </c>
      <c r="G5360" s="33">
        <f t="shared" si="251"/>
        <v>45540.291666666664</v>
      </c>
    </row>
    <row r="5361" spans="1:7" x14ac:dyDescent="0.45">
      <c r="A5361">
        <v>0.1908</v>
      </c>
      <c r="B5361">
        <v>1.1399999999999999</v>
      </c>
      <c r="C5361" t="s">
        <v>5028</v>
      </c>
      <c r="D5361" t="s">
        <v>5029</v>
      </c>
      <c r="E5361" s="32">
        <f t="shared" si="249"/>
        <v>45540</v>
      </c>
      <c r="F5361" s="51">
        <f t="shared" si="250"/>
        <v>0.3125</v>
      </c>
      <c r="G5361" s="33">
        <f t="shared" si="251"/>
        <v>45540.3125</v>
      </c>
    </row>
    <row r="5362" spans="1:7" x14ac:dyDescent="0.45">
      <c r="A5362">
        <v>0.5161</v>
      </c>
      <c r="B5362">
        <v>3.08</v>
      </c>
      <c r="C5362" t="s">
        <v>5029</v>
      </c>
      <c r="D5362" t="s">
        <v>5030</v>
      </c>
      <c r="E5362" s="32">
        <f t="shared" si="249"/>
        <v>45540</v>
      </c>
      <c r="F5362" s="51">
        <f t="shared" si="250"/>
        <v>0.33333333333333331</v>
      </c>
      <c r="G5362" s="33">
        <f t="shared" si="251"/>
        <v>45540.333333333336</v>
      </c>
    </row>
    <row r="5363" spans="1:7" x14ac:dyDescent="0.45">
      <c r="A5363">
        <v>0</v>
      </c>
      <c r="B5363">
        <v>0</v>
      </c>
      <c r="C5363" t="s">
        <v>5030</v>
      </c>
      <c r="D5363" t="s">
        <v>5031</v>
      </c>
      <c r="E5363" s="32">
        <f t="shared" si="249"/>
        <v>45540</v>
      </c>
      <c r="F5363" s="51">
        <f t="shared" si="250"/>
        <v>0.35416666666666669</v>
      </c>
      <c r="G5363" s="33">
        <f t="shared" si="251"/>
        <v>45540.354166666664</v>
      </c>
    </row>
    <row r="5364" spans="1:7" x14ac:dyDescent="0.45">
      <c r="A5364">
        <v>6.7299999999999999E-2</v>
      </c>
      <c r="B5364">
        <v>0.4</v>
      </c>
      <c r="C5364" t="s">
        <v>5031</v>
      </c>
      <c r="D5364" t="s">
        <v>5032</v>
      </c>
      <c r="E5364" s="32">
        <f t="shared" si="249"/>
        <v>45540</v>
      </c>
      <c r="F5364" s="51">
        <f t="shared" si="250"/>
        <v>0.375</v>
      </c>
      <c r="G5364" s="33">
        <f t="shared" si="251"/>
        <v>45540.375</v>
      </c>
    </row>
    <row r="5365" spans="1:7" x14ac:dyDescent="0.45">
      <c r="A5365">
        <v>0.20200000000000001</v>
      </c>
      <c r="B5365">
        <v>1.21</v>
      </c>
      <c r="C5365" t="s">
        <v>5032</v>
      </c>
      <c r="D5365" t="s">
        <v>5033</v>
      </c>
      <c r="E5365" s="32">
        <f t="shared" si="249"/>
        <v>45540</v>
      </c>
      <c r="F5365" s="51">
        <f t="shared" si="250"/>
        <v>0.39583333333333331</v>
      </c>
      <c r="G5365" s="33">
        <f t="shared" si="251"/>
        <v>45540.395833333336</v>
      </c>
    </row>
    <row r="5366" spans="1:7" x14ac:dyDescent="0.45">
      <c r="A5366">
        <v>0</v>
      </c>
      <c r="B5366">
        <v>0</v>
      </c>
      <c r="C5366" t="s">
        <v>5033</v>
      </c>
      <c r="D5366" t="s">
        <v>5034</v>
      </c>
      <c r="E5366" s="32">
        <f t="shared" si="249"/>
        <v>45540</v>
      </c>
      <c r="F5366" s="51">
        <f t="shared" si="250"/>
        <v>0.41666666666666669</v>
      </c>
      <c r="G5366" s="33">
        <f t="shared" si="251"/>
        <v>45540.416666666664</v>
      </c>
    </row>
    <row r="5367" spans="1:7" x14ac:dyDescent="0.45">
      <c r="A5367">
        <v>0.24690000000000001</v>
      </c>
      <c r="B5367">
        <v>1.47</v>
      </c>
      <c r="C5367" t="s">
        <v>5034</v>
      </c>
      <c r="D5367" t="s">
        <v>5035</v>
      </c>
      <c r="E5367" s="32">
        <f t="shared" si="249"/>
        <v>45540</v>
      </c>
      <c r="F5367" s="51">
        <f t="shared" si="250"/>
        <v>0.4375</v>
      </c>
      <c r="G5367" s="33">
        <f t="shared" si="251"/>
        <v>45540.4375</v>
      </c>
    </row>
    <row r="5368" spans="1:7" x14ac:dyDescent="0.45">
      <c r="A5368">
        <v>0.30299999999999999</v>
      </c>
      <c r="B5368">
        <v>1.81</v>
      </c>
      <c r="C5368" t="s">
        <v>5035</v>
      </c>
      <c r="D5368" t="s">
        <v>5036</v>
      </c>
      <c r="E5368" s="32">
        <f t="shared" si="249"/>
        <v>45540</v>
      </c>
      <c r="F5368" s="51">
        <f t="shared" si="250"/>
        <v>0.45833333333333331</v>
      </c>
      <c r="G5368" s="33">
        <f t="shared" si="251"/>
        <v>45540.458333333336</v>
      </c>
    </row>
    <row r="5369" spans="1:7" x14ac:dyDescent="0.45">
      <c r="A5369">
        <v>0</v>
      </c>
      <c r="B5369">
        <v>0</v>
      </c>
      <c r="C5369" t="s">
        <v>5036</v>
      </c>
      <c r="D5369" t="s">
        <v>5037</v>
      </c>
      <c r="E5369" s="32">
        <f t="shared" si="249"/>
        <v>45540</v>
      </c>
      <c r="F5369" s="51">
        <f t="shared" si="250"/>
        <v>0.47916666666666669</v>
      </c>
      <c r="G5369" s="33">
        <f t="shared" si="251"/>
        <v>45540.479166666664</v>
      </c>
    </row>
    <row r="5370" spans="1:7" x14ac:dyDescent="0.45">
      <c r="A5370">
        <v>0.22439999999999999</v>
      </c>
      <c r="B5370">
        <v>1.34</v>
      </c>
      <c r="C5370" t="s">
        <v>5037</v>
      </c>
      <c r="D5370" t="s">
        <v>5038</v>
      </c>
      <c r="E5370" s="32">
        <f t="shared" si="249"/>
        <v>45540</v>
      </c>
      <c r="F5370" s="51">
        <f t="shared" si="250"/>
        <v>0.5</v>
      </c>
      <c r="G5370" s="33">
        <f t="shared" si="251"/>
        <v>45540.5</v>
      </c>
    </row>
    <row r="5371" spans="1:7" x14ac:dyDescent="0.45">
      <c r="A5371">
        <v>0.2132</v>
      </c>
      <c r="B5371">
        <v>1.27</v>
      </c>
      <c r="C5371" t="s">
        <v>5038</v>
      </c>
      <c r="D5371" t="s">
        <v>5039</v>
      </c>
      <c r="E5371" s="32">
        <f t="shared" si="249"/>
        <v>45540</v>
      </c>
      <c r="F5371" s="51">
        <f t="shared" si="250"/>
        <v>0.52083333333333337</v>
      </c>
      <c r="G5371" s="33">
        <f t="shared" si="251"/>
        <v>45540.520833333336</v>
      </c>
    </row>
    <row r="5372" spans="1:7" x14ac:dyDescent="0.45">
      <c r="A5372">
        <v>0.11219999999999999</v>
      </c>
      <c r="B5372">
        <v>0.67</v>
      </c>
      <c r="C5372" t="s">
        <v>5039</v>
      </c>
      <c r="D5372" t="s">
        <v>5040</v>
      </c>
      <c r="E5372" s="32">
        <f t="shared" si="249"/>
        <v>45540</v>
      </c>
      <c r="F5372" s="51">
        <f t="shared" si="250"/>
        <v>0.54166666666666663</v>
      </c>
      <c r="G5372" s="33">
        <f t="shared" si="251"/>
        <v>45540.541666666664</v>
      </c>
    </row>
    <row r="5373" spans="1:7" x14ac:dyDescent="0.45">
      <c r="A5373">
        <v>2.24E-2</v>
      </c>
      <c r="B5373">
        <v>0.13</v>
      </c>
      <c r="C5373" t="s">
        <v>5040</v>
      </c>
      <c r="D5373" t="s">
        <v>5041</v>
      </c>
      <c r="E5373" s="32">
        <f t="shared" si="249"/>
        <v>45540</v>
      </c>
      <c r="F5373" s="51">
        <f t="shared" si="250"/>
        <v>0.5625</v>
      </c>
      <c r="G5373" s="33">
        <f t="shared" si="251"/>
        <v>45540.5625</v>
      </c>
    </row>
    <row r="5374" spans="1:7" x14ac:dyDescent="0.45">
      <c r="A5374">
        <v>0</v>
      </c>
      <c r="B5374">
        <v>0</v>
      </c>
      <c r="C5374" t="s">
        <v>5041</v>
      </c>
      <c r="D5374" t="s">
        <v>5042</v>
      </c>
      <c r="E5374" s="32">
        <f t="shared" si="249"/>
        <v>45540</v>
      </c>
      <c r="F5374" s="51">
        <f t="shared" si="250"/>
        <v>0.58333333333333337</v>
      </c>
      <c r="G5374" s="33">
        <f t="shared" si="251"/>
        <v>45540.583333333336</v>
      </c>
    </row>
    <row r="5375" spans="1:7" x14ac:dyDescent="0.45">
      <c r="A5375">
        <v>0</v>
      </c>
      <c r="B5375">
        <v>0</v>
      </c>
      <c r="C5375" t="s">
        <v>5042</v>
      </c>
      <c r="D5375" t="s">
        <v>5043</v>
      </c>
      <c r="E5375" s="32">
        <f t="shared" si="249"/>
        <v>45540</v>
      </c>
      <c r="F5375" s="51">
        <f t="shared" si="250"/>
        <v>0.60416666666666663</v>
      </c>
      <c r="G5375" s="33">
        <f t="shared" si="251"/>
        <v>45540.604166666664</v>
      </c>
    </row>
    <row r="5376" spans="1:7" x14ac:dyDescent="0.45">
      <c r="A5376">
        <v>0</v>
      </c>
      <c r="B5376">
        <v>0</v>
      </c>
      <c r="C5376" t="s">
        <v>5043</v>
      </c>
      <c r="D5376" t="s">
        <v>5044</v>
      </c>
      <c r="E5376" s="32">
        <f t="shared" si="249"/>
        <v>45540</v>
      </c>
      <c r="F5376" s="51">
        <f t="shared" si="250"/>
        <v>0.625</v>
      </c>
      <c r="G5376" s="33">
        <f t="shared" si="251"/>
        <v>45540.625</v>
      </c>
    </row>
    <row r="5377" spans="1:7" x14ac:dyDescent="0.45">
      <c r="A5377">
        <v>0</v>
      </c>
      <c r="B5377">
        <v>0</v>
      </c>
      <c r="C5377" t="s">
        <v>5044</v>
      </c>
      <c r="D5377" t="s">
        <v>5045</v>
      </c>
      <c r="E5377" s="32">
        <f t="shared" si="249"/>
        <v>45540</v>
      </c>
      <c r="F5377" s="51">
        <f t="shared" si="250"/>
        <v>0.64583333333333337</v>
      </c>
      <c r="G5377" s="33">
        <f t="shared" si="251"/>
        <v>45540.645833333336</v>
      </c>
    </row>
    <row r="5378" spans="1:7" x14ac:dyDescent="0.45">
      <c r="A5378">
        <v>0</v>
      </c>
      <c r="B5378">
        <v>0</v>
      </c>
      <c r="C5378" t="s">
        <v>5045</v>
      </c>
      <c r="D5378" t="s">
        <v>5046</v>
      </c>
      <c r="E5378" s="32">
        <f t="shared" si="249"/>
        <v>45540</v>
      </c>
      <c r="F5378" s="51">
        <f t="shared" si="250"/>
        <v>0.66666666666666663</v>
      </c>
      <c r="G5378" s="33">
        <f t="shared" si="251"/>
        <v>45540.666666666664</v>
      </c>
    </row>
    <row r="5379" spans="1:7" x14ac:dyDescent="0.45">
      <c r="A5379">
        <v>0.1346</v>
      </c>
      <c r="B5379">
        <v>0.8</v>
      </c>
      <c r="C5379" t="s">
        <v>5046</v>
      </c>
      <c r="D5379" t="s">
        <v>5047</v>
      </c>
      <c r="E5379" s="32">
        <f t="shared" si="249"/>
        <v>45540</v>
      </c>
      <c r="F5379" s="51">
        <f t="shared" si="250"/>
        <v>0.6875</v>
      </c>
      <c r="G5379" s="33">
        <f t="shared" si="251"/>
        <v>45540.6875</v>
      </c>
    </row>
    <row r="5380" spans="1:7" x14ac:dyDescent="0.45">
      <c r="A5380">
        <v>0.11219999999999999</v>
      </c>
      <c r="B5380">
        <v>0.67</v>
      </c>
      <c r="C5380" t="s">
        <v>5047</v>
      </c>
      <c r="D5380" t="s">
        <v>5048</v>
      </c>
      <c r="E5380" s="32">
        <f t="shared" ref="E5380:E5443" si="252">DATE(MID(C5380,2,4),MID(C5380,7,2),MID(C5380,10,2))</f>
        <v>45540</v>
      </c>
      <c r="F5380" s="51">
        <f t="shared" ref="F5380:F5443" si="253">TIME(MID(C5380,13,2),MID(C5380,16,2),0)</f>
        <v>0.70833333333333337</v>
      </c>
      <c r="G5380" s="33">
        <f t="shared" ref="G5380:G5443" si="254">E5380+F5380</f>
        <v>45540.708333333336</v>
      </c>
    </row>
    <row r="5381" spans="1:7" x14ac:dyDescent="0.45">
      <c r="A5381">
        <v>0</v>
      </c>
      <c r="B5381">
        <v>0</v>
      </c>
      <c r="C5381" t="s">
        <v>5048</v>
      </c>
      <c r="D5381" t="s">
        <v>5049</v>
      </c>
      <c r="E5381" s="32">
        <f t="shared" si="252"/>
        <v>45540</v>
      </c>
      <c r="F5381" s="51">
        <f t="shared" si="253"/>
        <v>0.72916666666666663</v>
      </c>
      <c r="G5381" s="33">
        <f t="shared" si="254"/>
        <v>45540.729166666664</v>
      </c>
    </row>
    <row r="5382" spans="1:7" x14ac:dyDescent="0.45">
      <c r="A5382">
        <v>0</v>
      </c>
      <c r="B5382">
        <v>0</v>
      </c>
      <c r="C5382" t="s">
        <v>5049</v>
      </c>
      <c r="D5382" t="s">
        <v>5050</v>
      </c>
      <c r="E5382" s="32">
        <f t="shared" si="252"/>
        <v>45540</v>
      </c>
      <c r="F5382" s="51">
        <f t="shared" si="253"/>
        <v>0.75</v>
      </c>
      <c r="G5382" s="33">
        <f t="shared" si="254"/>
        <v>45540.75</v>
      </c>
    </row>
    <row r="5383" spans="1:7" x14ac:dyDescent="0.45">
      <c r="A5383">
        <v>2.24E-2</v>
      </c>
      <c r="B5383">
        <v>0.13</v>
      </c>
      <c r="C5383" t="s">
        <v>5050</v>
      </c>
      <c r="D5383" t="s">
        <v>5051</v>
      </c>
      <c r="E5383" s="32">
        <f t="shared" si="252"/>
        <v>45540</v>
      </c>
      <c r="F5383" s="51">
        <f t="shared" si="253"/>
        <v>0.77083333333333337</v>
      </c>
      <c r="G5383" s="33">
        <f t="shared" si="254"/>
        <v>45540.770833333336</v>
      </c>
    </row>
    <row r="5384" spans="1:7" x14ac:dyDescent="0.45">
      <c r="A5384">
        <v>0</v>
      </c>
      <c r="B5384">
        <v>0</v>
      </c>
      <c r="C5384" t="s">
        <v>5051</v>
      </c>
      <c r="D5384" t="s">
        <v>5052</v>
      </c>
      <c r="E5384" s="32">
        <f t="shared" si="252"/>
        <v>45540</v>
      </c>
      <c r="F5384" s="51">
        <f t="shared" si="253"/>
        <v>0.79166666666666663</v>
      </c>
      <c r="G5384" s="33">
        <f t="shared" si="254"/>
        <v>45540.791666666664</v>
      </c>
    </row>
    <row r="5385" spans="1:7" x14ac:dyDescent="0.45">
      <c r="A5385">
        <v>0</v>
      </c>
      <c r="B5385">
        <v>0</v>
      </c>
      <c r="C5385" t="s">
        <v>5052</v>
      </c>
      <c r="D5385" t="s">
        <v>5053</v>
      </c>
      <c r="E5385" s="32">
        <f t="shared" si="252"/>
        <v>45540</v>
      </c>
      <c r="F5385" s="51">
        <f t="shared" si="253"/>
        <v>0.8125</v>
      </c>
      <c r="G5385" s="33">
        <f t="shared" si="254"/>
        <v>45540.8125</v>
      </c>
    </row>
    <row r="5386" spans="1:7" x14ac:dyDescent="0.45">
      <c r="A5386">
        <v>8.9800000000000005E-2</v>
      </c>
      <c r="B5386">
        <v>0.54</v>
      </c>
      <c r="C5386" t="s">
        <v>5053</v>
      </c>
      <c r="D5386" t="s">
        <v>5054</v>
      </c>
      <c r="E5386" s="32">
        <f t="shared" si="252"/>
        <v>45540</v>
      </c>
      <c r="F5386" s="51">
        <f t="shared" si="253"/>
        <v>0.83333333333333337</v>
      </c>
      <c r="G5386" s="33">
        <f t="shared" si="254"/>
        <v>45540.833333333336</v>
      </c>
    </row>
    <row r="5387" spans="1:7" x14ac:dyDescent="0.45">
      <c r="A5387">
        <v>0</v>
      </c>
      <c r="B5387">
        <v>0</v>
      </c>
      <c r="C5387" t="s">
        <v>5054</v>
      </c>
      <c r="D5387" t="s">
        <v>5055</v>
      </c>
      <c r="E5387" s="32">
        <f t="shared" si="252"/>
        <v>45540</v>
      </c>
      <c r="F5387" s="51">
        <f t="shared" si="253"/>
        <v>0.85416666666666663</v>
      </c>
      <c r="G5387" s="33">
        <f t="shared" si="254"/>
        <v>45540.854166666664</v>
      </c>
    </row>
    <row r="5388" spans="1:7" x14ac:dyDescent="0.45">
      <c r="A5388">
        <v>0</v>
      </c>
      <c r="B5388">
        <v>0</v>
      </c>
      <c r="C5388" t="s">
        <v>5055</v>
      </c>
      <c r="D5388" t="s">
        <v>5056</v>
      </c>
      <c r="E5388" s="32">
        <f t="shared" si="252"/>
        <v>45540</v>
      </c>
      <c r="F5388" s="51">
        <f t="shared" si="253"/>
        <v>0.875</v>
      </c>
      <c r="G5388" s="33">
        <f t="shared" si="254"/>
        <v>45540.875</v>
      </c>
    </row>
    <row r="5389" spans="1:7" x14ac:dyDescent="0.45">
      <c r="A5389">
        <v>0</v>
      </c>
      <c r="B5389">
        <v>0</v>
      </c>
      <c r="C5389" t="s">
        <v>5056</v>
      </c>
      <c r="D5389" t="s">
        <v>5057</v>
      </c>
      <c r="E5389" s="32">
        <f t="shared" si="252"/>
        <v>45540</v>
      </c>
      <c r="F5389" s="51">
        <f t="shared" si="253"/>
        <v>0.89583333333333337</v>
      </c>
      <c r="G5389" s="33">
        <f t="shared" si="254"/>
        <v>45540.895833333336</v>
      </c>
    </row>
    <row r="5390" spans="1:7" x14ac:dyDescent="0.45">
      <c r="A5390">
        <v>0</v>
      </c>
      <c r="B5390">
        <v>0</v>
      </c>
      <c r="C5390" t="s">
        <v>5057</v>
      </c>
      <c r="D5390" t="s">
        <v>5058</v>
      </c>
      <c r="E5390" s="32">
        <f t="shared" si="252"/>
        <v>45540</v>
      </c>
      <c r="F5390" s="51">
        <f t="shared" si="253"/>
        <v>0.91666666666666663</v>
      </c>
      <c r="G5390" s="33">
        <f t="shared" si="254"/>
        <v>45540.916666666664</v>
      </c>
    </row>
    <row r="5391" spans="1:7" x14ac:dyDescent="0.45">
      <c r="A5391">
        <v>2.24E-2</v>
      </c>
      <c r="B5391">
        <v>0.13</v>
      </c>
      <c r="C5391" t="s">
        <v>5058</v>
      </c>
      <c r="D5391" t="s">
        <v>5059</v>
      </c>
      <c r="E5391" s="32">
        <f t="shared" si="252"/>
        <v>45540</v>
      </c>
      <c r="F5391" s="51">
        <f t="shared" si="253"/>
        <v>0.9375</v>
      </c>
      <c r="G5391" s="33">
        <f t="shared" si="254"/>
        <v>45540.9375</v>
      </c>
    </row>
    <row r="5392" spans="1:7" x14ac:dyDescent="0.45">
      <c r="A5392">
        <v>0</v>
      </c>
      <c r="B5392">
        <v>0</v>
      </c>
      <c r="C5392" t="s">
        <v>5059</v>
      </c>
      <c r="D5392" t="s">
        <v>5060</v>
      </c>
      <c r="E5392" s="32">
        <f t="shared" si="252"/>
        <v>45540</v>
      </c>
      <c r="F5392" s="51">
        <f t="shared" si="253"/>
        <v>0.95833333333333337</v>
      </c>
      <c r="G5392" s="33">
        <f t="shared" si="254"/>
        <v>45540.958333333336</v>
      </c>
    </row>
    <row r="5393" spans="1:7" x14ac:dyDescent="0.45">
      <c r="A5393">
        <v>0</v>
      </c>
      <c r="B5393">
        <v>0</v>
      </c>
      <c r="C5393" t="s">
        <v>5060</v>
      </c>
      <c r="D5393" t="s">
        <v>5061</v>
      </c>
      <c r="E5393" s="32">
        <f t="shared" si="252"/>
        <v>45540</v>
      </c>
      <c r="F5393" s="51">
        <f t="shared" si="253"/>
        <v>0.97916666666666663</v>
      </c>
      <c r="G5393" s="33">
        <f t="shared" si="254"/>
        <v>45540.979166666664</v>
      </c>
    </row>
    <row r="5394" spans="1:7" x14ac:dyDescent="0.45">
      <c r="A5394">
        <v>0</v>
      </c>
      <c r="B5394">
        <v>0</v>
      </c>
      <c r="C5394" t="s">
        <v>5061</v>
      </c>
      <c r="D5394" t="s">
        <v>5062</v>
      </c>
      <c r="E5394" s="32">
        <f t="shared" si="252"/>
        <v>45541</v>
      </c>
      <c r="F5394" s="51">
        <f t="shared" si="253"/>
        <v>0</v>
      </c>
      <c r="G5394" s="33">
        <f t="shared" si="254"/>
        <v>45541</v>
      </c>
    </row>
    <row r="5395" spans="1:7" x14ac:dyDescent="0.45">
      <c r="A5395">
        <v>0</v>
      </c>
      <c r="B5395">
        <v>0</v>
      </c>
      <c r="C5395" t="s">
        <v>5062</v>
      </c>
      <c r="D5395" t="s">
        <v>5063</v>
      </c>
      <c r="E5395" s="32">
        <f t="shared" si="252"/>
        <v>45541</v>
      </c>
      <c r="F5395" s="51">
        <f t="shared" si="253"/>
        <v>2.0833333333333332E-2</v>
      </c>
      <c r="G5395" s="33">
        <f t="shared" si="254"/>
        <v>45541.020833333336</v>
      </c>
    </row>
    <row r="5396" spans="1:7" x14ac:dyDescent="0.45">
      <c r="A5396">
        <v>0</v>
      </c>
      <c r="B5396">
        <v>0</v>
      </c>
      <c r="C5396" t="s">
        <v>5063</v>
      </c>
      <c r="D5396" t="s">
        <v>5064</v>
      </c>
      <c r="E5396" s="32">
        <f t="shared" si="252"/>
        <v>45541</v>
      </c>
      <c r="F5396" s="51">
        <f t="shared" si="253"/>
        <v>4.1666666666666664E-2</v>
      </c>
      <c r="G5396" s="33">
        <f t="shared" si="254"/>
        <v>45541.041666666664</v>
      </c>
    </row>
    <row r="5397" spans="1:7" x14ac:dyDescent="0.45">
      <c r="A5397">
        <v>0</v>
      </c>
      <c r="B5397">
        <v>0</v>
      </c>
      <c r="C5397" t="s">
        <v>5064</v>
      </c>
      <c r="D5397" t="s">
        <v>5065</v>
      </c>
      <c r="E5397" s="32">
        <f t="shared" si="252"/>
        <v>45541</v>
      </c>
      <c r="F5397" s="51">
        <f t="shared" si="253"/>
        <v>6.25E-2</v>
      </c>
      <c r="G5397" s="33">
        <f t="shared" si="254"/>
        <v>45541.0625</v>
      </c>
    </row>
    <row r="5398" spans="1:7" x14ac:dyDescent="0.45">
      <c r="A5398">
        <v>0</v>
      </c>
      <c r="B5398">
        <v>0</v>
      </c>
      <c r="C5398" t="s">
        <v>5065</v>
      </c>
      <c r="D5398" t="s">
        <v>5066</v>
      </c>
      <c r="E5398" s="32">
        <f t="shared" si="252"/>
        <v>45541</v>
      </c>
      <c r="F5398" s="51">
        <f t="shared" si="253"/>
        <v>8.3333333333333329E-2</v>
      </c>
      <c r="G5398" s="33">
        <f t="shared" si="254"/>
        <v>45541.083333333336</v>
      </c>
    </row>
    <row r="5399" spans="1:7" x14ac:dyDescent="0.45">
      <c r="A5399">
        <v>0</v>
      </c>
      <c r="B5399">
        <v>0</v>
      </c>
      <c r="C5399" t="s">
        <v>5066</v>
      </c>
      <c r="D5399" t="s">
        <v>5067</v>
      </c>
      <c r="E5399" s="32">
        <f t="shared" si="252"/>
        <v>45541</v>
      </c>
      <c r="F5399" s="51">
        <f t="shared" si="253"/>
        <v>0.10416666666666667</v>
      </c>
      <c r="G5399" s="33">
        <f t="shared" si="254"/>
        <v>45541.104166666664</v>
      </c>
    </row>
    <row r="5400" spans="1:7" x14ac:dyDescent="0.45">
      <c r="A5400">
        <v>0</v>
      </c>
      <c r="B5400">
        <v>0</v>
      </c>
      <c r="C5400" t="s">
        <v>5067</v>
      </c>
      <c r="D5400" t="s">
        <v>5068</v>
      </c>
      <c r="E5400" s="32">
        <f t="shared" si="252"/>
        <v>45541</v>
      </c>
      <c r="F5400" s="51">
        <f t="shared" si="253"/>
        <v>0.125</v>
      </c>
      <c r="G5400" s="33">
        <f t="shared" si="254"/>
        <v>45541.125</v>
      </c>
    </row>
    <row r="5401" spans="1:7" x14ac:dyDescent="0.45">
      <c r="A5401">
        <v>0</v>
      </c>
      <c r="B5401">
        <v>0</v>
      </c>
      <c r="C5401" t="s">
        <v>5068</v>
      </c>
      <c r="D5401" t="s">
        <v>5069</v>
      </c>
      <c r="E5401" s="32">
        <f t="shared" si="252"/>
        <v>45541</v>
      </c>
      <c r="F5401" s="51">
        <f t="shared" si="253"/>
        <v>0.14583333333333334</v>
      </c>
      <c r="G5401" s="33">
        <f t="shared" si="254"/>
        <v>45541.145833333336</v>
      </c>
    </row>
    <row r="5402" spans="1:7" x14ac:dyDescent="0.45">
      <c r="A5402">
        <v>0</v>
      </c>
      <c r="B5402">
        <v>0</v>
      </c>
      <c r="C5402" t="s">
        <v>5069</v>
      </c>
      <c r="D5402" t="s">
        <v>5070</v>
      </c>
      <c r="E5402" s="32">
        <f t="shared" si="252"/>
        <v>45541</v>
      </c>
      <c r="F5402" s="51">
        <f t="shared" si="253"/>
        <v>0.16666666666666666</v>
      </c>
      <c r="G5402" s="33">
        <f t="shared" si="254"/>
        <v>45541.166666666664</v>
      </c>
    </row>
    <row r="5403" spans="1:7" x14ac:dyDescent="0.45">
      <c r="A5403">
        <v>0</v>
      </c>
      <c r="B5403">
        <v>0</v>
      </c>
      <c r="C5403" t="s">
        <v>5070</v>
      </c>
      <c r="D5403" t="s">
        <v>5071</v>
      </c>
      <c r="E5403" s="32">
        <f t="shared" si="252"/>
        <v>45541</v>
      </c>
      <c r="F5403" s="51">
        <f t="shared" si="253"/>
        <v>0.1875</v>
      </c>
      <c r="G5403" s="33">
        <f t="shared" si="254"/>
        <v>45541.1875</v>
      </c>
    </row>
    <row r="5404" spans="1:7" x14ac:dyDescent="0.45">
      <c r="A5404">
        <v>0</v>
      </c>
      <c r="B5404">
        <v>0</v>
      </c>
      <c r="C5404" t="s">
        <v>5071</v>
      </c>
      <c r="D5404" t="s">
        <v>5072</v>
      </c>
      <c r="E5404" s="32">
        <f t="shared" si="252"/>
        <v>45541</v>
      </c>
      <c r="F5404" s="51">
        <f t="shared" si="253"/>
        <v>0.20833333333333334</v>
      </c>
      <c r="G5404" s="33">
        <f t="shared" si="254"/>
        <v>45541.208333333336</v>
      </c>
    </row>
    <row r="5405" spans="1:7" x14ac:dyDescent="0.45">
      <c r="A5405">
        <v>0</v>
      </c>
      <c r="B5405">
        <v>0</v>
      </c>
      <c r="C5405" t="s">
        <v>5072</v>
      </c>
      <c r="D5405" t="s">
        <v>5073</v>
      </c>
      <c r="E5405" s="32">
        <f t="shared" si="252"/>
        <v>45541</v>
      </c>
      <c r="F5405" s="51">
        <f t="shared" si="253"/>
        <v>0.22916666666666666</v>
      </c>
      <c r="G5405" s="33">
        <f t="shared" si="254"/>
        <v>45541.229166666664</v>
      </c>
    </row>
    <row r="5406" spans="1:7" x14ac:dyDescent="0.45">
      <c r="A5406">
        <v>0</v>
      </c>
      <c r="B5406">
        <v>0</v>
      </c>
      <c r="C5406" t="s">
        <v>5073</v>
      </c>
      <c r="D5406" t="s">
        <v>5074</v>
      </c>
      <c r="E5406" s="32">
        <f t="shared" si="252"/>
        <v>45541</v>
      </c>
      <c r="F5406" s="51">
        <f t="shared" si="253"/>
        <v>0.25</v>
      </c>
      <c r="G5406" s="33">
        <f t="shared" si="254"/>
        <v>45541.25</v>
      </c>
    </row>
    <row r="5407" spans="1:7" x14ac:dyDescent="0.45">
      <c r="A5407">
        <v>0</v>
      </c>
      <c r="B5407">
        <v>0</v>
      </c>
      <c r="C5407" t="s">
        <v>5074</v>
      </c>
      <c r="D5407" t="s">
        <v>5075</v>
      </c>
      <c r="E5407" s="32">
        <f t="shared" si="252"/>
        <v>45541</v>
      </c>
      <c r="F5407" s="51">
        <f t="shared" si="253"/>
        <v>0.27083333333333331</v>
      </c>
      <c r="G5407" s="33">
        <f t="shared" si="254"/>
        <v>45541.270833333336</v>
      </c>
    </row>
    <row r="5408" spans="1:7" x14ac:dyDescent="0.45">
      <c r="A5408">
        <v>0</v>
      </c>
      <c r="B5408">
        <v>0</v>
      </c>
      <c r="C5408" t="s">
        <v>5075</v>
      </c>
      <c r="D5408" t="s">
        <v>5076</v>
      </c>
      <c r="E5408" s="32">
        <f t="shared" si="252"/>
        <v>45541</v>
      </c>
      <c r="F5408" s="51">
        <f t="shared" si="253"/>
        <v>0.29166666666666669</v>
      </c>
      <c r="G5408" s="33">
        <f t="shared" si="254"/>
        <v>45541.291666666664</v>
      </c>
    </row>
    <row r="5409" spans="1:7" x14ac:dyDescent="0.45">
      <c r="A5409">
        <v>0</v>
      </c>
      <c r="B5409">
        <v>0</v>
      </c>
      <c r="C5409" t="s">
        <v>5076</v>
      </c>
      <c r="D5409" t="s">
        <v>5077</v>
      </c>
      <c r="E5409" s="32">
        <f t="shared" si="252"/>
        <v>45541</v>
      </c>
      <c r="F5409" s="51">
        <f t="shared" si="253"/>
        <v>0.3125</v>
      </c>
      <c r="G5409" s="33">
        <f t="shared" si="254"/>
        <v>45541.3125</v>
      </c>
    </row>
    <row r="5410" spans="1:7" x14ac:dyDescent="0.45">
      <c r="A5410">
        <v>0.1459</v>
      </c>
      <c r="B5410">
        <v>0.87</v>
      </c>
      <c r="C5410" t="s">
        <v>5077</v>
      </c>
      <c r="D5410" t="s">
        <v>5078</v>
      </c>
      <c r="E5410" s="32">
        <f t="shared" si="252"/>
        <v>45541</v>
      </c>
      <c r="F5410" s="51">
        <f t="shared" si="253"/>
        <v>0.33333333333333331</v>
      </c>
      <c r="G5410" s="33">
        <f t="shared" si="254"/>
        <v>45541.333333333336</v>
      </c>
    </row>
    <row r="5411" spans="1:7" x14ac:dyDescent="0.45">
      <c r="A5411">
        <v>0</v>
      </c>
      <c r="B5411">
        <v>0</v>
      </c>
      <c r="C5411" t="s">
        <v>5078</v>
      </c>
      <c r="D5411" t="s">
        <v>5079</v>
      </c>
      <c r="E5411" s="32">
        <f t="shared" si="252"/>
        <v>45541</v>
      </c>
      <c r="F5411" s="51">
        <f t="shared" si="253"/>
        <v>0.35416666666666669</v>
      </c>
      <c r="G5411" s="33">
        <f t="shared" si="254"/>
        <v>45541.354166666664</v>
      </c>
    </row>
    <row r="5412" spans="1:7" x14ac:dyDescent="0.45">
      <c r="A5412">
        <v>0</v>
      </c>
      <c r="B5412">
        <v>0</v>
      </c>
      <c r="C5412" t="s">
        <v>5079</v>
      </c>
      <c r="D5412" t="s">
        <v>5080</v>
      </c>
      <c r="E5412" s="32">
        <f t="shared" si="252"/>
        <v>45541</v>
      </c>
      <c r="F5412" s="51">
        <f t="shared" si="253"/>
        <v>0.375</v>
      </c>
      <c r="G5412" s="33">
        <f t="shared" si="254"/>
        <v>45541.375</v>
      </c>
    </row>
    <row r="5413" spans="1:7" x14ac:dyDescent="0.45">
      <c r="A5413">
        <v>0</v>
      </c>
      <c r="B5413">
        <v>0</v>
      </c>
      <c r="C5413" t="s">
        <v>5080</v>
      </c>
      <c r="D5413" t="s">
        <v>5081</v>
      </c>
      <c r="E5413" s="32">
        <f t="shared" si="252"/>
        <v>45541</v>
      </c>
      <c r="F5413" s="51">
        <f t="shared" si="253"/>
        <v>0.39583333333333331</v>
      </c>
      <c r="G5413" s="33">
        <f t="shared" si="254"/>
        <v>45541.395833333336</v>
      </c>
    </row>
    <row r="5414" spans="1:7" x14ac:dyDescent="0.45">
      <c r="A5414">
        <v>0</v>
      </c>
      <c r="B5414">
        <v>0</v>
      </c>
      <c r="C5414" t="s">
        <v>5081</v>
      </c>
      <c r="D5414" t="s">
        <v>5082</v>
      </c>
      <c r="E5414" s="32">
        <f t="shared" si="252"/>
        <v>45541</v>
      </c>
      <c r="F5414" s="51">
        <f t="shared" si="253"/>
        <v>0.41666666666666669</v>
      </c>
      <c r="G5414" s="33">
        <f t="shared" si="254"/>
        <v>45541.416666666664</v>
      </c>
    </row>
    <row r="5415" spans="1:7" x14ac:dyDescent="0.45">
      <c r="A5415">
        <v>0</v>
      </c>
      <c r="B5415">
        <v>0</v>
      </c>
      <c r="C5415" t="s">
        <v>5082</v>
      </c>
      <c r="D5415" t="s">
        <v>5083</v>
      </c>
      <c r="E5415" s="32">
        <f t="shared" si="252"/>
        <v>45541</v>
      </c>
      <c r="F5415" s="51">
        <f t="shared" si="253"/>
        <v>0.4375</v>
      </c>
      <c r="G5415" s="33">
        <f t="shared" si="254"/>
        <v>45541.4375</v>
      </c>
    </row>
    <row r="5416" spans="1:7" x14ac:dyDescent="0.45">
      <c r="A5416">
        <v>0</v>
      </c>
      <c r="B5416">
        <v>0</v>
      </c>
      <c r="C5416" t="s">
        <v>5083</v>
      </c>
      <c r="D5416" t="s">
        <v>5084</v>
      </c>
      <c r="E5416" s="32">
        <f t="shared" si="252"/>
        <v>45541</v>
      </c>
      <c r="F5416" s="51">
        <f t="shared" si="253"/>
        <v>0.45833333333333331</v>
      </c>
      <c r="G5416" s="33">
        <f t="shared" si="254"/>
        <v>45541.458333333336</v>
      </c>
    </row>
    <row r="5417" spans="1:7" x14ac:dyDescent="0.45">
      <c r="A5417">
        <v>0</v>
      </c>
      <c r="B5417">
        <v>0</v>
      </c>
      <c r="C5417" t="s">
        <v>5084</v>
      </c>
      <c r="D5417" t="s">
        <v>5085</v>
      </c>
      <c r="E5417" s="32">
        <f t="shared" si="252"/>
        <v>45541</v>
      </c>
      <c r="F5417" s="51">
        <f t="shared" si="253"/>
        <v>0.47916666666666669</v>
      </c>
      <c r="G5417" s="33">
        <f t="shared" si="254"/>
        <v>45541.479166666664</v>
      </c>
    </row>
    <row r="5418" spans="1:7" x14ac:dyDescent="0.45">
      <c r="A5418">
        <v>0</v>
      </c>
      <c r="B5418">
        <v>0</v>
      </c>
      <c r="C5418" t="s">
        <v>5085</v>
      </c>
      <c r="D5418" t="s">
        <v>5086</v>
      </c>
      <c r="E5418" s="32">
        <f t="shared" si="252"/>
        <v>45541</v>
      </c>
      <c r="F5418" s="51">
        <f t="shared" si="253"/>
        <v>0.5</v>
      </c>
      <c r="G5418" s="33">
        <f t="shared" si="254"/>
        <v>45541.5</v>
      </c>
    </row>
    <row r="5419" spans="1:7" x14ac:dyDescent="0.45">
      <c r="A5419">
        <v>0</v>
      </c>
      <c r="B5419">
        <v>0</v>
      </c>
      <c r="C5419" t="s">
        <v>5086</v>
      </c>
      <c r="D5419" t="s">
        <v>5087</v>
      </c>
      <c r="E5419" s="32">
        <f t="shared" si="252"/>
        <v>45541</v>
      </c>
      <c r="F5419" s="51">
        <f t="shared" si="253"/>
        <v>0.52083333333333337</v>
      </c>
      <c r="G5419" s="33">
        <f t="shared" si="254"/>
        <v>45541.520833333336</v>
      </c>
    </row>
    <row r="5420" spans="1:7" x14ac:dyDescent="0.45">
      <c r="A5420">
        <v>0</v>
      </c>
      <c r="B5420">
        <v>0</v>
      </c>
      <c r="C5420" t="s">
        <v>5087</v>
      </c>
      <c r="D5420" t="s">
        <v>5088</v>
      </c>
      <c r="E5420" s="32">
        <f t="shared" si="252"/>
        <v>45541</v>
      </c>
      <c r="F5420" s="51">
        <f t="shared" si="253"/>
        <v>0.54166666666666663</v>
      </c>
      <c r="G5420" s="33">
        <f t="shared" si="254"/>
        <v>45541.541666666664</v>
      </c>
    </row>
    <row r="5421" spans="1:7" x14ac:dyDescent="0.45">
      <c r="A5421">
        <v>0</v>
      </c>
      <c r="B5421">
        <v>0</v>
      </c>
      <c r="C5421" t="s">
        <v>5088</v>
      </c>
      <c r="D5421" t="s">
        <v>5089</v>
      </c>
      <c r="E5421" s="32">
        <f t="shared" si="252"/>
        <v>45541</v>
      </c>
      <c r="F5421" s="51">
        <f t="shared" si="253"/>
        <v>0.5625</v>
      </c>
      <c r="G5421" s="33">
        <f t="shared" si="254"/>
        <v>45541.5625</v>
      </c>
    </row>
    <row r="5422" spans="1:7" x14ac:dyDescent="0.45">
      <c r="A5422">
        <v>0</v>
      </c>
      <c r="B5422">
        <v>0</v>
      </c>
      <c r="C5422" t="s">
        <v>5089</v>
      </c>
      <c r="D5422" t="s">
        <v>5090</v>
      </c>
      <c r="E5422" s="32">
        <f t="shared" si="252"/>
        <v>45541</v>
      </c>
      <c r="F5422" s="51">
        <f t="shared" si="253"/>
        <v>0.58333333333333337</v>
      </c>
      <c r="G5422" s="33">
        <f t="shared" si="254"/>
        <v>45541.583333333336</v>
      </c>
    </row>
    <row r="5423" spans="1:7" x14ac:dyDescent="0.45">
      <c r="A5423">
        <v>0</v>
      </c>
      <c r="B5423">
        <v>0</v>
      </c>
      <c r="C5423" t="s">
        <v>5090</v>
      </c>
      <c r="D5423" t="s">
        <v>5091</v>
      </c>
      <c r="E5423" s="32">
        <f t="shared" si="252"/>
        <v>45541</v>
      </c>
      <c r="F5423" s="51">
        <f t="shared" si="253"/>
        <v>0.60416666666666663</v>
      </c>
      <c r="G5423" s="33">
        <f t="shared" si="254"/>
        <v>45541.604166666664</v>
      </c>
    </row>
    <row r="5424" spans="1:7" x14ac:dyDescent="0.45">
      <c r="A5424">
        <v>0</v>
      </c>
      <c r="B5424">
        <v>0</v>
      </c>
      <c r="C5424" t="s">
        <v>5091</v>
      </c>
      <c r="D5424" t="s">
        <v>5092</v>
      </c>
      <c r="E5424" s="32">
        <f t="shared" si="252"/>
        <v>45541</v>
      </c>
      <c r="F5424" s="51">
        <f t="shared" si="253"/>
        <v>0.625</v>
      </c>
      <c r="G5424" s="33">
        <f t="shared" si="254"/>
        <v>45541.625</v>
      </c>
    </row>
    <row r="5425" spans="1:7" x14ac:dyDescent="0.45">
      <c r="A5425">
        <v>0</v>
      </c>
      <c r="B5425">
        <v>0</v>
      </c>
      <c r="C5425" t="s">
        <v>5092</v>
      </c>
      <c r="D5425" t="s">
        <v>5093</v>
      </c>
      <c r="E5425" s="32">
        <f t="shared" si="252"/>
        <v>45541</v>
      </c>
      <c r="F5425" s="51">
        <f t="shared" si="253"/>
        <v>0.64583333333333337</v>
      </c>
      <c r="G5425" s="33">
        <f t="shared" si="254"/>
        <v>45541.645833333336</v>
      </c>
    </row>
    <row r="5426" spans="1:7" x14ac:dyDescent="0.45">
      <c r="A5426">
        <v>0</v>
      </c>
      <c r="B5426">
        <v>0</v>
      </c>
      <c r="C5426" t="s">
        <v>5093</v>
      </c>
      <c r="D5426" t="s">
        <v>5094</v>
      </c>
      <c r="E5426" s="32">
        <f t="shared" si="252"/>
        <v>45541</v>
      </c>
      <c r="F5426" s="51">
        <f t="shared" si="253"/>
        <v>0.66666666666666663</v>
      </c>
      <c r="G5426" s="33">
        <f t="shared" si="254"/>
        <v>45541.666666666664</v>
      </c>
    </row>
    <row r="5427" spans="1:7" x14ac:dyDescent="0.45">
      <c r="A5427">
        <v>0</v>
      </c>
      <c r="B5427">
        <v>0</v>
      </c>
      <c r="C5427" t="s">
        <v>5094</v>
      </c>
      <c r="D5427" t="s">
        <v>5095</v>
      </c>
      <c r="E5427" s="32">
        <f t="shared" si="252"/>
        <v>45541</v>
      </c>
      <c r="F5427" s="51">
        <f t="shared" si="253"/>
        <v>0.6875</v>
      </c>
      <c r="G5427" s="33">
        <f t="shared" si="254"/>
        <v>45541.6875</v>
      </c>
    </row>
    <row r="5428" spans="1:7" x14ac:dyDescent="0.45">
      <c r="A5428">
        <v>0</v>
      </c>
      <c r="B5428">
        <v>0</v>
      </c>
      <c r="C5428" t="s">
        <v>5095</v>
      </c>
      <c r="D5428" t="s">
        <v>5096</v>
      </c>
      <c r="E5428" s="32">
        <f t="shared" si="252"/>
        <v>45541</v>
      </c>
      <c r="F5428" s="51">
        <f t="shared" si="253"/>
        <v>0.70833333333333337</v>
      </c>
      <c r="G5428" s="33">
        <f t="shared" si="254"/>
        <v>45541.708333333336</v>
      </c>
    </row>
    <row r="5429" spans="1:7" x14ac:dyDescent="0.45">
      <c r="A5429">
        <v>0</v>
      </c>
      <c r="B5429">
        <v>0</v>
      </c>
      <c r="C5429" t="s">
        <v>5096</v>
      </c>
      <c r="D5429" t="s">
        <v>5097</v>
      </c>
      <c r="E5429" s="32">
        <f t="shared" si="252"/>
        <v>45541</v>
      </c>
      <c r="F5429" s="51">
        <f t="shared" si="253"/>
        <v>0.72916666666666663</v>
      </c>
      <c r="G5429" s="33">
        <f t="shared" si="254"/>
        <v>45541.729166666664</v>
      </c>
    </row>
    <row r="5430" spans="1:7" x14ac:dyDescent="0.45">
      <c r="A5430">
        <v>0.1346</v>
      </c>
      <c r="B5430">
        <v>0.8</v>
      </c>
      <c r="C5430" t="s">
        <v>5097</v>
      </c>
      <c r="D5430" t="s">
        <v>5098</v>
      </c>
      <c r="E5430" s="32">
        <f t="shared" si="252"/>
        <v>45541</v>
      </c>
      <c r="F5430" s="51">
        <f t="shared" si="253"/>
        <v>0.75</v>
      </c>
      <c r="G5430" s="33">
        <f t="shared" si="254"/>
        <v>45541.75</v>
      </c>
    </row>
    <row r="5431" spans="1:7" x14ac:dyDescent="0.45">
      <c r="A5431">
        <v>0</v>
      </c>
      <c r="B5431">
        <v>0</v>
      </c>
      <c r="C5431" t="s">
        <v>5098</v>
      </c>
      <c r="D5431" t="s">
        <v>5099</v>
      </c>
      <c r="E5431" s="32">
        <f t="shared" si="252"/>
        <v>45541</v>
      </c>
      <c r="F5431" s="51">
        <f t="shared" si="253"/>
        <v>0.77083333333333337</v>
      </c>
      <c r="G5431" s="33">
        <f t="shared" si="254"/>
        <v>45541.770833333336</v>
      </c>
    </row>
    <row r="5432" spans="1:7" x14ac:dyDescent="0.45">
      <c r="A5432">
        <v>0</v>
      </c>
      <c r="B5432">
        <v>0</v>
      </c>
      <c r="C5432" t="s">
        <v>5099</v>
      </c>
      <c r="D5432" t="s">
        <v>5100</v>
      </c>
      <c r="E5432" s="32">
        <f t="shared" si="252"/>
        <v>45541</v>
      </c>
      <c r="F5432" s="51">
        <f t="shared" si="253"/>
        <v>0.79166666666666663</v>
      </c>
      <c r="G5432" s="33">
        <f t="shared" si="254"/>
        <v>45541.791666666664</v>
      </c>
    </row>
    <row r="5433" spans="1:7" x14ac:dyDescent="0.45">
      <c r="A5433">
        <v>0</v>
      </c>
      <c r="B5433">
        <v>0</v>
      </c>
      <c r="C5433" t="s">
        <v>5100</v>
      </c>
      <c r="D5433" t="s">
        <v>5101</v>
      </c>
      <c r="E5433" s="32">
        <f t="shared" si="252"/>
        <v>45541</v>
      </c>
      <c r="F5433" s="51">
        <f t="shared" si="253"/>
        <v>0.8125</v>
      </c>
      <c r="G5433" s="33">
        <f t="shared" si="254"/>
        <v>45541.8125</v>
      </c>
    </row>
    <row r="5434" spans="1:7" x14ac:dyDescent="0.45">
      <c r="A5434">
        <v>0</v>
      </c>
      <c r="B5434">
        <v>0</v>
      </c>
      <c r="C5434" t="s">
        <v>5101</v>
      </c>
      <c r="D5434" t="s">
        <v>5102</v>
      </c>
      <c r="E5434" s="32">
        <f t="shared" si="252"/>
        <v>45541</v>
      </c>
      <c r="F5434" s="51">
        <f t="shared" si="253"/>
        <v>0.83333333333333337</v>
      </c>
      <c r="G5434" s="33">
        <f t="shared" si="254"/>
        <v>45541.833333333336</v>
      </c>
    </row>
    <row r="5435" spans="1:7" x14ac:dyDescent="0.45">
      <c r="A5435">
        <v>0</v>
      </c>
      <c r="B5435">
        <v>0</v>
      </c>
      <c r="C5435" t="s">
        <v>5102</v>
      </c>
      <c r="D5435" t="s">
        <v>5103</v>
      </c>
      <c r="E5435" s="32">
        <f t="shared" si="252"/>
        <v>45541</v>
      </c>
      <c r="F5435" s="51">
        <f t="shared" si="253"/>
        <v>0.85416666666666663</v>
      </c>
      <c r="G5435" s="33">
        <f t="shared" si="254"/>
        <v>45541.854166666664</v>
      </c>
    </row>
    <row r="5436" spans="1:7" x14ac:dyDescent="0.45">
      <c r="A5436">
        <v>0</v>
      </c>
      <c r="B5436">
        <v>0</v>
      </c>
      <c r="C5436" t="s">
        <v>5103</v>
      </c>
      <c r="D5436" t="s">
        <v>5104</v>
      </c>
      <c r="E5436" s="32">
        <f t="shared" si="252"/>
        <v>45541</v>
      </c>
      <c r="F5436" s="51">
        <f t="shared" si="253"/>
        <v>0.875</v>
      </c>
      <c r="G5436" s="33">
        <f t="shared" si="254"/>
        <v>45541.875</v>
      </c>
    </row>
    <row r="5437" spans="1:7" x14ac:dyDescent="0.45">
      <c r="A5437">
        <v>0</v>
      </c>
      <c r="B5437">
        <v>0</v>
      </c>
      <c r="C5437" t="s">
        <v>5104</v>
      </c>
      <c r="D5437" t="s">
        <v>5105</v>
      </c>
      <c r="E5437" s="32">
        <f t="shared" si="252"/>
        <v>45541</v>
      </c>
      <c r="F5437" s="51">
        <f t="shared" si="253"/>
        <v>0.89583333333333337</v>
      </c>
      <c r="G5437" s="33">
        <f t="shared" si="254"/>
        <v>45541.895833333336</v>
      </c>
    </row>
    <row r="5438" spans="1:7" x14ac:dyDescent="0.45">
      <c r="A5438">
        <v>0</v>
      </c>
      <c r="B5438">
        <v>0</v>
      </c>
      <c r="C5438" t="s">
        <v>5105</v>
      </c>
      <c r="D5438" t="s">
        <v>5106</v>
      </c>
      <c r="E5438" s="32">
        <f t="shared" si="252"/>
        <v>45541</v>
      </c>
      <c r="F5438" s="51">
        <f t="shared" si="253"/>
        <v>0.91666666666666663</v>
      </c>
      <c r="G5438" s="33">
        <f t="shared" si="254"/>
        <v>45541.916666666664</v>
      </c>
    </row>
    <row r="5439" spans="1:7" x14ac:dyDescent="0.45">
      <c r="A5439">
        <v>0</v>
      </c>
      <c r="B5439">
        <v>0</v>
      </c>
      <c r="C5439" t="s">
        <v>5106</v>
      </c>
      <c r="D5439" t="s">
        <v>5107</v>
      </c>
      <c r="E5439" s="32">
        <f t="shared" si="252"/>
        <v>45541</v>
      </c>
      <c r="F5439" s="51">
        <f t="shared" si="253"/>
        <v>0.9375</v>
      </c>
      <c r="G5439" s="33">
        <f t="shared" si="254"/>
        <v>45541.9375</v>
      </c>
    </row>
    <row r="5440" spans="1:7" x14ac:dyDescent="0.45">
      <c r="A5440">
        <v>0</v>
      </c>
      <c r="B5440">
        <v>0</v>
      </c>
      <c r="C5440" t="s">
        <v>5107</v>
      </c>
      <c r="D5440" t="s">
        <v>5108</v>
      </c>
      <c r="E5440" s="32">
        <f t="shared" si="252"/>
        <v>45541</v>
      </c>
      <c r="F5440" s="51">
        <f t="shared" si="253"/>
        <v>0.95833333333333337</v>
      </c>
      <c r="G5440" s="33">
        <f t="shared" si="254"/>
        <v>45541.958333333336</v>
      </c>
    </row>
    <row r="5441" spans="1:7" x14ac:dyDescent="0.45">
      <c r="A5441">
        <v>6.7299999999999999E-2</v>
      </c>
      <c r="B5441">
        <v>0.4</v>
      </c>
      <c r="C5441" t="s">
        <v>5108</v>
      </c>
      <c r="D5441" t="s">
        <v>5109</v>
      </c>
      <c r="E5441" s="32">
        <f t="shared" si="252"/>
        <v>45541</v>
      </c>
      <c r="F5441" s="51">
        <f t="shared" si="253"/>
        <v>0.97916666666666663</v>
      </c>
      <c r="G5441" s="33">
        <f t="shared" si="254"/>
        <v>45541.979166666664</v>
      </c>
    </row>
    <row r="5442" spans="1:7" x14ac:dyDescent="0.45">
      <c r="A5442">
        <v>0</v>
      </c>
      <c r="B5442">
        <v>0</v>
      </c>
      <c r="C5442" t="s">
        <v>5109</v>
      </c>
      <c r="D5442" t="s">
        <v>5110</v>
      </c>
      <c r="E5442" s="32">
        <f t="shared" si="252"/>
        <v>45542</v>
      </c>
      <c r="F5442" s="51">
        <f t="shared" si="253"/>
        <v>0</v>
      </c>
      <c r="G5442" s="33">
        <f t="shared" si="254"/>
        <v>45542</v>
      </c>
    </row>
    <row r="5443" spans="1:7" x14ac:dyDescent="0.45">
      <c r="A5443">
        <v>0</v>
      </c>
      <c r="B5443">
        <v>0</v>
      </c>
      <c r="C5443" t="s">
        <v>5110</v>
      </c>
      <c r="D5443" t="s">
        <v>5111</v>
      </c>
      <c r="E5443" s="32">
        <f t="shared" si="252"/>
        <v>45542</v>
      </c>
      <c r="F5443" s="51">
        <f t="shared" si="253"/>
        <v>2.0833333333333332E-2</v>
      </c>
      <c r="G5443" s="33">
        <f t="shared" si="254"/>
        <v>45542.020833333336</v>
      </c>
    </row>
    <row r="5444" spans="1:7" x14ac:dyDescent="0.45">
      <c r="A5444">
        <v>0</v>
      </c>
      <c r="B5444">
        <v>0</v>
      </c>
      <c r="C5444" t="s">
        <v>5111</v>
      </c>
      <c r="D5444" t="s">
        <v>5112</v>
      </c>
      <c r="E5444" s="32">
        <f t="shared" ref="E5444:E5507" si="255">DATE(MID(C5444,2,4),MID(C5444,7,2),MID(C5444,10,2))</f>
        <v>45542</v>
      </c>
      <c r="F5444" s="51">
        <f t="shared" ref="F5444:F5507" si="256">TIME(MID(C5444,13,2),MID(C5444,16,2),0)</f>
        <v>4.1666666666666664E-2</v>
      </c>
      <c r="G5444" s="33">
        <f t="shared" ref="G5444:G5507" si="257">E5444+F5444</f>
        <v>45542.041666666664</v>
      </c>
    </row>
    <row r="5445" spans="1:7" x14ac:dyDescent="0.45">
      <c r="A5445">
        <v>0</v>
      </c>
      <c r="B5445">
        <v>0</v>
      </c>
      <c r="C5445" t="s">
        <v>5112</v>
      </c>
      <c r="D5445" t="s">
        <v>5113</v>
      </c>
      <c r="E5445" s="32">
        <f t="shared" si="255"/>
        <v>45542</v>
      </c>
      <c r="F5445" s="51">
        <f t="shared" si="256"/>
        <v>6.25E-2</v>
      </c>
      <c r="G5445" s="33">
        <f t="shared" si="257"/>
        <v>45542.0625</v>
      </c>
    </row>
    <row r="5446" spans="1:7" x14ac:dyDescent="0.45">
      <c r="A5446">
        <v>0</v>
      </c>
      <c r="B5446">
        <v>0</v>
      </c>
      <c r="C5446" t="s">
        <v>5113</v>
      </c>
      <c r="D5446" t="s">
        <v>5114</v>
      </c>
      <c r="E5446" s="32">
        <f t="shared" si="255"/>
        <v>45542</v>
      </c>
      <c r="F5446" s="51">
        <f t="shared" si="256"/>
        <v>8.3333333333333329E-2</v>
      </c>
      <c r="G5446" s="33">
        <f t="shared" si="257"/>
        <v>45542.083333333336</v>
      </c>
    </row>
    <row r="5447" spans="1:7" x14ac:dyDescent="0.45">
      <c r="A5447">
        <v>0</v>
      </c>
      <c r="B5447">
        <v>0</v>
      </c>
      <c r="C5447" t="s">
        <v>5114</v>
      </c>
      <c r="D5447" t="s">
        <v>5115</v>
      </c>
      <c r="E5447" s="32">
        <f t="shared" si="255"/>
        <v>45542</v>
      </c>
      <c r="F5447" s="51">
        <f t="shared" si="256"/>
        <v>0.10416666666666667</v>
      </c>
      <c r="G5447" s="33">
        <f t="shared" si="257"/>
        <v>45542.104166666664</v>
      </c>
    </row>
    <row r="5448" spans="1:7" x14ac:dyDescent="0.45">
      <c r="A5448">
        <v>0</v>
      </c>
      <c r="B5448">
        <v>0</v>
      </c>
      <c r="C5448" t="s">
        <v>5115</v>
      </c>
      <c r="D5448" t="s">
        <v>5116</v>
      </c>
      <c r="E5448" s="32">
        <f t="shared" si="255"/>
        <v>45542</v>
      </c>
      <c r="F5448" s="51">
        <f t="shared" si="256"/>
        <v>0.125</v>
      </c>
      <c r="G5448" s="33">
        <f t="shared" si="257"/>
        <v>45542.125</v>
      </c>
    </row>
    <row r="5449" spans="1:7" x14ac:dyDescent="0.45">
      <c r="A5449">
        <v>0</v>
      </c>
      <c r="B5449">
        <v>0</v>
      </c>
      <c r="C5449" t="s">
        <v>5116</v>
      </c>
      <c r="D5449" t="s">
        <v>5117</v>
      </c>
      <c r="E5449" s="32">
        <f t="shared" si="255"/>
        <v>45542</v>
      </c>
      <c r="F5449" s="51">
        <f t="shared" si="256"/>
        <v>0.14583333333333334</v>
      </c>
      <c r="G5449" s="33">
        <f t="shared" si="257"/>
        <v>45542.145833333336</v>
      </c>
    </row>
    <row r="5450" spans="1:7" x14ac:dyDescent="0.45">
      <c r="A5450">
        <v>0</v>
      </c>
      <c r="B5450">
        <v>0</v>
      </c>
      <c r="C5450" t="s">
        <v>5117</v>
      </c>
      <c r="D5450" t="s">
        <v>5118</v>
      </c>
      <c r="E5450" s="32">
        <f t="shared" si="255"/>
        <v>45542</v>
      </c>
      <c r="F5450" s="51">
        <f t="shared" si="256"/>
        <v>0.16666666666666666</v>
      </c>
      <c r="G5450" s="33">
        <f t="shared" si="257"/>
        <v>45542.166666666664</v>
      </c>
    </row>
    <row r="5451" spans="1:7" x14ac:dyDescent="0.45">
      <c r="A5451">
        <v>0</v>
      </c>
      <c r="B5451">
        <v>0</v>
      </c>
      <c r="C5451" t="s">
        <v>5118</v>
      </c>
      <c r="D5451" t="s">
        <v>5119</v>
      </c>
      <c r="E5451" s="32">
        <f t="shared" si="255"/>
        <v>45542</v>
      </c>
      <c r="F5451" s="51">
        <f t="shared" si="256"/>
        <v>0.1875</v>
      </c>
      <c r="G5451" s="33">
        <f t="shared" si="257"/>
        <v>45542.1875</v>
      </c>
    </row>
    <row r="5452" spans="1:7" x14ac:dyDescent="0.45">
      <c r="A5452">
        <v>0</v>
      </c>
      <c r="B5452">
        <v>0</v>
      </c>
      <c r="C5452" t="s">
        <v>5119</v>
      </c>
      <c r="D5452" t="s">
        <v>5120</v>
      </c>
      <c r="E5452" s="32">
        <f t="shared" si="255"/>
        <v>45542</v>
      </c>
      <c r="F5452" s="51">
        <f t="shared" si="256"/>
        <v>0.20833333333333334</v>
      </c>
      <c r="G5452" s="33">
        <f t="shared" si="257"/>
        <v>45542.208333333336</v>
      </c>
    </row>
    <row r="5453" spans="1:7" x14ac:dyDescent="0.45">
      <c r="A5453">
        <v>0</v>
      </c>
      <c r="B5453">
        <v>0</v>
      </c>
      <c r="C5453" t="s">
        <v>5120</v>
      </c>
      <c r="D5453" t="s">
        <v>5121</v>
      </c>
      <c r="E5453" s="32">
        <f t="shared" si="255"/>
        <v>45542</v>
      </c>
      <c r="F5453" s="51">
        <f t="shared" si="256"/>
        <v>0.22916666666666666</v>
      </c>
      <c r="G5453" s="33">
        <f t="shared" si="257"/>
        <v>45542.229166666664</v>
      </c>
    </row>
    <row r="5454" spans="1:7" x14ac:dyDescent="0.45">
      <c r="A5454">
        <v>0</v>
      </c>
      <c r="B5454">
        <v>0</v>
      </c>
      <c r="C5454" t="s">
        <v>5121</v>
      </c>
      <c r="D5454" t="s">
        <v>5122</v>
      </c>
      <c r="E5454" s="32">
        <f t="shared" si="255"/>
        <v>45542</v>
      </c>
      <c r="F5454" s="51">
        <f t="shared" si="256"/>
        <v>0.25</v>
      </c>
      <c r="G5454" s="33">
        <f t="shared" si="257"/>
        <v>45542.25</v>
      </c>
    </row>
    <row r="5455" spans="1:7" x14ac:dyDescent="0.45">
      <c r="A5455">
        <v>0</v>
      </c>
      <c r="B5455">
        <v>0</v>
      </c>
      <c r="C5455" t="s">
        <v>5122</v>
      </c>
      <c r="D5455" t="s">
        <v>5123</v>
      </c>
      <c r="E5455" s="32">
        <f t="shared" si="255"/>
        <v>45542</v>
      </c>
      <c r="F5455" s="51">
        <f t="shared" si="256"/>
        <v>0.27083333333333331</v>
      </c>
      <c r="G5455" s="33">
        <f t="shared" si="257"/>
        <v>45542.270833333336</v>
      </c>
    </row>
    <row r="5456" spans="1:7" x14ac:dyDescent="0.45">
      <c r="A5456">
        <v>0</v>
      </c>
      <c r="B5456">
        <v>0</v>
      </c>
      <c r="C5456" t="s">
        <v>5123</v>
      </c>
      <c r="D5456" t="s">
        <v>5124</v>
      </c>
      <c r="E5456" s="32">
        <f t="shared" si="255"/>
        <v>45542</v>
      </c>
      <c r="F5456" s="51">
        <f t="shared" si="256"/>
        <v>0.29166666666666669</v>
      </c>
      <c r="G5456" s="33">
        <f t="shared" si="257"/>
        <v>45542.291666666664</v>
      </c>
    </row>
    <row r="5457" spans="1:7" x14ac:dyDescent="0.45">
      <c r="A5457">
        <v>0</v>
      </c>
      <c r="B5457">
        <v>0</v>
      </c>
      <c r="C5457" t="s">
        <v>5124</v>
      </c>
      <c r="D5457" t="s">
        <v>5125</v>
      </c>
      <c r="E5457" s="32">
        <f t="shared" si="255"/>
        <v>45542</v>
      </c>
      <c r="F5457" s="51">
        <f t="shared" si="256"/>
        <v>0.3125</v>
      </c>
      <c r="G5457" s="33">
        <f t="shared" si="257"/>
        <v>45542.3125</v>
      </c>
    </row>
    <row r="5458" spans="1:7" x14ac:dyDescent="0.45">
      <c r="A5458">
        <v>0</v>
      </c>
      <c r="B5458">
        <v>0</v>
      </c>
      <c r="C5458" t="s">
        <v>5125</v>
      </c>
      <c r="D5458" t="s">
        <v>5126</v>
      </c>
      <c r="E5458" s="32">
        <f t="shared" si="255"/>
        <v>45542</v>
      </c>
      <c r="F5458" s="51">
        <f t="shared" si="256"/>
        <v>0.33333333333333331</v>
      </c>
      <c r="G5458" s="33">
        <f t="shared" si="257"/>
        <v>45542.333333333336</v>
      </c>
    </row>
    <row r="5459" spans="1:7" x14ac:dyDescent="0.45">
      <c r="A5459">
        <v>0</v>
      </c>
      <c r="B5459">
        <v>0</v>
      </c>
      <c r="C5459" t="s">
        <v>5126</v>
      </c>
      <c r="D5459" t="s">
        <v>5127</v>
      </c>
      <c r="E5459" s="32">
        <f t="shared" si="255"/>
        <v>45542</v>
      </c>
      <c r="F5459" s="51">
        <f t="shared" si="256"/>
        <v>0.35416666666666669</v>
      </c>
      <c r="G5459" s="33">
        <f t="shared" si="257"/>
        <v>45542.354166666664</v>
      </c>
    </row>
    <row r="5460" spans="1:7" x14ac:dyDescent="0.45">
      <c r="A5460">
        <v>0.24690000000000001</v>
      </c>
      <c r="B5460">
        <v>1.47</v>
      </c>
      <c r="C5460" t="s">
        <v>5127</v>
      </c>
      <c r="D5460" t="s">
        <v>5128</v>
      </c>
      <c r="E5460" s="32">
        <f t="shared" si="255"/>
        <v>45542</v>
      </c>
      <c r="F5460" s="51">
        <f t="shared" si="256"/>
        <v>0.375</v>
      </c>
      <c r="G5460" s="33">
        <f t="shared" si="257"/>
        <v>45542.375</v>
      </c>
    </row>
    <row r="5461" spans="1:7" x14ac:dyDescent="0.45">
      <c r="A5461">
        <v>0.1908</v>
      </c>
      <c r="B5461">
        <v>1.1399999999999999</v>
      </c>
      <c r="C5461" t="s">
        <v>5128</v>
      </c>
      <c r="D5461" t="s">
        <v>5129</v>
      </c>
      <c r="E5461" s="32">
        <f t="shared" si="255"/>
        <v>45542</v>
      </c>
      <c r="F5461" s="51">
        <f t="shared" si="256"/>
        <v>0.39583333333333331</v>
      </c>
      <c r="G5461" s="33">
        <f t="shared" si="257"/>
        <v>45542.395833333336</v>
      </c>
    </row>
    <row r="5462" spans="1:7" x14ac:dyDescent="0.45">
      <c r="A5462">
        <v>0</v>
      </c>
      <c r="B5462">
        <v>0</v>
      </c>
      <c r="C5462" t="s">
        <v>5129</v>
      </c>
      <c r="D5462" t="s">
        <v>5130</v>
      </c>
      <c r="E5462" s="32">
        <f t="shared" si="255"/>
        <v>45542</v>
      </c>
      <c r="F5462" s="51">
        <f t="shared" si="256"/>
        <v>0.41666666666666669</v>
      </c>
      <c r="G5462" s="33">
        <f t="shared" si="257"/>
        <v>45542.416666666664</v>
      </c>
    </row>
    <row r="5463" spans="1:7" x14ac:dyDescent="0.45">
      <c r="A5463">
        <v>0</v>
      </c>
      <c r="B5463">
        <v>0</v>
      </c>
      <c r="C5463" t="s">
        <v>5130</v>
      </c>
      <c r="D5463" t="s">
        <v>5131</v>
      </c>
      <c r="E5463" s="32">
        <f t="shared" si="255"/>
        <v>45542</v>
      </c>
      <c r="F5463" s="51">
        <f t="shared" si="256"/>
        <v>0.4375</v>
      </c>
      <c r="G5463" s="33">
        <f t="shared" si="257"/>
        <v>45542.4375</v>
      </c>
    </row>
    <row r="5464" spans="1:7" x14ac:dyDescent="0.45">
      <c r="A5464">
        <v>0.24690000000000001</v>
      </c>
      <c r="B5464">
        <v>1.47</v>
      </c>
      <c r="C5464" t="s">
        <v>5131</v>
      </c>
      <c r="D5464" t="s">
        <v>5132</v>
      </c>
      <c r="E5464" s="32">
        <f t="shared" si="255"/>
        <v>45542</v>
      </c>
      <c r="F5464" s="51">
        <f t="shared" si="256"/>
        <v>0.45833333333333331</v>
      </c>
      <c r="G5464" s="33">
        <f t="shared" si="257"/>
        <v>45542.458333333336</v>
      </c>
    </row>
    <row r="5465" spans="1:7" x14ac:dyDescent="0.45">
      <c r="A5465">
        <v>0.79669999999999996</v>
      </c>
      <c r="B5465">
        <v>4.75</v>
      </c>
      <c r="C5465" t="s">
        <v>5132</v>
      </c>
      <c r="D5465" t="s">
        <v>5133</v>
      </c>
      <c r="E5465" s="32">
        <f t="shared" si="255"/>
        <v>45542</v>
      </c>
      <c r="F5465" s="51">
        <f t="shared" si="256"/>
        <v>0.47916666666666669</v>
      </c>
      <c r="G5465" s="33">
        <f t="shared" si="257"/>
        <v>45542.479166666664</v>
      </c>
    </row>
    <row r="5466" spans="1:7" x14ac:dyDescent="0.45">
      <c r="A5466">
        <v>0</v>
      </c>
      <c r="B5466">
        <v>0</v>
      </c>
      <c r="C5466" t="s">
        <v>5133</v>
      </c>
      <c r="D5466" t="s">
        <v>5134</v>
      </c>
      <c r="E5466" s="32">
        <f t="shared" si="255"/>
        <v>45542</v>
      </c>
      <c r="F5466" s="51">
        <f t="shared" si="256"/>
        <v>0.5</v>
      </c>
      <c r="G5466" s="33">
        <f t="shared" si="257"/>
        <v>45542.5</v>
      </c>
    </row>
    <row r="5467" spans="1:7" x14ac:dyDescent="0.45">
      <c r="A5467">
        <v>0</v>
      </c>
      <c r="B5467">
        <v>0</v>
      </c>
      <c r="C5467" t="s">
        <v>5134</v>
      </c>
      <c r="D5467" t="s">
        <v>5135</v>
      </c>
      <c r="E5467" s="32">
        <f t="shared" si="255"/>
        <v>45542</v>
      </c>
      <c r="F5467" s="51">
        <f t="shared" si="256"/>
        <v>0.52083333333333337</v>
      </c>
      <c r="G5467" s="33">
        <f t="shared" si="257"/>
        <v>45542.520833333336</v>
      </c>
    </row>
    <row r="5468" spans="1:7" x14ac:dyDescent="0.45">
      <c r="A5468">
        <v>0</v>
      </c>
      <c r="B5468">
        <v>0</v>
      </c>
      <c r="C5468" t="s">
        <v>5135</v>
      </c>
      <c r="D5468" t="s">
        <v>5136</v>
      </c>
      <c r="E5468" s="32">
        <f t="shared" si="255"/>
        <v>45542</v>
      </c>
      <c r="F5468" s="51">
        <f t="shared" si="256"/>
        <v>0.54166666666666663</v>
      </c>
      <c r="G5468" s="33">
        <f t="shared" si="257"/>
        <v>45542.541666666664</v>
      </c>
    </row>
    <row r="5469" spans="1:7" x14ac:dyDescent="0.45">
      <c r="A5469">
        <v>0</v>
      </c>
      <c r="B5469">
        <v>0</v>
      </c>
      <c r="C5469" t="s">
        <v>5136</v>
      </c>
      <c r="D5469" t="s">
        <v>5137</v>
      </c>
      <c r="E5469" s="32">
        <f t="shared" si="255"/>
        <v>45542</v>
      </c>
      <c r="F5469" s="51">
        <f t="shared" si="256"/>
        <v>0.5625</v>
      </c>
      <c r="G5469" s="33">
        <f t="shared" si="257"/>
        <v>45542.5625</v>
      </c>
    </row>
    <row r="5470" spans="1:7" x14ac:dyDescent="0.45">
      <c r="A5470">
        <v>0</v>
      </c>
      <c r="B5470">
        <v>0</v>
      </c>
      <c r="C5470" t="s">
        <v>5137</v>
      </c>
      <c r="D5470" t="s">
        <v>5138</v>
      </c>
      <c r="E5470" s="32">
        <f t="shared" si="255"/>
        <v>45542</v>
      </c>
      <c r="F5470" s="51">
        <f t="shared" si="256"/>
        <v>0.58333333333333337</v>
      </c>
      <c r="G5470" s="33">
        <f t="shared" si="257"/>
        <v>45542.583333333336</v>
      </c>
    </row>
    <row r="5471" spans="1:7" x14ac:dyDescent="0.45">
      <c r="A5471">
        <v>7.85E-2</v>
      </c>
      <c r="B5471">
        <v>0.47</v>
      </c>
      <c r="C5471" t="s">
        <v>5138</v>
      </c>
      <c r="D5471" t="s">
        <v>5139</v>
      </c>
      <c r="E5471" s="32">
        <f t="shared" si="255"/>
        <v>45542</v>
      </c>
      <c r="F5471" s="51">
        <f t="shared" si="256"/>
        <v>0.60416666666666663</v>
      </c>
      <c r="G5471" s="33">
        <f t="shared" si="257"/>
        <v>45542.604166666664</v>
      </c>
    </row>
    <row r="5472" spans="1:7" x14ac:dyDescent="0.45">
      <c r="A5472">
        <v>0</v>
      </c>
      <c r="B5472">
        <v>0</v>
      </c>
      <c r="C5472" t="s">
        <v>5139</v>
      </c>
      <c r="D5472" t="s">
        <v>5140</v>
      </c>
      <c r="E5472" s="32">
        <f t="shared" si="255"/>
        <v>45542</v>
      </c>
      <c r="F5472" s="51">
        <f t="shared" si="256"/>
        <v>0.625</v>
      </c>
      <c r="G5472" s="33">
        <f t="shared" si="257"/>
        <v>45542.625</v>
      </c>
    </row>
    <row r="5473" spans="1:7" x14ac:dyDescent="0.45">
      <c r="A5473">
        <v>0</v>
      </c>
      <c r="B5473">
        <v>0</v>
      </c>
      <c r="C5473" t="s">
        <v>5140</v>
      </c>
      <c r="D5473" t="s">
        <v>5141</v>
      </c>
      <c r="E5473" s="32">
        <f t="shared" si="255"/>
        <v>45542</v>
      </c>
      <c r="F5473" s="51">
        <f t="shared" si="256"/>
        <v>0.64583333333333337</v>
      </c>
      <c r="G5473" s="33">
        <f t="shared" si="257"/>
        <v>45542.645833333336</v>
      </c>
    </row>
    <row r="5474" spans="1:7" x14ac:dyDescent="0.45">
      <c r="A5474">
        <v>0</v>
      </c>
      <c r="B5474">
        <v>0</v>
      </c>
      <c r="C5474" t="s">
        <v>5141</v>
      </c>
      <c r="D5474" t="s">
        <v>5142</v>
      </c>
      <c r="E5474" s="32">
        <f t="shared" si="255"/>
        <v>45542</v>
      </c>
      <c r="F5474" s="51">
        <f t="shared" si="256"/>
        <v>0.66666666666666663</v>
      </c>
      <c r="G5474" s="33">
        <f t="shared" si="257"/>
        <v>45542.666666666664</v>
      </c>
    </row>
    <row r="5475" spans="1:7" x14ac:dyDescent="0.45">
      <c r="A5475">
        <v>0</v>
      </c>
      <c r="B5475">
        <v>0</v>
      </c>
      <c r="C5475" t="s">
        <v>5142</v>
      </c>
      <c r="D5475" t="s">
        <v>5143</v>
      </c>
      <c r="E5475" s="32">
        <f t="shared" si="255"/>
        <v>45542</v>
      </c>
      <c r="F5475" s="51">
        <f t="shared" si="256"/>
        <v>0.6875</v>
      </c>
      <c r="G5475" s="33">
        <f t="shared" si="257"/>
        <v>45542.6875</v>
      </c>
    </row>
    <row r="5476" spans="1:7" x14ac:dyDescent="0.45">
      <c r="A5476">
        <v>0</v>
      </c>
      <c r="B5476">
        <v>0</v>
      </c>
      <c r="C5476" t="s">
        <v>5143</v>
      </c>
      <c r="D5476" t="s">
        <v>5144</v>
      </c>
      <c r="E5476" s="32">
        <f t="shared" si="255"/>
        <v>45542</v>
      </c>
      <c r="F5476" s="51">
        <f t="shared" si="256"/>
        <v>0.70833333333333337</v>
      </c>
      <c r="G5476" s="33">
        <f t="shared" si="257"/>
        <v>45542.708333333336</v>
      </c>
    </row>
    <row r="5477" spans="1:7" x14ac:dyDescent="0.45">
      <c r="A5477">
        <v>0</v>
      </c>
      <c r="B5477">
        <v>0</v>
      </c>
      <c r="C5477" t="s">
        <v>5144</v>
      </c>
      <c r="D5477" t="s">
        <v>5145</v>
      </c>
      <c r="E5477" s="32">
        <f t="shared" si="255"/>
        <v>45542</v>
      </c>
      <c r="F5477" s="51">
        <f t="shared" si="256"/>
        <v>0.72916666666666663</v>
      </c>
      <c r="G5477" s="33">
        <f t="shared" si="257"/>
        <v>45542.729166666664</v>
      </c>
    </row>
    <row r="5478" spans="1:7" x14ac:dyDescent="0.45">
      <c r="A5478">
        <v>0</v>
      </c>
      <c r="B5478">
        <v>0</v>
      </c>
      <c r="C5478" t="s">
        <v>5145</v>
      </c>
      <c r="D5478" t="s">
        <v>5146</v>
      </c>
      <c r="E5478" s="32">
        <f t="shared" si="255"/>
        <v>45542</v>
      </c>
      <c r="F5478" s="51">
        <f t="shared" si="256"/>
        <v>0.75</v>
      </c>
      <c r="G5478" s="33">
        <f t="shared" si="257"/>
        <v>45542.75</v>
      </c>
    </row>
    <row r="5479" spans="1:7" x14ac:dyDescent="0.45">
      <c r="A5479">
        <v>0</v>
      </c>
      <c r="B5479">
        <v>0</v>
      </c>
      <c r="C5479" t="s">
        <v>5146</v>
      </c>
      <c r="D5479" t="s">
        <v>5147</v>
      </c>
      <c r="E5479" s="32">
        <f t="shared" si="255"/>
        <v>45542</v>
      </c>
      <c r="F5479" s="51">
        <f t="shared" si="256"/>
        <v>0.77083333333333337</v>
      </c>
      <c r="G5479" s="33">
        <f t="shared" si="257"/>
        <v>45542.770833333336</v>
      </c>
    </row>
    <row r="5480" spans="1:7" x14ac:dyDescent="0.45">
      <c r="A5480">
        <v>0.30299999999999999</v>
      </c>
      <c r="B5480">
        <v>1.81</v>
      </c>
      <c r="C5480" t="s">
        <v>5147</v>
      </c>
      <c r="D5480" t="s">
        <v>5148</v>
      </c>
      <c r="E5480" s="32">
        <f t="shared" si="255"/>
        <v>45542</v>
      </c>
      <c r="F5480" s="51">
        <f t="shared" si="256"/>
        <v>0.79166666666666663</v>
      </c>
      <c r="G5480" s="33">
        <f t="shared" si="257"/>
        <v>45542.791666666664</v>
      </c>
    </row>
    <row r="5481" spans="1:7" x14ac:dyDescent="0.45">
      <c r="A5481">
        <v>0.97619999999999996</v>
      </c>
      <c r="B5481">
        <v>5.82</v>
      </c>
      <c r="C5481" t="s">
        <v>5148</v>
      </c>
      <c r="D5481" t="s">
        <v>5149</v>
      </c>
      <c r="E5481" s="32">
        <f t="shared" si="255"/>
        <v>45542</v>
      </c>
      <c r="F5481" s="51">
        <f t="shared" si="256"/>
        <v>0.8125</v>
      </c>
      <c r="G5481" s="33">
        <f t="shared" si="257"/>
        <v>45542.8125</v>
      </c>
    </row>
    <row r="5482" spans="1:7" x14ac:dyDescent="0.45">
      <c r="A5482">
        <v>0</v>
      </c>
      <c r="B5482">
        <v>0</v>
      </c>
      <c r="C5482" t="s">
        <v>5149</v>
      </c>
      <c r="D5482" t="s">
        <v>5150</v>
      </c>
      <c r="E5482" s="32">
        <f t="shared" si="255"/>
        <v>45542</v>
      </c>
      <c r="F5482" s="51">
        <f t="shared" si="256"/>
        <v>0.83333333333333337</v>
      </c>
      <c r="G5482" s="33">
        <f t="shared" si="257"/>
        <v>45542.833333333336</v>
      </c>
    </row>
    <row r="5483" spans="1:7" x14ac:dyDescent="0.45">
      <c r="A5483">
        <v>0</v>
      </c>
      <c r="B5483">
        <v>0</v>
      </c>
      <c r="C5483" t="s">
        <v>5150</v>
      </c>
      <c r="D5483" t="s">
        <v>5151</v>
      </c>
      <c r="E5483" s="32">
        <f t="shared" si="255"/>
        <v>45542</v>
      </c>
      <c r="F5483" s="51">
        <f t="shared" si="256"/>
        <v>0.85416666666666663</v>
      </c>
      <c r="G5483" s="33">
        <f t="shared" si="257"/>
        <v>45542.854166666664</v>
      </c>
    </row>
    <row r="5484" spans="1:7" x14ac:dyDescent="0.45">
      <c r="A5484">
        <v>0</v>
      </c>
      <c r="B5484">
        <v>0</v>
      </c>
      <c r="C5484" t="s">
        <v>5151</v>
      </c>
      <c r="D5484" t="s">
        <v>5152</v>
      </c>
      <c r="E5484" s="32">
        <f t="shared" si="255"/>
        <v>45542</v>
      </c>
      <c r="F5484" s="51">
        <f t="shared" si="256"/>
        <v>0.875</v>
      </c>
      <c r="G5484" s="33">
        <f t="shared" si="257"/>
        <v>45542.875</v>
      </c>
    </row>
    <row r="5485" spans="1:7" x14ac:dyDescent="0.45">
      <c r="A5485">
        <v>0</v>
      </c>
      <c r="B5485">
        <v>0</v>
      </c>
      <c r="C5485" t="s">
        <v>5152</v>
      </c>
      <c r="D5485" t="s">
        <v>5153</v>
      </c>
      <c r="E5485" s="32">
        <f t="shared" si="255"/>
        <v>45542</v>
      </c>
      <c r="F5485" s="51">
        <f t="shared" si="256"/>
        <v>0.89583333333333337</v>
      </c>
      <c r="G5485" s="33">
        <f t="shared" si="257"/>
        <v>45542.895833333336</v>
      </c>
    </row>
    <row r="5486" spans="1:7" x14ac:dyDescent="0.45">
      <c r="A5486">
        <v>0.20200000000000001</v>
      </c>
      <c r="B5486">
        <v>1.21</v>
      </c>
      <c r="C5486" t="s">
        <v>5153</v>
      </c>
      <c r="D5486" t="s">
        <v>5154</v>
      </c>
      <c r="E5486" s="32">
        <f t="shared" si="255"/>
        <v>45542</v>
      </c>
      <c r="F5486" s="51">
        <f t="shared" si="256"/>
        <v>0.91666666666666663</v>
      </c>
      <c r="G5486" s="33">
        <f t="shared" si="257"/>
        <v>45542.916666666664</v>
      </c>
    </row>
    <row r="5487" spans="1:7" x14ac:dyDescent="0.45">
      <c r="A5487">
        <v>0</v>
      </c>
      <c r="B5487">
        <v>0</v>
      </c>
      <c r="C5487" t="s">
        <v>5154</v>
      </c>
      <c r="D5487" t="s">
        <v>5155</v>
      </c>
      <c r="E5487" s="32">
        <f t="shared" si="255"/>
        <v>45542</v>
      </c>
      <c r="F5487" s="51">
        <f t="shared" si="256"/>
        <v>0.9375</v>
      </c>
      <c r="G5487" s="33">
        <f t="shared" si="257"/>
        <v>45542.9375</v>
      </c>
    </row>
    <row r="5488" spans="1:7" x14ac:dyDescent="0.45">
      <c r="A5488">
        <v>0</v>
      </c>
      <c r="B5488">
        <v>0</v>
      </c>
      <c r="C5488" t="s">
        <v>5155</v>
      </c>
      <c r="D5488" t="s">
        <v>5156</v>
      </c>
      <c r="E5488" s="32">
        <f t="shared" si="255"/>
        <v>45542</v>
      </c>
      <c r="F5488" s="51">
        <f t="shared" si="256"/>
        <v>0.95833333333333337</v>
      </c>
      <c r="G5488" s="33">
        <f t="shared" si="257"/>
        <v>45542.958333333336</v>
      </c>
    </row>
    <row r="5489" spans="1:7" x14ac:dyDescent="0.45">
      <c r="A5489">
        <v>0</v>
      </c>
      <c r="B5489">
        <v>0</v>
      </c>
      <c r="C5489" t="s">
        <v>5156</v>
      </c>
      <c r="D5489" t="s">
        <v>5157</v>
      </c>
      <c r="E5489" s="32">
        <f t="shared" si="255"/>
        <v>45542</v>
      </c>
      <c r="F5489" s="51">
        <f t="shared" si="256"/>
        <v>0.97916666666666663</v>
      </c>
      <c r="G5489" s="33">
        <f t="shared" si="257"/>
        <v>45542.979166666664</v>
      </c>
    </row>
    <row r="5490" spans="1:7" x14ac:dyDescent="0.45">
      <c r="A5490">
        <v>1.12E-2</v>
      </c>
      <c r="B5490">
        <v>7.0000000000000007E-2</v>
      </c>
      <c r="C5490" t="s">
        <v>5157</v>
      </c>
      <c r="D5490" t="s">
        <v>5158</v>
      </c>
      <c r="E5490" s="32">
        <f t="shared" si="255"/>
        <v>45543</v>
      </c>
      <c r="F5490" s="51">
        <f t="shared" si="256"/>
        <v>0</v>
      </c>
      <c r="G5490" s="33">
        <f t="shared" si="257"/>
        <v>45543</v>
      </c>
    </row>
    <row r="5491" spans="1:7" x14ac:dyDescent="0.45">
      <c r="A5491">
        <v>0</v>
      </c>
      <c r="B5491">
        <v>0</v>
      </c>
      <c r="C5491" t="s">
        <v>5158</v>
      </c>
      <c r="D5491" t="s">
        <v>5159</v>
      </c>
      <c r="E5491" s="32">
        <f t="shared" si="255"/>
        <v>45543</v>
      </c>
      <c r="F5491" s="51">
        <f t="shared" si="256"/>
        <v>2.0833333333333332E-2</v>
      </c>
      <c r="G5491" s="33">
        <f t="shared" si="257"/>
        <v>45543.020833333336</v>
      </c>
    </row>
    <row r="5492" spans="1:7" x14ac:dyDescent="0.45">
      <c r="A5492">
        <v>0</v>
      </c>
      <c r="B5492">
        <v>0</v>
      </c>
      <c r="C5492" t="s">
        <v>5159</v>
      </c>
      <c r="D5492" t="s">
        <v>5160</v>
      </c>
      <c r="E5492" s="32">
        <f t="shared" si="255"/>
        <v>45543</v>
      </c>
      <c r="F5492" s="51">
        <f t="shared" si="256"/>
        <v>4.1666666666666664E-2</v>
      </c>
      <c r="G5492" s="33">
        <f t="shared" si="257"/>
        <v>45543.041666666664</v>
      </c>
    </row>
    <row r="5493" spans="1:7" x14ac:dyDescent="0.45">
      <c r="A5493">
        <v>0</v>
      </c>
      <c r="B5493">
        <v>0</v>
      </c>
      <c r="C5493" t="s">
        <v>5160</v>
      </c>
      <c r="D5493" t="s">
        <v>5161</v>
      </c>
      <c r="E5493" s="32">
        <f t="shared" si="255"/>
        <v>45543</v>
      </c>
      <c r="F5493" s="51">
        <f t="shared" si="256"/>
        <v>6.25E-2</v>
      </c>
      <c r="G5493" s="33">
        <f t="shared" si="257"/>
        <v>45543.0625</v>
      </c>
    </row>
    <row r="5494" spans="1:7" x14ac:dyDescent="0.45">
      <c r="A5494">
        <v>0</v>
      </c>
      <c r="B5494">
        <v>0</v>
      </c>
      <c r="C5494" t="s">
        <v>5161</v>
      </c>
      <c r="D5494" t="s">
        <v>5162</v>
      </c>
      <c r="E5494" s="32">
        <f t="shared" si="255"/>
        <v>45543</v>
      </c>
      <c r="F5494" s="51">
        <f t="shared" si="256"/>
        <v>8.3333333333333329E-2</v>
      </c>
      <c r="G5494" s="33">
        <f t="shared" si="257"/>
        <v>45543.083333333336</v>
      </c>
    </row>
    <row r="5495" spans="1:7" x14ac:dyDescent="0.45">
      <c r="A5495">
        <v>0</v>
      </c>
      <c r="B5495">
        <v>0</v>
      </c>
      <c r="C5495" t="s">
        <v>5162</v>
      </c>
      <c r="D5495" t="s">
        <v>5163</v>
      </c>
      <c r="E5495" s="32">
        <f t="shared" si="255"/>
        <v>45543</v>
      </c>
      <c r="F5495" s="51">
        <f t="shared" si="256"/>
        <v>0.10416666666666667</v>
      </c>
      <c r="G5495" s="33">
        <f t="shared" si="257"/>
        <v>45543.104166666664</v>
      </c>
    </row>
    <row r="5496" spans="1:7" x14ac:dyDescent="0.45">
      <c r="A5496">
        <v>0</v>
      </c>
      <c r="B5496">
        <v>0</v>
      </c>
      <c r="C5496" t="s">
        <v>5163</v>
      </c>
      <c r="D5496" t="s">
        <v>5164</v>
      </c>
      <c r="E5496" s="32">
        <f t="shared" si="255"/>
        <v>45543</v>
      </c>
      <c r="F5496" s="51">
        <f t="shared" si="256"/>
        <v>0.125</v>
      </c>
      <c r="G5496" s="33">
        <f t="shared" si="257"/>
        <v>45543.125</v>
      </c>
    </row>
    <row r="5497" spans="1:7" x14ac:dyDescent="0.45">
      <c r="A5497">
        <v>0</v>
      </c>
      <c r="B5497">
        <v>0</v>
      </c>
      <c r="C5497" t="s">
        <v>5164</v>
      </c>
      <c r="D5497" t="s">
        <v>5165</v>
      </c>
      <c r="E5497" s="32">
        <f t="shared" si="255"/>
        <v>45543</v>
      </c>
      <c r="F5497" s="51">
        <f t="shared" si="256"/>
        <v>0.14583333333333334</v>
      </c>
      <c r="G5497" s="33">
        <f t="shared" si="257"/>
        <v>45543.145833333336</v>
      </c>
    </row>
    <row r="5498" spans="1:7" x14ac:dyDescent="0.45">
      <c r="A5498">
        <v>0</v>
      </c>
      <c r="B5498">
        <v>0</v>
      </c>
      <c r="C5498" t="s">
        <v>5165</v>
      </c>
      <c r="D5498" t="s">
        <v>5166</v>
      </c>
      <c r="E5498" s="32">
        <f t="shared" si="255"/>
        <v>45543</v>
      </c>
      <c r="F5498" s="51">
        <f t="shared" si="256"/>
        <v>0.16666666666666666</v>
      </c>
      <c r="G5498" s="33">
        <f t="shared" si="257"/>
        <v>45543.166666666664</v>
      </c>
    </row>
    <row r="5499" spans="1:7" x14ac:dyDescent="0.45">
      <c r="A5499">
        <v>0</v>
      </c>
      <c r="B5499">
        <v>0</v>
      </c>
      <c r="C5499" t="s">
        <v>5166</v>
      </c>
      <c r="D5499" t="s">
        <v>5167</v>
      </c>
      <c r="E5499" s="32">
        <f t="shared" si="255"/>
        <v>45543</v>
      </c>
      <c r="F5499" s="51">
        <f t="shared" si="256"/>
        <v>0.1875</v>
      </c>
      <c r="G5499" s="33">
        <f t="shared" si="257"/>
        <v>45543.1875</v>
      </c>
    </row>
    <row r="5500" spans="1:7" x14ac:dyDescent="0.45">
      <c r="A5500">
        <v>0</v>
      </c>
      <c r="B5500">
        <v>0</v>
      </c>
      <c r="C5500" t="s">
        <v>5167</v>
      </c>
      <c r="D5500" t="s">
        <v>5168</v>
      </c>
      <c r="E5500" s="32">
        <f t="shared" si="255"/>
        <v>45543</v>
      </c>
      <c r="F5500" s="51">
        <f t="shared" si="256"/>
        <v>0.20833333333333334</v>
      </c>
      <c r="G5500" s="33">
        <f t="shared" si="257"/>
        <v>45543.208333333336</v>
      </c>
    </row>
    <row r="5501" spans="1:7" x14ac:dyDescent="0.45">
      <c r="A5501">
        <v>0</v>
      </c>
      <c r="B5501">
        <v>0</v>
      </c>
      <c r="C5501" t="s">
        <v>5168</v>
      </c>
      <c r="D5501" t="s">
        <v>5169</v>
      </c>
      <c r="E5501" s="32">
        <f t="shared" si="255"/>
        <v>45543</v>
      </c>
      <c r="F5501" s="51">
        <f t="shared" si="256"/>
        <v>0.22916666666666666</v>
      </c>
      <c r="G5501" s="33">
        <f t="shared" si="257"/>
        <v>45543.229166666664</v>
      </c>
    </row>
    <row r="5502" spans="1:7" x14ac:dyDescent="0.45">
      <c r="A5502">
        <v>0</v>
      </c>
      <c r="B5502">
        <v>0</v>
      </c>
      <c r="C5502" t="s">
        <v>5169</v>
      </c>
      <c r="D5502" t="s">
        <v>5170</v>
      </c>
      <c r="E5502" s="32">
        <f t="shared" si="255"/>
        <v>45543</v>
      </c>
      <c r="F5502" s="51">
        <f t="shared" si="256"/>
        <v>0.25</v>
      </c>
      <c r="G5502" s="33">
        <f t="shared" si="257"/>
        <v>45543.25</v>
      </c>
    </row>
    <row r="5503" spans="1:7" x14ac:dyDescent="0.45">
      <c r="A5503">
        <v>0</v>
      </c>
      <c r="B5503">
        <v>0</v>
      </c>
      <c r="C5503" t="s">
        <v>5170</v>
      </c>
      <c r="D5503" t="s">
        <v>5171</v>
      </c>
      <c r="E5503" s="32">
        <f t="shared" si="255"/>
        <v>45543</v>
      </c>
      <c r="F5503" s="51">
        <f t="shared" si="256"/>
        <v>0.27083333333333331</v>
      </c>
      <c r="G5503" s="33">
        <f t="shared" si="257"/>
        <v>45543.270833333336</v>
      </c>
    </row>
    <row r="5504" spans="1:7" x14ac:dyDescent="0.45">
      <c r="A5504">
        <v>0</v>
      </c>
      <c r="B5504">
        <v>0</v>
      </c>
      <c r="C5504" t="s">
        <v>5171</v>
      </c>
      <c r="D5504" t="s">
        <v>5172</v>
      </c>
      <c r="E5504" s="32">
        <f t="shared" si="255"/>
        <v>45543</v>
      </c>
      <c r="F5504" s="51">
        <f t="shared" si="256"/>
        <v>0.29166666666666669</v>
      </c>
      <c r="G5504" s="33">
        <f t="shared" si="257"/>
        <v>45543.291666666664</v>
      </c>
    </row>
    <row r="5505" spans="1:7" x14ac:dyDescent="0.45">
      <c r="A5505">
        <v>0</v>
      </c>
      <c r="B5505">
        <v>0</v>
      </c>
      <c r="C5505" t="s">
        <v>5172</v>
      </c>
      <c r="D5505" t="s">
        <v>5173</v>
      </c>
      <c r="E5505" s="32">
        <f t="shared" si="255"/>
        <v>45543</v>
      </c>
      <c r="F5505" s="51">
        <f t="shared" si="256"/>
        <v>0.3125</v>
      </c>
      <c r="G5505" s="33">
        <f t="shared" si="257"/>
        <v>45543.3125</v>
      </c>
    </row>
    <row r="5506" spans="1:7" x14ac:dyDescent="0.45">
      <c r="A5506">
        <v>0</v>
      </c>
      <c r="B5506">
        <v>0</v>
      </c>
      <c r="C5506" t="s">
        <v>5173</v>
      </c>
      <c r="D5506" t="s">
        <v>5174</v>
      </c>
      <c r="E5506" s="32">
        <f t="shared" si="255"/>
        <v>45543</v>
      </c>
      <c r="F5506" s="51">
        <f t="shared" si="256"/>
        <v>0.33333333333333331</v>
      </c>
      <c r="G5506" s="33">
        <f t="shared" si="257"/>
        <v>45543.333333333336</v>
      </c>
    </row>
    <row r="5507" spans="1:7" x14ac:dyDescent="0.45">
      <c r="A5507">
        <v>0.20200000000000001</v>
      </c>
      <c r="B5507">
        <v>1.21</v>
      </c>
      <c r="C5507" t="s">
        <v>5174</v>
      </c>
      <c r="D5507" t="s">
        <v>5175</v>
      </c>
      <c r="E5507" s="32">
        <f t="shared" si="255"/>
        <v>45543</v>
      </c>
      <c r="F5507" s="51">
        <f t="shared" si="256"/>
        <v>0.35416666666666669</v>
      </c>
      <c r="G5507" s="33">
        <f t="shared" si="257"/>
        <v>45543.354166666664</v>
      </c>
    </row>
    <row r="5508" spans="1:7" x14ac:dyDescent="0.45">
      <c r="A5508">
        <v>0</v>
      </c>
      <c r="B5508">
        <v>0</v>
      </c>
      <c r="C5508" t="s">
        <v>5175</v>
      </c>
      <c r="D5508" t="s">
        <v>5176</v>
      </c>
      <c r="E5508" s="32">
        <f t="shared" ref="E5508:E5571" si="258">DATE(MID(C5508,2,4),MID(C5508,7,2),MID(C5508,10,2))</f>
        <v>45543</v>
      </c>
      <c r="F5508" s="51">
        <f t="shared" ref="F5508:F5571" si="259">TIME(MID(C5508,13,2),MID(C5508,16,2),0)</f>
        <v>0.375</v>
      </c>
      <c r="G5508" s="33">
        <f t="shared" ref="G5508:G5571" si="260">E5508+F5508</f>
        <v>45543.375</v>
      </c>
    </row>
    <row r="5509" spans="1:7" x14ac:dyDescent="0.45">
      <c r="A5509">
        <v>0</v>
      </c>
      <c r="B5509">
        <v>0</v>
      </c>
      <c r="C5509" t="s">
        <v>5176</v>
      </c>
      <c r="D5509" t="s">
        <v>5177</v>
      </c>
      <c r="E5509" s="32">
        <f t="shared" si="258"/>
        <v>45543</v>
      </c>
      <c r="F5509" s="51">
        <f t="shared" si="259"/>
        <v>0.39583333333333331</v>
      </c>
      <c r="G5509" s="33">
        <f t="shared" si="260"/>
        <v>45543.395833333336</v>
      </c>
    </row>
    <row r="5510" spans="1:7" x14ac:dyDescent="0.45">
      <c r="A5510">
        <v>0</v>
      </c>
      <c r="B5510">
        <v>0</v>
      </c>
      <c r="C5510" t="s">
        <v>5177</v>
      </c>
      <c r="D5510" t="s">
        <v>5178</v>
      </c>
      <c r="E5510" s="32">
        <f t="shared" si="258"/>
        <v>45543</v>
      </c>
      <c r="F5510" s="51">
        <f t="shared" si="259"/>
        <v>0.41666666666666669</v>
      </c>
      <c r="G5510" s="33">
        <f t="shared" si="260"/>
        <v>45543.416666666664</v>
      </c>
    </row>
    <row r="5511" spans="1:7" x14ac:dyDescent="0.45">
      <c r="A5511">
        <v>0</v>
      </c>
      <c r="B5511">
        <v>0</v>
      </c>
      <c r="C5511" t="s">
        <v>5178</v>
      </c>
      <c r="D5511" t="s">
        <v>5179</v>
      </c>
      <c r="E5511" s="32">
        <f t="shared" si="258"/>
        <v>45543</v>
      </c>
      <c r="F5511" s="51">
        <f t="shared" si="259"/>
        <v>0.4375</v>
      </c>
      <c r="G5511" s="33">
        <f t="shared" si="260"/>
        <v>45543.4375</v>
      </c>
    </row>
    <row r="5512" spans="1:7" x14ac:dyDescent="0.45">
      <c r="A5512">
        <v>0</v>
      </c>
      <c r="B5512">
        <v>0</v>
      </c>
      <c r="C5512" t="s">
        <v>5179</v>
      </c>
      <c r="D5512" t="s">
        <v>5180</v>
      </c>
      <c r="E5512" s="32">
        <f t="shared" si="258"/>
        <v>45543</v>
      </c>
      <c r="F5512" s="51">
        <f t="shared" si="259"/>
        <v>0.45833333333333331</v>
      </c>
      <c r="G5512" s="33">
        <f t="shared" si="260"/>
        <v>45543.458333333336</v>
      </c>
    </row>
    <row r="5513" spans="1:7" x14ac:dyDescent="0.45">
      <c r="A5513">
        <v>0</v>
      </c>
      <c r="B5513">
        <v>0</v>
      </c>
      <c r="C5513" t="s">
        <v>5180</v>
      </c>
      <c r="D5513" t="s">
        <v>5181</v>
      </c>
      <c r="E5513" s="32">
        <f t="shared" si="258"/>
        <v>45543</v>
      </c>
      <c r="F5513" s="51">
        <f t="shared" si="259"/>
        <v>0.47916666666666669</v>
      </c>
      <c r="G5513" s="33">
        <f t="shared" si="260"/>
        <v>45543.479166666664</v>
      </c>
    </row>
    <row r="5514" spans="1:7" x14ac:dyDescent="0.45">
      <c r="A5514">
        <v>0</v>
      </c>
      <c r="B5514">
        <v>0</v>
      </c>
      <c r="C5514" t="s">
        <v>5181</v>
      </c>
      <c r="D5514" t="s">
        <v>5182</v>
      </c>
      <c r="E5514" s="32">
        <f t="shared" si="258"/>
        <v>45543</v>
      </c>
      <c r="F5514" s="51">
        <f t="shared" si="259"/>
        <v>0.5</v>
      </c>
      <c r="G5514" s="33">
        <f t="shared" si="260"/>
        <v>45543.5</v>
      </c>
    </row>
    <row r="5515" spans="1:7" x14ac:dyDescent="0.45">
      <c r="A5515">
        <v>0</v>
      </c>
      <c r="B5515">
        <v>0</v>
      </c>
      <c r="C5515" t="s">
        <v>5182</v>
      </c>
      <c r="D5515" t="s">
        <v>5183</v>
      </c>
      <c r="E5515" s="32">
        <f t="shared" si="258"/>
        <v>45543</v>
      </c>
      <c r="F5515" s="51">
        <f t="shared" si="259"/>
        <v>0.52083333333333337</v>
      </c>
      <c r="G5515" s="33">
        <f t="shared" si="260"/>
        <v>45543.520833333336</v>
      </c>
    </row>
    <row r="5516" spans="1:7" x14ac:dyDescent="0.45">
      <c r="A5516">
        <v>0</v>
      </c>
      <c r="B5516">
        <v>0</v>
      </c>
      <c r="C5516" t="s">
        <v>5183</v>
      </c>
      <c r="D5516" t="s">
        <v>5184</v>
      </c>
      <c r="E5516" s="32">
        <f t="shared" si="258"/>
        <v>45543</v>
      </c>
      <c r="F5516" s="51">
        <f t="shared" si="259"/>
        <v>0.54166666666666663</v>
      </c>
      <c r="G5516" s="33">
        <f t="shared" si="260"/>
        <v>45543.541666666664</v>
      </c>
    </row>
    <row r="5517" spans="1:7" x14ac:dyDescent="0.45">
      <c r="A5517">
        <v>0</v>
      </c>
      <c r="B5517">
        <v>0</v>
      </c>
      <c r="C5517" t="s">
        <v>5184</v>
      </c>
      <c r="D5517" t="s">
        <v>5185</v>
      </c>
      <c r="E5517" s="32">
        <f t="shared" si="258"/>
        <v>45543</v>
      </c>
      <c r="F5517" s="51">
        <f t="shared" si="259"/>
        <v>0.5625</v>
      </c>
      <c r="G5517" s="33">
        <f t="shared" si="260"/>
        <v>45543.5625</v>
      </c>
    </row>
    <row r="5518" spans="1:7" x14ac:dyDescent="0.45">
      <c r="A5518">
        <v>0</v>
      </c>
      <c r="B5518">
        <v>0</v>
      </c>
      <c r="C5518" t="s">
        <v>5185</v>
      </c>
      <c r="D5518" t="s">
        <v>5186</v>
      </c>
      <c r="E5518" s="32">
        <f t="shared" si="258"/>
        <v>45543</v>
      </c>
      <c r="F5518" s="51">
        <f t="shared" si="259"/>
        <v>0.58333333333333337</v>
      </c>
      <c r="G5518" s="33">
        <f t="shared" si="260"/>
        <v>45543.583333333336</v>
      </c>
    </row>
    <row r="5519" spans="1:7" x14ac:dyDescent="0.45">
      <c r="A5519">
        <v>0.40389999999999998</v>
      </c>
      <c r="B5519">
        <v>2.41</v>
      </c>
      <c r="C5519" t="s">
        <v>5186</v>
      </c>
      <c r="D5519" t="s">
        <v>5187</v>
      </c>
      <c r="E5519" s="32">
        <f t="shared" si="258"/>
        <v>45543</v>
      </c>
      <c r="F5519" s="51">
        <f t="shared" si="259"/>
        <v>0.60416666666666663</v>
      </c>
      <c r="G5519" s="33">
        <f t="shared" si="260"/>
        <v>45543.604166666664</v>
      </c>
    </row>
    <row r="5520" spans="1:7" x14ac:dyDescent="0.45">
      <c r="A5520">
        <v>0.15709999999999999</v>
      </c>
      <c r="B5520">
        <v>0.94</v>
      </c>
      <c r="C5520" t="s">
        <v>5187</v>
      </c>
      <c r="D5520" t="s">
        <v>5188</v>
      </c>
      <c r="E5520" s="32">
        <f t="shared" si="258"/>
        <v>45543</v>
      </c>
      <c r="F5520" s="51">
        <f t="shared" si="259"/>
        <v>0.625</v>
      </c>
      <c r="G5520" s="33">
        <f t="shared" si="260"/>
        <v>45543.625</v>
      </c>
    </row>
    <row r="5521" spans="1:7" x14ac:dyDescent="0.45">
      <c r="A5521">
        <v>0.22439999999999999</v>
      </c>
      <c r="B5521">
        <v>1.34</v>
      </c>
      <c r="C5521" t="s">
        <v>5188</v>
      </c>
      <c r="D5521" t="s">
        <v>5189</v>
      </c>
      <c r="E5521" s="32">
        <f t="shared" si="258"/>
        <v>45543</v>
      </c>
      <c r="F5521" s="51">
        <f t="shared" si="259"/>
        <v>0.64583333333333337</v>
      </c>
      <c r="G5521" s="33">
        <f t="shared" si="260"/>
        <v>45543.645833333336</v>
      </c>
    </row>
    <row r="5522" spans="1:7" x14ac:dyDescent="0.45">
      <c r="A5522">
        <v>0.2132</v>
      </c>
      <c r="B5522">
        <v>1.27</v>
      </c>
      <c r="C5522" t="s">
        <v>5189</v>
      </c>
      <c r="D5522" t="s">
        <v>5190</v>
      </c>
      <c r="E5522" s="32">
        <f t="shared" si="258"/>
        <v>45543</v>
      </c>
      <c r="F5522" s="51">
        <f t="shared" si="259"/>
        <v>0.66666666666666663</v>
      </c>
      <c r="G5522" s="33">
        <f t="shared" si="260"/>
        <v>45543.666666666664</v>
      </c>
    </row>
    <row r="5523" spans="1:7" x14ac:dyDescent="0.45">
      <c r="A5523">
        <v>3.3437000000000001</v>
      </c>
      <c r="B5523">
        <v>19.95</v>
      </c>
      <c r="C5523" t="s">
        <v>5190</v>
      </c>
      <c r="D5523" t="s">
        <v>5191</v>
      </c>
      <c r="E5523" s="32">
        <f t="shared" si="258"/>
        <v>45543</v>
      </c>
      <c r="F5523" s="51">
        <f t="shared" si="259"/>
        <v>0.6875</v>
      </c>
      <c r="G5523" s="33">
        <f t="shared" si="260"/>
        <v>45543.6875</v>
      </c>
    </row>
    <row r="5524" spans="1:7" x14ac:dyDescent="0.45">
      <c r="A5524">
        <v>0.1234</v>
      </c>
      <c r="B5524">
        <v>0.74</v>
      </c>
      <c r="C5524" t="s">
        <v>5191</v>
      </c>
      <c r="D5524" t="s">
        <v>5192</v>
      </c>
      <c r="E5524" s="32">
        <f t="shared" si="258"/>
        <v>45543</v>
      </c>
      <c r="F5524" s="51">
        <f t="shared" si="259"/>
        <v>0.70833333333333337</v>
      </c>
      <c r="G5524" s="33">
        <f t="shared" si="260"/>
        <v>45543.708333333336</v>
      </c>
    </row>
    <row r="5525" spans="1:7" x14ac:dyDescent="0.45">
      <c r="A5525">
        <v>3.6690999999999998</v>
      </c>
      <c r="B5525">
        <v>21.89</v>
      </c>
      <c r="C5525" t="s">
        <v>5192</v>
      </c>
      <c r="D5525" t="s">
        <v>5193</v>
      </c>
      <c r="E5525" s="32">
        <f t="shared" si="258"/>
        <v>45543</v>
      </c>
      <c r="F5525" s="51">
        <f t="shared" si="259"/>
        <v>0.72916666666666663</v>
      </c>
      <c r="G5525" s="33">
        <f t="shared" si="260"/>
        <v>45543.729166666664</v>
      </c>
    </row>
    <row r="5526" spans="1:7" x14ac:dyDescent="0.45">
      <c r="A5526">
        <v>3.1193</v>
      </c>
      <c r="B5526">
        <v>18.61</v>
      </c>
      <c r="C5526" t="s">
        <v>5193</v>
      </c>
      <c r="D5526" t="s">
        <v>5194</v>
      </c>
      <c r="E5526" s="32">
        <f t="shared" si="258"/>
        <v>45543</v>
      </c>
      <c r="F5526" s="51">
        <f t="shared" si="259"/>
        <v>0.75</v>
      </c>
      <c r="G5526" s="33">
        <f t="shared" si="260"/>
        <v>45543.75</v>
      </c>
    </row>
    <row r="5527" spans="1:7" x14ac:dyDescent="0.45">
      <c r="A5527">
        <v>0.66200000000000003</v>
      </c>
      <c r="B5527">
        <v>3.95</v>
      </c>
      <c r="C5527" t="s">
        <v>5194</v>
      </c>
      <c r="D5527" t="s">
        <v>5195</v>
      </c>
      <c r="E5527" s="32">
        <f t="shared" si="258"/>
        <v>45543</v>
      </c>
      <c r="F5527" s="51">
        <f t="shared" si="259"/>
        <v>0.77083333333333337</v>
      </c>
      <c r="G5527" s="33">
        <f t="shared" si="260"/>
        <v>45543.770833333336</v>
      </c>
    </row>
    <row r="5528" spans="1:7" x14ac:dyDescent="0.45">
      <c r="A5528">
        <v>0.17949999999999999</v>
      </c>
      <c r="B5528">
        <v>1.07</v>
      </c>
      <c r="C5528" t="s">
        <v>5195</v>
      </c>
      <c r="D5528" t="s">
        <v>5196</v>
      </c>
      <c r="E5528" s="32">
        <f t="shared" si="258"/>
        <v>45543</v>
      </c>
      <c r="F5528" s="51">
        <f t="shared" si="259"/>
        <v>0.79166666666666663</v>
      </c>
      <c r="G5528" s="33">
        <f t="shared" si="260"/>
        <v>45543.791666666664</v>
      </c>
    </row>
    <row r="5529" spans="1:7" x14ac:dyDescent="0.45">
      <c r="A5529">
        <v>4.4900000000000002E-2</v>
      </c>
      <c r="B5529">
        <v>0.27</v>
      </c>
      <c r="C5529" t="s">
        <v>5196</v>
      </c>
      <c r="D5529" t="s">
        <v>5197</v>
      </c>
      <c r="E5529" s="32">
        <f t="shared" si="258"/>
        <v>45543</v>
      </c>
      <c r="F5529" s="51">
        <f t="shared" si="259"/>
        <v>0.8125</v>
      </c>
      <c r="G5529" s="33">
        <f t="shared" si="260"/>
        <v>45543.8125</v>
      </c>
    </row>
    <row r="5530" spans="1:7" x14ac:dyDescent="0.45">
      <c r="A5530">
        <v>4.4900000000000002E-2</v>
      </c>
      <c r="B5530">
        <v>0.27</v>
      </c>
      <c r="C5530" t="s">
        <v>5197</v>
      </c>
      <c r="D5530" t="s">
        <v>5198</v>
      </c>
      <c r="E5530" s="32">
        <f t="shared" si="258"/>
        <v>45543</v>
      </c>
      <c r="F5530" s="51">
        <f t="shared" si="259"/>
        <v>0.83333333333333337</v>
      </c>
      <c r="G5530" s="33">
        <f t="shared" si="260"/>
        <v>45543.833333333336</v>
      </c>
    </row>
    <row r="5531" spans="1:7" x14ac:dyDescent="0.45">
      <c r="A5531">
        <v>5.6099999999999997E-2</v>
      </c>
      <c r="B5531">
        <v>0.33</v>
      </c>
      <c r="C5531" t="s">
        <v>5198</v>
      </c>
      <c r="D5531" t="s">
        <v>5199</v>
      </c>
      <c r="E5531" s="32">
        <f t="shared" si="258"/>
        <v>45543</v>
      </c>
      <c r="F5531" s="51">
        <f t="shared" si="259"/>
        <v>0.85416666666666663</v>
      </c>
      <c r="G5531" s="33">
        <f t="shared" si="260"/>
        <v>45543.854166666664</v>
      </c>
    </row>
    <row r="5532" spans="1:7" x14ac:dyDescent="0.45">
      <c r="A5532">
        <v>0</v>
      </c>
      <c r="B5532">
        <v>0</v>
      </c>
      <c r="C5532" t="s">
        <v>5199</v>
      </c>
      <c r="D5532" t="s">
        <v>5200</v>
      </c>
      <c r="E5532" s="32">
        <f t="shared" si="258"/>
        <v>45543</v>
      </c>
      <c r="F5532" s="51">
        <f t="shared" si="259"/>
        <v>0.875</v>
      </c>
      <c r="G5532" s="33">
        <f t="shared" si="260"/>
        <v>45543.875</v>
      </c>
    </row>
    <row r="5533" spans="1:7" x14ac:dyDescent="0.45">
      <c r="A5533">
        <v>0</v>
      </c>
      <c r="B5533">
        <v>0</v>
      </c>
      <c r="C5533" t="s">
        <v>5200</v>
      </c>
      <c r="D5533" t="s">
        <v>5201</v>
      </c>
      <c r="E5533" s="32">
        <f t="shared" si="258"/>
        <v>45543</v>
      </c>
      <c r="F5533" s="51">
        <f t="shared" si="259"/>
        <v>0.89583333333333337</v>
      </c>
      <c r="G5533" s="33">
        <f t="shared" si="260"/>
        <v>45543.895833333336</v>
      </c>
    </row>
    <row r="5534" spans="1:7" x14ac:dyDescent="0.45">
      <c r="A5534">
        <v>0.15709999999999999</v>
      </c>
      <c r="B5534">
        <v>0.94</v>
      </c>
      <c r="C5534" t="s">
        <v>5201</v>
      </c>
      <c r="D5534" t="s">
        <v>5202</v>
      </c>
      <c r="E5534" s="32">
        <f t="shared" si="258"/>
        <v>45543</v>
      </c>
      <c r="F5534" s="51">
        <f t="shared" si="259"/>
        <v>0.91666666666666663</v>
      </c>
      <c r="G5534" s="33">
        <f t="shared" si="260"/>
        <v>45543.916666666664</v>
      </c>
    </row>
    <row r="5535" spans="1:7" x14ac:dyDescent="0.45">
      <c r="A5535">
        <v>0</v>
      </c>
      <c r="B5535">
        <v>0</v>
      </c>
      <c r="C5535" t="s">
        <v>5202</v>
      </c>
      <c r="D5535" t="s">
        <v>5203</v>
      </c>
      <c r="E5535" s="32">
        <f t="shared" si="258"/>
        <v>45543</v>
      </c>
      <c r="F5535" s="51">
        <f t="shared" si="259"/>
        <v>0.9375</v>
      </c>
      <c r="G5535" s="33">
        <f t="shared" si="260"/>
        <v>45543.9375</v>
      </c>
    </row>
    <row r="5536" spans="1:7" x14ac:dyDescent="0.45">
      <c r="A5536">
        <v>0</v>
      </c>
      <c r="B5536">
        <v>0</v>
      </c>
      <c r="C5536" t="s">
        <v>5203</v>
      </c>
      <c r="D5536" t="s">
        <v>5204</v>
      </c>
      <c r="E5536" s="32">
        <f t="shared" si="258"/>
        <v>45543</v>
      </c>
      <c r="F5536" s="51">
        <f t="shared" si="259"/>
        <v>0.95833333333333337</v>
      </c>
      <c r="G5536" s="33">
        <f t="shared" si="260"/>
        <v>45543.958333333336</v>
      </c>
    </row>
    <row r="5537" spans="1:7" x14ac:dyDescent="0.45">
      <c r="A5537">
        <v>0</v>
      </c>
      <c r="B5537">
        <v>0</v>
      </c>
      <c r="C5537" t="s">
        <v>5204</v>
      </c>
      <c r="D5537" t="s">
        <v>5205</v>
      </c>
      <c r="E5537" s="32">
        <f t="shared" si="258"/>
        <v>45543</v>
      </c>
      <c r="F5537" s="51">
        <f t="shared" si="259"/>
        <v>0.97916666666666663</v>
      </c>
      <c r="G5537" s="33">
        <f t="shared" si="260"/>
        <v>45543.979166666664</v>
      </c>
    </row>
    <row r="5538" spans="1:7" x14ac:dyDescent="0.45">
      <c r="A5538">
        <v>0</v>
      </c>
      <c r="B5538">
        <v>0</v>
      </c>
      <c r="C5538" t="s">
        <v>5205</v>
      </c>
      <c r="D5538" t="s">
        <v>5206</v>
      </c>
      <c r="E5538" s="32">
        <f t="shared" si="258"/>
        <v>45544</v>
      </c>
      <c r="F5538" s="51">
        <f t="shared" si="259"/>
        <v>0</v>
      </c>
      <c r="G5538" s="33">
        <f t="shared" si="260"/>
        <v>45544</v>
      </c>
    </row>
    <row r="5539" spans="1:7" x14ac:dyDescent="0.45">
      <c r="A5539">
        <v>0</v>
      </c>
      <c r="B5539">
        <v>0</v>
      </c>
      <c r="C5539" t="s">
        <v>5206</v>
      </c>
      <c r="D5539" t="s">
        <v>5207</v>
      </c>
      <c r="E5539" s="32">
        <f t="shared" si="258"/>
        <v>45544</v>
      </c>
      <c r="F5539" s="51">
        <f t="shared" si="259"/>
        <v>2.0833333333333332E-2</v>
      </c>
      <c r="G5539" s="33">
        <f t="shared" si="260"/>
        <v>45544.020833333336</v>
      </c>
    </row>
    <row r="5540" spans="1:7" x14ac:dyDescent="0.45">
      <c r="A5540">
        <v>0</v>
      </c>
      <c r="B5540">
        <v>0</v>
      </c>
      <c r="C5540" t="s">
        <v>5207</v>
      </c>
      <c r="D5540" t="s">
        <v>5208</v>
      </c>
      <c r="E5540" s="32">
        <f t="shared" si="258"/>
        <v>45544</v>
      </c>
      <c r="F5540" s="51">
        <f t="shared" si="259"/>
        <v>4.1666666666666664E-2</v>
      </c>
      <c r="G5540" s="33">
        <f t="shared" si="260"/>
        <v>45544.041666666664</v>
      </c>
    </row>
    <row r="5541" spans="1:7" x14ac:dyDescent="0.45">
      <c r="A5541">
        <v>0</v>
      </c>
      <c r="B5541">
        <v>0</v>
      </c>
      <c r="C5541" t="s">
        <v>5208</v>
      </c>
      <c r="D5541" t="s">
        <v>5209</v>
      </c>
      <c r="E5541" s="32">
        <f t="shared" si="258"/>
        <v>45544</v>
      </c>
      <c r="F5541" s="51">
        <f t="shared" si="259"/>
        <v>6.25E-2</v>
      </c>
      <c r="G5541" s="33">
        <f t="shared" si="260"/>
        <v>45544.0625</v>
      </c>
    </row>
    <row r="5542" spans="1:7" x14ac:dyDescent="0.45">
      <c r="A5542">
        <v>0</v>
      </c>
      <c r="B5542">
        <v>0</v>
      </c>
      <c r="C5542" t="s">
        <v>5209</v>
      </c>
      <c r="D5542" t="s">
        <v>5210</v>
      </c>
      <c r="E5542" s="32">
        <f t="shared" si="258"/>
        <v>45544</v>
      </c>
      <c r="F5542" s="51">
        <f t="shared" si="259"/>
        <v>8.3333333333333329E-2</v>
      </c>
      <c r="G5542" s="33">
        <f t="shared" si="260"/>
        <v>45544.083333333336</v>
      </c>
    </row>
    <row r="5543" spans="1:7" x14ac:dyDescent="0.45">
      <c r="A5543">
        <v>0</v>
      </c>
      <c r="B5543">
        <v>0</v>
      </c>
      <c r="C5543" t="s">
        <v>5210</v>
      </c>
      <c r="D5543" t="s">
        <v>5211</v>
      </c>
      <c r="E5543" s="32">
        <f t="shared" si="258"/>
        <v>45544</v>
      </c>
      <c r="F5543" s="51">
        <f t="shared" si="259"/>
        <v>0.10416666666666667</v>
      </c>
      <c r="G5543" s="33">
        <f t="shared" si="260"/>
        <v>45544.104166666664</v>
      </c>
    </row>
    <row r="5544" spans="1:7" x14ac:dyDescent="0.45">
      <c r="A5544">
        <v>0</v>
      </c>
      <c r="B5544">
        <v>0</v>
      </c>
      <c r="C5544" t="s">
        <v>5211</v>
      </c>
      <c r="D5544" t="s">
        <v>5212</v>
      </c>
      <c r="E5544" s="32">
        <f t="shared" si="258"/>
        <v>45544</v>
      </c>
      <c r="F5544" s="51">
        <f t="shared" si="259"/>
        <v>0.125</v>
      </c>
      <c r="G5544" s="33">
        <f t="shared" si="260"/>
        <v>45544.125</v>
      </c>
    </row>
    <row r="5545" spans="1:7" x14ac:dyDescent="0.45">
      <c r="A5545">
        <v>0</v>
      </c>
      <c r="B5545">
        <v>0</v>
      </c>
      <c r="C5545" t="s">
        <v>5212</v>
      </c>
      <c r="D5545" t="s">
        <v>5213</v>
      </c>
      <c r="E5545" s="32">
        <f t="shared" si="258"/>
        <v>45544</v>
      </c>
      <c r="F5545" s="51">
        <f t="shared" si="259"/>
        <v>0.14583333333333334</v>
      </c>
      <c r="G5545" s="33">
        <f t="shared" si="260"/>
        <v>45544.145833333336</v>
      </c>
    </row>
    <row r="5546" spans="1:7" x14ac:dyDescent="0.45">
      <c r="A5546">
        <v>0</v>
      </c>
      <c r="B5546">
        <v>0</v>
      </c>
      <c r="C5546" t="s">
        <v>5213</v>
      </c>
      <c r="D5546" t="s">
        <v>5214</v>
      </c>
      <c r="E5546" s="32">
        <f t="shared" si="258"/>
        <v>45544</v>
      </c>
      <c r="F5546" s="51">
        <f t="shared" si="259"/>
        <v>0.16666666666666666</v>
      </c>
      <c r="G5546" s="33">
        <f t="shared" si="260"/>
        <v>45544.166666666664</v>
      </c>
    </row>
    <row r="5547" spans="1:7" x14ac:dyDescent="0.45">
      <c r="A5547">
        <v>0</v>
      </c>
      <c r="B5547">
        <v>0</v>
      </c>
      <c r="C5547" t="s">
        <v>5214</v>
      </c>
      <c r="D5547" t="s">
        <v>5215</v>
      </c>
      <c r="E5547" s="32">
        <f t="shared" si="258"/>
        <v>45544</v>
      </c>
      <c r="F5547" s="51">
        <f t="shared" si="259"/>
        <v>0.1875</v>
      </c>
      <c r="G5547" s="33">
        <f t="shared" si="260"/>
        <v>45544.1875</v>
      </c>
    </row>
    <row r="5548" spans="1:7" x14ac:dyDescent="0.45">
      <c r="A5548">
        <v>0</v>
      </c>
      <c r="B5548">
        <v>0</v>
      </c>
      <c r="C5548" t="s">
        <v>5215</v>
      </c>
      <c r="D5548" t="s">
        <v>5216</v>
      </c>
      <c r="E5548" s="32">
        <f t="shared" si="258"/>
        <v>45544</v>
      </c>
      <c r="F5548" s="51">
        <f t="shared" si="259"/>
        <v>0.20833333333333334</v>
      </c>
      <c r="G5548" s="33">
        <f t="shared" si="260"/>
        <v>45544.208333333336</v>
      </c>
    </row>
    <row r="5549" spans="1:7" x14ac:dyDescent="0.45">
      <c r="A5549">
        <v>0</v>
      </c>
      <c r="B5549">
        <v>0</v>
      </c>
      <c r="C5549" t="s">
        <v>5216</v>
      </c>
      <c r="D5549" t="s">
        <v>5217</v>
      </c>
      <c r="E5549" s="32">
        <f t="shared" si="258"/>
        <v>45544</v>
      </c>
      <c r="F5549" s="51">
        <f t="shared" si="259"/>
        <v>0.22916666666666666</v>
      </c>
      <c r="G5549" s="33">
        <f t="shared" si="260"/>
        <v>45544.229166666664</v>
      </c>
    </row>
    <row r="5550" spans="1:7" x14ac:dyDescent="0.45">
      <c r="A5550">
        <v>0</v>
      </c>
      <c r="B5550">
        <v>0</v>
      </c>
      <c r="C5550" t="s">
        <v>5217</v>
      </c>
      <c r="D5550" t="s">
        <v>5218</v>
      </c>
      <c r="E5550" s="32">
        <f t="shared" si="258"/>
        <v>45544</v>
      </c>
      <c r="F5550" s="51">
        <f t="shared" si="259"/>
        <v>0.25</v>
      </c>
      <c r="G5550" s="33">
        <f t="shared" si="260"/>
        <v>45544.25</v>
      </c>
    </row>
    <row r="5551" spans="1:7" x14ac:dyDescent="0.45">
      <c r="A5551">
        <v>0</v>
      </c>
      <c r="B5551">
        <v>0</v>
      </c>
      <c r="C5551" t="s">
        <v>5218</v>
      </c>
      <c r="D5551" t="s">
        <v>5219</v>
      </c>
      <c r="E5551" s="32">
        <f t="shared" si="258"/>
        <v>45544</v>
      </c>
      <c r="F5551" s="51">
        <f t="shared" si="259"/>
        <v>0.27083333333333331</v>
      </c>
      <c r="G5551" s="33">
        <f t="shared" si="260"/>
        <v>45544.270833333336</v>
      </c>
    </row>
    <row r="5552" spans="1:7" x14ac:dyDescent="0.45">
      <c r="A5552">
        <v>0</v>
      </c>
      <c r="B5552">
        <v>0</v>
      </c>
      <c r="C5552" t="s">
        <v>5219</v>
      </c>
      <c r="D5552" t="s">
        <v>5220</v>
      </c>
      <c r="E5552" s="32">
        <f t="shared" si="258"/>
        <v>45544</v>
      </c>
      <c r="F5552" s="51">
        <f t="shared" si="259"/>
        <v>0.29166666666666669</v>
      </c>
      <c r="G5552" s="33">
        <f t="shared" si="260"/>
        <v>45544.291666666664</v>
      </c>
    </row>
    <row r="5553" spans="1:7" x14ac:dyDescent="0.45">
      <c r="A5553">
        <v>0</v>
      </c>
      <c r="B5553">
        <v>0</v>
      </c>
      <c r="C5553" t="s">
        <v>5220</v>
      </c>
      <c r="D5553" t="s">
        <v>5221</v>
      </c>
      <c r="E5553" s="32">
        <f t="shared" si="258"/>
        <v>45544</v>
      </c>
      <c r="F5553" s="51">
        <f t="shared" si="259"/>
        <v>0.3125</v>
      </c>
      <c r="G5553" s="33">
        <f t="shared" si="260"/>
        <v>45544.3125</v>
      </c>
    </row>
    <row r="5554" spans="1:7" x14ac:dyDescent="0.45">
      <c r="A5554">
        <v>0</v>
      </c>
      <c r="B5554">
        <v>0</v>
      </c>
      <c r="C5554" t="s">
        <v>5221</v>
      </c>
      <c r="D5554" t="s">
        <v>5222</v>
      </c>
      <c r="E5554" s="32">
        <f t="shared" si="258"/>
        <v>45544</v>
      </c>
      <c r="F5554" s="51">
        <f t="shared" si="259"/>
        <v>0.33333333333333331</v>
      </c>
      <c r="G5554" s="33">
        <f t="shared" si="260"/>
        <v>45544.333333333336</v>
      </c>
    </row>
    <row r="5555" spans="1:7" x14ac:dyDescent="0.45">
      <c r="A5555">
        <v>0</v>
      </c>
      <c r="B5555">
        <v>0</v>
      </c>
      <c r="C5555" t="s">
        <v>5222</v>
      </c>
      <c r="D5555" t="s">
        <v>5223</v>
      </c>
      <c r="E5555" s="32">
        <f t="shared" si="258"/>
        <v>45544</v>
      </c>
      <c r="F5555" s="51">
        <f t="shared" si="259"/>
        <v>0.35416666666666669</v>
      </c>
      <c r="G5555" s="33">
        <f t="shared" si="260"/>
        <v>45544.354166666664</v>
      </c>
    </row>
    <row r="5556" spans="1:7" x14ac:dyDescent="0.45">
      <c r="A5556">
        <v>0.8528</v>
      </c>
      <c r="B5556">
        <v>5.09</v>
      </c>
      <c r="C5556" t="s">
        <v>5223</v>
      </c>
      <c r="D5556" t="s">
        <v>5224</v>
      </c>
      <c r="E5556" s="32">
        <f t="shared" si="258"/>
        <v>45544</v>
      </c>
      <c r="F5556" s="51">
        <f t="shared" si="259"/>
        <v>0.375</v>
      </c>
      <c r="G5556" s="33">
        <f t="shared" si="260"/>
        <v>45544.375</v>
      </c>
    </row>
    <row r="5557" spans="1:7" x14ac:dyDescent="0.45">
      <c r="A5557">
        <v>0</v>
      </c>
      <c r="B5557">
        <v>0</v>
      </c>
      <c r="C5557" t="s">
        <v>5224</v>
      </c>
      <c r="D5557" t="s">
        <v>5225</v>
      </c>
      <c r="E5557" s="32">
        <f t="shared" si="258"/>
        <v>45544</v>
      </c>
      <c r="F5557" s="51">
        <f t="shared" si="259"/>
        <v>0.39583333333333331</v>
      </c>
      <c r="G5557" s="33">
        <f t="shared" si="260"/>
        <v>45544.395833333336</v>
      </c>
    </row>
    <row r="5558" spans="1:7" x14ac:dyDescent="0.45">
      <c r="A5558">
        <v>0</v>
      </c>
      <c r="B5558">
        <v>0</v>
      </c>
      <c r="C5558" t="s">
        <v>5225</v>
      </c>
      <c r="D5558" t="s">
        <v>5226</v>
      </c>
      <c r="E5558" s="32">
        <f t="shared" si="258"/>
        <v>45544</v>
      </c>
      <c r="F5558" s="51">
        <f t="shared" si="259"/>
        <v>0.41666666666666669</v>
      </c>
      <c r="G5558" s="33">
        <f t="shared" si="260"/>
        <v>45544.416666666664</v>
      </c>
    </row>
    <row r="5559" spans="1:7" x14ac:dyDescent="0.45">
      <c r="A5559">
        <v>0</v>
      </c>
      <c r="B5559">
        <v>0</v>
      </c>
      <c r="C5559" t="s">
        <v>5226</v>
      </c>
      <c r="D5559" t="s">
        <v>5227</v>
      </c>
      <c r="E5559" s="32">
        <f t="shared" si="258"/>
        <v>45544</v>
      </c>
      <c r="F5559" s="51">
        <f t="shared" si="259"/>
        <v>0.4375</v>
      </c>
      <c r="G5559" s="33">
        <f t="shared" si="260"/>
        <v>45544.4375</v>
      </c>
    </row>
    <row r="5560" spans="1:7" x14ac:dyDescent="0.45">
      <c r="A5560">
        <v>0.58350000000000002</v>
      </c>
      <c r="B5560">
        <v>3.48</v>
      </c>
      <c r="C5560" t="s">
        <v>5227</v>
      </c>
      <c r="D5560" t="s">
        <v>5228</v>
      </c>
      <c r="E5560" s="32">
        <f t="shared" si="258"/>
        <v>45544</v>
      </c>
      <c r="F5560" s="51">
        <f t="shared" si="259"/>
        <v>0.45833333333333331</v>
      </c>
      <c r="G5560" s="33">
        <f t="shared" si="260"/>
        <v>45544.458333333336</v>
      </c>
    </row>
    <row r="5561" spans="1:7" x14ac:dyDescent="0.45">
      <c r="A5561">
        <v>1.12E-2</v>
      </c>
      <c r="B5561">
        <v>7.0000000000000007E-2</v>
      </c>
      <c r="C5561" t="s">
        <v>5228</v>
      </c>
      <c r="D5561" t="s">
        <v>5229</v>
      </c>
      <c r="E5561" s="32">
        <f t="shared" si="258"/>
        <v>45544</v>
      </c>
      <c r="F5561" s="51">
        <f t="shared" si="259"/>
        <v>0.47916666666666669</v>
      </c>
      <c r="G5561" s="33">
        <f t="shared" si="260"/>
        <v>45544.479166666664</v>
      </c>
    </row>
    <row r="5562" spans="1:7" x14ac:dyDescent="0.45">
      <c r="A5562">
        <v>0</v>
      </c>
      <c r="B5562">
        <v>0</v>
      </c>
      <c r="C5562" t="s">
        <v>5229</v>
      </c>
      <c r="D5562" t="s">
        <v>5230</v>
      </c>
      <c r="E5562" s="32">
        <f t="shared" si="258"/>
        <v>45544</v>
      </c>
      <c r="F5562" s="51">
        <f t="shared" si="259"/>
        <v>0.5</v>
      </c>
      <c r="G5562" s="33">
        <f t="shared" si="260"/>
        <v>45544.5</v>
      </c>
    </row>
    <row r="5563" spans="1:7" x14ac:dyDescent="0.45">
      <c r="A5563">
        <v>8.9800000000000005E-2</v>
      </c>
      <c r="B5563">
        <v>0.54</v>
      </c>
      <c r="C5563" t="s">
        <v>5230</v>
      </c>
      <c r="D5563" t="s">
        <v>5231</v>
      </c>
      <c r="E5563" s="32">
        <f t="shared" si="258"/>
        <v>45544</v>
      </c>
      <c r="F5563" s="51">
        <f t="shared" si="259"/>
        <v>0.52083333333333337</v>
      </c>
      <c r="G5563" s="33">
        <f t="shared" si="260"/>
        <v>45544.520833333336</v>
      </c>
    </row>
    <row r="5564" spans="1:7" x14ac:dyDescent="0.45">
      <c r="A5564">
        <v>0</v>
      </c>
      <c r="B5564">
        <v>0</v>
      </c>
      <c r="C5564" t="s">
        <v>5231</v>
      </c>
      <c r="D5564" t="s">
        <v>5232</v>
      </c>
      <c r="E5564" s="32">
        <f t="shared" si="258"/>
        <v>45544</v>
      </c>
      <c r="F5564" s="51">
        <f t="shared" si="259"/>
        <v>0.54166666666666663</v>
      </c>
      <c r="G5564" s="33">
        <f t="shared" si="260"/>
        <v>45544.541666666664</v>
      </c>
    </row>
    <row r="5565" spans="1:7" x14ac:dyDescent="0.45">
      <c r="A5565">
        <v>0</v>
      </c>
      <c r="B5565">
        <v>0</v>
      </c>
      <c r="C5565" t="s">
        <v>5232</v>
      </c>
      <c r="D5565" t="s">
        <v>5233</v>
      </c>
      <c r="E5565" s="32">
        <f t="shared" si="258"/>
        <v>45544</v>
      </c>
      <c r="F5565" s="51">
        <f t="shared" si="259"/>
        <v>0.5625</v>
      </c>
      <c r="G5565" s="33">
        <f t="shared" si="260"/>
        <v>45544.5625</v>
      </c>
    </row>
    <row r="5566" spans="1:7" x14ac:dyDescent="0.45">
      <c r="A5566">
        <v>0</v>
      </c>
      <c r="B5566">
        <v>0</v>
      </c>
      <c r="C5566" t="s">
        <v>5233</v>
      </c>
      <c r="D5566" t="s">
        <v>5234</v>
      </c>
      <c r="E5566" s="32">
        <f t="shared" si="258"/>
        <v>45544</v>
      </c>
      <c r="F5566" s="51">
        <f t="shared" si="259"/>
        <v>0.58333333333333337</v>
      </c>
      <c r="G5566" s="33">
        <f t="shared" si="260"/>
        <v>45544.583333333336</v>
      </c>
    </row>
    <row r="5567" spans="1:7" x14ac:dyDescent="0.45">
      <c r="A5567">
        <v>0</v>
      </c>
      <c r="B5567">
        <v>0</v>
      </c>
      <c r="C5567" t="s">
        <v>5234</v>
      </c>
      <c r="D5567" t="s">
        <v>5235</v>
      </c>
      <c r="E5567" s="32">
        <f t="shared" si="258"/>
        <v>45544</v>
      </c>
      <c r="F5567" s="51">
        <f t="shared" si="259"/>
        <v>0.60416666666666663</v>
      </c>
      <c r="G5567" s="33">
        <f t="shared" si="260"/>
        <v>45544.604166666664</v>
      </c>
    </row>
    <row r="5568" spans="1:7" x14ac:dyDescent="0.45">
      <c r="A5568">
        <v>0</v>
      </c>
      <c r="B5568">
        <v>0</v>
      </c>
      <c r="C5568" t="s">
        <v>5235</v>
      </c>
      <c r="D5568" t="s">
        <v>5236</v>
      </c>
      <c r="E5568" s="32">
        <f t="shared" si="258"/>
        <v>45544</v>
      </c>
      <c r="F5568" s="51">
        <f t="shared" si="259"/>
        <v>0.625</v>
      </c>
      <c r="G5568" s="33">
        <f t="shared" si="260"/>
        <v>45544.625</v>
      </c>
    </row>
    <row r="5569" spans="1:7" x14ac:dyDescent="0.45">
      <c r="A5569">
        <v>0</v>
      </c>
      <c r="B5569">
        <v>0</v>
      </c>
      <c r="C5569" t="s">
        <v>5236</v>
      </c>
      <c r="D5569" t="s">
        <v>5237</v>
      </c>
      <c r="E5569" s="32">
        <f t="shared" si="258"/>
        <v>45544</v>
      </c>
      <c r="F5569" s="51">
        <f t="shared" si="259"/>
        <v>0.64583333333333337</v>
      </c>
      <c r="G5569" s="33">
        <f t="shared" si="260"/>
        <v>45544.645833333336</v>
      </c>
    </row>
    <row r="5570" spans="1:7" x14ac:dyDescent="0.45">
      <c r="A5570">
        <v>0</v>
      </c>
      <c r="B5570">
        <v>0</v>
      </c>
      <c r="C5570" t="s">
        <v>5237</v>
      </c>
      <c r="D5570" t="s">
        <v>5238</v>
      </c>
      <c r="E5570" s="32">
        <f t="shared" si="258"/>
        <v>45544</v>
      </c>
      <c r="F5570" s="51">
        <f t="shared" si="259"/>
        <v>0.66666666666666663</v>
      </c>
      <c r="G5570" s="33">
        <f t="shared" si="260"/>
        <v>45544.666666666664</v>
      </c>
    </row>
    <row r="5571" spans="1:7" x14ac:dyDescent="0.45">
      <c r="A5571">
        <v>0</v>
      </c>
      <c r="B5571">
        <v>0</v>
      </c>
      <c r="C5571" t="s">
        <v>5238</v>
      </c>
      <c r="D5571" t="s">
        <v>5239</v>
      </c>
      <c r="E5571" s="32">
        <f t="shared" si="258"/>
        <v>45544</v>
      </c>
      <c r="F5571" s="51">
        <f t="shared" si="259"/>
        <v>0.6875</v>
      </c>
      <c r="G5571" s="33">
        <f t="shared" si="260"/>
        <v>45544.6875</v>
      </c>
    </row>
    <row r="5572" spans="1:7" x14ac:dyDescent="0.45">
      <c r="A5572">
        <v>0</v>
      </c>
      <c r="B5572">
        <v>0</v>
      </c>
      <c r="C5572" t="s">
        <v>5239</v>
      </c>
      <c r="D5572" t="s">
        <v>5240</v>
      </c>
      <c r="E5572" s="32">
        <f t="shared" ref="E5572:E5635" si="261">DATE(MID(C5572,2,4),MID(C5572,7,2),MID(C5572,10,2))</f>
        <v>45544</v>
      </c>
      <c r="F5572" s="51">
        <f t="shared" ref="F5572:F5635" si="262">TIME(MID(C5572,13,2),MID(C5572,16,2),0)</f>
        <v>0.70833333333333337</v>
      </c>
      <c r="G5572" s="33">
        <f t="shared" ref="G5572:G5635" si="263">E5572+F5572</f>
        <v>45544.708333333336</v>
      </c>
    </row>
    <row r="5573" spans="1:7" x14ac:dyDescent="0.45">
      <c r="A5573">
        <v>0</v>
      </c>
      <c r="B5573">
        <v>0</v>
      </c>
      <c r="C5573" t="s">
        <v>5240</v>
      </c>
      <c r="D5573" t="s">
        <v>5241</v>
      </c>
      <c r="E5573" s="32">
        <f t="shared" si="261"/>
        <v>45544</v>
      </c>
      <c r="F5573" s="51">
        <f t="shared" si="262"/>
        <v>0.72916666666666663</v>
      </c>
      <c r="G5573" s="33">
        <f t="shared" si="263"/>
        <v>45544.729166666664</v>
      </c>
    </row>
    <row r="5574" spans="1:7" x14ac:dyDescent="0.45">
      <c r="A5574">
        <v>0</v>
      </c>
      <c r="B5574">
        <v>0</v>
      </c>
      <c r="C5574" t="s">
        <v>5241</v>
      </c>
      <c r="D5574" t="s">
        <v>5242</v>
      </c>
      <c r="E5574" s="32">
        <f t="shared" si="261"/>
        <v>45544</v>
      </c>
      <c r="F5574" s="51">
        <f t="shared" si="262"/>
        <v>0.75</v>
      </c>
      <c r="G5574" s="33">
        <f t="shared" si="263"/>
        <v>45544.75</v>
      </c>
    </row>
    <row r="5575" spans="1:7" x14ac:dyDescent="0.45">
      <c r="A5575">
        <v>0.2132</v>
      </c>
      <c r="B5575">
        <v>1.27</v>
      </c>
      <c r="C5575" t="s">
        <v>5242</v>
      </c>
      <c r="D5575" t="s">
        <v>5243</v>
      </c>
      <c r="E5575" s="32">
        <f t="shared" si="261"/>
        <v>45544</v>
      </c>
      <c r="F5575" s="51">
        <f t="shared" si="262"/>
        <v>0.77083333333333337</v>
      </c>
      <c r="G5575" s="33">
        <f t="shared" si="263"/>
        <v>45544.770833333336</v>
      </c>
    </row>
    <row r="5576" spans="1:7" x14ac:dyDescent="0.45">
      <c r="A5576">
        <v>1.1445000000000001</v>
      </c>
      <c r="B5576">
        <v>6.83</v>
      </c>
      <c r="C5576" t="s">
        <v>5243</v>
      </c>
      <c r="D5576" t="s">
        <v>5244</v>
      </c>
      <c r="E5576" s="32">
        <f t="shared" si="261"/>
        <v>45544</v>
      </c>
      <c r="F5576" s="51">
        <f t="shared" si="262"/>
        <v>0.79166666666666663</v>
      </c>
      <c r="G5576" s="33">
        <f t="shared" si="263"/>
        <v>45544.791666666664</v>
      </c>
    </row>
    <row r="5577" spans="1:7" x14ac:dyDescent="0.45">
      <c r="A5577">
        <v>0.11219999999999999</v>
      </c>
      <c r="B5577">
        <v>0.67</v>
      </c>
      <c r="C5577" t="s">
        <v>5244</v>
      </c>
      <c r="D5577" t="s">
        <v>5245</v>
      </c>
      <c r="E5577" s="32">
        <f t="shared" si="261"/>
        <v>45544</v>
      </c>
      <c r="F5577" s="51">
        <f t="shared" si="262"/>
        <v>0.8125</v>
      </c>
      <c r="G5577" s="33">
        <f t="shared" si="263"/>
        <v>45544.8125</v>
      </c>
    </row>
    <row r="5578" spans="1:7" x14ac:dyDescent="0.45">
      <c r="A5578">
        <v>3.3700000000000001E-2</v>
      </c>
      <c r="B5578">
        <v>0.2</v>
      </c>
      <c r="C5578" t="s">
        <v>5245</v>
      </c>
      <c r="D5578" t="s">
        <v>5246</v>
      </c>
      <c r="E5578" s="32">
        <f t="shared" si="261"/>
        <v>45544</v>
      </c>
      <c r="F5578" s="51">
        <f t="shared" si="262"/>
        <v>0.83333333333333337</v>
      </c>
      <c r="G5578" s="33">
        <f t="shared" si="263"/>
        <v>45544.833333333336</v>
      </c>
    </row>
    <row r="5579" spans="1:7" x14ac:dyDescent="0.45">
      <c r="A5579">
        <v>0</v>
      </c>
      <c r="B5579">
        <v>0</v>
      </c>
      <c r="C5579" t="s">
        <v>5246</v>
      </c>
      <c r="D5579" t="s">
        <v>5247</v>
      </c>
      <c r="E5579" s="32">
        <f t="shared" si="261"/>
        <v>45544</v>
      </c>
      <c r="F5579" s="51">
        <f t="shared" si="262"/>
        <v>0.85416666666666663</v>
      </c>
      <c r="G5579" s="33">
        <f t="shared" si="263"/>
        <v>45544.854166666664</v>
      </c>
    </row>
    <row r="5580" spans="1:7" x14ac:dyDescent="0.45">
      <c r="A5580">
        <v>0</v>
      </c>
      <c r="B5580">
        <v>0</v>
      </c>
      <c r="C5580" t="s">
        <v>5247</v>
      </c>
      <c r="D5580" t="s">
        <v>5248</v>
      </c>
      <c r="E5580" s="32">
        <f t="shared" si="261"/>
        <v>45544</v>
      </c>
      <c r="F5580" s="51">
        <f t="shared" si="262"/>
        <v>0.875</v>
      </c>
      <c r="G5580" s="33">
        <f t="shared" si="263"/>
        <v>45544.875</v>
      </c>
    </row>
    <row r="5581" spans="1:7" x14ac:dyDescent="0.45">
      <c r="A5581">
        <v>0</v>
      </c>
      <c r="B5581">
        <v>0</v>
      </c>
      <c r="C5581" t="s">
        <v>5248</v>
      </c>
      <c r="D5581" t="s">
        <v>5249</v>
      </c>
      <c r="E5581" s="32">
        <f t="shared" si="261"/>
        <v>45544</v>
      </c>
      <c r="F5581" s="51">
        <f t="shared" si="262"/>
        <v>0.89583333333333337</v>
      </c>
      <c r="G5581" s="33">
        <f t="shared" si="263"/>
        <v>45544.895833333336</v>
      </c>
    </row>
    <row r="5582" spans="1:7" x14ac:dyDescent="0.45">
      <c r="A5582">
        <v>0.37030000000000002</v>
      </c>
      <c r="B5582">
        <v>2.21</v>
      </c>
      <c r="C5582" t="s">
        <v>5249</v>
      </c>
      <c r="D5582" t="s">
        <v>5250</v>
      </c>
      <c r="E5582" s="32">
        <f t="shared" si="261"/>
        <v>45544</v>
      </c>
      <c r="F5582" s="51">
        <f t="shared" si="262"/>
        <v>0.91666666666666663</v>
      </c>
      <c r="G5582" s="33">
        <f t="shared" si="263"/>
        <v>45544.916666666664</v>
      </c>
    </row>
    <row r="5583" spans="1:7" x14ac:dyDescent="0.45">
      <c r="A5583">
        <v>0</v>
      </c>
      <c r="B5583">
        <v>0</v>
      </c>
      <c r="C5583" t="s">
        <v>5250</v>
      </c>
      <c r="D5583" t="s">
        <v>5251</v>
      </c>
      <c r="E5583" s="32">
        <f t="shared" si="261"/>
        <v>45544</v>
      </c>
      <c r="F5583" s="51">
        <f t="shared" si="262"/>
        <v>0.9375</v>
      </c>
      <c r="G5583" s="33">
        <f t="shared" si="263"/>
        <v>45544.9375</v>
      </c>
    </row>
    <row r="5584" spans="1:7" x14ac:dyDescent="0.45">
      <c r="A5584">
        <v>0</v>
      </c>
      <c r="B5584">
        <v>0</v>
      </c>
      <c r="C5584" t="s">
        <v>5251</v>
      </c>
      <c r="D5584" t="s">
        <v>5252</v>
      </c>
      <c r="E5584" s="32">
        <f t="shared" si="261"/>
        <v>45544</v>
      </c>
      <c r="F5584" s="51">
        <f t="shared" si="262"/>
        <v>0.95833333333333337</v>
      </c>
      <c r="G5584" s="33">
        <f t="shared" si="263"/>
        <v>45544.958333333336</v>
      </c>
    </row>
    <row r="5585" spans="1:7" x14ac:dyDescent="0.45">
      <c r="A5585">
        <v>0</v>
      </c>
      <c r="B5585">
        <v>0</v>
      </c>
      <c r="C5585" t="s">
        <v>5252</v>
      </c>
      <c r="D5585" t="s">
        <v>5253</v>
      </c>
      <c r="E5585" s="32">
        <f t="shared" si="261"/>
        <v>45544</v>
      </c>
      <c r="F5585" s="51">
        <f t="shared" si="262"/>
        <v>0.97916666666666663</v>
      </c>
      <c r="G5585" s="33">
        <f t="shared" si="263"/>
        <v>45544.979166666664</v>
      </c>
    </row>
    <row r="5586" spans="1:7" x14ac:dyDescent="0.45">
      <c r="A5586">
        <v>0</v>
      </c>
      <c r="B5586">
        <v>0</v>
      </c>
      <c r="C5586" t="s">
        <v>5253</v>
      </c>
      <c r="D5586" t="s">
        <v>5254</v>
      </c>
      <c r="E5586" s="32">
        <f t="shared" si="261"/>
        <v>45545</v>
      </c>
      <c r="F5586" s="51">
        <f t="shared" si="262"/>
        <v>0</v>
      </c>
      <c r="G5586" s="33">
        <f t="shared" si="263"/>
        <v>45545</v>
      </c>
    </row>
    <row r="5587" spans="1:7" x14ac:dyDescent="0.45">
      <c r="A5587">
        <v>0</v>
      </c>
      <c r="B5587">
        <v>0</v>
      </c>
      <c r="C5587" t="s">
        <v>5254</v>
      </c>
      <c r="D5587" t="s">
        <v>5255</v>
      </c>
      <c r="E5587" s="32">
        <f t="shared" si="261"/>
        <v>45545</v>
      </c>
      <c r="F5587" s="51">
        <f t="shared" si="262"/>
        <v>2.0833333333333332E-2</v>
      </c>
      <c r="G5587" s="33">
        <f t="shared" si="263"/>
        <v>45545.020833333336</v>
      </c>
    </row>
    <row r="5588" spans="1:7" x14ac:dyDescent="0.45">
      <c r="A5588">
        <v>0</v>
      </c>
      <c r="B5588">
        <v>0</v>
      </c>
      <c r="C5588" t="s">
        <v>5255</v>
      </c>
      <c r="D5588" t="s">
        <v>5256</v>
      </c>
      <c r="E5588" s="32">
        <f t="shared" si="261"/>
        <v>45545</v>
      </c>
      <c r="F5588" s="51">
        <f t="shared" si="262"/>
        <v>4.1666666666666664E-2</v>
      </c>
      <c r="G5588" s="33">
        <f t="shared" si="263"/>
        <v>45545.041666666664</v>
      </c>
    </row>
    <row r="5589" spans="1:7" x14ac:dyDescent="0.45">
      <c r="A5589">
        <v>0</v>
      </c>
      <c r="B5589">
        <v>0</v>
      </c>
      <c r="C5589" t="s">
        <v>5256</v>
      </c>
      <c r="D5589" t="s">
        <v>5257</v>
      </c>
      <c r="E5589" s="32">
        <f t="shared" si="261"/>
        <v>45545</v>
      </c>
      <c r="F5589" s="51">
        <f t="shared" si="262"/>
        <v>6.25E-2</v>
      </c>
      <c r="G5589" s="33">
        <f t="shared" si="263"/>
        <v>45545.0625</v>
      </c>
    </row>
    <row r="5590" spans="1:7" x14ac:dyDescent="0.45">
      <c r="A5590">
        <v>0</v>
      </c>
      <c r="B5590">
        <v>0</v>
      </c>
      <c r="C5590" t="s">
        <v>5257</v>
      </c>
      <c r="D5590" t="s">
        <v>5258</v>
      </c>
      <c r="E5590" s="32">
        <f t="shared" si="261"/>
        <v>45545</v>
      </c>
      <c r="F5590" s="51">
        <f t="shared" si="262"/>
        <v>8.3333333333333329E-2</v>
      </c>
      <c r="G5590" s="33">
        <f t="shared" si="263"/>
        <v>45545.083333333336</v>
      </c>
    </row>
    <row r="5591" spans="1:7" x14ac:dyDescent="0.45">
      <c r="A5591">
        <v>0</v>
      </c>
      <c r="B5591">
        <v>0</v>
      </c>
      <c r="C5591" t="s">
        <v>5258</v>
      </c>
      <c r="D5591" t="s">
        <v>5259</v>
      </c>
      <c r="E5591" s="32">
        <f t="shared" si="261"/>
        <v>45545</v>
      </c>
      <c r="F5591" s="51">
        <f t="shared" si="262"/>
        <v>0.10416666666666667</v>
      </c>
      <c r="G5591" s="33">
        <f t="shared" si="263"/>
        <v>45545.104166666664</v>
      </c>
    </row>
    <row r="5592" spans="1:7" x14ac:dyDescent="0.45">
      <c r="A5592">
        <v>0</v>
      </c>
      <c r="B5592">
        <v>0</v>
      </c>
      <c r="C5592" t="s">
        <v>5259</v>
      </c>
      <c r="D5592" t="s">
        <v>5260</v>
      </c>
      <c r="E5592" s="32">
        <f t="shared" si="261"/>
        <v>45545</v>
      </c>
      <c r="F5592" s="51">
        <f t="shared" si="262"/>
        <v>0.125</v>
      </c>
      <c r="G5592" s="33">
        <f t="shared" si="263"/>
        <v>45545.125</v>
      </c>
    </row>
    <row r="5593" spans="1:7" x14ac:dyDescent="0.45">
      <c r="A5593">
        <v>0</v>
      </c>
      <c r="B5593">
        <v>0</v>
      </c>
      <c r="C5593" t="s">
        <v>5260</v>
      </c>
      <c r="D5593" t="s">
        <v>5261</v>
      </c>
      <c r="E5593" s="32">
        <f t="shared" si="261"/>
        <v>45545</v>
      </c>
      <c r="F5593" s="51">
        <f t="shared" si="262"/>
        <v>0.14583333333333334</v>
      </c>
      <c r="G5593" s="33">
        <f t="shared" si="263"/>
        <v>45545.145833333336</v>
      </c>
    </row>
    <row r="5594" spans="1:7" x14ac:dyDescent="0.45">
      <c r="A5594">
        <v>0</v>
      </c>
      <c r="B5594">
        <v>0</v>
      </c>
      <c r="C5594" t="s">
        <v>5261</v>
      </c>
      <c r="D5594" t="s">
        <v>5262</v>
      </c>
      <c r="E5594" s="32">
        <f t="shared" si="261"/>
        <v>45545</v>
      </c>
      <c r="F5594" s="51">
        <f t="shared" si="262"/>
        <v>0.16666666666666666</v>
      </c>
      <c r="G5594" s="33">
        <f t="shared" si="263"/>
        <v>45545.166666666664</v>
      </c>
    </row>
    <row r="5595" spans="1:7" x14ac:dyDescent="0.45">
      <c r="A5595">
        <v>0</v>
      </c>
      <c r="B5595">
        <v>0</v>
      </c>
      <c r="C5595" t="s">
        <v>5262</v>
      </c>
      <c r="D5595" t="s">
        <v>5263</v>
      </c>
      <c r="E5595" s="32">
        <f t="shared" si="261"/>
        <v>45545</v>
      </c>
      <c r="F5595" s="51">
        <f t="shared" si="262"/>
        <v>0.1875</v>
      </c>
      <c r="G5595" s="33">
        <f t="shared" si="263"/>
        <v>45545.1875</v>
      </c>
    </row>
    <row r="5596" spans="1:7" x14ac:dyDescent="0.45">
      <c r="A5596">
        <v>0</v>
      </c>
      <c r="B5596">
        <v>0</v>
      </c>
      <c r="C5596" t="s">
        <v>5263</v>
      </c>
      <c r="D5596" t="s">
        <v>5264</v>
      </c>
      <c r="E5596" s="32">
        <f t="shared" si="261"/>
        <v>45545</v>
      </c>
      <c r="F5596" s="51">
        <f t="shared" si="262"/>
        <v>0.20833333333333334</v>
      </c>
      <c r="G5596" s="33">
        <f t="shared" si="263"/>
        <v>45545.208333333336</v>
      </c>
    </row>
    <row r="5597" spans="1:7" x14ac:dyDescent="0.45">
      <c r="A5597">
        <v>0</v>
      </c>
      <c r="B5597">
        <v>0</v>
      </c>
      <c r="C5597" t="s">
        <v>5264</v>
      </c>
      <c r="D5597" t="s">
        <v>5265</v>
      </c>
      <c r="E5597" s="32">
        <f t="shared" si="261"/>
        <v>45545</v>
      </c>
      <c r="F5597" s="51">
        <f t="shared" si="262"/>
        <v>0.22916666666666666</v>
      </c>
      <c r="G5597" s="33">
        <f t="shared" si="263"/>
        <v>45545.229166666664</v>
      </c>
    </row>
    <row r="5598" spans="1:7" x14ac:dyDescent="0.45">
      <c r="A5598">
        <v>0</v>
      </c>
      <c r="B5598">
        <v>0</v>
      </c>
      <c r="C5598" t="s">
        <v>5265</v>
      </c>
      <c r="D5598" t="s">
        <v>5266</v>
      </c>
      <c r="E5598" s="32">
        <f t="shared" si="261"/>
        <v>45545</v>
      </c>
      <c r="F5598" s="51">
        <f t="shared" si="262"/>
        <v>0.25</v>
      </c>
      <c r="G5598" s="33">
        <f t="shared" si="263"/>
        <v>45545.25</v>
      </c>
    </row>
    <row r="5599" spans="1:7" x14ac:dyDescent="0.45">
      <c r="A5599">
        <v>0</v>
      </c>
      <c r="B5599">
        <v>0</v>
      </c>
      <c r="C5599" t="s">
        <v>5266</v>
      </c>
      <c r="D5599" t="s">
        <v>5267</v>
      </c>
      <c r="E5599" s="32">
        <f t="shared" si="261"/>
        <v>45545</v>
      </c>
      <c r="F5599" s="51">
        <f t="shared" si="262"/>
        <v>0.27083333333333331</v>
      </c>
      <c r="G5599" s="33">
        <f t="shared" si="263"/>
        <v>45545.270833333336</v>
      </c>
    </row>
    <row r="5600" spans="1:7" x14ac:dyDescent="0.45">
      <c r="A5600">
        <v>0</v>
      </c>
      <c r="B5600">
        <v>0</v>
      </c>
      <c r="C5600" t="s">
        <v>5267</v>
      </c>
      <c r="D5600" t="s">
        <v>5268</v>
      </c>
      <c r="E5600" s="32">
        <f t="shared" si="261"/>
        <v>45545</v>
      </c>
      <c r="F5600" s="51">
        <f t="shared" si="262"/>
        <v>0.29166666666666669</v>
      </c>
      <c r="G5600" s="33">
        <f t="shared" si="263"/>
        <v>45545.291666666664</v>
      </c>
    </row>
    <row r="5601" spans="1:7" x14ac:dyDescent="0.45">
      <c r="A5601">
        <v>0</v>
      </c>
      <c r="B5601">
        <v>0</v>
      </c>
      <c r="C5601" t="s">
        <v>5268</v>
      </c>
      <c r="D5601" t="s">
        <v>5269</v>
      </c>
      <c r="E5601" s="32">
        <f t="shared" si="261"/>
        <v>45545</v>
      </c>
      <c r="F5601" s="51">
        <f t="shared" si="262"/>
        <v>0.3125</v>
      </c>
      <c r="G5601" s="33">
        <f t="shared" si="263"/>
        <v>45545.3125</v>
      </c>
    </row>
    <row r="5602" spans="1:7" x14ac:dyDescent="0.45">
      <c r="A5602">
        <v>0</v>
      </c>
      <c r="B5602">
        <v>0</v>
      </c>
      <c r="C5602" t="s">
        <v>5269</v>
      </c>
      <c r="D5602" t="s">
        <v>5270</v>
      </c>
      <c r="E5602" s="32">
        <f t="shared" si="261"/>
        <v>45545</v>
      </c>
      <c r="F5602" s="51">
        <f t="shared" si="262"/>
        <v>0.33333333333333331</v>
      </c>
      <c r="G5602" s="33">
        <f t="shared" si="263"/>
        <v>45545.333333333336</v>
      </c>
    </row>
    <row r="5603" spans="1:7" x14ac:dyDescent="0.45">
      <c r="A5603">
        <v>0.30299999999999999</v>
      </c>
      <c r="B5603">
        <v>1.81</v>
      </c>
      <c r="C5603" t="s">
        <v>5270</v>
      </c>
      <c r="D5603" t="s">
        <v>5271</v>
      </c>
      <c r="E5603" s="32">
        <f t="shared" si="261"/>
        <v>45545</v>
      </c>
      <c r="F5603" s="51">
        <f t="shared" si="262"/>
        <v>0.35416666666666669</v>
      </c>
      <c r="G5603" s="33">
        <f t="shared" si="263"/>
        <v>45545.354166666664</v>
      </c>
    </row>
    <row r="5604" spans="1:7" x14ac:dyDescent="0.45">
      <c r="A5604">
        <v>0</v>
      </c>
      <c r="B5604">
        <v>0</v>
      </c>
      <c r="C5604" t="s">
        <v>5271</v>
      </c>
      <c r="D5604" t="s">
        <v>5272</v>
      </c>
      <c r="E5604" s="32">
        <f t="shared" si="261"/>
        <v>45545</v>
      </c>
      <c r="F5604" s="51">
        <f t="shared" si="262"/>
        <v>0.375</v>
      </c>
      <c r="G5604" s="33">
        <f t="shared" si="263"/>
        <v>45545.375</v>
      </c>
    </row>
    <row r="5605" spans="1:7" x14ac:dyDescent="0.45">
      <c r="A5605">
        <v>0</v>
      </c>
      <c r="B5605">
        <v>0</v>
      </c>
      <c r="C5605" t="s">
        <v>5272</v>
      </c>
      <c r="D5605" t="s">
        <v>5273</v>
      </c>
      <c r="E5605" s="32">
        <f t="shared" si="261"/>
        <v>45545</v>
      </c>
      <c r="F5605" s="51">
        <f t="shared" si="262"/>
        <v>0.39583333333333331</v>
      </c>
      <c r="G5605" s="33">
        <f t="shared" si="263"/>
        <v>45545.395833333336</v>
      </c>
    </row>
    <row r="5606" spans="1:7" x14ac:dyDescent="0.45">
      <c r="A5606">
        <v>0</v>
      </c>
      <c r="B5606">
        <v>0</v>
      </c>
      <c r="C5606" t="s">
        <v>5273</v>
      </c>
      <c r="D5606" t="s">
        <v>5274</v>
      </c>
      <c r="E5606" s="32">
        <f t="shared" si="261"/>
        <v>45545</v>
      </c>
      <c r="F5606" s="51">
        <f t="shared" si="262"/>
        <v>0.41666666666666669</v>
      </c>
      <c r="G5606" s="33">
        <f t="shared" si="263"/>
        <v>45545.416666666664</v>
      </c>
    </row>
    <row r="5607" spans="1:7" x14ac:dyDescent="0.45">
      <c r="A5607">
        <v>0</v>
      </c>
      <c r="B5607">
        <v>0</v>
      </c>
      <c r="C5607" t="s">
        <v>5274</v>
      </c>
      <c r="D5607" t="s">
        <v>5275</v>
      </c>
      <c r="E5607" s="32">
        <f t="shared" si="261"/>
        <v>45545</v>
      </c>
      <c r="F5607" s="51">
        <f t="shared" si="262"/>
        <v>0.4375</v>
      </c>
      <c r="G5607" s="33">
        <f t="shared" si="263"/>
        <v>45545.4375</v>
      </c>
    </row>
    <row r="5608" spans="1:7" x14ac:dyDescent="0.45">
      <c r="A5608">
        <v>0</v>
      </c>
      <c r="B5608">
        <v>0</v>
      </c>
      <c r="C5608" t="s">
        <v>5275</v>
      </c>
      <c r="D5608" t="s">
        <v>5276</v>
      </c>
      <c r="E5608" s="32">
        <f t="shared" si="261"/>
        <v>45545</v>
      </c>
      <c r="F5608" s="51">
        <f t="shared" si="262"/>
        <v>0.45833333333333331</v>
      </c>
      <c r="G5608" s="33">
        <f t="shared" si="263"/>
        <v>45545.458333333336</v>
      </c>
    </row>
    <row r="5609" spans="1:7" x14ac:dyDescent="0.45">
      <c r="A5609">
        <v>0</v>
      </c>
      <c r="B5609">
        <v>0</v>
      </c>
      <c r="C5609" t="s">
        <v>5276</v>
      </c>
      <c r="D5609" t="s">
        <v>5277</v>
      </c>
      <c r="E5609" s="32">
        <f t="shared" si="261"/>
        <v>45545</v>
      </c>
      <c r="F5609" s="51">
        <f t="shared" si="262"/>
        <v>0.47916666666666669</v>
      </c>
      <c r="G5609" s="33">
        <f t="shared" si="263"/>
        <v>45545.479166666664</v>
      </c>
    </row>
    <row r="5610" spans="1:7" x14ac:dyDescent="0.45">
      <c r="A5610">
        <v>0</v>
      </c>
      <c r="B5610">
        <v>0</v>
      </c>
      <c r="C5610" t="s">
        <v>5277</v>
      </c>
      <c r="D5610" t="s">
        <v>5278</v>
      </c>
      <c r="E5610" s="32">
        <f t="shared" si="261"/>
        <v>45545</v>
      </c>
      <c r="F5610" s="51">
        <f t="shared" si="262"/>
        <v>0.5</v>
      </c>
      <c r="G5610" s="33">
        <f t="shared" si="263"/>
        <v>45545.5</v>
      </c>
    </row>
    <row r="5611" spans="1:7" x14ac:dyDescent="0.45">
      <c r="A5611">
        <v>0</v>
      </c>
      <c r="B5611">
        <v>0</v>
      </c>
      <c r="C5611" t="s">
        <v>5278</v>
      </c>
      <c r="D5611" t="s">
        <v>5279</v>
      </c>
      <c r="E5611" s="32">
        <f t="shared" si="261"/>
        <v>45545</v>
      </c>
      <c r="F5611" s="51">
        <f t="shared" si="262"/>
        <v>0.52083333333333337</v>
      </c>
      <c r="G5611" s="33">
        <f t="shared" si="263"/>
        <v>45545.520833333336</v>
      </c>
    </row>
    <row r="5612" spans="1:7" x14ac:dyDescent="0.45">
      <c r="A5612">
        <v>0</v>
      </c>
      <c r="B5612">
        <v>0</v>
      </c>
      <c r="C5612" t="s">
        <v>5279</v>
      </c>
      <c r="D5612" t="s">
        <v>5280</v>
      </c>
      <c r="E5612" s="32">
        <f t="shared" si="261"/>
        <v>45545</v>
      </c>
      <c r="F5612" s="51">
        <f t="shared" si="262"/>
        <v>0.54166666666666663</v>
      </c>
      <c r="G5612" s="33">
        <f t="shared" si="263"/>
        <v>45545.541666666664</v>
      </c>
    </row>
    <row r="5613" spans="1:7" x14ac:dyDescent="0.45">
      <c r="A5613">
        <v>0</v>
      </c>
      <c r="B5613">
        <v>0</v>
      </c>
      <c r="C5613" t="s">
        <v>5280</v>
      </c>
      <c r="D5613" t="s">
        <v>5281</v>
      </c>
      <c r="E5613" s="32">
        <f t="shared" si="261"/>
        <v>45545</v>
      </c>
      <c r="F5613" s="51">
        <f t="shared" si="262"/>
        <v>0.5625</v>
      </c>
      <c r="G5613" s="33">
        <f t="shared" si="263"/>
        <v>45545.5625</v>
      </c>
    </row>
    <row r="5614" spans="1:7" x14ac:dyDescent="0.45">
      <c r="A5614">
        <v>0</v>
      </c>
      <c r="B5614">
        <v>0</v>
      </c>
      <c r="C5614" t="s">
        <v>5281</v>
      </c>
      <c r="D5614" t="s">
        <v>5282</v>
      </c>
      <c r="E5614" s="32">
        <f t="shared" si="261"/>
        <v>45545</v>
      </c>
      <c r="F5614" s="51">
        <f t="shared" si="262"/>
        <v>0.58333333333333337</v>
      </c>
      <c r="G5614" s="33">
        <f t="shared" si="263"/>
        <v>45545.583333333336</v>
      </c>
    </row>
    <row r="5615" spans="1:7" x14ac:dyDescent="0.45">
      <c r="A5615">
        <v>0</v>
      </c>
      <c r="B5615">
        <v>0</v>
      </c>
      <c r="C5615" t="s">
        <v>5282</v>
      </c>
      <c r="D5615" t="s">
        <v>5283</v>
      </c>
      <c r="E5615" s="32">
        <f t="shared" si="261"/>
        <v>45545</v>
      </c>
      <c r="F5615" s="51">
        <f t="shared" si="262"/>
        <v>0.60416666666666663</v>
      </c>
      <c r="G5615" s="33">
        <f t="shared" si="263"/>
        <v>45545.604166666664</v>
      </c>
    </row>
    <row r="5616" spans="1:7" x14ac:dyDescent="0.45">
      <c r="A5616">
        <v>2.4348999999999998</v>
      </c>
      <c r="B5616">
        <v>14.53</v>
      </c>
      <c r="C5616" t="s">
        <v>5283</v>
      </c>
      <c r="D5616" t="s">
        <v>5284</v>
      </c>
      <c r="E5616" s="32">
        <f t="shared" si="261"/>
        <v>45545</v>
      </c>
      <c r="F5616" s="51">
        <f t="shared" si="262"/>
        <v>0.625</v>
      </c>
      <c r="G5616" s="33">
        <f t="shared" si="263"/>
        <v>45545.625</v>
      </c>
    </row>
    <row r="5617" spans="1:7" x14ac:dyDescent="0.45">
      <c r="A5617">
        <v>2.3001999999999998</v>
      </c>
      <c r="B5617">
        <v>13.72</v>
      </c>
      <c r="C5617" t="s">
        <v>5284</v>
      </c>
      <c r="D5617" t="s">
        <v>5285</v>
      </c>
      <c r="E5617" s="32">
        <f t="shared" si="261"/>
        <v>45545</v>
      </c>
      <c r="F5617" s="51">
        <f t="shared" si="262"/>
        <v>0.64583333333333337</v>
      </c>
      <c r="G5617" s="33">
        <f t="shared" si="263"/>
        <v>45545.645833333336</v>
      </c>
    </row>
    <row r="5618" spans="1:7" x14ac:dyDescent="0.45">
      <c r="A5618">
        <v>1.9861</v>
      </c>
      <c r="B5618">
        <v>11.85</v>
      </c>
      <c r="C5618" t="s">
        <v>5285</v>
      </c>
      <c r="D5618" t="s">
        <v>5286</v>
      </c>
      <c r="E5618" s="32">
        <f t="shared" si="261"/>
        <v>45545</v>
      </c>
      <c r="F5618" s="51">
        <f t="shared" si="262"/>
        <v>0.66666666666666663</v>
      </c>
      <c r="G5618" s="33">
        <f t="shared" si="263"/>
        <v>45545.666666666664</v>
      </c>
    </row>
    <row r="5619" spans="1:7" x14ac:dyDescent="0.45">
      <c r="A5619">
        <v>0</v>
      </c>
      <c r="B5619">
        <v>0</v>
      </c>
      <c r="C5619" t="s">
        <v>5286</v>
      </c>
      <c r="D5619" t="s">
        <v>5287</v>
      </c>
      <c r="E5619" s="32">
        <f t="shared" si="261"/>
        <v>45545</v>
      </c>
      <c r="F5619" s="51">
        <f t="shared" si="262"/>
        <v>0.6875</v>
      </c>
      <c r="G5619" s="33">
        <f t="shared" si="263"/>
        <v>45545.6875</v>
      </c>
    </row>
    <row r="5620" spans="1:7" x14ac:dyDescent="0.45">
      <c r="A5620">
        <v>0</v>
      </c>
      <c r="B5620">
        <v>0</v>
      </c>
      <c r="C5620" t="s">
        <v>5287</v>
      </c>
      <c r="D5620" t="s">
        <v>5288</v>
      </c>
      <c r="E5620" s="32">
        <f t="shared" si="261"/>
        <v>45545</v>
      </c>
      <c r="F5620" s="51">
        <f t="shared" si="262"/>
        <v>0.70833333333333337</v>
      </c>
      <c r="G5620" s="33">
        <f t="shared" si="263"/>
        <v>45545.708333333336</v>
      </c>
    </row>
    <row r="5621" spans="1:7" x14ac:dyDescent="0.45">
      <c r="A5621">
        <v>6.7299999999999999E-2</v>
      </c>
      <c r="B5621">
        <v>0.4</v>
      </c>
      <c r="C5621" t="s">
        <v>5288</v>
      </c>
      <c r="D5621" t="s">
        <v>5289</v>
      </c>
      <c r="E5621" s="32">
        <f t="shared" si="261"/>
        <v>45545</v>
      </c>
      <c r="F5621" s="51">
        <f t="shared" si="262"/>
        <v>0.72916666666666663</v>
      </c>
      <c r="G5621" s="33">
        <f t="shared" si="263"/>
        <v>45545.729166666664</v>
      </c>
    </row>
    <row r="5622" spans="1:7" x14ac:dyDescent="0.45">
      <c r="A5622">
        <v>0.10100000000000001</v>
      </c>
      <c r="B5622">
        <v>0.6</v>
      </c>
      <c r="C5622" t="s">
        <v>5289</v>
      </c>
      <c r="D5622" t="s">
        <v>5290</v>
      </c>
      <c r="E5622" s="32">
        <f t="shared" si="261"/>
        <v>45545</v>
      </c>
      <c r="F5622" s="51">
        <f t="shared" si="262"/>
        <v>0.75</v>
      </c>
      <c r="G5622" s="33">
        <f t="shared" si="263"/>
        <v>45545.75</v>
      </c>
    </row>
    <row r="5623" spans="1:7" x14ac:dyDescent="0.45">
      <c r="A5623">
        <v>0</v>
      </c>
      <c r="B5623">
        <v>0</v>
      </c>
      <c r="C5623" t="s">
        <v>5290</v>
      </c>
      <c r="D5623" t="s">
        <v>5291</v>
      </c>
      <c r="E5623" s="32">
        <f t="shared" si="261"/>
        <v>45545</v>
      </c>
      <c r="F5623" s="51">
        <f t="shared" si="262"/>
        <v>0.77083333333333337</v>
      </c>
      <c r="G5623" s="33">
        <f t="shared" si="263"/>
        <v>45545.770833333336</v>
      </c>
    </row>
    <row r="5624" spans="1:7" x14ac:dyDescent="0.45">
      <c r="A5624">
        <v>0.38150000000000001</v>
      </c>
      <c r="B5624">
        <v>2.2799999999999998</v>
      </c>
      <c r="C5624" t="s">
        <v>5291</v>
      </c>
      <c r="D5624" t="s">
        <v>5292</v>
      </c>
      <c r="E5624" s="32">
        <f t="shared" si="261"/>
        <v>45545</v>
      </c>
      <c r="F5624" s="51">
        <f t="shared" si="262"/>
        <v>0.79166666666666663</v>
      </c>
      <c r="G5624" s="33">
        <f t="shared" si="263"/>
        <v>45545.791666666664</v>
      </c>
    </row>
    <row r="5625" spans="1:7" x14ac:dyDescent="0.45">
      <c r="A5625">
        <v>0</v>
      </c>
      <c r="B5625">
        <v>0</v>
      </c>
      <c r="C5625" t="s">
        <v>5292</v>
      </c>
      <c r="D5625" t="s">
        <v>5293</v>
      </c>
      <c r="E5625" s="32">
        <f t="shared" si="261"/>
        <v>45545</v>
      </c>
      <c r="F5625" s="51">
        <f t="shared" si="262"/>
        <v>0.8125</v>
      </c>
      <c r="G5625" s="33">
        <f t="shared" si="263"/>
        <v>45545.8125</v>
      </c>
    </row>
    <row r="5626" spans="1:7" x14ac:dyDescent="0.45">
      <c r="A5626">
        <v>0</v>
      </c>
      <c r="B5626">
        <v>0</v>
      </c>
      <c r="C5626" t="s">
        <v>5293</v>
      </c>
      <c r="D5626" t="s">
        <v>5294</v>
      </c>
      <c r="E5626" s="32">
        <f t="shared" si="261"/>
        <v>45545</v>
      </c>
      <c r="F5626" s="51">
        <f t="shared" si="262"/>
        <v>0.83333333333333337</v>
      </c>
      <c r="G5626" s="33">
        <f t="shared" si="263"/>
        <v>45545.833333333336</v>
      </c>
    </row>
    <row r="5627" spans="1:7" x14ac:dyDescent="0.45">
      <c r="A5627">
        <v>0.4713</v>
      </c>
      <c r="B5627">
        <v>2.81</v>
      </c>
      <c r="C5627" t="s">
        <v>5294</v>
      </c>
      <c r="D5627" t="s">
        <v>5295</v>
      </c>
      <c r="E5627" s="32">
        <f t="shared" si="261"/>
        <v>45545</v>
      </c>
      <c r="F5627" s="51">
        <f t="shared" si="262"/>
        <v>0.85416666666666663</v>
      </c>
      <c r="G5627" s="33">
        <f t="shared" si="263"/>
        <v>45545.854166666664</v>
      </c>
    </row>
    <row r="5628" spans="1:7" x14ac:dyDescent="0.45">
      <c r="A5628">
        <v>0</v>
      </c>
      <c r="B5628">
        <v>0</v>
      </c>
      <c r="C5628" t="s">
        <v>5295</v>
      </c>
      <c r="D5628" t="s">
        <v>5296</v>
      </c>
      <c r="E5628" s="32">
        <f t="shared" si="261"/>
        <v>45545</v>
      </c>
      <c r="F5628" s="51">
        <f t="shared" si="262"/>
        <v>0.875</v>
      </c>
      <c r="G5628" s="33">
        <f t="shared" si="263"/>
        <v>45545.875</v>
      </c>
    </row>
    <row r="5629" spans="1:7" x14ac:dyDescent="0.45">
      <c r="A5629">
        <v>0</v>
      </c>
      <c r="B5629">
        <v>0</v>
      </c>
      <c r="C5629" t="s">
        <v>5296</v>
      </c>
      <c r="D5629" t="s">
        <v>5297</v>
      </c>
      <c r="E5629" s="32">
        <f t="shared" si="261"/>
        <v>45545</v>
      </c>
      <c r="F5629" s="51">
        <f t="shared" si="262"/>
        <v>0.89583333333333337</v>
      </c>
      <c r="G5629" s="33">
        <f t="shared" si="263"/>
        <v>45545.895833333336</v>
      </c>
    </row>
    <row r="5630" spans="1:7" x14ac:dyDescent="0.45">
      <c r="A5630">
        <v>0</v>
      </c>
      <c r="B5630">
        <v>0</v>
      </c>
      <c r="C5630" t="s">
        <v>5297</v>
      </c>
      <c r="D5630" t="s">
        <v>5298</v>
      </c>
      <c r="E5630" s="32">
        <f t="shared" si="261"/>
        <v>45545</v>
      </c>
      <c r="F5630" s="51">
        <f t="shared" si="262"/>
        <v>0.91666666666666663</v>
      </c>
      <c r="G5630" s="33">
        <f t="shared" si="263"/>
        <v>45545.916666666664</v>
      </c>
    </row>
    <row r="5631" spans="1:7" x14ac:dyDescent="0.45">
      <c r="A5631">
        <v>2.24E-2</v>
      </c>
      <c r="B5631">
        <v>0.13</v>
      </c>
      <c r="C5631" t="s">
        <v>5298</v>
      </c>
      <c r="D5631" t="s">
        <v>5299</v>
      </c>
      <c r="E5631" s="32">
        <f t="shared" si="261"/>
        <v>45545</v>
      </c>
      <c r="F5631" s="51">
        <f t="shared" si="262"/>
        <v>0.9375</v>
      </c>
      <c r="G5631" s="33">
        <f t="shared" si="263"/>
        <v>45545.9375</v>
      </c>
    </row>
    <row r="5632" spans="1:7" x14ac:dyDescent="0.45">
      <c r="A5632">
        <v>0</v>
      </c>
      <c r="B5632">
        <v>0</v>
      </c>
      <c r="C5632" t="s">
        <v>5299</v>
      </c>
      <c r="D5632" t="s">
        <v>5300</v>
      </c>
      <c r="E5632" s="32">
        <f t="shared" si="261"/>
        <v>45545</v>
      </c>
      <c r="F5632" s="51">
        <f t="shared" si="262"/>
        <v>0.95833333333333337</v>
      </c>
      <c r="G5632" s="33">
        <f t="shared" si="263"/>
        <v>45545.958333333336</v>
      </c>
    </row>
    <row r="5633" spans="1:7" x14ac:dyDescent="0.45">
      <c r="A5633">
        <v>0</v>
      </c>
      <c r="B5633">
        <v>0</v>
      </c>
      <c r="C5633" t="s">
        <v>5300</v>
      </c>
      <c r="D5633" t="s">
        <v>5301</v>
      </c>
      <c r="E5633" s="32">
        <f t="shared" si="261"/>
        <v>45545</v>
      </c>
      <c r="F5633" s="51">
        <f t="shared" si="262"/>
        <v>0.97916666666666663</v>
      </c>
      <c r="G5633" s="33">
        <f t="shared" si="263"/>
        <v>45545.979166666664</v>
      </c>
    </row>
    <row r="5634" spans="1:7" x14ac:dyDescent="0.45">
      <c r="A5634">
        <v>0</v>
      </c>
      <c r="B5634">
        <v>0</v>
      </c>
      <c r="C5634" t="s">
        <v>5301</v>
      </c>
      <c r="D5634" t="s">
        <v>5302</v>
      </c>
      <c r="E5634" s="32">
        <f t="shared" si="261"/>
        <v>45546</v>
      </c>
      <c r="F5634" s="51">
        <f t="shared" si="262"/>
        <v>0</v>
      </c>
      <c r="G5634" s="33">
        <f t="shared" si="263"/>
        <v>45546</v>
      </c>
    </row>
    <row r="5635" spans="1:7" x14ac:dyDescent="0.45">
      <c r="A5635">
        <v>0</v>
      </c>
      <c r="B5635">
        <v>0</v>
      </c>
      <c r="C5635" t="s">
        <v>5302</v>
      </c>
      <c r="D5635" t="s">
        <v>5303</v>
      </c>
      <c r="E5635" s="32">
        <f t="shared" si="261"/>
        <v>45546</v>
      </c>
      <c r="F5635" s="51">
        <f t="shared" si="262"/>
        <v>2.0833333333333332E-2</v>
      </c>
      <c r="G5635" s="33">
        <f t="shared" si="263"/>
        <v>45546.020833333336</v>
      </c>
    </row>
    <row r="5636" spans="1:7" x14ac:dyDescent="0.45">
      <c r="A5636">
        <v>0</v>
      </c>
      <c r="B5636">
        <v>0</v>
      </c>
      <c r="C5636" t="s">
        <v>5303</v>
      </c>
      <c r="D5636" t="s">
        <v>5304</v>
      </c>
      <c r="E5636" s="32">
        <f t="shared" ref="E5636:E5699" si="264">DATE(MID(C5636,2,4),MID(C5636,7,2),MID(C5636,10,2))</f>
        <v>45546</v>
      </c>
      <c r="F5636" s="51">
        <f t="shared" ref="F5636:F5699" si="265">TIME(MID(C5636,13,2),MID(C5636,16,2),0)</f>
        <v>4.1666666666666664E-2</v>
      </c>
      <c r="G5636" s="33">
        <f t="shared" ref="G5636:G5699" si="266">E5636+F5636</f>
        <v>45546.041666666664</v>
      </c>
    </row>
    <row r="5637" spans="1:7" x14ac:dyDescent="0.45">
      <c r="A5637">
        <v>0</v>
      </c>
      <c r="B5637">
        <v>0</v>
      </c>
      <c r="C5637" t="s">
        <v>5304</v>
      </c>
      <c r="D5637" t="s">
        <v>5305</v>
      </c>
      <c r="E5637" s="32">
        <f t="shared" si="264"/>
        <v>45546</v>
      </c>
      <c r="F5637" s="51">
        <f t="shared" si="265"/>
        <v>6.25E-2</v>
      </c>
      <c r="G5637" s="33">
        <f t="shared" si="266"/>
        <v>45546.0625</v>
      </c>
    </row>
    <row r="5638" spans="1:7" x14ac:dyDescent="0.45">
      <c r="A5638">
        <v>0</v>
      </c>
      <c r="B5638">
        <v>0</v>
      </c>
      <c r="C5638" t="s">
        <v>5305</v>
      </c>
      <c r="D5638" t="s">
        <v>5306</v>
      </c>
      <c r="E5638" s="32">
        <f t="shared" si="264"/>
        <v>45546</v>
      </c>
      <c r="F5638" s="51">
        <f t="shared" si="265"/>
        <v>8.3333333333333329E-2</v>
      </c>
      <c r="G5638" s="33">
        <f t="shared" si="266"/>
        <v>45546.083333333336</v>
      </c>
    </row>
    <row r="5639" spans="1:7" x14ac:dyDescent="0.45">
      <c r="A5639">
        <v>0</v>
      </c>
      <c r="B5639">
        <v>0</v>
      </c>
      <c r="C5639" t="s">
        <v>5306</v>
      </c>
      <c r="D5639" t="s">
        <v>5307</v>
      </c>
      <c r="E5639" s="32">
        <f t="shared" si="264"/>
        <v>45546</v>
      </c>
      <c r="F5639" s="51">
        <f t="shared" si="265"/>
        <v>0.10416666666666667</v>
      </c>
      <c r="G5639" s="33">
        <f t="shared" si="266"/>
        <v>45546.104166666664</v>
      </c>
    </row>
    <row r="5640" spans="1:7" x14ac:dyDescent="0.45">
      <c r="A5640">
        <v>0</v>
      </c>
      <c r="B5640">
        <v>0</v>
      </c>
      <c r="C5640" t="s">
        <v>5307</v>
      </c>
      <c r="D5640" t="s">
        <v>5308</v>
      </c>
      <c r="E5640" s="32">
        <f t="shared" si="264"/>
        <v>45546</v>
      </c>
      <c r="F5640" s="51">
        <f t="shared" si="265"/>
        <v>0.125</v>
      </c>
      <c r="G5640" s="33">
        <f t="shared" si="266"/>
        <v>45546.125</v>
      </c>
    </row>
    <row r="5641" spans="1:7" x14ac:dyDescent="0.45">
      <c r="A5641">
        <v>0</v>
      </c>
      <c r="B5641">
        <v>0</v>
      </c>
      <c r="C5641" t="s">
        <v>5308</v>
      </c>
      <c r="D5641" t="s">
        <v>5309</v>
      </c>
      <c r="E5641" s="32">
        <f t="shared" si="264"/>
        <v>45546</v>
      </c>
      <c r="F5641" s="51">
        <f t="shared" si="265"/>
        <v>0.14583333333333334</v>
      </c>
      <c r="G5641" s="33">
        <f t="shared" si="266"/>
        <v>45546.145833333336</v>
      </c>
    </row>
    <row r="5642" spans="1:7" x14ac:dyDescent="0.45">
      <c r="A5642">
        <v>0</v>
      </c>
      <c r="B5642">
        <v>0</v>
      </c>
      <c r="C5642" t="s">
        <v>5309</v>
      </c>
      <c r="D5642" t="s">
        <v>5310</v>
      </c>
      <c r="E5642" s="32">
        <f t="shared" si="264"/>
        <v>45546</v>
      </c>
      <c r="F5642" s="51">
        <f t="shared" si="265"/>
        <v>0.16666666666666666</v>
      </c>
      <c r="G5642" s="33">
        <f t="shared" si="266"/>
        <v>45546.166666666664</v>
      </c>
    </row>
    <row r="5643" spans="1:7" x14ac:dyDescent="0.45">
      <c r="A5643">
        <v>0</v>
      </c>
      <c r="B5643">
        <v>0</v>
      </c>
      <c r="C5643" t="s">
        <v>5310</v>
      </c>
      <c r="D5643" t="s">
        <v>5311</v>
      </c>
      <c r="E5643" s="32">
        <f t="shared" si="264"/>
        <v>45546</v>
      </c>
      <c r="F5643" s="51">
        <f t="shared" si="265"/>
        <v>0.1875</v>
      </c>
      <c r="G5643" s="33">
        <f t="shared" si="266"/>
        <v>45546.1875</v>
      </c>
    </row>
    <row r="5644" spans="1:7" x14ac:dyDescent="0.45">
      <c r="A5644">
        <v>0</v>
      </c>
      <c r="B5644">
        <v>0</v>
      </c>
      <c r="C5644" t="s">
        <v>5311</v>
      </c>
      <c r="D5644" t="s">
        <v>5312</v>
      </c>
      <c r="E5644" s="32">
        <f t="shared" si="264"/>
        <v>45546</v>
      </c>
      <c r="F5644" s="51">
        <f t="shared" si="265"/>
        <v>0.20833333333333334</v>
      </c>
      <c r="G5644" s="33">
        <f t="shared" si="266"/>
        <v>45546.208333333336</v>
      </c>
    </row>
    <row r="5645" spans="1:7" x14ac:dyDescent="0.45">
      <c r="A5645">
        <v>0</v>
      </c>
      <c r="B5645">
        <v>0</v>
      </c>
      <c r="C5645" t="s">
        <v>5312</v>
      </c>
      <c r="D5645" t="s">
        <v>5313</v>
      </c>
      <c r="E5645" s="32">
        <f t="shared" si="264"/>
        <v>45546</v>
      </c>
      <c r="F5645" s="51">
        <f t="shared" si="265"/>
        <v>0.22916666666666666</v>
      </c>
      <c r="G5645" s="33">
        <f t="shared" si="266"/>
        <v>45546.229166666664</v>
      </c>
    </row>
    <row r="5646" spans="1:7" x14ac:dyDescent="0.45">
      <c r="A5646">
        <v>0</v>
      </c>
      <c r="B5646">
        <v>0</v>
      </c>
      <c r="C5646" t="s">
        <v>5313</v>
      </c>
      <c r="D5646" t="s">
        <v>5314</v>
      </c>
      <c r="E5646" s="32">
        <f t="shared" si="264"/>
        <v>45546</v>
      </c>
      <c r="F5646" s="51">
        <f t="shared" si="265"/>
        <v>0.25</v>
      </c>
      <c r="G5646" s="33">
        <f t="shared" si="266"/>
        <v>45546.25</v>
      </c>
    </row>
    <row r="5647" spans="1:7" x14ac:dyDescent="0.45">
      <c r="A5647">
        <v>0</v>
      </c>
      <c r="B5647">
        <v>0</v>
      </c>
      <c r="C5647" t="s">
        <v>5314</v>
      </c>
      <c r="D5647" t="s">
        <v>5315</v>
      </c>
      <c r="E5647" s="32">
        <f t="shared" si="264"/>
        <v>45546</v>
      </c>
      <c r="F5647" s="51">
        <f t="shared" si="265"/>
        <v>0.27083333333333331</v>
      </c>
      <c r="G5647" s="33">
        <f t="shared" si="266"/>
        <v>45546.270833333336</v>
      </c>
    </row>
    <row r="5648" spans="1:7" x14ac:dyDescent="0.45">
      <c r="A5648">
        <v>0</v>
      </c>
      <c r="B5648">
        <v>0</v>
      </c>
      <c r="C5648" t="s">
        <v>5315</v>
      </c>
      <c r="D5648" t="s">
        <v>5316</v>
      </c>
      <c r="E5648" s="32">
        <f t="shared" si="264"/>
        <v>45546</v>
      </c>
      <c r="F5648" s="51">
        <f t="shared" si="265"/>
        <v>0.29166666666666669</v>
      </c>
      <c r="G5648" s="33">
        <f t="shared" si="266"/>
        <v>45546.291666666664</v>
      </c>
    </row>
    <row r="5649" spans="1:7" x14ac:dyDescent="0.45">
      <c r="A5649">
        <v>0</v>
      </c>
      <c r="B5649">
        <v>0</v>
      </c>
      <c r="C5649" t="s">
        <v>5316</v>
      </c>
      <c r="D5649" t="s">
        <v>5317</v>
      </c>
      <c r="E5649" s="32">
        <f t="shared" si="264"/>
        <v>45546</v>
      </c>
      <c r="F5649" s="51">
        <f t="shared" si="265"/>
        <v>0.3125</v>
      </c>
      <c r="G5649" s="33">
        <f t="shared" si="266"/>
        <v>45546.3125</v>
      </c>
    </row>
    <row r="5650" spans="1:7" x14ac:dyDescent="0.45">
      <c r="A5650">
        <v>0.1908</v>
      </c>
      <c r="B5650">
        <v>1.1399999999999999</v>
      </c>
      <c r="C5650" t="s">
        <v>5317</v>
      </c>
      <c r="D5650" t="s">
        <v>5318</v>
      </c>
      <c r="E5650" s="32">
        <f t="shared" si="264"/>
        <v>45546</v>
      </c>
      <c r="F5650" s="51">
        <f t="shared" si="265"/>
        <v>0.33333333333333331</v>
      </c>
      <c r="G5650" s="33">
        <f t="shared" si="266"/>
        <v>45546.333333333336</v>
      </c>
    </row>
    <row r="5651" spans="1:7" x14ac:dyDescent="0.45">
      <c r="A5651">
        <v>0</v>
      </c>
      <c r="B5651">
        <v>0</v>
      </c>
      <c r="C5651" t="s">
        <v>5318</v>
      </c>
      <c r="D5651" t="s">
        <v>5319</v>
      </c>
      <c r="E5651" s="32">
        <f t="shared" si="264"/>
        <v>45546</v>
      </c>
      <c r="F5651" s="51">
        <f t="shared" si="265"/>
        <v>0.35416666666666669</v>
      </c>
      <c r="G5651" s="33">
        <f t="shared" si="266"/>
        <v>45546.354166666664</v>
      </c>
    </row>
    <row r="5652" spans="1:7" x14ac:dyDescent="0.45">
      <c r="A5652">
        <v>0</v>
      </c>
      <c r="B5652">
        <v>0</v>
      </c>
      <c r="C5652" t="s">
        <v>5319</v>
      </c>
      <c r="D5652" t="s">
        <v>5320</v>
      </c>
      <c r="E5652" s="32">
        <f t="shared" si="264"/>
        <v>45546</v>
      </c>
      <c r="F5652" s="51">
        <f t="shared" si="265"/>
        <v>0.375</v>
      </c>
      <c r="G5652" s="33">
        <f t="shared" si="266"/>
        <v>45546.375</v>
      </c>
    </row>
    <row r="5653" spans="1:7" x14ac:dyDescent="0.45">
      <c r="A5653">
        <v>0</v>
      </c>
      <c r="B5653">
        <v>0</v>
      </c>
      <c r="C5653" t="s">
        <v>5320</v>
      </c>
      <c r="D5653" t="s">
        <v>5321</v>
      </c>
      <c r="E5653" s="32">
        <f t="shared" si="264"/>
        <v>45546</v>
      </c>
      <c r="F5653" s="51">
        <f t="shared" si="265"/>
        <v>0.39583333333333331</v>
      </c>
      <c r="G5653" s="33">
        <f t="shared" si="266"/>
        <v>45546.395833333336</v>
      </c>
    </row>
    <row r="5654" spans="1:7" x14ac:dyDescent="0.45">
      <c r="A5654">
        <v>0</v>
      </c>
      <c r="B5654">
        <v>0</v>
      </c>
      <c r="C5654" t="s">
        <v>5321</v>
      </c>
      <c r="D5654" t="s">
        <v>5322</v>
      </c>
      <c r="E5654" s="32">
        <f t="shared" si="264"/>
        <v>45546</v>
      </c>
      <c r="F5654" s="51">
        <f t="shared" si="265"/>
        <v>0.41666666666666669</v>
      </c>
      <c r="G5654" s="33">
        <f t="shared" si="266"/>
        <v>45546.416666666664</v>
      </c>
    </row>
    <row r="5655" spans="1:7" x14ac:dyDescent="0.45">
      <c r="A5655">
        <v>0.50490000000000002</v>
      </c>
      <c r="B5655">
        <v>3.01</v>
      </c>
      <c r="C5655" t="s">
        <v>5322</v>
      </c>
      <c r="D5655" t="s">
        <v>5323</v>
      </c>
      <c r="E5655" s="32">
        <f t="shared" si="264"/>
        <v>45546</v>
      </c>
      <c r="F5655" s="51">
        <f t="shared" si="265"/>
        <v>0.4375</v>
      </c>
      <c r="G5655" s="33">
        <f t="shared" si="266"/>
        <v>45546.4375</v>
      </c>
    </row>
    <row r="5656" spans="1:7" x14ac:dyDescent="0.45">
      <c r="A5656">
        <v>0</v>
      </c>
      <c r="B5656">
        <v>0</v>
      </c>
      <c r="C5656" t="s">
        <v>5323</v>
      </c>
      <c r="D5656" t="s">
        <v>5324</v>
      </c>
      <c r="E5656" s="32">
        <f t="shared" si="264"/>
        <v>45546</v>
      </c>
      <c r="F5656" s="51">
        <f t="shared" si="265"/>
        <v>0.45833333333333331</v>
      </c>
      <c r="G5656" s="33">
        <f t="shared" si="266"/>
        <v>45546.458333333336</v>
      </c>
    </row>
    <row r="5657" spans="1:7" x14ac:dyDescent="0.45">
      <c r="A5657">
        <v>0</v>
      </c>
      <c r="B5657">
        <v>0</v>
      </c>
      <c r="C5657" t="s">
        <v>5324</v>
      </c>
      <c r="D5657" t="s">
        <v>5325</v>
      </c>
      <c r="E5657" s="32">
        <f t="shared" si="264"/>
        <v>45546</v>
      </c>
      <c r="F5657" s="51">
        <f t="shared" si="265"/>
        <v>0.47916666666666669</v>
      </c>
      <c r="G5657" s="33">
        <f t="shared" si="266"/>
        <v>45546.479166666664</v>
      </c>
    </row>
    <row r="5658" spans="1:7" x14ac:dyDescent="0.45">
      <c r="A5658">
        <v>0</v>
      </c>
      <c r="B5658">
        <v>0</v>
      </c>
      <c r="C5658" t="s">
        <v>5325</v>
      </c>
      <c r="D5658" t="s">
        <v>5326</v>
      </c>
      <c r="E5658" s="32">
        <f t="shared" si="264"/>
        <v>45546</v>
      </c>
      <c r="F5658" s="51">
        <f t="shared" si="265"/>
        <v>0.5</v>
      </c>
      <c r="G5658" s="33">
        <f t="shared" si="266"/>
        <v>45546.5</v>
      </c>
    </row>
    <row r="5659" spans="1:7" x14ac:dyDescent="0.45">
      <c r="A5659">
        <v>0</v>
      </c>
      <c r="B5659">
        <v>0</v>
      </c>
      <c r="C5659" t="s">
        <v>5326</v>
      </c>
      <c r="D5659" t="s">
        <v>5327</v>
      </c>
      <c r="E5659" s="32">
        <f t="shared" si="264"/>
        <v>45546</v>
      </c>
      <c r="F5659" s="51">
        <f t="shared" si="265"/>
        <v>0.52083333333333337</v>
      </c>
      <c r="G5659" s="33">
        <f t="shared" si="266"/>
        <v>45546.520833333336</v>
      </c>
    </row>
    <row r="5660" spans="1:7" x14ac:dyDescent="0.45">
      <c r="A5660">
        <v>0</v>
      </c>
      <c r="B5660">
        <v>0</v>
      </c>
      <c r="C5660" t="s">
        <v>5327</v>
      </c>
      <c r="D5660" t="s">
        <v>5328</v>
      </c>
      <c r="E5660" s="32">
        <f t="shared" si="264"/>
        <v>45546</v>
      </c>
      <c r="F5660" s="51">
        <f t="shared" si="265"/>
        <v>0.54166666666666663</v>
      </c>
      <c r="G5660" s="33">
        <f t="shared" si="266"/>
        <v>45546.541666666664</v>
      </c>
    </row>
    <row r="5661" spans="1:7" x14ac:dyDescent="0.45">
      <c r="A5661">
        <v>0</v>
      </c>
      <c r="B5661">
        <v>0</v>
      </c>
      <c r="C5661" t="s">
        <v>5328</v>
      </c>
      <c r="D5661" t="s">
        <v>5329</v>
      </c>
      <c r="E5661" s="32">
        <f t="shared" si="264"/>
        <v>45546</v>
      </c>
      <c r="F5661" s="51">
        <f t="shared" si="265"/>
        <v>0.5625</v>
      </c>
      <c r="G5661" s="33">
        <f t="shared" si="266"/>
        <v>45546.5625</v>
      </c>
    </row>
    <row r="5662" spans="1:7" x14ac:dyDescent="0.45">
      <c r="A5662">
        <v>0</v>
      </c>
      <c r="B5662">
        <v>0</v>
      </c>
      <c r="C5662" t="s">
        <v>5329</v>
      </c>
      <c r="D5662" t="s">
        <v>5330</v>
      </c>
      <c r="E5662" s="32">
        <f t="shared" si="264"/>
        <v>45546</v>
      </c>
      <c r="F5662" s="51">
        <f t="shared" si="265"/>
        <v>0.58333333333333337</v>
      </c>
      <c r="G5662" s="33">
        <f t="shared" si="266"/>
        <v>45546.583333333336</v>
      </c>
    </row>
    <row r="5663" spans="1:7" x14ac:dyDescent="0.45">
      <c r="A5663">
        <v>0</v>
      </c>
      <c r="B5663">
        <v>0</v>
      </c>
      <c r="C5663" t="s">
        <v>5330</v>
      </c>
      <c r="D5663" t="s">
        <v>5331</v>
      </c>
      <c r="E5663" s="32">
        <f t="shared" si="264"/>
        <v>45546</v>
      </c>
      <c r="F5663" s="51">
        <f t="shared" si="265"/>
        <v>0.60416666666666663</v>
      </c>
      <c r="G5663" s="33">
        <f t="shared" si="266"/>
        <v>45546.604166666664</v>
      </c>
    </row>
    <row r="5664" spans="1:7" x14ac:dyDescent="0.45">
      <c r="A5664">
        <v>0</v>
      </c>
      <c r="B5664">
        <v>0</v>
      </c>
      <c r="C5664" t="s">
        <v>5331</v>
      </c>
      <c r="D5664" t="s">
        <v>5332</v>
      </c>
      <c r="E5664" s="32">
        <f t="shared" si="264"/>
        <v>45546</v>
      </c>
      <c r="F5664" s="51">
        <f t="shared" si="265"/>
        <v>0.625</v>
      </c>
      <c r="G5664" s="33">
        <f t="shared" si="266"/>
        <v>45546.625</v>
      </c>
    </row>
    <row r="5665" spans="1:7" x14ac:dyDescent="0.45">
      <c r="A5665">
        <v>0</v>
      </c>
      <c r="B5665">
        <v>0</v>
      </c>
      <c r="C5665" t="s">
        <v>5332</v>
      </c>
      <c r="D5665" t="s">
        <v>5333</v>
      </c>
      <c r="E5665" s="32">
        <f t="shared" si="264"/>
        <v>45546</v>
      </c>
      <c r="F5665" s="51">
        <f t="shared" si="265"/>
        <v>0.64583333333333337</v>
      </c>
      <c r="G5665" s="33">
        <f t="shared" si="266"/>
        <v>45546.645833333336</v>
      </c>
    </row>
    <row r="5666" spans="1:7" x14ac:dyDescent="0.45">
      <c r="A5666">
        <v>0</v>
      </c>
      <c r="B5666">
        <v>0</v>
      </c>
      <c r="C5666" t="s">
        <v>5333</v>
      </c>
      <c r="D5666" t="s">
        <v>5334</v>
      </c>
      <c r="E5666" s="32">
        <f t="shared" si="264"/>
        <v>45546</v>
      </c>
      <c r="F5666" s="51">
        <f t="shared" si="265"/>
        <v>0.66666666666666663</v>
      </c>
      <c r="G5666" s="33">
        <f t="shared" si="266"/>
        <v>45546.666666666664</v>
      </c>
    </row>
    <row r="5667" spans="1:7" x14ac:dyDescent="0.45">
      <c r="A5667">
        <v>0</v>
      </c>
      <c r="B5667">
        <v>0</v>
      </c>
      <c r="C5667" t="s">
        <v>5334</v>
      </c>
      <c r="D5667" t="s">
        <v>5335</v>
      </c>
      <c r="E5667" s="32">
        <f t="shared" si="264"/>
        <v>45546</v>
      </c>
      <c r="F5667" s="51">
        <f t="shared" si="265"/>
        <v>0.6875</v>
      </c>
      <c r="G5667" s="33">
        <f t="shared" si="266"/>
        <v>45546.6875</v>
      </c>
    </row>
    <row r="5668" spans="1:7" x14ac:dyDescent="0.45">
      <c r="A5668">
        <v>0</v>
      </c>
      <c r="B5668">
        <v>0</v>
      </c>
      <c r="C5668" t="s">
        <v>5335</v>
      </c>
      <c r="D5668" t="s">
        <v>5336</v>
      </c>
      <c r="E5668" s="32">
        <f t="shared" si="264"/>
        <v>45546</v>
      </c>
      <c r="F5668" s="51">
        <f t="shared" si="265"/>
        <v>0.70833333333333337</v>
      </c>
      <c r="G5668" s="33">
        <f t="shared" si="266"/>
        <v>45546.708333333336</v>
      </c>
    </row>
    <row r="5669" spans="1:7" x14ac:dyDescent="0.45">
      <c r="A5669">
        <v>0</v>
      </c>
      <c r="B5669">
        <v>0</v>
      </c>
      <c r="C5669" t="s">
        <v>5336</v>
      </c>
      <c r="D5669" t="s">
        <v>5337</v>
      </c>
      <c r="E5669" s="32">
        <f t="shared" si="264"/>
        <v>45546</v>
      </c>
      <c r="F5669" s="51">
        <f t="shared" si="265"/>
        <v>0.72916666666666663</v>
      </c>
      <c r="G5669" s="33">
        <f t="shared" si="266"/>
        <v>45546.729166666664</v>
      </c>
    </row>
    <row r="5670" spans="1:7" x14ac:dyDescent="0.45">
      <c r="A5670">
        <v>0</v>
      </c>
      <c r="B5670">
        <v>0</v>
      </c>
      <c r="C5670" t="s">
        <v>5337</v>
      </c>
      <c r="D5670" t="s">
        <v>5338</v>
      </c>
      <c r="E5670" s="32">
        <f t="shared" si="264"/>
        <v>45546</v>
      </c>
      <c r="F5670" s="51">
        <f t="shared" si="265"/>
        <v>0.75</v>
      </c>
      <c r="G5670" s="33">
        <f t="shared" si="266"/>
        <v>45546.75</v>
      </c>
    </row>
    <row r="5671" spans="1:7" x14ac:dyDescent="0.45">
      <c r="A5671">
        <v>0</v>
      </c>
      <c r="B5671">
        <v>0</v>
      </c>
      <c r="C5671" t="s">
        <v>5338</v>
      </c>
      <c r="D5671" t="s">
        <v>5339</v>
      </c>
      <c r="E5671" s="32">
        <f t="shared" si="264"/>
        <v>45546</v>
      </c>
      <c r="F5671" s="51">
        <f t="shared" si="265"/>
        <v>0.77083333333333337</v>
      </c>
      <c r="G5671" s="33">
        <f t="shared" si="266"/>
        <v>45546.770833333336</v>
      </c>
    </row>
    <row r="5672" spans="1:7" x14ac:dyDescent="0.45">
      <c r="A5672">
        <v>0</v>
      </c>
      <c r="B5672">
        <v>0</v>
      </c>
      <c r="C5672" t="s">
        <v>5339</v>
      </c>
      <c r="D5672" t="s">
        <v>5340</v>
      </c>
      <c r="E5672" s="32">
        <f t="shared" si="264"/>
        <v>45546</v>
      </c>
      <c r="F5672" s="51">
        <f t="shared" si="265"/>
        <v>0.79166666666666663</v>
      </c>
      <c r="G5672" s="33">
        <f t="shared" si="266"/>
        <v>45546.791666666664</v>
      </c>
    </row>
    <row r="5673" spans="1:7" x14ac:dyDescent="0.45">
      <c r="A5673">
        <v>0.5161</v>
      </c>
      <c r="B5673">
        <v>3.08</v>
      </c>
      <c r="C5673" t="s">
        <v>5340</v>
      </c>
      <c r="D5673" t="s">
        <v>5341</v>
      </c>
      <c r="E5673" s="32">
        <f t="shared" si="264"/>
        <v>45546</v>
      </c>
      <c r="F5673" s="51">
        <f t="shared" si="265"/>
        <v>0.8125</v>
      </c>
      <c r="G5673" s="33">
        <f t="shared" si="266"/>
        <v>45546.8125</v>
      </c>
    </row>
    <row r="5674" spans="1:7" x14ac:dyDescent="0.45">
      <c r="A5674">
        <v>4.4900000000000002E-2</v>
      </c>
      <c r="B5674">
        <v>0.27</v>
      </c>
      <c r="C5674" t="s">
        <v>5341</v>
      </c>
      <c r="D5674" t="s">
        <v>5342</v>
      </c>
      <c r="E5674" s="32">
        <f t="shared" si="264"/>
        <v>45546</v>
      </c>
      <c r="F5674" s="51">
        <f t="shared" si="265"/>
        <v>0.83333333333333337</v>
      </c>
      <c r="G5674" s="33">
        <f t="shared" si="266"/>
        <v>45546.833333333336</v>
      </c>
    </row>
    <row r="5675" spans="1:7" x14ac:dyDescent="0.45">
      <c r="A5675">
        <v>0</v>
      </c>
      <c r="B5675">
        <v>0</v>
      </c>
      <c r="C5675" t="s">
        <v>5342</v>
      </c>
      <c r="D5675" t="s">
        <v>5343</v>
      </c>
      <c r="E5675" s="32">
        <f t="shared" si="264"/>
        <v>45546</v>
      </c>
      <c r="F5675" s="51">
        <f t="shared" si="265"/>
        <v>0.85416666666666663</v>
      </c>
      <c r="G5675" s="33">
        <f t="shared" si="266"/>
        <v>45546.854166666664</v>
      </c>
    </row>
    <row r="5676" spans="1:7" x14ac:dyDescent="0.45">
      <c r="A5676">
        <v>0</v>
      </c>
      <c r="B5676">
        <v>0</v>
      </c>
      <c r="C5676" t="s">
        <v>5343</v>
      </c>
      <c r="D5676" t="s">
        <v>5344</v>
      </c>
      <c r="E5676" s="32">
        <f t="shared" si="264"/>
        <v>45546</v>
      </c>
      <c r="F5676" s="51">
        <f t="shared" si="265"/>
        <v>0.875</v>
      </c>
      <c r="G5676" s="33">
        <f t="shared" si="266"/>
        <v>45546.875</v>
      </c>
    </row>
    <row r="5677" spans="1:7" x14ac:dyDescent="0.45">
      <c r="A5677">
        <v>0</v>
      </c>
      <c r="B5677">
        <v>0</v>
      </c>
      <c r="C5677" t="s">
        <v>5344</v>
      </c>
      <c r="D5677" t="s">
        <v>5345</v>
      </c>
      <c r="E5677" s="32">
        <f t="shared" si="264"/>
        <v>45546</v>
      </c>
      <c r="F5677" s="51">
        <f t="shared" si="265"/>
        <v>0.89583333333333337</v>
      </c>
      <c r="G5677" s="33">
        <f t="shared" si="266"/>
        <v>45546.895833333336</v>
      </c>
    </row>
    <row r="5678" spans="1:7" x14ac:dyDescent="0.45">
      <c r="A5678">
        <v>0</v>
      </c>
      <c r="B5678">
        <v>0</v>
      </c>
      <c r="C5678" t="s">
        <v>5345</v>
      </c>
      <c r="D5678" t="s">
        <v>5346</v>
      </c>
      <c r="E5678" s="32">
        <f t="shared" si="264"/>
        <v>45546</v>
      </c>
      <c r="F5678" s="51">
        <f t="shared" si="265"/>
        <v>0.91666666666666663</v>
      </c>
      <c r="G5678" s="33">
        <f t="shared" si="266"/>
        <v>45546.916666666664</v>
      </c>
    </row>
    <row r="5679" spans="1:7" x14ac:dyDescent="0.45">
      <c r="A5679">
        <v>0</v>
      </c>
      <c r="B5679">
        <v>0</v>
      </c>
      <c r="C5679" t="s">
        <v>5346</v>
      </c>
      <c r="D5679" t="s">
        <v>5347</v>
      </c>
      <c r="E5679" s="32">
        <f t="shared" si="264"/>
        <v>45546</v>
      </c>
      <c r="F5679" s="51">
        <f t="shared" si="265"/>
        <v>0.9375</v>
      </c>
      <c r="G5679" s="33">
        <f t="shared" si="266"/>
        <v>45546.9375</v>
      </c>
    </row>
    <row r="5680" spans="1:7" x14ac:dyDescent="0.45">
      <c r="A5680">
        <v>0</v>
      </c>
      <c r="B5680">
        <v>0</v>
      </c>
      <c r="C5680" t="s">
        <v>5347</v>
      </c>
      <c r="D5680" t="s">
        <v>5348</v>
      </c>
      <c r="E5680" s="32">
        <f t="shared" si="264"/>
        <v>45546</v>
      </c>
      <c r="F5680" s="51">
        <f t="shared" si="265"/>
        <v>0.95833333333333337</v>
      </c>
      <c r="G5680" s="33">
        <f t="shared" si="266"/>
        <v>45546.958333333336</v>
      </c>
    </row>
    <row r="5681" spans="1:7" x14ac:dyDescent="0.45">
      <c r="A5681">
        <v>0.56100000000000005</v>
      </c>
      <c r="B5681">
        <v>3.35</v>
      </c>
      <c r="C5681" t="s">
        <v>5348</v>
      </c>
      <c r="D5681" t="s">
        <v>5349</v>
      </c>
      <c r="E5681" s="32">
        <f t="shared" si="264"/>
        <v>45546</v>
      </c>
      <c r="F5681" s="51">
        <f t="shared" si="265"/>
        <v>0.97916666666666663</v>
      </c>
      <c r="G5681" s="33">
        <f t="shared" si="266"/>
        <v>45546.979166666664</v>
      </c>
    </row>
    <row r="5682" spans="1:7" x14ac:dyDescent="0.45">
      <c r="A5682">
        <v>0</v>
      </c>
      <c r="B5682">
        <v>0</v>
      </c>
      <c r="C5682" t="s">
        <v>5349</v>
      </c>
      <c r="D5682" t="s">
        <v>5350</v>
      </c>
      <c r="E5682" s="32">
        <f t="shared" si="264"/>
        <v>45547</v>
      </c>
      <c r="F5682" s="51">
        <f t="shared" si="265"/>
        <v>0</v>
      </c>
      <c r="G5682" s="33">
        <f t="shared" si="266"/>
        <v>45547</v>
      </c>
    </row>
    <row r="5683" spans="1:7" x14ac:dyDescent="0.45">
      <c r="A5683">
        <v>0</v>
      </c>
      <c r="B5683">
        <v>0</v>
      </c>
      <c r="C5683" t="s">
        <v>5350</v>
      </c>
      <c r="D5683" t="s">
        <v>5351</v>
      </c>
      <c r="E5683" s="32">
        <f t="shared" si="264"/>
        <v>45547</v>
      </c>
      <c r="F5683" s="51">
        <f t="shared" si="265"/>
        <v>2.0833333333333332E-2</v>
      </c>
      <c r="G5683" s="33">
        <f t="shared" si="266"/>
        <v>45547.020833333336</v>
      </c>
    </row>
    <row r="5684" spans="1:7" x14ac:dyDescent="0.45">
      <c r="A5684">
        <v>0</v>
      </c>
      <c r="B5684">
        <v>0</v>
      </c>
      <c r="C5684" t="s">
        <v>5351</v>
      </c>
      <c r="D5684" t="s">
        <v>5352</v>
      </c>
      <c r="E5684" s="32">
        <f t="shared" si="264"/>
        <v>45547</v>
      </c>
      <c r="F5684" s="51">
        <f t="shared" si="265"/>
        <v>4.1666666666666664E-2</v>
      </c>
      <c r="G5684" s="33">
        <f t="shared" si="266"/>
        <v>45547.041666666664</v>
      </c>
    </row>
    <row r="5685" spans="1:7" x14ac:dyDescent="0.45">
      <c r="A5685">
        <v>0</v>
      </c>
      <c r="B5685">
        <v>0</v>
      </c>
      <c r="C5685" t="s">
        <v>5352</v>
      </c>
      <c r="D5685" t="s">
        <v>5353</v>
      </c>
      <c r="E5685" s="32">
        <f t="shared" si="264"/>
        <v>45547</v>
      </c>
      <c r="F5685" s="51">
        <f t="shared" si="265"/>
        <v>6.25E-2</v>
      </c>
      <c r="G5685" s="33">
        <f t="shared" si="266"/>
        <v>45547.0625</v>
      </c>
    </row>
    <row r="5686" spans="1:7" x14ac:dyDescent="0.45">
      <c r="A5686">
        <v>0</v>
      </c>
      <c r="B5686">
        <v>0</v>
      </c>
      <c r="C5686" t="s">
        <v>5353</v>
      </c>
      <c r="D5686" t="s">
        <v>5354</v>
      </c>
      <c r="E5686" s="32">
        <f t="shared" si="264"/>
        <v>45547</v>
      </c>
      <c r="F5686" s="51">
        <f t="shared" si="265"/>
        <v>8.3333333333333329E-2</v>
      </c>
      <c r="G5686" s="33">
        <f t="shared" si="266"/>
        <v>45547.083333333336</v>
      </c>
    </row>
    <row r="5687" spans="1:7" x14ac:dyDescent="0.45">
      <c r="A5687">
        <v>0</v>
      </c>
      <c r="B5687">
        <v>0</v>
      </c>
      <c r="C5687" t="s">
        <v>5354</v>
      </c>
      <c r="D5687" t="s">
        <v>5355</v>
      </c>
      <c r="E5687" s="32">
        <f t="shared" si="264"/>
        <v>45547</v>
      </c>
      <c r="F5687" s="51">
        <f t="shared" si="265"/>
        <v>0.10416666666666667</v>
      </c>
      <c r="G5687" s="33">
        <f t="shared" si="266"/>
        <v>45547.104166666664</v>
      </c>
    </row>
    <row r="5688" spans="1:7" x14ac:dyDescent="0.45">
      <c r="A5688">
        <v>0</v>
      </c>
      <c r="B5688">
        <v>0</v>
      </c>
      <c r="C5688" t="s">
        <v>5355</v>
      </c>
      <c r="D5688" t="s">
        <v>5356</v>
      </c>
      <c r="E5688" s="32">
        <f t="shared" si="264"/>
        <v>45547</v>
      </c>
      <c r="F5688" s="51">
        <f t="shared" si="265"/>
        <v>0.125</v>
      </c>
      <c r="G5688" s="33">
        <f t="shared" si="266"/>
        <v>45547.125</v>
      </c>
    </row>
    <row r="5689" spans="1:7" x14ac:dyDescent="0.45">
      <c r="A5689">
        <v>0</v>
      </c>
      <c r="B5689">
        <v>0</v>
      </c>
      <c r="C5689" t="s">
        <v>5356</v>
      </c>
      <c r="D5689" t="s">
        <v>5357</v>
      </c>
      <c r="E5689" s="32">
        <f t="shared" si="264"/>
        <v>45547</v>
      </c>
      <c r="F5689" s="51">
        <f t="shared" si="265"/>
        <v>0.14583333333333334</v>
      </c>
      <c r="G5689" s="33">
        <f t="shared" si="266"/>
        <v>45547.145833333336</v>
      </c>
    </row>
    <row r="5690" spans="1:7" x14ac:dyDescent="0.45">
      <c r="A5690">
        <v>0</v>
      </c>
      <c r="B5690">
        <v>0</v>
      </c>
      <c r="C5690" t="s">
        <v>5357</v>
      </c>
      <c r="D5690" t="s">
        <v>5358</v>
      </c>
      <c r="E5690" s="32">
        <f t="shared" si="264"/>
        <v>45547</v>
      </c>
      <c r="F5690" s="51">
        <f t="shared" si="265"/>
        <v>0.16666666666666666</v>
      </c>
      <c r="G5690" s="33">
        <f t="shared" si="266"/>
        <v>45547.166666666664</v>
      </c>
    </row>
    <row r="5691" spans="1:7" x14ac:dyDescent="0.45">
      <c r="A5691">
        <v>0</v>
      </c>
      <c r="B5691">
        <v>0</v>
      </c>
      <c r="C5691" t="s">
        <v>5358</v>
      </c>
      <c r="D5691" t="s">
        <v>5359</v>
      </c>
      <c r="E5691" s="32">
        <f t="shared" si="264"/>
        <v>45547</v>
      </c>
      <c r="F5691" s="51">
        <f t="shared" si="265"/>
        <v>0.1875</v>
      </c>
      <c r="G5691" s="33">
        <f t="shared" si="266"/>
        <v>45547.1875</v>
      </c>
    </row>
    <row r="5692" spans="1:7" x14ac:dyDescent="0.45">
      <c r="A5692">
        <v>0</v>
      </c>
      <c r="B5692">
        <v>0</v>
      </c>
      <c r="C5692" t="s">
        <v>5359</v>
      </c>
      <c r="D5692" t="s">
        <v>5360</v>
      </c>
      <c r="E5692" s="32">
        <f t="shared" si="264"/>
        <v>45547</v>
      </c>
      <c r="F5692" s="51">
        <f t="shared" si="265"/>
        <v>0.20833333333333334</v>
      </c>
      <c r="G5692" s="33">
        <f t="shared" si="266"/>
        <v>45547.208333333336</v>
      </c>
    </row>
    <row r="5693" spans="1:7" x14ac:dyDescent="0.45">
      <c r="A5693">
        <v>0</v>
      </c>
      <c r="B5693">
        <v>0</v>
      </c>
      <c r="C5693" t="s">
        <v>5360</v>
      </c>
      <c r="D5693" t="s">
        <v>5361</v>
      </c>
      <c r="E5693" s="32">
        <f t="shared" si="264"/>
        <v>45547</v>
      </c>
      <c r="F5693" s="51">
        <f t="shared" si="265"/>
        <v>0.22916666666666666</v>
      </c>
      <c r="G5693" s="33">
        <f t="shared" si="266"/>
        <v>45547.229166666664</v>
      </c>
    </row>
    <row r="5694" spans="1:7" x14ac:dyDescent="0.45">
      <c r="A5694">
        <v>0</v>
      </c>
      <c r="B5694">
        <v>0</v>
      </c>
      <c r="C5694" t="s">
        <v>5361</v>
      </c>
      <c r="D5694" t="s">
        <v>5362</v>
      </c>
      <c r="E5694" s="32">
        <f t="shared" si="264"/>
        <v>45547</v>
      </c>
      <c r="F5694" s="51">
        <f t="shared" si="265"/>
        <v>0.25</v>
      </c>
      <c r="G5694" s="33">
        <f t="shared" si="266"/>
        <v>45547.25</v>
      </c>
    </row>
    <row r="5695" spans="1:7" x14ac:dyDescent="0.45">
      <c r="A5695">
        <v>0</v>
      </c>
      <c r="B5695">
        <v>0</v>
      </c>
      <c r="C5695" t="s">
        <v>5362</v>
      </c>
      <c r="D5695" t="s">
        <v>5363</v>
      </c>
      <c r="E5695" s="32">
        <f t="shared" si="264"/>
        <v>45547</v>
      </c>
      <c r="F5695" s="51">
        <f t="shared" si="265"/>
        <v>0.27083333333333331</v>
      </c>
      <c r="G5695" s="33">
        <f t="shared" si="266"/>
        <v>45547.270833333336</v>
      </c>
    </row>
    <row r="5696" spans="1:7" x14ac:dyDescent="0.45">
      <c r="A5696">
        <v>0</v>
      </c>
      <c r="B5696">
        <v>0</v>
      </c>
      <c r="C5696" t="s">
        <v>5363</v>
      </c>
      <c r="D5696" t="s">
        <v>5364</v>
      </c>
      <c r="E5696" s="32">
        <f t="shared" si="264"/>
        <v>45547</v>
      </c>
      <c r="F5696" s="51">
        <f t="shared" si="265"/>
        <v>0.29166666666666669</v>
      </c>
      <c r="G5696" s="33">
        <f t="shared" si="266"/>
        <v>45547.291666666664</v>
      </c>
    </row>
    <row r="5697" spans="1:7" x14ac:dyDescent="0.45">
      <c r="A5697">
        <v>0</v>
      </c>
      <c r="B5697">
        <v>0</v>
      </c>
      <c r="C5697" t="s">
        <v>5364</v>
      </c>
      <c r="D5697" t="s">
        <v>5365</v>
      </c>
      <c r="E5697" s="32">
        <f t="shared" si="264"/>
        <v>45547</v>
      </c>
      <c r="F5697" s="51">
        <f t="shared" si="265"/>
        <v>0.3125</v>
      </c>
      <c r="G5697" s="33">
        <f t="shared" si="266"/>
        <v>45547.3125</v>
      </c>
    </row>
    <row r="5698" spans="1:7" x14ac:dyDescent="0.45">
      <c r="A5698">
        <v>0</v>
      </c>
      <c r="B5698">
        <v>0</v>
      </c>
      <c r="C5698" t="s">
        <v>5365</v>
      </c>
      <c r="D5698" t="s">
        <v>5366</v>
      </c>
      <c r="E5698" s="32">
        <f t="shared" si="264"/>
        <v>45547</v>
      </c>
      <c r="F5698" s="51">
        <f t="shared" si="265"/>
        <v>0.33333333333333331</v>
      </c>
      <c r="G5698" s="33">
        <f t="shared" si="266"/>
        <v>45547.333333333336</v>
      </c>
    </row>
    <row r="5699" spans="1:7" x14ac:dyDescent="0.45">
      <c r="A5699">
        <v>0</v>
      </c>
      <c r="B5699">
        <v>0</v>
      </c>
      <c r="C5699" t="s">
        <v>5366</v>
      </c>
      <c r="D5699" t="s">
        <v>5367</v>
      </c>
      <c r="E5699" s="32">
        <f t="shared" si="264"/>
        <v>45547</v>
      </c>
      <c r="F5699" s="51">
        <f t="shared" si="265"/>
        <v>0.35416666666666669</v>
      </c>
      <c r="G5699" s="33">
        <f t="shared" si="266"/>
        <v>45547.354166666664</v>
      </c>
    </row>
    <row r="5700" spans="1:7" x14ac:dyDescent="0.45">
      <c r="A5700">
        <v>0.15709999999999999</v>
      </c>
      <c r="B5700">
        <v>0.94</v>
      </c>
      <c r="C5700" t="s">
        <v>5367</v>
      </c>
      <c r="D5700" t="s">
        <v>5368</v>
      </c>
      <c r="E5700" s="32">
        <f t="shared" ref="E5700:E5763" si="267">DATE(MID(C5700,2,4),MID(C5700,7,2),MID(C5700,10,2))</f>
        <v>45547</v>
      </c>
      <c r="F5700" s="51">
        <f t="shared" ref="F5700:F5763" si="268">TIME(MID(C5700,13,2),MID(C5700,16,2),0)</f>
        <v>0.375</v>
      </c>
      <c r="G5700" s="33">
        <f t="shared" ref="G5700:G5763" si="269">E5700+F5700</f>
        <v>45547.375</v>
      </c>
    </row>
    <row r="5701" spans="1:7" x14ac:dyDescent="0.45">
      <c r="A5701">
        <v>0</v>
      </c>
      <c r="B5701">
        <v>0</v>
      </c>
      <c r="C5701" t="s">
        <v>5368</v>
      </c>
      <c r="D5701" t="s">
        <v>5369</v>
      </c>
      <c r="E5701" s="32">
        <f t="shared" si="267"/>
        <v>45547</v>
      </c>
      <c r="F5701" s="51">
        <f t="shared" si="268"/>
        <v>0.39583333333333331</v>
      </c>
      <c r="G5701" s="33">
        <f t="shared" si="269"/>
        <v>45547.395833333336</v>
      </c>
    </row>
    <row r="5702" spans="1:7" x14ac:dyDescent="0.45">
      <c r="A5702">
        <v>0</v>
      </c>
      <c r="B5702">
        <v>0</v>
      </c>
      <c r="C5702" t="s">
        <v>5369</v>
      </c>
      <c r="D5702" t="s">
        <v>5370</v>
      </c>
      <c r="E5702" s="32">
        <f t="shared" si="267"/>
        <v>45547</v>
      </c>
      <c r="F5702" s="51">
        <f t="shared" si="268"/>
        <v>0.41666666666666669</v>
      </c>
      <c r="G5702" s="33">
        <f t="shared" si="269"/>
        <v>45547.416666666664</v>
      </c>
    </row>
    <row r="5703" spans="1:7" x14ac:dyDescent="0.45">
      <c r="A5703">
        <v>0</v>
      </c>
      <c r="B5703">
        <v>0</v>
      </c>
      <c r="C5703" t="s">
        <v>5370</v>
      </c>
      <c r="D5703" t="s">
        <v>5371</v>
      </c>
      <c r="E5703" s="32">
        <f t="shared" si="267"/>
        <v>45547</v>
      </c>
      <c r="F5703" s="51">
        <f t="shared" si="268"/>
        <v>0.4375</v>
      </c>
      <c r="G5703" s="33">
        <f t="shared" si="269"/>
        <v>45547.4375</v>
      </c>
    </row>
    <row r="5704" spans="1:7" x14ac:dyDescent="0.45">
      <c r="A5704">
        <v>0</v>
      </c>
      <c r="B5704">
        <v>0</v>
      </c>
      <c r="C5704" t="s">
        <v>5371</v>
      </c>
      <c r="D5704" t="s">
        <v>5372</v>
      </c>
      <c r="E5704" s="32">
        <f t="shared" si="267"/>
        <v>45547</v>
      </c>
      <c r="F5704" s="51">
        <f t="shared" si="268"/>
        <v>0.45833333333333331</v>
      </c>
      <c r="G5704" s="33">
        <f t="shared" si="269"/>
        <v>45547.458333333336</v>
      </c>
    </row>
    <row r="5705" spans="1:7" x14ac:dyDescent="0.45">
      <c r="A5705">
        <v>0</v>
      </c>
      <c r="B5705">
        <v>0</v>
      </c>
      <c r="C5705" t="s">
        <v>5372</v>
      </c>
      <c r="D5705" t="s">
        <v>5373</v>
      </c>
      <c r="E5705" s="32">
        <f t="shared" si="267"/>
        <v>45547</v>
      </c>
      <c r="F5705" s="51">
        <f t="shared" si="268"/>
        <v>0.47916666666666669</v>
      </c>
      <c r="G5705" s="33">
        <f t="shared" si="269"/>
        <v>45547.479166666664</v>
      </c>
    </row>
    <row r="5706" spans="1:7" x14ac:dyDescent="0.45">
      <c r="A5706">
        <v>0</v>
      </c>
      <c r="B5706">
        <v>0</v>
      </c>
      <c r="C5706" t="s">
        <v>5373</v>
      </c>
      <c r="D5706" t="s">
        <v>5374</v>
      </c>
      <c r="E5706" s="32">
        <f t="shared" si="267"/>
        <v>45547</v>
      </c>
      <c r="F5706" s="51">
        <f t="shared" si="268"/>
        <v>0.5</v>
      </c>
      <c r="G5706" s="33">
        <f t="shared" si="269"/>
        <v>45547.5</v>
      </c>
    </row>
    <row r="5707" spans="1:7" x14ac:dyDescent="0.45">
      <c r="A5707">
        <v>0</v>
      </c>
      <c r="B5707">
        <v>0</v>
      </c>
      <c r="C5707" t="s">
        <v>5374</v>
      </c>
      <c r="D5707" t="s">
        <v>5375</v>
      </c>
      <c r="E5707" s="32">
        <f t="shared" si="267"/>
        <v>45547</v>
      </c>
      <c r="F5707" s="51">
        <f t="shared" si="268"/>
        <v>0.52083333333333337</v>
      </c>
      <c r="G5707" s="33">
        <f t="shared" si="269"/>
        <v>45547.520833333336</v>
      </c>
    </row>
    <row r="5708" spans="1:7" x14ac:dyDescent="0.45">
      <c r="A5708">
        <v>0</v>
      </c>
      <c r="B5708">
        <v>0</v>
      </c>
      <c r="C5708" t="s">
        <v>5375</v>
      </c>
      <c r="D5708" t="s">
        <v>5376</v>
      </c>
      <c r="E5708" s="32">
        <f t="shared" si="267"/>
        <v>45547</v>
      </c>
      <c r="F5708" s="51">
        <f t="shared" si="268"/>
        <v>0.54166666666666663</v>
      </c>
      <c r="G5708" s="33">
        <f t="shared" si="269"/>
        <v>45547.541666666664</v>
      </c>
    </row>
    <row r="5709" spans="1:7" x14ac:dyDescent="0.45">
      <c r="A5709">
        <v>0</v>
      </c>
      <c r="B5709">
        <v>0</v>
      </c>
      <c r="C5709" t="s">
        <v>5376</v>
      </c>
      <c r="D5709" t="s">
        <v>5377</v>
      </c>
      <c r="E5709" s="32">
        <f t="shared" si="267"/>
        <v>45547</v>
      </c>
      <c r="F5709" s="51">
        <f t="shared" si="268"/>
        <v>0.5625</v>
      </c>
      <c r="G5709" s="33">
        <f t="shared" si="269"/>
        <v>45547.5625</v>
      </c>
    </row>
    <row r="5710" spans="1:7" x14ac:dyDescent="0.45">
      <c r="A5710">
        <v>0</v>
      </c>
      <c r="B5710">
        <v>0</v>
      </c>
      <c r="C5710" t="s">
        <v>5377</v>
      </c>
      <c r="D5710" t="s">
        <v>5378</v>
      </c>
      <c r="E5710" s="32">
        <f t="shared" si="267"/>
        <v>45547</v>
      </c>
      <c r="F5710" s="51">
        <f t="shared" si="268"/>
        <v>0.58333333333333337</v>
      </c>
      <c r="G5710" s="33">
        <f t="shared" si="269"/>
        <v>45547.583333333336</v>
      </c>
    </row>
    <row r="5711" spans="1:7" x14ac:dyDescent="0.45">
      <c r="A5711">
        <v>0</v>
      </c>
      <c r="B5711">
        <v>0</v>
      </c>
      <c r="C5711" t="s">
        <v>5378</v>
      </c>
      <c r="D5711" t="s">
        <v>5379</v>
      </c>
      <c r="E5711" s="32">
        <f t="shared" si="267"/>
        <v>45547</v>
      </c>
      <c r="F5711" s="51">
        <f t="shared" si="268"/>
        <v>0.60416666666666663</v>
      </c>
      <c r="G5711" s="33">
        <f t="shared" si="269"/>
        <v>45547.604166666664</v>
      </c>
    </row>
    <row r="5712" spans="1:7" x14ac:dyDescent="0.45">
      <c r="A5712">
        <v>0</v>
      </c>
      <c r="B5712">
        <v>0</v>
      </c>
      <c r="C5712" t="s">
        <v>5379</v>
      </c>
      <c r="D5712" t="s">
        <v>5380</v>
      </c>
      <c r="E5712" s="32">
        <f t="shared" si="267"/>
        <v>45547</v>
      </c>
      <c r="F5712" s="51">
        <f t="shared" si="268"/>
        <v>0.625</v>
      </c>
      <c r="G5712" s="33">
        <f t="shared" si="269"/>
        <v>45547.625</v>
      </c>
    </row>
    <row r="5713" spans="1:7" x14ac:dyDescent="0.45">
      <c r="A5713">
        <v>0</v>
      </c>
      <c r="B5713">
        <v>0</v>
      </c>
      <c r="C5713" t="s">
        <v>5380</v>
      </c>
      <c r="D5713" t="s">
        <v>5381</v>
      </c>
      <c r="E5713" s="32">
        <f t="shared" si="267"/>
        <v>45547</v>
      </c>
      <c r="F5713" s="51">
        <f t="shared" si="268"/>
        <v>0.64583333333333337</v>
      </c>
      <c r="G5713" s="33">
        <f t="shared" si="269"/>
        <v>45547.645833333336</v>
      </c>
    </row>
    <row r="5714" spans="1:7" x14ac:dyDescent="0.45">
      <c r="A5714">
        <v>0</v>
      </c>
      <c r="B5714">
        <v>0</v>
      </c>
      <c r="C5714" t="s">
        <v>5381</v>
      </c>
      <c r="D5714" t="s">
        <v>5382</v>
      </c>
      <c r="E5714" s="32">
        <f t="shared" si="267"/>
        <v>45547</v>
      </c>
      <c r="F5714" s="51">
        <f t="shared" si="268"/>
        <v>0.66666666666666663</v>
      </c>
      <c r="G5714" s="33">
        <f t="shared" si="269"/>
        <v>45547.666666666664</v>
      </c>
    </row>
    <row r="5715" spans="1:7" x14ac:dyDescent="0.45">
      <c r="A5715">
        <v>0</v>
      </c>
      <c r="B5715">
        <v>0</v>
      </c>
      <c r="C5715" t="s">
        <v>5382</v>
      </c>
      <c r="D5715" t="s">
        <v>5383</v>
      </c>
      <c r="E5715" s="32">
        <f t="shared" si="267"/>
        <v>45547</v>
      </c>
      <c r="F5715" s="51">
        <f t="shared" si="268"/>
        <v>0.6875</v>
      </c>
      <c r="G5715" s="33">
        <f t="shared" si="269"/>
        <v>45547.6875</v>
      </c>
    </row>
    <row r="5716" spans="1:7" x14ac:dyDescent="0.45">
      <c r="A5716">
        <v>0</v>
      </c>
      <c r="B5716">
        <v>0</v>
      </c>
      <c r="C5716" t="s">
        <v>5383</v>
      </c>
      <c r="D5716" t="s">
        <v>5384</v>
      </c>
      <c r="E5716" s="32">
        <f t="shared" si="267"/>
        <v>45547</v>
      </c>
      <c r="F5716" s="51">
        <f t="shared" si="268"/>
        <v>0.70833333333333337</v>
      </c>
      <c r="G5716" s="33">
        <f t="shared" si="269"/>
        <v>45547.708333333336</v>
      </c>
    </row>
    <row r="5717" spans="1:7" x14ac:dyDescent="0.45">
      <c r="A5717">
        <v>0.59470000000000001</v>
      </c>
      <c r="B5717">
        <v>3.55</v>
      </c>
      <c r="C5717" t="s">
        <v>5384</v>
      </c>
      <c r="D5717" t="s">
        <v>5385</v>
      </c>
      <c r="E5717" s="32">
        <f t="shared" si="267"/>
        <v>45547</v>
      </c>
      <c r="F5717" s="51">
        <f t="shared" si="268"/>
        <v>0.72916666666666663</v>
      </c>
      <c r="G5717" s="33">
        <f t="shared" si="269"/>
        <v>45547.729166666664</v>
      </c>
    </row>
    <row r="5718" spans="1:7" x14ac:dyDescent="0.45">
      <c r="A5718">
        <v>0.4264</v>
      </c>
      <c r="B5718">
        <v>2.54</v>
      </c>
      <c r="C5718" t="s">
        <v>5385</v>
      </c>
      <c r="D5718" t="s">
        <v>5386</v>
      </c>
      <c r="E5718" s="32">
        <f t="shared" si="267"/>
        <v>45547</v>
      </c>
      <c r="F5718" s="51">
        <f t="shared" si="268"/>
        <v>0.75</v>
      </c>
      <c r="G5718" s="33">
        <f t="shared" si="269"/>
        <v>45547.75</v>
      </c>
    </row>
    <row r="5719" spans="1:7" x14ac:dyDescent="0.45">
      <c r="A5719">
        <v>0.49370000000000003</v>
      </c>
      <c r="B5719">
        <v>2.95</v>
      </c>
      <c r="C5719" t="s">
        <v>5386</v>
      </c>
      <c r="D5719" t="s">
        <v>5387</v>
      </c>
      <c r="E5719" s="32">
        <f t="shared" si="267"/>
        <v>45547</v>
      </c>
      <c r="F5719" s="51">
        <f t="shared" si="268"/>
        <v>0.77083333333333337</v>
      </c>
      <c r="G5719" s="33">
        <f t="shared" si="269"/>
        <v>45547.770833333336</v>
      </c>
    </row>
    <row r="5720" spans="1:7" x14ac:dyDescent="0.45">
      <c r="A5720">
        <v>0.90890000000000004</v>
      </c>
      <c r="B5720">
        <v>5.42</v>
      </c>
      <c r="C5720" t="s">
        <v>5387</v>
      </c>
      <c r="D5720" t="s">
        <v>5388</v>
      </c>
      <c r="E5720" s="32">
        <f t="shared" si="267"/>
        <v>45547</v>
      </c>
      <c r="F5720" s="51">
        <f t="shared" si="268"/>
        <v>0.79166666666666663</v>
      </c>
      <c r="G5720" s="33">
        <f t="shared" si="269"/>
        <v>45547.791666666664</v>
      </c>
    </row>
    <row r="5721" spans="1:7" x14ac:dyDescent="0.45">
      <c r="A5721">
        <v>1.1556999999999999</v>
      </c>
      <c r="B5721">
        <v>6.89</v>
      </c>
      <c r="C5721" t="s">
        <v>5388</v>
      </c>
      <c r="D5721" t="s">
        <v>5389</v>
      </c>
      <c r="E5721" s="32">
        <f t="shared" si="267"/>
        <v>45547</v>
      </c>
      <c r="F5721" s="51">
        <f t="shared" si="268"/>
        <v>0.8125</v>
      </c>
      <c r="G5721" s="33">
        <f t="shared" si="269"/>
        <v>45547.8125</v>
      </c>
    </row>
    <row r="5722" spans="1:7" x14ac:dyDescent="0.45">
      <c r="A5722">
        <v>1.1894</v>
      </c>
      <c r="B5722">
        <v>7.1</v>
      </c>
      <c r="C5722" t="s">
        <v>5389</v>
      </c>
      <c r="D5722" t="s">
        <v>5390</v>
      </c>
      <c r="E5722" s="32">
        <f t="shared" si="267"/>
        <v>45547</v>
      </c>
      <c r="F5722" s="51">
        <f t="shared" si="268"/>
        <v>0.83333333333333337</v>
      </c>
      <c r="G5722" s="33">
        <f t="shared" si="269"/>
        <v>45547.833333333336</v>
      </c>
    </row>
    <row r="5723" spans="1:7" x14ac:dyDescent="0.45">
      <c r="A5723">
        <v>0.60589999999999999</v>
      </c>
      <c r="B5723">
        <v>3.61</v>
      </c>
      <c r="C5723" t="s">
        <v>5390</v>
      </c>
      <c r="D5723" t="s">
        <v>5391</v>
      </c>
      <c r="E5723" s="32">
        <f t="shared" si="267"/>
        <v>45547</v>
      </c>
      <c r="F5723" s="51">
        <f t="shared" si="268"/>
        <v>0.85416666666666663</v>
      </c>
      <c r="G5723" s="33">
        <f t="shared" si="269"/>
        <v>45547.854166666664</v>
      </c>
    </row>
    <row r="5724" spans="1:7" x14ac:dyDescent="0.45">
      <c r="A5724">
        <v>0.79669999999999996</v>
      </c>
      <c r="B5724">
        <v>4.75</v>
      </c>
      <c r="C5724" t="s">
        <v>5391</v>
      </c>
      <c r="D5724" t="s">
        <v>5392</v>
      </c>
      <c r="E5724" s="32">
        <f t="shared" si="267"/>
        <v>45547</v>
      </c>
      <c r="F5724" s="51">
        <f t="shared" si="268"/>
        <v>0.875</v>
      </c>
      <c r="G5724" s="33">
        <f t="shared" si="269"/>
        <v>45547.875</v>
      </c>
    </row>
    <row r="5725" spans="1:7" x14ac:dyDescent="0.45">
      <c r="A5725">
        <v>0.35909999999999997</v>
      </c>
      <c r="B5725">
        <v>2.14</v>
      </c>
      <c r="C5725" t="s">
        <v>5392</v>
      </c>
      <c r="D5725" t="s">
        <v>5393</v>
      </c>
      <c r="E5725" s="32">
        <f t="shared" si="267"/>
        <v>45547</v>
      </c>
      <c r="F5725" s="51">
        <f t="shared" si="268"/>
        <v>0.89583333333333337</v>
      </c>
      <c r="G5725" s="33">
        <f t="shared" si="269"/>
        <v>45547.895833333336</v>
      </c>
    </row>
    <row r="5726" spans="1:7" x14ac:dyDescent="0.45">
      <c r="A5726">
        <v>1.12E-2</v>
      </c>
      <c r="B5726">
        <v>7.0000000000000007E-2</v>
      </c>
      <c r="C5726" t="s">
        <v>5393</v>
      </c>
      <c r="D5726" t="s">
        <v>5394</v>
      </c>
      <c r="E5726" s="32">
        <f t="shared" si="267"/>
        <v>45547</v>
      </c>
      <c r="F5726" s="51">
        <f t="shared" si="268"/>
        <v>0.91666666666666663</v>
      </c>
      <c r="G5726" s="33">
        <f t="shared" si="269"/>
        <v>45547.916666666664</v>
      </c>
    </row>
    <row r="5727" spans="1:7" x14ac:dyDescent="0.45">
      <c r="A5727">
        <v>0</v>
      </c>
      <c r="B5727">
        <v>0</v>
      </c>
      <c r="C5727" t="s">
        <v>5394</v>
      </c>
      <c r="D5727" t="s">
        <v>5395</v>
      </c>
      <c r="E5727" s="32">
        <f t="shared" si="267"/>
        <v>45547</v>
      </c>
      <c r="F5727" s="51">
        <f t="shared" si="268"/>
        <v>0.9375</v>
      </c>
      <c r="G5727" s="33">
        <f t="shared" si="269"/>
        <v>45547.9375</v>
      </c>
    </row>
    <row r="5728" spans="1:7" x14ac:dyDescent="0.45">
      <c r="A5728">
        <v>0</v>
      </c>
      <c r="B5728">
        <v>0</v>
      </c>
      <c r="C5728" t="s">
        <v>5395</v>
      </c>
      <c r="D5728" t="s">
        <v>5396</v>
      </c>
      <c r="E5728" s="32">
        <f t="shared" si="267"/>
        <v>45547</v>
      </c>
      <c r="F5728" s="51">
        <f t="shared" si="268"/>
        <v>0.95833333333333337</v>
      </c>
      <c r="G5728" s="33">
        <f t="shared" si="269"/>
        <v>45547.958333333336</v>
      </c>
    </row>
    <row r="5729" spans="1:7" x14ac:dyDescent="0.45">
      <c r="A5729">
        <v>0</v>
      </c>
      <c r="B5729">
        <v>0</v>
      </c>
      <c r="C5729" t="s">
        <v>5396</v>
      </c>
      <c r="D5729" t="s">
        <v>5397</v>
      </c>
      <c r="E5729" s="32">
        <f t="shared" si="267"/>
        <v>45547</v>
      </c>
      <c r="F5729" s="51">
        <f t="shared" si="268"/>
        <v>0.97916666666666663</v>
      </c>
      <c r="G5729" s="33">
        <f t="shared" si="269"/>
        <v>45547.979166666664</v>
      </c>
    </row>
    <row r="5730" spans="1:7" x14ac:dyDescent="0.45">
      <c r="A5730">
        <v>0</v>
      </c>
      <c r="B5730">
        <v>0</v>
      </c>
      <c r="C5730" t="s">
        <v>5397</v>
      </c>
      <c r="D5730" t="s">
        <v>5398</v>
      </c>
      <c r="E5730" s="32">
        <f t="shared" si="267"/>
        <v>45548</v>
      </c>
      <c r="F5730" s="51">
        <f t="shared" si="268"/>
        <v>0</v>
      </c>
      <c r="G5730" s="33">
        <f t="shared" si="269"/>
        <v>45548</v>
      </c>
    </row>
    <row r="5731" spans="1:7" x14ac:dyDescent="0.45">
      <c r="A5731">
        <v>0</v>
      </c>
      <c r="B5731">
        <v>0</v>
      </c>
      <c r="C5731" t="s">
        <v>5398</v>
      </c>
      <c r="D5731" t="s">
        <v>5399</v>
      </c>
      <c r="E5731" s="32">
        <f t="shared" si="267"/>
        <v>45548</v>
      </c>
      <c r="F5731" s="51">
        <f t="shared" si="268"/>
        <v>2.0833333333333332E-2</v>
      </c>
      <c r="G5731" s="33">
        <f t="shared" si="269"/>
        <v>45548.020833333336</v>
      </c>
    </row>
    <row r="5732" spans="1:7" x14ac:dyDescent="0.45">
      <c r="A5732">
        <v>0</v>
      </c>
      <c r="B5732">
        <v>0</v>
      </c>
      <c r="C5732" t="s">
        <v>5399</v>
      </c>
      <c r="D5732" t="s">
        <v>5400</v>
      </c>
      <c r="E5732" s="32">
        <f t="shared" si="267"/>
        <v>45548</v>
      </c>
      <c r="F5732" s="51">
        <f t="shared" si="268"/>
        <v>4.1666666666666664E-2</v>
      </c>
      <c r="G5732" s="33">
        <f t="shared" si="269"/>
        <v>45548.041666666664</v>
      </c>
    </row>
    <row r="5733" spans="1:7" x14ac:dyDescent="0.45">
      <c r="A5733">
        <v>0</v>
      </c>
      <c r="B5733">
        <v>0</v>
      </c>
      <c r="C5733" t="s">
        <v>5400</v>
      </c>
      <c r="D5733" t="s">
        <v>5401</v>
      </c>
      <c r="E5733" s="32">
        <f t="shared" si="267"/>
        <v>45548</v>
      </c>
      <c r="F5733" s="51">
        <f t="shared" si="268"/>
        <v>6.25E-2</v>
      </c>
      <c r="G5733" s="33">
        <f t="shared" si="269"/>
        <v>45548.0625</v>
      </c>
    </row>
    <row r="5734" spans="1:7" x14ac:dyDescent="0.45">
      <c r="A5734">
        <v>0</v>
      </c>
      <c r="B5734">
        <v>0</v>
      </c>
      <c r="C5734" t="s">
        <v>5401</v>
      </c>
      <c r="D5734" t="s">
        <v>5402</v>
      </c>
      <c r="E5734" s="32">
        <f t="shared" si="267"/>
        <v>45548</v>
      </c>
      <c r="F5734" s="51">
        <f t="shared" si="268"/>
        <v>8.3333333333333329E-2</v>
      </c>
      <c r="G5734" s="33">
        <f t="shared" si="269"/>
        <v>45548.083333333336</v>
      </c>
    </row>
    <row r="5735" spans="1:7" x14ac:dyDescent="0.45">
      <c r="A5735">
        <v>0</v>
      </c>
      <c r="B5735">
        <v>0</v>
      </c>
      <c r="C5735" t="s">
        <v>5402</v>
      </c>
      <c r="D5735" t="s">
        <v>5403</v>
      </c>
      <c r="E5735" s="32">
        <f t="shared" si="267"/>
        <v>45548</v>
      </c>
      <c r="F5735" s="51">
        <f t="shared" si="268"/>
        <v>0.10416666666666667</v>
      </c>
      <c r="G5735" s="33">
        <f t="shared" si="269"/>
        <v>45548.104166666664</v>
      </c>
    </row>
    <row r="5736" spans="1:7" x14ac:dyDescent="0.45">
      <c r="A5736">
        <v>0</v>
      </c>
      <c r="B5736">
        <v>0</v>
      </c>
      <c r="C5736" t="s">
        <v>5403</v>
      </c>
      <c r="D5736" t="s">
        <v>5404</v>
      </c>
      <c r="E5736" s="32">
        <f t="shared" si="267"/>
        <v>45548</v>
      </c>
      <c r="F5736" s="51">
        <f t="shared" si="268"/>
        <v>0.125</v>
      </c>
      <c r="G5736" s="33">
        <f t="shared" si="269"/>
        <v>45548.125</v>
      </c>
    </row>
    <row r="5737" spans="1:7" x14ac:dyDescent="0.45">
      <c r="A5737">
        <v>0</v>
      </c>
      <c r="B5737">
        <v>0</v>
      </c>
      <c r="C5737" t="s">
        <v>5404</v>
      </c>
      <c r="D5737" t="s">
        <v>5405</v>
      </c>
      <c r="E5737" s="32">
        <f t="shared" si="267"/>
        <v>45548</v>
      </c>
      <c r="F5737" s="51">
        <f t="shared" si="268"/>
        <v>0.14583333333333334</v>
      </c>
      <c r="G5737" s="33">
        <f t="shared" si="269"/>
        <v>45548.145833333336</v>
      </c>
    </row>
    <row r="5738" spans="1:7" x14ac:dyDescent="0.45">
      <c r="A5738">
        <v>0</v>
      </c>
      <c r="B5738">
        <v>0</v>
      </c>
      <c r="C5738" t="s">
        <v>5405</v>
      </c>
      <c r="D5738" t="s">
        <v>5406</v>
      </c>
      <c r="E5738" s="32">
        <f t="shared" si="267"/>
        <v>45548</v>
      </c>
      <c r="F5738" s="51">
        <f t="shared" si="268"/>
        <v>0.16666666666666666</v>
      </c>
      <c r="G5738" s="33">
        <f t="shared" si="269"/>
        <v>45548.166666666664</v>
      </c>
    </row>
    <row r="5739" spans="1:7" x14ac:dyDescent="0.45">
      <c r="A5739">
        <v>0</v>
      </c>
      <c r="B5739">
        <v>0</v>
      </c>
      <c r="C5739" t="s">
        <v>5406</v>
      </c>
      <c r="D5739" t="s">
        <v>5407</v>
      </c>
      <c r="E5739" s="32">
        <f t="shared" si="267"/>
        <v>45548</v>
      </c>
      <c r="F5739" s="51">
        <f t="shared" si="268"/>
        <v>0.1875</v>
      </c>
      <c r="G5739" s="33">
        <f t="shared" si="269"/>
        <v>45548.1875</v>
      </c>
    </row>
    <row r="5740" spans="1:7" x14ac:dyDescent="0.45">
      <c r="A5740">
        <v>0</v>
      </c>
      <c r="B5740">
        <v>0</v>
      </c>
      <c r="C5740" t="s">
        <v>5407</v>
      </c>
      <c r="D5740" t="s">
        <v>5408</v>
      </c>
      <c r="E5740" s="32">
        <f t="shared" si="267"/>
        <v>45548</v>
      </c>
      <c r="F5740" s="51">
        <f t="shared" si="268"/>
        <v>0.20833333333333334</v>
      </c>
      <c r="G5740" s="33">
        <f t="shared" si="269"/>
        <v>45548.208333333336</v>
      </c>
    </row>
    <row r="5741" spans="1:7" x14ac:dyDescent="0.45">
      <c r="A5741">
        <v>0</v>
      </c>
      <c r="B5741">
        <v>0</v>
      </c>
      <c r="C5741" t="s">
        <v>5408</v>
      </c>
      <c r="D5741" t="s">
        <v>5409</v>
      </c>
      <c r="E5741" s="32">
        <f t="shared" si="267"/>
        <v>45548</v>
      </c>
      <c r="F5741" s="51">
        <f t="shared" si="268"/>
        <v>0.22916666666666666</v>
      </c>
      <c r="G5741" s="33">
        <f t="shared" si="269"/>
        <v>45548.229166666664</v>
      </c>
    </row>
    <row r="5742" spans="1:7" x14ac:dyDescent="0.45">
      <c r="A5742">
        <v>0</v>
      </c>
      <c r="B5742">
        <v>0</v>
      </c>
      <c r="C5742" t="s">
        <v>5409</v>
      </c>
      <c r="D5742" t="s">
        <v>5410</v>
      </c>
      <c r="E5742" s="32">
        <f t="shared" si="267"/>
        <v>45548</v>
      </c>
      <c r="F5742" s="51">
        <f t="shared" si="268"/>
        <v>0.25</v>
      </c>
      <c r="G5742" s="33">
        <f t="shared" si="269"/>
        <v>45548.25</v>
      </c>
    </row>
    <row r="5743" spans="1:7" x14ac:dyDescent="0.45">
      <c r="A5743">
        <v>0</v>
      </c>
      <c r="B5743">
        <v>0</v>
      </c>
      <c r="C5743" t="s">
        <v>5410</v>
      </c>
      <c r="D5743" t="s">
        <v>5411</v>
      </c>
      <c r="E5743" s="32">
        <f t="shared" si="267"/>
        <v>45548</v>
      </c>
      <c r="F5743" s="51">
        <f t="shared" si="268"/>
        <v>0.27083333333333331</v>
      </c>
      <c r="G5743" s="33">
        <f t="shared" si="269"/>
        <v>45548.270833333336</v>
      </c>
    </row>
    <row r="5744" spans="1:7" x14ac:dyDescent="0.45">
      <c r="A5744">
        <v>0</v>
      </c>
      <c r="B5744">
        <v>0</v>
      </c>
      <c r="C5744" t="s">
        <v>5411</v>
      </c>
      <c r="D5744" t="s">
        <v>5412</v>
      </c>
      <c r="E5744" s="32">
        <f t="shared" si="267"/>
        <v>45548</v>
      </c>
      <c r="F5744" s="51">
        <f t="shared" si="268"/>
        <v>0.29166666666666669</v>
      </c>
      <c r="G5744" s="33">
        <f t="shared" si="269"/>
        <v>45548.291666666664</v>
      </c>
    </row>
    <row r="5745" spans="1:7" x14ac:dyDescent="0.45">
      <c r="A5745">
        <v>0</v>
      </c>
      <c r="B5745">
        <v>0</v>
      </c>
      <c r="C5745" t="s">
        <v>5412</v>
      </c>
      <c r="D5745" t="s">
        <v>5413</v>
      </c>
      <c r="E5745" s="32">
        <f t="shared" si="267"/>
        <v>45548</v>
      </c>
      <c r="F5745" s="51">
        <f t="shared" si="268"/>
        <v>0.3125</v>
      </c>
      <c r="G5745" s="33">
        <f t="shared" si="269"/>
        <v>45548.3125</v>
      </c>
    </row>
    <row r="5746" spans="1:7" x14ac:dyDescent="0.45">
      <c r="A5746">
        <v>0</v>
      </c>
      <c r="B5746">
        <v>0</v>
      </c>
      <c r="C5746" t="s">
        <v>5413</v>
      </c>
      <c r="D5746" t="s">
        <v>5414</v>
      </c>
      <c r="E5746" s="32">
        <f t="shared" si="267"/>
        <v>45548</v>
      </c>
      <c r="F5746" s="51">
        <f t="shared" si="268"/>
        <v>0.33333333333333331</v>
      </c>
      <c r="G5746" s="33">
        <f t="shared" si="269"/>
        <v>45548.333333333336</v>
      </c>
    </row>
    <row r="5747" spans="1:7" x14ac:dyDescent="0.45">
      <c r="A5747">
        <v>0.1459</v>
      </c>
      <c r="B5747">
        <v>0.87</v>
      </c>
      <c r="C5747" t="s">
        <v>5414</v>
      </c>
      <c r="D5747" t="s">
        <v>5415</v>
      </c>
      <c r="E5747" s="32">
        <f t="shared" si="267"/>
        <v>45548</v>
      </c>
      <c r="F5747" s="51">
        <f t="shared" si="268"/>
        <v>0.35416666666666669</v>
      </c>
      <c r="G5747" s="33">
        <f t="shared" si="269"/>
        <v>45548.354166666664</v>
      </c>
    </row>
    <row r="5748" spans="1:7" x14ac:dyDescent="0.45">
      <c r="A5748">
        <v>0</v>
      </c>
      <c r="B5748">
        <v>0</v>
      </c>
      <c r="C5748" t="s">
        <v>5415</v>
      </c>
      <c r="D5748" t="s">
        <v>5416</v>
      </c>
      <c r="E5748" s="32">
        <f t="shared" si="267"/>
        <v>45548</v>
      </c>
      <c r="F5748" s="51">
        <f t="shared" si="268"/>
        <v>0.375</v>
      </c>
      <c r="G5748" s="33">
        <f t="shared" si="269"/>
        <v>45548.375</v>
      </c>
    </row>
    <row r="5749" spans="1:7" x14ac:dyDescent="0.45">
      <c r="A5749">
        <v>0.38150000000000001</v>
      </c>
      <c r="B5749">
        <v>2.2799999999999998</v>
      </c>
      <c r="C5749" t="s">
        <v>5416</v>
      </c>
      <c r="D5749" t="s">
        <v>5417</v>
      </c>
      <c r="E5749" s="32">
        <f t="shared" si="267"/>
        <v>45548</v>
      </c>
      <c r="F5749" s="51">
        <f t="shared" si="268"/>
        <v>0.39583333333333331</v>
      </c>
      <c r="G5749" s="33">
        <f t="shared" si="269"/>
        <v>45548.395833333336</v>
      </c>
    </row>
    <row r="5750" spans="1:7" x14ac:dyDescent="0.45">
      <c r="A5750">
        <v>0</v>
      </c>
      <c r="B5750">
        <v>0</v>
      </c>
      <c r="C5750" t="s">
        <v>5417</v>
      </c>
      <c r="D5750" t="s">
        <v>5418</v>
      </c>
      <c r="E5750" s="32">
        <f t="shared" si="267"/>
        <v>45548</v>
      </c>
      <c r="F5750" s="51">
        <f t="shared" si="268"/>
        <v>0.41666666666666669</v>
      </c>
      <c r="G5750" s="33">
        <f t="shared" si="269"/>
        <v>45548.416666666664</v>
      </c>
    </row>
    <row r="5751" spans="1:7" x14ac:dyDescent="0.45">
      <c r="A5751">
        <v>0.2132</v>
      </c>
      <c r="B5751">
        <v>1.27</v>
      </c>
      <c r="C5751" t="s">
        <v>5418</v>
      </c>
      <c r="D5751" t="s">
        <v>5419</v>
      </c>
      <c r="E5751" s="32">
        <f t="shared" si="267"/>
        <v>45548</v>
      </c>
      <c r="F5751" s="51">
        <f t="shared" si="268"/>
        <v>0.4375</v>
      </c>
      <c r="G5751" s="33">
        <f t="shared" si="269"/>
        <v>45548.4375</v>
      </c>
    </row>
    <row r="5752" spans="1:7" x14ac:dyDescent="0.45">
      <c r="A5752">
        <v>0.99860000000000004</v>
      </c>
      <c r="B5752">
        <v>5.96</v>
      </c>
      <c r="C5752" t="s">
        <v>5419</v>
      </c>
      <c r="D5752" t="s">
        <v>5420</v>
      </c>
      <c r="E5752" s="32">
        <f t="shared" si="267"/>
        <v>45548</v>
      </c>
      <c r="F5752" s="51">
        <f t="shared" si="268"/>
        <v>0.45833333333333331</v>
      </c>
      <c r="G5752" s="33">
        <f t="shared" si="269"/>
        <v>45548.458333333336</v>
      </c>
    </row>
    <row r="5753" spans="1:7" x14ac:dyDescent="0.45">
      <c r="A5753">
        <v>0.56100000000000005</v>
      </c>
      <c r="B5753">
        <v>3.35</v>
      </c>
      <c r="C5753" t="s">
        <v>5420</v>
      </c>
      <c r="D5753" t="s">
        <v>5421</v>
      </c>
      <c r="E5753" s="32">
        <f t="shared" si="267"/>
        <v>45548</v>
      </c>
      <c r="F5753" s="51">
        <f t="shared" si="268"/>
        <v>0.47916666666666669</v>
      </c>
      <c r="G5753" s="33">
        <f t="shared" si="269"/>
        <v>45548.479166666664</v>
      </c>
    </row>
    <row r="5754" spans="1:7" x14ac:dyDescent="0.45">
      <c r="A5754">
        <v>0.58350000000000002</v>
      </c>
      <c r="B5754">
        <v>3.48</v>
      </c>
      <c r="C5754" t="s">
        <v>5421</v>
      </c>
      <c r="D5754" t="s">
        <v>5422</v>
      </c>
      <c r="E5754" s="32">
        <f t="shared" si="267"/>
        <v>45548</v>
      </c>
      <c r="F5754" s="51">
        <f t="shared" si="268"/>
        <v>0.5</v>
      </c>
      <c r="G5754" s="33">
        <f t="shared" si="269"/>
        <v>45548.5</v>
      </c>
    </row>
    <row r="5755" spans="1:7" x14ac:dyDescent="0.45">
      <c r="A5755">
        <v>0.38150000000000001</v>
      </c>
      <c r="B5755">
        <v>2.2799999999999998</v>
      </c>
      <c r="C5755" t="s">
        <v>5422</v>
      </c>
      <c r="D5755" t="s">
        <v>5423</v>
      </c>
      <c r="E5755" s="32">
        <f t="shared" si="267"/>
        <v>45548</v>
      </c>
      <c r="F5755" s="51">
        <f t="shared" si="268"/>
        <v>0.52083333333333337</v>
      </c>
      <c r="G5755" s="33">
        <f t="shared" si="269"/>
        <v>45548.520833333336</v>
      </c>
    </row>
    <row r="5756" spans="1:7" x14ac:dyDescent="0.45">
      <c r="A5756">
        <v>0.37030000000000002</v>
      </c>
      <c r="B5756">
        <v>2.21</v>
      </c>
      <c r="C5756" t="s">
        <v>5423</v>
      </c>
      <c r="D5756" t="s">
        <v>5424</v>
      </c>
      <c r="E5756" s="32">
        <f t="shared" si="267"/>
        <v>45548</v>
      </c>
      <c r="F5756" s="51">
        <f t="shared" si="268"/>
        <v>0.54166666666666663</v>
      </c>
      <c r="G5756" s="33">
        <f t="shared" si="269"/>
        <v>45548.541666666664</v>
      </c>
    </row>
    <row r="5757" spans="1:7" x14ac:dyDescent="0.45">
      <c r="A5757">
        <v>0.1346</v>
      </c>
      <c r="B5757">
        <v>0.8</v>
      </c>
      <c r="C5757" t="s">
        <v>5424</v>
      </c>
      <c r="D5757" t="s">
        <v>5425</v>
      </c>
      <c r="E5757" s="32">
        <f t="shared" si="267"/>
        <v>45548</v>
      </c>
      <c r="F5757" s="51">
        <f t="shared" si="268"/>
        <v>0.5625</v>
      </c>
      <c r="G5757" s="33">
        <f t="shared" si="269"/>
        <v>45548.5625</v>
      </c>
    </row>
    <row r="5758" spans="1:7" x14ac:dyDescent="0.45">
      <c r="A5758">
        <v>2.39</v>
      </c>
      <c r="B5758">
        <v>14.26</v>
      </c>
      <c r="C5758" t="s">
        <v>5425</v>
      </c>
      <c r="D5758" t="s">
        <v>5426</v>
      </c>
      <c r="E5758" s="32">
        <f t="shared" si="267"/>
        <v>45548</v>
      </c>
      <c r="F5758" s="51">
        <f t="shared" si="268"/>
        <v>0.58333333333333337</v>
      </c>
      <c r="G5758" s="33">
        <f t="shared" si="269"/>
        <v>45548.583333333336</v>
      </c>
    </row>
    <row r="5759" spans="1:7" x14ac:dyDescent="0.45">
      <c r="A5759">
        <v>4.4208999999999996</v>
      </c>
      <c r="B5759">
        <v>26.37</v>
      </c>
      <c r="C5759" t="s">
        <v>5426</v>
      </c>
      <c r="D5759" t="s">
        <v>5427</v>
      </c>
      <c r="E5759" s="32">
        <f t="shared" si="267"/>
        <v>45548</v>
      </c>
      <c r="F5759" s="51">
        <f t="shared" si="268"/>
        <v>0.60416666666666663</v>
      </c>
      <c r="G5759" s="33">
        <f t="shared" si="269"/>
        <v>45548.604166666664</v>
      </c>
    </row>
    <row r="5760" spans="1:7" x14ac:dyDescent="0.45">
      <c r="A5760">
        <v>0</v>
      </c>
      <c r="B5760">
        <v>0</v>
      </c>
      <c r="C5760" t="s">
        <v>5427</v>
      </c>
      <c r="D5760" t="s">
        <v>5428</v>
      </c>
      <c r="E5760" s="32">
        <f t="shared" si="267"/>
        <v>45548</v>
      </c>
      <c r="F5760" s="51">
        <f t="shared" si="268"/>
        <v>0.625</v>
      </c>
      <c r="G5760" s="33">
        <f t="shared" si="269"/>
        <v>45548.625</v>
      </c>
    </row>
    <row r="5761" spans="1:7" x14ac:dyDescent="0.45">
      <c r="A5761">
        <v>0</v>
      </c>
      <c r="B5761">
        <v>0</v>
      </c>
      <c r="C5761" t="s">
        <v>5428</v>
      </c>
      <c r="D5761" t="s">
        <v>5429</v>
      </c>
      <c r="E5761" s="32">
        <f t="shared" si="267"/>
        <v>45548</v>
      </c>
      <c r="F5761" s="51">
        <f t="shared" si="268"/>
        <v>0.64583333333333337</v>
      </c>
      <c r="G5761" s="33">
        <f t="shared" si="269"/>
        <v>45548.645833333336</v>
      </c>
    </row>
    <row r="5762" spans="1:7" x14ac:dyDescent="0.45">
      <c r="A5762">
        <v>2.0421999999999998</v>
      </c>
      <c r="B5762">
        <v>12.18</v>
      </c>
      <c r="C5762" t="s">
        <v>5429</v>
      </c>
      <c r="D5762" t="s">
        <v>5430</v>
      </c>
      <c r="E5762" s="32">
        <f t="shared" si="267"/>
        <v>45548</v>
      </c>
      <c r="F5762" s="51">
        <f t="shared" si="268"/>
        <v>0.66666666666666663</v>
      </c>
      <c r="G5762" s="33">
        <f t="shared" si="269"/>
        <v>45548.666666666664</v>
      </c>
    </row>
    <row r="5763" spans="1:7" x14ac:dyDescent="0.45">
      <c r="A5763">
        <v>2.7265999999999999</v>
      </c>
      <c r="B5763">
        <v>16.27</v>
      </c>
      <c r="C5763" t="s">
        <v>5430</v>
      </c>
      <c r="D5763" t="s">
        <v>5431</v>
      </c>
      <c r="E5763" s="32">
        <f t="shared" si="267"/>
        <v>45548</v>
      </c>
      <c r="F5763" s="51">
        <f t="shared" si="268"/>
        <v>0.6875</v>
      </c>
      <c r="G5763" s="33">
        <f t="shared" si="269"/>
        <v>45548.6875</v>
      </c>
    </row>
    <row r="5764" spans="1:7" x14ac:dyDescent="0.45">
      <c r="A5764">
        <v>0</v>
      </c>
      <c r="B5764">
        <v>0</v>
      </c>
      <c r="C5764" t="s">
        <v>5431</v>
      </c>
      <c r="D5764" t="s">
        <v>5432</v>
      </c>
      <c r="E5764" s="32">
        <f t="shared" ref="E5764:E5827" si="270">DATE(MID(C5764,2,4),MID(C5764,7,2),MID(C5764,10,2))</f>
        <v>45548</v>
      </c>
      <c r="F5764" s="51">
        <f t="shared" ref="F5764:F5827" si="271">TIME(MID(C5764,13,2),MID(C5764,16,2),0)</f>
        <v>0.70833333333333337</v>
      </c>
      <c r="G5764" s="33">
        <f t="shared" ref="G5764:G5827" si="272">E5764+F5764</f>
        <v>45548.708333333336</v>
      </c>
    </row>
    <row r="5765" spans="1:7" x14ac:dyDescent="0.45">
      <c r="A5765">
        <v>2.4237000000000002</v>
      </c>
      <c r="B5765">
        <v>14.46</v>
      </c>
      <c r="C5765" t="s">
        <v>5432</v>
      </c>
      <c r="D5765" t="s">
        <v>5433</v>
      </c>
      <c r="E5765" s="32">
        <f t="shared" si="270"/>
        <v>45548</v>
      </c>
      <c r="F5765" s="51">
        <f t="shared" si="271"/>
        <v>0.72916666666666663</v>
      </c>
      <c r="G5765" s="33">
        <f t="shared" si="272"/>
        <v>45548.729166666664</v>
      </c>
    </row>
    <row r="5766" spans="1:7" x14ac:dyDescent="0.45">
      <c r="A5766">
        <v>0.57230000000000003</v>
      </c>
      <c r="B5766">
        <v>3.41</v>
      </c>
      <c r="C5766" t="s">
        <v>5433</v>
      </c>
      <c r="D5766" t="s">
        <v>5434</v>
      </c>
      <c r="E5766" s="32">
        <f t="shared" si="270"/>
        <v>45548</v>
      </c>
      <c r="F5766" s="51">
        <f t="shared" si="271"/>
        <v>0.75</v>
      </c>
      <c r="G5766" s="33">
        <f t="shared" si="272"/>
        <v>45548.75</v>
      </c>
    </row>
    <row r="5767" spans="1:7" x14ac:dyDescent="0.45">
      <c r="A5767">
        <v>0.1346</v>
      </c>
      <c r="B5767">
        <v>0.8</v>
      </c>
      <c r="C5767" t="s">
        <v>5434</v>
      </c>
      <c r="D5767" t="s">
        <v>5435</v>
      </c>
      <c r="E5767" s="32">
        <f t="shared" si="270"/>
        <v>45548</v>
      </c>
      <c r="F5767" s="51">
        <f t="shared" si="271"/>
        <v>0.77083333333333337</v>
      </c>
      <c r="G5767" s="33">
        <f t="shared" si="272"/>
        <v>45548.770833333336</v>
      </c>
    </row>
    <row r="5768" spans="1:7" x14ac:dyDescent="0.45">
      <c r="A5768">
        <v>0.15709999999999999</v>
      </c>
      <c r="B5768">
        <v>0.94</v>
      </c>
      <c r="C5768" t="s">
        <v>5435</v>
      </c>
      <c r="D5768" t="s">
        <v>5436</v>
      </c>
      <c r="E5768" s="32">
        <f t="shared" si="270"/>
        <v>45548</v>
      </c>
      <c r="F5768" s="51">
        <f t="shared" si="271"/>
        <v>0.79166666666666663</v>
      </c>
      <c r="G5768" s="33">
        <f t="shared" si="272"/>
        <v>45548.791666666664</v>
      </c>
    </row>
    <row r="5769" spans="1:7" x14ac:dyDescent="0.45">
      <c r="A5769">
        <v>0</v>
      </c>
      <c r="B5769">
        <v>0</v>
      </c>
      <c r="C5769" t="s">
        <v>5436</v>
      </c>
      <c r="D5769" t="s">
        <v>5437</v>
      </c>
      <c r="E5769" s="32">
        <f t="shared" si="270"/>
        <v>45548</v>
      </c>
      <c r="F5769" s="51">
        <f t="shared" si="271"/>
        <v>0.8125</v>
      </c>
      <c r="G5769" s="33">
        <f t="shared" si="272"/>
        <v>45548.8125</v>
      </c>
    </row>
    <row r="5770" spans="1:7" x14ac:dyDescent="0.45">
      <c r="A5770">
        <v>0.30299999999999999</v>
      </c>
      <c r="B5770">
        <v>1.81</v>
      </c>
      <c r="C5770" t="s">
        <v>5437</v>
      </c>
      <c r="D5770" t="s">
        <v>5438</v>
      </c>
      <c r="E5770" s="32">
        <f t="shared" si="270"/>
        <v>45548</v>
      </c>
      <c r="F5770" s="51">
        <f t="shared" si="271"/>
        <v>0.83333333333333337</v>
      </c>
      <c r="G5770" s="33">
        <f t="shared" si="272"/>
        <v>45548.833333333336</v>
      </c>
    </row>
    <row r="5771" spans="1:7" x14ac:dyDescent="0.45">
      <c r="A5771">
        <v>0</v>
      </c>
      <c r="B5771">
        <v>0</v>
      </c>
      <c r="C5771" t="s">
        <v>5438</v>
      </c>
      <c r="D5771" t="s">
        <v>5439</v>
      </c>
      <c r="E5771" s="32">
        <f t="shared" si="270"/>
        <v>45548</v>
      </c>
      <c r="F5771" s="51">
        <f t="shared" si="271"/>
        <v>0.85416666666666663</v>
      </c>
      <c r="G5771" s="33">
        <f t="shared" si="272"/>
        <v>45548.854166666664</v>
      </c>
    </row>
    <row r="5772" spans="1:7" x14ac:dyDescent="0.45">
      <c r="A5772">
        <v>0</v>
      </c>
      <c r="B5772">
        <v>0</v>
      </c>
      <c r="C5772" t="s">
        <v>5439</v>
      </c>
      <c r="D5772" t="s">
        <v>5440</v>
      </c>
      <c r="E5772" s="32">
        <f t="shared" si="270"/>
        <v>45548</v>
      </c>
      <c r="F5772" s="51">
        <f t="shared" si="271"/>
        <v>0.875</v>
      </c>
      <c r="G5772" s="33">
        <f t="shared" si="272"/>
        <v>45548.875</v>
      </c>
    </row>
    <row r="5773" spans="1:7" x14ac:dyDescent="0.45">
      <c r="A5773">
        <v>0</v>
      </c>
      <c r="B5773">
        <v>0</v>
      </c>
      <c r="C5773" t="s">
        <v>5440</v>
      </c>
      <c r="D5773" t="s">
        <v>5441</v>
      </c>
      <c r="E5773" s="32">
        <f t="shared" si="270"/>
        <v>45548</v>
      </c>
      <c r="F5773" s="51">
        <f t="shared" si="271"/>
        <v>0.89583333333333337</v>
      </c>
      <c r="G5773" s="33">
        <f t="shared" si="272"/>
        <v>45548.895833333336</v>
      </c>
    </row>
    <row r="5774" spans="1:7" x14ac:dyDescent="0.45">
      <c r="A5774">
        <v>0</v>
      </c>
      <c r="B5774">
        <v>0</v>
      </c>
      <c r="C5774" t="s">
        <v>5441</v>
      </c>
      <c r="D5774" t="s">
        <v>5442</v>
      </c>
      <c r="E5774" s="32">
        <f t="shared" si="270"/>
        <v>45548</v>
      </c>
      <c r="F5774" s="51">
        <f t="shared" si="271"/>
        <v>0.91666666666666663</v>
      </c>
      <c r="G5774" s="33">
        <f t="shared" si="272"/>
        <v>45548.916666666664</v>
      </c>
    </row>
    <row r="5775" spans="1:7" x14ac:dyDescent="0.45">
      <c r="A5775">
        <v>0</v>
      </c>
      <c r="B5775">
        <v>0</v>
      </c>
      <c r="C5775" t="s">
        <v>5442</v>
      </c>
      <c r="D5775" t="s">
        <v>5443</v>
      </c>
      <c r="E5775" s="32">
        <f t="shared" si="270"/>
        <v>45548</v>
      </c>
      <c r="F5775" s="51">
        <f t="shared" si="271"/>
        <v>0.9375</v>
      </c>
      <c r="G5775" s="33">
        <f t="shared" si="272"/>
        <v>45548.9375</v>
      </c>
    </row>
    <row r="5776" spans="1:7" x14ac:dyDescent="0.45">
      <c r="A5776">
        <v>0</v>
      </c>
      <c r="B5776">
        <v>0</v>
      </c>
      <c r="C5776" t="s">
        <v>5443</v>
      </c>
      <c r="D5776" t="s">
        <v>5444</v>
      </c>
      <c r="E5776" s="32">
        <f t="shared" si="270"/>
        <v>45548</v>
      </c>
      <c r="F5776" s="51">
        <f t="shared" si="271"/>
        <v>0.95833333333333337</v>
      </c>
      <c r="G5776" s="33">
        <f t="shared" si="272"/>
        <v>45548.958333333336</v>
      </c>
    </row>
    <row r="5777" spans="1:7" x14ac:dyDescent="0.45">
      <c r="A5777">
        <v>0</v>
      </c>
      <c r="B5777">
        <v>0</v>
      </c>
      <c r="C5777" t="s">
        <v>5444</v>
      </c>
      <c r="D5777" t="s">
        <v>5445</v>
      </c>
      <c r="E5777" s="32">
        <f t="shared" si="270"/>
        <v>45548</v>
      </c>
      <c r="F5777" s="51">
        <f t="shared" si="271"/>
        <v>0.97916666666666663</v>
      </c>
      <c r="G5777" s="33">
        <f t="shared" si="272"/>
        <v>45548.979166666664</v>
      </c>
    </row>
    <row r="5778" spans="1:7" x14ac:dyDescent="0.45">
      <c r="A5778">
        <v>0</v>
      </c>
      <c r="B5778">
        <v>0</v>
      </c>
      <c r="C5778" t="s">
        <v>5445</v>
      </c>
      <c r="D5778" t="s">
        <v>5446</v>
      </c>
      <c r="E5778" s="32">
        <f t="shared" si="270"/>
        <v>45549</v>
      </c>
      <c r="F5778" s="51">
        <f t="shared" si="271"/>
        <v>0</v>
      </c>
      <c r="G5778" s="33">
        <f t="shared" si="272"/>
        <v>45549</v>
      </c>
    </row>
    <row r="5779" spans="1:7" x14ac:dyDescent="0.45">
      <c r="A5779">
        <v>0</v>
      </c>
      <c r="B5779">
        <v>0</v>
      </c>
      <c r="C5779" t="s">
        <v>5446</v>
      </c>
      <c r="D5779" t="s">
        <v>5447</v>
      </c>
      <c r="E5779" s="32">
        <f t="shared" si="270"/>
        <v>45549</v>
      </c>
      <c r="F5779" s="51">
        <f t="shared" si="271"/>
        <v>2.0833333333333332E-2</v>
      </c>
      <c r="G5779" s="33">
        <f t="shared" si="272"/>
        <v>45549.020833333336</v>
      </c>
    </row>
    <row r="5780" spans="1:7" x14ac:dyDescent="0.45">
      <c r="A5780">
        <v>0</v>
      </c>
      <c r="B5780">
        <v>0</v>
      </c>
      <c r="C5780" t="s">
        <v>5447</v>
      </c>
      <c r="D5780" t="s">
        <v>5448</v>
      </c>
      <c r="E5780" s="32">
        <f t="shared" si="270"/>
        <v>45549</v>
      </c>
      <c r="F5780" s="51">
        <f t="shared" si="271"/>
        <v>4.1666666666666664E-2</v>
      </c>
      <c r="G5780" s="33">
        <f t="shared" si="272"/>
        <v>45549.041666666664</v>
      </c>
    </row>
    <row r="5781" spans="1:7" x14ac:dyDescent="0.45">
      <c r="A5781">
        <v>0</v>
      </c>
      <c r="B5781">
        <v>0</v>
      </c>
      <c r="C5781" t="s">
        <v>5448</v>
      </c>
      <c r="D5781" t="s">
        <v>5449</v>
      </c>
      <c r="E5781" s="32">
        <f t="shared" si="270"/>
        <v>45549</v>
      </c>
      <c r="F5781" s="51">
        <f t="shared" si="271"/>
        <v>6.25E-2</v>
      </c>
      <c r="G5781" s="33">
        <f t="shared" si="272"/>
        <v>45549.0625</v>
      </c>
    </row>
    <row r="5782" spans="1:7" x14ac:dyDescent="0.45">
      <c r="A5782">
        <v>0</v>
      </c>
      <c r="B5782">
        <v>0</v>
      </c>
      <c r="C5782" t="s">
        <v>5449</v>
      </c>
      <c r="D5782" t="s">
        <v>5450</v>
      </c>
      <c r="E5782" s="32">
        <f t="shared" si="270"/>
        <v>45549</v>
      </c>
      <c r="F5782" s="51">
        <f t="shared" si="271"/>
        <v>8.3333333333333329E-2</v>
      </c>
      <c r="G5782" s="33">
        <f t="shared" si="272"/>
        <v>45549.083333333336</v>
      </c>
    </row>
    <row r="5783" spans="1:7" x14ac:dyDescent="0.45">
      <c r="A5783">
        <v>0</v>
      </c>
      <c r="B5783">
        <v>0</v>
      </c>
      <c r="C5783" t="s">
        <v>5450</v>
      </c>
      <c r="D5783" t="s">
        <v>5451</v>
      </c>
      <c r="E5783" s="32">
        <f t="shared" si="270"/>
        <v>45549</v>
      </c>
      <c r="F5783" s="51">
        <f t="shared" si="271"/>
        <v>0.10416666666666667</v>
      </c>
      <c r="G5783" s="33">
        <f t="shared" si="272"/>
        <v>45549.104166666664</v>
      </c>
    </row>
    <row r="5784" spans="1:7" x14ac:dyDescent="0.45">
      <c r="A5784">
        <v>0</v>
      </c>
      <c r="B5784">
        <v>0</v>
      </c>
      <c r="C5784" t="s">
        <v>5451</v>
      </c>
      <c r="D5784" t="s">
        <v>5452</v>
      </c>
      <c r="E5784" s="32">
        <f t="shared" si="270"/>
        <v>45549</v>
      </c>
      <c r="F5784" s="51">
        <f t="shared" si="271"/>
        <v>0.125</v>
      </c>
      <c r="G5784" s="33">
        <f t="shared" si="272"/>
        <v>45549.125</v>
      </c>
    </row>
    <row r="5785" spans="1:7" x14ac:dyDescent="0.45">
      <c r="A5785">
        <v>0</v>
      </c>
      <c r="B5785">
        <v>0</v>
      </c>
      <c r="C5785" t="s">
        <v>5452</v>
      </c>
      <c r="D5785" t="s">
        <v>5453</v>
      </c>
      <c r="E5785" s="32">
        <f t="shared" si="270"/>
        <v>45549</v>
      </c>
      <c r="F5785" s="51">
        <f t="shared" si="271"/>
        <v>0.14583333333333334</v>
      </c>
      <c r="G5785" s="33">
        <f t="shared" si="272"/>
        <v>45549.145833333336</v>
      </c>
    </row>
    <row r="5786" spans="1:7" x14ac:dyDescent="0.45">
      <c r="A5786">
        <v>0</v>
      </c>
      <c r="B5786">
        <v>0</v>
      </c>
      <c r="C5786" t="s">
        <v>5453</v>
      </c>
      <c r="D5786" t="s">
        <v>5454</v>
      </c>
      <c r="E5786" s="32">
        <f t="shared" si="270"/>
        <v>45549</v>
      </c>
      <c r="F5786" s="51">
        <f t="shared" si="271"/>
        <v>0.16666666666666666</v>
      </c>
      <c r="G5786" s="33">
        <f t="shared" si="272"/>
        <v>45549.166666666664</v>
      </c>
    </row>
    <row r="5787" spans="1:7" x14ac:dyDescent="0.45">
      <c r="A5787">
        <v>0</v>
      </c>
      <c r="B5787">
        <v>0</v>
      </c>
      <c r="C5787" t="s">
        <v>5454</v>
      </c>
      <c r="D5787" t="s">
        <v>5455</v>
      </c>
      <c r="E5787" s="32">
        <f t="shared" si="270"/>
        <v>45549</v>
      </c>
      <c r="F5787" s="51">
        <f t="shared" si="271"/>
        <v>0.1875</v>
      </c>
      <c r="G5787" s="33">
        <f t="shared" si="272"/>
        <v>45549.1875</v>
      </c>
    </row>
    <row r="5788" spans="1:7" x14ac:dyDescent="0.45">
      <c r="A5788">
        <v>0</v>
      </c>
      <c r="B5788">
        <v>0</v>
      </c>
      <c r="C5788" t="s">
        <v>5455</v>
      </c>
      <c r="D5788" t="s">
        <v>5456</v>
      </c>
      <c r="E5788" s="32">
        <f t="shared" si="270"/>
        <v>45549</v>
      </c>
      <c r="F5788" s="51">
        <f t="shared" si="271"/>
        <v>0.20833333333333334</v>
      </c>
      <c r="G5788" s="33">
        <f t="shared" si="272"/>
        <v>45549.208333333336</v>
      </c>
    </row>
    <row r="5789" spans="1:7" x14ac:dyDescent="0.45">
      <c r="A5789">
        <v>0</v>
      </c>
      <c r="B5789">
        <v>0</v>
      </c>
      <c r="C5789" t="s">
        <v>5456</v>
      </c>
      <c r="D5789" t="s">
        <v>5457</v>
      </c>
      <c r="E5789" s="32">
        <f t="shared" si="270"/>
        <v>45549</v>
      </c>
      <c r="F5789" s="51">
        <f t="shared" si="271"/>
        <v>0.22916666666666666</v>
      </c>
      <c r="G5789" s="33">
        <f t="shared" si="272"/>
        <v>45549.229166666664</v>
      </c>
    </row>
    <row r="5790" spans="1:7" x14ac:dyDescent="0.45">
      <c r="A5790">
        <v>0</v>
      </c>
      <c r="B5790">
        <v>0</v>
      </c>
      <c r="C5790" t="s">
        <v>5457</v>
      </c>
      <c r="D5790" t="s">
        <v>5458</v>
      </c>
      <c r="E5790" s="32">
        <f t="shared" si="270"/>
        <v>45549</v>
      </c>
      <c r="F5790" s="51">
        <f t="shared" si="271"/>
        <v>0.25</v>
      </c>
      <c r="G5790" s="33">
        <f t="shared" si="272"/>
        <v>45549.25</v>
      </c>
    </row>
    <row r="5791" spans="1:7" x14ac:dyDescent="0.45">
      <c r="A5791">
        <v>0</v>
      </c>
      <c r="B5791">
        <v>0</v>
      </c>
      <c r="C5791" t="s">
        <v>5458</v>
      </c>
      <c r="D5791" t="s">
        <v>5459</v>
      </c>
      <c r="E5791" s="32">
        <f t="shared" si="270"/>
        <v>45549</v>
      </c>
      <c r="F5791" s="51">
        <f t="shared" si="271"/>
        <v>0.27083333333333331</v>
      </c>
      <c r="G5791" s="33">
        <f t="shared" si="272"/>
        <v>45549.270833333336</v>
      </c>
    </row>
    <row r="5792" spans="1:7" x14ac:dyDescent="0.45">
      <c r="A5792">
        <v>0</v>
      </c>
      <c r="B5792">
        <v>0</v>
      </c>
      <c r="C5792" t="s">
        <v>5459</v>
      </c>
      <c r="D5792" t="s">
        <v>5460</v>
      </c>
      <c r="E5792" s="32">
        <f t="shared" si="270"/>
        <v>45549</v>
      </c>
      <c r="F5792" s="51">
        <f t="shared" si="271"/>
        <v>0.29166666666666669</v>
      </c>
      <c r="G5792" s="33">
        <f t="shared" si="272"/>
        <v>45549.291666666664</v>
      </c>
    </row>
    <row r="5793" spans="1:7" x14ac:dyDescent="0.45">
      <c r="A5793">
        <v>0</v>
      </c>
      <c r="B5793">
        <v>0</v>
      </c>
      <c r="C5793" t="s">
        <v>5460</v>
      </c>
      <c r="D5793" t="s">
        <v>5461</v>
      </c>
      <c r="E5793" s="32">
        <f t="shared" si="270"/>
        <v>45549</v>
      </c>
      <c r="F5793" s="51">
        <f t="shared" si="271"/>
        <v>0.3125</v>
      </c>
      <c r="G5793" s="33">
        <f t="shared" si="272"/>
        <v>45549.3125</v>
      </c>
    </row>
    <row r="5794" spans="1:7" x14ac:dyDescent="0.45">
      <c r="A5794">
        <v>1.12E-2</v>
      </c>
      <c r="B5794">
        <v>7.0000000000000007E-2</v>
      </c>
      <c r="C5794" t="s">
        <v>5461</v>
      </c>
      <c r="D5794" t="s">
        <v>5462</v>
      </c>
      <c r="E5794" s="32">
        <f t="shared" si="270"/>
        <v>45549</v>
      </c>
      <c r="F5794" s="51">
        <f t="shared" si="271"/>
        <v>0.33333333333333331</v>
      </c>
      <c r="G5794" s="33">
        <f t="shared" si="272"/>
        <v>45549.333333333336</v>
      </c>
    </row>
    <row r="5795" spans="1:7" x14ac:dyDescent="0.45">
      <c r="A5795">
        <v>0</v>
      </c>
      <c r="B5795">
        <v>0</v>
      </c>
      <c r="C5795" t="s">
        <v>5462</v>
      </c>
      <c r="D5795" t="s">
        <v>5463</v>
      </c>
      <c r="E5795" s="32">
        <f t="shared" si="270"/>
        <v>45549</v>
      </c>
      <c r="F5795" s="51">
        <f t="shared" si="271"/>
        <v>0.35416666666666669</v>
      </c>
      <c r="G5795" s="33">
        <f t="shared" si="272"/>
        <v>45549.354166666664</v>
      </c>
    </row>
    <row r="5796" spans="1:7" x14ac:dyDescent="0.45">
      <c r="A5796">
        <v>0</v>
      </c>
      <c r="B5796">
        <v>0</v>
      </c>
      <c r="C5796" t="s">
        <v>5463</v>
      </c>
      <c r="D5796" t="s">
        <v>5464</v>
      </c>
      <c r="E5796" s="32">
        <f t="shared" si="270"/>
        <v>45549</v>
      </c>
      <c r="F5796" s="51">
        <f t="shared" si="271"/>
        <v>0.375</v>
      </c>
      <c r="G5796" s="33">
        <f t="shared" si="272"/>
        <v>45549.375</v>
      </c>
    </row>
    <row r="5797" spans="1:7" x14ac:dyDescent="0.45">
      <c r="A5797">
        <v>0</v>
      </c>
      <c r="B5797">
        <v>0</v>
      </c>
      <c r="C5797" t="s">
        <v>5464</v>
      </c>
      <c r="D5797" t="s">
        <v>5465</v>
      </c>
      <c r="E5797" s="32">
        <f t="shared" si="270"/>
        <v>45549</v>
      </c>
      <c r="F5797" s="51">
        <f t="shared" si="271"/>
        <v>0.39583333333333331</v>
      </c>
      <c r="G5797" s="33">
        <f t="shared" si="272"/>
        <v>45549.395833333336</v>
      </c>
    </row>
    <row r="5798" spans="1:7" x14ac:dyDescent="0.45">
      <c r="A5798">
        <v>0</v>
      </c>
      <c r="B5798">
        <v>0</v>
      </c>
      <c r="C5798" t="s">
        <v>5465</v>
      </c>
      <c r="D5798" t="s">
        <v>5466</v>
      </c>
      <c r="E5798" s="32">
        <f t="shared" si="270"/>
        <v>45549</v>
      </c>
      <c r="F5798" s="51">
        <f t="shared" si="271"/>
        <v>0.41666666666666669</v>
      </c>
      <c r="G5798" s="33">
        <f t="shared" si="272"/>
        <v>45549.416666666664</v>
      </c>
    </row>
    <row r="5799" spans="1:7" x14ac:dyDescent="0.45">
      <c r="A5799">
        <v>0</v>
      </c>
      <c r="B5799">
        <v>0</v>
      </c>
      <c r="C5799" t="s">
        <v>5466</v>
      </c>
      <c r="D5799" t="s">
        <v>5467</v>
      </c>
      <c r="E5799" s="32">
        <f t="shared" si="270"/>
        <v>45549</v>
      </c>
      <c r="F5799" s="51">
        <f t="shared" si="271"/>
        <v>0.4375</v>
      </c>
      <c r="G5799" s="33">
        <f t="shared" si="272"/>
        <v>45549.4375</v>
      </c>
    </row>
    <row r="5800" spans="1:7" x14ac:dyDescent="0.45">
      <c r="A5800">
        <v>0</v>
      </c>
      <c r="B5800">
        <v>0</v>
      </c>
      <c r="C5800" t="s">
        <v>5467</v>
      </c>
      <c r="D5800" t="s">
        <v>5468</v>
      </c>
      <c r="E5800" s="32">
        <f t="shared" si="270"/>
        <v>45549</v>
      </c>
      <c r="F5800" s="51">
        <f t="shared" si="271"/>
        <v>0.45833333333333331</v>
      </c>
      <c r="G5800" s="33">
        <f t="shared" si="272"/>
        <v>45549.458333333336</v>
      </c>
    </row>
    <row r="5801" spans="1:7" x14ac:dyDescent="0.45">
      <c r="A5801">
        <v>0</v>
      </c>
      <c r="B5801">
        <v>0</v>
      </c>
      <c r="C5801" t="s">
        <v>5468</v>
      </c>
      <c r="D5801" t="s">
        <v>5469</v>
      </c>
      <c r="E5801" s="32">
        <f t="shared" si="270"/>
        <v>45549</v>
      </c>
      <c r="F5801" s="51">
        <f t="shared" si="271"/>
        <v>0.47916666666666669</v>
      </c>
      <c r="G5801" s="33">
        <f t="shared" si="272"/>
        <v>45549.479166666664</v>
      </c>
    </row>
    <row r="5802" spans="1:7" x14ac:dyDescent="0.45">
      <c r="A5802">
        <v>0</v>
      </c>
      <c r="B5802">
        <v>0</v>
      </c>
      <c r="C5802" t="s">
        <v>5469</v>
      </c>
      <c r="D5802" t="s">
        <v>5470</v>
      </c>
      <c r="E5802" s="32">
        <f t="shared" si="270"/>
        <v>45549</v>
      </c>
      <c r="F5802" s="51">
        <f t="shared" si="271"/>
        <v>0.5</v>
      </c>
      <c r="G5802" s="33">
        <f t="shared" si="272"/>
        <v>45549.5</v>
      </c>
    </row>
    <row r="5803" spans="1:7" x14ac:dyDescent="0.45">
      <c r="A5803">
        <v>0</v>
      </c>
      <c r="B5803">
        <v>0</v>
      </c>
      <c r="C5803" t="s">
        <v>5470</v>
      </c>
      <c r="D5803" t="s">
        <v>5471</v>
      </c>
      <c r="E5803" s="32">
        <f t="shared" si="270"/>
        <v>45549</v>
      </c>
      <c r="F5803" s="51">
        <f t="shared" si="271"/>
        <v>0.52083333333333337</v>
      </c>
      <c r="G5803" s="33">
        <f t="shared" si="272"/>
        <v>45549.520833333336</v>
      </c>
    </row>
    <row r="5804" spans="1:7" x14ac:dyDescent="0.45">
      <c r="A5804">
        <v>0</v>
      </c>
      <c r="B5804">
        <v>0</v>
      </c>
      <c r="C5804" t="s">
        <v>5471</v>
      </c>
      <c r="D5804" t="s">
        <v>5472</v>
      </c>
      <c r="E5804" s="32">
        <f t="shared" si="270"/>
        <v>45549</v>
      </c>
      <c r="F5804" s="51">
        <f t="shared" si="271"/>
        <v>0.54166666666666663</v>
      </c>
      <c r="G5804" s="33">
        <f t="shared" si="272"/>
        <v>45549.541666666664</v>
      </c>
    </row>
    <row r="5805" spans="1:7" x14ac:dyDescent="0.45">
      <c r="A5805">
        <v>0</v>
      </c>
      <c r="B5805">
        <v>0</v>
      </c>
      <c r="C5805" t="s">
        <v>5472</v>
      </c>
      <c r="D5805" t="s">
        <v>5473</v>
      </c>
      <c r="E5805" s="32">
        <f t="shared" si="270"/>
        <v>45549</v>
      </c>
      <c r="F5805" s="51">
        <f t="shared" si="271"/>
        <v>0.5625</v>
      </c>
      <c r="G5805" s="33">
        <f t="shared" si="272"/>
        <v>45549.5625</v>
      </c>
    </row>
    <row r="5806" spans="1:7" x14ac:dyDescent="0.45">
      <c r="A5806">
        <v>0</v>
      </c>
      <c r="B5806">
        <v>0</v>
      </c>
      <c r="C5806" t="s">
        <v>5473</v>
      </c>
      <c r="D5806" t="s">
        <v>5474</v>
      </c>
      <c r="E5806" s="32">
        <f t="shared" si="270"/>
        <v>45549</v>
      </c>
      <c r="F5806" s="51">
        <f t="shared" si="271"/>
        <v>0.58333333333333337</v>
      </c>
      <c r="G5806" s="33">
        <f t="shared" si="272"/>
        <v>45549.583333333336</v>
      </c>
    </row>
    <row r="5807" spans="1:7" x14ac:dyDescent="0.45">
      <c r="A5807">
        <v>0</v>
      </c>
      <c r="B5807">
        <v>0</v>
      </c>
      <c r="C5807" t="s">
        <v>5474</v>
      </c>
      <c r="D5807" t="s">
        <v>5475</v>
      </c>
      <c r="E5807" s="32">
        <f t="shared" si="270"/>
        <v>45549</v>
      </c>
      <c r="F5807" s="51">
        <f t="shared" si="271"/>
        <v>0.60416666666666663</v>
      </c>
      <c r="G5807" s="33">
        <f t="shared" si="272"/>
        <v>45549.604166666664</v>
      </c>
    </row>
    <row r="5808" spans="1:7" x14ac:dyDescent="0.45">
      <c r="A5808">
        <v>0</v>
      </c>
      <c r="B5808">
        <v>0</v>
      </c>
      <c r="C5808" t="s">
        <v>5475</v>
      </c>
      <c r="D5808" t="s">
        <v>5476</v>
      </c>
      <c r="E5808" s="32">
        <f t="shared" si="270"/>
        <v>45549</v>
      </c>
      <c r="F5808" s="51">
        <f t="shared" si="271"/>
        <v>0.625</v>
      </c>
      <c r="G5808" s="33">
        <f t="shared" si="272"/>
        <v>45549.625</v>
      </c>
    </row>
    <row r="5809" spans="1:7" x14ac:dyDescent="0.45">
      <c r="A5809">
        <v>0</v>
      </c>
      <c r="B5809">
        <v>0</v>
      </c>
      <c r="C5809" t="s">
        <v>5476</v>
      </c>
      <c r="D5809" t="s">
        <v>5477</v>
      </c>
      <c r="E5809" s="32">
        <f t="shared" si="270"/>
        <v>45549</v>
      </c>
      <c r="F5809" s="51">
        <f t="shared" si="271"/>
        <v>0.64583333333333337</v>
      </c>
      <c r="G5809" s="33">
        <f t="shared" si="272"/>
        <v>45549.645833333336</v>
      </c>
    </row>
    <row r="5810" spans="1:7" x14ac:dyDescent="0.45">
      <c r="A5810">
        <v>0</v>
      </c>
      <c r="B5810">
        <v>0</v>
      </c>
      <c r="C5810" t="s">
        <v>5477</v>
      </c>
      <c r="D5810" t="s">
        <v>5478</v>
      </c>
      <c r="E5810" s="32">
        <f t="shared" si="270"/>
        <v>45549</v>
      </c>
      <c r="F5810" s="51">
        <f t="shared" si="271"/>
        <v>0.66666666666666663</v>
      </c>
      <c r="G5810" s="33">
        <f t="shared" si="272"/>
        <v>45549.666666666664</v>
      </c>
    </row>
    <row r="5811" spans="1:7" x14ac:dyDescent="0.45">
      <c r="A5811">
        <v>0</v>
      </c>
      <c r="B5811">
        <v>0</v>
      </c>
      <c r="C5811" t="s">
        <v>5478</v>
      </c>
      <c r="D5811" t="s">
        <v>5479</v>
      </c>
      <c r="E5811" s="32">
        <f t="shared" si="270"/>
        <v>45549</v>
      </c>
      <c r="F5811" s="51">
        <f t="shared" si="271"/>
        <v>0.6875</v>
      </c>
      <c r="G5811" s="33">
        <f t="shared" si="272"/>
        <v>45549.6875</v>
      </c>
    </row>
    <row r="5812" spans="1:7" x14ac:dyDescent="0.45">
      <c r="A5812">
        <v>0</v>
      </c>
      <c r="B5812">
        <v>0</v>
      </c>
      <c r="C5812" t="s">
        <v>5479</v>
      </c>
      <c r="D5812" t="s">
        <v>5480</v>
      </c>
      <c r="E5812" s="32">
        <f t="shared" si="270"/>
        <v>45549</v>
      </c>
      <c r="F5812" s="51">
        <f t="shared" si="271"/>
        <v>0.70833333333333337</v>
      </c>
      <c r="G5812" s="33">
        <f t="shared" si="272"/>
        <v>45549.708333333336</v>
      </c>
    </row>
    <row r="5813" spans="1:7" x14ac:dyDescent="0.45">
      <c r="A5813">
        <v>0</v>
      </c>
      <c r="B5813">
        <v>0</v>
      </c>
      <c r="C5813" t="s">
        <v>5480</v>
      </c>
      <c r="D5813" t="s">
        <v>5481</v>
      </c>
      <c r="E5813" s="32">
        <f t="shared" si="270"/>
        <v>45549</v>
      </c>
      <c r="F5813" s="51">
        <f t="shared" si="271"/>
        <v>0.72916666666666663</v>
      </c>
      <c r="G5813" s="33">
        <f t="shared" si="272"/>
        <v>45549.729166666664</v>
      </c>
    </row>
    <row r="5814" spans="1:7" x14ac:dyDescent="0.45">
      <c r="A5814">
        <v>0</v>
      </c>
      <c r="B5814">
        <v>0</v>
      </c>
      <c r="C5814" t="s">
        <v>5481</v>
      </c>
      <c r="D5814" t="s">
        <v>5482</v>
      </c>
      <c r="E5814" s="32">
        <f t="shared" si="270"/>
        <v>45549</v>
      </c>
      <c r="F5814" s="51">
        <f t="shared" si="271"/>
        <v>0.75</v>
      </c>
      <c r="G5814" s="33">
        <f t="shared" si="272"/>
        <v>45549.75</v>
      </c>
    </row>
    <row r="5815" spans="1:7" x14ac:dyDescent="0.45">
      <c r="A5815">
        <v>0</v>
      </c>
      <c r="B5815">
        <v>0</v>
      </c>
      <c r="C5815" t="s">
        <v>5482</v>
      </c>
      <c r="D5815" t="s">
        <v>5483</v>
      </c>
      <c r="E5815" s="32">
        <f t="shared" si="270"/>
        <v>45549</v>
      </c>
      <c r="F5815" s="51">
        <f t="shared" si="271"/>
        <v>0.77083333333333337</v>
      </c>
      <c r="G5815" s="33">
        <f t="shared" si="272"/>
        <v>45549.770833333336</v>
      </c>
    </row>
    <row r="5816" spans="1:7" x14ac:dyDescent="0.45">
      <c r="A5816">
        <v>0</v>
      </c>
      <c r="B5816">
        <v>0</v>
      </c>
      <c r="C5816" t="s">
        <v>5483</v>
      </c>
      <c r="D5816" t="s">
        <v>5484</v>
      </c>
      <c r="E5816" s="32">
        <f t="shared" si="270"/>
        <v>45549</v>
      </c>
      <c r="F5816" s="51">
        <f t="shared" si="271"/>
        <v>0.79166666666666663</v>
      </c>
      <c r="G5816" s="33">
        <f t="shared" si="272"/>
        <v>45549.791666666664</v>
      </c>
    </row>
    <row r="5817" spans="1:7" x14ac:dyDescent="0.45">
      <c r="A5817">
        <v>0</v>
      </c>
      <c r="B5817">
        <v>0</v>
      </c>
      <c r="C5817" t="s">
        <v>5484</v>
      </c>
      <c r="D5817" t="s">
        <v>5485</v>
      </c>
      <c r="E5817" s="32">
        <f t="shared" si="270"/>
        <v>45549</v>
      </c>
      <c r="F5817" s="51">
        <f t="shared" si="271"/>
        <v>0.8125</v>
      </c>
      <c r="G5817" s="33">
        <f t="shared" si="272"/>
        <v>45549.8125</v>
      </c>
    </row>
    <row r="5818" spans="1:7" x14ac:dyDescent="0.45">
      <c r="A5818">
        <v>0</v>
      </c>
      <c r="B5818">
        <v>0</v>
      </c>
      <c r="C5818" t="s">
        <v>5485</v>
      </c>
      <c r="D5818" t="s">
        <v>5486</v>
      </c>
      <c r="E5818" s="32">
        <f t="shared" si="270"/>
        <v>45549</v>
      </c>
      <c r="F5818" s="51">
        <f t="shared" si="271"/>
        <v>0.83333333333333337</v>
      </c>
      <c r="G5818" s="33">
        <f t="shared" si="272"/>
        <v>45549.833333333336</v>
      </c>
    </row>
    <row r="5819" spans="1:7" x14ac:dyDescent="0.45">
      <c r="A5819">
        <v>0</v>
      </c>
      <c r="B5819">
        <v>0</v>
      </c>
      <c r="C5819" t="s">
        <v>5486</v>
      </c>
      <c r="D5819" t="s">
        <v>5487</v>
      </c>
      <c r="E5819" s="32">
        <f t="shared" si="270"/>
        <v>45549</v>
      </c>
      <c r="F5819" s="51">
        <f t="shared" si="271"/>
        <v>0.85416666666666663</v>
      </c>
      <c r="G5819" s="33">
        <f t="shared" si="272"/>
        <v>45549.854166666664</v>
      </c>
    </row>
    <row r="5820" spans="1:7" x14ac:dyDescent="0.45">
      <c r="A5820">
        <v>0</v>
      </c>
      <c r="B5820">
        <v>0</v>
      </c>
      <c r="C5820" t="s">
        <v>5487</v>
      </c>
      <c r="D5820" t="s">
        <v>5488</v>
      </c>
      <c r="E5820" s="32">
        <f t="shared" si="270"/>
        <v>45549</v>
      </c>
      <c r="F5820" s="51">
        <f t="shared" si="271"/>
        <v>0.875</v>
      </c>
      <c r="G5820" s="33">
        <f t="shared" si="272"/>
        <v>45549.875</v>
      </c>
    </row>
    <row r="5821" spans="1:7" x14ac:dyDescent="0.45">
      <c r="A5821">
        <v>0</v>
      </c>
      <c r="B5821">
        <v>0</v>
      </c>
      <c r="C5821" t="s">
        <v>5488</v>
      </c>
      <c r="D5821" t="s">
        <v>5489</v>
      </c>
      <c r="E5821" s="32">
        <f t="shared" si="270"/>
        <v>45549</v>
      </c>
      <c r="F5821" s="51">
        <f t="shared" si="271"/>
        <v>0.89583333333333337</v>
      </c>
      <c r="G5821" s="33">
        <f t="shared" si="272"/>
        <v>45549.895833333336</v>
      </c>
    </row>
    <row r="5822" spans="1:7" x14ac:dyDescent="0.45">
      <c r="A5822">
        <v>0</v>
      </c>
      <c r="B5822">
        <v>0</v>
      </c>
      <c r="C5822" t="s">
        <v>5489</v>
      </c>
      <c r="D5822" t="s">
        <v>5490</v>
      </c>
      <c r="E5822" s="32">
        <f t="shared" si="270"/>
        <v>45549</v>
      </c>
      <c r="F5822" s="51">
        <f t="shared" si="271"/>
        <v>0.91666666666666663</v>
      </c>
      <c r="G5822" s="33">
        <f t="shared" si="272"/>
        <v>45549.916666666664</v>
      </c>
    </row>
    <row r="5823" spans="1:7" x14ac:dyDescent="0.45">
      <c r="A5823">
        <v>0</v>
      </c>
      <c r="B5823">
        <v>0</v>
      </c>
      <c r="C5823" t="s">
        <v>5490</v>
      </c>
      <c r="D5823" t="s">
        <v>5491</v>
      </c>
      <c r="E5823" s="32">
        <f t="shared" si="270"/>
        <v>45549</v>
      </c>
      <c r="F5823" s="51">
        <f t="shared" si="271"/>
        <v>0.9375</v>
      </c>
      <c r="G5823" s="33">
        <f t="shared" si="272"/>
        <v>45549.9375</v>
      </c>
    </row>
    <row r="5824" spans="1:7" x14ac:dyDescent="0.45">
      <c r="A5824">
        <v>0</v>
      </c>
      <c r="B5824">
        <v>0</v>
      </c>
      <c r="C5824" t="s">
        <v>5491</v>
      </c>
      <c r="D5824" t="s">
        <v>5492</v>
      </c>
      <c r="E5824" s="32">
        <f t="shared" si="270"/>
        <v>45549</v>
      </c>
      <c r="F5824" s="51">
        <f t="shared" si="271"/>
        <v>0.95833333333333337</v>
      </c>
      <c r="G5824" s="33">
        <f t="shared" si="272"/>
        <v>45549.958333333336</v>
      </c>
    </row>
    <row r="5825" spans="1:7" x14ac:dyDescent="0.45">
      <c r="A5825">
        <v>0</v>
      </c>
      <c r="B5825">
        <v>0</v>
      </c>
      <c r="C5825" t="s">
        <v>5492</v>
      </c>
      <c r="D5825" t="s">
        <v>5493</v>
      </c>
      <c r="E5825" s="32">
        <f t="shared" si="270"/>
        <v>45549</v>
      </c>
      <c r="F5825" s="51">
        <f t="shared" si="271"/>
        <v>0.97916666666666663</v>
      </c>
      <c r="G5825" s="33">
        <f t="shared" si="272"/>
        <v>45549.979166666664</v>
      </c>
    </row>
    <row r="5826" spans="1:7" x14ac:dyDescent="0.45">
      <c r="A5826">
        <v>0</v>
      </c>
      <c r="B5826">
        <v>0</v>
      </c>
      <c r="C5826" t="s">
        <v>5493</v>
      </c>
      <c r="D5826" t="s">
        <v>5494</v>
      </c>
      <c r="E5826" s="32">
        <f t="shared" si="270"/>
        <v>45550</v>
      </c>
      <c r="F5826" s="51">
        <f t="shared" si="271"/>
        <v>0</v>
      </c>
      <c r="G5826" s="33">
        <f t="shared" si="272"/>
        <v>45550</v>
      </c>
    </row>
    <row r="5827" spans="1:7" x14ac:dyDescent="0.45">
      <c r="A5827">
        <v>0</v>
      </c>
      <c r="B5827">
        <v>0</v>
      </c>
      <c r="C5827" t="s">
        <v>5494</v>
      </c>
      <c r="D5827" t="s">
        <v>5495</v>
      </c>
      <c r="E5827" s="32">
        <f t="shared" si="270"/>
        <v>45550</v>
      </c>
      <c r="F5827" s="51">
        <f t="shared" si="271"/>
        <v>2.0833333333333332E-2</v>
      </c>
      <c r="G5827" s="33">
        <f t="shared" si="272"/>
        <v>45550.020833333336</v>
      </c>
    </row>
    <row r="5828" spans="1:7" x14ac:dyDescent="0.45">
      <c r="A5828">
        <v>0</v>
      </c>
      <c r="B5828">
        <v>0</v>
      </c>
      <c r="C5828" t="s">
        <v>5495</v>
      </c>
      <c r="D5828" t="s">
        <v>5496</v>
      </c>
      <c r="E5828" s="32">
        <f t="shared" ref="E5828:E5891" si="273">DATE(MID(C5828,2,4),MID(C5828,7,2),MID(C5828,10,2))</f>
        <v>45550</v>
      </c>
      <c r="F5828" s="51">
        <f t="shared" ref="F5828:F5891" si="274">TIME(MID(C5828,13,2),MID(C5828,16,2),0)</f>
        <v>4.1666666666666664E-2</v>
      </c>
      <c r="G5828" s="33">
        <f t="shared" ref="G5828:G5891" si="275">E5828+F5828</f>
        <v>45550.041666666664</v>
      </c>
    </row>
    <row r="5829" spans="1:7" x14ac:dyDescent="0.45">
      <c r="A5829">
        <v>0</v>
      </c>
      <c r="B5829">
        <v>0</v>
      </c>
      <c r="C5829" t="s">
        <v>5496</v>
      </c>
      <c r="D5829" t="s">
        <v>5497</v>
      </c>
      <c r="E5829" s="32">
        <f t="shared" si="273"/>
        <v>45550</v>
      </c>
      <c r="F5829" s="51">
        <f t="shared" si="274"/>
        <v>6.25E-2</v>
      </c>
      <c r="G5829" s="33">
        <f t="shared" si="275"/>
        <v>45550.0625</v>
      </c>
    </row>
    <row r="5830" spans="1:7" x14ac:dyDescent="0.45">
      <c r="A5830">
        <v>0</v>
      </c>
      <c r="B5830">
        <v>0</v>
      </c>
      <c r="C5830" t="s">
        <v>5497</v>
      </c>
      <c r="D5830" t="s">
        <v>5498</v>
      </c>
      <c r="E5830" s="32">
        <f t="shared" si="273"/>
        <v>45550</v>
      </c>
      <c r="F5830" s="51">
        <f t="shared" si="274"/>
        <v>8.3333333333333329E-2</v>
      </c>
      <c r="G5830" s="33">
        <f t="shared" si="275"/>
        <v>45550.083333333336</v>
      </c>
    </row>
    <row r="5831" spans="1:7" x14ac:dyDescent="0.45">
      <c r="A5831">
        <v>0</v>
      </c>
      <c r="B5831">
        <v>0</v>
      </c>
      <c r="C5831" t="s">
        <v>5498</v>
      </c>
      <c r="D5831" t="s">
        <v>5499</v>
      </c>
      <c r="E5831" s="32">
        <f t="shared" si="273"/>
        <v>45550</v>
      </c>
      <c r="F5831" s="51">
        <f t="shared" si="274"/>
        <v>0.10416666666666667</v>
      </c>
      <c r="G5831" s="33">
        <f t="shared" si="275"/>
        <v>45550.104166666664</v>
      </c>
    </row>
    <row r="5832" spans="1:7" x14ac:dyDescent="0.45">
      <c r="A5832">
        <v>0</v>
      </c>
      <c r="B5832">
        <v>0</v>
      </c>
      <c r="C5832" t="s">
        <v>5499</v>
      </c>
      <c r="D5832" t="s">
        <v>5500</v>
      </c>
      <c r="E5832" s="32">
        <f t="shared" si="273"/>
        <v>45550</v>
      </c>
      <c r="F5832" s="51">
        <f t="shared" si="274"/>
        <v>0.125</v>
      </c>
      <c r="G5832" s="33">
        <f t="shared" si="275"/>
        <v>45550.125</v>
      </c>
    </row>
    <row r="5833" spans="1:7" x14ac:dyDescent="0.45">
      <c r="A5833">
        <v>0</v>
      </c>
      <c r="B5833">
        <v>0</v>
      </c>
      <c r="C5833" t="s">
        <v>5500</v>
      </c>
      <c r="D5833" t="s">
        <v>5501</v>
      </c>
      <c r="E5833" s="32">
        <f t="shared" si="273"/>
        <v>45550</v>
      </c>
      <c r="F5833" s="51">
        <f t="shared" si="274"/>
        <v>0.14583333333333334</v>
      </c>
      <c r="G5833" s="33">
        <f t="shared" si="275"/>
        <v>45550.145833333336</v>
      </c>
    </row>
    <row r="5834" spans="1:7" x14ac:dyDescent="0.45">
      <c r="A5834">
        <v>0</v>
      </c>
      <c r="B5834">
        <v>0</v>
      </c>
      <c r="C5834" t="s">
        <v>5501</v>
      </c>
      <c r="D5834" t="s">
        <v>5502</v>
      </c>
      <c r="E5834" s="32">
        <f t="shared" si="273"/>
        <v>45550</v>
      </c>
      <c r="F5834" s="51">
        <f t="shared" si="274"/>
        <v>0.16666666666666666</v>
      </c>
      <c r="G5834" s="33">
        <f t="shared" si="275"/>
        <v>45550.166666666664</v>
      </c>
    </row>
    <row r="5835" spans="1:7" x14ac:dyDescent="0.45">
      <c r="A5835">
        <v>0</v>
      </c>
      <c r="B5835">
        <v>0</v>
      </c>
      <c r="C5835" t="s">
        <v>5502</v>
      </c>
      <c r="D5835" t="s">
        <v>5503</v>
      </c>
      <c r="E5835" s="32">
        <f t="shared" si="273"/>
        <v>45550</v>
      </c>
      <c r="F5835" s="51">
        <f t="shared" si="274"/>
        <v>0.1875</v>
      </c>
      <c r="G5835" s="33">
        <f t="shared" si="275"/>
        <v>45550.1875</v>
      </c>
    </row>
    <row r="5836" spans="1:7" x14ac:dyDescent="0.45">
      <c r="A5836">
        <v>0</v>
      </c>
      <c r="B5836">
        <v>0</v>
      </c>
      <c r="C5836" t="s">
        <v>5503</v>
      </c>
      <c r="D5836" t="s">
        <v>5504</v>
      </c>
      <c r="E5836" s="32">
        <f t="shared" si="273"/>
        <v>45550</v>
      </c>
      <c r="F5836" s="51">
        <f t="shared" si="274"/>
        <v>0.20833333333333334</v>
      </c>
      <c r="G5836" s="33">
        <f t="shared" si="275"/>
        <v>45550.208333333336</v>
      </c>
    </row>
    <row r="5837" spans="1:7" x14ac:dyDescent="0.45">
      <c r="A5837">
        <v>0</v>
      </c>
      <c r="B5837">
        <v>0</v>
      </c>
      <c r="C5837" t="s">
        <v>5504</v>
      </c>
      <c r="D5837" t="s">
        <v>5505</v>
      </c>
      <c r="E5837" s="32">
        <f t="shared" si="273"/>
        <v>45550</v>
      </c>
      <c r="F5837" s="51">
        <f t="shared" si="274"/>
        <v>0.22916666666666666</v>
      </c>
      <c r="G5837" s="33">
        <f t="shared" si="275"/>
        <v>45550.229166666664</v>
      </c>
    </row>
    <row r="5838" spans="1:7" x14ac:dyDescent="0.45">
      <c r="A5838">
        <v>0</v>
      </c>
      <c r="B5838">
        <v>0</v>
      </c>
      <c r="C5838" t="s">
        <v>5505</v>
      </c>
      <c r="D5838" t="s">
        <v>5506</v>
      </c>
      <c r="E5838" s="32">
        <f t="shared" si="273"/>
        <v>45550</v>
      </c>
      <c r="F5838" s="51">
        <f t="shared" si="274"/>
        <v>0.25</v>
      </c>
      <c r="G5838" s="33">
        <f t="shared" si="275"/>
        <v>45550.25</v>
      </c>
    </row>
    <row r="5839" spans="1:7" x14ac:dyDescent="0.45">
      <c r="A5839">
        <v>0</v>
      </c>
      <c r="B5839">
        <v>0</v>
      </c>
      <c r="C5839" t="s">
        <v>5506</v>
      </c>
      <c r="D5839" t="s">
        <v>5507</v>
      </c>
      <c r="E5839" s="32">
        <f t="shared" si="273"/>
        <v>45550</v>
      </c>
      <c r="F5839" s="51">
        <f t="shared" si="274"/>
        <v>0.27083333333333331</v>
      </c>
      <c r="G5839" s="33">
        <f t="shared" si="275"/>
        <v>45550.270833333336</v>
      </c>
    </row>
    <row r="5840" spans="1:7" x14ac:dyDescent="0.45">
      <c r="A5840">
        <v>0</v>
      </c>
      <c r="B5840">
        <v>0</v>
      </c>
      <c r="C5840" t="s">
        <v>5507</v>
      </c>
      <c r="D5840" t="s">
        <v>5508</v>
      </c>
      <c r="E5840" s="32">
        <f t="shared" si="273"/>
        <v>45550</v>
      </c>
      <c r="F5840" s="51">
        <f t="shared" si="274"/>
        <v>0.29166666666666669</v>
      </c>
      <c r="G5840" s="33">
        <f t="shared" si="275"/>
        <v>45550.291666666664</v>
      </c>
    </row>
    <row r="5841" spans="1:7" x14ac:dyDescent="0.45">
      <c r="A5841">
        <v>0</v>
      </c>
      <c r="B5841">
        <v>0</v>
      </c>
      <c r="C5841" t="s">
        <v>5508</v>
      </c>
      <c r="D5841" t="s">
        <v>5509</v>
      </c>
      <c r="E5841" s="32">
        <f t="shared" si="273"/>
        <v>45550</v>
      </c>
      <c r="F5841" s="51">
        <f t="shared" si="274"/>
        <v>0.3125</v>
      </c>
      <c r="G5841" s="33">
        <f t="shared" si="275"/>
        <v>45550.3125</v>
      </c>
    </row>
    <row r="5842" spans="1:7" x14ac:dyDescent="0.45">
      <c r="A5842">
        <v>0</v>
      </c>
      <c r="B5842">
        <v>0</v>
      </c>
      <c r="C5842" t="s">
        <v>5509</v>
      </c>
      <c r="D5842" t="s">
        <v>5510</v>
      </c>
      <c r="E5842" s="32">
        <f t="shared" si="273"/>
        <v>45550</v>
      </c>
      <c r="F5842" s="51">
        <f t="shared" si="274"/>
        <v>0.33333333333333331</v>
      </c>
      <c r="G5842" s="33">
        <f t="shared" si="275"/>
        <v>45550.333333333336</v>
      </c>
    </row>
    <row r="5843" spans="1:7" x14ac:dyDescent="0.45">
      <c r="A5843">
        <v>0</v>
      </c>
      <c r="B5843">
        <v>0</v>
      </c>
      <c r="C5843" t="s">
        <v>5510</v>
      </c>
      <c r="D5843" t="s">
        <v>5511</v>
      </c>
      <c r="E5843" s="32">
        <f t="shared" si="273"/>
        <v>45550</v>
      </c>
      <c r="F5843" s="51">
        <f t="shared" si="274"/>
        <v>0.35416666666666669</v>
      </c>
      <c r="G5843" s="33">
        <f t="shared" si="275"/>
        <v>45550.354166666664</v>
      </c>
    </row>
    <row r="5844" spans="1:7" x14ac:dyDescent="0.45">
      <c r="A5844">
        <v>0</v>
      </c>
      <c r="B5844">
        <v>0</v>
      </c>
      <c r="C5844" t="s">
        <v>5511</v>
      </c>
      <c r="D5844" t="s">
        <v>5512</v>
      </c>
      <c r="E5844" s="32">
        <f t="shared" si="273"/>
        <v>45550</v>
      </c>
      <c r="F5844" s="51">
        <f t="shared" si="274"/>
        <v>0.375</v>
      </c>
      <c r="G5844" s="33">
        <f t="shared" si="275"/>
        <v>45550.375</v>
      </c>
    </row>
    <row r="5845" spans="1:7" x14ac:dyDescent="0.45">
      <c r="A5845">
        <v>0</v>
      </c>
      <c r="B5845">
        <v>0</v>
      </c>
      <c r="C5845" t="s">
        <v>5512</v>
      </c>
      <c r="D5845" t="s">
        <v>5513</v>
      </c>
      <c r="E5845" s="32">
        <f t="shared" si="273"/>
        <v>45550</v>
      </c>
      <c r="F5845" s="51">
        <f t="shared" si="274"/>
        <v>0.39583333333333331</v>
      </c>
      <c r="G5845" s="33">
        <f t="shared" si="275"/>
        <v>45550.395833333336</v>
      </c>
    </row>
    <row r="5846" spans="1:7" x14ac:dyDescent="0.45">
      <c r="A5846">
        <v>0</v>
      </c>
      <c r="B5846">
        <v>0</v>
      </c>
      <c r="C5846" t="s">
        <v>5513</v>
      </c>
      <c r="D5846" t="s">
        <v>5514</v>
      </c>
      <c r="E5846" s="32">
        <f t="shared" si="273"/>
        <v>45550</v>
      </c>
      <c r="F5846" s="51">
        <f t="shared" si="274"/>
        <v>0.41666666666666669</v>
      </c>
      <c r="G5846" s="33">
        <f t="shared" si="275"/>
        <v>45550.416666666664</v>
      </c>
    </row>
    <row r="5847" spans="1:7" x14ac:dyDescent="0.45">
      <c r="A5847">
        <v>0</v>
      </c>
      <c r="B5847">
        <v>0</v>
      </c>
      <c r="C5847" t="s">
        <v>5514</v>
      </c>
      <c r="D5847" t="s">
        <v>5515</v>
      </c>
      <c r="E5847" s="32">
        <f t="shared" si="273"/>
        <v>45550</v>
      </c>
      <c r="F5847" s="51">
        <f t="shared" si="274"/>
        <v>0.4375</v>
      </c>
      <c r="G5847" s="33">
        <f t="shared" si="275"/>
        <v>45550.4375</v>
      </c>
    </row>
    <row r="5848" spans="1:7" x14ac:dyDescent="0.45">
      <c r="A5848">
        <v>0</v>
      </c>
      <c r="B5848">
        <v>0</v>
      </c>
      <c r="C5848" t="s">
        <v>5515</v>
      </c>
      <c r="D5848" t="s">
        <v>5516</v>
      </c>
      <c r="E5848" s="32">
        <f t="shared" si="273"/>
        <v>45550</v>
      </c>
      <c r="F5848" s="51">
        <f t="shared" si="274"/>
        <v>0.45833333333333331</v>
      </c>
      <c r="G5848" s="33">
        <f t="shared" si="275"/>
        <v>45550.458333333336</v>
      </c>
    </row>
    <row r="5849" spans="1:7" x14ac:dyDescent="0.45">
      <c r="A5849">
        <v>0</v>
      </c>
      <c r="B5849">
        <v>0</v>
      </c>
      <c r="C5849" t="s">
        <v>5516</v>
      </c>
      <c r="D5849" t="s">
        <v>5517</v>
      </c>
      <c r="E5849" s="32">
        <f t="shared" si="273"/>
        <v>45550</v>
      </c>
      <c r="F5849" s="51">
        <f t="shared" si="274"/>
        <v>0.47916666666666669</v>
      </c>
      <c r="G5849" s="33">
        <f t="shared" si="275"/>
        <v>45550.479166666664</v>
      </c>
    </row>
    <row r="5850" spans="1:7" x14ac:dyDescent="0.45">
      <c r="A5850">
        <v>0</v>
      </c>
      <c r="B5850">
        <v>0</v>
      </c>
      <c r="C5850" t="s">
        <v>5517</v>
      </c>
      <c r="D5850" t="s">
        <v>5518</v>
      </c>
      <c r="E5850" s="32">
        <f t="shared" si="273"/>
        <v>45550</v>
      </c>
      <c r="F5850" s="51">
        <f t="shared" si="274"/>
        <v>0.5</v>
      </c>
      <c r="G5850" s="33">
        <f t="shared" si="275"/>
        <v>45550.5</v>
      </c>
    </row>
    <row r="5851" spans="1:7" x14ac:dyDescent="0.45">
      <c r="A5851">
        <v>0</v>
      </c>
      <c r="B5851">
        <v>0</v>
      </c>
      <c r="C5851" t="s">
        <v>5518</v>
      </c>
      <c r="D5851" t="s">
        <v>5519</v>
      </c>
      <c r="E5851" s="32">
        <f t="shared" si="273"/>
        <v>45550</v>
      </c>
      <c r="F5851" s="51">
        <f t="shared" si="274"/>
        <v>0.52083333333333337</v>
      </c>
      <c r="G5851" s="33">
        <f t="shared" si="275"/>
        <v>45550.520833333336</v>
      </c>
    </row>
    <row r="5852" spans="1:7" x14ac:dyDescent="0.45">
      <c r="A5852">
        <v>0</v>
      </c>
      <c r="B5852">
        <v>0</v>
      </c>
      <c r="C5852" t="s">
        <v>5519</v>
      </c>
      <c r="D5852" t="s">
        <v>5520</v>
      </c>
      <c r="E5852" s="32">
        <f t="shared" si="273"/>
        <v>45550</v>
      </c>
      <c r="F5852" s="51">
        <f t="shared" si="274"/>
        <v>0.54166666666666663</v>
      </c>
      <c r="G5852" s="33">
        <f t="shared" si="275"/>
        <v>45550.541666666664</v>
      </c>
    </row>
    <row r="5853" spans="1:7" x14ac:dyDescent="0.45">
      <c r="A5853">
        <v>0</v>
      </c>
      <c r="B5853">
        <v>0</v>
      </c>
      <c r="C5853" t="s">
        <v>5520</v>
      </c>
      <c r="D5853" t="s">
        <v>5521</v>
      </c>
      <c r="E5853" s="32">
        <f t="shared" si="273"/>
        <v>45550</v>
      </c>
      <c r="F5853" s="51">
        <f t="shared" si="274"/>
        <v>0.5625</v>
      </c>
      <c r="G5853" s="33">
        <f t="shared" si="275"/>
        <v>45550.5625</v>
      </c>
    </row>
    <row r="5854" spans="1:7" x14ac:dyDescent="0.45">
      <c r="A5854">
        <v>0</v>
      </c>
      <c r="B5854">
        <v>0</v>
      </c>
      <c r="C5854" t="s">
        <v>5521</v>
      </c>
      <c r="D5854" t="s">
        <v>5522</v>
      </c>
      <c r="E5854" s="32">
        <f t="shared" si="273"/>
        <v>45550</v>
      </c>
      <c r="F5854" s="51">
        <f t="shared" si="274"/>
        <v>0.58333333333333337</v>
      </c>
      <c r="G5854" s="33">
        <f t="shared" si="275"/>
        <v>45550.583333333336</v>
      </c>
    </row>
    <row r="5855" spans="1:7" x14ac:dyDescent="0.45">
      <c r="A5855">
        <v>0</v>
      </c>
      <c r="B5855">
        <v>0</v>
      </c>
      <c r="C5855" t="s">
        <v>5522</v>
      </c>
      <c r="D5855" t="s">
        <v>5523</v>
      </c>
      <c r="E5855" s="32">
        <f t="shared" si="273"/>
        <v>45550</v>
      </c>
      <c r="F5855" s="51">
        <f t="shared" si="274"/>
        <v>0.60416666666666663</v>
      </c>
      <c r="G5855" s="33">
        <f t="shared" si="275"/>
        <v>45550.604166666664</v>
      </c>
    </row>
    <row r="5856" spans="1:7" x14ac:dyDescent="0.45">
      <c r="A5856">
        <v>0</v>
      </c>
      <c r="B5856">
        <v>0</v>
      </c>
      <c r="C5856" t="s">
        <v>5523</v>
      </c>
      <c r="D5856" t="s">
        <v>5524</v>
      </c>
      <c r="E5856" s="32">
        <f t="shared" si="273"/>
        <v>45550</v>
      </c>
      <c r="F5856" s="51">
        <f t="shared" si="274"/>
        <v>0.625</v>
      </c>
      <c r="G5856" s="33">
        <f t="shared" si="275"/>
        <v>45550.625</v>
      </c>
    </row>
    <row r="5857" spans="1:7" x14ac:dyDescent="0.45">
      <c r="A5857">
        <v>0</v>
      </c>
      <c r="B5857">
        <v>0</v>
      </c>
      <c r="C5857" t="s">
        <v>5524</v>
      </c>
      <c r="D5857" t="s">
        <v>5525</v>
      </c>
      <c r="E5857" s="32">
        <f t="shared" si="273"/>
        <v>45550</v>
      </c>
      <c r="F5857" s="51">
        <f t="shared" si="274"/>
        <v>0.64583333333333337</v>
      </c>
      <c r="G5857" s="33">
        <f t="shared" si="275"/>
        <v>45550.645833333336</v>
      </c>
    </row>
    <row r="5858" spans="1:7" x14ac:dyDescent="0.45">
      <c r="A5858">
        <v>0</v>
      </c>
      <c r="B5858">
        <v>0</v>
      </c>
      <c r="C5858" t="s">
        <v>5525</v>
      </c>
      <c r="D5858" t="s">
        <v>5526</v>
      </c>
      <c r="E5858" s="32">
        <f t="shared" si="273"/>
        <v>45550</v>
      </c>
      <c r="F5858" s="51">
        <f t="shared" si="274"/>
        <v>0.66666666666666663</v>
      </c>
      <c r="G5858" s="33">
        <f t="shared" si="275"/>
        <v>45550.666666666664</v>
      </c>
    </row>
    <row r="5859" spans="1:7" x14ac:dyDescent="0.45">
      <c r="A5859">
        <v>0</v>
      </c>
      <c r="B5859">
        <v>0</v>
      </c>
      <c r="C5859" t="s">
        <v>5526</v>
      </c>
      <c r="D5859" t="s">
        <v>5527</v>
      </c>
      <c r="E5859" s="32">
        <f t="shared" si="273"/>
        <v>45550</v>
      </c>
      <c r="F5859" s="51">
        <f t="shared" si="274"/>
        <v>0.6875</v>
      </c>
      <c r="G5859" s="33">
        <f t="shared" si="275"/>
        <v>45550.6875</v>
      </c>
    </row>
    <row r="5860" spans="1:7" x14ac:dyDescent="0.45">
      <c r="A5860">
        <v>0</v>
      </c>
      <c r="B5860">
        <v>0</v>
      </c>
      <c r="C5860" t="s">
        <v>5527</v>
      </c>
      <c r="D5860" t="s">
        <v>5528</v>
      </c>
      <c r="E5860" s="32">
        <f t="shared" si="273"/>
        <v>45550</v>
      </c>
      <c r="F5860" s="51">
        <f t="shared" si="274"/>
        <v>0.70833333333333337</v>
      </c>
      <c r="G5860" s="33">
        <f t="shared" si="275"/>
        <v>45550.708333333336</v>
      </c>
    </row>
    <row r="5861" spans="1:7" x14ac:dyDescent="0.45">
      <c r="A5861">
        <v>0</v>
      </c>
      <c r="B5861">
        <v>0</v>
      </c>
      <c r="C5861" t="s">
        <v>5528</v>
      </c>
      <c r="D5861" t="s">
        <v>5529</v>
      </c>
      <c r="E5861" s="32">
        <f t="shared" si="273"/>
        <v>45550</v>
      </c>
      <c r="F5861" s="51">
        <f t="shared" si="274"/>
        <v>0.72916666666666663</v>
      </c>
      <c r="G5861" s="33">
        <f t="shared" si="275"/>
        <v>45550.729166666664</v>
      </c>
    </row>
    <row r="5862" spans="1:7" x14ac:dyDescent="0.45">
      <c r="A5862">
        <v>0</v>
      </c>
      <c r="B5862">
        <v>0</v>
      </c>
      <c r="C5862" t="s">
        <v>5529</v>
      </c>
      <c r="D5862" t="s">
        <v>5530</v>
      </c>
      <c r="E5862" s="32">
        <f t="shared" si="273"/>
        <v>45550</v>
      </c>
      <c r="F5862" s="51">
        <f t="shared" si="274"/>
        <v>0.75</v>
      </c>
      <c r="G5862" s="33">
        <f t="shared" si="275"/>
        <v>45550.75</v>
      </c>
    </row>
    <row r="5863" spans="1:7" x14ac:dyDescent="0.45">
      <c r="A5863">
        <v>0</v>
      </c>
      <c r="B5863">
        <v>0</v>
      </c>
      <c r="C5863" t="s">
        <v>5530</v>
      </c>
      <c r="D5863" t="s">
        <v>5531</v>
      </c>
      <c r="E5863" s="32">
        <f t="shared" si="273"/>
        <v>45550</v>
      </c>
      <c r="F5863" s="51">
        <f t="shared" si="274"/>
        <v>0.77083333333333337</v>
      </c>
      <c r="G5863" s="33">
        <f t="shared" si="275"/>
        <v>45550.770833333336</v>
      </c>
    </row>
    <row r="5864" spans="1:7" x14ac:dyDescent="0.45">
      <c r="A5864">
        <v>0</v>
      </c>
      <c r="B5864">
        <v>0</v>
      </c>
      <c r="C5864" t="s">
        <v>5531</v>
      </c>
      <c r="D5864" t="s">
        <v>5532</v>
      </c>
      <c r="E5864" s="32">
        <f t="shared" si="273"/>
        <v>45550</v>
      </c>
      <c r="F5864" s="51">
        <f t="shared" si="274"/>
        <v>0.79166666666666663</v>
      </c>
      <c r="G5864" s="33">
        <f t="shared" si="275"/>
        <v>45550.791666666664</v>
      </c>
    </row>
    <row r="5865" spans="1:7" x14ac:dyDescent="0.45">
      <c r="A5865">
        <v>0</v>
      </c>
      <c r="B5865">
        <v>0</v>
      </c>
      <c r="C5865" t="s">
        <v>5532</v>
      </c>
      <c r="D5865" t="s">
        <v>5533</v>
      </c>
      <c r="E5865" s="32">
        <f t="shared" si="273"/>
        <v>45550</v>
      </c>
      <c r="F5865" s="51">
        <f t="shared" si="274"/>
        <v>0.8125</v>
      </c>
      <c r="G5865" s="33">
        <f t="shared" si="275"/>
        <v>45550.8125</v>
      </c>
    </row>
    <row r="5866" spans="1:7" x14ac:dyDescent="0.45">
      <c r="A5866">
        <v>0</v>
      </c>
      <c r="B5866">
        <v>0</v>
      </c>
      <c r="C5866" t="s">
        <v>5533</v>
      </c>
      <c r="D5866" t="s">
        <v>5534</v>
      </c>
      <c r="E5866" s="32">
        <f t="shared" si="273"/>
        <v>45550</v>
      </c>
      <c r="F5866" s="51">
        <f t="shared" si="274"/>
        <v>0.83333333333333337</v>
      </c>
      <c r="G5866" s="33">
        <f t="shared" si="275"/>
        <v>45550.833333333336</v>
      </c>
    </row>
    <row r="5867" spans="1:7" x14ac:dyDescent="0.45">
      <c r="A5867">
        <v>0</v>
      </c>
      <c r="B5867">
        <v>0</v>
      </c>
      <c r="C5867" t="s">
        <v>5534</v>
      </c>
      <c r="D5867" t="s">
        <v>5535</v>
      </c>
      <c r="E5867" s="32">
        <f t="shared" si="273"/>
        <v>45550</v>
      </c>
      <c r="F5867" s="51">
        <f t="shared" si="274"/>
        <v>0.85416666666666663</v>
      </c>
      <c r="G5867" s="33">
        <f t="shared" si="275"/>
        <v>45550.854166666664</v>
      </c>
    </row>
    <row r="5868" spans="1:7" x14ac:dyDescent="0.45">
      <c r="A5868">
        <v>0</v>
      </c>
      <c r="B5868">
        <v>0</v>
      </c>
      <c r="C5868" t="s">
        <v>5535</v>
      </c>
      <c r="D5868" t="s">
        <v>5536</v>
      </c>
      <c r="E5868" s="32">
        <f t="shared" si="273"/>
        <v>45550</v>
      </c>
      <c r="F5868" s="51">
        <f t="shared" si="274"/>
        <v>0.875</v>
      </c>
      <c r="G5868" s="33">
        <f t="shared" si="275"/>
        <v>45550.875</v>
      </c>
    </row>
    <row r="5869" spans="1:7" x14ac:dyDescent="0.45">
      <c r="A5869">
        <v>0</v>
      </c>
      <c r="B5869">
        <v>0</v>
      </c>
      <c r="C5869" t="s">
        <v>5536</v>
      </c>
      <c r="D5869" t="s">
        <v>5537</v>
      </c>
      <c r="E5869" s="32">
        <f t="shared" si="273"/>
        <v>45550</v>
      </c>
      <c r="F5869" s="51">
        <f t="shared" si="274"/>
        <v>0.89583333333333337</v>
      </c>
      <c r="G5869" s="33">
        <f t="shared" si="275"/>
        <v>45550.895833333336</v>
      </c>
    </row>
    <row r="5870" spans="1:7" x14ac:dyDescent="0.45">
      <c r="A5870">
        <v>0</v>
      </c>
      <c r="B5870">
        <v>0</v>
      </c>
      <c r="C5870" t="s">
        <v>5537</v>
      </c>
      <c r="D5870" t="s">
        <v>5538</v>
      </c>
      <c r="E5870" s="32">
        <f t="shared" si="273"/>
        <v>45550</v>
      </c>
      <c r="F5870" s="51">
        <f t="shared" si="274"/>
        <v>0.91666666666666663</v>
      </c>
      <c r="G5870" s="33">
        <f t="shared" si="275"/>
        <v>45550.916666666664</v>
      </c>
    </row>
    <row r="5871" spans="1:7" x14ac:dyDescent="0.45">
      <c r="A5871">
        <v>0</v>
      </c>
      <c r="B5871">
        <v>0</v>
      </c>
      <c r="C5871" t="s">
        <v>5538</v>
      </c>
      <c r="D5871" t="s">
        <v>5539</v>
      </c>
      <c r="E5871" s="32">
        <f t="shared" si="273"/>
        <v>45550</v>
      </c>
      <c r="F5871" s="51">
        <f t="shared" si="274"/>
        <v>0.9375</v>
      </c>
      <c r="G5871" s="33">
        <f t="shared" si="275"/>
        <v>45550.9375</v>
      </c>
    </row>
    <row r="5872" spans="1:7" x14ac:dyDescent="0.45">
      <c r="A5872">
        <v>0</v>
      </c>
      <c r="B5872">
        <v>0</v>
      </c>
      <c r="C5872" t="s">
        <v>5539</v>
      </c>
      <c r="D5872" t="s">
        <v>5540</v>
      </c>
      <c r="E5872" s="32">
        <f t="shared" si="273"/>
        <v>45550</v>
      </c>
      <c r="F5872" s="51">
        <f t="shared" si="274"/>
        <v>0.95833333333333337</v>
      </c>
      <c r="G5872" s="33">
        <f t="shared" si="275"/>
        <v>45550.958333333336</v>
      </c>
    </row>
    <row r="5873" spans="1:7" x14ac:dyDescent="0.45">
      <c r="A5873">
        <v>0</v>
      </c>
      <c r="B5873">
        <v>0</v>
      </c>
      <c r="C5873" t="s">
        <v>5540</v>
      </c>
      <c r="D5873" t="s">
        <v>5541</v>
      </c>
      <c r="E5873" s="32">
        <f t="shared" si="273"/>
        <v>45550</v>
      </c>
      <c r="F5873" s="51">
        <f t="shared" si="274"/>
        <v>0.97916666666666663</v>
      </c>
      <c r="G5873" s="33">
        <f t="shared" si="275"/>
        <v>45550.979166666664</v>
      </c>
    </row>
    <row r="5874" spans="1:7" x14ac:dyDescent="0.45">
      <c r="A5874">
        <v>0</v>
      </c>
      <c r="B5874">
        <v>0</v>
      </c>
      <c r="C5874" t="s">
        <v>5541</v>
      </c>
      <c r="D5874" t="s">
        <v>5542</v>
      </c>
      <c r="E5874" s="32">
        <f t="shared" si="273"/>
        <v>45551</v>
      </c>
      <c r="F5874" s="51">
        <f t="shared" si="274"/>
        <v>0</v>
      </c>
      <c r="G5874" s="33">
        <f t="shared" si="275"/>
        <v>45551</v>
      </c>
    </row>
    <row r="5875" spans="1:7" x14ac:dyDescent="0.45">
      <c r="A5875">
        <v>0</v>
      </c>
      <c r="B5875">
        <v>0</v>
      </c>
      <c r="C5875" t="s">
        <v>5542</v>
      </c>
      <c r="D5875" t="s">
        <v>5543</v>
      </c>
      <c r="E5875" s="32">
        <f t="shared" si="273"/>
        <v>45551</v>
      </c>
      <c r="F5875" s="51">
        <f t="shared" si="274"/>
        <v>2.0833333333333332E-2</v>
      </c>
      <c r="G5875" s="33">
        <f t="shared" si="275"/>
        <v>45551.020833333336</v>
      </c>
    </row>
    <row r="5876" spans="1:7" x14ac:dyDescent="0.45">
      <c r="A5876">
        <v>0</v>
      </c>
      <c r="B5876">
        <v>0</v>
      </c>
      <c r="C5876" t="s">
        <v>5543</v>
      </c>
      <c r="D5876" t="s">
        <v>5544</v>
      </c>
      <c r="E5876" s="32">
        <f t="shared" si="273"/>
        <v>45551</v>
      </c>
      <c r="F5876" s="51">
        <f t="shared" si="274"/>
        <v>4.1666666666666664E-2</v>
      </c>
      <c r="G5876" s="33">
        <f t="shared" si="275"/>
        <v>45551.041666666664</v>
      </c>
    </row>
    <row r="5877" spans="1:7" x14ac:dyDescent="0.45">
      <c r="A5877">
        <v>0</v>
      </c>
      <c r="B5877">
        <v>0</v>
      </c>
      <c r="C5877" t="s">
        <v>5544</v>
      </c>
      <c r="D5877" t="s">
        <v>5545</v>
      </c>
      <c r="E5877" s="32">
        <f t="shared" si="273"/>
        <v>45551</v>
      </c>
      <c r="F5877" s="51">
        <f t="shared" si="274"/>
        <v>6.25E-2</v>
      </c>
      <c r="G5877" s="33">
        <f t="shared" si="275"/>
        <v>45551.0625</v>
      </c>
    </row>
    <row r="5878" spans="1:7" x14ac:dyDescent="0.45">
      <c r="A5878">
        <v>0</v>
      </c>
      <c r="B5878">
        <v>0</v>
      </c>
      <c r="C5878" t="s">
        <v>5545</v>
      </c>
      <c r="D5878" t="s">
        <v>5546</v>
      </c>
      <c r="E5878" s="32">
        <f t="shared" si="273"/>
        <v>45551</v>
      </c>
      <c r="F5878" s="51">
        <f t="shared" si="274"/>
        <v>8.3333333333333329E-2</v>
      </c>
      <c r="G5878" s="33">
        <f t="shared" si="275"/>
        <v>45551.083333333336</v>
      </c>
    </row>
    <row r="5879" spans="1:7" x14ac:dyDescent="0.45">
      <c r="A5879">
        <v>0</v>
      </c>
      <c r="B5879">
        <v>0</v>
      </c>
      <c r="C5879" t="s">
        <v>5546</v>
      </c>
      <c r="D5879" t="s">
        <v>5547</v>
      </c>
      <c r="E5879" s="32">
        <f t="shared" si="273"/>
        <v>45551</v>
      </c>
      <c r="F5879" s="51">
        <f t="shared" si="274"/>
        <v>0.10416666666666667</v>
      </c>
      <c r="G5879" s="33">
        <f t="shared" si="275"/>
        <v>45551.104166666664</v>
      </c>
    </row>
    <row r="5880" spans="1:7" x14ac:dyDescent="0.45">
      <c r="A5880">
        <v>0</v>
      </c>
      <c r="B5880">
        <v>0</v>
      </c>
      <c r="C5880" t="s">
        <v>5547</v>
      </c>
      <c r="D5880" t="s">
        <v>5548</v>
      </c>
      <c r="E5880" s="32">
        <f t="shared" si="273"/>
        <v>45551</v>
      </c>
      <c r="F5880" s="51">
        <f t="shared" si="274"/>
        <v>0.125</v>
      </c>
      <c r="G5880" s="33">
        <f t="shared" si="275"/>
        <v>45551.125</v>
      </c>
    </row>
    <row r="5881" spans="1:7" x14ac:dyDescent="0.45">
      <c r="A5881">
        <v>0</v>
      </c>
      <c r="B5881">
        <v>0</v>
      </c>
      <c r="C5881" t="s">
        <v>5548</v>
      </c>
      <c r="D5881" t="s">
        <v>5549</v>
      </c>
      <c r="E5881" s="32">
        <f t="shared" si="273"/>
        <v>45551</v>
      </c>
      <c r="F5881" s="51">
        <f t="shared" si="274"/>
        <v>0.14583333333333334</v>
      </c>
      <c r="G5881" s="33">
        <f t="shared" si="275"/>
        <v>45551.145833333336</v>
      </c>
    </row>
    <row r="5882" spans="1:7" x14ac:dyDescent="0.45">
      <c r="A5882">
        <v>0</v>
      </c>
      <c r="B5882">
        <v>0</v>
      </c>
      <c r="C5882" t="s">
        <v>5549</v>
      </c>
      <c r="D5882" t="s">
        <v>5550</v>
      </c>
      <c r="E5882" s="32">
        <f t="shared" si="273"/>
        <v>45551</v>
      </c>
      <c r="F5882" s="51">
        <f t="shared" si="274"/>
        <v>0.16666666666666666</v>
      </c>
      <c r="G5882" s="33">
        <f t="shared" si="275"/>
        <v>45551.166666666664</v>
      </c>
    </row>
    <row r="5883" spans="1:7" x14ac:dyDescent="0.45">
      <c r="A5883">
        <v>0</v>
      </c>
      <c r="B5883">
        <v>0</v>
      </c>
      <c r="C5883" t="s">
        <v>5550</v>
      </c>
      <c r="D5883" t="s">
        <v>5551</v>
      </c>
      <c r="E5883" s="32">
        <f t="shared" si="273"/>
        <v>45551</v>
      </c>
      <c r="F5883" s="51">
        <f t="shared" si="274"/>
        <v>0.1875</v>
      </c>
      <c r="G5883" s="33">
        <f t="shared" si="275"/>
        <v>45551.1875</v>
      </c>
    </row>
    <row r="5884" spans="1:7" x14ac:dyDescent="0.45">
      <c r="A5884">
        <v>0</v>
      </c>
      <c r="B5884">
        <v>0</v>
      </c>
      <c r="C5884" t="s">
        <v>5551</v>
      </c>
      <c r="D5884" t="s">
        <v>5552</v>
      </c>
      <c r="E5884" s="32">
        <f t="shared" si="273"/>
        <v>45551</v>
      </c>
      <c r="F5884" s="51">
        <f t="shared" si="274"/>
        <v>0.20833333333333334</v>
      </c>
      <c r="G5884" s="33">
        <f t="shared" si="275"/>
        <v>45551.208333333336</v>
      </c>
    </row>
    <row r="5885" spans="1:7" x14ac:dyDescent="0.45">
      <c r="A5885">
        <v>0</v>
      </c>
      <c r="B5885">
        <v>0</v>
      </c>
      <c r="C5885" t="s">
        <v>5552</v>
      </c>
      <c r="D5885" t="s">
        <v>5553</v>
      </c>
      <c r="E5885" s="32">
        <f t="shared" si="273"/>
        <v>45551</v>
      </c>
      <c r="F5885" s="51">
        <f t="shared" si="274"/>
        <v>0.22916666666666666</v>
      </c>
      <c r="G5885" s="33">
        <f t="shared" si="275"/>
        <v>45551.229166666664</v>
      </c>
    </row>
    <row r="5886" spans="1:7" x14ac:dyDescent="0.45">
      <c r="A5886">
        <v>0</v>
      </c>
      <c r="B5886">
        <v>0</v>
      </c>
      <c r="C5886" t="s">
        <v>5553</v>
      </c>
      <c r="D5886" t="s">
        <v>5554</v>
      </c>
      <c r="E5886" s="32">
        <f t="shared" si="273"/>
        <v>45551</v>
      </c>
      <c r="F5886" s="51">
        <f t="shared" si="274"/>
        <v>0.25</v>
      </c>
      <c r="G5886" s="33">
        <f t="shared" si="275"/>
        <v>45551.25</v>
      </c>
    </row>
    <row r="5887" spans="1:7" x14ac:dyDescent="0.45">
      <c r="A5887">
        <v>0</v>
      </c>
      <c r="B5887">
        <v>0</v>
      </c>
      <c r="C5887" t="s">
        <v>5554</v>
      </c>
      <c r="D5887" t="s">
        <v>5555</v>
      </c>
      <c r="E5887" s="32">
        <f t="shared" si="273"/>
        <v>45551</v>
      </c>
      <c r="F5887" s="51">
        <f t="shared" si="274"/>
        <v>0.27083333333333331</v>
      </c>
      <c r="G5887" s="33">
        <f t="shared" si="275"/>
        <v>45551.270833333336</v>
      </c>
    </row>
    <row r="5888" spans="1:7" x14ac:dyDescent="0.45">
      <c r="A5888">
        <v>0</v>
      </c>
      <c r="B5888">
        <v>0</v>
      </c>
      <c r="C5888" t="s">
        <v>5555</v>
      </c>
      <c r="D5888" t="s">
        <v>5556</v>
      </c>
      <c r="E5888" s="32">
        <f t="shared" si="273"/>
        <v>45551</v>
      </c>
      <c r="F5888" s="51">
        <f t="shared" si="274"/>
        <v>0.29166666666666669</v>
      </c>
      <c r="G5888" s="33">
        <f t="shared" si="275"/>
        <v>45551.291666666664</v>
      </c>
    </row>
    <row r="5889" spans="1:7" x14ac:dyDescent="0.45">
      <c r="A5889">
        <v>0</v>
      </c>
      <c r="B5889">
        <v>0</v>
      </c>
      <c r="C5889" t="s">
        <v>5556</v>
      </c>
      <c r="D5889" t="s">
        <v>5557</v>
      </c>
      <c r="E5889" s="32">
        <f t="shared" si="273"/>
        <v>45551</v>
      </c>
      <c r="F5889" s="51">
        <f t="shared" si="274"/>
        <v>0.3125</v>
      </c>
      <c r="G5889" s="33">
        <f t="shared" si="275"/>
        <v>45551.3125</v>
      </c>
    </row>
    <row r="5890" spans="1:7" x14ac:dyDescent="0.45">
      <c r="A5890">
        <v>0</v>
      </c>
      <c r="B5890">
        <v>0</v>
      </c>
      <c r="C5890" t="s">
        <v>5557</v>
      </c>
      <c r="D5890" t="s">
        <v>5558</v>
      </c>
      <c r="E5890" s="32">
        <f t="shared" si="273"/>
        <v>45551</v>
      </c>
      <c r="F5890" s="51">
        <f t="shared" si="274"/>
        <v>0.33333333333333331</v>
      </c>
      <c r="G5890" s="33">
        <f t="shared" si="275"/>
        <v>45551.333333333336</v>
      </c>
    </row>
    <row r="5891" spans="1:7" x14ac:dyDescent="0.45">
      <c r="A5891">
        <v>0</v>
      </c>
      <c r="B5891">
        <v>0</v>
      </c>
      <c r="C5891" t="s">
        <v>5558</v>
      </c>
      <c r="D5891" t="s">
        <v>5559</v>
      </c>
      <c r="E5891" s="32">
        <f t="shared" si="273"/>
        <v>45551</v>
      </c>
      <c r="F5891" s="51">
        <f t="shared" si="274"/>
        <v>0.35416666666666669</v>
      </c>
      <c r="G5891" s="33">
        <f t="shared" si="275"/>
        <v>45551.354166666664</v>
      </c>
    </row>
    <row r="5892" spans="1:7" x14ac:dyDescent="0.45">
      <c r="A5892">
        <v>0</v>
      </c>
      <c r="B5892">
        <v>0</v>
      </c>
      <c r="C5892" t="s">
        <v>5559</v>
      </c>
      <c r="D5892" t="s">
        <v>5560</v>
      </c>
      <c r="E5892" s="32">
        <f t="shared" ref="E5892:E5955" si="276">DATE(MID(C5892,2,4),MID(C5892,7,2),MID(C5892,10,2))</f>
        <v>45551</v>
      </c>
      <c r="F5892" s="51">
        <f t="shared" ref="F5892:F5955" si="277">TIME(MID(C5892,13,2),MID(C5892,16,2),0)</f>
        <v>0.375</v>
      </c>
      <c r="G5892" s="33">
        <f t="shared" ref="G5892:G5955" si="278">E5892+F5892</f>
        <v>45551.375</v>
      </c>
    </row>
    <row r="5893" spans="1:7" x14ac:dyDescent="0.45">
      <c r="A5893">
        <v>0</v>
      </c>
      <c r="B5893">
        <v>0</v>
      </c>
      <c r="C5893" t="s">
        <v>5560</v>
      </c>
      <c r="D5893" t="s">
        <v>5561</v>
      </c>
      <c r="E5893" s="32">
        <f t="shared" si="276"/>
        <v>45551</v>
      </c>
      <c r="F5893" s="51">
        <f t="shared" si="277"/>
        <v>0.39583333333333331</v>
      </c>
      <c r="G5893" s="33">
        <f t="shared" si="278"/>
        <v>45551.395833333336</v>
      </c>
    </row>
    <row r="5894" spans="1:7" x14ac:dyDescent="0.45">
      <c r="A5894">
        <v>0</v>
      </c>
      <c r="B5894">
        <v>0</v>
      </c>
      <c r="C5894" t="s">
        <v>5561</v>
      </c>
      <c r="D5894" t="s">
        <v>5562</v>
      </c>
      <c r="E5894" s="32">
        <f t="shared" si="276"/>
        <v>45551</v>
      </c>
      <c r="F5894" s="51">
        <f t="shared" si="277"/>
        <v>0.41666666666666669</v>
      </c>
      <c r="G5894" s="33">
        <f t="shared" si="278"/>
        <v>45551.416666666664</v>
      </c>
    </row>
    <row r="5895" spans="1:7" x14ac:dyDescent="0.45">
      <c r="A5895">
        <v>0</v>
      </c>
      <c r="B5895">
        <v>0</v>
      </c>
      <c r="C5895" t="s">
        <v>5562</v>
      </c>
      <c r="D5895" t="s">
        <v>5563</v>
      </c>
      <c r="E5895" s="32">
        <f t="shared" si="276"/>
        <v>45551</v>
      </c>
      <c r="F5895" s="51">
        <f t="shared" si="277"/>
        <v>0.4375</v>
      </c>
      <c r="G5895" s="33">
        <f t="shared" si="278"/>
        <v>45551.4375</v>
      </c>
    </row>
    <row r="5896" spans="1:7" x14ac:dyDescent="0.45">
      <c r="A5896">
        <v>0</v>
      </c>
      <c r="B5896">
        <v>0</v>
      </c>
      <c r="C5896" t="s">
        <v>5563</v>
      </c>
      <c r="D5896" t="s">
        <v>5564</v>
      </c>
      <c r="E5896" s="32">
        <f t="shared" si="276"/>
        <v>45551</v>
      </c>
      <c r="F5896" s="51">
        <f t="shared" si="277"/>
        <v>0.45833333333333331</v>
      </c>
      <c r="G5896" s="33">
        <f t="shared" si="278"/>
        <v>45551.458333333336</v>
      </c>
    </row>
    <row r="5897" spans="1:7" x14ac:dyDescent="0.45">
      <c r="A5897">
        <v>0</v>
      </c>
      <c r="B5897">
        <v>0</v>
      </c>
      <c r="C5897" t="s">
        <v>5564</v>
      </c>
      <c r="D5897" t="s">
        <v>5565</v>
      </c>
      <c r="E5897" s="32">
        <f t="shared" si="276"/>
        <v>45551</v>
      </c>
      <c r="F5897" s="51">
        <f t="shared" si="277"/>
        <v>0.47916666666666669</v>
      </c>
      <c r="G5897" s="33">
        <f t="shared" si="278"/>
        <v>45551.479166666664</v>
      </c>
    </row>
    <row r="5898" spans="1:7" x14ac:dyDescent="0.45">
      <c r="A5898">
        <v>0</v>
      </c>
      <c r="B5898">
        <v>0</v>
      </c>
      <c r="C5898" t="s">
        <v>5565</v>
      </c>
      <c r="D5898" t="s">
        <v>5566</v>
      </c>
      <c r="E5898" s="32">
        <f t="shared" si="276"/>
        <v>45551</v>
      </c>
      <c r="F5898" s="51">
        <f t="shared" si="277"/>
        <v>0.5</v>
      </c>
      <c r="G5898" s="33">
        <f t="shared" si="278"/>
        <v>45551.5</v>
      </c>
    </row>
    <row r="5899" spans="1:7" x14ac:dyDescent="0.45">
      <c r="A5899">
        <v>0</v>
      </c>
      <c r="B5899">
        <v>0</v>
      </c>
      <c r="C5899" t="s">
        <v>5566</v>
      </c>
      <c r="D5899" t="s">
        <v>5567</v>
      </c>
      <c r="E5899" s="32">
        <f t="shared" si="276"/>
        <v>45551</v>
      </c>
      <c r="F5899" s="51">
        <f t="shared" si="277"/>
        <v>0.52083333333333337</v>
      </c>
      <c r="G5899" s="33">
        <f t="shared" si="278"/>
        <v>45551.520833333336</v>
      </c>
    </row>
    <row r="5900" spans="1:7" x14ac:dyDescent="0.45">
      <c r="A5900">
        <v>0</v>
      </c>
      <c r="B5900">
        <v>0</v>
      </c>
      <c r="C5900" t="s">
        <v>5567</v>
      </c>
      <c r="D5900" t="s">
        <v>5568</v>
      </c>
      <c r="E5900" s="32">
        <f t="shared" si="276"/>
        <v>45551</v>
      </c>
      <c r="F5900" s="51">
        <f t="shared" si="277"/>
        <v>0.54166666666666663</v>
      </c>
      <c r="G5900" s="33">
        <f t="shared" si="278"/>
        <v>45551.541666666664</v>
      </c>
    </row>
    <row r="5901" spans="1:7" x14ac:dyDescent="0.45">
      <c r="A5901">
        <v>0</v>
      </c>
      <c r="B5901">
        <v>0</v>
      </c>
      <c r="C5901" t="s">
        <v>5568</v>
      </c>
      <c r="D5901" t="s">
        <v>5569</v>
      </c>
      <c r="E5901" s="32">
        <f t="shared" si="276"/>
        <v>45551</v>
      </c>
      <c r="F5901" s="51">
        <f t="shared" si="277"/>
        <v>0.5625</v>
      </c>
      <c r="G5901" s="33">
        <f t="shared" si="278"/>
        <v>45551.5625</v>
      </c>
    </row>
    <row r="5902" spans="1:7" x14ac:dyDescent="0.45">
      <c r="A5902">
        <v>0</v>
      </c>
      <c r="B5902">
        <v>0</v>
      </c>
      <c r="C5902" t="s">
        <v>5569</v>
      </c>
      <c r="D5902" t="s">
        <v>5570</v>
      </c>
      <c r="E5902" s="32">
        <f t="shared" si="276"/>
        <v>45551</v>
      </c>
      <c r="F5902" s="51">
        <f t="shared" si="277"/>
        <v>0.58333333333333337</v>
      </c>
      <c r="G5902" s="33">
        <f t="shared" si="278"/>
        <v>45551.583333333336</v>
      </c>
    </row>
    <row r="5903" spans="1:7" x14ac:dyDescent="0.45">
      <c r="A5903">
        <v>0</v>
      </c>
      <c r="B5903">
        <v>0</v>
      </c>
      <c r="C5903" t="s">
        <v>5570</v>
      </c>
      <c r="D5903" t="s">
        <v>5571</v>
      </c>
      <c r="E5903" s="32">
        <f t="shared" si="276"/>
        <v>45551</v>
      </c>
      <c r="F5903" s="51">
        <f t="shared" si="277"/>
        <v>0.60416666666666663</v>
      </c>
      <c r="G5903" s="33">
        <f t="shared" si="278"/>
        <v>45551.604166666664</v>
      </c>
    </row>
    <row r="5904" spans="1:7" x14ac:dyDescent="0.45">
      <c r="A5904">
        <v>0</v>
      </c>
      <c r="B5904">
        <v>0</v>
      </c>
      <c r="C5904" t="s">
        <v>5571</v>
      </c>
      <c r="D5904" t="s">
        <v>5572</v>
      </c>
      <c r="E5904" s="32">
        <f t="shared" si="276"/>
        <v>45551</v>
      </c>
      <c r="F5904" s="51">
        <f t="shared" si="277"/>
        <v>0.625</v>
      </c>
      <c r="G5904" s="33">
        <f t="shared" si="278"/>
        <v>45551.625</v>
      </c>
    </row>
    <row r="5905" spans="1:7" x14ac:dyDescent="0.45">
      <c r="A5905">
        <v>0</v>
      </c>
      <c r="B5905">
        <v>0</v>
      </c>
      <c r="C5905" t="s">
        <v>5572</v>
      </c>
      <c r="D5905" t="s">
        <v>5573</v>
      </c>
      <c r="E5905" s="32">
        <f t="shared" si="276"/>
        <v>45551</v>
      </c>
      <c r="F5905" s="51">
        <f t="shared" si="277"/>
        <v>0.64583333333333337</v>
      </c>
      <c r="G5905" s="33">
        <f t="shared" si="278"/>
        <v>45551.645833333336</v>
      </c>
    </row>
    <row r="5906" spans="1:7" x14ac:dyDescent="0.45">
      <c r="A5906">
        <v>0</v>
      </c>
      <c r="B5906">
        <v>0</v>
      </c>
      <c r="C5906" t="s">
        <v>5573</v>
      </c>
      <c r="D5906" t="s">
        <v>5574</v>
      </c>
      <c r="E5906" s="32">
        <f t="shared" si="276"/>
        <v>45551</v>
      </c>
      <c r="F5906" s="51">
        <f t="shared" si="277"/>
        <v>0.66666666666666663</v>
      </c>
      <c r="G5906" s="33">
        <f t="shared" si="278"/>
        <v>45551.666666666664</v>
      </c>
    </row>
    <row r="5907" spans="1:7" x14ac:dyDescent="0.45">
      <c r="A5907">
        <v>0</v>
      </c>
      <c r="B5907">
        <v>0</v>
      </c>
      <c r="C5907" t="s">
        <v>5574</v>
      </c>
      <c r="D5907" t="s">
        <v>5575</v>
      </c>
      <c r="E5907" s="32">
        <f t="shared" si="276"/>
        <v>45551</v>
      </c>
      <c r="F5907" s="51">
        <f t="shared" si="277"/>
        <v>0.6875</v>
      </c>
      <c r="G5907" s="33">
        <f t="shared" si="278"/>
        <v>45551.6875</v>
      </c>
    </row>
    <row r="5908" spans="1:7" x14ac:dyDescent="0.45">
      <c r="A5908">
        <v>0</v>
      </c>
      <c r="B5908">
        <v>0</v>
      </c>
      <c r="C5908" t="s">
        <v>5575</v>
      </c>
      <c r="D5908" t="s">
        <v>5576</v>
      </c>
      <c r="E5908" s="32">
        <f t="shared" si="276"/>
        <v>45551</v>
      </c>
      <c r="F5908" s="51">
        <f t="shared" si="277"/>
        <v>0.70833333333333337</v>
      </c>
      <c r="G5908" s="33">
        <f t="shared" si="278"/>
        <v>45551.708333333336</v>
      </c>
    </row>
    <row r="5909" spans="1:7" x14ac:dyDescent="0.45">
      <c r="A5909">
        <v>0</v>
      </c>
      <c r="B5909">
        <v>0</v>
      </c>
      <c r="C5909" t="s">
        <v>5576</v>
      </c>
      <c r="D5909" t="s">
        <v>5577</v>
      </c>
      <c r="E5909" s="32">
        <f t="shared" si="276"/>
        <v>45551</v>
      </c>
      <c r="F5909" s="51">
        <f t="shared" si="277"/>
        <v>0.72916666666666663</v>
      </c>
      <c r="G5909" s="33">
        <f t="shared" si="278"/>
        <v>45551.729166666664</v>
      </c>
    </row>
    <row r="5910" spans="1:7" x14ac:dyDescent="0.45">
      <c r="A5910">
        <v>0</v>
      </c>
      <c r="B5910">
        <v>0</v>
      </c>
      <c r="C5910" t="s">
        <v>5577</v>
      </c>
      <c r="D5910" t="s">
        <v>5578</v>
      </c>
      <c r="E5910" s="32">
        <f t="shared" si="276"/>
        <v>45551</v>
      </c>
      <c r="F5910" s="51">
        <f t="shared" si="277"/>
        <v>0.75</v>
      </c>
      <c r="G5910" s="33">
        <f t="shared" si="278"/>
        <v>45551.75</v>
      </c>
    </row>
    <row r="5911" spans="1:7" x14ac:dyDescent="0.45">
      <c r="A5911">
        <v>0</v>
      </c>
      <c r="B5911">
        <v>0</v>
      </c>
      <c r="C5911" t="s">
        <v>5578</v>
      </c>
      <c r="D5911" t="s">
        <v>5579</v>
      </c>
      <c r="E5911" s="32">
        <f t="shared" si="276"/>
        <v>45551</v>
      </c>
      <c r="F5911" s="51">
        <f t="shared" si="277"/>
        <v>0.77083333333333337</v>
      </c>
      <c r="G5911" s="33">
        <f t="shared" si="278"/>
        <v>45551.770833333336</v>
      </c>
    </row>
    <row r="5912" spans="1:7" x14ac:dyDescent="0.45">
      <c r="A5912">
        <v>0</v>
      </c>
      <c r="B5912">
        <v>0</v>
      </c>
      <c r="C5912" t="s">
        <v>5579</v>
      </c>
      <c r="D5912" t="s">
        <v>5580</v>
      </c>
      <c r="E5912" s="32">
        <f t="shared" si="276"/>
        <v>45551</v>
      </c>
      <c r="F5912" s="51">
        <f t="shared" si="277"/>
        <v>0.79166666666666663</v>
      </c>
      <c r="G5912" s="33">
        <f t="shared" si="278"/>
        <v>45551.791666666664</v>
      </c>
    </row>
    <row r="5913" spans="1:7" x14ac:dyDescent="0.45">
      <c r="A5913">
        <v>0</v>
      </c>
      <c r="B5913">
        <v>0</v>
      </c>
      <c r="C5913" t="s">
        <v>5580</v>
      </c>
      <c r="D5913" t="s">
        <v>5581</v>
      </c>
      <c r="E5913" s="32">
        <f t="shared" si="276"/>
        <v>45551</v>
      </c>
      <c r="F5913" s="51">
        <f t="shared" si="277"/>
        <v>0.8125</v>
      </c>
      <c r="G5913" s="33">
        <f t="shared" si="278"/>
        <v>45551.8125</v>
      </c>
    </row>
    <row r="5914" spans="1:7" x14ac:dyDescent="0.45">
      <c r="A5914">
        <v>0</v>
      </c>
      <c r="B5914">
        <v>0</v>
      </c>
      <c r="C5914" t="s">
        <v>5581</v>
      </c>
      <c r="D5914" t="s">
        <v>5582</v>
      </c>
      <c r="E5914" s="32">
        <f t="shared" si="276"/>
        <v>45551</v>
      </c>
      <c r="F5914" s="51">
        <f t="shared" si="277"/>
        <v>0.83333333333333337</v>
      </c>
      <c r="G5914" s="33">
        <f t="shared" si="278"/>
        <v>45551.833333333336</v>
      </c>
    </row>
    <row r="5915" spans="1:7" x14ac:dyDescent="0.45">
      <c r="A5915">
        <v>0</v>
      </c>
      <c r="B5915">
        <v>0</v>
      </c>
      <c r="C5915" t="s">
        <v>5582</v>
      </c>
      <c r="D5915" t="s">
        <v>5583</v>
      </c>
      <c r="E5915" s="32">
        <f t="shared" si="276"/>
        <v>45551</v>
      </c>
      <c r="F5915" s="51">
        <f t="shared" si="277"/>
        <v>0.85416666666666663</v>
      </c>
      <c r="G5915" s="33">
        <f t="shared" si="278"/>
        <v>45551.854166666664</v>
      </c>
    </row>
    <row r="5916" spans="1:7" x14ac:dyDescent="0.45">
      <c r="A5916">
        <v>0</v>
      </c>
      <c r="B5916">
        <v>0</v>
      </c>
      <c r="C5916" t="s">
        <v>5583</v>
      </c>
      <c r="D5916" t="s">
        <v>5584</v>
      </c>
      <c r="E5916" s="32">
        <f t="shared" si="276"/>
        <v>45551</v>
      </c>
      <c r="F5916" s="51">
        <f t="shared" si="277"/>
        <v>0.875</v>
      </c>
      <c r="G5916" s="33">
        <f t="shared" si="278"/>
        <v>45551.875</v>
      </c>
    </row>
    <row r="5917" spans="1:7" x14ac:dyDescent="0.45">
      <c r="A5917">
        <v>0</v>
      </c>
      <c r="B5917">
        <v>0</v>
      </c>
      <c r="C5917" t="s">
        <v>5584</v>
      </c>
      <c r="D5917" t="s">
        <v>5585</v>
      </c>
      <c r="E5917" s="32">
        <f t="shared" si="276"/>
        <v>45551</v>
      </c>
      <c r="F5917" s="51">
        <f t="shared" si="277"/>
        <v>0.89583333333333337</v>
      </c>
      <c r="G5917" s="33">
        <f t="shared" si="278"/>
        <v>45551.895833333336</v>
      </c>
    </row>
    <row r="5918" spans="1:7" x14ac:dyDescent="0.45">
      <c r="A5918">
        <v>0</v>
      </c>
      <c r="B5918">
        <v>0</v>
      </c>
      <c r="C5918" t="s">
        <v>5585</v>
      </c>
      <c r="D5918" t="s">
        <v>5586</v>
      </c>
      <c r="E5918" s="32">
        <f t="shared" si="276"/>
        <v>45551</v>
      </c>
      <c r="F5918" s="51">
        <f t="shared" si="277"/>
        <v>0.91666666666666663</v>
      </c>
      <c r="G5918" s="33">
        <f t="shared" si="278"/>
        <v>45551.916666666664</v>
      </c>
    </row>
    <row r="5919" spans="1:7" x14ac:dyDescent="0.45">
      <c r="A5919">
        <v>0</v>
      </c>
      <c r="B5919">
        <v>0</v>
      </c>
      <c r="C5919" t="s">
        <v>5586</v>
      </c>
      <c r="D5919" t="s">
        <v>5587</v>
      </c>
      <c r="E5919" s="32">
        <f t="shared" si="276"/>
        <v>45551</v>
      </c>
      <c r="F5919" s="51">
        <f t="shared" si="277"/>
        <v>0.9375</v>
      </c>
      <c r="G5919" s="33">
        <f t="shared" si="278"/>
        <v>45551.9375</v>
      </c>
    </row>
    <row r="5920" spans="1:7" x14ac:dyDescent="0.45">
      <c r="A5920">
        <v>0</v>
      </c>
      <c r="B5920">
        <v>0</v>
      </c>
      <c r="C5920" t="s">
        <v>5587</v>
      </c>
      <c r="D5920" t="s">
        <v>5588</v>
      </c>
      <c r="E5920" s="32">
        <f t="shared" si="276"/>
        <v>45551</v>
      </c>
      <c r="F5920" s="51">
        <f t="shared" si="277"/>
        <v>0.95833333333333337</v>
      </c>
      <c r="G5920" s="33">
        <f t="shared" si="278"/>
        <v>45551.958333333336</v>
      </c>
    </row>
    <row r="5921" spans="1:7" x14ac:dyDescent="0.45">
      <c r="A5921">
        <v>0</v>
      </c>
      <c r="B5921">
        <v>0</v>
      </c>
      <c r="C5921" t="s">
        <v>5588</v>
      </c>
      <c r="D5921" t="s">
        <v>5589</v>
      </c>
      <c r="E5921" s="32">
        <f t="shared" si="276"/>
        <v>45551</v>
      </c>
      <c r="F5921" s="51">
        <f t="shared" si="277"/>
        <v>0.97916666666666663</v>
      </c>
      <c r="G5921" s="33">
        <f t="shared" si="278"/>
        <v>45551.979166666664</v>
      </c>
    </row>
    <row r="5922" spans="1:7" x14ac:dyDescent="0.45">
      <c r="A5922">
        <v>0</v>
      </c>
      <c r="B5922">
        <v>0</v>
      </c>
      <c r="C5922" t="s">
        <v>5589</v>
      </c>
      <c r="D5922" t="s">
        <v>5590</v>
      </c>
      <c r="E5922" s="32">
        <f t="shared" si="276"/>
        <v>45552</v>
      </c>
      <c r="F5922" s="51">
        <f t="shared" si="277"/>
        <v>0</v>
      </c>
      <c r="G5922" s="33">
        <f t="shared" si="278"/>
        <v>45552</v>
      </c>
    </row>
    <row r="5923" spans="1:7" x14ac:dyDescent="0.45">
      <c r="A5923">
        <v>0</v>
      </c>
      <c r="B5923">
        <v>0</v>
      </c>
      <c r="C5923" t="s">
        <v>5590</v>
      </c>
      <c r="D5923" t="s">
        <v>5591</v>
      </c>
      <c r="E5923" s="32">
        <f t="shared" si="276"/>
        <v>45552</v>
      </c>
      <c r="F5923" s="51">
        <f t="shared" si="277"/>
        <v>2.0833333333333332E-2</v>
      </c>
      <c r="G5923" s="33">
        <f t="shared" si="278"/>
        <v>45552.020833333336</v>
      </c>
    </row>
    <row r="5924" spans="1:7" x14ac:dyDescent="0.45">
      <c r="A5924">
        <v>0</v>
      </c>
      <c r="B5924">
        <v>0</v>
      </c>
      <c r="C5924" t="s">
        <v>5591</v>
      </c>
      <c r="D5924" t="s">
        <v>5592</v>
      </c>
      <c r="E5924" s="32">
        <f t="shared" si="276"/>
        <v>45552</v>
      </c>
      <c r="F5924" s="51">
        <f t="shared" si="277"/>
        <v>4.1666666666666664E-2</v>
      </c>
      <c r="G5924" s="33">
        <f t="shared" si="278"/>
        <v>45552.041666666664</v>
      </c>
    </row>
    <row r="5925" spans="1:7" x14ac:dyDescent="0.45">
      <c r="A5925">
        <v>0</v>
      </c>
      <c r="B5925">
        <v>0</v>
      </c>
      <c r="C5925" t="s">
        <v>5592</v>
      </c>
      <c r="D5925" t="s">
        <v>5593</v>
      </c>
      <c r="E5925" s="32">
        <f t="shared" si="276"/>
        <v>45552</v>
      </c>
      <c r="F5925" s="51">
        <f t="shared" si="277"/>
        <v>6.25E-2</v>
      </c>
      <c r="G5925" s="33">
        <f t="shared" si="278"/>
        <v>45552.0625</v>
      </c>
    </row>
    <row r="5926" spans="1:7" x14ac:dyDescent="0.45">
      <c r="A5926">
        <v>0</v>
      </c>
      <c r="B5926">
        <v>0</v>
      </c>
      <c r="C5926" t="s">
        <v>5593</v>
      </c>
      <c r="D5926" t="s">
        <v>5594</v>
      </c>
      <c r="E5926" s="32">
        <f t="shared" si="276"/>
        <v>45552</v>
      </c>
      <c r="F5926" s="51">
        <f t="shared" si="277"/>
        <v>8.3333333333333329E-2</v>
      </c>
      <c r="G5926" s="33">
        <f t="shared" si="278"/>
        <v>45552.083333333336</v>
      </c>
    </row>
    <row r="5927" spans="1:7" x14ac:dyDescent="0.45">
      <c r="A5927">
        <v>0</v>
      </c>
      <c r="B5927">
        <v>0</v>
      </c>
      <c r="C5927" t="s">
        <v>5594</v>
      </c>
      <c r="D5927" t="s">
        <v>5595</v>
      </c>
      <c r="E5927" s="32">
        <f t="shared" si="276"/>
        <v>45552</v>
      </c>
      <c r="F5927" s="51">
        <f t="shared" si="277"/>
        <v>0.10416666666666667</v>
      </c>
      <c r="G5927" s="33">
        <f t="shared" si="278"/>
        <v>45552.104166666664</v>
      </c>
    </row>
    <row r="5928" spans="1:7" x14ac:dyDescent="0.45">
      <c r="A5928">
        <v>0</v>
      </c>
      <c r="B5928">
        <v>0</v>
      </c>
      <c r="C5928" t="s">
        <v>5595</v>
      </c>
      <c r="D5928" t="s">
        <v>5596</v>
      </c>
      <c r="E5928" s="32">
        <f t="shared" si="276"/>
        <v>45552</v>
      </c>
      <c r="F5928" s="51">
        <f t="shared" si="277"/>
        <v>0.125</v>
      </c>
      <c r="G5928" s="33">
        <f t="shared" si="278"/>
        <v>45552.125</v>
      </c>
    </row>
    <row r="5929" spans="1:7" x14ac:dyDescent="0.45">
      <c r="A5929">
        <v>0</v>
      </c>
      <c r="B5929">
        <v>0</v>
      </c>
      <c r="C5929" t="s">
        <v>5596</v>
      </c>
      <c r="D5929" t="s">
        <v>5597</v>
      </c>
      <c r="E5929" s="32">
        <f t="shared" si="276"/>
        <v>45552</v>
      </c>
      <c r="F5929" s="51">
        <f t="shared" si="277"/>
        <v>0.14583333333333334</v>
      </c>
      <c r="G5929" s="33">
        <f t="shared" si="278"/>
        <v>45552.145833333336</v>
      </c>
    </row>
    <row r="5930" spans="1:7" x14ac:dyDescent="0.45">
      <c r="A5930">
        <v>0</v>
      </c>
      <c r="B5930">
        <v>0</v>
      </c>
      <c r="C5930" t="s">
        <v>5597</v>
      </c>
      <c r="D5930" t="s">
        <v>5598</v>
      </c>
      <c r="E5930" s="32">
        <f t="shared" si="276"/>
        <v>45552</v>
      </c>
      <c r="F5930" s="51">
        <f t="shared" si="277"/>
        <v>0.16666666666666666</v>
      </c>
      <c r="G5930" s="33">
        <f t="shared" si="278"/>
        <v>45552.166666666664</v>
      </c>
    </row>
    <row r="5931" spans="1:7" x14ac:dyDescent="0.45">
      <c r="A5931">
        <v>0</v>
      </c>
      <c r="B5931">
        <v>0</v>
      </c>
      <c r="C5931" t="s">
        <v>5598</v>
      </c>
      <c r="D5931" t="s">
        <v>5599</v>
      </c>
      <c r="E5931" s="32">
        <f t="shared" si="276"/>
        <v>45552</v>
      </c>
      <c r="F5931" s="51">
        <f t="shared" si="277"/>
        <v>0.1875</v>
      </c>
      <c r="G5931" s="33">
        <f t="shared" si="278"/>
        <v>45552.1875</v>
      </c>
    </row>
    <row r="5932" spans="1:7" x14ac:dyDescent="0.45">
      <c r="A5932">
        <v>0</v>
      </c>
      <c r="B5932">
        <v>0</v>
      </c>
      <c r="C5932" t="s">
        <v>5599</v>
      </c>
      <c r="D5932" t="s">
        <v>5600</v>
      </c>
      <c r="E5932" s="32">
        <f t="shared" si="276"/>
        <v>45552</v>
      </c>
      <c r="F5932" s="51">
        <f t="shared" si="277"/>
        <v>0.20833333333333334</v>
      </c>
      <c r="G5932" s="33">
        <f t="shared" si="278"/>
        <v>45552.208333333336</v>
      </c>
    </row>
    <row r="5933" spans="1:7" x14ac:dyDescent="0.45">
      <c r="A5933">
        <v>0</v>
      </c>
      <c r="B5933">
        <v>0</v>
      </c>
      <c r="C5933" t="s">
        <v>5600</v>
      </c>
      <c r="D5933" t="s">
        <v>5601</v>
      </c>
      <c r="E5933" s="32">
        <f t="shared" si="276"/>
        <v>45552</v>
      </c>
      <c r="F5933" s="51">
        <f t="shared" si="277"/>
        <v>0.22916666666666666</v>
      </c>
      <c r="G5933" s="33">
        <f t="shared" si="278"/>
        <v>45552.229166666664</v>
      </c>
    </row>
    <row r="5934" spans="1:7" x14ac:dyDescent="0.45">
      <c r="A5934">
        <v>0</v>
      </c>
      <c r="B5934">
        <v>0</v>
      </c>
      <c r="C5934" t="s">
        <v>5601</v>
      </c>
      <c r="D5934" t="s">
        <v>5602</v>
      </c>
      <c r="E5934" s="32">
        <f t="shared" si="276"/>
        <v>45552</v>
      </c>
      <c r="F5934" s="51">
        <f t="shared" si="277"/>
        <v>0.25</v>
      </c>
      <c r="G5934" s="33">
        <f t="shared" si="278"/>
        <v>45552.25</v>
      </c>
    </row>
    <row r="5935" spans="1:7" x14ac:dyDescent="0.45">
      <c r="A5935">
        <v>0</v>
      </c>
      <c r="B5935">
        <v>0</v>
      </c>
      <c r="C5935" t="s">
        <v>5602</v>
      </c>
      <c r="D5935" t="s">
        <v>5603</v>
      </c>
      <c r="E5935" s="32">
        <f t="shared" si="276"/>
        <v>45552</v>
      </c>
      <c r="F5935" s="51">
        <f t="shared" si="277"/>
        <v>0.27083333333333331</v>
      </c>
      <c r="G5935" s="33">
        <f t="shared" si="278"/>
        <v>45552.270833333336</v>
      </c>
    </row>
    <row r="5936" spans="1:7" x14ac:dyDescent="0.45">
      <c r="A5936">
        <v>0</v>
      </c>
      <c r="B5936">
        <v>0</v>
      </c>
      <c r="C5936" t="s">
        <v>5603</v>
      </c>
      <c r="D5936" t="s">
        <v>5604</v>
      </c>
      <c r="E5936" s="32">
        <f t="shared" si="276"/>
        <v>45552</v>
      </c>
      <c r="F5936" s="51">
        <f t="shared" si="277"/>
        <v>0.29166666666666669</v>
      </c>
      <c r="G5936" s="33">
        <f t="shared" si="278"/>
        <v>45552.291666666664</v>
      </c>
    </row>
    <row r="5937" spans="1:7" x14ac:dyDescent="0.45">
      <c r="A5937">
        <v>0</v>
      </c>
      <c r="B5937">
        <v>0</v>
      </c>
      <c r="C5937" t="s">
        <v>5604</v>
      </c>
      <c r="D5937" t="s">
        <v>5605</v>
      </c>
      <c r="E5937" s="32">
        <f t="shared" si="276"/>
        <v>45552</v>
      </c>
      <c r="F5937" s="51">
        <f t="shared" si="277"/>
        <v>0.3125</v>
      </c>
      <c r="G5937" s="33">
        <f t="shared" si="278"/>
        <v>45552.3125</v>
      </c>
    </row>
    <row r="5938" spans="1:7" x14ac:dyDescent="0.45">
      <c r="A5938">
        <v>0</v>
      </c>
      <c r="B5938">
        <v>0</v>
      </c>
      <c r="C5938" t="s">
        <v>5605</v>
      </c>
      <c r="D5938" t="s">
        <v>5606</v>
      </c>
      <c r="E5938" s="32">
        <f t="shared" si="276"/>
        <v>45552</v>
      </c>
      <c r="F5938" s="51">
        <f t="shared" si="277"/>
        <v>0.33333333333333331</v>
      </c>
      <c r="G5938" s="33">
        <f t="shared" si="278"/>
        <v>45552.333333333336</v>
      </c>
    </row>
    <row r="5939" spans="1:7" x14ac:dyDescent="0.45">
      <c r="A5939">
        <v>0</v>
      </c>
      <c r="B5939">
        <v>0</v>
      </c>
      <c r="C5939" t="s">
        <v>5606</v>
      </c>
      <c r="D5939" t="s">
        <v>5607</v>
      </c>
      <c r="E5939" s="32">
        <f t="shared" si="276"/>
        <v>45552</v>
      </c>
      <c r="F5939" s="51">
        <f t="shared" si="277"/>
        <v>0.35416666666666669</v>
      </c>
      <c r="G5939" s="33">
        <f t="shared" si="278"/>
        <v>45552.354166666664</v>
      </c>
    </row>
    <row r="5940" spans="1:7" x14ac:dyDescent="0.45">
      <c r="A5940">
        <v>0</v>
      </c>
      <c r="B5940">
        <v>0</v>
      </c>
      <c r="C5940" t="s">
        <v>5607</v>
      </c>
      <c r="D5940" t="s">
        <v>5608</v>
      </c>
      <c r="E5940" s="32">
        <f t="shared" si="276"/>
        <v>45552</v>
      </c>
      <c r="F5940" s="51">
        <f t="shared" si="277"/>
        <v>0.375</v>
      </c>
      <c r="G5940" s="33">
        <f t="shared" si="278"/>
        <v>45552.375</v>
      </c>
    </row>
    <row r="5941" spans="1:7" x14ac:dyDescent="0.45">
      <c r="A5941">
        <v>0</v>
      </c>
      <c r="B5941">
        <v>0</v>
      </c>
      <c r="C5941" t="s">
        <v>5608</v>
      </c>
      <c r="D5941" t="s">
        <v>5609</v>
      </c>
      <c r="E5941" s="32">
        <f t="shared" si="276"/>
        <v>45552</v>
      </c>
      <c r="F5941" s="51">
        <f t="shared" si="277"/>
        <v>0.39583333333333331</v>
      </c>
      <c r="G5941" s="33">
        <f t="shared" si="278"/>
        <v>45552.395833333336</v>
      </c>
    </row>
    <row r="5942" spans="1:7" x14ac:dyDescent="0.45">
      <c r="A5942">
        <v>0</v>
      </c>
      <c r="B5942">
        <v>0</v>
      </c>
      <c r="C5942" t="s">
        <v>5609</v>
      </c>
      <c r="D5942" t="s">
        <v>5610</v>
      </c>
      <c r="E5942" s="32">
        <f t="shared" si="276"/>
        <v>45552</v>
      </c>
      <c r="F5942" s="51">
        <f t="shared" si="277"/>
        <v>0.41666666666666669</v>
      </c>
      <c r="G5942" s="33">
        <f t="shared" si="278"/>
        <v>45552.416666666664</v>
      </c>
    </row>
    <row r="5943" spans="1:7" x14ac:dyDescent="0.45">
      <c r="A5943">
        <v>0</v>
      </c>
      <c r="B5943">
        <v>0</v>
      </c>
      <c r="C5943" t="s">
        <v>5610</v>
      </c>
      <c r="D5943" t="s">
        <v>5611</v>
      </c>
      <c r="E5943" s="32">
        <f t="shared" si="276"/>
        <v>45552</v>
      </c>
      <c r="F5943" s="51">
        <f t="shared" si="277"/>
        <v>0.4375</v>
      </c>
      <c r="G5943" s="33">
        <f t="shared" si="278"/>
        <v>45552.4375</v>
      </c>
    </row>
    <row r="5944" spans="1:7" x14ac:dyDescent="0.45">
      <c r="A5944">
        <v>0</v>
      </c>
      <c r="B5944">
        <v>0</v>
      </c>
      <c r="C5944" t="s">
        <v>5611</v>
      </c>
      <c r="D5944" t="s">
        <v>5612</v>
      </c>
      <c r="E5944" s="32">
        <f t="shared" si="276"/>
        <v>45552</v>
      </c>
      <c r="F5944" s="51">
        <f t="shared" si="277"/>
        <v>0.45833333333333331</v>
      </c>
      <c r="G5944" s="33">
        <f t="shared" si="278"/>
        <v>45552.458333333336</v>
      </c>
    </row>
    <row r="5945" spans="1:7" x14ac:dyDescent="0.45">
      <c r="A5945">
        <v>0</v>
      </c>
      <c r="B5945">
        <v>0</v>
      </c>
      <c r="C5945" t="s">
        <v>5612</v>
      </c>
      <c r="D5945" t="s">
        <v>5613</v>
      </c>
      <c r="E5945" s="32">
        <f t="shared" si="276"/>
        <v>45552</v>
      </c>
      <c r="F5945" s="51">
        <f t="shared" si="277"/>
        <v>0.47916666666666669</v>
      </c>
      <c r="G5945" s="33">
        <f t="shared" si="278"/>
        <v>45552.479166666664</v>
      </c>
    </row>
    <row r="5946" spans="1:7" x14ac:dyDescent="0.45">
      <c r="A5946">
        <v>0</v>
      </c>
      <c r="B5946">
        <v>0</v>
      </c>
      <c r="C5946" t="s">
        <v>5613</v>
      </c>
      <c r="D5946" t="s">
        <v>5614</v>
      </c>
      <c r="E5946" s="32">
        <f t="shared" si="276"/>
        <v>45552</v>
      </c>
      <c r="F5946" s="51">
        <f t="shared" si="277"/>
        <v>0.5</v>
      </c>
      <c r="G5946" s="33">
        <f t="shared" si="278"/>
        <v>45552.5</v>
      </c>
    </row>
    <row r="5947" spans="1:7" x14ac:dyDescent="0.45">
      <c r="A5947">
        <v>0</v>
      </c>
      <c r="B5947">
        <v>0</v>
      </c>
      <c r="C5947" t="s">
        <v>5614</v>
      </c>
      <c r="D5947" t="s">
        <v>5615</v>
      </c>
      <c r="E5947" s="32">
        <f t="shared" si="276"/>
        <v>45552</v>
      </c>
      <c r="F5947" s="51">
        <f t="shared" si="277"/>
        <v>0.52083333333333337</v>
      </c>
      <c r="G5947" s="33">
        <f t="shared" si="278"/>
        <v>45552.520833333336</v>
      </c>
    </row>
    <row r="5948" spans="1:7" x14ac:dyDescent="0.45">
      <c r="A5948">
        <v>0</v>
      </c>
      <c r="B5948">
        <v>0</v>
      </c>
      <c r="C5948" t="s">
        <v>5615</v>
      </c>
      <c r="D5948" t="s">
        <v>5616</v>
      </c>
      <c r="E5948" s="32">
        <f t="shared" si="276"/>
        <v>45552</v>
      </c>
      <c r="F5948" s="51">
        <f t="shared" si="277"/>
        <v>0.54166666666666663</v>
      </c>
      <c r="G5948" s="33">
        <f t="shared" si="278"/>
        <v>45552.541666666664</v>
      </c>
    </row>
    <row r="5949" spans="1:7" x14ac:dyDescent="0.45">
      <c r="A5949">
        <v>0</v>
      </c>
      <c r="B5949">
        <v>0</v>
      </c>
      <c r="C5949" t="s">
        <v>5616</v>
      </c>
      <c r="D5949" t="s">
        <v>5617</v>
      </c>
      <c r="E5949" s="32">
        <f t="shared" si="276"/>
        <v>45552</v>
      </c>
      <c r="F5949" s="51">
        <f t="shared" si="277"/>
        <v>0.5625</v>
      </c>
      <c r="G5949" s="33">
        <f t="shared" si="278"/>
        <v>45552.5625</v>
      </c>
    </row>
    <row r="5950" spans="1:7" x14ac:dyDescent="0.45">
      <c r="A5950">
        <v>0</v>
      </c>
      <c r="B5950">
        <v>0</v>
      </c>
      <c r="C5950" t="s">
        <v>5617</v>
      </c>
      <c r="D5950" t="s">
        <v>5618</v>
      </c>
      <c r="E5950" s="32">
        <f t="shared" si="276"/>
        <v>45552</v>
      </c>
      <c r="F5950" s="51">
        <f t="shared" si="277"/>
        <v>0.58333333333333337</v>
      </c>
      <c r="G5950" s="33">
        <f t="shared" si="278"/>
        <v>45552.583333333336</v>
      </c>
    </row>
    <row r="5951" spans="1:7" x14ac:dyDescent="0.45">
      <c r="A5951">
        <v>0</v>
      </c>
      <c r="B5951">
        <v>0</v>
      </c>
      <c r="C5951" t="s">
        <v>5618</v>
      </c>
      <c r="D5951" t="s">
        <v>5619</v>
      </c>
      <c r="E5951" s="32">
        <f t="shared" si="276"/>
        <v>45552</v>
      </c>
      <c r="F5951" s="51">
        <f t="shared" si="277"/>
        <v>0.60416666666666663</v>
      </c>
      <c r="G5951" s="33">
        <f t="shared" si="278"/>
        <v>45552.604166666664</v>
      </c>
    </row>
    <row r="5952" spans="1:7" x14ac:dyDescent="0.45">
      <c r="A5952">
        <v>0</v>
      </c>
      <c r="B5952">
        <v>0</v>
      </c>
      <c r="C5952" t="s">
        <v>5619</v>
      </c>
      <c r="D5952" t="s">
        <v>5620</v>
      </c>
      <c r="E5952" s="32">
        <f t="shared" si="276"/>
        <v>45552</v>
      </c>
      <c r="F5952" s="51">
        <f t="shared" si="277"/>
        <v>0.625</v>
      </c>
      <c r="G5952" s="33">
        <f t="shared" si="278"/>
        <v>45552.625</v>
      </c>
    </row>
    <row r="5953" spans="1:7" x14ac:dyDescent="0.45">
      <c r="A5953">
        <v>0</v>
      </c>
      <c r="B5953">
        <v>0</v>
      </c>
      <c r="C5953" t="s">
        <v>5620</v>
      </c>
      <c r="D5953" t="s">
        <v>5621</v>
      </c>
      <c r="E5953" s="32">
        <f t="shared" si="276"/>
        <v>45552</v>
      </c>
      <c r="F5953" s="51">
        <f t="shared" si="277"/>
        <v>0.64583333333333337</v>
      </c>
      <c r="G5953" s="33">
        <f t="shared" si="278"/>
        <v>45552.645833333336</v>
      </c>
    </row>
    <row r="5954" spans="1:7" x14ac:dyDescent="0.45">
      <c r="A5954">
        <v>0</v>
      </c>
      <c r="B5954">
        <v>0</v>
      </c>
      <c r="C5954" t="s">
        <v>5621</v>
      </c>
      <c r="D5954" t="s">
        <v>5622</v>
      </c>
      <c r="E5954" s="32">
        <f t="shared" si="276"/>
        <v>45552</v>
      </c>
      <c r="F5954" s="51">
        <f t="shared" si="277"/>
        <v>0.66666666666666663</v>
      </c>
      <c r="G5954" s="33">
        <f t="shared" si="278"/>
        <v>45552.666666666664</v>
      </c>
    </row>
    <row r="5955" spans="1:7" x14ac:dyDescent="0.45">
      <c r="A5955">
        <v>0</v>
      </c>
      <c r="B5955">
        <v>0</v>
      </c>
      <c r="C5955" t="s">
        <v>5622</v>
      </c>
      <c r="D5955" t="s">
        <v>5623</v>
      </c>
      <c r="E5955" s="32">
        <f t="shared" si="276"/>
        <v>45552</v>
      </c>
      <c r="F5955" s="51">
        <f t="shared" si="277"/>
        <v>0.6875</v>
      </c>
      <c r="G5955" s="33">
        <f t="shared" si="278"/>
        <v>45552.6875</v>
      </c>
    </row>
    <row r="5956" spans="1:7" x14ac:dyDescent="0.45">
      <c r="A5956">
        <v>0</v>
      </c>
      <c r="B5956">
        <v>0</v>
      </c>
      <c r="C5956" t="s">
        <v>5623</v>
      </c>
      <c r="D5956" t="s">
        <v>5624</v>
      </c>
      <c r="E5956" s="32">
        <f t="shared" ref="E5956:E6019" si="279">DATE(MID(C5956,2,4),MID(C5956,7,2),MID(C5956,10,2))</f>
        <v>45552</v>
      </c>
      <c r="F5956" s="51">
        <f t="shared" ref="F5956:F6019" si="280">TIME(MID(C5956,13,2),MID(C5956,16,2),0)</f>
        <v>0.70833333333333337</v>
      </c>
      <c r="G5956" s="33">
        <f t="shared" ref="G5956:G6019" si="281">E5956+F5956</f>
        <v>45552.708333333336</v>
      </c>
    </row>
    <row r="5957" spans="1:7" x14ac:dyDescent="0.45">
      <c r="A5957">
        <v>0</v>
      </c>
      <c r="B5957">
        <v>0</v>
      </c>
      <c r="C5957" t="s">
        <v>5624</v>
      </c>
      <c r="D5957" t="s">
        <v>5625</v>
      </c>
      <c r="E5957" s="32">
        <f t="shared" si="279"/>
        <v>45552</v>
      </c>
      <c r="F5957" s="51">
        <f t="shared" si="280"/>
        <v>0.72916666666666663</v>
      </c>
      <c r="G5957" s="33">
        <f t="shared" si="281"/>
        <v>45552.729166666664</v>
      </c>
    </row>
    <row r="5958" spans="1:7" x14ac:dyDescent="0.45">
      <c r="A5958">
        <v>0</v>
      </c>
      <c r="B5958">
        <v>0</v>
      </c>
      <c r="C5958" t="s">
        <v>5625</v>
      </c>
      <c r="D5958" t="s">
        <v>5626</v>
      </c>
      <c r="E5958" s="32">
        <f t="shared" si="279"/>
        <v>45552</v>
      </c>
      <c r="F5958" s="51">
        <f t="shared" si="280"/>
        <v>0.75</v>
      </c>
      <c r="G5958" s="33">
        <f t="shared" si="281"/>
        <v>45552.75</v>
      </c>
    </row>
    <row r="5959" spans="1:7" x14ac:dyDescent="0.45">
      <c r="A5959">
        <v>0</v>
      </c>
      <c r="B5959">
        <v>0</v>
      </c>
      <c r="C5959" t="s">
        <v>5626</v>
      </c>
      <c r="D5959" t="s">
        <v>5627</v>
      </c>
      <c r="E5959" s="32">
        <f t="shared" si="279"/>
        <v>45552</v>
      </c>
      <c r="F5959" s="51">
        <f t="shared" si="280"/>
        <v>0.77083333333333337</v>
      </c>
      <c r="G5959" s="33">
        <f t="shared" si="281"/>
        <v>45552.770833333336</v>
      </c>
    </row>
    <row r="5960" spans="1:7" x14ac:dyDescent="0.45">
      <c r="A5960">
        <v>0</v>
      </c>
      <c r="B5960">
        <v>0</v>
      </c>
      <c r="C5960" t="s">
        <v>5627</v>
      </c>
      <c r="D5960" t="s">
        <v>5628</v>
      </c>
      <c r="E5960" s="32">
        <f t="shared" si="279"/>
        <v>45552</v>
      </c>
      <c r="F5960" s="51">
        <f t="shared" si="280"/>
        <v>0.79166666666666663</v>
      </c>
      <c r="G5960" s="33">
        <f t="shared" si="281"/>
        <v>45552.791666666664</v>
      </c>
    </row>
    <row r="5961" spans="1:7" x14ac:dyDescent="0.45">
      <c r="A5961">
        <v>0</v>
      </c>
      <c r="B5961">
        <v>0</v>
      </c>
      <c r="C5961" t="s">
        <v>5628</v>
      </c>
      <c r="D5961" t="s">
        <v>5629</v>
      </c>
      <c r="E5961" s="32">
        <f t="shared" si="279"/>
        <v>45552</v>
      </c>
      <c r="F5961" s="51">
        <f t="shared" si="280"/>
        <v>0.8125</v>
      </c>
      <c r="G5961" s="33">
        <f t="shared" si="281"/>
        <v>45552.8125</v>
      </c>
    </row>
    <row r="5962" spans="1:7" x14ac:dyDescent="0.45">
      <c r="A5962">
        <v>0</v>
      </c>
      <c r="B5962">
        <v>0</v>
      </c>
      <c r="C5962" t="s">
        <v>5629</v>
      </c>
      <c r="D5962" t="s">
        <v>5630</v>
      </c>
      <c r="E5962" s="32">
        <f t="shared" si="279"/>
        <v>45552</v>
      </c>
      <c r="F5962" s="51">
        <f t="shared" si="280"/>
        <v>0.83333333333333337</v>
      </c>
      <c r="G5962" s="33">
        <f t="shared" si="281"/>
        <v>45552.833333333336</v>
      </c>
    </row>
    <row r="5963" spans="1:7" x14ac:dyDescent="0.45">
      <c r="A5963">
        <v>0</v>
      </c>
      <c r="B5963">
        <v>0</v>
      </c>
      <c r="C5963" t="s">
        <v>5630</v>
      </c>
      <c r="D5963" t="s">
        <v>5631</v>
      </c>
      <c r="E5963" s="32">
        <f t="shared" si="279"/>
        <v>45552</v>
      </c>
      <c r="F5963" s="51">
        <f t="shared" si="280"/>
        <v>0.85416666666666663</v>
      </c>
      <c r="G5963" s="33">
        <f t="shared" si="281"/>
        <v>45552.854166666664</v>
      </c>
    </row>
    <row r="5964" spans="1:7" x14ac:dyDescent="0.45">
      <c r="A5964">
        <v>0</v>
      </c>
      <c r="B5964">
        <v>0</v>
      </c>
      <c r="C5964" t="s">
        <v>5631</v>
      </c>
      <c r="D5964" t="s">
        <v>5632</v>
      </c>
      <c r="E5964" s="32">
        <f t="shared" si="279"/>
        <v>45552</v>
      </c>
      <c r="F5964" s="51">
        <f t="shared" si="280"/>
        <v>0.875</v>
      </c>
      <c r="G5964" s="33">
        <f t="shared" si="281"/>
        <v>45552.875</v>
      </c>
    </row>
    <row r="5965" spans="1:7" x14ac:dyDescent="0.45">
      <c r="A5965">
        <v>0</v>
      </c>
      <c r="B5965">
        <v>0</v>
      </c>
      <c r="C5965" t="s">
        <v>5632</v>
      </c>
      <c r="D5965" t="s">
        <v>5633</v>
      </c>
      <c r="E5965" s="32">
        <f t="shared" si="279"/>
        <v>45552</v>
      </c>
      <c r="F5965" s="51">
        <f t="shared" si="280"/>
        <v>0.89583333333333337</v>
      </c>
      <c r="G5965" s="33">
        <f t="shared" si="281"/>
        <v>45552.895833333336</v>
      </c>
    </row>
    <row r="5966" spans="1:7" x14ac:dyDescent="0.45">
      <c r="A5966">
        <v>0</v>
      </c>
      <c r="B5966">
        <v>0</v>
      </c>
      <c r="C5966" t="s">
        <v>5633</v>
      </c>
      <c r="D5966" t="s">
        <v>5634</v>
      </c>
      <c r="E5966" s="32">
        <f t="shared" si="279"/>
        <v>45552</v>
      </c>
      <c r="F5966" s="51">
        <f t="shared" si="280"/>
        <v>0.91666666666666663</v>
      </c>
      <c r="G5966" s="33">
        <f t="shared" si="281"/>
        <v>45552.916666666664</v>
      </c>
    </row>
    <row r="5967" spans="1:7" x14ac:dyDescent="0.45">
      <c r="A5967">
        <v>0</v>
      </c>
      <c r="B5967">
        <v>0</v>
      </c>
      <c r="C5967" t="s">
        <v>5634</v>
      </c>
      <c r="D5967" t="s">
        <v>5635</v>
      </c>
      <c r="E5967" s="32">
        <f t="shared" si="279"/>
        <v>45552</v>
      </c>
      <c r="F5967" s="51">
        <f t="shared" si="280"/>
        <v>0.9375</v>
      </c>
      <c r="G5967" s="33">
        <f t="shared" si="281"/>
        <v>45552.9375</v>
      </c>
    </row>
    <row r="5968" spans="1:7" x14ac:dyDescent="0.45">
      <c r="A5968">
        <v>0</v>
      </c>
      <c r="B5968">
        <v>0</v>
      </c>
      <c r="C5968" t="s">
        <v>5635</v>
      </c>
      <c r="D5968" t="s">
        <v>5636</v>
      </c>
      <c r="E5968" s="32">
        <f t="shared" si="279"/>
        <v>45552</v>
      </c>
      <c r="F5968" s="51">
        <f t="shared" si="280"/>
        <v>0.95833333333333337</v>
      </c>
      <c r="G5968" s="33">
        <f t="shared" si="281"/>
        <v>45552.958333333336</v>
      </c>
    </row>
    <row r="5969" spans="1:7" x14ac:dyDescent="0.45">
      <c r="A5969">
        <v>0</v>
      </c>
      <c r="B5969">
        <v>0</v>
      </c>
      <c r="C5969" t="s">
        <v>5636</v>
      </c>
      <c r="D5969" t="s">
        <v>5637</v>
      </c>
      <c r="E5969" s="32">
        <f t="shared" si="279"/>
        <v>45552</v>
      </c>
      <c r="F5969" s="51">
        <f t="shared" si="280"/>
        <v>0.97916666666666663</v>
      </c>
      <c r="G5969" s="33">
        <f t="shared" si="281"/>
        <v>45552.979166666664</v>
      </c>
    </row>
    <row r="5970" spans="1:7" x14ac:dyDescent="0.45">
      <c r="A5970">
        <v>0</v>
      </c>
      <c r="B5970">
        <v>0</v>
      </c>
      <c r="C5970" t="s">
        <v>5637</v>
      </c>
      <c r="D5970" t="s">
        <v>5638</v>
      </c>
      <c r="E5970" s="32">
        <f t="shared" si="279"/>
        <v>45553</v>
      </c>
      <c r="F5970" s="51">
        <f t="shared" si="280"/>
        <v>0</v>
      </c>
      <c r="G5970" s="33">
        <f t="shared" si="281"/>
        <v>45553</v>
      </c>
    </row>
    <row r="5971" spans="1:7" x14ac:dyDescent="0.45">
      <c r="A5971">
        <v>0</v>
      </c>
      <c r="B5971">
        <v>0</v>
      </c>
      <c r="C5971" t="s">
        <v>5638</v>
      </c>
      <c r="D5971" t="s">
        <v>5639</v>
      </c>
      <c r="E5971" s="32">
        <f t="shared" si="279"/>
        <v>45553</v>
      </c>
      <c r="F5971" s="51">
        <f t="shared" si="280"/>
        <v>2.0833333333333332E-2</v>
      </c>
      <c r="G5971" s="33">
        <f t="shared" si="281"/>
        <v>45553.020833333336</v>
      </c>
    </row>
    <row r="5972" spans="1:7" x14ac:dyDescent="0.45">
      <c r="A5972">
        <v>0</v>
      </c>
      <c r="B5972">
        <v>0</v>
      </c>
      <c r="C5972" t="s">
        <v>5639</v>
      </c>
      <c r="D5972" t="s">
        <v>5640</v>
      </c>
      <c r="E5972" s="32">
        <f t="shared" si="279"/>
        <v>45553</v>
      </c>
      <c r="F5972" s="51">
        <f t="shared" si="280"/>
        <v>4.1666666666666664E-2</v>
      </c>
      <c r="G5972" s="33">
        <f t="shared" si="281"/>
        <v>45553.041666666664</v>
      </c>
    </row>
    <row r="5973" spans="1:7" x14ac:dyDescent="0.45">
      <c r="A5973">
        <v>0</v>
      </c>
      <c r="B5973">
        <v>0</v>
      </c>
      <c r="C5973" t="s">
        <v>5640</v>
      </c>
      <c r="D5973" t="s">
        <v>5641</v>
      </c>
      <c r="E5973" s="32">
        <f t="shared" si="279"/>
        <v>45553</v>
      </c>
      <c r="F5973" s="51">
        <f t="shared" si="280"/>
        <v>6.25E-2</v>
      </c>
      <c r="G5973" s="33">
        <f t="shared" si="281"/>
        <v>45553.0625</v>
      </c>
    </row>
    <row r="5974" spans="1:7" x14ac:dyDescent="0.45">
      <c r="A5974">
        <v>0</v>
      </c>
      <c r="B5974">
        <v>0</v>
      </c>
      <c r="C5974" t="s">
        <v>5641</v>
      </c>
      <c r="D5974" t="s">
        <v>5642</v>
      </c>
      <c r="E5974" s="32">
        <f t="shared" si="279"/>
        <v>45553</v>
      </c>
      <c r="F5974" s="51">
        <f t="shared" si="280"/>
        <v>8.3333333333333329E-2</v>
      </c>
      <c r="G5974" s="33">
        <f t="shared" si="281"/>
        <v>45553.083333333336</v>
      </c>
    </row>
    <row r="5975" spans="1:7" x14ac:dyDescent="0.45">
      <c r="A5975">
        <v>0</v>
      </c>
      <c r="B5975">
        <v>0</v>
      </c>
      <c r="C5975" t="s">
        <v>5642</v>
      </c>
      <c r="D5975" t="s">
        <v>5643</v>
      </c>
      <c r="E5975" s="32">
        <f t="shared" si="279"/>
        <v>45553</v>
      </c>
      <c r="F5975" s="51">
        <f t="shared" si="280"/>
        <v>0.10416666666666667</v>
      </c>
      <c r="G5975" s="33">
        <f t="shared" si="281"/>
        <v>45553.104166666664</v>
      </c>
    </row>
    <row r="5976" spans="1:7" x14ac:dyDescent="0.45">
      <c r="A5976">
        <v>0</v>
      </c>
      <c r="B5976">
        <v>0</v>
      </c>
      <c r="C5976" t="s">
        <v>5643</v>
      </c>
      <c r="D5976" t="s">
        <v>5644</v>
      </c>
      <c r="E5976" s="32">
        <f t="shared" si="279"/>
        <v>45553</v>
      </c>
      <c r="F5976" s="51">
        <f t="shared" si="280"/>
        <v>0.125</v>
      </c>
      <c r="G5976" s="33">
        <f t="shared" si="281"/>
        <v>45553.125</v>
      </c>
    </row>
    <row r="5977" spans="1:7" x14ac:dyDescent="0.45">
      <c r="A5977">
        <v>0</v>
      </c>
      <c r="B5977">
        <v>0</v>
      </c>
      <c r="C5977" t="s">
        <v>5644</v>
      </c>
      <c r="D5977" t="s">
        <v>5645</v>
      </c>
      <c r="E5977" s="32">
        <f t="shared" si="279"/>
        <v>45553</v>
      </c>
      <c r="F5977" s="51">
        <f t="shared" si="280"/>
        <v>0.14583333333333334</v>
      </c>
      <c r="G5977" s="33">
        <f t="shared" si="281"/>
        <v>45553.145833333336</v>
      </c>
    </row>
    <row r="5978" spans="1:7" x14ac:dyDescent="0.45">
      <c r="A5978">
        <v>0</v>
      </c>
      <c r="B5978">
        <v>0</v>
      </c>
      <c r="C5978" t="s">
        <v>5645</v>
      </c>
      <c r="D5978" t="s">
        <v>5646</v>
      </c>
      <c r="E5978" s="32">
        <f t="shared" si="279"/>
        <v>45553</v>
      </c>
      <c r="F5978" s="51">
        <f t="shared" si="280"/>
        <v>0.16666666666666666</v>
      </c>
      <c r="G5978" s="33">
        <f t="shared" si="281"/>
        <v>45553.166666666664</v>
      </c>
    </row>
    <row r="5979" spans="1:7" x14ac:dyDescent="0.45">
      <c r="A5979">
        <v>0</v>
      </c>
      <c r="B5979">
        <v>0</v>
      </c>
      <c r="C5979" t="s">
        <v>5646</v>
      </c>
      <c r="D5979" t="s">
        <v>5647</v>
      </c>
      <c r="E5979" s="32">
        <f t="shared" si="279"/>
        <v>45553</v>
      </c>
      <c r="F5979" s="51">
        <f t="shared" si="280"/>
        <v>0.1875</v>
      </c>
      <c r="G5979" s="33">
        <f t="shared" si="281"/>
        <v>45553.1875</v>
      </c>
    </row>
    <row r="5980" spans="1:7" x14ac:dyDescent="0.45">
      <c r="A5980">
        <v>0</v>
      </c>
      <c r="B5980">
        <v>0</v>
      </c>
      <c r="C5980" t="s">
        <v>5647</v>
      </c>
      <c r="D5980" t="s">
        <v>5648</v>
      </c>
      <c r="E5980" s="32">
        <f t="shared" si="279"/>
        <v>45553</v>
      </c>
      <c r="F5980" s="51">
        <f t="shared" si="280"/>
        <v>0.20833333333333334</v>
      </c>
      <c r="G5980" s="33">
        <f t="shared" si="281"/>
        <v>45553.208333333336</v>
      </c>
    </row>
    <row r="5981" spans="1:7" x14ac:dyDescent="0.45">
      <c r="A5981">
        <v>0</v>
      </c>
      <c r="B5981">
        <v>0</v>
      </c>
      <c r="C5981" t="s">
        <v>5648</v>
      </c>
      <c r="D5981" t="s">
        <v>5649</v>
      </c>
      <c r="E5981" s="32">
        <f t="shared" si="279"/>
        <v>45553</v>
      </c>
      <c r="F5981" s="51">
        <f t="shared" si="280"/>
        <v>0.22916666666666666</v>
      </c>
      <c r="G5981" s="33">
        <f t="shared" si="281"/>
        <v>45553.229166666664</v>
      </c>
    </row>
    <row r="5982" spans="1:7" x14ac:dyDescent="0.45">
      <c r="A5982">
        <v>0</v>
      </c>
      <c r="B5982">
        <v>0</v>
      </c>
      <c r="C5982" t="s">
        <v>5649</v>
      </c>
      <c r="D5982" t="s">
        <v>5650</v>
      </c>
      <c r="E5982" s="32">
        <f t="shared" si="279"/>
        <v>45553</v>
      </c>
      <c r="F5982" s="51">
        <f t="shared" si="280"/>
        <v>0.25</v>
      </c>
      <c r="G5982" s="33">
        <f t="shared" si="281"/>
        <v>45553.25</v>
      </c>
    </row>
    <row r="5983" spans="1:7" x14ac:dyDescent="0.45">
      <c r="A5983">
        <v>0</v>
      </c>
      <c r="B5983">
        <v>0</v>
      </c>
      <c r="C5983" t="s">
        <v>5650</v>
      </c>
      <c r="D5983" t="s">
        <v>5651</v>
      </c>
      <c r="E5983" s="32">
        <f t="shared" si="279"/>
        <v>45553</v>
      </c>
      <c r="F5983" s="51">
        <f t="shared" si="280"/>
        <v>0.27083333333333331</v>
      </c>
      <c r="G5983" s="33">
        <f t="shared" si="281"/>
        <v>45553.270833333336</v>
      </c>
    </row>
    <row r="5984" spans="1:7" x14ac:dyDescent="0.45">
      <c r="A5984">
        <v>0</v>
      </c>
      <c r="B5984">
        <v>0</v>
      </c>
      <c r="C5984" t="s">
        <v>5651</v>
      </c>
      <c r="D5984" t="s">
        <v>5652</v>
      </c>
      <c r="E5984" s="32">
        <f t="shared" si="279"/>
        <v>45553</v>
      </c>
      <c r="F5984" s="51">
        <f t="shared" si="280"/>
        <v>0.29166666666666669</v>
      </c>
      <c r="G5984" s="33">
        <f t="shared" si="281"/>
        <v>45553.291666666664</v>
      </c>
    </row>
    <row r="5985" spans="1:7" x14ac:dyDescent="0.45">
      <c r="A5985">
        <v>0</v>
      </c>
      <c r="B5985">
        <v>0</v>
      </c>
      <c r="C5985" t="s">
        <v>5652</v>
      </c>
      <c r="D5985" t="s">
        <v>5653</v>
      </c>
      <c r="E5985" s="32">
        <f t="shared" si="279"/>
        <v>45553</v>
      </c>
      <c r="F5985" s="51">
        <f t="shared" si="280"/>
        <v>0.3125</v>
      </c>
      <c r="G5985" s="33">
        <f t="shared" si="281"/>
        <v>45553.3125</v>
      </c>
    </row>
    <row r="5986" spans="1:7" x14ac:dyDescent="0.45">
      <c r="A5986">
        <v>0</v>
      </c>
      <c r="B5986">
        <v>0</v>
      </c>
      <c r="C5986" t="s">
        <v>5653</v>
      </c>
      <c r="D5986" t="s">
        <v>5654</v>
      </c>
      <c r="E5986" s="32">
        <f t="shared" si="279"/>
        <v>45553</v>
      </c>
      <c r="F5986" s="51">
        <f t="shared" si="280"/>
        <v>0.33333333333333331</v>
      </c>
      <c r="G5986" s="33">
        <f t="shared" si="281"/>
        <v>45553.333333333336</v>
      </c>
    </row>
    <row r="5987" spans="1:7" x14ac:dyDescent="0.45">
      <c r="A5987">
        <v>0</v>
      </c>
      <c r="B5987">
        <v>0</v>
      </c>
      <c r="C5987" t="s">
        <v>5654</v>
      </c>
      <c r="D5987" t="s">
        <v>5655</v>
      </c>
      <c r="E5987" s="32">
        <f t="shared" si="279"/>
        <v>45553</v>
      </c>
      <c r="F5987" s="51">
        <f t="shared" si="280"/>
        <v>0.35416666666666669</v>
      </c>
      <c r="G5987" s="33">
        <f t="shared" si="281"/>
        <v>45553.354166666664</v>
      </c>
    </row>
    <row r="5988" spans="1:7" x14ac:dyDescent="0.45">
      <c r="A5988">
        <v>0</v>
      </c>
      <c r="B5988">
        <v>0</v>
      </c>
      <c r="C5988" t="s">
        <v>5655</v>
      </c>
      <c r="D5988" t="s">
        <v>5656</v>
      </c>
      <c r="E5988" s="32">
        <f t="shared" si="279"/>
        <v>45553</v>
      </c>
      <c r="F5988" s="51">
        <f t="shared" si="280"/>
        <v>0.375</v>
      </c>
      <c r="G5988" s="33">
        <f t="shared" si="281"/>
        <v>45553.375</v>
      </c>
    </row>
    <row r="5989" spans="1:7" x14ac:dyDescent="0.45">
      <c r="A5989">
        <v>0</v>
      </c>
      <c r="B5989">
        <v>0</v>
      </c>
      <c r="C5989" t="s">
        <v>5656</v>
      </c>
      <c r="D5989" t="s">
        <v>5657</v>
      </c>
      <c r="E5989" s="32">
        <f t="shared" si="279"/>
        <v>45553</v>
      </c>
      <c r="F5989" s="51">
        <f t="shared" si="280"/>
        <v>0.39583333333333331</v>
      </c>
      <c r="G5989" s="33">
        <f t="shared" si="281"/>
        <v>45553.395833333336</v>
      </c>
    </row>
    <row r="5990" spans="1:7" x14ac:dyDescent="0.45">
      <c r="A5990">
        <v>0</v>
      </c>
      <c r="B5990">
        <v>0</v>
      </c>
      <c r="C5990" t="s">
        <v>5657</v>
      </c>
      <c r="D5990" t="s">
        <v>5658</v>
      </c>
      <c r="E5990" s="32">
        <f t="shared" si="279"/>
        <v>45553</v>
      </c>
      <c r="F5990" s="51">
        <f t="shared" si="280"/>
        <v>0.41666666666666669</v>
      </c>
      <c r="G5990" s="33">
        <f t="shared" si="281"/>
        <v>45553.416666666664</v>
      </c>
    </row>
    <row r="5991" spans="1:7" x14ac:dyDescent="0.45">
      <c r="A5991">
        <v>0</v>
      </c>
      <c r="B5991">
        <v>0</v>
      </c>
      <c r="C5991" t="s">
        <v>5658</v>
      </c>
      <c r="D5991" t="s">
        <v>5659</v>
      </c>
      <c r="E5991" s="32">
        <f t="shared" si="279"/>
        <v>45553</v>
      </c>
      <c r="F5991" s="51">
        <f t="shared" si="280"/>
        <v>0.4375</v>
      </c>
      <c r="G5991" s="33">
        <f t="shared" si="281"/>
        <v>45553.4375</v>
      </c>
    </row>
    <row r="5992" spans="1:7" x14ac:dyDescent="0.45">
      <c r="A5992">
        <v>0</v>
      </c>
      <c r="B5992">
        <v>0</v>
      </c>
      <c r="C5992" t="s">
        <v>5659</v>
      </c>
      <c r="D5992" t="s">
        <v>5660</v>
      </c>
      <c r="E5992" s="32">
        <f t="shared" si="279"/>
        <v>45553</v>
      </c>
      <c r="F5992" s="51">
        <f t="shared" si="280"/>
        <v>0.45833333333333331</v>
      </c>
      <c r="G5992" s="33">
        <f t="shared" si="281"/>
        <v>45553.458333333336</v>
      </c>
    </row>
    <row r="5993" spans="1:7" x14ac:dyDescent="0.45">
      <c r="A5993">
        <v>0</v>
      </c>
      <c r="B5993">
        <v>0</v>
      </c>
      <c r="C5993" t="s">
        <v>5660</v>
      </c>
      <c r="D5993" t="s">
        <v>5661</v>
      </c>
      <c r="E5993" s="32">
        <f t="shared" si="279"/>
        <v>45553</v>
      </c>
      <c r="F5993" s="51">
        <f t="shared" si="280"/>
        <v>0.47916666666666669</v>
      </c>
      <c r="G5993" s="33">
        <f t="shared" si="281"/>
        <v>45553.479166666664</v>
      </c>
    </row>
    <row r="5994" spans="1:7" x14ac:dyDescent="0.45">
      <c r="A5994">
        <v>0</v>
      </c>
      <c r="B5994">
        <v>0</v>
      </c>
      <c r="C5994" t="s">
        <v>5661</v>
      </c>
      <c r="D5994" t="s">
        <v>5662</v>
      </c>
      <c r="E5994" s="32">
        <f t="shared" si="279"/>
        <v>45553</v>
      </c>
      <c r="F5994" s="51">
        <f t="shared" si="280"/>
        <v>0.5</v>
      </c>
      <c r="G5994" s="33">
        <f t="shared" si="281"/>
        <v>45553.5</v>
      </c>
    </row>
    <row r="5995" spans="1:7" x14ac:dyDescent="0.45">
      <c r="A5995">
        <v>0</v>
      </c>
      <c r="B5995">
        <v>0</v>
      </c>
      <c r="C5995" t="s">
        <v>5662</v>
      </c>
      <c r="D5995" t="s">
        <v>5663</v>
      </c>
      <c r="E5995" s="32">
        <f t="shared" si="279"/>
        <v>45553</v>
      </c>
      <c r="F5995" s="51">
        <f t="shared" si="280"/>
        <v>0.52083333333333337</v>
      </c>
      <c r="G5995" s="33">
        <f t="shared" si="281"/>
        <v>45553.520833333336</v>
      </c>
    </row>
    <row r="5996" spans="1:7" x14ac:dyDescent="0.45">
      <c r="A5996">
        <v>0</v>
      </c>
      <c r="B5996">
        <v>0</v>
      </c>
      <c r="C5996" t="s">
        <v>5663</v>
      </c>
      <c r="D5996" t="s">
        <v>5664</v>
      </c>
      <c r="E5996" s="32">
        <f t="shared" si="279"/>
        <v>45553</v>
      </c>
      <c r="F5996" s="51">
        <f t="shared" si="280"/>
        <v>0.54166666666666663</v>
      </c>
      <c r="G5996" s="33">
        <f t="shared" si="281"/>
        <v>45553.541666666664</v>
      </c>
    </row>
    <row r="5997" spans="1:7" x14ac:dyDescent="0.45">
      <c r="A5997">
        <v>0</v>
      </c>
      <c r="B5997">
        <v>0</v>
      </c>
      <c r="C5997" t="s">
        <v>5664</v>
      </c>
      <c r="D5997" t="s">
        <v>5665</v>
      </c>
      <c r="E5997" s="32">
        <f t="shared" si="279"/>
        <v>45553</v>
      </c>
      <c r="F5997" s="51">
        <f t="shared" si="280"/>
        <v>0.5625</v>
      </c>
      <c r="G5997" s="33">
        <f t="shared" si="281"/>
        <v>45553.5625</v>
      </c>
    </row>
    <row r="5998" spans="1:7" x14ac:dyDescent="0.45">
      <c r="A5998">
        <v>0</v>
      </c>
      <c r="B5998">
        <v>0</v>
      </c>
      <c r="C5998" t="s">
        <v>5665</v>
      </c>
      <c r="D5998" t="s">
        <v>5666</v>
      </c>
      <c r="E5998" s="32">
        <f t="shared" si="279"/>
        <v>45553</v>
      </c>
      <c r="F5998" s="51">
        <f t="shared" si="280"/>
        <v>0.58333333333333337</v>
      </c>
      <c r="G5998" s="33">
        <f t="shared" si="281"/>
        <v>45553.583333333336</v>
      </c>
    </row>
    <row r="5999" spans="1:7" x14ac:dyDescent="0.45">
      <c r="A5999">
        <v>0</v>
      </c>
      <c r="B5999">
        <v>0</v>
      </c>
      <c r="C5999" t="s">
        <v>5666</v>
      </c>
      <c r="D5999" t="s">
        <v>5667</v>
      </c>
      <c r="E5999" s="32">
        <f t="shared" si="279"/>
        <v>45553</v>
      </c>
      <c r="F5999" s="51">
        <f t="shared" si="280"/>
        <v>0.60416666666666663</v>
      </c>
      <c r="G5999" s="33">
        <f t="shared" si="281"/>
        <v>45553.604166666664</v>
      </c>
    </row>
    <row r="6000" spans="1:7" x14ac:dyDescent="0.45">
      <c r="A6000">
        <v>0</v>
      </c>
      <c r="B6000">
        <v>0</v>
      </c>
      <c r="C6000" t="s">
        <v>5667</v>
      </c>
      <c r="D6000" t="s">
        <v>5668</v>
      </c>
      <c r="E6000" s="32">
        <f t="shared" si="279"/>
        <v>45553</v>
      </c>
      <c r="F6000" s="51">
        <f t="shared" si="280"/>
        <v>0.625</v>
      </c>
      <c r="G6000" s="33">
        <f t="shared" si="281"/>
        <v>45553.625</v>
      </c>
    </row>
    <row r="6001" spans="1:7" x14ac:dyDescent="0.45">
      <c r="A6001">
        <v>0</v>
      </c>
      <c r="B6001">
        <v>0</v>
      </c>
      <c r="C6001" t="s">
        <v>5668</v>
      </c>
      <c r="D6001" t="s">
        <v>5669</v>
      </c>
      <c r="E6001" s="32">
        <f t="shared" si="279"/>
        <v>45553</v>
      </c>
      <c r="F6001" s="51">
        <f t="shared" si="280"/>
        <v>0.64583333333333337</v>
      </c>
      <c r="G6001" s="33">
        <f t="shared" si="281"/>
        <v>45553.645833333336</v>
      </c>
    </row>
    <row r="6002" spans="1:7" x14ac:dyDescent="0.45">
      <c r="A6002">
        <v>0</v>
      </c>
      <c r="B6002">
        <v>0</v>
      </c>
      <c r="C6002" t="s">
        <v>5669</v>
      </c>
      <c r="D6002" t="s">
        <v>5670</v>
      </c>
      <c r="E6002" s="32">
        <f t="shared" si="279"/>
        <v>45553</v>
      </c>
      <c r="F6002" s="51">
        <f t="shared" si="280"/>
        <v>0.66666666666666663</v>
      </c>
      <c r="G6002" s="33">
        <f t="shared" si="281"/>
        <v>45553.666666666664</v>
      </c>
    </row>
    <row r="6003" spans="1:7" x14ac:dyDescent="0.45">
      <c r="A6003">
        <v>0</v>
      </c>
      <c r="B6003">
        <v>0</v>
      </c>
      <c r="C6003" t="s">
        <v>5670</v>
      </c>
      <c r="D6003" t="s">
        <v>5671</v>
      </c>
      <c r="E6003" s="32">
        <f t="shared" si="279"/>
        <v>45553</v>
      </c>
      <c r="F6003" s="51">
        <f t="shared" si="280"/>
        <v>0.6875</v>
      </c>
      <c r="G6003" s="33">
        <f t="shared" si="281"/>
        <v>45553.6875</v>
      </c>
    </row>
    <row r="6004" spans="1:7" x14ac:dyDescent="0.45">
      <c r="A6004">
        <v>0</v>
      </c>
      <c r="B6004">
        <v>0</v>
      </c>
      <c r="C6004" t="s">
        <v>5671</v>
      </c>
      <c r="D6004" t="s">
        <v>5672</v>
      </c>
      <c r="E6004" s="32">
        <f t="shared" si="279"/>
        <v>45553</v>
      </c>
      <c r="F6004" s="51">
        <f t="shared" si="280"/>
        <v>0.70833333333333337</v>
      </c>
      <c r="G6004" s="33">
        <f t="shared" si="281"/>
        <v>45553.708333333336</v>
      </c>
    </row>
    <row r="6005" spans="1:7" x14ac:dyDescent="0.45">
      <c r="A6005">
        <v>0</v>
      </c>
      <c r="B6005">
        <v>0</v>
      </c>
      <c r="C6005" t="s">
        <v>5672</v>
      </c>
      <c r="D6005" t="s">
        <v>5673</v>
      </c>
      <c r="E6005" s="32">
        <f t="shared" si="279"/>
        <v>45553</v>
      </c>
      <c r="F6005" s="51">
        <f t="shared" si="280"/>
        <v>0.72916666666666663</v>
      </c>
      <c r="G6005" s="33">
        <f t="shared" si="281"/>
        <v>45553.729166666664</v>
      </c>
    </row>
    <row r="6006" spans="1:7" x14ac:dyDescent="0.45">
      <c r="A6006">
        <v>0</v>
      </c>
      <c r="B6006">
        <v>0</v>
      </c>
      <c r="C6006" t="s">
        <v>5673</v>
      </c>
      <c r="D6006" t="s">
        <v>5674</v>
      </c>
      <c r="E6006" s="32">
        <f t="shared" si="279"/>
        <v>45553</v>
      </c>
      <c r="F6006" s="51">
        <f t="shared" si="280"/>
        <v>0.75</v>
      </c>
      <c r="G6006" s="33">
        <f t="shared" si="281"/>
        <v>45553.75</v>
      </c>
    </row>
    <row r="6007" spans="1:7" x14ac:dyDescent="0.45">
      <c r="A6007">
        <v>0</v>
      </c>
      <c r="B6007">
        <v>0</v>
      </c>
      <c r="C6007" t="s">
        <v>5674</v>
      </c>
      <c r="D6007" t="s">
        <v>5675</v>
      </c>
      <c r="E6007" s="32">
        <f t="shared" si="279"/>
        <v>45553</v>
      </c>
      <c r="F6007" s="51">
        <f t="shared" si="280"/>
        <v>0.77083333333333337</v>
      </c>
      <c r="G6007" s="33">
        <f t="shared" si="281"/>
        <v>45553.770833333336</v>
      </c>
    </row>
    <row r="6008" spans="1:7" x14ac:dyDescent="0.45">
      <c r="A6008">
        <v>0</v>
      </c>
      <c r="B6008">
        <v>0</v>
      </c>
      <c r="C6008" t="s">
        <v>5675</v>
      </c>
      <c r="D6008" t="s">
        <v>5676</v>
      </c>
      <c r="E6008" s="32">
        <f t="shared" si="279"/>
        <v>45553</v>
      </c>
      <c r="F6008" s="51">
        <f t="shared" si="280"/>
        <v>0.79166666666666663</v>
      </c>
      <c r="G6008" s="33">
        <f t="shared" si="281"/>
        <v>45553.791666666664</v>
      </c>
    </row>
    <row r="6009" spans="1:7" x14ac:dyDescent="0.45">
      <c r="A6009">
        <v>0</v>
      </c>
      <c r="B6009">
        <v>0</v>
      </c>
      <c r="C6009" t="s">
        <v>5676</v>
      </c>
      <c r="D6009" t="s">
        <v>5677</v>
      </c>
      <c r="E6009" s="32">
        <f t="shared" si="279"/>
        <v>45553</v>
      </c>
      <c r="F6009" s="51">
        <f t="shared" si="280"/>
        <v>0.8125</v>
      </c>
      <c r="G6009" s="33">
        <f t="shared" si="281"/>
        <v>45553.8125</v>
      </c>
    </row>
    <row r="6010" spans="1:7" x14ac:dyDescent="0.45">
      <c r="A6010">
        <v>0</v>
      </c>
      <c r="B6010">
        <v>0</v>
      </c>
      <c r="C6010" t="s">
        <v>5677</v>
      </c>
      <c r="D6010" t="s">
        <v>5678</v>
      </c>
      <c r="E6010" s="32">
        <f t="shared" si="279"/>
        <v>45553</v>
      </c>
      <c r="F6010" s="51">
        <f t="shared" si="280"/>
        <v>0.83333333333333337</v>
      </c>
      <c r="G6010" s="33">
        <f t="shared" si="281"/>
        <v>45553.833333333336</v>
      </c>
    </row>
    <row r="6011" spans="1:7" x14ac:dyDescent="0.45">
      <c r="A6011">
        <v>0</v>
      </c>
      <c r="B6011">
        <v>0</v>
      </c>
      <c r="C6011" t="s">
        <v>5678</v>
      </c>
      <c r="D6011" t="s">
        <v>5679</v>
      </c>
      <c r="E6011" s="32">
        <f t="shared" si="279"/>
        <v>45553</v>
      </c>
      <c r="F6011" s="51">
        <f t="shared" si="280"/>
        <v>0.85416666666666663</v>
      </c>
      <c r="G6011" s="33">
        <f t="shared" si="281"/>
        <v>45553.854166666664</v>
      </c>
    </row>
    <row r="6012" spans="1:7" x14ac:dyDescent="0.45">
      <c r="A6012">
        <v>0</v>
      </c>
      <c r="B6012">
        <v>0</v>
      </c>
      <c r="C6012" t="s">
        <v>5679</v>
      </c>
      <c r="D6012" t="s">
        <v>5680</v>
      </c>
      <c r="E6012" s="32">
        <f t="shared" si="279"/>
        <v>45553</v>
      </c>
      <c r="F6012" s="51">
        <f t="shared" si="280"/>
        <v>0.875</v>
      </c>
      <c r="G6012" s="33">
        <f t="shared" si="281"/>
        <v>45553.875</v>
      </c>
    </row>
    <row r="6013" spans="1:7" x14ac:dyDescent="0.45">
      <c r="A6013">
        <v>0</v>
      </c>
      <c r="B6013">
        <v>0</v>
      </c>
      <c r="C6013" t="s">
        <v>5680</v>
      </c>
      <c r="D6013" t="s">
        <v>5681</v>
      </c>
      <c r="E6013" s="32">
        <f t="shared" si="279"/>
        <v>45553</v>
      </c>
      <c r="F6013" s="51">
        <f t="shared" si="280"/>
        <v>0.89583333333333337</v>
      </c>
      <c r="G6013" s="33">
        <f t="shared" si="281"/>
        <v>45553.895833333336</v>
      </c>
    </row>
    <row r="6014" spans="1:7" x14ac:dyDescent="0.45">
      <c r="A6014">
        <v>0</v>
      </c>
      <c r="B6014">
        <v>0</v>
      </c>
      <c r="C6014" t="s">
        <v>5681</v>
      </c>
      <c r="D6014" t="s">
        <v>5682</v>
      </c>
      <c r="E6014" s="32">
        <f t="shared" si="279"/>
        <v>45553</v>
      </c>
      <c r="F6014" s="51">
        <f t="shared" si="280"/>
        <v>0.91666666666666663</v>
      </c>
      <c r="G6014" s="33">
        <f t="shared" si="281"/>
        <v>45553.916666666664</v>
      </c>
    </row>
    <row r="6015" spans="1:7" x14ac:dyDescent="0.45">
      <c r="A6015">
        <v>0</v>
      </c>
      <c r="B6015">
        <v>0</v>
      </c>
      <c r="C6015" t="s">
        <v>5682</v>
      </c>
      <c r="D6015" t="s">
        <v>5683</v>
      </c>
      <c r="E6015" s="32">
        <f t="shared" si="279"/>
        <v>45553</v>
      </c>
      <c r="F6015" s="51">
        <f t="shared" si="280"/>
        <v>0.9375</v>
      </c>
      <c r="G6015" s="33">
        <f t="shared" si="281"/>
        <v>45553.9375</v>
      </c>
    </row>
    <row r="6016" spans="1:7" x14ac:dyDescent="0.45">
      <c r="A6016">
        <v>0</v>
      </c>
      <c r="B6016">
        <v>0</v>
      </c>
      <c r="C6016" t="s">
        <v>5683</v>
      </c>
      <c r="D6016" t="s">
        <v>5684</v>
      </c>
      <c r="E6016" s="32">
        <f t="shared" si="279"/>
        <v>45553</v>
      </c>
      <c r="F6016" s="51">
        <f t="shared" si="280"/>
        <v>0.95833333333333337</v>
      </c>
      <c r="G6016" s="33">
        <f t="shared" si="281"/>
        <v>45553.958333333336</v>
      </c>
    </row>
    <row r="6017" spans="1:7" x14ac:dyDescent="0.45">
      <c r="A6017">
        <v>0</v>
      </c>
      <c r="B6017">
        <v>0</v>
      </c>
      <c r="C6017" t="s">
        <v>5684</v>
      </c>
      <c r="D6017" t="s">
        <v>5685</v>
      </c>
      <c r="E6017" s="32">
        <f t="shared" si="279"/>
        <v>45553</v>
      </c>
      <c r="F6017" s="51">
        <f t="shared" si="280"/>
        <v>0.97916666666666663</v>
      </c>
      <c r="G6017" s="33">
        <f t="shared" si="281"/>
        <v>45553.979166666664</v>
      </c>
    </row>
    <row r="6018" spans="1:7" x14ac:dyDescent="0.45">
      <c r="A6018">
        <v>0</v>
      </c>
      <c r="B6018">
        <v>0</v>
      </c>
      <c r="C6018" t="s">
        <v>5685</v>
      </c>
      <c r="D6018" t="s">
        <v>5686</v>
      </c>
      <c r="E6018" s="32">
        <f t="shared" si="279"/>
        <v>45554</v>
      </c>
      <c r="F6018" s="51">
        <f t="shared" si="280"/>
        <v>0</v>
      </c>
      <c r="G6018" s="33">
        <f t="shared" si="281"/>
        <v>45554</v>
      </c>
    </row>
    <row r="6019" spans="1:7" x14ac:dyDescent="0.45">
      <c r="A6019">
        <v>0</v>
      </c>
      <c r="B6019">
        <v>0</v>
      </c>
      <c r="C6019" t="s">
        <v>5686</v>
      </c>
      <c r="D6019" t="s">
        <v>5687</v>
      </c>
      <c r="E6019" s="32">
        <f t="shared" si="279"/>
        <v>45554</v>
      </c>
      <c r="F6019" s="51">
        <f t="shared" si="280"/>
        <v>2.0833333333333332E-2</v>
      </c>
      <c r="G6019" s="33">
        <f t="shared" si="281"/>
        <v>45554.020833333336</v>
      </c>
    </row>
    <row r="6020" spans="1:7" x14ac:dyDescent="0.45">
      <c r="A6020">
        <v>0</v>
      </c>
      <c r="B6020">
        <v>0</v>
      </c>
      <c r="C6020" t="s">
        <v>5687</v>
      </c>
      <c r="D6020" t="s">
        <v>5688</v>
      </c>
      <c r="E6020" s="32">
        <f t="shared" ref="E6020:E6083" si="282">DATE(MID(C6020,2,4),MID(C6020,7,2),MID(C6020,10,2))</f>
        <v>45554</v>
      </c>
      <c r="F6020" s="51">
        <f t="shared" ref="F6020:F6083" si="283">TIME(MID(C6020,13,2),MID(C6020,16,2),0)</f>
        <v>4.1666666666666664E-2</v>
      </c>
      <c r="G6020" s="33">
        <f t="shared" ref="G6020:G6083" si="284">E6020+F6020</f>
        <v>45554.041666666664</v>
      </c>
    </row>
    <row r="6021" spans="1:7" x14ac:dyDescent="0.45">
      <c r="A6021">
        <v>0</v>
      </c>
      <c r="B6021">
        <v>0</v>
      </c>
      <c r="C6021" t="s">
        <v>5688</v>
      </c>
      <c r="D6021" t="s">
        <v>5689</v>
      </c>
      <c r="E6021" s="32">
        <f t="shared" si="282"/>
        <v>45554</v>
      </c>
      <c r="F6021" s="51">
        <f t="shared" si="283"/>
        <v>6.25E-2</v>
      </c>
      <c r="G6021" s="33">
        <f t="shared" si="284"/>
        <v>45554.0625</v>
      </c>
    </row>
    <row r="6022" spans="1:7" x14ac:dyDescent="0.45">
      <c r="A6022">
        <v>0</v>
      </c>
      <c r="B6022">
        <v>0</v>
      </c>
      <c r="C6022" t="s">
        <v>5689</v>
      </c>
      <c r="D6022" t="s">
        <v>5690</v>
      </c>
      <c r="E6022" s="32">
        <f t="shared" si="282"/>
        <v>45554</v>
      </c>
      <c r="F6022" s="51">
        <f t="shared" si="283"/>
        <v>8.3333333333333329E-2</v>
      </c>
      <c r="G6022" s="33">
        <f t="shared" si="284"/>
        <v>45554.083333333336</v>
      </c>
    </row>
    <row r="6023" spans="1:7" x14ac:dyDescent="0.45">
      <c r="A6023">
        <v>0</v>
      </c>
      <c r="B6023">
        <v>0</v>
      </c>
      <c r="C6023" t="s">
        <v>5690</v>
      </c>
      <c r="D6023" t="s">
        <v>5691</v>
      </c>
      <c r="E6023" s="32">
        <f t="shared" si="282"/>
        <v>45554</v>
      </c>
      <c r="F6023" s="51">
        <f t="shared" si="283"/>
        <v>0.10416666666666667</v>
      </c>
      <c r="G6023" s="33">
        <f t="shared" si="284"/>
        <v>45554.104166666664</v>
      </c>
    </row>
    <row r="6024" spans="1:7" x14ac:dyDescent="0.45">
      <c r="A6024">
        <v>0</v>
      </c>
      <c r="B6024">
        <v>0</v>
      </c>
      <c r="C6024" t="s">
        <v>5691</v>
      </c>
      <c r="D6024" t="s">
        <v>5692</v>
      </c>
      <c r="E6024" s="32">
        <f t="shared" si="282"/>
        <v>45554</v>
      </c>
      <c r="F6024" s="51">
        <f t="shared" si="283"/>
        <v>0.125</v>
      </c>
      <c r="G6024" s="33">
        <f t="shared" si="284"/>
        <v>45554.125</v>
      </c>
    </row>
    <row r="6025" spans="1:7" x14ac:dyDescent="0.45">
      <c r="A6025">
        <v>0</v>
      </c>
      <c r="B6025">
        <v>0</v>
      </c>
      <c r="C6025" t="s">
        <v>5692</v>
      </c>
      <c r="D6025" t="s">
        <v>5693</v>
      </c>
      <c r="E6025" s="32">
        <f t="shared" si="282"/>
        <v>45554</v>
      </c>
      <c r="F6025" s="51">
        <f t="shared" si="283"/>
        <v>0.14583333333333334</v>
      </c>
      <c r="G6025" s="33">
        <f t="shared" si="284"/>
        <v>45554.145833333336</v>
      </c>
    </row>
    <row r="6026" spans="1:7" x14ac:dyDescent="0.45">
      <c r="A6026">
        <v>0</v>
      </c>
      <c r="B6026">
        <v>0</v>
      </c>
      <c r="C6026" t="s">
        <v>5693</v>
      </c>
      <c r="D6026" t="s">
        <v>5694</v>
      </c>
      <c r="E6026" s="32">
        <f t="shared" si="282"/>
        <v>45554</v>
      </c>
      <c r="F6026" s="51">
        <f t="shared" si="283"/>
        <v>0.16666666666666666</v>
      </c>
      <c r="G6026" s="33">
        <f t="shared" si="284"/>
        <v>45554.166666666664</v>
      </c>
    </row>
    <row r="6027" spans="1:7" x14ac:dyDescent="0.45">
      <c r="A6027">
        <v>0</v>
      </c>
      <c r="B6027">
        <v>0</v>
      </c>
      <c r="C6027" t="s">
        <v>5694</v>
      </c>
      <c r="D6027" t="s">
        <v>5695</v>
      </c>
      <c r="E6027" s="32">
        <f t="shared" si="282"/>
        <v>45554</v>
      </c>
      <c r="F6027" s="51">
        <f t="shared" si="283"/>
        <v>0.1875</v>
      </c>
      <c r="G6027" s="33">
        <f t="shared" si="284"/>
        <v>45554.1875</v>
      </c>
    </row>
    <row r="6028" spans="1:7" x14ac:dyDescent="0.45">
      <c r="A6028">
        <v>0</v>
      </c>
      <c r="B6028">
        <v>0</v>
      </c>
      <c r="C6028" t="s">
        <v>5695</v>
      </c>
      <c r="D6028" t="s">
        <v>5696</v>
      </c>
      <c r="E6028" s="32">
        <f t="shared" si="282"/>
        <v>45554</v>
      </c>
      <c r="F6028" s="51">
        <f t="shared" si="283"/>
        <v>0.20833333333333334</v>
      </c>
      <c r="G6028" s="33">
        <f t="shared" si="284"/>
        <v>45554.208333333336</v>
      </c>
    </row>
    <row r="6029" spans="1:7" x14ac:dyDescent="0.45">
      <c r="A6029">
        <v>0</v>
      </c>
      <c r="B6029">
        <v>0</v>
      </c>
      <c r="C6029" t="s">
        <v>5696</v>
      </c>
      <c r="D6029" t="s">
        <v>5697</v>
      </c>
      <c r="E6029" s="32">
        <f t="shared" si="282"/>
        <v>45554</v>
      </c>
      <c r="F6029" s="51">
        <f t="shared" si="283"/>
        <v>0.22916666666666666</v>
      </c>
      <c r="G6029" s="33">
        <f t="shared" si="284"/>
        <v>45554.229166666664</v>
      </c>
    </row>
    <row r="6030" spans="1:7" x14ac:dyDescent="0.45">
      <c r="A6030">
        <v>0</v>
      </c>
      <c r="B6030">
        <v>0</v>
      </c>
      <c r="C6030" t="s">
        <v>5697</v>
      </c>
      <c r="D6030" t="s">
        <v>5698</v>
      </c>
      <c r="E6030" s="32">
        <f t="shared" si="282"/>
        <v>45554</v>
      </c>
      <c r="F6030" s="51">
        <f t="shared" si="283"/>
        <v>0.25</v>
      </c>
      <c r="G6030" s="33">
        <f t="shared" si="284"/>
        <v>45554.25</v>
      </c>
    </row>
    <row r="6031" spans="1:7" x14ac:dyDescent="0.45">
      <c r="A6031">
        <v>0</v>
      </c>
      <c r="B6031">
        <v>0</v>
      </c>
      <c r="C6031" t="s">
        <v>5698</v>
      </c>
      <c r="D6031" t="s">
        <v>5699</v>
      </c>
      <c r="E6031" s="32">
        <f t="shared" si="282"/>
        <v>45554</v>
      </c>
      <c r="F6031" s="51">
        <f t="shared" si="283"/>
        <v>0.27083333333333331</v>
      </c>
      <c r="G6031" s="33">
        <f t="shared" si="284"/>
        <v>45554.270833333336</v>
      </c>
    </row>
    <row r="6032" spans="1:7" x14ac:dyDescent="0.45">
      <c r="A6032">
        <v>0</v>
      </c>
      <c r="B6032">
        <v>0</v>
      </c>
      <c r="C6032" t="s">
        <v>5699</v>
      </c>
      <c r="D6032" t="s">
        <v>5700</v>
      </c>
      <c r="E6032" s="32">
        <f t="shared" si="282"/>
        <v>45554</v>
      </c>
      <c r="F6032" s="51">
        <f t="shared" si="283"/>
        <v>0.29166666666666669</v>
      </c>
      <c r="G6032" s="33">
        <f t="shared" si="284"/>
        <v>45554.291666666664</v>
      </c>
    </row>
    <row r="6033" spans="1:7" x14ac:dyDescent="0.45">
      <c r="A6033">
        <v>0</v>
      </c>
      <c r="B6033">
        <v>0</v>
      </c>
      <c r="C6033" t="s">
        <v>5700</v>
      </c>
      <c r="D6033" t="s">
        <v>5701</v>
      </c>
      <c r="E6033" s="32">
        <f t="shared" si="282"/>
        <v>45554</v>
      </c>
      <c r="F6033" s="51">
        <f t="shared" si="283"/>
        <v>0.3125</v>
      </c>
      <c r="G6033" s="33">
        <f t="shared" si="284"/>
        <v>45554.3125</v>
      </c>
    </row>
    <row r="6034" spans="1:7" x14ac:dyDescent="0.45">
      <c r="A6034">
        <v>0</v>
      </c>
      <c r="B6034">
        <v>0</v>
      </c>
      <c r="C6034" t="s">
        <v>5701</v>
      </c>
      <c r="D6034" t="s">
        <v>5702</v>
      </c>
      <c r="E6034" s="32">
        <f t="shared" si="282"/>
        <v>45554</v>
      </c>
      <c r="F6034" s="51">
        <f t="shared" si="283"/>
        <v>0.33333333333333331</v>
      </c>
      <c r="G6034" s="33">
        <f t="shared" si="284"/>
        <v>45554.333333333336</v>
      </c>
    </row>
    <row r="6035" spans="1:7" x14ac:dyDescent="0.45">
      <c r="A6035">
        <v>0</v>
      </c>
      <c r="B6035">
        <v>0</v>
      </c>
      <c r="C6035" t="s">
        <v>5702</v>
      </c>
      <c r="D6035" t="s">
        <v>5703</v>
      </c>
      <c r="E6035" s="32">
        <f t="shared" si="282"/>
        <v>45554</v>
      </c>
      <c r="F6035" s="51">
        <f t="shared" si="283"/>
        <v>0.35416666666666669</v>
      </c>
      <c r="G6035" s="33">
        <f t="shared" si="284"/>
        <v>45554.354166666664</v>
      </c>
    </row>
    <row r="6036" spans="1:7" x14ac:dyDescent="0.45">
      <c r="A6036">
        <v>0</v>
      </c>
      <c r="B6036">
        <v>0</v>
      </c>
      <c r="C6036" t="s">
        <v>5703</v>
      </c>
      <c r="D6036" t="s">
        <v>5704</v>
      </c>
      <c r="E6036" s="32">
        <f t="shared" si="282"/>
        <v>45554</v>
      </c>
      <c r="F6036" s="51">
        <f t="shared" si="283"/>
        <v>0.375</v>
      </c>
      <c r="G6036" s="33">
        <f t="shared" si="284"/>
        <v>45554.375</v>
      </c>
    </row>
    <row r="6037" spans="1:7" x14ac:dyDescent="0.45">
      <c r="A6037">
        <v>0</v>
      </c>
      <c r="B6037">
        <v>0</v>
      </c>
      <c r="C6037" t="s">
        <v>5704</v>
      </c>
      <c r="D6037" t="s">
        <v>5705</v>
      </c>
      <c r="E6037" s="32">
        <f t="shared" si="282"/>
        <v>45554</v>
      </c>
      <c r="F6037" s="51">
        <f t="shared" si="283"/>
        <v>0.39583333333333331</v>
      </c>
      <c r="G6037" s="33">
        <f t="shared" si="284"/>
        <v>45554.395833333336</v>
      </c>
    </row>
    <row r="6038" spans="1:7" x14ac:dyDescent="0.45">
      <c r="A6038">
        <v>0</v>
      </c>
      <c r="B6038">
        <v>0</v>
      </c>
      <c r="C6038" t="s">
        <v>5705</v>
      </c>
      <c r="D6038" t="s">
        <v>5706</v>
      </c>
      <c r="E6038" s="32">
        <f t="shared" si="282"/>
        <v>45554</v>
      </c>
      <c r="F6038" s="51">
        <f t="shared" si="283"/>
        <v>0.41666666666666669</v>
      </c>
      <c r="G6038" s="33">
        <f t="shared" si="284"/>
        <v>45554.416666666664</v>
      </c>
    </row>
    <row r="6039" spans="1:7" x14ac:dyDescent="0.45">
      <c r="A6039">
        <v>0</v>
      </c>
      <c r="B6039">
        <v>0</v>
      </c>
      <c r="C6039" t="s">
        <v>5706</v>
      </c>
      <c r="D6039" t="s">
        <v>5707</v>
      </c>
      <c r="E6039" s="32">
        <f t="shared" si="282"/>
        <v>45554</v>
      </c>
      <c r="F6039" s="51">
        <f t="shared" si="283"/>
        <v>0.4375</v>
      </c>
      <c r="G6039" s="33">
        <f t="shared" si="284"/>
        <v>45554.4375</v>
      </c>
    </row>
    <row r="6040" spans="1:7" x14ac:dyDescent="0.45">
      <c r="A6040">
        <v>0</v>
      </c>
      <c r="B6040">
        <v>0</v>
      </c>
      <c r="C6040" t="s">
        <v>5707</v>
      </c>
      <c r="D6040" t="s">
        <v>5708</v>
      </c>
      <c r="E6040" s="32">
        <f t="shared" si="282"/>
        <v>45554</v>
      </c>
      <c r="F6040" s="51">
        <f t="shared" si="283"/>
        <v>0.45833333333333331</v>
      </c>
      <c r="G6040" s="33">
        <f t="shared" si="284"/>
        <v>45554.458333333336</v>
      </c>
    </row>
    <row r="6041" spans="1:7" x14ac:dyDescent="0.45">
      <c r="A6041">
        <v>0</v>
      </c>
      <c r="B6041">
        <v>0</v>
      </c>
      <c r="C6041" t="s">
        <v>5708</v>
      </c>
      <c r="D6041" t="s">
        <v>5709</v>
      </c>
      <c r="E6041" s="32">
        <f t="shared" si="282"/>
        <v>45554</v>
      </c>
      <c r="F6041" s="51">
        <f t="shared" si="283"/>
        <v>0.47916666666666669</v>
      </c>
      <c r="G6041" s="33">
        <f t="shared" si="284"/>
        <v>45554.479166666664</v>
      </c>
    </row>
    <row r="6042" spans="1:7" x14ac:dyDescent="0.45">
      <c r="A6042">
        <v>0</v>
      </c>
      <c r="B6042">
        <v>0</v>
      </c>
      <c r="C6042" t="s">
        <v>5709</v>
      </c>
      <c r="D6042" t="s">
        <v>5710</v>
      </c>
      <c r="E6042" s="32">
        <f t="shared" si="282"/>
        <v>45554</v>
      </c>
      <c r="F6042" s="51">
        <f t="shared" si="283"/>
        <v>0.5</v>
      </c>
      <c r="G6042" s="33">
        <f t="shared" si="284"/>
        <v>45554.5</v>
      </c>
    </row>
    <row r="6043" spans="1:7" x14ac:dyDescent="0.45">
      <c r="A6043">
        <v>0</v>
      </c>
      <c r="B6043">
        <v>0</v>
      </c>
      <c r="C6043" t="s">
        <v>5710</v>
      </c>
      <c r="D6043" t="s">
        <v>5711</v>
      </c>
      <c r="E6043" s="32">
        <f t="shared" si="282"/>
        <v>45554</v>
      </c>
      <c r="F6043" s="51">
        <f t="shared" si="283"/>
        <v>0.52083333333333337</v>
      </c>
      <c r="G6043" s="33">
        <f t="shared" si="284"/>
        <v>45554.520833333336</v>
      </c>
    </row>
    <row r="6044" spans="1:7" x14ac:dyDescent="0.45">
      <c r="A6044">
        <v>0</v>
      </c>
      <c r="B6044">
        <v>0</v>
      </c>
      <c r="C6044" t="s">
        <v>5711</v>
      </c>
      <c r="D6044" t="s">
        <v>5712</v>
      </c>
      <c r="E6044" s="32">
        <f t="shared" si="282"/>
        <v>45554</v>
      </c>
      <c r="F6044" s="51">
        <f t="shared" si="283"/>
        <v>0.54166666666666663</v>
      </c>
      <c r="G6044" s="33">
        <f t="shared" si="284"/>
        <v>45554.541666666664</v>
      </c>
    </row>
    <row r="6045" spans="1:7" x14ac:dyDescent="0.45">
      <c r="A6045">
        <v>0</v>
      </c>
      <c r="B6045">
        <v>0</v>
      </c>
      <c r="C6045" t="s">
        <v>5712</v>
      </c>
      <c r="D6045" t="s">
        <v>5713</v>
      </c>
      <c r="E6045" s="32">
        <f t="shared" si="282"/>
        <v>45554</v>
      </c>
      <c r="F6045" s="51">
        <f t="shared" si="283"/>
        <v>0.5625</v>
      </c>
      <c r="G6045" s="33">
        <f t="shared" si="284"/>
        <v>45554.5625</v>
      </c>
    </row>
    <row r="6046" spans="1:7" x14ac:dyDescent="0.45">
      <c r="A6046">
        <v>0</v>
      </c>
      <c r="B6046">
        <v>0</v>
      </c>
      <c r="C6046" t="s">
        <v>5713</v>
      </c>
      <c r="D6046" t="s">
        <v>5714</v>
      </c>
      <c r="E6046" s="32">
        <f t="shared" si="282"/>
        <v>45554</v>
      </c>
      <c r="F6046" s="51">
        <f t="shared" si="283"/>
        <v>0.58333333333333337</v>
      </c>
      <c r="G6046" s="33">
        <f t="shared" si="284"/>
        <v>45554.583333333336</v>
      </c>
    </row>
    <row r="6047" spans="1:7" x14ac:dyDescent="0.45">
      <c r="A6047">
        <v>0</v>
      </c>
      <c r="B6047">
        <v>0</v>
      </c>
      <c r="C6047" t="s">
        <v>5714</v>
      </c>
      <c r="D6047" t="s">
        <v>5715</v>
      </c>
      <c r="E6047" s="32">
        <f t="shared" si="282"/>
        <v>45554</v>
      </c>
      <c r="F6047" s="51">
        <f t="shared" si="283"/>
        <v>0.60416666666666663</v>
      </c>
      <c r="G6047" s="33">
        <f t="shared" si="284"/>
        <v>45554.604166666664</v>
      </c>
    </row>
    <row r="6048" spans="1:7" x14ac:dyDescent="0.45">
      <c r="A6048">
        <v>0</v>
      </c>
      <c r="B6048">
        <v>0</v>
      </c>
      <c r="C6048" t="s">
        <v>5715</v>
      </c>
      <c r="D6048" t="s">
        <v>5716</v>
      </c>
      <c r="E6048" s="32">
        <f t="shared" si="282"/>
        <v>45554</v>
      </c>
      <c r="F6048" s="51">
        <f t="shared" si="283"/>
        <v>0.625</v>
      </c>
      <c r="G6048" s="33">
        <f t="shared" si="284"/>
        <v>45554.625</v>
      </c>
    </row>
    <row r="6049" spans="1:7" x14ac:dyDescent="0.45">
      <c r="A6049">
        <v>0</v>
      </c>
      <c r="B6049">
        <v>0</v>
      </c>
      <c r="C6049" t="s">
        <v>5716</v>
      </c>
      <c r="D6049" t="s">
        <v>5717</v>
      </c>
      <c r="E6049" s="32">
        <f t="shared" si="282"/>
        <v>45554</v>
      </c>
      <c r="F6049" s="51">
        <f t="shared" si="283"/>
        <v>0.64583333333333337</v>
      </c>
      <c r="G6049" s="33">
        <f t="shared" si="284"/>
        <v>45554.645833333336</v>
      </c>
    </row>
    <row r="6050" spans="1:7" x14ac:dyDescent="0.45">
      <c r="A6050">
        <v>0</v>
      </c>
      <c r="B6050">
        <v>0</v>
      </c>
      <c r="C6050" t="s">
        <v>5717</v>
      </c>
      <c r="D6050" t="s">
        <v>5718</v>
      </c>
      <c r="E6050" s="32">
        <f t="shared" si="282"/>
        <v>45554</v>
      </c>
      <c r="F6050" s="51">
        <f t="shared" si="283"/>
        <v>0.66666666666666663</v>
      </c>
      <c r="G6050" s="33">
        <f t="shared" si="284"/>
        <v>45554.666666666664</v>
      </c>
    </row>
    <row r="6051" spans="1:7" x14ac:dyDescent="0.45">
      <c r="A6051">
        <v>0</v>
      </c>
      <c r="B6051">
        <v>0</v>
      </c>
      <c r="C6051" t="s">
        <v>5718</v>
      </c>
      <c r="D6051" t="s">
        <v>5719</v>
      </c>
      <c r="E6051" s="32">
        <f t="shared" si="282"/>
        <v>45554</v>
      </c>
      <c r="F6051" s="51">
        <f t="shared" si="283"/>
        <v>0.6875</v>
      </c>
      <c r="G6051" s="33">
        <f t="shared" si="284"/>
        <v>45554.6875</v>
      </c>
    </row>
    <row r="6052" spans="1:7" x14ac:dyDescent="0.45">
      <c r="A6052">
        <v>0</v>
      </c>
      <c r="B6052">
        <v>0</v>
      </c>
      <c r="C6052" t="s">
        <v>5719</v>
      </c>
      <c r="D6052" t="s">
        <v>5720</v>
      </c>
      <c r="E6052" s="32">
        <f t="shared" si="282"/>
        <v>45554</v>
      </c>
      <c r="F6052" s="51">
        <f t="shared" si="283"/>
        <v>0.70833333333333337</v>
      </c>
      <c r="G6052" s="33">
        <f t="shared" si="284"/>
        <v>45554.708333333336</v>
      </c>
    </row>
    <row r="6053" spans="1:7" x14ac:dyDescent="0.45">
      <c r="A6053">
        <v>0</v>
      </c>
      <c r="B6053">
        <v>0</v>
      </c>
      <c r="C6053" t="s">
        <v>5720</v>
      </c>
      <c r="D6053" t="s">
        <v>5721</v>
      </c>
      <c r="E6053" s="32">
        <f t="shared" si="282"/>
        <v>45554</v>
      </c>
      <c r="F6053" s="51">
        <f t="shared" si="283"/>
        <v>0.72916666666666663</v>
      </c>
      <c r="G6053" s="33">
        <f t="shared" si="284"/>
        <v>45554.729166666664</v>
      </c>
    </row>
    <row r="6054" spans="1:7" x14ac:dyDescent="0.45">
      <c r="A6054">
        <v>0</v>
      </c>
      <c r="B6054">
        <v>0</v>
      </c>
      <c r="C6054" t="s">
        <v>5721</v>
      </c>
      <c r="D6054" t="s">
        <v>5722</v>
      </c>
      <c r="E6054" s="32">
        <f t="shared" si="282"/>
        <v>45554</v>
      </c>
      <c r="F6054" s="51">
        <f t="shared" si="283"/>
        <v>0.75</v>
      </c>
      <c r="G6054" s="33">
        <f t="shared" si="284"/>
        <v>45554.75</v>
      </c>
    </row>
    <row r="6055" spans="1:7" x14ac:dyDescent="0.45">
      <c r="A6055">
        <v>0</v>
      </c>
      <c r="B6055">
        <v>0</v>
      </c>
      <c r="C6055" t="s">
        <v>5722</v>
      </c>
      <c r="D6055" t="s">
        <v>5723</v>
      </c>
      <c r="E6055" s="32">
        <f t="shared" si="282"/>
        <v>45554</v>
      </c>
      <c r="F6055" s="51">
        <f t="shared" si="283"/>
        <v>0.77083333333333337</v>
      </c>
      <c r="G6055" s="33">
        <f t="shared" si="284"/>
        <v>45554.770833333336</v>
      </c>
    </row>
    <row r="6056" spans="1:7" x14ac:dyDescent="0.45">
      <c r="A6056">
        <v>0</v>
      </c>
      <c r="B6056">
        <v>0</v>
      </c>
      <c r="C6056" t="s">
        <v>5723</v>
      </c>
      <c r="D6056" t="s">
        <v>5724</v>
      </c>
      <c r="E6056" s="32">
        <f t="shared" si="282"/>
        <v>45554</v>
      </c>
      <c r="F6056" s="51">
        <f t="shared" si="283"/>
        <v>0.79166666666666663</v>
      </c>
      <c r="G6056" s="33">
        <f t="shared" si="284"/>
        <v>45554.791666666664</v>
      </c>
    </row>
    <row r="6057" spans="1:7" x14ac:dyDescent="0.45">
      <c r="A6057">
        <v>0</v>
      </c>
      <c r="B6057">
        <v>0</v>
      </c>
      <c r="C6057" t="s">
        <v>5724</v>
      </c>
      <c r="D6057" t="s">
        <v>5725</v>
      </c>
      <c r="E6057" s="32">
        <f t="shared" si="282"/>
        <v>45554</v>
      </c>
      <c r="F6057" s="51">
        <f t="shared" si="283"/>
        <v>0.8125</v>
      </c>
      <c r="G6057" s="33">
        <f t="shared" si="284"/>
        <v>45554.8125</v>
      </c>
    </row>
    <row r="6058" spans="1:7" x14ac:dyDescent="0.45">
      <c r="A6058">
        <v>0</v>
      </c>
      <c r="B6058">
        <v>0</v>
      </c>
      <c r="C6058" t="s">
        <v>5725</v>
      </c>
      <c r="D6058" t="s">
        <v>5726</v>
      </c>
      <c r="E6058" s="32">
        <f t="shared" si="282"/>
        <v>45554</v>
      </c>
      <c r="F6058" s="51">
        <f t="shared" si="283"/>
        <v>0.83333333333333337</v>
      </c>
      <c r="G6058" s="33">
        <f t="shared" si="284"/>
        <v>45554.833333333336</v>
      </c>
    </row>
    <row r="6059" spans="1:7" x14ac:dyDescent="0.45">
      <c r="A6059">
        <v>0</v>
      </c>
      <c r="B6059">
        <v>0</v>
      </c>
      <c r="C6059" t="s">
        <v>5726</v>
      </c>
      <c r="D6059" t="s">
        <v>5727</v>
      </c>
      <c r="E6059" s="32">
        <f t="shared" si="282"/>
        <v>45554</v>
      </c>
      <c r="F6059" s="51">
        <f t="shared" si="283"/>
        <v>0.85416666666666663</v>
      </c>
      <c r="G6059" s="33">
        <f t="shared" si="284"/>
        <v>45554.854166666664</v>
      </c>
    </row>
    <row r="6060" spans="1:7" x14ac:dyDescent="0.45">
      <c r="A6060">
        <v>0</v>
      </c>
      <c r="B6060">
        <v>0</v>
      </c>
      <c r="C6060" t="s">
        <v>5727</v>
      </c>
      <c r="D6060" t="s">
        <v>5728</v>
      </c>
      <c r="E6060" s="32">
        <f t="shared" si="282"/>
        <v>45554</v>
      </c>
      <c r="F6060" s="51">
        <f t="shared" si="283"/>
        <v>0.875</v>
      </c>
      <c r="G6060" s="33">
        <f t="shared" si="284"/>
        <v>45554.875</v>
      </c>
    </row>
    <row r="6061" spans="1:7" x14ac:dyDescent="0.45">
      <c r="A6061">
        <v>0</v>
      </c>
      <c r="B6061">
        <v>0</v>
      </c>
      <c r="C6061" t="s">
        <v>5728</v>
      </c>
      <c r="D6061" t="s">
        <v>11101</v>
      </c>
      <c r="E6061" s="32">
        <f t="shared" si="282"/>
        <v>45554</v>
      </c>
      <c r="F6061" s="51">
        <f t="shared" si="283"/>
        <v>0.89583333333333337</v>
      </c>
      <c r="G6061" s="33">
        <f t="shared" si="284"/>
        <v>45554.895833333336</v>
      </c>
    </row>
    <row r="6062" spans="1:7" x14ac:dyDescent="0.45">
      <c r="A6062">
        <v>0</v>
      </c>
      <c r="B6062">
        <v>0</v>
      </c>
      <c r="C6062" t="s">
        <v>11101</v>
      </c>
      <c r="D6062" t="s">
        <v>11102</v>
      </c>
      <c r="E6062" s="32">
        <f t="shared" si="282"/>
        <v>45554</v>
      </c>
      <c r="F6062" s="51">
        <f t="shared" si="283"/>
        <v>0.91666666666666663</v>
      </c>
      <c r="G6062" s="33">
        <f t="shared" si="284"/>
        <v>45554.916666666664</v>
      </c>
    </row>
    <row r="6063" spans="1:7" x14ac:dyDescent="0.45">
      <c r="A6063">
        <v>0</v>
      </c>
      <c r="B6063">
        <v>0</v>
      </c>
      <c r="C6063" t="s">
        <v>11102</v>
      </c>
      <c r="D6063" t="s">
        <v>11103</v>
      </c>
      <c r="E6063" s="32">
        <f t="shared" si="282"/>
        <v>45554</v>
      </c>
      <c r="F6063" s="51">
        <f t="shared" si="283"/>
        <v>0.9375</v>
      </c>
      <c r="G6063" s="33">
        <f t="shared" si="284"/>
        <v>45554.9375</v>
      </c>
    </row>
    <row r="6064" spans="1:7" x14ac:dyDescent="0.45">
      <c r="A6064">
        <v>0</v>
      </c>
      <c r="B6064">
        <v>0</v>
      </c>
      <c r="C6064" t="s">
        <v>11103</v>
      </c>
      <c r="D6064" t="s">
        <v>11104</v>
      </c>
      <c r="E6064" s="32">
        <f t="shared" si="282"/>
        <v>45554</v>
      </c>
      <c r="F6064" s="51">
        <f t="shared" si="283"/>
        <v>0.95833333333333337</v>
      </c>
      <c r="G6064" s="33">
        <f t="shared" si="284"/>
        <v>45554.958333333336</v>
      </c>
    </row>
    <row r="6065" spans="1:7" x14ac:dyDescent="0.45">
      <c r="A6065">
        <v>0</v>
      </c>
      <c r="B6065">
        <v>0</v>
      </c>
      <c r="C6065" t="s">
        <v>11104</v>
      </c>
      <c r="D6065" t="s">
        <v>11105</v>
      </c>
      <c r="E6065" s="32">
        <f t="shared" si="282"/>
        <v>45554</v>
      </c>
      <c r="F6065" s="51">
        <f t="shared" si="283"/>
        <v>0.97916666666666663</v>
      </c>
      <c r="G6065" s="33">
        <f t="shared" si="284"/>
        <v>45554.979166666664</v>
      </c>
    </row>
    <row r="6066" spans="1:7" x14ac:dyDescent="0.45">
      <c r="A6066">
        <v>0</v>
      </c>
      <c r="B6066">
        <v>0</v>
      </c>
      <c r="C6066" t="s">
        <v>11105</v>
      </c>
      <c r="D6066" t="s">
        <v>11106</v>
      </c>
      <c r="E6066" s="32">
        <f t="shared" si="282"/>
        <v>45555</v>
      </c>
      <c r="F6066" s="51">
        <f t="shared" si="283"/>
        <v>0</v>
      </c>
      <c r="G6066" s="33">
        <f t="shared" si="284"/>
        <v>45555</v>
      </c>
    </row>
    <row r="6067" spans="1:7" x14ac:dyDescent="0.45">
      <c r="A6067">
        <v>0</v>
      </c>
      <c r="B6067">
        <v>0</v>
      </c>
      <c r="C6067" t="s">
        <v>11106</v>
      </c>
      <c r="D6067" t="s">
        <v>11107</v>
      </c>
      <c r="E6067" s="32">
        <f t="shared" si="282"/>
        <v>45555</v>
      </c>
      <c r="F6067" s="51">
        <f t="shared" si="283"/>
        <v>2.0833333333333332E-2</v>
      </c>
      <c r="G6067" s="33">
        <f t="shared" si="284"/>
        <v>45555.020833333336</v>
      </c>
    </row>
    <row r="6068" spans="1:7" x14ac:dyDescent="0.45">
      <c r="A6068">
        <v>0</v>
      </c>
      <c r="B6068">
        <v>0</v>
      </c>
      <c r="C6068" t="s">
        <v>11107</v>
      </c>
      <c r="D6068" t="s">
        <v>11108</v>
      </c>
      <c r="E6068" s="32">
        <f t="shared" si="282"/>
        <v>45555</v>
      </c>
      <c r="F6068" s="51">
        <f t="shared" si="283"/>
        <v>4.1666666666666664E-2</v>
      </c>
      <c r="G6068" s="33">
        <f t="shared" si="284"/>
        <v>45555.041666666664</v>
      </c>
    </row>
    <row r="6069" spans="1:7" x14ac:dyDescent="0.45">
      <c r="A6069">
        <v>0</v>
      </c>
      <c r="B6069">
        <v>0</v>
      </c>
      <c r="C6069" t="s">
        <v>11108</v>
      </c>
      <c r="D6069" t="s">
        <v>11109</v>
      </c>
      <c r="E6069" s="32">
        <f t="shared" si="282"/>
        <v>45555</v>
      </c>
      <c r="F6069" s="51">
        <f t="shared" si="283"/>
        <v>6.25E-2</v>
      </c>
      <c r="G6069" s="33">
        <f t="shared" si="284"/>
        <v>45555.0625</v>
      </c>
    </row>
    <row r="6070" spans="1:7" x14ac:dyDescent="0.45">
      <c r="A6070">
        <v>0</v>
      </c>
      <c r="B6070">
        <v>0</v>
      </c>
      <c r="C6070" t="s">
        <v>11109</v>
      </c>
      <c r="D6070" t="s">
        <v>11110</v>
      </c>
      <c r="E6070" s="32">
        <f t="shared" si="282"/>
        <v>45555</v>
      </c>
      <c r="F6070" s="51">
        <f t="shared" si="283"/>
        <v>8.3333333333333329E-2</v>
      </c>
      <c r="G6070" s="33">
        <f t="shared" si="284"/>
        <v>45555.083333333336</v>
      </c>
    </row>
    <row r="6071" spans="1:7" x14ac:dyDescent="0.45">
      <c r="A6071">
        <v>0</v>
      </c>
      <c r="B6071">
        <v>0</v>
      </c>
      <c r="C6071" t="s">
        <v>11110</v>
      </c>
      <c r="D6071" t="s">
        <v>11111</v>
      </c>
      <c r="E6071" s="32">
        <f t="shared" si="282"/>
        <v>45555</v>
      </c>
      <c r="F6071" s="51">
        <f t="shared" si="283"/>
        <v>0.10416666666666667</v>
      </c>
      <c r="G6071" s="33">
        <f t="shared" si="284"/>
        <v>45555.104166666664</v>
      </c>
    </row>
    <row r="6072" spans="1:7" x14ac:dyDescent="0.45">
      <c r="A6072">
        <v>0</v>
      </c>
      <c r="B6072">
        <v>0</v>
      </c>
      <c r="C6072" t="s">
        <v>11111</v>
      </c>
      <c r="D6072" t="s">
        <v>11112</v>
      </c>
      <c r="E6072" s="32">
        <f t="shared" si="282"/>
        <v>45555</v>
      </c>
      <c r="F6072" s="51">
        <f t="shared" si="283"/>
        <v>0.125</v>
      </c>
      <c r="G6072" s="33">
        <f t="shared" si="284"/>
        <v>45555.125</v>
      </c>
    </row>
    <row r="6073" spans="1:7" x14ac:dyDescent="0.45">
      <c r="A6073">
        <v>0</v>
      </c>
      <c r="B6073">
        <v>0</v>
      </c>
      <c r="C6073" t="s">
        <v>11112</v>
      </c>
      <c r="D6073" t="s">
        <v>11113</v>
      </c>
      <c r="E6073" s="32">
        <f t="shared" si="282"/>
        <v>45555</v>
      </c>
      <c r="F6073" s="51">
        <f t="shared" si="283"/>
        <v>0.14583333333333334</v>
      </c>
      <c r="G6073" s="33">
        <f t="shared" si="284"/>
        <v>45555.145833333336</v>
      </c>
    </row>
    <row r="6074" spans="1:7" x14ac:dyDescent="0.45">
      <c r="A6074">
        <v>0</v>
      </c>
      <c r="B6074">
        <v>0</v>
      </c>
      <c r="C6074" t="s">
        <v>11113</v>
      </c>
      <c r="D6074" t="s">
        <v>11114</v>
      </c>
      <c r="E6074" s="32">
        <f t="shared" si="282"/>
        <v>45555</v>
      </c>
      <c r="F6074" s="51">
        <f t="shared" si="283"/>
        <v>0.16666666666666666</v>
      </c>
      <c r="G6074" s="33">
        <f t="shared" si="284"/>
        <v>45555.166666666664</v>
      </c>
    </row>
    <row r="6075" spans="1:7" x14ac:dyDescent="0.45">
      <c r="A6075">
        <v>0</v>
      </c>
      <c r="B6075">
        <v>0</v>
      </c>
      <c r="C6075" t="s">
        <v>11114</v>
      </c>
      <c r="D6075" t="s">
        <v>11115</v>
      </c>
      <c r="E6075" s="32">
        <f t="shared" si="282"/>
        <v>45555</v>
      </c>
      <c r="F6075" s="51">
        <f t="shared" si="283"/>
        <v>0.1875</v>
      </c>
      <c r="G6075" s="33">
        <f t="shared" si="284"/>
        <v>45555.1875</v>
      </c>
    </row>
    <row r="6076" spans="1:7" x14ac:dyDescent="0.45">
      <c r="A6076">
        <v>0</v>
      </c>
      <c r="B6076">
        <v>0</v>
      </c>
      <c r="C6076" t="s">
        <v>11115</v>
      </c>
      <c r="D6076" t="s">
        <v>11116</v>
      </c>
      <c r="E6076" s="32">
        <f t="shared" si="282"/>
        <v>45555</v>
      </c>
      <c r="F6076" s="51">
        <f t="shared" si="283"/>
        <v>0.20833333333333334</v>
      </c>
      <c r="G6076" s="33">
        <f t="shared" si="284"/>
        <v>45555.208333333336</v>
      </c>
    </row>
    <row r="6077" spans="1:7" x14ac:dyDescent="0.45">
      <c r="A6077">
        <v>0</v>
      </c>
      <c r="B6077">
        <v>0</v>
      </c>
      <c r="C6077" t="s">
        <v>11116</v>
      </c>
      <c r="D6077" t="s">
        <v>11117</v>
      </c>
      <c r="E6077" s="32">
        <f t="shared" si="282"/>
        <v>45555</v>
      </c>
      <c r="F6077" s="51">
        <f t="shared" si="283"/>
        <v>0.22916666666666666</v>
      </c>
      <c r="G6077" s="33">
        <f t="shared" si="284"/>
        <v>45555.229166666664</v>
      </c>
    </row>
    <row r="6078" spans="1:7" x14ac:dyDescent="0.45">
      <c r="A6078">
        <v>0</v>
      </c>
      <c r="B6078">
        <v>0</v>
      </c>
      <c r="C6078" t="s">
        <v>11117</v>
      </c>
      <c r="D6078" t="s">
        <v>11118</v>
      </c>
      <c r="E6078" s="32">
        <f t="shared" si="282"/>
        <v>45555</v>
      </c>
      <c r="F6078" s="51">
        <f t="shared" si="283"/>
        <v>0.25</v>
      </c>
      <c r="G6078" s="33">
        <f t="shared" si="284"/>
        <v>45555.25</v>
      </c>
    </row>
    <row r="6079" spans="1:7" x14ac:dyDescent="0.45">
      <c r="A6079">
        <v>0</v>
      </c>
      <c r="B6079">
        <v>0</v>
      </c>
      <c r="C6079" t="s">
        <v>11118</v>
      </c>
      <c r="D6079" t="s">
        <v>11119</v>
      </c>
      <c r="E6079" s="32">
        <f t="shared" si="282"/>
        <v>45555</v>
      </c>
      <c r="F6079" s="51">
        <f t="shared" si="283"/>
        <v>0.27083333333333331</v>
      </c>
      <c r="G6079" s="33">
        <f t="shared" si="284"/>
        <v>45555.270833333336</v>
      </c>
    </row>
    <row r="6080" spans="1:7" x14ac:dyDescent="0.45">
      <c r="A6080">
        <v>0</v>
      </c>
      <c r="B6080">
        <v>0</v>
      </c>
      <c r="C6080" t="s">
        <v>11119</v>
      </c>
      <c r="D6080" t="s">
        <v>11120</v>
      </c>
      <c r="E6080" s="32">
        <f t="shared" si="282"/>
        <v>45555</v>
      </c>
      <c r="F6080" s="51">
        <f t="shared" si="283"/>
        <v>0.29166666666666669</v>
      </c>
      <c r="G6080" s="33">
        <f t="shared" si="284"/>
        <v>45555.291666666664</v>
      </c>
    </row>
    <row r="6081" spans="1:7" x14ac:dyDescent="0.45">
      <c r="A6081">
        <v>0</v>
      </c>
      <c r="B6081">
        <v>0</v>
      </c>
      <c r="C6081" t="s">
        <v>11120</v>
      </c>
      <c r="D6081" t="s">
        <v>11121</v>
      </c>
      <c r="E6081" s="32">
        <f t="shared" si="282"/>
        <v>45555</v>
      </c>
      <c r="F6081" s="51">
        <f t="shared" si="283"/>
        <v>0.3125</v>
      </c>
      <c r="G6081" s="33">
        <f t="shared" si="284"/>
        <v>45555.3125</v>
      </c>
    </row>
    <row r="6082" spans="1:7" x14ac:dyDescent="0.45">
      <c r="A6082">
        <v>0</v>
      </c>
      <c r="B6082">
        <v>0</v>
      </c>
      <c r="C6082" t="s">
        <v>11121</v>
      </c>
      <c r="D6082" t="s">
        <v>11122</v>
      </c>
      <c r="E6082" s="32">
        <f t="shared" si="282"/>
        <v>45555</v>
      </c>
      <c r="F6082" s="51">
        <f t="shared" si="283"/>
        <v>0.33333333333333331</v>
      </c>
      <c r="G6082" s="33">
        <f t="shared" si="284"/>
        <v>45555.333333333336</v>
      </c>
    </row>
    <row r="6083" spans="1:7" x14ac:dyDescent="0.45">
      <c r="A6083">
        <v>0</v>
      </c>
      <c r="B6083">
        <v>0</v>
      </c>
      <c r="C6083" t="s">
        <v>11122</v>
      </c>
      <c r="D6083" t="s">
        <v>11123</v>
      </c>
      <c r="E6083" s="32">
        <f t="shared" si="282"/>
        <v>45555</v>
      </c>
      <c r="F6083" s="51">
        <f t="shared" si="283"/>
        <v>0.35416666666666669</v>
      </c>
      <c r="G6083" s="33">
        <f t="shared" si="284"/>
        <v>45555.354166666664</v>
      </c>
    </row>
    <row r="6084" spans="1:7" x14ac:dyDescent="0.45">
      <c r="A6084">
        <v>0</v>
      </c>
      <c r="B6084">
        <v>0</v>
      </c>
      <c r="C6084" t="s">
        <v>11123</v>
      </c>
      <c r="D6084" t="s">
        <v>11124</v>
      </c>
      <c r="E6084" s="32">
        <f t="shared" ref="E6084:E6147" si="285">DATE(MID(C6084,2,4),MID(C6084,7,2),MID(C6084,10,2))</f>
        <v>45555</v>
      </c>
      <c r="F6084" s="51">
        <f t="shared" ref="F6084:F6147" si="286">TIME(MID(C6084,13,2),MID(C6084,16,2),0)</f>
        <v>0.375</v>
      </c>
      <c r="G6084" s="33">
        <f t="shared" ref="G6084:G6147" si="287">E6084+F6084</f>
        <v>45555.375</v>
      </c>
    </row>
    <row r="6085" spans="1:7" x14ac:dyDescent="0.45">
      <c r="A6085">
        <v>0</v>
      </c>
      <c r="B6085">
        <v>0</v>
      </c>
      <c r="C6085" t="s">
        <v>11124</v>
      </c>
      <c r="D6085" t="s">
        <v>11125</v>
      </c>
      <c r="E6085" s="32">
        <f t="shared" si="285"/>
        <v>45555</v>
      </c>
      <c r="F6085" s="51">
        <f t="shared" si="286"/>
        <v>0.39583333333333331</v>
      </c>
      <c r="G6085" s="33">
        <f t="shared" si="287"/>
        <v>45555.395833333336</v>
      </c>
    </row>
    <row r="6086" spans="1:7" x14ac:dyDescent="0.45">
      <c r="A6086">
        <v>0</v>
      </c>
      <c r="B6086">
        <v>0</v>
      </c>
      <c r="C6086" t="s">
        <v>11125</v>
      </c>
      <c r="D6086" t="s">
        <v>11126</v>
      </c>
      <c r="E6086" s="32">
        <f t="shared" si="285"/>
        <v>45555</v>
      </c>
      <c r="F6086" s="51">
        <f t="shared" si="286"/>
        <v>0.41666666666666669</v>
      </c>
      <c r="G6086" s="33">
        <f t="shared" si="287"/>
        <v>45555.416666666664</v>
      </c>
    </row>
    <row r="6087" spans="1:7" x14ac:dyDescent="0.45">
      <c r="A6087">
        <v>0</v>
      </c>
      <c r="B6087">
        <v>0</v>
      </c>
      <c r="C6087" t="s">
        <v>11126</v>
      </c>
      <c r="D6087" t="s">
        <v>11127</v>
      </c>
      <c r="E6087" s="32">
        <f t="shared" si="285"/>
        <v>45555</v>
      </c>
      <c r="F6087" s="51">
        <f t="shared" si="286"/>
        <v>0.4375</v>
      </c>
      <c r="G6087" s="33">
        <f t="shared" si="287"/>
        <v>45555.4375</v>
      </c>
    </row>
    <row r="6088" spans="1:7" x14ac:dyDescent="0.45">
      <c r="A6088">
        <v>0</v>
      </c>
      <c r="B6088">
        <v>0</v>
      </c>
      <c r="C6088" t="s">
        <v>11127</v>
      </c>
      <c r="D6088" t="s">
        <v>11128</v>
      </c>
      <c r="E6088" s="32">
        <f t="shared" si="285"/>
        <v>45555</v>
      </c>
      <c r="F6088" s="51">
        <f t="shared" si="286"/>
        <v>0.45833333333333331</v>
      </c>
      <c r="G6088" s="33">
        <f t="shared" si="287"/>
        <v>45555.458333333336</v>
      </c>
    </row>
    <row r="6089" spans="1:7" x14ac:dyDescent="0.45">
      <c r="A6089">
        <v>0</v>
      </c>
      <c r="B6089">
        <v>0</v>
      </c>
      <c r="C6089" t="s">
        <v>11128</v>
      </c>
      <c r="D6089" t="s">
        <v>11129</v>
      </c>
      <c r="E6089" s="32">
        <f t="shared" si="285"/>
        <v>45555</v>
      </c>
      <c r="F6089" s="51">
        <f t="shared" si="286"/>
        <v>0.47916666666666669</v>
      </c>
      <c r="G6089" s="33">
        <f t="shared" si="287"/>
        <v>45555.479166666664</v>
      </c>
    </row>
    <row r="6090" spans="1:7" x14ac:dyDescent="0.45">
      <c r="A6090">
        <v>0</v>
      </c>
      <c r="B6090">
        <v>0</v>
      </c>
      <c r="C6090" t="s">
        <v>11129</v>
      </c>
      <c r="D6090" t="s">
        <v>11130</v>
      </c>
      <c r="E6090" s="32">
        <f t="shared" si="285"/>
        <v>45555</v>
      </c>
      <c r="F6090" s="51">
        <f t="shared" si="286"/>
        <v>0.5</v>
      </c>
      <c r="G6090" s="33">
        <f t="shared" si="287"/>
        <v>45555.5</v>
      </c>
    </row>
    <row r="6091" spans="1:7" x14ac:dyDescent="0.45">
      <c r="A6091">
        <v>0</v>
      </c>
      <c r="B6091">
        <v>0</v>
      </c>
      <c r="C6091" t="s">
        <v>11130</v>
      </c>
      <c r="D6091" t="s">
        <v>11131</v>
      </c>
      <c r="E6091" s="32">
        <f t="shared" si="285"/>
        <v>45555</v>
      </c>
      <c r="F6091" s="51">
        <f t="shared" si="286"/>
        <v>0.52083333333333337</v>
      </c>
      <c r="G6091" s="33">
        <f t="shared" si="287"/>
        <v>45555.520833333336</v>
      </c>
    </row>
    <row r="6092" spans="1:7" x14ac:dyDescent="0.45">
      <c r="A6092">
        <v>0</v>
      </c>
      <c r="B6092">
        <v>0</v>
      </c>
      <c r="C6092" t="s">
        <v>11131</v>
      </c>
      <c r="D6092" t="s">
        <v>11132</v>
      </c>
      <c r="E6092" s="32">
        <f t="shared" si="285"/>
        <v>45555</v>
      </c>
      <c r="F6092" s="51">
        <f t="shared" si="286"/>
        <v>0.54166666666666663</v>
      </c>
      <c r="G6092" s="33">
        <f t="shared" si="287"/>
        <v>45555.541666666664</v>
      </c>
    </row>
    <row r="6093" spans="1:7" x14ac:dyDescent="0.45">
      <c r="A6093">
        <v>0</v>
      </c>
      <c r="B6093">
        <v>0</v>
      </c>
      <c r="C6093" t="s">
        <v>11132</v>
      </c>
      <c r="D6093" t="s">
        <v>11133</v>
      </c>
      <c r="E6093" s="32">
        <f t="shared" si="285"/>
        <v>45555</v>
      </c>
      <c r="F6093" s="51">
        <f t="shared" si="286"/>
        <v>0.5625</v>
      </c>
      <c r="G6093" s="33">
        <f t="shared" si="287"/>
        <v>45555.5625</v>
      </c>
    </row>
    <row r="6094" spans="1:7" x14ac:dyDescent="0.45">
      <c r="A6094">
        <v>0</v>
      </c>
      <c r="B6094">
        <v>0</v>
      </c>
      <c r="C6094" t="s">
        <v>11133</v>
      </c>
      <c r="D6094" t="s">
        <v>11134</v>
      </c>
      <c r="E6094" s="32">
        <f t="shared" si="285"/>
        <v>45555</v>
      </c>
      <c r="F6094" s="51">
        <f t="shared" si="286"/>
        <v>0.58333333333333337</v>
      </c>
      <c r="G6094" s="33">
        <f t="shared" si="287"/>
        <v>45555.583333333336</v>
      </c>
    </row>
    <row r="6095" spans="1:7" x14ac:dyDescent="0.45">
      <c r="A6095">
        <v>0</v>
      </c>
      <c r="B6095">
        <v>0</v>
      </c>
      <c r="C6095" t="s">
        <v>11134</v>
      </c>
      <c r="D6095" t="s">
        <v>11135</v>
      </c>
      <c r="E6095" s="32">
        <f t="shared" si="285"/>
        <v>45555</v>
      </c>
      <c r="F6095" s="51">
        <f t="shared" si="286"/>
        <v>0.60416666666666663</v>
      </c>
      <c r="G6095" s="33">
        <f t="shared" si="287"/>
        <v>45555.604166666664</v>
      </c>
    </row>
    <row r="6096" spans="1:7" x14ac:dyDescent="0.45">
      <c r="A6096">
        <v>0</v>
      </c>
      <c r="B6096">
        <v>0</v>
      </c>
      <c r="C6096" t="s">
        <v>11135</v>
      </c>
      <c r="D6096" t="s">
        <v>11136</v>
      </c>
      <c r="E6096" s="32">
        <f t="shared" si="285"/>
        <v>45555</v>
      </c>
      <c r="F6096" s="51">
        <f t="shared" si="286"/>
        <v>0.625</v>
      </c>
      <c r="G6096" s="33">
        <f t="shared" si="287"/>
        <v>45555.625</v>
      </c>
    </row>
    <row r="6097" spans="1:7" x14ac:dyDescent="0.45">
      <c r="A6097">
        <v>0</v>
      </c>
      <c r="B6097">
        <v>0</v>
      </c>
      <c r="C6097" t="s">
        <v>11136</v>
      </c>
      <c r="D6097" t="s">
        <v>11137</v>
      </c>
      <c r="E6097" s="32">
        <f t="shared" si="285"/>
        <v>45555</v>
      </c>
      <c r="F6097" s="51">
        <f t="shared" si="286"/>
        <v>0.64583333333333337</v>
      </c>
      <c r="G6097" s="33">
        <f t="shared" si="287"/>
        <v>45555.645833333336</v>
      </c>
    </row>
    <row r="6098" spans="1:7" x14ac:dyDescent="0.45">
      <c r="A6098">
        <v>0</v>
      </c>
      <c r="B6098">
        <v>0</v>
      </c>
      <c r="C6098" t="s">
        <v>11137</v>
      </c>
      <c r="D6098" t="s">
        <v>11138</v>
      </c>
      <c r="E6098" s="32">
        <f t="shared" si="285"/>
        <v>45555</v>
      </c>
      <c r="F6098" s="51">
        <f t="shared" si="286"/>
        <v>0.66666666666666663</v>
      </c>
      <c r="G6098" s="33">
        <f t="shared" si="287"/>
        <v>45555.666666666664</v>
      </c>
    </row>
    <row r="6099" spans="1:7" x14ac:dyDescent="0.45">
      <c r="A6099">
        <v>0</v>
      </c>
      <c r="B6099">
        <v>0</v>
      </c>
      <c r="C6099" t="s">
        <v>11138</v>
      </c>
      <c r="D6099" t="s">
        <v>11139</v>
      </c>
      <c r="E6099" s="32">
        <f t="shared" si="285"/>
        <v>45555</v>
      </c>
      <c r="F6099" s="51">
        <f t="shared" si="286"/>
        <v>0.6875</v>
      </c>
      <c r="G6099" s="33">
        <f t="shared" si="287"/>
        <v>45555.6875</v>
      </c>
    </row>
    <row r="6100" spans="1:7" x14ac:dyDescent="0.45">
      <c r="A6100">
        <v>0</v>
      </c>
      <c r="B6100">
        <v>0</v>
      </c>
      <c r="C6100" t="s">
        <v>11139</v>
      </c>
      <c r="D6100" t="s">
        <v>11140</v>
      </c>
      <c r="E6100" s="32">
        <f t="shared" si="285"/>
        <v>45555</v>
      </c>
      <c r="F6100" s="51">
        <f t="shared" si="286"/>
        <v>0.70833333333333337</v>
      </c>
      <c r="G6100" s="33">
        <f t="shared" si="287"/>
        <v>45555.708333333336</v>
      </c>
    </row>
    <row r="6101" spans="1:7" x14ac:dyDescent="0.45">
      <c r="A6101">
        <v>0</v>
      </c>
      <c r="B6101">
        <v>0</v>
      </c>
      <c r="C6101" t="s">
        <v>11140</v>
      </c>
      <c r="D6101" t="s">
        <v>11141</v>
      </c>
      <c r="E6101" s="32">
        <f t="shared" si="285"/>
        <v>45555</v>
      </c>
      <c r="F6101" s="51">
        <f t="shared" si="286"/>
        <v>0.72916666666666663</v>
      </c>
      <c r="G6101" s="33">
        <f t="shared" si="287"/>
        <v>45555.729166666664</v>
      </c>
    </row>
    <row r="6102" spans="1:7" x14ac:dyDescent="0.45">
      <c r="A6102">
        <v>0</v>
      </c>
      <c r="B6102">
        <v>0</v>
      </c>
      <c r="C6102" t="s">
        <v>11141</v>
      </c>
      <c r="D6102" t="s">
        <v>11142</v>
      </c>
      <c r="E6102" s="32">
        <f t="shared" si="285"/>
        <v>45555</v>
      </c>
      <c r="F6102" s="51">
        <f t="shared" si="286"/>
        <v>0.75</v>
      </c>
      <c r="G6102" s="33">
        <f t="shared" si="287"/>
        <v>45555.75</v>
      </c>
    </row>
    <row r="6103" spans="1:7" x14ac:dyDescent="0.45">
      <c r="A6103">
        <v>0</v>
      </c>
      <c r="B6103">
        <v>0</v>
      </c>
      <c r="C6103" t="s">
        <v>11142</v>
      </c>
      <c r="D6103" t="s">
        <v>11143</v>
      </c>
      <c r="E6103" s="32">
        <f t="shared" si="285"/>
        <v>45555</v>
      </c>
      <c r="F6103" s="51">
        <f t="shared" si="286"/>
        <v>0.77083333333333337</v>
      </c>
      <c r="G6103" s="33">
        <f t="shared" si="287"/>
        <v>45555.770833333336</v>
      </c>
    </row>
    <row r="6104" spans="1:7" x14ac:dyDescent="0.45">
      <c r="A6104">
        <v>0</v>
      </c>
      <c r="B6104">
        <v>0</v>
      </c>
      <c r="C6104" t="s">
        <v>11143</v>
      </c>
      <c r="D6104" t="s">
        <v>11144</v>
      </c>
      <c r="E6104" s="32">
        <f t="shared" si="285"/>
        <v>45555</v>
      </c>
      <c r="F6104" s="51">
        <f t="shared" si="286"/>
        <v>0.79166666666666663</v>
      </c>
      <c r="G6104" s="33">
        <f t="shared" si="287"/>
        <v>45555.791666666664</v>
      </c>
    </row>
    <row r="6105" spans="1:7" x14ac:dyDescent="0.45">
      <c r="A6105">
        <v>0</v>
      </c>
      <c r="B6105">
        <v>0</v>
      </c>
      <c r="C6105" t="s">
        <v>11144</v>
      </c>
      <c r="D6105" t="s">
        <v>11145</v>
      </c>
      <c r="E6105" s="32">
        <f t="shared" si="285"/>
        <v>45555</v>
      </c>
      <c r="F6105" s="51">
        <f t="shared" si="286"/>
        <v>0.8125</v>
      </c>
      <c r="G6105" s="33">
        <f t="shared" si="287"/>
        <v>45555.8125</v>
      </c>
    </row>
    <row r="6106" spans="1:7" x14ac:dyDescent="0.45">
      <c r="A6106">
        <v>0</v>
      </c>
      <c r="B6106">
        <v>0</v>
      </c>
      <c r="C6106" t="s">
        <v>11145</v>
      </c>
      <c r="D6106" t="s">
        <v>11146</v>
      </c>
      <c r="E6106" s="32">
        <f t="shared" si="285"/>
        <v>45555</v>
      </c>
      <c r="F6106" s="51">
        <f t="shared" si="286"/>
        <v>0.83333333333333337</v>
      </c>
      <c r="G6106" s="33">
        <f t="shared" si="287"/>
        <v>45555.833333333336</v>
      </c>
    </row>
    <row r="6107" spans="1:7" x14ac:dyDescent="0.45">
      <c r="A6107">
        <v>0</v>
      </c>
      <c r="B6107">
        <v>0</v>
      </c>
      <c r="C6107" t="s">
        <v>11146</v>
      </c>
      <c r="D6107" t="s">
        <v>11147</v>
      </c>
      <c r="E6107" s="32">
        <f t="shared" si="285"/>
        <v>45555</v>
      </c>
      <c r="F6107" s="51">
        <f t="shared" si="286"/>
        <v>0.85416666666666663</v>
      </c>
      <c r="G6107" s="33">
        <f t="shared" si="287"/>
        <v>45555.854166666664</v>
      </c>
    </row>
    <row r="6108" spans="1:7" x14ac:dyDescent="0.45">
      <c r="A6108">
        <v>0</v>
      </c>
      <c r="B6108">
        <v>0</v>
      </c>
      <c r="C6108" t="s">
        <v>11147</v>
      </c>
      <c r="D6108" t="s">
        <v>11148</v>
      </c>
      <c r="E6108" s="32">
        <f t="shared" si="285"/>
        <v>45555</v>
      </c>
      <c r="F6108" s="51">
        <f t="shared" si="286"/>
        <v>0.875</v>
      </c>
      <c r="G6108" s="33">
        <f t="shared" si="287"/>
        <v>45555.875</v>
      </c>
    </row>
    <row r="6109" spans="1:7" x14ac:dyDescent="0.45">
      <c r="A6109">
        <v>0</v>
      </c>
      <c r="B6109">
        <v>0</v>
      </c>
      <c r="C6109" t="s">
        <v>11148</v>
      </c>
      <c r="D6109" t="s">
        <v>11149</v>
      </c>
      <c r="E6109" s="32">
        <f t="shared" si="285"/>
        <v>45555</v>
      </c>
      <c r="F6109" s="51">
        <f t="shared" si="286"/>
        <v>0.89583333333333337</v>
      </c>
      <c r="G6109" s="33">
        <f t="shared" si="287"/>
        <v>45555.895833333336</v>
      </c>
    </row>
    <row r="6110" spans="1:7" x14ac:dyDescent="0.45">
      <c r="A6110">
        <v>0</v>
      </c>
      <c r="B6110">
        <v>0</v>
      </c>
      <c r="C6110" t="s">
        <v>11149</v>
      </c>
      <c r="D6110" t="s">
        <v>11150</v>
      </c>
      <c r="E6110" s="32">
        <f t="shared" si="285"/>
        <v>45555</v>
      </c>
      <c r="F6110" s="51">
        <f t="shared" si="286"/>
        <v>0.91666666666666663</v>
      </c>
      <c r="G6110" s="33">
        <f t="shared" si="287"/>
        <v>45555.916666666664</v>
      </c>
    </row>
    <row r="6111" spans="1:7" x14ac:dyDescent="0.45">
      <c r="A6111">
        <v>0</v>
      </c>
      <c r="B6111">
        <v>0</v>
      </c>
      <c r="C6111" t="s">
        <v>11150</v>
      </c>
      <c r="D6111" t="s">
        <v>11151</v>
      </c>
      <c r="E6111" s="32">
        <f t="shared" si="285"/>
        <v>45555</v>
      </c>
      <c r="F6111" s="51">
        <f t="shared" si="286"/>
        <v>0.9375</v>
      </c>
      <c r="G6111" s="33">
        <f t="shared" si="287"/>
        <v>45555.9375</v>
      </c>
    </row>
    <row r="6112" spans="1:7" x14ac:dyDescent="0.45">
      <c r="A6112">
        <v>0</v>
      </c>
      <c r="B6112">
        <v>0</v>
      </c>
      <c r="C6112" t="s">
        <v>11151</v>
      </c>
      <c r="D6112" t="s">
        <v>11152</v>
      </c>
      <c r="E6112" s="32">
        <f t="shared" si="285"/>
        <v>45555</v>
      </c>
      <c r="F6112" s="51">
        <f t="shared" si="286"/>
        <v>0.95833333333333337</v>
      </c>
      <c r="G6112" s="33">
        <f t="shared" si="287"/>
        <v>45555.958333333336</v>
      </c>
    </row>
    <row r="6113" spans="1:7" x14ac:dyDescent="0.45">
      <c r="A6113">
        <v>0</v>
      </c>
      <c r="B6113">
        <v>0</v>
      </c>
      <c r="C6113" t="s">
        <v>11152</v>
      </c>
      <c r="D6113" t="s">
        <v>11153</v>
      </c>
      <c r="E6113" s="32">
        <f t="shared" si="285"/>
        <v>45555</v>
      </c>
      <c r="F6113" s="51">
        <f t="shared" si="286"/>
        <v>0.97916666666666663</v>
      </c>
      <c r="G6113" s="33">
        <f t="shared" si="287"/>
        <v>45555.979166666664</v>
      </c>
    </row>
    <row r="6114" spans="1:7" x14ac:dyDescent="0.45">
      <c r="A6114">
        <v>0</v>
      </c>
      <c r="B6114">
        <v>0</v>
      </c>
      <c r="C6114" t="s">
        <v>11153</v>
      </c>
      <c r="D6114" t="s">
        <v>11154</v>
      </c>
      <c r="E6114" s="32">
        <f t="shared" si="285"/>
        <v>45556</v>
      </c>
      <c r="F6114" s="51">
        <f t="shared" si="286"/>
        <v>0</v>
      </c>
      <c r="G6114" s="33">
        <f t="shared" si="287"/>
        <v>45556</v>
      </c>
    </row>
    <row r="6115" spans="1:7" x14ac:dyDescent="0.45">
      <c r="A6115">
        <v>0</v>
      </c>
      <c r="B6115">
        <v>0</v>
      </c>
      <c r="C6115" t="s">
        <v>11154</v>
      </c>
      <c r="D6115" t="s">
        <v>11155</v>
      </c>
      <c r="E6115" s="32">
        <f t="shared" si="285"/>
        <v>45556</v>
      </c>
      <c r="F6115" s="51">
        <f t="shared" si="286"/>
        <v>2.0833333333333332E-2</v>
      </c>
      <c r="G6115" s="33">
        <f t="shared" si="287"/>
        <v>45556.020833333336</v>
      </c>
    </row>
    <row r="6116" spans="1:7" x14ac:dyDescent="0.45">
      <c r="A6116">
        <v>0</v>
      </c>
      <c r="B6116">
        <v>0</v>
      </c>
      <c r="C6116" t="s">
        <v>11155</v>
      </c>
      <c r="D6116" t="s">
        <v>11156</v>
      </c>
      <c r="E6116" s="32">
        <f t="shared" si="285"/>
        <v>45556</v>
      </c>
      <c r="F6116" s="51">
        <f t="shared" si="286"/>
        <v>4.1666666666666664E-2</v>
      </c>
      <c r="G6116" s="33">
        <f t="shared" si="287"/>
        <v>45556.041666666664</v>
      </c>
    </row>
    <row r="6117" spans="1:7" x14ac:dyDescent="0.45">
      <c r="A6117">
        <v>0</v>
      </c>
      <c r="B6117">
        <v>0</v>
      </c>
      <c r="C6117" t="s">
        <v>11156</v>
      </c>
      <c r="D6117" t="s">
        <v>11157</v>
      </c>
      <c r="E6117" s="32">
        <f t="shared" si="285"/>
        <v>45556</v>
      </c>
      <c r="F6117" s="51">
        <f t="shared" si="286"/>
        <v>6.25E-2</v>
      </c>
      <c r="G6117" s="33">
        <f t="shared" si="287"/>
        <v>45556.0625</v>
      </c>
    </row>
    <row r="6118" spans="1:7" x14ac:dyDescent="0.45">
      <c r="A6118">
        <v>0</v>
      </c>
      <c r="B6118">
        <v>0</v>
      </c>
      <c r="C6118" t="s">
        <v>11157</v>
      </c>
      <c r="D6118" t="s">
        <v>11158</v>
      </c>
      <c r="E6118" s="32">
        <f t="shared" si="285"/>
        <v>45556</v>
      </c>
      <c r="F6118" s="51">
        <f t="shared" si="286"/>
        <v>8.3333333333333329E-2</v>
      </c>
      <c r="G6118" s="33">
        <f t="shared" si="287"/>
        <v>45556.083333333336</v>
      </c>
    </row>
    <row r="6119" spans="1:7" x14ac:dyDescent="0.45">
      <c r="A6119">
        <v>0</v>
      </c>
      <c r="B6119">
        <v>0</v>
      </c>
      <c r="C6119" t="s">
        <v>11158</v>
      </c>
      <c r="D6119" t="s">
        <v>11159</v>
      </c>
      <c r="E6119" s="32">
        <f t="shared" si="285"/>
        <v>45556</v>
      </c>
      <c r="F6119" s="51">
        <f t="shared" si="286"/>
        <v>0.10416666666666667</v>
      </c>
      <c r="G6119" s="33">
        <f t="shared" si="287"/>
        <v>45556.104166666664</v>
      </c>
    </row>
    <row r="6120" spans="1:7" x14ac:dyDescent="0.45">
      <c r="A6120">
        <v>0</v>
      </c>
      <c r="B6120">
        <v>0</v>
      </c>
      <c r="C6120" t="s">
        <v>11159</v>
      </c>
      <c r="D6120" t="s">
        <v>11160</v>
      </c>
      <c r="E6120" s="32">
        <f t="shared" si="285"/>
        <v>45556</v>
      </c>
      <c r="F6120" s="51">
        <f t="shared" si="286"/>
        <v>0.125</v>
      </c>
      <c r="G6120" s="33">
        <f t="shared" si="287"/>
        <v>45556.125</v>
      </c>
    </row>
    <row r="6121" spans="1:7" x14ac:dyDescent="0.45">
      <c r="A6121">
        <v>0</v>
      </c>
      <c r="B6121">
        <v>0</v>
      </c>
      <c r="C6121" t="s">
        <v>11160</v>
      </c>
      <c r="D6121" t="s">
        <v>11161</v>
      </c>
      <c r="E6121" s="32">
        <f t="shared" si="285"/>
        <v>45556</v>
      </c>
      <c r="F6121" s="51">
        <f t="shared" si="286"/>
        <v>0.14583333333333334</v>
      </c>
      <c r="G6121" s="33">
        <f t="shared" si="287"/>
        <v>45556.145833333336</v>
      </c>
    </row>
    <row r="6122" spans="1:7" x14ac:dyDescent="0.45">
      <c r="A6122">
        <v>0</v>
      </c>
      <c r="B6122">
        <v>0</v>
      </c>
      <c r="C6122" t="s">
        <v>11161</v>
      </c>
      <c r="D6122" t="s">
        <v>11162</v>
      </c>
      <c r="E6122" s="32">
        <f t="shared" si="285"/>
        <v>45556</v>
      </c>
      <c r="F6122" s="51">
        <f t="shared" si="286"/>
        <v>0.16666666666666666</v>
      </c>
      <c r="G6122" s="33">
        <f t="shared" si="287"/>
        <v>45556.166666666664</v>
      </c>
    </row>
    <row r="6123" spans="1:7" x14ac:dyDescent="0.45">
      <c r="A6123">
        <v>0</v>
      </c>
      <c r="B6123">
        <v>0</v>
      </c>
      <c r="C6123" t="s">
        <v>11162</v>
      </c>
      <c r="D6123" t="s">
        <v>11163</v>
      </c>
      <c r="E6123" s="32">
        <f t="shared" si="285"/>
        <v>45556</v>
      </c>
      <c r="F6123" s="51">
        <f t="shared" si="286"/>
        <v>0.1875</v>
      </c>
      <c r="G6123" s="33">
        <f t="shared" si="287"/>
        <v>45556.1875</v>
      </c>
    </row>
    <row r="6124" spans="1:7" x14ac:dyDescent="0.45">
      <c r="A6124">
        <v>0</v>
      </c>
      <c r="B6124">
        <v>0</v>
      </c>
      <c r="C6124" t="s">
        <v>11163</v>
      </c>
      <c r="D6124" t="s">
        <v>11164</v>
      </c>
      <c r="E6124" s="32">
        <f t="shared" si="285"/>
        <v>45556</v>
      </c>
      <c r="F6124" s="51">
        <f t="shared" si="286"/>
        <v>0.20833333333333334</v>
      </c>
      <c r="G6124" s="33">
        <f t="shared" si="287"/>
        <v>45556.208333333336</v>
      </c>
    </row>
    <row r="6125" spans="1:7" x14ac:dyDescent="0.45">
      <c r="A6125">
        <v>0</v>
      </c>
      <c r="B6125">
        <v>0</v>
      </c>
      <c r="C6125" t="s">
        <v>11164</v>
      </c>
      <c r="D6125" t="s">
        <v>11165</v>
      </c>
      <c r="E6125" s="32">
        <f t="shared" si="285"/>
        <v>45556</v>
      </c>
      <c r="F6125" s="51">
        <f t="shared" si="286"/>
        <v>0.22916666666666666</v>
      </c>
      <c r="G6125" s="33">
        <f t="shared" si="287"/>
        <v>45556.229166666664</v>
      </c>
    </row>
    <row r="6126" spans="1:7" x14ac:dyDescent="0.45">
      <c r="A6126">
        <v>0</v>
      </c>
      <c r="B6126">
        <v>0</v>
      </c>
      <c r="C6126" t="s">
        <v>11165</v>
      </c>
      <c r="D6126" t="s">
        <v>11166</v>
      </c>
      <c r="E6126" s="32">
        <f t="shared" si="285"/>
        <v>45556</v>
      </c>
      <c r="F6126" s="51">
        <f t="shared" si="286"/>
        <v>0.25</v>
      </c>
      <c r="G6126" s="33">
        <f t="shared" si="287"/>
        <v>45556.25</v>
      </c>
    </row>
    <row r="6127" spans="1:7" x14ac:dyDescent="0.45">
      <c r="A6127">
        <v>0</v>
      </c>
      <c r="B6127">
        <v>0</v>
      </c>
      <c r="C6127" t="s">
        <v>11166</v>
      </c>
      <c r="D6127" t="s">
        <v>11167</v>
      </c>
      <c r="E6127" s="32">
        <f t="shared" si="285"/>
        <v>45556</v>
      </c>
      <c r="F6127" s="51">
        <f t="shared" si="286"/>
        <v>0.27083333333333331</v>
      </c>
      <c r="G6127" s="33">
        <f t="shared" si="287"/>
        <v>45556.270833333336</v>
      </c>
    </row>
    <row r="6128" spans="1:7" x14ac:dyDescent="0.45">
      <c r="A6128">
        <v>0</v>
      </c>
      <c r="B6128">
        <v>0</v>
      </c>
      <c r="C6128" t="s">
        <v>11167</v>
      </c>
      <c r="D6128" t="s">
        <v>11168</v>
      </c>
      <c r="E6128" s="32">
        <f t="shared" si="285"/>
        <v>45556</v>
      </c>
      <c r="F6128" s="51">
        <f t="shared" si="286"/>
        <v>0.29166666666666669</v>
      </c>
      <c r="G6128" s="33">
        <f t="shared" si="287"/>
        <v>45556.291666666664</v>
      </c>
    </row>
    <row r="6129" spans="1:7" x14ac:dyDescent="0.45">
      <c r="A6129">
        <v>0</v>
      </c>
      <c r="B6129">
        <v>0</v>
      </c>
      <c r="C6129" t="s">
        <v>11168</v>
      </c>
      <c r="D6129" t="s">
        <v>11169</v>
      </c>
      <c r="E6129" s="32">
        <f t="shared" si="285"/>
        <v>45556</v>
      </c>
      <c r="F6129" s="51">
        <f t="shared" si="286"/>
        <v>0.3125</v>
      </c>
      <c r="G6129" s="33">
        <f t="shared" si="287"/>
        <v>45556.3125</v>
      </c>
    </row>
    <row r="6130" spans="1:7" x14ac:dyDescent="0.45">
      <c r="A6130">
        <v>0</v>
      </c>
      <c r="B6130">
        <v>0</v>
      </c>
      <c r="C6130" t="s">
        <v>11169</v>
      </c>
      <c r="D6130" t="s">
        <v>11170</v>
      </c>
      <c r="E6130" s="32">
        <f t="shared" si="285"/>
        <v>45556</v>
      </c>
      <c r="F6130" s="51">
        <f t="shared" si="286"/>
        <v>0.33333333333333331</v>
      </c>
      <c r="G6130" s="33">
        <f t="shared" si="287"/>
        <v>45556.333333333336</v>
      </c>
    </row>
    <row r="6131" spans="1:7" x14ac:dyDescent="0.45">
      <c r="A6131">
        <v>0</v>
      </c>
      <c r="B6131">
        <v>0</v>
      </c>
      <c r="C6131" t="s">
        <v>11170</v>
      </c>
      <c r="D6131" t="s">
        <v>11171</v>
      </c>
      <c r="E6131" s="32">
        <f t="shared" si="285"/>
        <v>45556</v>
      </c>
      <c r="F6131" s="51">
        <f t="shared" si="286"/>
        <v>0.35416666666666669</v>
      </c>
      <c r="G6131" s="33">
        <f t="shared" si="287"/>
        <v>45556.354166666664</v>
      </c>
    </row>
    <row r="6132" spans="1:7" x14ac:dyDescent="0.45">
      <c r="A6132">
        <v>0</v>
      </c>
      <c r="B6132">
        <v>0</v>
      </c>
      <c r="C6132" t="s">
        <v>11171</v>
      </c>
      <c r="D6132" t="s">
        <v>11172</v>
      </c>
      <c r="E6132" s="32">
        <f t="shared" si="285"/>
        <v>45556</v>
      </c>
      <c r="F6132" s="51">
        <f t="shared" si="286"/>
        <v>0.375</v>
      </c>
      <c r="G6132" s="33">
        <f t="shared" si="287"/>
        <v>45556.375</v>
      </c>
    </row>
    <row r="6133" spans="1:7" x14ac:dyDescent="0.45">
      <c r="A6133">
        <v>0</v>
      </c>
      <c r="B6133">
        <v>0</v>
      </c>
      <c r="C6133" t="s">
        <v>11172</v>
      </c>
      <c r="D6133" t="s">
        <v>11173</v>
      </c>
      <c r="E6133" s="32">
        <f t="shared" si="285"/>
        <v>45556</v>
      </c>
      <c r="F6133" s="51">
        <f t="shared" si="286"/>
        <v>0.39583333333333331</v>
      </c>
      <c r="G6133" s="33">
        <f t="shared" si="287"/>
        <v>45556.395833333336</v>
      </c>
    </row>
    <row r="6134" spans="1:7" x14ac:dyDescent="0.45">
      <c r="A6134">
        <v>0</v>
      </c>
      <c r="B6134">
        <v>0</v>
      </c>
      <c r="C6134" t="s">
        <v>11173</v>
      </c>
      <c r="D6134" t="s">
        <v>11174</v>
      </c>
      <c r="E6134" s="32">
        <f t="shared" si="285"/>
        <v>45556</v>
      </c>
      <c r="F6134" s="51">
        <f t="shared" si="286"/>
        <v>0.41666666666666669</v>
      </c>
      <c r="G6134" s="33">
        <f t="shared" si="287"/>
        <v>45556.416666666664</v>
      </c>
    </row>
    <row r="6135" spans="1:7" x14ac:dyDescent="0.45">
      <c r="A6135">
        <v>0</v>
      </c>
      <c r="B6135">
        <v>0</v>
      </c>
      <c r="C6135" t="s">
        <v>11174</v>
      </c>
      <c r="D6135" t="s">
        <v>11175</v>
      </c>
      <c r="E6135" s="32">
        <f t="shared" si="285"/>
        <v>45556</v>
      </c>
      <c r="F6135" s="51">
        <f t="shared" si="286"/>
        <v>0.4375</v>
      </c>
      <c r="G6135" s="33">
        <f t="shared" si="287"/>
        <v>45556.4375</v>
      </c>
    </row>
    <row r="6136" spans="1:7" x14ac:dyDescent="0.45">
      <c r="A6136">
        <v>0</v>
      </c>
      <c r="B6136">
        <v>0</v>
      </c>
      <c r="C6136" t="s">
        <v>11175</v>
      </c>
      <c r="D6136" t="s">
        <v>11176</v>
      </c>
      <c r="E6136" s="32">
        <f t="shared" si="285"/>
        <v>45556</v>
      </c>
      <c r="F6136" s="51">
        <f t="shared" si="286"/>
        <v>0.45833333333333331</v>
      </c>
      <c r="G6136" s="33">
        <f t="shared" si="287"/>
        <v>45556.458333333336</v>
      </c>
    </row>
    <row r="6137" spans="1:7" x14ac:dyDescent="0.45">
      <c r="A6137">
        <v>0</v>
      </c>
      <c r="B6137">
        <v>0</v>
      </c>
      <c r="C6137" t="s">
        <v>11176</v>
      </c>
      <c r="D6137" t="s">
        <v>11177</v>
      </c>
      <c r="E6137" s="32">
        <f t="shared" si="285"/>
        <v>45556</v>
      </c>
      <c r="F6137" s="51">
        <f t="shared" si="286"/>
        <v>0.47916666666666669</v>
      </c>
      <c r="G6137" s="33">
        <f t="shared" si="287"/>
        <v>45556.479166666664</v>
      </c>
    </row>
    <row r="6138" spans="1:7" x14ac:dyDescent="0.45">
      <c r="A6138">
        <v>0</v>
      </c>
      <c r="B6138">
        <v>0</v>
      </c>
      <c r="C6138" t="s">
        <v>11177</v>
      </c>
      <c r="D6138" t="s">
        <v>11178</v>
      </c>
      <c r="E6138" s="32">
        <f t="shared" si="285"/>
        <v>45556</v>
      </c>
      <c r="F6138" s="51">
        <f t="shared" si="286"/>
        <v>0.5</v>
      </c>
      <c r="G6138" s="33">
        <f t="shared" si="287"/>
        <v>45556.5</v>
      </c>
    </row>
    <row r="6139" spans="1:7" x14ac:dyDescent="0.45">
      <c r="A6139">
        <v>0</v>
      </c>
      <c r="B6139">
        <v>0</v>
      </c>
      <c r="C6139" t="s">
        <v>11178</v>
      </c>
      <c r="D6139" t="s">
        <v>11179</v>
      </c>
      <c r="E6139" s="32">
        <f t="shared" si="285"/>
        <v>45556</v>
      </c>
      <c r="F6139" s="51">
        <f t="shared" si="286"/>
        <v>0.52083333333333337</v>
      </c>
      <c r="G6139" s="33">
        <f t="shared" si="287"/>
        <v>45556.520833333336</v>
      </c>
    </row>
    <row r="6140" spans="1:7" x14ac:dyDescent="0.45">
      <c r="A6140">
        <v>0</v>
      </c>
      <c r="B6140">
        <v>0</v>
      </c>
      <c r="C6140" t="s">
        <v>11179</v>
      </c>
      <c r="D6140" t="s">
        <v>11180</v>
      </c>
      <c r="E6140" s="32">
        <f t="shared" si="285"/>
        <v>45556</v>
      </c>
      <c r="F6140" s="51">
        <f t="shared" si="286"/>
        <v>0.54166666666666663</v>
      </c>
      <c r="G6140" s="33">
        <f t="shared" si="287"/>
        <v>45556.541666666664</v>
      </c>
    </row>
    <row r="6141" spans="1:7" x14ac:dyDescent="0.45">
      <c r="A6141">
        <v>0</v>
      </c>
      <c r="B6141">
        <v>0</v>
      </c>
      <c r="C6141" t="s">
        <v>11180</v>
      </c>
      <c r="D6141" t="s">
        <v>11181</v>
      </c>
      <c r="E6141" s="32">
        <f t="shared" si="285"/>
        <v>45556</v>
      </c>
      <c r="F6141" s="51">
        <f t="shared" si="286"/>
        <v>0.5625</v>
      </c>
      <c r="G6141" s="33">
        <f t="shared" si="287"/>
        <v>45556.5625</v>
      </c>
    </row>
    <row r="6142" spans="1:7" x14ac:dyDescent="0.45">
      <c r="A6142">
        <v>0</v>
      </c>
      <c r="B6142">
        <v>0</v>
      </c>
      <c r="C6142" t="s">
        <v>11181</v>
      </c>
      <c r="D6142" t="s">
        <v>11182</v>
      </c>
      <c r="E6142" s="32">
        <f t="shared" si="285"/>
        <v>45556</v>
      </c>
      <c r="F6142" s="51">
        <f t="shared" si="286"/>
        <v>0.58333333333333337</v>
      </c>
      <c r="G6142" s="33">
        <f t="shared" si="287"/>
        <v>45556.583333333336</v>
      </c>
    </row>
    <row r="6143" spans="1:7" x14ac:dyDescent="0.45">
      <c r="A6143">
        <v>0</v>
      </c>
      <c r="B6143">
        <v>0</v>
      </c>
      <c r="C6143" t="s">
        <v>11182</v>
      </c>
      <c r="D6143" t="s">
        <v>11183</v>
      </c>
      <c r="E6143" s="32">
        <f t="shared" si="285"/>
        <v>45556</v>
      </c>
      <c r="F6143" s="51">
        <f t="shared" si="286"/>
        <v>0.60416666666666663</v>
      </c>
      <c r="G6143" s="33">
        <f t="shared" si="287"/>
        <v>45556.604166666664</v>
      </c>
    </row>
    <row r="6144" spans="1:7" x14ac:dyDescent="0.45">
      <c r="A6144">
        <v>0</v>
      </c>
      <c r="B6144">
        <v>0</v>
      </c>
      <c r="C6144" t="s">
        <v>11183</v>
      </c>
      <c r="D6144" t="s">
        <v>11184</v>
      </c>
      <c r="E6144" s="32">
        <f t="shared" si="285"/>
        <v>45556</v>
      </c>
      <c r="F6144" s="51">
        <f t="shared" si="286"/>
        <v>0.625</v>
      </c>
      <c r="G6144" s="33">
        <f t="shared" si="287"/>
        <v>45556.625</v>
      </c>
    </row>
    <row r="6145" spans="1:7" x14ac:dyDescent="0.45">
      <c r="A6145">
        <v>0</v>
      </c>
      <c r="B6145">
        <v>0</v>
      </c>
      <c r="C6145" t="s">
        <v>11184</v>
      </c>
      <c r="D6145" t="s">
        <v>11185</v>
      </c>
      <c r="E6145" s="32">
        <f t="shared" si="285"/>
        <v>45556</v>
      </c>
      <c r="F6145" s="51">
        <f t="shared" si="286"/>
        <v>0.64583333333333337</v>
      </c>
      <c r="G6145" s="33">
        <f t="shared" si="287"/>
        <v>45556.645833333336</v>
      </c>
    </row>
    <row r="6146" spans="1:7" x14ac:dyDescent="0.45">
      <c r="A6146">
        <v>0</v>
      </c>
      <c r="B6146">
        <v>0</v>
      </c>
      <c r="C6146" t="s">
        <v>11185</v>
      </c>
      <c r="D6146" t="s">
        <v>11186</v>
      </c>
      <c r="E6146" s="32">
        <f t="shared" si="285"/>
        <v>45556</v>
      </c>
      <c r="F6146" s="51">
        <f t="shared" si="286"/>
        <v>0.66666666666666663</v>
      </c>
      <c r="G6146" s="33">
        <f t="shared" si="287"/>
        <v>45556.666666666664</v>
      </c>
    </row>
    <row r="6147" spans="1:7" x14ac:dyDescent="0.45">
      <c r="A6147">
        <v>0</v>
      </c>
      <c r="B6147">
        <v>0</v>
      </c>
      <c r="C6147" t="s">
        <v>11186</v>
      </c>
      <c r="D6147" t="s">
        <v>11187</v>
      </c>
      <c r="E6147" s="32">
        <f t="shared" si="285"/>
        <v>45556</v>
      </c>
      <c r="F6147" s="51">
        <f t="shared" si="286"/>
        <v>0.6875</v>
      </c>
      <c r="G6147" s="33">
        <f t="shared" si="287"/>
        <v>45556.6875</v>
      </c>
    </row>
    <row r="6148" spans="1:7" x14ac:dyDescent="0.45">
      <c r="A6148">
        <v>0</v>
      </c>
      <c r="B6148">
        <v>0</v>
      </c>
      <c r="C6148" t="s">
        <v>11187</v>
      </c>
      <c r="D6148" t="s">
        <v>11188</v>
      </c>
      <c r="E6148" s="32">
        <f t="shared" ref="E6148:E6211" si="288">DATE(MID(C6148,2,4),MID(C6148,7,2),MID(C6148,10,2))</f>
        <v>45556</v>
      </c>
      <c r="F6148" s="51">
        <f t="shared" ref="F6148:F6211" si="289">TIME(MID(C6148,13,2),MID(C6148,16,2),0)</f>
        <v>0.70833333333333337</v>
      </c>
      <c r="G6148" s="33">
        <f t="shared" ref="G6148:G6211" si="290">E6148+F6148</f>
        <v>45556.708333333336</v>
      </c>
    </row>
    <row r="6149" spans="1:7" x14ac:dyDescent="0.45">
      <c r="A6149">
        <v>0</v>
      </c>
      <c r="B6149">
        <v>0</v>
      </c>
      <c r="C6149" t="s">
        <v>11188</v>
      </c>
      <c r="D6149" t="s">
        <v>11189</v>
      </c>
      <c r="E6149" s="32">
        <f t="shared" si="288"/>
        <v>45556</v>
      </c>
      <c r="F6149" s="51">
        <f t="shared" si="289"/>
        <v>0.72916666666666663</v>
      </c>
      <c r="G6149" s="33">
        <f t="shared" si="290"/>
        <v>45556.729166666664</v>
      </c>
    </row>
    <row r="6150" spans="1:7" x14ac:dyDescent="0.45">
      <c r="A6150">
        <v>0</v>
      </c>
      <c r="B6150">
        <v>0</v>
      </c>
      <c r="C6150" t="s">
        <v>11189</v>
      </c>
      <c r="D6150" t="s">
        <v>11190</v>
      </c>
      <c r="E6150" s="32">
        <f t="shared" si="288"/>
        <v>45556</v>
      </c>
      <c r="F6150" s="51">
        <f t="shared" si="289"/>
        <v>0.75</v>
      </c>
      <c r="G6150" s="33">
        <f t="shared" si="290"/>
        <v>45556.75</v>
      </c>
    </row>
    <row r="6151" spans="1:7" x14ac:dyDescent="0.45">
      <c r="A6151">
        <v>0</v>
      </c>
      <c r="B6151">
        <v>0</v>
      </c>
      <c r="C6151" t="s">
        <v>11190</v>
      </c>
      <c r="D6151" t="s">
        <v>11191</v>
      </c>
      <c r="E6151" s="32">
        <f t="shared" si="288"/>
        <v>45556</v>
      </c>
      <c r="F6151" s="51">
        <f t="shared" si="289"/>
        <v>0.77083333333333337</v>
      </c>
      <c r="G6151" s="33">
        <f t="shared" si="290"/>
        <v>45556.770833333336</v>
      </c>
    </row>
    <row r="6152" spans="1:7" x14ac:dyDescent="0.45">
      <c r="A6152">
        <v>0</v>
      </c>
      <c r="B6152">
        <v>0</v>
      </c>
      <c r="C6152" t="s">
        <v>11191</v>
      </c>
      <c r="D6152" t="s">
        <v>11192</v>
      </c>
      <c r="E6152" s="32">
        <f t="shared" si="288"/>
        <v>45556</v>
      </c>
      <c r="F6152" s="51">
        <f t="shared" si="289"/>
        <v>0.79166666666666663</v>
      </c>
      <c r="G6152" s="33">
        <f t="shared" si="290"/>
        <v>45556.791666666664</v>
      </c>
    </row>
    <row r="6153" spans="1:7" x14ac:dyDescent="0.45">
      <c r="A6153">
        <v>0</v>
      </c>
      <c r="B6153">
        <v>0</v>
      </c>
      <c r="C6153" t="s">
        <v>11192</v>
      </c>
      <c r="D6153" t="s">
        <v>11193</v>
      </c>
      <c r="E6153" s="32">
        <f t="shared" si="288"/>
        <v>45556</v>
      </c>
      <c r="F6153" s="51">
        <f t="shared" si="289"/>
        <v>0.8125</v>
      </c>
      <c r="G6153" s="33">
        <f t="shared" si="290"/>
        <v>45556.8125</v>
      </c>
    </row>
    <row r="6154" spans="1:7" x14ac:dyDescent="0.45">
      <c r="A6154">
        <v>0</v>
      </c>
      <c r="B6154">
        <v>0</v>
      </c>
      <c r="C6154" t="s">
        <v>11193</v>
      </c>
      <c r="D6154" t="s">
        <v>11194</v>
      </c>
      <c r="E6154" s="32">
        <f t="shared" si="288"/>
        <v>45556</v>
      </c>
      <c r="F6154" s="51">
        <f t="shared" si="289"/>
        <v>0.83333333333333337</v>
      </c>
      <c r="G6154" s="33">
        <f t="shared" si="290"/>
        <v>45556.833333333336</v>
      </c>
    </row>
    <row r="6155" spans="1:7" x14ac:dyDescent="0.45">
      <c r="A6155">
        <v>0</v>
      </c>
      <c r="B6155">
        <v>0</v>
      </c>
      <c r="C6155" t="s">
        <v>11194</v>
      </c>
      <c r="D6155" t="s">
        <v>11195</v>
      </c>
      <c r="E6155" s="32">
        <f t="shared" si="288"/>
        <v>45556</v>
      </c>
      <c r="F6155" s="51">
        <f t="shared" si="289"/>
        <v>0.85416666666666663</v>
      </c>
      <c r="G6155" s="33">
        <f t="shared" si="290"/>
        <v>45556.854166666664</v>
      </c>
    </row>
    <row r="6156" spans="1:7" x14ac:dyDescent="0.45">
      <c r="A6156">
        <v>0</v>
      </c>
      <c r="B6156">
        <v>0</v>
      </c>
      <c r="C6156" t="s">
        <v>11195</v>
      </c>
      <c r="D6156" t="s">
        <v>11196</v>
      </c>
      <c r="E6156" s="32">
        <f t="shared" si="288"/>
        <v>45556</v>
      </c>
      <c r="F6156" s="51">
        <f t="shared" si="289"/>
        <v>0.875</v>
      </c>
      <c r="G6156" s="33">
        <f t="shared" si="290"/>
        <v>45556.875</v>
      </c>
    </row>
    <row r="6157" spans="1:7" x14ac:dyDescent="0.45">
      <c r="A6157">
        <v>0</v>
      </c>
      <c r="B6157">
        <v>0</v>
      </c>
      <c r="C6157" t="s">
        <v>11196</v>
      </c>
      <c r="D6157" t="s">
        <v>11197</v>
      </c>
      <c r="E6157" s="32">
        <f t="shared" si="288"/>
        <v>45556</v>
      </c>
      <c r="F6157" s="51">
        <f t="shared" si="289"/>
        <v>0.89583333333333337</v>
      </c>
      <c r="G6157" s="33">
        <f t="shared" si="290"/>
        <v>45556.895833333336</v>
      </c>
    </row>
    <row r="6158" spans="1:7" x14ac:dyDescent="0.45">
      <c r="A6158">
        <v>0</v>
      </c>
      <c r="B6158">
        <v>0</v>
      </c>
      <c r="C6158" t="s">
        <v>11197</v>
      </c>
      <c r="D6158" t="s">
        <v>11198</v>
      </c>
      <c r="E6158" s="32">
        <f t="shared" si="288"/>
        <v>45556</v>
      </c>
      <c r="F6158" s="51">
        <f t="shared" si="289"/>
        <v>0.91666666666666663</v>
      </c>
      <c r="G6158" s="33">
        <f t="shared" si="290"/>
        <v>45556.916666666664</v>
      </c>
    </row>
    <row r="6159" spans="1:7" x14ac:dyDescent="0.45">
      <c r="A6159">
        <v>1.12E-2</v>
      </c>
      <c r="B6159">
        <v>7.0000000000000007E-2</v>
      </c>
      <c r="C6159" t="s">
        <v>11198</v>
      </c>
      <c r="D6159" t="s">
        <v>11199</v>
      </c>
      <c r="E6159" s="32">
        <f t="shared" si="288"/>
        <v>45556</v>
      </c>
      <c r="F6159" s="51">
        <f t="shared" si="289"/>
        <v>0.9375</v>
      </c>
      <c r="G6159" s="33">
        <f t="shared" si="290"/>
        <v>45556.9375</v>
      </c>
    </row>
    <row r="6160" spans="1:7" x14ac:dyDescent="0.45">
      <c r="A6160">
        <v>0</v>
      </c>
      <c r="B6160">
        <v>0</v>
      </c>
      <c r="C6160" t="s">
        <v>11199</v>
      </c>
      <c r="D6160" t="s">
        <v>11200</v>
      </c>
      <c r="E6160" s="32">
        <f t="shared" si="288"/>
        <v>45556</v>
      </c>
      <c r="F6160" s="51">
        <f t="shared" si="289"/>
        <v>0.95833333333333337</v>
      </c>
      <c r="G6160" s="33">
        <f t="shared" si="290"/>
        <v>45556.958333333336</v>
      </c>
    </row>
    <row r="6161" spans="1:7" x14ac:dyDescent="0.45">
      <c r="A6161">
        <v>0</v>
      </c>
      <c r="B6161">
        <v>0</v>
      </c>
      <c r="C6161" t="s">
        <v>11200</v>
      </c>
      <c r="D6161" t="s">
        <v>11201</v>
      </c>
      <c r="E6161" s="32">
        <f t="shared" si="288"/>
        <v>45556</v>
      </c>
      <c r="F6161" s="51">
        <f t="shared" si="289"/>
        <v>0.97916666666666663</v>
      </c>
      <c r="G6161" s="33">
        <f t="shared" si="290"/>
        <v>45556.979166666664</v>
      </c>
    </row>
    <row r="6162" spans="1:7" x14ac:dyDescent="0.45">
      <c r="A6162">
        <v>0</v>
      </c>
      <c r="B6162">
        <v>0</v>
      </c>
      <c r="C6162" t="s">
        <v>11201</v>
      </c>
      <c r="D6162" t="s">
        <v>11202</v>
      </c>
      <c r="E6162" s="32">
        <f t="shared" si="288"/>
        <v>45557</v>
      </c>
      <c r="F6162" s="51">
        <f t="shared" si="289"/>
        <v>0</v>
      </c>
      <c r="G6162" s="33">
        <f t="shared" si="290"/>
        <v>45557</v>
      </c>
    </row>
    <row r="6163" spans="1:7" x14ac:dyDescent="0.45">
      <c r="A6163">
        <v>0</v>
      </c>
      <c r="B6163">
        <v>0</v>
      </c>
      <c r="C6163" t="s">
        <v>11202</v>
      </c>
      <c r="D6163" t="s">
        <v>5729</v>
      </c>
      <c r="E6163" s="32">
        <f t="shared" si="288"/>
        <v>45557</v>
      </c>
      <c r="F6163" s="51">
        <f t="shared" si="289"/>
        <v>2.0833333333333332E-2</v>
      </c>
      <c r="G6163" s="33">
        <f t="shared" si="290"/>
        <v>45557.020833333336</v>
      </c>
    </row>
    <row r="6164" spans="1:7" x14ac:dyDescent="0.45">
      <c r="A6164">
        <v>0</v>
      </c>
      <c r="B6164">
        <v>0</v>
      </c>
      <c r="C6164" t="s">
        <v>5729</v>
      </c>
      <c r="D6164" t="s">
        <v>5730</v>
      </c>
      <c r="E6164" s="32">
        <f t="shared" si="288"/>
        <v>45557</v>
      </c>
      <c r="F6164" s="51">
        <f t="shared" si="289"/>
        <v>4.1666666666666664E-2</v>
      </c>
      <c r="G6164" s="33">
        <f t="shared" si="290"/>
        <v>45557.041666666664</v>
      </c>
    </row>
    <row r="6165" spans="1:7" x14ac:dyDescent="0.45">
      <c r="A6165">
        <v>0</v>
      </c>
      <c r="B6165">
        <v>0</v>
      </c>
      <c r="C6165" t="s">
        <v>5730</v>
      </c>
      <c r="D6165" t="s">
        <v>5731</v>
      </c>
      <c r="E6165" s="32">
        <f t="shared" si="288"/>
        <v>45557</v>
      </c>
      <c r="F6165" s="51">
        <f t="shared" si="289"/>
        <v>6.25E-2</v>
      </c>
      <c r="G6165" s="33">
        <f t="shared" si="290"/>
        <v>45557.0625</v>
      </c>
    </row>
    <row r="6166" spans="1:7" x14ac:dyDescent="0.45">
      <c r="A6166">
        <v>0</v>
      </c>
      <c r="B6166">
        <v>0</v>
      </c>
      <c r="C6166" t="s">
        <v>5731</v>
      </c>
      <c r="D6166" t="s">
        <v>5732</v>
      </c>
      <c r="E6166" s="32">
        <f t="shared" si="288"/>
        <v>45557</v>
      </c>
      <c r="F6166" s="51">
        <f t="shared" si="289"/>
        <v>8.3333333333333329E-2</v>
      </c>
      <c r="G6166" s="33">
        <f t="shared" si="290"/>
        <v>45557.083333333336</v>
      </c>
    </row>
    <row r="6167" spans="1:7" x14ac:dyDescent="0.45">
      <c r="A6167">
        <v>0</v>
      </c>
      <c r="B6167">
        <v>0</v>
      </c>
      <c r="C6167" t="s">
        <v>5732</v>
      </c>
      <c r="D6167" t="s">
        <v>5733</v>
      </c>
      <c r="E6167" s="32">
        <f t="shared" si="288"/>
        <v>45557</v>
      </c>
      <c r="F6167" s="51">
        <f t="shared" si="289"/>
        <v>0.10416666666666667</v>
      </c>
      <c r="G6167" s="33">
        <f t="shared" si="290"/>
        <v>45557.104166666664</v>
      </c>
    </row>
    <row r="6168" spans="1:7" x14ac:dyDescent="0.45">
      <c r="A6168">
        <v>0</v>
      </c>
      <c r="B6168">
        <v>0</v>
      </c>
      <c r="C6168" t="s">
        <v>5733</v>
      </c>
      <c r="D6168" t="s">
        <v>5734</v>
      </c>
      <c r="E6168" s="32">
        <f t="shared" si="288"/>
        <v>45557</v>
      </c>
      <c r="F6168" s="51">
        <f t="shared" si="289"/>
        <v>0.125</v>
      </c>
      <c r="G6168" s="33">
        <f t="shared" si="290"/>
        <v>45557.125</v>
      </c>
    </row>
    <row r="6169" spans="1:7" x14ac:dyDescent="0.45">
      <c r="A6169">
        <v>0</v>
      </c>
      <c r="B6169">
        <v>0</v>
      </c>
      <c r="C6169" t="s">
        <v>5734</v>
      </c>
      <c r="D6169" t="s">
        <v>5735</v>
      </c>
      <c r="E6169" s="32">
        <f t="shared" si="288"/>
        <v>45557</v>
      </c>
      <c r="F6169" s="51">
        <f t="shared" si="289"/>
        <v>0.14583333333333334</v>
      </c>
      <c r="G6169" s="33">
        <f t="shared" si="290"/>
        <v>45557.145833333336</v>
      </c>
    </row>
    <row r="6170" spans="1:7" x14ac:dyDescent="0.45">
      <c r="A6170">
        <v>0</v>
      </c>
      <c r="B6170">
        <v>0</v>
      </c>
      <c r="C6170" t="s">
        <v>5735</v>
      </c>
      <c r="D6170" t="s">
        <v>5736</v>
      </c>
      <c r="E6170" s="32">
        <f t="shared" si="288"/>
        <v>45557</v>
      </c>
      <c r="F6170" s="51">
        <f t="shared" si="289"/>
        <v>0.16666666666666666</v>
      </c>
      <c r="G6170" s="33">
        <f t="shared" si="290"/>
        <v>45557.166666666664</v>
      </c>
    </row>
    <row r="6171" spans="1:7" x14ac:dyDescent="0.45">
      <c r="A6171">
        <v>0</v>
      </c>
      <c r="B6171">
        <v>0</v>
      </c>
      <c r="C6171" t="s">
        <v>5736</v>
      </c>
      <c r="D6171" t="s">
        <v>5737</v>
      </c>
      <c r="E6171" s="32">
        <f t="shared" si="288"/>
        <v>45557</v>
      </c>
      <c r="F6171" s="51">
        <f t="shared" si="289"/>
        <v>0.1875</v>
      </c>
      <c r="G6171" s="33">
        <f t="shared" si="290"/>
        <v>45557.1875</v>
      </c>
    </row>
    <row r="6172" spans="1:7" x14ac:dyDescent="0.45">
      <c r="A6172">
        <v>0</v>
      </c>
      <c r="B6172">
        <v>0</v>
      </c>
      <c r="C6172" t="s">
        <v>5737</v>
      </c>
      <c r="D6172" t="s">
        <v>5738</v>
      </c>
      <c r="E6172" s="32">
        <f t="shared" si="288"/>
        <v>45557</v>
      </c>
      <c r="F6172" s="51">
        <f t="shared" si="289"/>
        <v>0.20833333333333334</v>
      </c>
      <c r="G6172" s="33">
        <f t="shared" si="290"/>
        <v>45557.208333333336</v>
      </c>
    </row>
    <row r="6173" spans="1:7" x14ac:dyDescent="0.45">
      <c r="A6173">
        <v>0</v>
      </c>
      <c r="B6173">
        <v>0</v>
      </c>
      <c r="C6173" t="s">
        <v>5738</v>
      </c>
      <c r="D6173" t="s">
        <v>5739</v>
      </c>
      <c r="E6173" s="32">
        <f t="shared" si="288"/>
        <v>45557</v>
      </c>
      <c r="F6173" s="51">
        <f t="shared" si="289"/>
        <v>0.22916666666666666</v>
      </c>
      <c r="G6173" s="33">
        <f t="shared" si="290"/>
        <v>45557.229166666664</v>
      </c>
    </row>
    <row r="6174" spans="1:7" x14ac:dyDescent="0.45">
      <c r="A6174">
        <v>0</v>
      </c>
      <c r="B6174">
        <v>0</v>
      </c>
      <c r="C6174" t="s">
        <v>5739</v>
      </c>
      <c r="D6174" t="s">
        <v>5740</v>
      </c>
      <c r="E6174" s="32">
        <f t="shared" si="288"/>
        <v>45557</v>
      </c>
      <c r="F6174" s="51">
        <f t="shared" si="289"/>
        <v>0.25</v>
      </c>
      <c r="G6174" s="33">
        <f t="shared" si="290"/>
        <v>45557.25</v>
      </c>
    </row>
    <row r="6175" spans="1:7" x14ac:dyDescent="0.45">
      <c r="A6175">
        <v>0</v>
      </c>
      <c r="B6175">
        <v>0</v>
      </c>
      <c r="C6175" t="s">
        <v>5740</v>
      </c>
      <c r="D6175" t="s">
        <v>5741</v>
      </c>
      <c r="E6175" s="32">
        <f t="shared" si="288"/>
        <v>45557</v>
      </c>
      <c r="F6175" s="51">
        <f t="shared" si="289"/>
        <v>0.27083333333333331</v>
      </c>
      <c r="G6175" s="33">
        <f t="shared" si="290"/>
        <v>45557.270833333336</v>
      </c>
    </row>
    <row r="6176" spans="1:7" x14ac:dyDescent="0.45">
      <c r="A6176">
        <v>0</v>
      </c>
      <c r="B6176">
        <v>0</v>
      </c>
      <c r="C6176" t="s">
        <v>5741</v>
      </c>
      <c r="D6176" t="s">
        <v>5742</v>
      </c>
      <c r="E6176" s="32">
        <f t="shared" si="288"/>
        <v>45557</v>
      </c>
      <c r="F6176" s="51">
        <f t="shared" si="289"/>
        <v>0.29166666666666669</v>
      </c>
      <c r="G6176" s="33">
        <f t="shared" si="290"/>
        <v>45557.291666666664</v>
      </c>
    </row>
    <row r="6177" spans="1:7" x14ac:dyDescent="0.45">
      <c r="A6177">
        <v>0</v>
      </c>
      <c r="B6177">
        <v>0</v>
      </c>
      <c r="C6177" t="s">
        <v>5742</v>
      </c>
      <c r="D6177" t="s">
        <v>5743</v>
      </c>
      <c r="E6177" s="32">
        <f t="shared" si="288"/>
        <v>45557</v>
      </c>
      <c r="F6177" s="51">
        <f t="shared" si="289"/>
        <v>0.3125</v>
      </c>
      <c r="G6177" s="33">
        <f t="shared" si="290"/>
        <v>45557.3125</v>
      </c>
    </row>
    <row r="6178" spans="1:7" x14ac:dyDescent="0.45">
      <c r="A6178">
        <v>0</v>
      </c>
      <c r="B6178">
        <v>0</v>
      </c>
      <c r="C6178" t="s">
        <v>5743</v>
      </c>
      <c r="D6178" t="s">
        <v>5744</v>
      </c>
      <c r="E6178" s="32">
        <f t="shared" si="288"/>
        <v>45557</v>
      </c>
      <c r="F6178" s="51">
        <f t="shared" si="289"/>
        <v>0.33333333333333331</v>
      </c>
      <c r="G6178" s="33">
        <f t="shared" si="290"/>
        <v>45557.333333333336</v>
      </c>
    </row>
    <row r="6179" spans="1:7" x14ac:dyDescent="0.45">
      <c r="A6179">
        <v>0</v>
      </c>
      <c r="B6179">
        <v>0</v>
      </c>
      <c r="C6179" t="s">
        <v>5744</v>
      </c>
      <c r="D6179" t="s">
        <v>5745</v>
      </c>
      <c r="E6179" s="32">
        <f t="shared" si="288"/>
        <v>45557</v>
      </c>
      <c r="F6179" s="51">
        <f t="shared" si="289"/>
        <v>0.35416666666666669</v>
      </c>
      <c r="G6179" s="33">
        <f t="shared" si="290"/>
        <v>45557.354166666664</v>
      </c>
    </row>
    <row r="6180" spans="1:7" x14ac:dyDescent="0.45">
      <c r="A6180">
        <v>0</v>
      </c>
      <c r="B6180">
        <v>0</v>
      </c>
      <c r="C6180" t="s">
        <v>5745</v>
      </c>
      <c r="D6180" t="s">
        <v>5746</v>
      </c>
      <c r="E6180" s="32">
        <f t="shared" si="288"/>
        <v>45557</v>
      </c>
      <c r="F6180" s="51">
        <f t="shared" si="289"/>
        <v>0.375</v>
      </c>
      <c r="G6180" s="33">
        <f t="shared" si="290"/>
        <v>45557.375</v>
      </c>
    </row>
    <row r="6181" spans="1:7" x14ac:dyDescent="0.45">
      <c r="A6181">
        <v>0</v>
      </c>
      <c r="B6181">
        <v>0</v>
      </c>
      <c r="C6181" t="s">
        <v>5746</v>
      </c>
      <c r="D6181" t="s">
        <v>5747</v>
      </c>
      <c r="E6181" s="32">
        <f t="shared" si="288"/>
        <v>45557</v>
      </c>
      <c r="F6181" s="51">
        <f t="shared" si="289"/>
        <v>0.39583333333333331</v>
      </c>
      <c r="G6181" s="33">
        <f t="shared" si="290"/>
        <v>45557.395833333336</v>
      </c>
    </row>
    <row r="6182" spans="1:7" x14ac:dyDescent="0.45">
      <c r="A6182">
        <v>0.20200000000000001</v>
      </c>
      <c r="B6182">
        <v>1.21</v>
      </c>
      <c r="C6182" t="s">
        <v>5747</v>
      </c>
      <c r="D6182" t="s">
        <v>5748</v>
      </c>
      <c r="E6182" s="32">
        <f t="shared" si="288"/>
        <v>45557</v>
      </c>
      <c r="F6182" s="51">
        <f t="shared" si="289"/>
        <v>0.41666666666666669</v>
      </c>
      <c r="G6182" s="33">
        <f t="shared" si="290"/>
        <v>45557.416666666664</v>
      </c>
    </row>
    <row r="6183" spans="1:7" x14ac:dyDescent="0.45">
      <c r="A6183">
        <v>0</v>
      </c>
      <c r="B6183">
        <v>0</v>
      </c>
      <c r="C6183" t="s">
        <v>5748</v>
      </c>
      <c r="D6183" t="s">
        <v>5749</v>
      </c>
      <c r="E6183" s="32">
        <f t="shared" si="288"/>
        <v>45557</v>
      </c>
      <c r="F6183" s="51">
        <f t="shared" si="289"/>
        <v>0.4375</v>
      </c>
      <c r="G6183" s="33">
        <f t="shared" si="290"/>
        <v>45557.4375</v>
      </c>
    </row>
    <row r="6184" spans="1:7" x14ac:dyDescent="0.45">
      <c r="A6184">
        <v>6.7299999999999999E-2</v>
      </c>
      <c r="B6184">
        <v>0.4</v>
      </c>
      <c r="C6184" t="s">
        <v>5749</v>
      </c>
      <c r="D6184" t="s">
        <v>5750</v>
      </c>
      <c r="E6184" s="32">
        <f t="shared" si="288"/>
        <v>45557</v>
      </c>
      <c r="F6184" s="51">
        <f t="shared" si="289"/>
        <v>0.45833333333333331</v>
      </c>
      <c r="G6184" s="33">
        <f t="shared" si="290"/>
        <v>45557.458333333336</v>
      </c>
    </row>
    <row r="6185" spans="1:7" x14ac:dyDescent="0.45">
      <c r="A6185">
        <v>0.10100000000000001</v>
      </c>
      <c r="B6185">
        <v>0.6</v>
      </c>
      <c r="C6185" t="s">
        <v>5750</v>
      </c>
      <c r="D6185" t="s">
        <v>5751</v>
      </c>
      <c r="E6185" s="32">
        <f t="shared" si="288"/>
        <v>45557</v>
      </c>
      <c r="F6185" s="51">
        <f t="shared" si="289"/>
        <v>0.47916666666666669</v>
      </c>
      <c r="G6185" s="33">
        <f t="shared" si="290"/>
        <v>45557.479166666664</v>
      </c>
    </row>
    <row r="6186" spans="1:7" x14ac:dyDescent="0.45">
      <c r="A6186">
        <v>0</v>
      </c>
      <c r="B6186">
        <v>0</v>
      </c>
      <c r="C6186" t="s">
        <v>5751</v>
      </c>
      <c r="D6186" t="s">
        <v>5752</v>
      </c>
      <c r="E6186" s="32">
        <f t="shared" si="288"/>
        <v>45557</v>
      </c>
      <c r="F6186" s="51">
        <f t="shared" si="289"/>
        <v>0.5</v>
      </c>
      <c r="G6186" s="33">
        <f t="shared" si="290"/>
        <v>45557.5</v>
      </c>
    </row>
    <row r="6187" spans="1:7" x14ac:dyDescent="0.45">
      <c r="A6187">
        <v>1.1445000000000001</v>
      </c>
      <c r="B6187">
        <v>6.83</v>
      </c>
      <c r="C6187" t="s">
        <v>5752</v>
      </c>
      <c r="D6187" t="s">
        <v>5753</v>
      </c>
      <c r="E6187" s="32">
        <f t="shared" si="288"/>
        <v>45557</v>
      </c>
      <c r="F6187" s="51">
        <f t="shared" si="289"/>
        <v>0.52083333333333337</v>
      </c>
      <c r="G6187" s="33">
        <f t="shared" si="290"/>
        <v>45557.520833333336</v>
      </c>
    </row>
    <row r="6188" spans="1:7" x14ac:dyDescent="0.45">
      <c r="A6188">
        <v>0</v>
      </c>
      <c r="B6188">
        <v>0</v>
      </c>
      <c r="C6188" t="s">
        <v>5753</v>
      </c>
      <c r="D6188" t="s">
        <v>5754</v>
      </c>
      <c r="E6188" s="32">
        <f t="shared" si="288"/>
        <v>45557</v>
      </c>
      <c r="F6188" s="51">
        <f t="shared" si="289"/>
        <v>0.54166666666666663</v>
      </c>
      <c r="G6188" s="33">
        <f t="shared" si="290"/>
        <v>45557.541666666664</v>
      </c>
    </row>
    <row r="6189" spans="1:7" x14ac:dyDescent="0.45">
      <c r="A6189">
        <v>0</v>
      </c>
      <c r="B6189">
        <v>0</v>
      </c>
      <c r="C6189" t="s">
        <v>5754</v>
      </c>
      <c r="D6189" t="s">
        <v>5755</v>
      </c>
      <c r="E6189" s="32">
        <f t="shared" si="288"/>
        <v>45557</v>
      </c>
      <c r="F6189" s="51">
        <f t="shared" si="289"/>
        <v>0.5625</v>
      </c>
      <c r="G6189" s="33">
        <f t="shared" si="290"/>
        <v>45557.5625</v>
      </c>
    </row>
    <row r="6190" spans="1:7" x14ac:dyDescent="0.45">
      <c r="A6190">
        <v>0</v>
      </c>
      <c r="B6190">
        <v>0</v>
      </c>
      <c r="C6190" t="s">
        <v>5755</v>
      </c>
      <c r="D6190" t="s">
        <v>5756</v>
      </c>
      <c r="E6190" s="32">
        <f t="shared" si="288"/>
        <v>45557</v>
      </c>
      <c r="F6190" s="51">
        <f t="shared" si="289"/>
        <v>0.58333333333333337</v>
      </c>
      <c r="G6190" s="33">
        <f t="shared" si="290"/>
        <v>45557.583333333336</v>
      </c>
    </row>
    <row r="6191" spans="1:7" x14ac:dyDescent="0.45">
      <c r="A6191">
        <v>0</v>
      </c>
      <c r="B6191">
        <v>0</v>
      </c>
      <c r="C6191" t="s">
        <v>5756</v>
      </c>
      <c r="D6191" t="s">
        <v>5757</v>
      </c>
      <c r="E6191" s="32">
        <f t="shared" si="288"/>
        <v>45557</v>
      </c>
      <c r="F6191" s="51">
        <f t="shared" si="289"/>
        <v>0.60416666666666663</v>
      </c>
      <c r="G6191" s="33">
        <f t="shared" si="290"/>
        <v>45557.604166666664</v>
      </c>
    </row>
    <row r="6192" spans="1:7" x14ac:dyDescent="0.45">
      <c r="A6192">
        <v>0</v>
      </c>
      <c r="B6192">
        <v>0</v>
      </c>
      <c r="C6192" t="s">
        <v>5757</v>
      </c>
      <c r="D6192" t="s">
        <v>5758</v>
      </c>
      <c r="E6192" s="32">
        <f t="shared" si="288"/>
        <v>45557</v>
      </c>
      <c r="F6192" s="51">
        <f t="shared" si="289"/>
        <v>0.625</v>
      </c>
      <c r="G6192" s="33">
        <f t="shared" si="290"/>
        <v>45557.625</v>
      </c>
    </row>
    <row r="6193" spans="1:7" x14ac:dyDescent="0.45">
      <c r="A6193">
        <v>0</v>
      </c>
      <c r="B6193">
        <v>0</v>
      </c>
      <c r="C6193" t="s">
        <v>5758</v>
      </c>
      <c r="D6193" t="s">
        <v>5759</v>
      </c>
      <c r="E6193" s="32">
        <f t="shared" si="288"/>
        <v>45557</v>
      </c>
      <c r="F6193" s="51">
        <f t="shared" si="289"/>
        <v>0.64583333333333337</v>
      </c>
      <c r="G6193" s="33">
        <f t="shared" si="290"/>
        <v>45557.645833333336</v>
      </c>
    </row>
    <row r="6194" spans="1:7" x14ac:dyDescent="0.45">
      <c r="A6194">
        <v>0</v>
      </c>
      <c r="B6194">
        <v>0</v>
      </c>
      <c r="C6194" t="s">
        <v>5759</v>
      </c>
      <c r="D6194" t="s">
        <v>5760</v>
      </c>
      <c r="E6194" s="32">
        <f t="shared" si="288"/>
        <v>45557</v>
      </c>
      <c r="F6194" s="51">
        <f t="shared" si="289"/>
        <v>0.66666666666666663</v>
      </c>
      <c r="G6194" s="33">
        <f t="shared" si="290"/>
        <v>45557.666666666664</v>
      </c>
    </row>
    <row r="6195" spans="1:7" x14ac:dyDescent="0.45">
      <c r="A6195">
        <v>0</v>
      </c>
      <c r="B6195">
        <v>0</v>
      </c>
      <c r="C6195" t="s">
        <v>5760</v>
      </c>
      <c r="D6195" t="s">
        <v>5761</v>
      </c>
      <c r="E6195" s="32">
        <f t="shared" si="288"/>
        <v>45557</v>
      </c>
      <c r="F6195" s="51">
        <f t="shared" si="289"/>
        <v>0.6875</v>
      </c>
      <c r="G6195" s="33">
        <f t="shared" si="290"/>
        <v>45557.6875</v>
      </c>
    </row>
    <row r="6196" spans="1:7" x14ac:dyDescent="0.45">
      <c r="A6196">
        <v>0</v>
      </c>
      <c r="B6196">
        <v>0</v>
      </c>
      <c r="C6196" t="s">
        <v>5761</v>
      </c>
      <c r="D6196" t="s">
        <v>5762</v>
      </c>
      <c r="E6196" s="32">
        <f t="shared" si="288"/>
        <v>45557</v>
      </c>
      <c r="F6196" s="51">
        <f t="shared" si="289"/>
        <v>0.70833333333333337</v>
      </c>
      <c r="G6196" s="33">
        <f t="shared" si="290"/>
        <v>45557.708333333336</v>
      </c>
    </row>
    <row r="6197" spans="1:7" x14ac:dyDescent="0.45">
      <c r="A6197">
        <v>0.1346</v>
      </c>
      <c r="B6197">
        <v>0.8</v>
      </c>
      <c r="C6197" t="s">
        <v>5762</v>
      </c>
      <c r="D6197" t="s">
        <v>5763</v>
      </c>
      <c r="E6197" s="32">
        <f t="shared" si="288"/>
        <v>45557</v>
      </c>
      <c r="F6197" s="51">
        <f t="shared" si="289"/>
        <v>0.72916666666666663</v>
      </c>
      <c r="G6197" s="33">
        <f t="shared" si="290"/>
        <v>45557.729166666664</v>
      </c>
    </row>
    <row r="6198" spans="1:7" x14ac:dyDescent="0.45">
      <c r="A6198">
        <v>0</v>
      </c>
      <c r="B6198">
        <v>0</v>
      </c>
      <c r="C6198" t="s">
        <v>5763</v>
      </c>
      <c r="D6198" t="s">
        <v>5764</v>
      </c>
      <c r="E6198" s="32">
        <f t="shared" si="288"/>
        <v>45557</v>
      </c>
      <c r="F6198" s="51">
        <f t="shared" si="289"/>
        <v>0.75</v>
      </c>
      <c r="G6198" s="33">
        <f t="shared" si="290"/>
        <v>45557.75</v>
      </c>
    </row>
    <row r="6199" spans="1:7" x14ac:dyDescent="0.45">
      <c r="A6199">
        <v>0</v>
      </c>
      <c r="B6199">
        <v>0</v>
      </c>
      <c r="C6199" t="s">
        <v>5764</v>
      </c>
      <c r="D6199" t="s">
        <v>5765</v>
      </c>
      <c r="E6199" s="32">
        <f t="shared" si="288"/>
        <v>45557</v>
      </c>
      <c r="F6199" s="51">
        <f t="shared" si="289"/>
        <v>0.77083333333333337</v>
      </c>
      <c r="G6199" s="33">
        <f t="shared" si="290"/>
        <v>45557.770833333336</v>
      </c>
    </row>
    <row r="6200" spans="1:7" x14ac:dyDescent="0.45">
      <c r="A6200">
        <v>0.50490000000000002</v>
      </c>
      <c r="B6200">
        <v>3.01</v>
      </c>
      <c r="C6200" t="s">
        <v>5765</v>
      </c>
      <c r="D6200" t="s">
        <v>5766</v>
      </c>
      <c r="E6200" s="32">
        <f t="shared" si="288"/>
        <v>45557</v>
      </c>
      <c r="F6200" s="51">
        <f t="shared" si="289"/>
        <v>0.79166666666666663</v>
      </c>
      <c r="G6200" s="33">
        <f t="shared" si="290"/>
        <v>45557.791666666664</v>
      </c>
    </row>
    <row r="6201" spans="1:7" x14ac:dyDescent="0.45">
      <c r="A6201">
        <v>2.24E-2</v>
      </c>
      <c r="B6201">
        <v>0.13</v>
      </c>
      <c r="C6201" t="s">
        <v>5766</v>
      </c>
      <c r="D6201" t="s">
        <v>5767</v>
      </c>
      <c r="E6201" s="32">
        <f t="shared" si="288"/>
        <v>45557</v>
      </c>
      <c r="F6201" s="51">
        <f t="shared" si="289"/>
        <v>0.8125</v>
      </c>
      <c r="G6201" s="33">
        <f t="shared" si="290"/>
        <v>45557.8125</v>
      </c>
    </row>
    <row r="6202" spans="1:7" x14ac:dyDescent="0.45">
      <c r="A6202">
        <v>4.4900000000000002E-2</v>
      </c>
      <c r="B6202">
        <v>0.27</v>
      </c>
      <c r="C6202" t="s">
        <v>5767</v>
      </c>
      <c r="D6202" t="s">
        <v>5768</v>
      </c>
      <c r="E6202" s="32">
        <f t="shared" si="288"/>
        <v>45557</v>
      </c>
      <c r="F6202" s="51">
        <f t="shared" si="289"/>
        <v>0.83333333333333337</v>
      </c>
      <c r="G6202" s="33">
        <f t="shared" si="290"/>
        <v>45557.833333333336</v>
      </c>
    </row>
    <row r="6203" spans="1:7" x14ac:dyDescent="0.45">
      <c r="A6203">
        <v>0</v>
      </c>
      <c r="B6203">
        <v>0</v>
      </c>
      <c r="C6203" t="s">
        <v>5768</v>
      </c>
      <c r="D6203" t="s">
        <v>5769</v>
      </c>
      <c r="E6203" s="32">
        <f t="shared" si="288"/>
        <v>45557</v>
      </c>
      <c r="F6203" s="51">
        <f t="shared" si="289"/>
        <v>0.85416666666666663</v>
      </c>
      <c r="G6203" s="33">
        <f t="shared" si="290"/>
        <v>45557.854166666664</v>
      </c>
    </row>
    <row r="6204" spans="1:7" x14ac:dyDescent="0.45">
      <c r="A6204">
        <v>0</v>
      </c>
      <c r="B6204">
        <v>0</v>
      </c>
      <c r="C6204" t="s">
        <v>5769</v>
      </c>
      <c r="D6204" t="s">
        <v>5770</v>
      </c>
      <c r="E6204" s="32">
        <f t="shared" si="288"/>
        <v>45557</v>
      </c>
      <c r="F6204" s="51">
        <f t="shared" si="289"/>
        <v>0.875</v>
      </c>
      <c r="G6204" s="33">
        <f t="shared" si="290"/>
        <v>45557.875</v>
      </c>
    </row>
    <row r="6205" spans="1:7" x14ac:dyDescent="0.45">
      <c r="A6205">
        <v>0</v>
      </c>
      <c r="B6205">
        <v>0</v>
      </c>
      <c r="C6205" t="s">
        <v>5770</v>
      </c>
      <c r="D6205" t="s">
        <v>5771</v>
      </c>
      <c r="E6205" s="32">
        <f t="shared" si="288"/>
        <v>45557</v>
      </c>
      <c r="F6205" s="51">
        <f t="shared" si="289"/>
        <v>0.89583333333333337</v>
      </c>
      <c r="G6205" s="33">
        <f t="shared" si="290"/>
        <v>45557.895833333336</v>
      </c>
    </row>
    <row r="6206" spans="1:7" x14ac:dyDescent="0.45">
      <c r="A6206">
        <v>0</v>
      </c>
      <c r="B6206">
        <v>0</v>
      </c>
      <c r="C6206" t="s">
        <v>5771</v>
      </c>
      <c r="D6206" t="s">
        <v>5772</v>
      </c>
      <c r="E6206" s="32">
        <f t="shared" si="288"/>
        <v>45557</v>
      </c>
      <c r="F6206" s="51">
        <f t="shared" si="289"/>
        <v>0.91666666666666663</v>
      </c>
      <c r="G6206" s="33">
        <f t="shared" si="290"/>
        <v>45557.916666666664</v>
      </c>
    </row>
    <row r="6207" spans="1:7" x14ac:dyDescent="0.45">
      <c r="A6207">
        <v>0</v>
      </c>
      <c r="B6207">
        <v>0</v>
      </c>
      <c r="C6207" t="s">
        <v>5772</v>
      </c>
      <c r="D6207" t="s">
        <v>5773</v>
      </c>
      <c r="E6207" s="32">
        <f t="shared" si="288"/>
        <v>45557</v>
      </c>
      <c r="F6207" s="51">
        <f t="shared" si="289"/>
        <v>0.9375</v>
      </c>
      <c r="G6207" s="33">
        <f t="shared" si="290"/>
        <v>45557.9375</v>
      </c>
    </row>
    <row r="6208" spans="1:7" x14ac:dyDescent="0.45">
      <c r="A6208">
        <v>6.7299999999999999E-2</v>
      </c>
      <c r="B6208">
        <v>0.4</v>
      </c>
      <c r="C6208" t="s">
        <v>5773</v>
      </c>
      <c r="D6208" t="s">
        <v>5774</v>
      </c>
      <c r="E6208" s="32">
        <f t="shared" si="288"/>
        <v>45557</v>
      </c>
      <c r="F6208" s="51">
        <f t="shared" si="289"/>
        <v>0.95833333333333337</v>
      </c>
      <c r="G6208" s="33">
        <f t="shared" si="290"/>
        <v>45557.958333333336</v>
      </c>
    </row>
    <row r="6209" spans="1:7" x14ac:dyDescent="0.45">
      <c r="A6209">
        <v>0.38150000000000001</v>
      </c>
      <c r="B6209">
        <v>2.2799999999999998</v>
      </c>
      <c r="C6209" t="s">
        <v>5774</v>
      </c>
      <c r="D6209" t="s">
        <v>5775</v>
      </c>
      <c r="E6209" s="32">
        <f t="shared" si="288"/>
        <v>45557</v>
      </c>
      <c r="F6209" s="51">
        <f t="shared" si="289"/>
        <v>0.97916666666666663</v>
      </c>
      <c r="G6209" s="33">
        <f t="shared" si="290"/>
        <v>45557.979166666664</v>
      </c>
    </row>
    <row r="6210" spans="1:7" x14ac:dyDescent="0.45">
      <c r="A6210">
        <v>0</v>
      </c>
      <c r="B6210">
        <v>0</v>
      </c>
      <c r="C6210" t="s">
        <v>5775</v>
      </c>
      <c r="D6210" t="s">
        <v>5776</v>
      </c>
      <c r="E6210" s="32">
        <f t="shared" si="288"/>
        <v>45558</v>
      </c>
      <c r="F6210" s="51">
        <f t="shared" si="289"/>
        <v>0</v>
      </c>
      <c r="G6210" s="33">
        <f t="shared" si="290"/>
        <v>45558</v>
      </c>
    </row>
    <row r="6211" spans="1:7" x14ac:dyDescent="0.45">
      <c r="A6211">
        <v>0</v>
      </c>
      <c r="B6211">
        <v>0</v>
      </c>
      <c r="C6211" t="s">
        <v>5776</v>
      </c>
      <c r="D6211" t="s">
        <v>5777</v>
      </c>
      <c r="E6211" s="32">
        <f t="shared" si="288"/>
        <v>45558</v>
      </c>
      <c r="F6211" s="51">
        <f t="shared" si="289"/>
        <v>2.0833333333333332E-2</v>
      </c>
      <c r="G6211" s="33">
        <f t="shared" si="290"/>
        <v>45558.020833333336</v>
      </c>
    </row>
    <row r="6212" spans="1:7" x14ac:dyDescent="0.45">
      <c r="A6212">
        <v>0</v>
      </c>
      <c r="B6212">
        <v>0</v>
      </c>
      <c r="C6212" t="s">
        <v>5777</v>
      </c>
      <c r="D6212" t="s">
        <v>5778</v>
      </c>
      <c r="E6212" s="32">
        <f t="shared" ref="E6212:E6275" si="291">DATE(MID(C6212,2,4),MID(C6212,7,2),MID(C6212,10,2))</f>
        <v>45558</v>
      </c>
      <c r="F6212" s="51">
        <f t="shared" ref="F6212:F6275" si="292">TIME(MID(C6212,13,2),MID(C6212,16,2),0)</f>
        <v>4.1666666666666664E-2</v>
      </c>
      <c r="G6212" s="33">
        <f t="shared" ref="G6212:G6275" si="293">E6212+F6212</f>
        <v>45558.041666666664</v>
      </c>
    </row>
    <row r="6213" spans="1:7" x14ac:dyDescent="0.45">
      <c r="A6213">
        <v>0</v>
      </c>
      <c r="B6213">
        <v>0</v>
      </c>
      <c r="C6213" t="s">
        <v>5778</v>
      </c>
      <c r="D6213" t="s">
        <v>5779</v>
      </c>
      <c r="E6213" s="32">
        <f t="shared" si="291"/>
        <v>45558</v>
      </c>
      <c r="F6213" s="51">
        <f t="shared" si="292"/>
        <v>6.25E-2</v>
      </c>
      <c r="G6213" s="33">
        <f t="shared" si="293"/>
        <v>45558.0625</v>
      </c>
    </row>
    <row r="6214" spans="1:7" x14ac:dyDescent="0.45">
      <c r="A6214">
        <v>0</v>
      </c>
      <c r="B6214">
        <v>0</v>
      </c>
      <c r="C6214" t="s">
        <v>5779</v>
      </c>
      <c r="D6214" t="s">
        <v>5780</v>
      </c>
      <c r="E6214" s="32">
        <f t="shared" si="291"/>
        <v>45558</v>
      </c>
      <c r="F6214" s="51">
        <f t="shared" si="292"/>
        <v>8.3333333333333329E-2</v>
      </c>
      <c r="G6214" s="33">
        <f t="shared" si="293"/>
        <v>45558.083333333336</v>
      </c>
    </row>
    <row r="6215" spans="1:7" x14ac:dyDescent="0.45">
      <c r="A6215">
        <v>0</v>
      </c>
      <c r="B6215">
        <v>0</v>
      </c>
      <c r="C6215" t="s">
        <v>5780</v>
      </c>
      <c r="D6215" t="s">
        <v>5781</v>
      </c>
      <c r="E6215" s="32">
        <f t="shared" si="291"/>
        <v>45558</v>
      </c>
      <c r="F6215" s="51">
        <f t="shared" si="292"/>
        <v>0.10416666666666667</v>
      </c>
      <c r="G6215" s="33">
        <f t="shared" si="293"/>
        <v>45558.104166666664</v>
      </c>
    </row>
    <row r="6216" spans="1:7" x14ac:dyDescent="0.45">
      <c r="A6216">
        <v>0</v>
      </c>
      <c r="B6216">
        <v>0</v>
      </c>
      <c r="C6216" t="s">
        <v>5781</v>
      </c>
      <c r="D6216" t="s">
        <v>5782</v>
      </c>
      <c r="E6216" s="32">
        <f t="shared" si="291"/>
        <v>45558</v>
      </c>
      <c r="F6216" s="51">
        <f t="shared" si="292"/>
        <v>0.125</v>
      </c>
      <c r="G6216" s="33">
        <f t="shared" si="293"/>
        <v>45558.125</v>
      </c>
    </row>
    <row r="6217" spans="1:7" x14ac:dyDescent="0.45">
      <c r="A6217">
        <v>0</v>
      </c>
      <c r="B6217">
        <v>0</v>
      </c>
      <c r="C6217" t="s">
        <v>5782</v>
      </c>
      <c r="D6217" t="s">
        <v>5783</v>
      </c>
      <c r="E6217" s="32">
        <f t="shared" si="291"/>
        <v>45558</v>
      </c>
      <c r="F6217" s="51">
        <f t="shared" si="292"/>
        <v>0.14583333333333334</v>
      </c>
      <c r="G6217" s="33">
        <f t="shared" si="293"/>
        <v>45558.145833333336</v>
      </c>
    </row>
    <row r="6218" spans="1:7" x14ac:dyDescent="0.45">
      <c r="A6218">
        <v>0</v>
      </c>
      <c r="B6218">
        <v>0</v>
      </c>
      <c r="C6218" t="s">
        <v>5783</v>
      </c>
      <c r="D6218" t="s">
        <v>5784</v>
      </c>
      <c r="E6218" s="32">
        <f t="shared" si="291"/>
        <v>45558</v>
      </c>
      <c r="F6218" s="51">
        <f t="shared" si="292"/>
        <v>0.16666666666666666</v>
      </c>
      <c r="G6218" s="33">
        <f t="shared" si="293"/>
        <v>45558.166666666664</v>
      </c>
    </row>
    <row r="6219" spans="1:7" x14ac:dyDescent="0.45">
      <c r="A6219">
        <v>0</v>
      </c>
      <c r="B6219">
        <v>0</v>
      </c>
      <c r="C6219" t="s">
        <v>5784</v>
      </c>
      <c r="D6219" t="s">
        <v>5785</v>
      </c>
      <c r="E6219" s="32">
        <f t="shared" si="291"/>
        <v>45558</v>
      </c>
      <c r="F6219" s="51">
        <f t="shared" si="292"/>
        <v>0.1875</v>
      </c>
      <c r="G6219" s="33">
        <f t="shared" si="293"/>
        <v>45558.1875</v>
      </c>
    </row>
    <row r="6220" spans="1:7" x14ac:dyDescent="0.45">
      <c r="A6220">
        <v>0</v>
      </c>
      <c r="B6220">
        <v>0</v>
      </c>
      <c r="C6220" t="s">
        <v>5785</v>
      </c>
      <c r="D6220" t="s">
        <v>5786</v>
      </c>
      <c r="E6220" s="32">
        <f t="shared" si="291"/>
        <v>45558</v>
      </c>
      <c r="F6220" s="51">
        <f t="shared" si="292"/>
        <v>0.20833333333333334</v>
      </c>
      <c r="G6220" s="33">
        <f t="shared" si="293"/>
        <v>45558.208333333336</v>
      </c>
    </row>
    <row r="6221" spans="1:7" x14ac:dyDescent="0.45">
      <c r="A6221">
        <v>0</v>
      </c>
      <c r="B6221">
        <v>0</v>
      </c>
      <c r="C6221" t="s">
        <v>5786</v>
      </c>
      <c r="D6221" t="s">
        <v>5787</v>
      </c>
      <c r="E6221" s="32">
        <f t="shared" si="291"/>
        <v>45558</v>
      </c>
      <c r="F6221" s="51">
        <f t="shared" si="292"/>
        <v>0.22916666666666666</v>
      </c>
      <c r="G6221" s="33">
        <f t="shared" si="293"/>
        <v>45558.229166666664</v>
      </c>
    </row>
    <row r="6222" spans="1:7" x14ac:dyDescent="0.45">
      <c r="A6222">
        <v>0</v>
      </c>
      <c r="B6222">
        <v>0</v>
      </c>
      <c r="C6222" t="s">
        <v>5787</v>
      </c>
      <c r="D6222" t="s">
        <v>5788</v>
      </c>
      <c r="E6222" s="32">
        <f t="shared" si="291"/>
        <v>45558</v>
      </c>
      <c r="F6222" s="51">
        <f t="shared" si="292"/>
        <v>0.25</v>
      </c>
      <c r="G6222" s="33">
        <f t="shared" si="293"/>
        <v>45558.25</v>
      </c>
    </row>
    <row r="6223" spans="1:7" x14ac:dyDescent="0.45">
      <c r="A6223">
        <v>0</v>
      </c>
      <c r="B6223">
        <v>0</v>
      </c>
      <c r="C6223" t="s">
        <v>5788</v>
      </c>
      <c r="D6223" t="s">
        <v>5789</v>
      </c>
      <c r="E6223" s="32">
        <f t="shared" si="291"/>
        <v>45558</v>
      </c>
      <c r="F6223" s="51">
        <f t="shared" si="292"/>
        <v>0.27083333333333331</v>
      </c>
      <c r="G6223" s="33">
        <f t="shared" si="293"/>
        <v>45558.270833333336</v>
      </c>
    </row>
    <row r="6224" spans="1:7" x14ac:dyDescent="0.45">
      <c r="A6224">
        <v>0</v>
      </c>
      <c r="B6224">
        <v>0</v>
      </c>
      <c r="C6224" t="s">
        <v>5789</v>
      </c>
      <c r="D6224" t="s">
        <v>5790</v>
      </c>
      <c r="E6224" s="32">
        <f t="shared" si="291"/>
        <v>45558</v>
      </c>
      <c r="F6224" s="51">
        <f t="shared" si="292"/>
        <v>0.29166666666666669</v>
      </c>
      <c r="G6224" s="33">
        <f t="shared" si="293"/>
        <v>45558.291666666664</v>
      </c>
    </row>
    <row r="6225" spans="1:7" x14ac:dyDescent="0.45">
      <c r="A6225">
        <v>0</v>
      </c>
      <c r="B6225">
        <v>0</v>
      </c>
      <c r="C6225" t="s">
        <v>5790</v>
      </c>
      <c r="D6225" t="s">
        <v>5791</v>
      </c>
      <c r="E6225" s="32">
        <f t="shared" si="291"/>
        <v>45558</v>
      </c>
      <c r="F6225" s="51">
        <f t="shared" si="292"/>
        <v>0.3125</v>
      </c>
      <c r="G6225" s="33">
        <f t="shared" si="293"/>
        <v>45558.3125</v>
      </c>
    </row>
    <row r="6226" spans="1:7" x14ac:dyDescent="0.45">
      <c r="A6226">
        <v>0</v>
      </c>
      <c r="B6226">
        <v>0</v>
      </c>
      <c r="C6226" t="s">
        <v>5791</v>
      </c>
      <c r="D6226" t="s">
        <v>5792</v>
      </c>
      <c r="E6226" s="32">
        <f t="shared" si="291"/>
        <v>45558</v>
      </c>
      <c r="F6226" s="51">
        <f t="shared" si="292"/>
        <v>0.33333333333333331</v>
      </c>
      <c r="G6226" s="33">
        <f t="shared" si="293"/>
        <v>45558.333333333336</v>
      </c>
    </row>
    <row r="6227" spans="1:7" x14ac:dyDescent="0.45">
      <c r="A6227">
        <v>0</v>
      </c>
      <c r="B6227">
        <v>0</v>
      </c>
      <c r="C6227" t="s">
        <v>5792</v>
      </c>
      <c r="D6227" t="s">
        <v>5793</v>
      </c>
      <c r="E6227" s="32">
        <f t="shared" si="291"/>
        <v>45558</v>
      </c>
      <c r="F6227" s="51">
        <f t="shared" si="292"/>
        <v>0.35416666666666669</v>
      </c>
      <c r="G6227" s="33">
        <f t="shared" si="293"/>
        <v>45558.354166666664</v>
      </c>
    </row>
    <row r="6228" spans="1:7" x14ac:dyDescent="0.45">
      <c r="A6228">
        <v>0</v>
      </c>
      <c r="B6228">
        <v>0</v>
      </c>
      <c r="C6228" t="s">
        <v>5793</v>
      </c>
      <c r="D6228" t="s">
        <v>5794</v>
      </c>
      <c r="E6228" s="32">
        <f t="shared" si="291"/>
        <v>45558</v>
      </c>
      <c r="F6228" s="51">
        <f t="shared" si="292"/>
        <v>0.375</v>
      </c>
      <c r="G6228" s="33">
        <f t="shared" si="293"/>
        <v>45558.375</v>
      </c>
    </row>
    <row r="6229" spans="1:7" x14ac:dyDescent="0.45">
      <c r="A6229">
        <v>0</v>
      </c>
      <c r="B6229">
        <v>0</v>
      </c>
      <c r="C6229" t="s">
        <v>5794</v>
      </c>
      <c r="D6229" t="s">
        <v>5795</v>
      </c>
      <c r="E6229" s="32">
        <f t="shared" si="291"/>
        <v>45558</v>
      </c>
      <c r="F6229" s="51">
        <f t="shared" si="292"/>
        <v>0.39583333333333331</v>
      </c>
      <c r="G6229" s="33">
        <f t="shared" si="293"/>
        <v>45558.395833333336</v>
      </c>
    </row>
    <row r="6230" spans="1:7" x14ac:dyDescent="0.45">
      <c r="A6230">
        <v>0</v>
      </c>
      <c r="B6230">
        <v>0</v>
      </c>
      <c r="C6230" t="s">
        <v>5795</v>
      </c>
      <c r="D6230" t="s">
        <v>5796</v>
      </c>
      <c r="E6230" s="32">
        <f t="shared" si="291"/>
        <v>45558</v>
      </c>
      <c r="F6230" s="51">
        <f t="shared" si="292"/>
        <v>0.41666666666666669</v>
      </c>
      <c r="G6230" s="33">
        <f t="shared" si="293"/>
        <v>45558.416666666664</v>
      </c>
    </row>
    <row r="6231" spans="1:7" x14ac:dyDescent="0.45">
      <c r="A6231">
        <v>0.2356</v>
      </c>
      <c r="B6231">
        <v>1.41</v>
      </c>
      <c r="C6231" t="s">
        <v>5796</v>
      </c>
      <c r="D6231" t="s">
        <v>5797</v>
      </c>
      <c r="E6231" s="32">
        <f t="shared" si="291"/>
        <v>45558</v>
      </c>
      <c r="F6231" s="51">
        <f t="shared" si="292"/>
        <v>0.4375</v>
      </c>
      <c r="G6231" s="33">
        <f t="shared" si="293"/>
        <v>45558.4375</v>
      </c>
    </row>
    <row r="6232" spans="1:7" x14ac:dyDescent="0.45">
      <c r="A6232">
        <v>0</v>
      </c>
      <c r="B6232">
        <v>0</v>
      </c>
      <c r="C6232" t="s">
        <v>5797</v>
      </c>
      <c r="D6232" t="s">
        <v>5798</v>
      </c>
      <c r="E6232" s="32">
        <f t="shared" si="291"/>
        <v>45558</v>
      </c>
      <c r="F6232" s="51">
        <f t="shared" si="292"/>
        <v>0.45833333333333331</v>
      </c>
      <c r="G6232" s="33">
        <f t="shared" si="293"/>
        <v>45558.458333333336</v>
      </c>
    </row>
    <row r="6233" spans="1:7" x14ac:dyDescent="0.45">
      <c r="A6233">
        <v>0</v>
      </c>
      <c r="B6233">
        <v>0</v>
      </c>
      <c r="C6233" t="s">
        <v>5798</v>
      </c>
      <c r="D6233" t="s">
        <v>5799</v>
      </c>
      <c r="E6233" s="32">
        <f t="shared" si="291"/>
        <v>45558</v>
      </c>
      <c r="F6233" s="51">
        <f t="shared" si="292"/>
        <v>0.47916666666666669</v>
      </c>
      <c r="G6233" s="33">
        <f t="shared" si="293"/>
        <v>45558.479166666664</v>
      </c>
    </row>
    <row r="6234" spans="1:7" x14ac:dyDescent="0.45">
      <c r="A6234">
        <v>0</v>
      </c>
      <c r="B6234">
        <v>0</v>
      </c>
      <c r="C6234" t="s">
        <v>5799</v>
      </c>
      <c r="D6234" t="s">
        <v>5800</v>
      </c>
      <c r="E6234" s="32">
        <f t="shared" si="291"/>
        <v>45558</v>
      </c>
      <c r="F6234" s="51">
        <f t="shared" si="292"/>
        <v>0.5</v>
      </c>
      <c r="G6234" s="33">
        <f t="shared" si="293"/>
        <v>45558.5</v>
      </c>
    </row>
    <row r="6235" spans="1:7" x14ac:dyDescent="0.45">
      <c r="A6235">
        <v>0</v>
      </c>
      <c r="B6235">
        <v>0</v>
      </c>
      <c r="C6235" t="s">
        <v>5800</v>
      </c>
      <c r="D6235" t="s">
        <v>5801</v>
      </c>
      <c r="E6235" s="32">
        <f t="shared" si="291"/>
        <v>45558</v>
      </c>
      <c r="F6235" s="51">
        <f t="shared" si="292"/>
        <v>0.52083333333333337</v>
      </c>
      <c r="G6235" s="33">
        <f t="shared" si="293"/>
        <v>45558.520833333336</v>
      </c>
    </row>
    <row r="6236" spans="1:7" x14ac:dyDescent="0.45">
      <c r="A6236">
        <v>0</v>
      </c>
      <c r="B6236">
        <v>0</v>
      </c>
      <c r="C6236" t="s">
        <v>5801</v>
      </c>
      <c r="D6236" t="s">
        <v>5802</v>
      </c>
      <c r="E6236" s="32">
        <f t="shared" si="291"/>
        <v>45558</v>
      </c>
      <c r="F6236" s="51">
        <f t="shared" si="292"/>
        <v>0.54166666666666663</v>
      </c>
      <c r="G6236" s="33">
        <f t="shared" si="293"/>
        <v>45558.541666666664</v>
      </c>
    </row>
    <row r="6237" spans="1:7" x14ac:dyDescent="0.45">
      <c r="A6237">
        <v>0</v>
      </c>
      <c r="B6237">
        <v>0</v>
      </c>
      <c r="C6237" t="s">
        <v>5802</v>
      </c>
      <c r="D6237" t="s">
        <v>5803</v>
      </c>
      <c r="E6237" s="32">
        <f t="shared" si="291"/>
        <v>45558</v>
      </c>
      <c r="F6237" s="51">
        <f t="shared" si="292"/>
        <v>0.5625</v>
      </c>
      <c r="G6237" s="33">
        <f t="shared" si="293"/>
        <v>45558.5625</v>
      </c>
    </row>
    <row r="6238" spans="1:7" x14ac:dyDescent="0.45">
      <c r="A6238">
        <v>0</v>
      </c>
      <c r="B6238">
        <v>0</v>
      </c>
      <c r="C6238" t="s">
        <v>5803</v>
      </c>
      <c r="D6238" t="s">
        <v>5804</v>
      </c>
      <c r="E6238" s="32">
        <f t="shared" si="291"/>
        <v>45558</v>
      </c>
      <c r="F6238" s="51">
        <f t="shared" si="292"/>
        <v>0.58333333333333337</v>
      </c>
      <c r="G6238" s="33">
        <f t="shared" si="293"/>
        <v>45558.583333333336</v>
      </c>
    </row>
    <row r="6239" spans="1:7" x14ac:dyDescent="0.45">
      <c r="A6239">
        <v>0</v>
      </c>
      <c r="B6239">
        <v>0</v>
      </c>
      <c r="C6239" t="s">
        <v>5804</v>
      </c>
      <c r="D6239" t="s">
        <v>5805</v>
      </c>
      <c r="E6239" s="32">
        <f t="shared" si="291"/>
        <v>45558</v>
      </c>
      <c r="F6239" s="51">
        <f t="shared" si="292"/>
        <v>0.60416666666666663</v>
      </c>
      <c r="G6239" s="33">
        <f t="shared" si="293"/>
        <v>45558.604166666664</v>
      </c>
    </row>
    <row r="6240" spans="1:7" x14ac:dyDescent="0.45">
      <c r="A6240">
        <v>0</v>
      </c>
      <c r="B6240">
        <v>0</v>
      </c>
      <c r="C6240" t="s">
        <v>5805</v>
      </c>
      <c r="D6240" t="s">
        <v>5806</v>
      </c>
      <c r="E6240" s="32">
        <f t="shared" si="291"/>
        <v>45558</v>
      </c>
      <c r="F6240" s="51">
        <f t="shared" si="292"/>
        <v>0.625</v>
      </c>
      <c r="G6240" s="33">
        <f t="shared" si="293"/>
        <v>45558.625</v>
      </c>
    </row>
    <row r="6241" spans="1:7" x14ac:dyDescent="0.45">
      <c r="A6241">
        <v>0</v>
      </c>
      <c r="B6241">
        <v>0</v>
      </c>
      <c r="C6241" t="s">
        <v>5806</v>
      </c>
      <c r="D6241" t="s">
        <v>5807</v>
      </c>
      <c r="E6241" s="32">
        <f t="shared" si="291"/>
        <v>45558</v>
      </c>
      <c r="F6241" s="51">
        <f t="shared" si="292"/>
        <v>0.64583333333333337</v>
      </c>
      <c r="G6241" s="33">
        <f t="shared" si="293"/>
        <v>45558.645833333336</v>
      </c>
    </row>
    <row r="6242" spans="1:7" x14ac:dyDescent="0.45">
      <c r="A6242">
        <v>0</v>
      </c>
      <c r="B6242">
        <v>0</v>
      </c>
      <c r="C6242" t="s">
        <v>5807</v>
      </c>
      <c r="D6242" t="s">
        <v>5808</v>
      </c>
      <c r="E6242" s="32">
        <f t="shared" si="291"/>
        <v>45558</v>
      </c>
      <c r="F6242" s="51">
        <f t="shared" si="292"/>
        <v>0.66666666666666663</v>
      </c>
      <c r="G6242" s="33">
        <f t="shared" si="293"/>
        <v>45558.666666666664</v>
      </c>
    </row>
    <row r="6243" spans="1:7" x14ac:dyDescent="0.45">
      <c r="A6243">
        <v>0</v>
      </c>
      <c r="B6243">
        <v>0</v>
      </c>
      <c r="C6243" t="s">
        <v>5808</v>
      </c>
      <c r="D6243" t="s">
        <v>5809</v>
      </c>
      <c r="E6243" s="32">
        <f t="shared" si="291"/>
        <v>45558</v>
      </c>
      <c r="F6243" s="51">
        <f t="shared" si="292"/>
        <v>0.6875</v>
      </c>
      <c r="G6243" s="33">
        <f t="shared" si="293"/>
        <v>45558.6875</v>
      </c>
    </row>
    <row r="6244" spans="1:7" x14ac:dyDescent="0.45">
      <c r="A6244">
        <v>0</v>
      </c>
      <c r="B6244">
        <v>0</v>
      </c>
      <c r="C6244" t="s">
        <v>5809</v>
      </c>
      <c r="D6244" t="s">
        <v>5810</v>
      </c>
      <c r="E6244" s="32">
        <f t="shared" si="291"/>
        <v>45558</v>
      </c>
      <c r="F6244" s="51">
        <f t="shared" si="292"/>
        <v>0.70833333333333337</v>
      </c>
      <c r="G6244" s="33">
        <f t="shared" si="293"/>
        <v>45558.708333333336</v>
      </c>
    </row>
    <row r="6245" spans="1:7" x14ac:dyDescent="0.45">
      <c r="A6245">
        <v>0</v>
      </c>
      <c r="B6245">
        <v>0</v>
      </c>
      <c r="C6245" t="s">
        <v>5810</v>
      </c>
      <c r="D6245" t="s">
        <v>5811</v>
      </c>
      <c r="E6245" s="32">
        <f t="shared" si="291"/>
        <v>45558</v>
      </c>
      <c r="F6245" s="51">
        <f t="shared" si="292"/>
        <v>0.72916666666666663</v>
      </c>
      <c r="G6245" s="33">
        <f t="shared" si="293"/>
        <v>45558.729166666664</v>
      </c>
    </row>
    <row r="6246" spans="1:7" x14ac:dyDescent="0.45">
      <c r="A6246">
        <v>3.7589000000000001</v>
      </c>
      <c r="B6246">
        <v>22.42</v>
      </c>
      <c r="C6246" t="s">
        <v>5811</v>
      </c>
      <c r="D6246" t="s">
        <v>5812</v>
      </c>
      <c r="E6246" s="32">
        <f t="shared" si="291"/>
        <v>45558</v>
      </c>
      <c r="F6246" s="51">
        <f t="shared" si="292"/>
        <v>0.75</v>
      </c>
      <c r="G6246" s="33">
        <f t="shared" si="293"/>
        <v>45558.75</v>
      </c>
    </row>
    <row r="6247" spans="1:7" x14ac:dyDescent="0.45">
      <c r="A6247">
        <v>2.5246</v>
      </c>
      <c r="B6247">
        <v>15.06</v>
      </c>
      <c r="C6247" t="s">
        <v>5812</v>
      </c>
      <c r="D6247" t="s">
        <v>5813</v>
      </c>
      <c r="E6247" s="32">
        <f t="shared" si="291"/>
        <v>45558</v>
      </c>
      <c r="F6247" s="51">
        <f t="shared" si="292"/>
        <v>0.77083333333333337</v>
      </c>
      <c r="G6247" s="33">
        <f t="shared" si="293"/>
        <v>45558.770833333336</v>
      </c>
    </row>
    <row r="6248" spans="1:7" x14ac:dyDescent="0.45">
      <c r="A6248">
        <v>3.3700000000000001E-2</v>
      </c>
      <c r="B6248">
        <v>0.2</v>
      </c>
      <c r="C6248" t="s">
        <v>5813</v>
      </c>
      <c r="D6248" t="s">
        <v>5814</v>
      </c>
      <c r="E6248" s="32">
        <f t="shared" si="291"/>
        <v>45558</v>
      </c>
      <c r="F6248" s="51">
        <f t="shared" si="292"/>
        <v>0.79166666666666663</v>
      </c>
      <c r="G6248" s="33">
        <f t="shared" si="293"/>
        <v>45558.791666666664</v>
      </c>
    </row>
    <row r="6249" spans="1:7" x14ac:dyDescent="0.45">
      <c r="A6249">
        <v>0</v>
      </c>
      <c r="B6249">
        <v>0</v>
      </c>
      <c r="C6249" t="s">
        <v>5814</v>
      </c>
      <c r="D6249" t="s">
        <v>5815</v>
      </c>
      <c r="E6249" s="32">
        <f t="shared" si="291"/>
        <v>45558</v>
      </c>
      <c r="F6249" s="51">
        <f t="shared" si="292"/>
        <v>0.8125</v>
      </c>
      <c r="G6249" s="33">
        <f t="shared" si="293"/>
        <v>45558.8125</v>
      </c>
    </row>
    <row r="6250" spans="1:7" x14ac:dyDescent="0.45">
      <c r="A6250">
        <v>0</v>
      </c>
      <c r="B6250">
        <v>0</v>
      </c>
      <c r="C6250" t="s">
        <v>5815</v>
      </c>
      <c r="D6250" t="s">
        <v>5816</v>
      </c>
      <c r="E6250" s="32">
        <f t="shared" si="291"/>
        <v>45558</v>
      </c>
      <c r="F6250" s="51">
        <f t="shared" si="292"/>
        <v>0.83333333333333337</v>
      </c>
      <c r="G6250" s="33">
        <f t="shared" si="293"/>
        <v>45558.833333333336</v>
      </c>
    </row>
    <row r="6251" spans="1:7" x14ac:dyDescent="0.45">
      <c r="A6251">
        <v>0</v>
      </c>
      <c r="B6251">
        <v>0</v>
      </c>
      <c r="C6251" t="s">
        <v>5816</v>
      </c>
      <c r="D6251" t="s">
        <v>5817</v>
      </c>
      <c r="E6251" s="32">
        <f t="shared" si="291"/>
        <v>45558</v>
      </c>
      <c r="F6251" s="51">
        <f t="shared" si="292"/>
        <v>0.85416666666666663</v>
      </c>
      <c r="G6251" s="33">
        <f t="shared" si="293"/>
        <v>45558.854166666664</v>
      </c>
    </row>
    <row r="6252" spans="1:7" x14ac:dyDescent="0.45">
      <c r="A6252">
        <v>2.7827000000000002</v>
      </c>
      <c r="B6252">
        <v>16.600000000000001</v>
      </c>
      <c r="C6252" t="s">
        <v>5817</v>
      </c>
      <c r="D6252" t="s">
        <v>5818</v>
      </c>
      <c r="E6252" s="32">
        <f t="shared" si="291"/>
        <v>45558</v>
      </c>
      <c r="F6252" s="51">
        <f t="shared" si="292"/>
        <v>0.875</v>
      </c>
      <c r="G6252" s="33">
        <f t="shared" si="293"/>
        <v>45558.875</v>
      </c>
    </row>
    <row r="6253" spans="1:7" x14ac:dyDescent="0.45">
      <c r="A6253">
        <v>6.4855</v>
      </c>
      <c r="B6253">
        <v>38.69</v>
      </c>
      <c r="C6253" t="s">
        <v>5818</v>
      </c>
      <c r="D6253" t="s">
        <v>5819</v>
      </c>
      <c r="E6253" s="32">
        <f t="shared" si="291"/>
        <v>45558</v>
      </c>
      <c r="F6253" s="51">
        <f t="shared" si="292"/>
        <v>0.89583333333333337</v>
      </c>
      <c r="G6253" s="33">
        <f t="shared" si="293"/>
        <v>45558.895833333336</v>
      </c>
    </row>
    <row r="6254" spans="1:7" x14ac:dyDescent="0.45">
      <c r="A6254">
        <v>0.31419999999999998</v>
      </c>
      <c r="B6254">
        <v>1.87</v>
      </c>
      <c r="C6254" t="s">
        <v>5819</v>
      </c>
      <c r="D6254" t="s">
        <v>5820</v>
      </c>
      <c r="E6254" s="32">
        <f t="shared" si="291"/>
        <v>45558</v>
      </c>
      <c r="F6254" s="51">
        <f t="shared" si="292"/>
        <v>0.91666666666666663</v>
      </c>
      <c r="G6254" s="33">
        <f t="shared" si="293"/>
        <v>45558.916666666664</v>
      </c>
    </row>
    <row r="6255" spans="1:7" x14ac:dyDescent="0.45">
      <c r="A6255">
        <v>0.2132</v>
      </c>
      <c r="B6255">
        <v>1.27</v>
      </c>
      <c r="C6255" t="s">
        <v>5820</v>
      </c>
      <c r="D6255" t="s">
        <v>5821</v>
      </c>
      <c r="E6255" s="32">
        <f t="shared" si="291"/>
        <v>45558</v>
      </c>
      <c r="F6255" s="51">
        <f t="shared" si="292"/>
        <v>0.9375</v>
      </c>
      <c r="G6255" s="33">
        <f t="shared" si="293"/>
        <v>45558.9375</v>
      </c>
    </row>
    <row r="6256" spans="1:7" x14ac:dyDescent="0.45">
      <c r="A6256">
        <v>2.24E-2</v>
      </c>
      <c r="B6256">
        <v>0.13</v>
      </c>
      <c r="C6256" t="s">
        <v>5821</v>
      </c>
      <c r="D6256" t="s">
        <v>5822</v>
      </c>
      <c r="E6256" s="32">
        <f t="shared" si="291"/>
        <v>45558</v>
      </c>
      <c r="F6256" s="51">
        <f t="shared" si="292"/>
        <v>0.95833333333333337</v>
      </c>
      <c r="G6256" s="33">
        <f t="shared" si="293"/>
        <v>45558.958333333336</v>
      </c>
    </row>
    <row r="6257" spans="1:7" x14ac:dyDescent="0.45">
      <c r="A6257">
        <v>0</v>
      </c>
      <c r="B6257">
        <v>0</v>
      </c>
      <c r="C6257" t="s">
        <v>5822</v>
      </c>
      <c r="D6257" t="s">
        <v>5823</v>
      </c>
      <c r="E6257" s="32">
        <f t="shared" si="291"/>
        <v>45558</v>
      </c>
      <c r="F6257" s="51">
        <f t="shared" si="292"/>
        <v>0.97916666666666663</v>
      </c>
      <c r="G6257" s="33">
        <f t="shared" si="293"/>
        <v>45558.979166666664</v>
      </c>
    </row>
    <row r="6258" spans="1:7" x14ac:dyDescent="0.45">
      <c r="A6258">
        <v>0.17949999999999999</v>
      </c>
      <c r="B6258">
        <v>1.07</v>
      </c>
      <c r="C6258" t="s">
        <v>5823</v>
      </c>
      <c r="D6258" t="s">
        <v>5824</v>
      </c>
      <c r="E6258" s="32">
        <f t="shared" si="291"/>
        <v>45559</v>
      </c>
      <c r="F6258" s="51">
        <f t="shared" si="292"/>
        <v>0</v>
      </c>
      <c r="G6258" s="33">
        <f t="shared" si="293"/>
        <v>45559</v>
      </c>
    </row>
    <row r="6259" spans="1:7" x14ac:dyDescent="0.45">
      <c r="A6259">
        <v>0</v>
      </c>
      <c r="B6259">
        <v>0</v>
      </c>
      <c r="C6259" t="s">
        <v>5824</v>
      </c>
      <c r="D6259" t="s">
        <v>5825</v>
      </c>
      <c r="E6259" s="32">
        <f t="shared" si="291"/>
        <v>45559</v>
      </c>
      <c r="F6259" s="51">
        <f t="shared" si="292"/>
        <v>2.0833333333333332E-2</v>
      </c>
      <c r="G6259" s="33">
        <f t="shared" si="293"/>
        <v>45559.020833333336</v>
      </c>
    </row>
    <row r="6260" spans="1:7" x14ac:dyDescent="0.45">
      <c r="A6260">
        <v>0</v>
      </c>
      <c r="B6260">
        <v>0</v>
      </c>
      <c r="C6260" t="s">
        <v>5825</v>
      </c>
      <c r="D6260" t="s">
        <v>5826</v>
      </c>
      <c r="E6260" s="32">
        <f t="shared" si="291"/>
        <v>45559</v>
      </c>
      <c r="F6260" s="51">
        <f t="shared" si="292"/>
        <v>4.1666666666666664E-2</v>
      </c>
      <c r="G6260" s="33">
        <f t="shared" si="293"/>
        <v>45559.041666666664</v>
      </c>
    </row>
    <row r="6261" spans="1:7" x14ac:dyDescent="0.45">
      <c r="A6261">
        <v>0</v>
      </c>
      <c r="B6261">
        <v>0</v>
      </c>
      <c r="C6261" t="s">
        <v>5826</v>
      </c>
      <c r="D6261" t="s">
        <v>5827</v>
      </c>
      <c r="E6261" s="32">
        <f t="shared" si="291"/>
        <v>45559</v>
      </c>
      <c r="F6261" s="51">
        <f t="shared" si="292"/>
        <v>6.25E-2</v>
      </c>
      <c r="G6261" s="33">
        <f t="shared" si="293"/>
        <v>45559.0625</v>
      </c>
    </row>
    <row r="6262" spans="1:7" x14ac:dyDescent="0.45">
      <c r="A6262">
        <v>0</v>
      </c>
      <c r="B6262">
        <v>0</v>
      </c>
      <c r="C6262" t="s">
        <v>5827</v>
      </c>
      <c r="D6262" t="s">
        <v>5828</v>
      </c>
      <c r="E6262" s="32">
        <f t="shared" si="291"/>
        <v>45559</v>
      </c>
      <c r="F6262" s="51">
        <f t="shared" si="292"/>
        <v>8.3333333333333329E-2</v>
      </c>
      <c r="G6262" s="33">
        <f t="shared" si="293"/>
        <v>45559.083333333336</v>
      </c>
    </row>
    <row r="6263" spans="1:7" x14ac:dyDescent="0.45">
      <c r="A6263">
        <v>0</v>
      </c>
      <c r="B6263">
        <v>0</v>
      </c>
      <c r="C6263" t="s">
        <v>5828</v>
      </c>
      <c r="D6263" t="s">
        <v>5829</v>
      </c>
      <c r="E6263" s="32">
        <f t="shared" si="291"/>
        <v>45559</v>
      </c>
      <c r="F6263" s="51">
        <f t="shared" si="292"/>
        <v>0.10416666666666667</v>
      </c>
      <c r="G6263" s="33">
        <f t="shared" si="293"/>
        <v>45559.104166666664</v>
      </c>
    </row>
    <row r="6264" spans="1:7" x14ac:dyDescent="0.45">
      <c r="A6264">
        <v>0</v>
      </c>
      <c r="B6264">
        <v>0</v>
      </c>
      <c r="C6264" t="s">
        <v>5829</v>
      </c>
      <c r="D6264" t="s">
        <v>5830</v>
      </c>
      <c r="E6264" s="32">
        <f t="shared" si="291"/>
        <v>45559</v>
      </c>
      <c r="F6264" s="51">
        <f t="shared" si="292"/>
        <v>0.125</v>
      </c>
      <c r="G6264" s="33">
        <f t="shared" si="293"/>
        <v>45559.125</v>
      </c>
    </row>
    <row r="6265" spans="1:7" x14ac:dyDescent="0.45">
      <c r="A6265">
        <v>0</v>
      </c>
      <c r="B6265">
        <v>0</v>
      </c>
      <c r="C6265" t="s">
        <v>5830</v>
      </c>
      <c r="D6265" t="s">
        <v>5831</v>
      </c>
      <c r="E6265" s="32">
        <f t="shared" si="291"/>
        <v>45559</v>
      </c>
      <c r="F6265" s="51">
        <f t="shared" si="292"/>
        <v>0.14583333333333334</v>
      </c>
      <c r="G6265" s="33">
        <f t="shared" si="293"/>
        <v>45559.145833333336</v>
      </c>
    </row>
    <row r="6266" spans="1:7" x14ac:dyDescent="0.45">
      <c r="A6266">
        <v>0</v>
      </c>
      <c r="B6266">
        <v>0</v>
      </c>
      <c r="C6266" t="s">
        <v>5831</v>
      </c>
      <c r="D6266" t="s">
        <v>5832</v>
      </c>
      <c r="E6266" s="32">
        <f t="shared" si="291"/>
        <v>45559</v>
      </c>
      <c r="F6266" s="51">
        <f t="shared" si="292"/>
        <v>0.16666666666666666</v>
      </c>
      <c r="G6266" s="33">
        <f t="shared" si="293"/>
        <v>45559.166666666664</v>
      </c>
    </row>
    <row r="6267" spans="1:7" x14ac:dyDescent="0.45">
      <c r="A6267">
        <v>0</v>
      </c>
      <c r="B6267">
        <v>0</v>
      </c>
      <c r="C6267" t="s">
        <v>5832</v>
      </c>
      <c r="D6267" t="s">
        <v>5833</v>
      </c>
      <c r="E6267" s="32">
        <f t="shared" si="291"/>
        <v>45559</v>
      </c>
      <c r="F6267" s="51">
        <f t="shared" si="292"/>
        <v>0.1875</v>
      </c>
      <c r="G6267" s="33">
        <f t="shared" si="293"/>
        <v>45559.1875</v>
      </c>
    </row>
    <row r="6268" spans="1:7" x14ac:dyDescent="0.45">
      <c r="A6268">
        <v>0</v>
      </c>
      <c r="B6268">
        <v>0</v>
      </c>
      <c r="C6268" t="s">
        <v>5833</v>
      </c>
      <c r="D6268" t="s">
        <v>5834</v>
      </c>
      <c r="E6268" s="32">
        <f t="shared" si="291"/>
        <v>45559</v>
      </c>
      <c r="F6268" s="51">
        <f t="shared" si="292"/>
        <v>0.20833333333333334</v>
      </c>
      <c r="G6268" s="33">
        <f t="shared" si="293"/>
        <v>45559.208333333336</v>
      </c>
    </row>
    <row r="6269" spans="1:7" x14ac:dyDescent="0.45">
      <c r="A6269">
        <v>0</v>
      </c>
      <c r="B6269">
        <v>0</v>
      </c>
      <c r="C6269" t="s">
        <v>5834</v>
      </c>
      <c r="D6269" t="s">
        <v>5835</v>
      </c>
      <c r="E6269" s="32">
        <f t="shared" si="291"/>
        <v>45559</v>
      </c>
      <c r="F6269" s="51">
        <f t="shared" si="292"/>
        <v>0.22916666666666666</v>
      </c>
      <c r="G6269" s="33">
        <f t="shared" si="293"/>
        <v>45559.229166666664</v>
      </c>
    </row>
    <row r="6270" spans="1:7" x14ac:dyDescent="0.45">
      <c r="A6270">
        <v>0</v>
      </c>
      <c r="B6270">
        <v>0</v>
      </c>
      <c r="C6270" t="s">
        <v>5835</v>
      </c>
      <c r="D6270" t="s">
        <v>5836</v>
      </c>
      <c r="E6270" s="32">
        <f t="shared" si="291"/>
        <v>45559</v>
      </c>
      <c r="F6270" s="51">
        <f t="shared" si="292"/>
        <v>0.25</v>
      </c>
      <c r="G6270" s="33">
        <f t="shared" si="293"/>
        <v>45559.25</v>
      </c>
    </row>
    <row r="6271" spans="1:7" x14ac:dyDescent="0.45">
      <c r="A6271">
        <v>0</v>
      </c>
      <c r="B6271">
        <v>0</v>
      </c>
      <c r="C6271" t="s">
        <v>5836</v>
      </c>
      <c r="D6271" t="s">
        <v>5837</v>
      </c>
      <c r="E6271" s="32">
        <f t="shared" si="291"/>
        <v>45559</v>
      </c>
      <c r="F6271" s="51">
        <f t="shared" si="292"/>
        <v>0.27083333333333331</v>
      </c>
      <c r="G6271" s="33">
        <f t="shared" si="293"/>
        <v>45559.270833333336</v>
      </c>
    </row>
    <row r="6272" spans="1:7" x14ac:dyDescent="0.45">
      <c r="A6272">
        <v>0</v>
      </c>
      <c r="B6272">
        <v>0</v>
      </c>
      <c r="C6272" t="s">
        <v>5837</v>
      </c>
      <c r="D6272" t="s">
        <v>5838</v>
      </c>
      <c r="E6272" s="32">
        <f t="shared" si="291"/>
        <v>45559</v>
      </c>
      <c r="F6272" s="51">
        <f t="shared" si="292"/>
        <v>0.29166666666666669</v>
      </c>
      <c r="G6272" s="33">
        <f t="shared" si="293"/>
        <v>45559.291666666664</v>
      </c>
    </row>
    <row r="6273" spans="1:7" x14ac:dyDescent="0.45">
      <c r="A6273">
        <v>0</v>
      </c>
      <c r="B6273">
        <v>0</v>
      </c>
      <c r="C6273" t="s">
        <v>5838</v>
      </c>
      <c r="D6273" t="s">
        <v>5839</v>
      </c>
      <c r="E6273" s="32">
        <f t="shared" si="291"/>
        <v>45559</v>
      </c>
      <c r="F6273" s="51">
        <f t="shared" si="292"/>
        <v>0.3125</v>
      </c>
      <c r="G6273" s="33">
        <f t="shared" si="293"/>
        <v>45559.3125</v>
      </c>
    </row>
    <row r="6274" spans="1:7" x14ac:dyDescent="0.45">
      <c r="A6274">
        <v>0</v>
      </c>
      <c r="B6274">
        <v>0</v>
      </c>
      <c r="C6274" t="s">
        <v>5839</v>
      </c>
      <c r="D6274" t="s">
        <v>5840</v>
      </c>
      <c r="E6274" s="32">
        <f t="shared" si="291"/>
        <v>45559</v>
      </c>
      <c r="F6274" s="51">
        <f t="shared" si="292"/>
        <v>0.33333333333333331</v>
      </c>
      <c r="G6274" s="33">
        <f t="shared" si="293"/>
        <v>45559.333333333336</v>
      </c>
    </row>
    <row r="6275" spans="1:7" x14ac:dyDescent="0.45">
      <c r="A6275">
        <v>0</v>
      </c>
      <c r="B6275">
        <v>0</v>
      </c>
      <c r="C6275" t="s">
        <v>5840</v>
      </c>
      <c r="D6275" t="s">
        <v>5841</v>
      </c>
      <c r="E6275" s="32">
        <f t="shared" si="291"/>
        <v>45559</v>
      </c>
      <c r="F6275" s="51">
        <f t="shared" si="292"/>
        <v>0.35416666666666669</v>
      </c>
      <c r="G6275" s="33">
        <f t="shared" si="293"/>
        <v>45559.354166666664</v>
      </c>
    </row>
    <row r="6276" spans="1:7" x14ac:dyDescent="0.45">
      <c r="A6276">
        <v>0.17949999999999999</v>
      </c>
      <c r="B6276">
        <v>1.07</v>
      </c>
      <c r="C6276" t="s">
        <v>5841</v>
      </c>
      <c r="D6276" t="s">
        <v>5842</v>
      </c>
      <c r="E6276" s="32">
        <f t="shared" ref="E6276:E6339" si="294">DATE(MID(C6276,2,4),MID(C6276,7,2),MID(C6276,10,2))</f>
        <v>45559</v>
      </c>
      <c r="F6276" s="51">
        <f t="shared" ref="F6276:F6339" si="295">TIME(MID(C6276,13,2),MID(C6276,16,2),0)</f>
        <v>0.375</v>
      </c>
      <c r="G6276" s="33">
        <f t="shared" ref="G6276:G6339" si="296">E6276+F6276</f>
        <v>45559.375</v>
      </c>
    </row>
    <row r="6277" spans="1:7" x14ac:dyDescent="0.45">
      <c r="A6277">
        <v>0</v>
      </c>
      <c r="B6277">
        <v>0</v>
      </c>
      <c r="C6277" t="s">
        <v>5842</v>
      </c>
      <c r="D6277" t="s">
        <v>5843</v>
      </c>
      <c r="E6277" s="32">
        <f t="shared" si="294"/>
        <v>45559</v>
      </c>
      <c r="F6277" s="51">
        <f t="shared" si="295"/>
        <v>0.39583333333333331</v>
      </c>
      <c r="G6277" s="33">
        <f t="shared" si="296"/>
        <v>45559.395833333336</v>
      </c>
    </row>
    <row r="6278" spans="1:7" x14ac:dyDescent="0.45">
      <c r="A6278">
        <v>0</v>
      </c>
      <c r="B6278">
        <v>0</v>
      </c>
      <c r="C6278" t="s">
        <v>5843</v>
      </c>
      <c r="D6278" t="s">
        <v>5844</v>
      </c>
      <c r="E6278" s="32">
        <f t="shared" si="294"/>
        <v>45559</v>
      </c>
      <c r="F6278" s="51">
        <f t="shared" si="295"/>
        <v>0.41666666666666669</v>
      </c>
      <c r="G6278" s="33">
        <f t="shared" si="296"/>
        <v>45559.416666666664</v>
      </c>
    </row>
    <row r="6279" spans="1:7" x14ac:dyDescent="0.45">
      <c r="A6279">
        <v>0.24690000000000001</v>
      </c>
      <c r="B6279">
        <v>1.47</v>
      </c>
      <c r="C6279" t="s">
        <v>5844</v>
      </c>
      <c r="D6279" t="s">
        <v>5845</v>
      </c>
      <c r="E6279" s="32">
        <f t="shared" si="294"/>
        <v>45559</v>
      </c>
      <c r="F6279" s="51">
        <f t="shared" si="295"/>
        <v>0.4375</v>
      </c>
      <c r="G6279" s="33">
        <f t="shared" si="296"/>
        <v>45559.4375</v>
      </c>
    </row>
    <row r="6280" spans="1:7" x14ac:dyDescent="0.45">
      <c r="A6280">
        <v>0</v>
      </c>
      <c r="B6280">
        <v>0</v>
      </c>
      <c r="C6280" t="s">
        <v>5845</v>
      </c>
      <c r="D6280" t="s">
        <v>5846</v>
      </c>
      <c r="E6280" s="32">
        <f t="shared" si="294"/>
        <v>45559</v>
      </c>
      <c r="F6280" s="51">
        <f t="shared" si="295"/>
        <v>0.45833333333333331</v>
      </c>
      <c r="G6280" s="33">
        <f t="shared" si="296"/>
        <v>45559.458333333336</v>
      </c>
    </row>
    <row r="6281" spans="1:7" x14ac:dyDescent="0.45">
      <c r="A6281">
        <v>0</v>
      </c>
      <c r="B6281">
        <v>0</v>
      </c>
      <c r="C6281" t="s">
        <v>5846</v>
      </c>
      <c r="D6281" t="s">
        <v>5847</v>
      </c>
      <c r="E6281" s="32">
        <f t="shared" si="294"/>
        <v>45559</v>
      </c>
      <c r="F6281" s="51">
        <f t="shared" si="295"/>
        <v>0.47916666666666669</v>
      </c>
      <c r="G6281" s="33">
        <f t="shared" si="296"/>
        <v>45559.479166666664</v>
      </c>
    </row>
    <row r="6282" spans="1:7" x14ac:dyDescent="0.45">
      <c r="A6282">
        <v>0</v>
      </c>
      <c r="B6282">
        <v>0</v>
      </c>
      <c r="C6282" t="s">
        <v>5847</v>
      </c>
      <c r="D6282" t="s">
        <v>5848</v>
      </c>
      <c r="E6282" s="32">
        <f t="shared" si="294"/>
        <v>45559</v>
      </c>
      <c r="F6282" s="51">
        <f t="shared" si="295"/>
        <v>0.5</v>
      </c>
      <c r="G6282" s="33">
        <f t="shared" si="296"/>
        <v>45559.5</v>
      </c>
    </row>
    <row r="6283" spans="1:7" x14ac:dyDescent="0.45">
      <c r="A6283">
        <v>0</v>
      </c>
      <c r="B6283">
        <v>0</v>
      </c>
      <c r="C6283" t="s">
        <v>5848</v>
      </c>
      <c r="D6283" t="s">
        <v>5849</v>
      </c>
      <c r="E6283" s="32">
        <f t="shared" si="294"/>
        <v>45559</v>
      </c>
      <c r="F6283" s="51">
        <f t="shared" si="295"/>
        <v>0.52083333333333337</v>
      </c>
      <c r="G6283" s="33">
        <f t="shared" si="296"/>
        <v>45559.520833333336</v>
      </c>
    </row>
    <row r="6284" spans="1:7" x14ac:dyDescent="0.45">
      <c r="A6284">
        <v>0</v>
      </c>
      <c r="B6284">
        <v>0</v>
      </c>
      <c r="C6284" t="s">
        <v>5849</v>
      </c>
      <c r="D6284" t="s">
        <v>5850</v>
      </c>
      <c r="E6284" s="32">
        <f t="shared" si="294"/>
        <v>45559</v>
      </c>
      <c r="F6284" s="51">
        <f t="shared" si="295"/>
        <v>0.54166666666666663</v>
      </c>
      <c r="G6284" s="33">
        <f t="shared" si="296"/>
        <v>45559.541666666664</v>
      </c>
    </row>
    <row r="6285" spans="1:7" x14ac:dyDescent="0.45">
      <c r="A6285">
        <v>4.4900000000000002E-2</v>
      </c>
      <c r="B6285">
        <v>0.27</v>
      </c>
      <c r="C6285" t="s">
        <v>5850</v>
      </c>
      <c r="D6285" t="s">
        <v>5851</v>
      </c>
      <c r="E6285" s="32">
        <f t="shared" si="294"/>
        <v>45559</v>
      </c>
      <c r="F6285" s="51">
        <f t="shared" si="295"/>
        <v>0.5625</v>
      </c>
      <c r="G6285" s="33">
        <f t="shared" si="296"/>
        <v>45559.5625</v>
      </c>
    </row>
    <row r="6286" spans="1:7" x14ac:dyDescent="0.45">
      <c r="A6286">
        <v>0</v>
      </c>
      <c r="B6286">
        <v>0</v>
      </c>
      <c r="C6286" t="s">
        <v>5851</v>
      </c>
      <c r="D6286" t="s">
        <v>5852</v>
      </c>
      <c r="E6286" s="32">
        <f t="shared" si="294"/>
        <v>45559</v>
      </c>
      <c r="F6286" s="51">
        <f t="shared" si="295"/>
        <v>0.58333333333333337</v>
      </c>
      <c r="G6286" s="33">
        <f t="shared" si="296"/>
        <v>45559.583333333336</v>
      </c>
    </row>
    <row r="6287" spans="1:7" x14ac:dyDescent="0.45">
      <c r="A6287">
        <v>0</v>
      </c>
      <c r="B6287">
        <v>0</v>
      </c>
      <c r="C6287" t="s">
        <v>5852</v>
      </c>
      <c r="D6287" t="s">
        <v>5853</v>
      </c>
      <c r="E6287" s="32">
        <f t="shared" si="294"/>
        <v>45559</v>
      </c>
      <c r="F6287" s="51">
        <f t="shared" si="295"/>
        <v>0.60416666666666663</v>
      </c>
      <c r="G6287" s="33">
        <f t="shared" si="296"/>
        <v>45559.604166666664</v>
      </c>
    </row>
    <row r="6288" spans="1:7" x14ac:dyDescent="0.45">
      <c r="A6288">
        <v>0</v>
      </c>
      <c r="B6288">
        <v>0</v>
      </c>
      <c r="C6288" t="s">
        <v>5853</v>
      </c>
      <c r="D6288" t="s">
        <v>5854</v>
      </c>
      <c r="E6288" s="32">
        <f t="shared" si="294"/>
        <v>45559</v>
      </c>
      <c r="F6288" s="51">
        <f t="shared" si="295"/>
        <v>0.625</v>
      </c>
      <c r="G6288" s="33">
        <f t="shared" si="296"/>
        <v>45559.625</v>
      </c>
    </row>
    <row r="6289" spans="1:7" x14ac:dyDescent="0.45">
      <c r="A6289">
        <v>0</v>
      </c>
      <c r="B6289">
        <v>0</v>
      </c>
      <c r="C6289" t="s">
        <v>5854</v>
      </c>
      <c r="D6289" t="s">
        <v>5855</v>
      </c>
      <c r="E6289" s="32">
        <f t="shared" si="294"/>
        <v>45559</v>
      </c>
      <c r="F6289" s="51">
        <f t="shared" si="295"/>
        <v>0.64583333333333337</v>
      </c>
      <c r="G6289" s="33">
        <f t="shared" si="296"/>
        <v>45559.645833333336</v>
      </c>
    </row>
    <row r="6290" spans="1:7" x14ac:dyDescent="0.45">
      <c r="A6290">
        <v>0</v>
      </c>
      <c r="B6290">
        <v>0</v>
      </c>
      <c r="C6290" t="s">
        <v>5855</v>
      </c>
      <c r="D6290" t="s">
        <v>5856</v>
      </c>
      <c r="E6290" s="32">
        <f t="shared" si="294"/>
        <v>45559</v>
      </c>
      <c r="F6290" s="51">
        <f t="shared" si="295"/>
        <v>0.66666666666666663</v>
      </c>
      <c r="G6290" s="33">
        <f t="shared" si="296"/>
        <v>45559.666666666664</v>
      </c>
    </row>
    <row r="6291" spans="1:7" x14ac:dyDescent="0.45">
      <c r="A6291">
        <v>0</v>
      </c>
      <c r="B6291">
        <v>0</v>
      </c>
      <c r="C6291" t="s">
        <v>5856</v>
      </c>
      <c r="D6291" t="s">
        <v>5857</v>
      </c>
      <c r="E6291" s="32">
        <f t="shared" si="294"/>
        <v>45559</v>
      </c>
      <c r="F6291" s="51">
        <f t="shared" si="295"/>
        <v>0.6875</v>
      </c>
      <c r="G6291" s="33">
        <f t="shared" si="296"/>
        <v>45559.6875</v>
      </c>
    </row>
    <row r="6292" spans="1:7" x14ac:dyDescent="0.45">
      <c r="A6292">
        <v>0</v>
      </c>
      <c r="B6292">
        <v>0</v>
      </c>
      <c r="C6292" t="s">
        <v>5857</v>
      </c>
      <c r="D6292" t="s">
        <v>5858</v>
      </c>
      <c r="E6292" s="32">
        <f t="shared" si="294"/>
        <v>45559</v>
      </c>
      <c r="F6292" s="51">
        <f t="shared" si="295"/>
        <v>0.70833333333333337</v>
      </c>
      <c r="G6292" s="33">
        <f t="shared" si="296"/>
        <v>45559.708333333336</v>
      </c>
    </row>
    <row r="6293" spans="1:7" x14ac:dyDescent="0.45">
      <c r="A6293">
        <v>0.16830000000000001</v>
      </c>
      <c r="B6293">
        <v>1</v>
      </c>
      <c r="C6293" t="s">
        <v>5858</v>
      </c>
      <c r="D6293" t="s">
        <v>5859</v>
      </c>
      <c r="E6293" s="32">
        <f t="shared" si="294"/>
        <v>45559</v>
      </c>
      <c r="F6293" s="51">
        <f t="shared" si="295"/>
        <v>0.72916666666666663</v>
      </c>
      <c r="G6293" s="33">
        <f t="shared" si="296"/>
        <v>45559.729166666664</v>
      </c>
    </row>
    <row r="6294" spans="1:7" x14ac:dyDescent="0.45">
      <c r="A6294">
        <v>1.12E-2</v>
      </c>
      <c r="B6294">
        <v>7.0000000000000007E-2</v>
      </c>
      <c r="C6294" t="s">
        <v>5859</v>
      </c>
      <c r="D6294" t="s">
        <v>5860</v>
      </c>
      <c r="E6294" s="32">
        <f t="shared" si="294"/>
        <v>45559</v>
      </c>
      <c r="F6294" s="51">
        <f t="shared" si="295"/>
        <v>0.75</v>
      </c>
      <c r="G6294" s="33">
        <f t="shared" si="296"/>
        <v>45559.75</v>
      </c>
    </row>
    <row r="6295" spans="1:7" x14ac:dyDescent="0.45">
      <c r="A6295">
        <v>0</v>
      </c>
      <c r="B6295">
        <v>0</v>
      </c>
      <c r="C6295" t="s">
        <v>5860</v>
      </c>
      <c r="D6295" t="s">
        <v>5861</v>
      </c>
      <c r="E6295" s="32">
        <f t="shared" si="294"/>
        <v>45559</v>
      </c>
      <c r="F6295" s="51">
        <f t="shared" si="295"/>
        <v>0.77083333333333337</v>
      </c>
      <c r="G6295" s="33">
        <f t="shared" si="296"/>
        <v>45559.770833333336</v>
      </c>
    </row>
    <row r="6296" spans="1:7" x14ac:dyDescent="0.45">
      <c r="A6296">
        <v>0</v>
      </c>
      <c r="B6296">
        <v>0</v>
      </c>
      <c r="C6296" t="s">
        <v>5861</v>
      </c>
      <c r="D6296" t="s">
        <v>5862</v>
      </c>
      <c r="E6296" s="32">
        <f t="shared" si="294"/>
        <v>45559</v>
      </c>
      <c r="F6296" s="51">
        <f t="shared" si="295"/>
        <v>0.79166666666666663</v>
      </c>
      <c r="G6296" s="33">
        <f t="shared" si="296"/>
        <v>45559.791666666664</v>
      </c>
    </row>
    <row r="6297" spans="1:7" x14ac:dyDescent="0.45">
      <c r="A6297">
        <v>0</v>
      </c>
      <c r="B6297">
        <v>0</v>
      </c>
      <c r="C6297" t="s">
        <v>5862</v>
      </c>
      <c r="D6297" t="s">
        <v>5863</v>
      </c>
      <c r="E6297" s="32">
        <f t="shared" si="294"/>
        <v>45559</v>
      </c>
      <c r="F6297" s="51">
        <f t="shared" si="295"/>
        <v>0.8125</v>
      </c>
      <c r="G6297" s="33">
        <f t="shared" si="296"/>
        <v>45559.8125</v>
      </c>
    </row>
    <row r="6298" spans="1:7" x14ac:dyDescent="0.45">
      <c r="A6298">
        <v>0</v>
      </c>
      <c r="B6298">
        <v>0</v>
      </c>
      <c r="C6298" t="s">
        <v>5863</v>
      </c>
      <c r="D6298" t="s">
        <v>5864</v>
      </c>
      <c r="E6298" s="32">
        <f t="shared" si="294"/>
        <v>45559</v>
      </c>
      <c r="F6298" s="51">
        <f t="shared" si="295"/>
        <v>0.83333333333333337</v>
      </c>
      <c r="G6298" s="33">
        <f t="shared" si="296"/>
        <v>45559.833333333336</v>
      </c>
    </row>
    <row r="6299" spans="1:7" x14ac:dyDescent="0.45">
      <c r="A6299">
        <v>0</v>
      </c>
      <c r="B6299">
        <v>0</v>
      </c>
      <c r="C6299" t="s">
        <v>5864</v>
      </c>
      <c r="D6299" t="s">
        <v>5865</v>
      </c>
      <c r="E6299" s="32">
        <f t="shared" si="294"/>
        <v>45559</v>
      </c>
      <c r="F6299" s="51">
        <f t="shared" si="295"/>
        <v>0.85416666666666663</v>
      </c>
      <c r="G6299" s="33">
        <f t="shared" si="296"/>
        <v>45559.854166666664</v>
      </c>
    </row>
    <row r="6300" spans="1:7" x14ac:dyDescent="0.45">
      <c r="A6300">
        <v>0</v>
      </c>
      <c r="B6300">
        <v>0</v>
      </c>
      <c r="C6300" t="s">
        <v>5865</v>
      </c>
      <c r="D6300" t="s">
        <v>5866</v>
      </c>
      <c r="E6300" s="32">
        <f t="shared" si="294"/>
        <v>45559</v>
      </c>
      <c r="F6300" s="51">
        <f t="shared" si="295"/>
        <v>0.875</v>
      </c>
      <c r="G6300" s="33">
        <f t="shared" si="296"/>
        <v>45559.875</v>
      </c>
    </row>
    <row r="6301" spans="1:7" x14ac:dyDescent="0.45">
      <c r="A6301">
        <v>2.24E-2</v>
      </c>
      <c r="B6301">
        <v>0.13</v>
      </c>
      <c r="C6301" t="s">
        <v>5866</v>
      </c>
      <c r="D6301" t="s">
        <v>5867</v>
      </c>
      <c r="E6301" s="32">
        <f t="shared" si="294"/>
        <v>45559</v>
      </c>
      <c r="F6301" s="51">
        <f t="shared" si="295"/>
        <v>0.89583333333333337</v>
      </c>
      <c r="G6301" s="33">
        <f t="shared" si="296"/>
        <v>45559.895833333336</v>
      </c>
    </row>
    <row r="6302" spans="1:7" x14ac:dyDescent="0.45">
      <c r="A6302">
        <v>0</v>
      </c>
      <c r="B6302">
        <v>0</v>
      </c>
      <c r="C6302" t="s">
        <v>5867</v>
      </c>
      <c r="D6302" t="s">
        <v>5868</v>
      </c>
      <c r="E6302" s="32">
        <f t="shared" si="294"/>
        <v>45559</v>
      </c>
      <c r="F6302" s="51">
        <f t="shared" si="295"/>
        <v>0.91666666666666663</v>
      </c>
      <c r="G6302" s="33">
        <f t="shared" si="296"/>
        <v>45559.916666666664</v>
      </c>
    </row>
    <row r="6303" spans="1:7" x14ac:dyDescent="0.45">
      <c r="A6303">
        <v>0</v>
      </c>
      <c r="B6303">
        <v>0</v>
      </c>
      <c r="C6303" t="s">
        <v>5868</v>
      </c>
      <c r="D6303" t="s">
        <v>5869</v>
      </c>
      <c r="E6303" s="32">
        <f t="shared" si="294"/>
        <v>45559</v>
      </c>
      <c r="F6303" s="51">
        <f t="shared" si="295"/>
        <v>0.9375</v>
      </c>
      <c r="G6303" s="33">
        <f t="shared" si="296"/>
        <v>45559.9375</v>
      </c>
    </row>
    <row r="6304" spans="1:7" x14ac:dyDescent="0.45">
      <c r="A6304">
        <v>0</v>
      </c>
      <c r="B6304">
        <v>0</v>
      </c>
      <c r="C6304" t="s">
        <v>5869</v>
      </c>
      <c r="D6304" t="s">
        <v>5870</v>
      </c>
      <c r="E6304" s="32">
        <f t="shared" si="294"/>
        <v>45559</v>
      </c>
      <c r="F6304" s="51">
        <f t="shared" si="295"/>
        <v>0.95833333333333337</v>
      </c>
      <c r="G6304" s="33">
        <f t="shared" si="296"/>
        <v>45559.958333333336</v>
      </c>
    </row>
    <row r="6305" spans="1:7" x14ac:dyDescent="0.45">
      <c r="A6305">
        <v>0</v>
      </c>
      <c r="B6305">
        <v>0</v>
      </c>
      <c r="C6305" t="s">
        <v>5870</v>
      </c>
      <c r="D6305" t="s">
        <v>5871</v>
      </c>
      <c r="E6305" s="32">
        <f t="shared" si="294"/>
        <v>45559</v>
      </c>
      <c r="F6305" s="51">
        <f t="shared" si="295"/>
        <v>0.97916666666666663</v>
      </c>
      <c r="G6305" s="33">
        <f t="shared" si="296"/>
        <v>45559.979166666664</v>
      </c>
    </row>
    <row r="6306" spans="1:7" x14ac:dyDescent="0.45">
      <c r="A6306">
        <v>0</v>
      </c>
      <c r="B6306">
        <v>0</v>
      </c>
      <c r="C6306" t="s">
        <v>5871</v>
      </c>
      <c r="D6306" t="s">
        <v>5872</v>
      </c>
      <c r="E6306" s="32">
        <f t="shared" si="294"/>
        <v>45560</v>
      </c>
      <c r="F6306" s="51">
        <f t="shared" si="295"/>
        <v>0</v>
      </c>
      <c r="G6306" s="33">
        <f t="shared" si="296"/>
        <v>45560</v>
      </c>
    </row>
    <row r="6307" spans="1:7" x14ac:dyDescent="0.45">
      <c r="A6307">
        <v>0</v>
      </c>
      <c r="B6307">
        <v>0</v>
      </c>
      <c r="C6307" t="s">
        <v>5872</v>
      </c>
      <c r="D6307" t="s">
        <v>5873</v>
      </c>
      <c r="E6307" s="32">
        <f t="shared" si="294"/>
        <v>45560</v>
      </c>
      <c r="F6307" s="51">
        <f t="shared" si="295"/>
        <v>2.0833333333333332E-2</v>
      </c>
      <c r="G6307" s="33">
        <f t="shared" si="296"/>
        <v>45560.020833333336</v>
      </c>
    </row>
    <row r="6308" spans="1:7" x14ac:dyDescent="0.45">
      <c r="A6308">
        <v>0</v>
      </c>
      <c r="B6308">
        <v>0</v>
      </c>
      <c r="C6308" t="s">
        <v>5873</v>
      </c>
      <c r="D6308" t="s">
        <v>5874</v>
      </c>
      <c r="E6308" s="32">
        <f t="shared" si="294"/>
        <v>45560</v>
      </c>
      <c r="F6308" s="51">
        <f t="shared" si="295"/>
        <v>4.1666666666666664E-2</v>
      </c>
      <c r="G6308" s="33">
        <f t="shared" si="296"/>
        <v>45560.041666666664</v>
      </c>
    </row>
    <row r="6309" spans="1:7" x14ac:dyDescent="0.45">
      <c r="A6309">
        <v>0</v>
      </c>
      <c r="B6309">
        <v>0</v>
      </c>
      <c r="C6309" t="s">
        <v>5874</v>
      </c>
      <c r="D6309" t="s">
        <v>5875</v>
      </c>
      <c r="E6309" s="32">
        <f t="shared" si="294"/>
        <v>45560</v>
      </c>
      <c r="F6309" s="51">
        <f t="shared" si="295"/>
        <v>6.25E-2</v>
      </c>
      <c r="G6309" s="33">
        <f t="shared" si="296"/>
        <v>45560.0625</v>
      </c>
    </row>
    <row r="6310" spans="1:7" x14ac:dyDescent="0.45">
      <c r="A6310">
        <v>0</v>
      </c>
      <c r="B6310">
        <v>0</v>
      </c>
      <c r="C6310" t="s">
        <v>5875</v>
      </c>
      <c r="D6310" t="s">
        <v>5876</v>
      </c>
      <c r="E6310" s="32">
        <f t="shared" si="294"/>
        <v>45560</v>
      </c>
      <c r="F6310" s="51">
        <f t="shared" si="295"/>
        <v>8.3333333333333329E-2</v>
      </c>
      <c r="G6310" s="33">
        <f t="shared" si="296"/>
        <v>45560.083333333336</v>
      </c>
    </row>
    <row r="6311" spans="1:7" x14ac:dyDescent="0.45">
      <c r="A6311">
        <v>0</v>
      </c>
      <c r="B6311">
        <v>0</v>
      </c>
      <c r="C6311" t="s">
        <v>5876</v>
      </c>
      <c r="D6311" t="s">
        <v>5877</v>
      </c>
      <c r="E6311" s="32">
        <f t="shared" si="294"/>
        <v>45560</v>
      </c>
      <c r="F6311" s="51">
        <f t="shared" si="295"/>
        <v>0.10416666666666667</v>
      </c>
      <c r="G6311" s="33">
        <f t="shared" si="296"/>
        <v>45560.104166666664</v>
      </c>
    </row>
    <row r="6312" spans="1:7" x14ac:dyDescent="0.45">
      <c r="A6312">
        <v>0</v>
      </c>
      <c r="B6312">
        <v>0</v>
      </c>
      <c r="C6312" t="s">
        <v>5877</v>
      </c>
      <c r="D6312" t="s">
        <v>5878</v>
      </c>
      <c r="E6312" s="32">
        <f t="shared" si="294"/>
        <v>45560</v>
      </c>
      <c r="F6312" s="51">
        <f t="shared" si="295"/>
        <v>0.125</v>
      </c>
      <c r="G6312" s="33">
        <f t="shared" si="296"/>
        <v>45560.125</v>
      </c>
    </row>
    <row r="6313" spans="1:7" x14ac:dyDescent="0.45">
      <c r="A6313">
        <v>0</v>
      </c>
      <c r="B6313">
        <v>0</v>
      </c>
      <c r="C6313" t="s">
        <v>5878</v>
      </c>
      <c r="D6313" t="s">
        <v>5879</v>
      </c>
      <c r="E6313" s="32">
        <f t="shared" si="294"/>
        <v>45560</v>
      </c>
      <c r="F6313" s="51">
        <f t="shared" si="295"/>
        <v>0.14583333333333334</v>
      </c>
      <c r="G6313" s="33">
        <f t="shared" si="296"/>
        <v>45560.145833333336</v>
      </c>
    </row>
    <row r="6314" spans="1:7" x14ac:dyDescent="0.45">
      <c r="A6314">
        <v>0</v>
      </c>
      <c r="B6314">
        <v>0</v>
      </c>
      <c r="C6314" t="s">
        <v>5879</v>
      </c>
      <c r="D6314" t="s">
        <v>5880</v>
      </c>
      <c r="E6314" s="32">
        <f t="shared" si="294"/>
        <v>45560</v>
      </c>
      <c r="F6314" s="51">
        <f t="shared" si="295"/>
        <v>0.16666666666666666</v>
      </c>
      <c r="G6314" s="33">
        <f t="shared" si="296"/>
        <v>45560.166666666664</v>
      </c>
    </row>
    <row r="6315" spans="1:7" x14ac:dyDescent="0.45">
      <c r="A6315">
        <v>0</v>
      </c>
      <c r="B6315">
        <v>0</v>
      </c>
      <c r="C6315" t="s">
        <v>5880</v>
      </c>
      <c r="D6315" t="s">
        <v>5881</v>
      </c>
      <c r="E6315" s="32">
        <f t="shared" si="294"/>
        <v>45560</v>
      </c>
      <c r="F6315" s="51">
        <f t="shared" si="295"/>
        <v>0.1875</v>
      </c>
      <c r="G6315" s="33">
        <f t="shared" si="296"/>
        <v>45560.1875</v>
      </c>
    </row>
    <row r="6316" spans="1:7" x14ac:dyDescent="0.45">
      <c r="A6316">
        <v>0</v>
      </c>
      <c r="B6316">
        <v>0</v>
      </c>
      <c r="C6316" t="s">
        <v>5881</v>
      </c>
      <c r="D6316" t="s">
        <v>5882</v>
      </c>
      <c r="E6316" s="32">
        <f t="shared" si="294"/>
        <v>45560</v>
      </c>
      <c r="F6316" s="51">
        <f t="shared" si="295"/>
        <v>0.20833333333333334</v>
      </c>
      <c r="G6316" s="33">
        <f t="shared" si="296"/>
        <v>45560.208333333336</v>
      </c>
    </row>
    <row r="6317" spans="1:7" x14ac:dyDescent="0.45">
      <c r="A6317">
        <v>0</v>
      </c>
      <c r="B6317">
        <v>0</v>
      </c>
      <c r="C6317" t="s">
        <v>5882</v>
      </c>
      <c r="D6317" t="s">
        <v>5883</v>
      </c>
      <c r="E6317" s="32">
        <f t="shared" si="294"/>
        <v>45560</v>
      </c>
      <c r="F6317" s="51">
        <f t="shared" si="295"/>
        <v>0.22916666666666666</v>
      </c>
      <c r="G6317" s="33">
        <f t="shared" si="296"/>
        <v>45560.229166666664</v>
      </c>
    </row>
    <row r="6318" spans="1:7" x14ac:dyDescent="0.45">
      <c r="A6318">
        <v>0</v>
      </c>
      <c r="B6318">
        <v>0</v>
      </c>
      <c r="C6318" t="s">
        <v>5883</v>
      </c>
      <c r="D6318" t="s">
        <v>5884</v>
      </c>
      <c r="E6318" s="32">
        <f t="shared" si="294"/>
        <v>45560</v>
      </c>
      <c r="F6318" s="51">
        <f t="shared" si="295"/>
        <v>0.25</v>
      </c>
      <c r="G6318" s="33">
        <f t="shared" si="296"/>
        <v>45560.25</v>
      </c>
    </row>
    <row r="6319" spans="1:7" x14ac:dyDescent="0.45">
      <c r="A6319">
        <v>0</v>
      </c>
      <c r="B6319">
        <v>0</v>
      </c>
      <c r="C6319" t="s">
        <v>5884</v>
      </c>
      <c r="D6319" t="s">
        <v>5885</v>
      </c>
      <c r="E6319" s="32">
        <f t="shared" si="294"/>
        <v>45560</v>
      </c>
      <c r="F6319" s="51">
        <f t="shared" si="295"/>
        <v>0.27083333333333331</v>
      </c>
      <c r="G6319" s="33">
        <f t="shared" si="296"/>
        <v>45560.270833333336</v>
      </c>
    </row>
    <row r="6320" spans="1:7" x14ac:dyDescent="0.45">
      <c r="A6320">
        <v>0</v>
      </c>
      <c r="B6320">
        <v>0</v>
      </c>
      <c r="C6320" t="s">
        <v>5885</v>
      </c>
      <c r="D6320" t="s">
        <v>5886</v>
      </c>
      <c r="E6320" s="32">
        <f t="shared" si="294"/>
        <v>45560</v>
      </c>
      <c r="F6320" s="51">
        <f t="shared" si="295"/>
        <v>0.29166666666666669</v>
      </c>
      <c r="G6320" s="33">
        <f t="shared" si="296"/>
        <v>45560.291666666664</v>
      </c>
    </row>
    <row r="6321" spans="1:7" x14ac:dyDescent="0.45">
      <c r="A6321">
        <v>0</v>
      </c>
      <c r="B6321">
        <v>0</v>
      </c>
      <c r="C6321" t="s">
        <v>5886</v>
      </c>
      <c r="D6321" t="s">
        <v>5887</v>
      </c>
      <c r="E6321" s="32">
        <f t="shared" si="294"/>
        <v>45560</v>
      </c>
      <c r="F6321" s="51">
        <f t="shared" si="295"/>
        <v>0.3125</v>
      </c>
      <c r="G6321" s="33">
        <f t="shared" si="296"/>
        <v>45560.3125</v>
      </c>
    </row>
    <row r="6322" spans="1:7" x14ac:dyDescent="0.45">
      <c r="A6322">
        <v>0</v>
      </c>
      <c r="B6322">
        <v>0</v>
      </c>
      <c r="C6322" t="s">
        <v>5887</v>
      </c>
      <c r="D6322" t="s">
        <v>5888</v>
      </c>
      <c r="E6322" s="32">
        <f t="shared" si="294"/>
        <v>45560</v>
      </c>
      <c r="F6322" s="51">
        <f t="shared" si="295"/>
        <v>0.33333333333333331</v>
      </c>
      <c r="G6322" s="33">
        <f t="shared" si="296"/>
        <v>45560.333333333336</v>
      </c>
    </row>
    <row r="6323" spans="1:7" x14ac:dyDescent="0.45">
      <c r="A6323">
        <v>0.22439999999999999</v>
      </c>
      <c r="B6323">
        <v>1.34</v>
      </c>
      <c r="C6323" t="s">
        <v>5888</v>
      </c>
      <c r="D6323" t="s">
        <v>5889</v>
      </c>
      <c r="E6323" s="32">
        <f t="shared" si="294"/>
        <v>45560</v>
      </c>
      <c r="F6323" s="51">
        <f t="shared" si="295"/>
        <v>0.35416666666666669</v>
      </c>
      <c r="G6323" s="33">
        <f t="shared" si="296"/>
        <v>45560.354166666664</v>
      </c>
    </row>
    <row r="6324" spans="1:7" x14ac:dyDescent="0.45">
      <c r="A6324">
        <v>0</v>
      </c>
      <c r="B6324">
        <v>0</v>
      </c>
      <c r="C6324" t="s">
        <v>5889</v>
      </c>
      <c r="D6324" t="s">
        <v>5890</v>
      </c>
      <c r="E6324" s="32">
        <f t="shared" si="294"/>
        <v>45560</v>
      </c>
      <c r="F6324" s="51">
        <f t="shared" si="295"/>
        <v>0.375</v>
      </c>
      <c r="G6324" s="33">
        <f t="shared" si="296"/>
        <v>45560.375</v>
      </c>
    </row>
    <row r="6325" spans="1:7" x14ac:dyDescent="0.45">
      <c r="A6325">
        <v>1.0435000000000001</v>
      </c>
      <c r="B6325">
        <v>6.23</v>
      </c>
      <c r="C6325" t="s">
        <v>5890</v>
      </c>
      <c r="D6325" t="s">
        <v>5891</v>
      </c>
      <c r="E6325" s="32">
        <f t="shared" si="294"/>
        <v>45560</v>
      </c>
      <c r="F6325" s="51">
        <f t="shared" si="295"/>
        <v>0.39583333333333331</v>
      </c>
      <c r="G6325" s="33">
        <f t="shared" si="296"/>
        <v>45560.395833333336</v>
      </c>
    </row>
    <row r="6326" spans="1:7" x14ac:dyDescent="0.45">
      <c r="A6326">
        <v>4.4900000000000002E-2</v>
      </c>
      <c r="B6326">
        <v>0.27</v>
      </c>
      <c r="C6326" t="s">
        <v>5891</v>
      </c>
      <c r="D6326" t="s">
        <v>5892</v>
      </c>
      <c r="E6326" s="32">
        <f t="shared" si="294"/>
        <v>45560</v>
      </c>
      <c r="F6326" s="51">
        <f t="shared" si="295"/>
        <v>0.41666666666666669</v>
      </c>
      <c r="G6326" s="33">
        <f t="shared" si="296"/>
        <v>45560.416666666664</v>
      </c>
    </row>
    <row r="6327" spans="1:7" x14ac:dyDescent="0.45">
      <c r="A6327">
        <v>0</v>
      </c>
      <c r="B6327">
        <v>0</v>
      </c>
      <c r="C6327" t="s">
        <v>5892</v>
      </c>
      <c r="D6327" t="s">
        <v>5893</v>
      </c>
      <c r="E6327" s="32">
        <f t="shared" si="294"/>
        <v>45560</v>
      </c>
      <c r="F6327" s="51">
        <f t="shared" si="295"/>
        <v>0.4375</v>
      </c>
      <c r="G6327" s="33">
        <f t="shared" si="296"/>
        <v>45560.4375</v>
      </c>
    </row>
    <row r="6328" spans="1:7" x14ac:dyDescent="0.45">
      <c r="A6328">
        <v>0</v>
      </c>
      <c r="B6328">
        <v>0</v>
      </c>
      <c r="C6328" t="s">
        <v>5893</v>
      </c>
      <c r="D6328" t="s">
        <v>5894</v>
      </c>
      <c r="E6328" s="32">
        <f t="shared" si="294"/>
        <v>45560</v>
      </c>
      <c r="F6328" s="51">
        <f t="shared" si="295"/>
        <v>0.45833333333333331</v>
      </c>
      <c r="G6328" s="33">
        <f t="shared" si="296"/>
        <v>45560.458333333336</v>
      </c>
    </row>
    <row r="6329" spans="1:7" x14ac:dyDescent="0.45">
      <c r="A6329">
        <v>0</v>
      </c>
      <c r="B6329">
        <v>0</v>
      </c>
      <c r="C6329" t="s">
        <v>5894</v>
      </c>
      <c r="D6329" t="s">
        <v>5895</v>
      </c>
      <c r="E6329" s="32">
        <f t="shared" si="294"/>
        <v>45560</v>
      </c>
      <c r="F6329" s="51">
        <f t="shared" si="295"/>
        <v>0.47916666666666669</v>
      </c>
      <c r="G6329" s="33">
        <f t="shared" si="296"/>
        <v>45560.479166666664</v>
      </c>
    </row>
    <row r="6330" spans="1:7" x14ac:dyDescent="0.45">
      <c r="A6330">
        <v>0</v>
      </c>
      <c r="B6330">
        <v>0</v>
      </c>
      <c r="C6330" t="s">
        <v>5895</v>
      </c>
      <c r="D6330" t="s">
        <v>5896</v>
      </c>
      <c r="E6330" s="32">
        <f t="shared" si="294"/>
        <v>45560</v>
      </c>
      <c r="F6330" s="51">
        <f t="shared" si="295"/>
        <v>0.5</v>
      </c>
      <c r="G6330" s="33">
        <f t="shared" si="296"/>
        <v>45560.5</v>
      </c>
    </row>
    <row r="6331" spans="1:7" x14ac:dyDescent="0.45">
      <c r="A6331">
        <v>0</v>
      </c>
      <c r="B6331">
        <v>0</v>
      </c>
      <c r="C6331" t="s">
        <v>5896</v>
      </c>
      <c r="D6331" t="s">
        <v>5897</v>
      </c>
      <c r="E6331" s="32">
        <f t="shared" si="294"/>
        <v>45560</v>
      </c>
      <c r="F6331" s="51">
        <f t="shared" si="295"/>
        <v>0.52083333333333337</v>
      </c>
      <c r="G6331" s="33">
        <f t="shared" si="296"/>
        <v>45560.520833333336</v>
      </c>
    </row>
    <row r="6332" spans="1:7" x14ac:dyDescent="0.45">
      <c r="A6332">
        <v>0</v>
      </c>
      <c r="B6332">
        <v>0</v>
      </c>
      <c r="C6332" t="s">
        <v>5897</v>
      </c>
      <c r="D6332" t="s">
        <v>5898</v>
      </c>
      <c r="E6332" s="32">
        <f t="shared" si="294"/>
        <v>45560</v>
      </c>
      <c r="F6332" s="51">
        <f t="shared" si="295"/>
        <v>0.54166666666666663</v>
      </c>
      <c r="G6332" s="33">
        <f t="shared" si="296"/>
        <v>45560.541666666664</v>
      </c>
    </row>
    <row r="6333" spans="1:7" x14ac:dyDescent="0.45">
      <c r="A6333">
        <v>0</v>
      </c>
      <c r="B6333">
        <v>0</v>
      </c>
      <c r="C6333" t="s">
        <v>5898</v>
      </c>
      <c r="D6333" t="s">
        <v>5899</v>
      </c>
      <c r="E6333" s="32">
        <f t="shared" si="294"/>
        <v>45560</v>
      </c>
      <c r="F6333" s="51">
        <f t="shared" si="295"/>
        <v>0.5625</v>
      </c>
      <c r="G6333" s="33">
        <f t="shared" si="296"/>
        <v>45560.5625</v>
      </c>
    </row>
    <row r="6334" spans="1:7" x14ac:dyDescent="0.45">
      <c r="A6334">
        <v>1.12E-2</v>
      </c>
      <c r="B6334">
        <v>7.0000000000000007E-2</v>
      </c>
      <c r="C6334" t="s">
        <v>5899</v>
      </c>
      <c r="D6334" t="s">
        <v>5900</v>
      </c>
      <c r="E6334" s="32">
        <f t="shared" si="294"/>
        <v>45560</v>
      </c>
      <c r="F6334" s="51">
        <f t="shared" si="295"/>
        <v>0.58333333333333337</v>
      </c>
      <c r="G6334" s="33">
        <f t="shared" si="296"/>
        <v>45560.583333333336</v>
      </c>
    </row>
    <row r="6335" spans="1:7" x14ac:dyDescent="0.45">
      <c r="A6335">
        <v>0</v>
      </c>
      <c r="B6335">
        <v>0</v>
      </c>
      <c r="C6335" t="s">
        <v>5900</v>
      </c>
      <c r="D6335" t="s">
        <v>5901</v>
      </c>
      <c r="E6335" s="32">
        <f t="shared" si="294"/>
        <v>45560</v>
      </c>
      <c r="F6335" s="51">
        <f t="shared" si="295"/>
        <v>0.60416666666666663</v>
      </c>
      <c r="G6335" s="33">
        <f t="shared" si="296"/>
        <v>45560.604166666664</v>
      </c>
    </row>
    <row r="6336" spans="1:7" x14ac:dyDescent="0.45">
      <c r="A6336">
        <v>2.24E-2</v>
      </c>
      <c r="B6336">
        <v>0.13</v>
      </c>
      <c r="C6336" t="s">
        <v>5901</v>
      </c>
      <c r="D6336" t="s">
        <v>5902</v>
      </c>
      <c r="E6336" s="32">
        <f t="shared" si="294"/>
        <v>45560</v>
      </c>
      <c r="F6336" s="51">
        <f t="shared" si="295"/>
        <v>0.625</v>
      </c>
      <c r="G6336" s="33">
        <f t="shared" si="296"/>
        <v>45560.625</v>
      </c>
    </row>
    <row r="6337" spans="1:7" x14ac:dyDescent="0.45">
      <c r="A6337">
        <v>0.88639999999999997</v>
      </c>
      <c r="B6337">
        <v>5.29</v>
      </c>
      <c r="C6337" t="s">
        <v>5902</v>
      </c>
      <c r="D6337" t="s">
        <v>5903</v>
      </c>
      <c r="E6337" s="32">
        <f t="shared" si="294"/>
        <v>45560</v>
      </c>
      <c r="F6337" s="51">
        <f t="shared" si="295"/>
        <v>0.64583333333333337</v>
      </c>
      <c r="G6337" s="33">
        <f t="shared" si="296"/>
        <v>45560.645833333336</v>
      </c>
    </row>
    <row r="6338" spans="1:7" x14ac:dyDescent="0.45">
      <c r="A6338">
        <v>0.38150000000000001</v>
      </c>
      <c r="B6338">
        <v>2.2799999999999998</v>
      </c>
      <c r="C6338" t="s">
        <v>5903</v>
      </c>
      <c r="D6338" t="s">
        <v>5904</v>
      </c>
      <c r="E6338" s="32">
        <f t="shared" si="294"/>
        <v>45560</v>
      </c>
      <c r="F6338" s="51">
        <f t="shared" si="295"/>
        <v>0.66666666666666663</v>
      </c>
      <c r="G6338" s="33">
        <f t="shared" si="296"/>
        <v>45560.666666666664</v>
      </c>
    </row>
    <row r="6339" spans="1:7" x14ac:dyDescent="0.45">
      <c r="A6339">
        <v>0.38150000000000001</v>
      </c>
      <c r="B6339">
        <v>2.2799999999999998</v>
      </c>
      <c r="C6339" t="s">
        <v>5904</v>
      </c>
      <c r="D6339" t="s">
        <v>5905</v>
      </c>
      <c r="E6339" s="32">
        <f t="shared" si="294"/>
        <v>45560</v>
      </c>
      <c r="F6339" s="51">
        <f t="shared" si="295"/>
        <v>0.6875</v>
      </c>
      <c r="G6339" s="33">
        <f t="shared" si="296"/>
        <v>45560.6875</v>
      </c>
    </row>
    <row r="6340" spans="1:7" x14ac:dyDescent="0.45">
      <c r="A6340">
        <v>1.0210999999999999</v>
      </c>
      <c r="B6340">
        <v>6.09</v>
      </c>
      <c r="C6340" t="s">
        <v>5905</v>
      </c>
      <c r="D6340" t="s">
        <v>5906</v>
      </c>
      <c r="E6340" s="32">
        <f t="shared" ref="E6340:E6403" si="297">DATE(MID(C6340,2,4),MID(C6340,7,2),MID(C6340,10,2))</f>
        <v>45560</v>
      </c>
      <c r="F6340" s="51">
        <f t="shared" ref="F6340:F6403" si="298">TIME(MID(C6340,13,2),MID(C6340,16,2),0)</f>
        <v>0.70833333333333337</v>
      </c>
      <c r="G6340" s="33">
        <f t="shared" ref="G6340:G6403" si="299">E6340+F6340</f>
        <v>45560.708333333336</v>
      </c>
    </row>
    <row r="6341" spans="1:7" x14ac:dyDescent="0.45">
      <c r="A6341">
        <v>8.9800000000000005E-2</v>
      </c>
      <c r="B6341">
        <v>0.54</v>
      </c>
      <c r="C6341" t="s">
        <v>5906</v>
      </c>
      <c r="D6341" t="s">
        <v>5907</v>
      </c>
      <c r="E6341" s="32">
        <f t="shared" si="297"/>
        <v>45560</v>
      </c>
      <c r="F6341" s="51">
        <f t="shared" si="298"/>
        <v>0.72916666666666663</v>
      </c>
      <c r="G6341" s="33">
        <f t="shared" si="299"/>
        <v>45560.729166666664</v>
      </c>
    </row>
    <row r="6342" spans="1:7" x14ac:dyDescent="0.45">
      <c r="A6342">
        <v>0.61709999999999998</v>
      </c>
      <c r="B6342">
        <v>3.68</v>
      </c>
      <c r="C6342" t="s">
        <v>5907</v>
      </c>
      <c r="D6342" t="s">
        <v>5908</v>
      </c>
      <c r="E6342" s="32">
        <f t="shared" si="297"/>
        <v>45560</v>
      </c>
      <c r="F6342" s="51">
        <f t="shared" si="298"/>
        <v>0.75</v>
      </c>
      <c r="G6342" s="33">
        <f t="shared" si="299"/>
        <v>45560.75</v>
      </c>
    </row>
    <row r="6343" spans="1:7" x14ac:dyDescent="0.45">
      <c r="A6343">
        <v>0</v>
      </c>
      <c r="B6343">
        <v>0</v>
      </c>
      <c r="C6343" t="s">
        <v>5908</v>
      </c>
      <c r="D6343" t="s">
        <v>5909</v>
      </c>
      <c r="E6343" s="32">
        <f t="shared" si="297"/>
        <v>45560</v>
      </c>
      <c r="F6343" s="51">
        <f t="shared" si="298"/>
        <v>0.77083333333333337</v>
      </c>
      <c r="G6343" s="33">
        <f t="shared" si="299"/>
        <v>45560.770833333336</v>
      </c>
    </row>
    <row r="6344" spans="1:7" x14ac:dyDescent="0.45">
      <c r="A6344">
        <v>0</v>
      </c>
      <c r="B6344">
        <v>0</v>
      </c>
      <c r="C6344" t="s">
        <v>5909</v>
      </c>
      <c r="D6344" t="s">
        <v>5910</v>
      </c>
      <c r="E6344" s="32">
        <f t="shared" si="297"/>
        <v>45560</v>
      </c>
      <c r="F6344" s="51">
        <f t="shared" si="298"/>
        <v>0.79166666666666663</v>
      </c>
      <c r="G6344" s="33">
        <f t="shared" si="299"/>
        <v>45560.791666666664</v>
      </c>
    </row>
    <row r="6345" spans="1:7" x14ac:dyDescent="0.45">
      <c r="A6345">
        <v>0</v>
      </c>
      <c r="B6345">
        <v>0</v>
      </c>
      <c r="C6345" t="s">
        <v>5910</v>
      </c>
      <c r="D6345" t="s">
        <v>5911</v>
      </c>
      <c r="E6345" s="32">
        <f t="shared" si="297"/>
        <v>45560</v>
      </c>
      <c r="F6345" s="51">
        <f t="shared" si="298"/>
        <v>0.8125</v>
      </c>
      <c r="G6345" s="33">
        <f t="shared" si="299"/>
        <v>45560.8125</v>
      </c>
    </row>
    <row r="6346" spans="1:7" x14ac:dyDescent="0.45">
      <c r="A6346">
        <v>0</v>
      </c>
      <c r="B6346">
        <v>0</v>
      </c>
      <c r="C6346" t="s">
        <v>5911</v>
      </c>
      <c r="D6346" t="s">
        <v>5912</v>
      </c>
      <c r="E6346" s="32">
        <f t="shared" si="297"/>
        <v>45560</v>
      </c>
      <c r="F6346" s="51">
        <f t="shared" si="298"/>
        <v>0.83333333333333337</v>
      </c>
      <c r="G6346" s="33">
        <f t="shared" si="299"/>
        <v>45560.833333333336</v>
      </c>
    </row>
    <row r="6347" spans="1:7" x14ac:dyDescent="0.45">
      <c r="A6347">
        <v>0</v>
      </c>
      <c r="B6347">
        <v>0</v>
      </c>
      <c r="C6347" t="s">
        <v>5912</v>
      </c>
      <c r="D6347" t="s">
        <v>5913</v>
      </c>
      <c r="E6347" s="32">
        <f t="shared" si="297"/>
        <v>45560</v>
      </c>
      <c r="F6347" s="51">
        <f t="shared" si="298"/>
        <v>0.85416666666666663</v>
      </c>
      <c r="G6347" s="33">
        <f t="shared" si="299"/>
        <v>45560.854166666664</v>
      </c>
    </row>
    <row r="6348" spans="1:7" x14ac:dyDescent="0.45">
      <c r="A6348">
        <v>0</v>
      </c>
      <c r="B6348">
        <v>0</v>
      </c>
      <c r="C6348" t="s">
        <v>5913</v>
      </c>
      <c r="D6348" t="s">
        <v>5914</v>
      </c>
      <c r="E6348" s="32">
        <f t="shared" si="297"/>
        <v>45560</v>
      </c>
      <c r="F6348" s="51">
        <f t="shared" si="298"/>
        <v>0.875</v>
      </c>
      <c r="G6348" s="33">
        <f t="shared" si="299"/>
        <v>45560.875</v>
      </c>
    </row>
    <row r="6349" spans="1:7" x14ac:dyDescent="0.45">
      <c r="A6349">
        <v>0</v>
      </c>
      <c r="B6349">
        <v>0</v>
      </c>
      <c r="C6349" t="s">
        <v>5914</v>
      </c>
      <c r="D6349" t="s">
        <v>5915</v>
      </c>
      <c r="E6349" s="32">
        <f t="shared" si="297"/>
        <v>45560</v>
      </c>
      <c r="F6349" s="51">
        <f t="shared" si="298"/>
        <v>0.89583333333333337</v>
      </c>
      <c r="G6349" s="33">
        <f t="shared" si="299"/>
        <v>45560.895833333336</v>
      </c>
    </row>
    <row r="6350" spans="1:7" x14ac:dyDescent="0.45">
      <c r="A6350">
        <v>0</v>
      </c>
      <c r="B6350">
        <v>0</v>
      </c>
      <c r="C6350" t="s">
        <v>5915</v>
      </c>
      <c r="D6350" t="s">
        <v>5916</v>
      </c>
      <c r="E6350" s="32">
        <f t="shared" si="297"/>
        <v>45560</v>
      </c>
      <c r="F6350" s="51">
        <f t="shared" si="298"/>
        <v>0.91666666666666663</v>
      </c>
      <c r="G6350" s="33">
        <f t="shared" si="299"/>
        <v>45560.916666666664</v>
      </c>
    </row>
    <row r="6351" spans="1:7" x14ac:dyDescent="0.45">
      <c r="A6351">
        <v>0</v>
      </c>
      <c r="B6351">
        <v>0</v>
      </c>
      <c r="C6351" t="s">
        <v>5916</v>
      </c>
      <c r="D6351" t="s">
        <v>5917</v>
      </c>
      <c r="E6351" s="32">
        <f t="shared" si="297"/>
        <v>45560</v>
      </c>
      <c r="F6351" s="51">
        <f t="shared" si="298"/>
        <v>0.9375</v>
      </c>
      <c r="G6351" s="33">
        <f t="shared" si="299"/>
        <v>45560.9375</v>
      </c>
    </row>
    <row r="6352" spans="1:7" x14ac:dyDescent="0.45">
      <c r="A6352">
        <v>3.3700000000000001E-2</v>
      </c>
      <c r="B6352">
        <v>0.2</v>
      </c>
      <c r="C6352" t="s">
        <v>5917</v>
      </c>
      <c r="D6352" t="s">
        <v>5918</v>
      </c>
      <c r="E6352" s="32">
        <f t="shared" si="297"/>
        <v>45560</v>
      </c>
      <c r="F6352" s="51">
        <f t="shared" si="298"/>
        <v>0.95833333333333337</v>
      </c>
      <c r="G6352" s="33">
        <f t="shared" si="299"/>
        <v>45560.958333333336</v>
      </c>
    </row>
    <row r="6353" spans="1:7" x14ac:dyDescent="0.45">
      <c r="A6353">
        <v>3.3700000000000001E-2</v>
      </c>
      <c r="B6353">
        <v>0.2</v>
      </c>
      <c r="C6353" t="s">
        <v>5918</v>
      </c>
      <c r="D6353" t="s">
        <v>5919</v>
      </c>
      <c r="E6353" s="32">
        <f t="shared" si="297"/>
        <v>45560</v>
      </c>
      <c r="F6353" s="51">
        <f t="shared" si="298"/>
        <v>0.97916666666666663</v>
      </c>
      <c r="G6353" s="33">
        <f t="shared" si="299"/>
        <v>45560.979166666664</v>
      </c>
    </row>
    <row r="6354" spans="1:7" x14ac:dyDescent="0.45">
      <c r="A6354">
        <v>0</v>
      </c>
      <c r="B6354">
        <v>0</v>
      </c>
      <c r="C6354" t="s">
        <v>5919</v>
      </c>
      <c r="D6354" t="s">
        <v>5920</v>
      </c>
      <c r="E6354" s="32">
        <f t="shared" si="297"/>
        <v>45561</v>
      </c>
      <c r="F6354" s="51">
        <f t="shared" si="298"/>
        <v>0</v>
      </c>
      <c r="G6354" s="33">
        <f t="shared" si="299"/>
        <v>45561</v>
      </c>
    </row>
    <row r="6355" spans="1:7" x14ac:dyDescent="0.45">
      <c r="A6355">
        <v>0</v>
      </c>
      <c r="B6355">
        <v>0</v>
      </c>
      <c r="C6355" t="s">
        <v>5920</v>
      </c>
      <c r="D6355" t="s">
        <v>5921</v>
      </c>
      <c r="E6355" s="32">
        <f t="shared" si="297"/>
        <v>45561</v>
      </c>
      <c r="F6355" s="51">
        <f t="shared" si="298"/>
        <v>2.0833333333333332E-2</v>
      </c>
      <c r="G6355" s="33">
        <f t="shared" si="299"/>
        <v>45561.020833333336</v>
      </c>
    </row>
    <row r="6356" spans="1:7" x14ac:dyDescent="0.45">
      <c r="A6356">
        <v>0</v>
      </c>
      <c r="B6356">
        <v>0</v>
      </c>
      <c r="C6356" t="s">
        <v>5921</v>
      </c>
      <c r="D6356" t="s">
        <v>5922</v>
      </c>
      <c r="E6356" s="32">
        <f t="shared" si="297"/>
        <v>45561</v>
      </c>
      <c r="F6356" s="51">
        <f t="shared" si="298"/>
        <v>4.1666666666666664E-2</v>
      </c>
      <c r="G6356" s="33">
        <f t="shared" si="299"/>
        <v>45561.041666666664</v>
      </c>
    </row>
    <row r="6357" spans="1:7" x14ac:dyDescent="0.45">
      <c r="A6357">
        <v>0</v>
      </c>
      <c r="B6357">
        <v>0</v>
      </c>
      <c r="C6357" t="s">
        <v>5922</v>
      </c>
      <c r="D6357" t="s">
        <v>5923</v>
      </c>
      <c r="E6357" s="32">
        <f t="shared" si="297"/>
        <v>45561</v>
      </c>
      <c r="F6357" s="51">
        <f t="shared" si="298"/>
        <v>6.25E-2</v>
      </c>
      <c r="G6357" s="33">
        <f t="shared" si="299"/>
        <v>45561.0625</v>
      </c>
    </row>
    <row r="6358" spans="1:7" x14ac:dyDescent="0.45">
      <c r="A6358">
        <v>0</v>
      </c>
      <c r="B6358">
        <v>0</v>
      </c>
      <c r="C6358" t="s">
        <v>5923</v>
      </c>
      <c r="D6358" t="s">
        <v>5924</v>
      </c>
      <c r="E6358" s="32">
        <f t="shared" si="297"/>
        <v>45561</v>
      </c>
      <c r="F6358" s="51">
        <f t="shared" si="298"/>
        <v>8.3333333333333329E-2</v>
      </c>
      <c r="G6358" s="33">
        <f t="shared" si="299"/>
        <v>45561.083333333336</v>
      </c>
    </row>
    <row r="6359" spans="1:7" x14ac:dyDescent="0.45">
      <c r="A6359">
        <v>0</v>
      </c>
      <c r="B6359">
        <v>0</v>
      </c>
      <c r="C6359" t="s">
        <v>5924</v>
      </c>
      <c r="D6359" t="s">
        <v>5925</v>
      </c>
      <c r="E6359" s="32">
        <f t="shared" si="297"/>
        <v>45561</v>
      </c>
      <c r="F6359" s="51">
        <f t="shared" si="298"/>
        <v>0.10416666666666667</v>
      </c>
      <c r="G6359" s="33">
        <f t="shared" si="299"/>
        <v>45561.104166666664</v>
      </c>
    </row>
    <row r="6360" spans="1:7" x14ac:dyDescent="0.45">
      <c r="A6360">
        <v>0</v>
      </c>
      <c r="B6360">
        <v>0</v>
      </c>
      <c r="C6360" t="s">
        <v>5925</v>
      </c>
      <c r="D6360" t="s">
        <v>5926</v>
      </c>
      <c r="E6360" s="32">
        <f t="shared" si="297"/>
        <v>45561</v>
      </c>
      <c r="F6360" s="51">
        <f t="shared" si="298"/>
        <v>0.125</v>
      </c>
      <c r="G6360" s="33">
        <f t="shared" si="299"/>
        <v>45561.125</v>
      </c>
    </row>
    <row r="6361" spans="1:7" x14ac:dyDescent="0.45">
      <c r="A6361">
        <v>0</v>
      </c>
      <c r="B6361">
        <v>0</v>
      </c>
      <c r="C6361" t="s">
        <v>5926</v>
      </c>
      <c r="D6361" t="s">
        <v>5927</v>
      </c>
      <c r="E6361" s="32">
        <f t="shared" si="297"/>
        <v>45561</v>
      </c>
      <c r="F6361" s="51">
        <f t="shared" si="298"/>
        <v>0.14583333333333334</v>
      </c>
      <c r="G6361" s="33">
        <f t="shared" si="299"/>
        <v>45561.145833333336</v>
      </c>
    </row>
    <row r="6362" spans="1:7" x14ac:dyDescent="0.45">
      <c r="A6362">
        <v>0</v>
      </c>
      <c r="B6362">
        <v>0</v>
      </c>
      <c r="C6362" t="s">
        <v>5927</v>
      </c>
      <c r="D6362" t="s">
        <v>5928</v>
      </c>
      <c r="E6362" s="32">
        <f t="shared" si="297"/>
        <v>45561</v>
      </c>
      <c r="F6362" s="51">
        <f t="shared" si="298"/>
        <v>0.16666666666666666</v>
      </c>
      <c r="G6362" s="33">
        <f t="shared" si="299"/>
        <v>45561.166666666664</v>
      </c>
    </row>
    <row r="6363" spans="1:7" x14ac:dyDescent="0.45">
      <c r="A6363">
        <v>0</v>
      </c>
      <c r="B6363">
        <v>0</v>
      </c>
      <c r="C6363" t="s">
        <v>5928</v>
      </c>
      <c r="D6363" t="s">
        <v>5929</v>
      </c>
      <c r="E6363" s="32">
        <f t="shared" si="297"/>
        <v>45561</v>
      </c>
      <c r="F6363" s="51">
        <f t="shared" si="298"/>
        <v>0.1875</v>
      </c>
      <c r="G6363" s="33">
        <f t="shared" si="299"/>
        <v>45561.1875</v>
      </c>
    </row>
    <row r="6364" spans="1:7" x14ac:dyDescent="0.45">
      <c r="A6364">
        <v>0</v>
      </c>
      <c r="B6364">
        <v>0</v>
      </c>
      <c r="C6364" t="s">
        <v>5929</v>
      </c>
      <c r="D6364" t="s">
        <v>5930</v>
      </c>
      <c r="E6364" s="32">
        <f t="shared" si="297"/>
        <v>45561</v>
      </c>
      <c r="F6364" s="51">
        <f t="shared" si="298"/>
        <v>0.20833333333333334</v>
      </c>
      <c r="G6364" s="33">
        <f t="shared" si="299"/>
        <v>45561.208333333336</v>
      </c>
    </row>
    <row r="6365" spans="1:7" x14ac:dyDescent="0.45">
      <c r="A6365">
        <v>0</v>
      </c>
      <c r="B6365">
        <v>0</v>
      </c>
      <c r="C6365" t="s">
        <v>5930</v>
      </c>
      <c r="D6365" t="s">
        <v>5931</v>
      </c>
      <c r="E6365" s="32">
        <f t="shared" si="297"/>
        <v>45561</v>
      </c>
      <c r="F6365" s="51">
        <f t="shared" si="298"/>
        <v>0.22916666666666666</v>
      </c>
      <c r="G6365" s="33">
        <f t="shared" si="299"/>
        <v>45561.229166666664</v>
      </c>
    </row>
    <row r="6366" spans="1:7" x14ac:dyDescent="0.45">
      <c r="A6366">
        <v>0</v>
      </c>
      <c r="B6366">
        <v>0</v>
      </c>
      <c r="C6366" t="s">
        <v>5931</v>
      </c>
      <c r="D6366" t="s">
        <v>5932</v>
      </c>
      <c r="E6366" s="32">
        <f t="shared" si="297"/>
        <v>45561</v>
      </c>
      <c r="F6366" s="51">
        <f t="shared" si="298"/>
        <v>0.25</v>
      </c>
      <c r="G6366" s="33">
        <f t="shared" si="299"/>
        <v>45561.25</v>
      </c>
    </row>
    <row r="6367" spans="1:7" x14ac:dyDescent="0.45">
      <c r="A6367">
        <v>0</v>
      </c>
      <c r="B6367">
        <v>0</v>
      </c>
      <c r="C6367" t="s">
        <v>5932</v>
      </c>
      <c r="D6367" t="s">
        <v>5933</v>
      </c>
      <c r="E6367" s="32">
        <f t="shared" si="297"/>
        <v>45561</v>
      </c>
      <c r="F6367" s="51">
        <f t="shared" si="298"/>
        <v>0.27083333333333331</v>
      </c>
      <c r="G6367" s="33">
        <f t="shared" si="299"/>
        <v>45561.270833333336</v>
      </c>
    </row>
    <row r="6368" spans="1:7" x14ac:dyDescent="0.45">
      <c r="A6368">
        <v>0</v>
      </c>
      <c r="B6368">
        <v>0</v>
      </c>
      <c r="C6368" t="s">
        <v>5933</v>
      </c>
      <c r="D6368" t="s">
        <v>5934</v>
      </c>
      <c r="E6368" s="32">
        <f t="shared" si="297"/>
        <v>45561</v>
      </c>
      <c r="F6368" s="51">
        <f t="shared" si="298"/>
        <v>0.29166666666666669</v>
      </c>
      <c r="G6368" s="33">
        <f t="shared" si="299"/>
        <v>45561.291666666664</v>
      </c>
    </row>
    <row r="6369" spans="1:7" x14ac:dyDescent="0.45">
      <c r="A6369">
        <v>0</v>
      </c>
      <c r="B6369">
        <v>0</v>
      </c>
      <c r="C6369" t="s">
        <v>5934</v>
      </c>
      <c r="D6369" t="s">
        <v>5935</v>
      </c>
      <c r="E6369" s="32">
        <f t="shared" si="297"/>
        <v>45561</v>
      </c>
      <c r="F6369" s="51">
        <f t="shared" si="298"/>
        <v>0.3125</v>
      </c>
      <c r="G6369" s="33">
        <f t="shared" si="299"/>
        <v>45561.3125</v>
      </c>
    </row>
    <row r="6370" spans="1:7" x14ac:dyDescent="0.45">
      <c r="A6370">
        <v>3.1417999999999999</v>
      </c>
      <c r="B6370">
        <v>18.739999999999998</v>
      </c>
      <c r="C6370" t="s">
        <v>5935</v>
      </c>
      <c r="D6370" t="s">
        <v>5936</v>
      </c>
      <c r="E6370" s="32">
        <f t="shared" si="297"/>
        <v>45561</v>
      </c>
      <c r="F6370" s="51">
        <f t="shared" si="298"/>
        <v>0.33333333333333331</v>
      </c>
      <c r="G6370" s="33">
        <f t="shared" si="299"/>
        <v>45561.333333333336</v>
      </c>
    </row>
    <row r="6371" spans="1:7" x14ac:dyDescent="0.45">
      <c r="A6371">
        <v>0</v>
      </c>
      <c r="B6371">
        <v>0</v>
      </c>
      <c r="C6371" t="s">
        <v>5936</v>
      </c>
      <c r="D6371" t="s">
        <v>5937</v>
      </c>
      <c r="E6371" s="32">
        <f t="shared" si="297"/>
        <v>45561</v>
      </c>
      <c r="F6371" s="51">
        <f t="shared" si="298"/>
        <v>0.35416666666666669</v>
      </c>
      <c r="G6371" s="33">
        <f t="shared" si="299"/>
        <v>45561.354166666664</v>
      </c>
    </row>
    <row r="6372" spans="1:7" x14ac:dyDescent="0.45">
      <c r="A6372">
        <v>0.1459</v>
      </c>
      <c r="B6372">
        <v>0.87</v>
      </c>
      <c r="C6372" t="s">
        <v>5937</v>
      </c>
      <c r="D6372" t="s">
        <v>5938</v>
      </c>
      <c r="E6372" s="32">
        <f t="shared" si="297"/>
        <v>45561</v>
      </c>
      <c r="F6372" s="51">
        <f t="shared" si="298"/>
        <v>0.375</v>
      </c>
      <c r="G6372" s="33">
        <f t="shared" si="299"/>
        <v>45561.375</v>
      </c>
    </row>
    <row r="6373" spans="1:7" x14ac:dyDescent="0.45">
      <c r="A6373">
        <v>0.1459</v>
      </c>
      <c r="B6373">
        <v>0.87</v>
      </c>
      <c r="C6373" t="s">
        <v>5938</v>
      </c>
      <c r="D6373" t="s">
        <v>5939</v>
      </c>
      <c r="E6373" s="32">
        <f t="shared" si="297"/>
        <v>45561</v>
      </c>
      <c r="F6373" s="51">
        <f t="shared" si="298"/>
        <v>0.39583333333333331</v>
      </c>
      <c r="G6373" s="33">
        <f t="shared" si="299"/>
        <v>45561.395833333336</v>
      </c>
    </row>
    <row r="6374" spans="1:7" x14ac:dyDescent="0.45">
      <c r="A6374">
        <v>0</v>
      </c>
      <c r="B6374">
        <v>0</v>
      </c>
      <c r="C6374" t="s">
        <v>5939</v>
      </c>
      <c r="D6374" t="s">
        <v>5940</v>
      </c>
      <c r="E6374" s="32">
        <f t="shared" si="297"/>
        <v>45561</v>
      </c>
      <c r="F6374" s="51">
        <f t="shared" si="298"/>
        <v>0.41666666666666669</v>
      </c>
      <c r="G6374" s="33">
        <f t="shared" si="299"/>
        <v>45561.416666666664</v>
      </c>
    </row>
    <row r="6375" spans="1:7" x14ac:dyDescent="0.45">
      <c r="A6375">
        <v>0</v>
      </c>
      <c r="B6375">
        <v>0</v>
      </c>
      <c r="C6375" t="s">
        <v>5940</v>
      </c>
      <c r="D6375" t="s">
        <v>5941</v>
      </c>
      <c r="E6375" s="32">
        <f t="shared" si="297"/>
        <v>45561</v>
      </c>
      <c r="F6375" s="51">
        <f t="shared" si="298"/>
        <v>0.4375</v>
      </c>
      <c r="G6375" s="33">
        <f t="shared" si="299"/>
        <v>45561.4375</v>
      </c>
    </row>
    <row r="6376" spans="1:7" x14ac:dyDescent="0.45">
      <c r="A6376">
        <v>2.0646</v>
      </c>
      <c r="B6376">
        <v>12.32</v>
      </c>
      <c r="C6376" t="s">
        <v>5941</v>
      </c>
      <c r="D6376" t="s">
        <v>5942</v>
      </c>
      <c r="E6376" s="32">
        <f t="shared" si="297"/>
        <v>45561</v>
      </c>
      <c r="F6376" s="51">
        <f t="shared" si="298"/>
        <v>0.45833333333333331</v>
      </c>
      <c r="G6376" s="33">
        <f t="shared" si="299"/>
        <v>45561.458333333336</v>
      </c>
    </row>
    <row r="6377" spans="1:7" x14ac:dyDescent="0.45">
      <c r="A6377">
        <v>0</v>
      </c>
      <c r="B6377">
        <v>0</v>
      </c>
      <c r="C6377" t="s">
        <v>5942</v>
      </c>
      <c r="D6377" t="s">
        <v>5943</v>
      </c>
      <c r="E6377" s="32">
        <f t="shared" si="297"/>
        <v>45561</v>
      </c>
      <c r="F6377" s="51">
        <f t="shared" si="298"/>
        <v>0.47916666666666669</v>
      </c>
      <c r="G6377" s="33">
        <f t="shared" si="299"/>
        <v>45561.479166666664</v>
      </c>
    </row>
    <row r="6378" spans="1:7" x14ac:dyDescent="0.45">
      <c r="A6378">
        <v>0</v>
      </c>
      <c r="B6378">
        <v>0</v>
      </c>
      <c r="C6378" t="s">
        <v>5943</v>
      </c>
      <c r="D6378" t="s">
        <v>5944</v>
      </c>
      <c r="E6378" s="32">
        <f t="shared" si="297"/>
        <v>45561</v>
      </c>
      <c r="F6378" s="51">
        <f t="shared" si="298"/>
        <v>0.5</v>
      </c>
      <c r="G6378" s="33">
        <f t="shared" si="299"/>
        <v>45561.5</v>
      </c>
    </row>
    <row r="6379" spans="1:7" x14ac:dyDescent="0.45">
      <c r="A6379">
        <v>0</v>
      </c>
      <c r="B6379">
        <v>0</v>
      </c>
      <c r="C6379" t="s">
        <v>5944</v>
      </c>
      <c r="D6379" t="s">
        <v>5945</v>
      </c>
      <c r="E6379" s="32">
        <f t="shared" si="297"/>
        <v>45561</v>
      </c>
      <c r="F6379" s="51">
        <f t="shared" si="298"/>
        <v>0.52083333333333337</v>
      </c>
      <c r="G6379" s="33">
        <f t="shared" si="299"/>
        <v>45561.520833333336</v>
      </c>
    </row>
    <row r="6380" spans="1:7" x14ac:dyDescent="0.45">
      <c r="A6380">
        <v>0</v>
      </c>
      <c r="B6380">
        <v>0</v>
      </c>
      <c r="C6380" t="s">
        <v>5945</v>
      </c>
      <c r="D6380" t="s">
        <v>5946</v>
      </c>
      <c r="E6380" s="32">
        <f t="shared" si="297"/>
        <v>45561</v>
      </c>
      <c r="F6380" s="51">
        <f t="shared" si="298"/>
        <v>0.54166666666666663</v>
      </c>
      <c r="G6380" s="33">
        <f t="shared" si="299"/>
        <v>45561.541666666664</v>
      </c>
    </row>
    <row r="6381" spans="1:7" x14ac:dyDescent="0.45">
      <c r="A6381">
        <v>0</v>
      </c>
      <c r="B6381">
        <v>0</v>
      </c>
      <c r="C6381" t="s">
        <v>5946</v>
      </c>
      <c r="D6381" t="s">
        <v>5947</v>
      </c>
      <c r="E6381" s="32">
        <f t="shared" si="297"/>
        <v>45561</v>
      </c>
      <c r="F6381" s="51">
        <f t="shared" si="298"/>
        <v>0.5625</v>
      </c>
      <c r="G6381" s="33">
        <f t="shared" si="299"/>
        <v>45561.5625</v>
      </c>
    </row>
    <row r="6382" spans="1:7" x14ac:dyDescent="0.45">
      <c r="A6382">
        <v>0</v>
      </c>
      <c r="B6382">
        <v>0</v>
      </c>
      <c r="C6382" t="s">
        <v>5947</v>
      </c>
      <c r="D6382" t="s">
        <v>5948</v>
      </c>
      <c r="E6382" s="32">
        <f t="shared" si="297"/>
        <v>45561</v>
      </c>
      <c r="F6382" s="51">
        <f t="shared" si="298"/>
        <v>0.58333333333333337</v>
      </c>
      <c r="G6382" s="33">
        <f t="shared" si="299"/>
        <v>45561.583333333336</v>
      </c>
    </row>
    <row r="6383" spans="1:7" x14ac:dyDescent="0.45">
      <c r="A6383">
        <v>3.3700000000000001E-2</v>
      </c>
      <c r="B6383">
        <v>0.2</v>
      </c>
      <c r="C6383" t="s">
        <v>5948</v>
      </c>
      <c r="D6383" t="s">
        <v>5949</v>
      </c>
      <c r="E6383" s="32">
        <f t="shared" si="297"/>
        <v>45561</v>
      </c>
      <c r="F6383" s="51">
        <f t="shared" si="298"/>
        <v>0.60416666666666663</v>
      </c>
      <c r="G6383" s="33">
        <f t="shared" si="299"/>
        <v>45561.604166666664</v>
      </c>
    </row>
    <row r="6384" spans="1:7" x14ac:dyDescent="0.45">
      <c r="A6384">
        <v>0</v>
      </c>
      <c r="B6384">
        <v>0</v>
      </c>
      <c r="C6384" t="s">
        <v>5949</v>
      </c>
      <c r="D6384" t="s">
        <v>5950</v>
      </c>
      <c r="E6384" s="32">
        <f t="shared" si="297"/>
        <v>45561</v>
      </c>
      <c r="F6384" s="51">
        <f t="shared" si="298"/>
        <v>0.625</v>
      </c>
      <c r="G6384" s="33">
        <f t="shared" si="299"/>
        <v>45561.625</v>
      </c>
    </row>
    <row r="6385" spans="1:7" x14ac:dyDescent="0.45">
      <c r="A6385">
        <v>0</v>
      </c>
      <c r="B6385">
        <v>0</v>
      </c>
      <c r="C6385" t="s">
        <v>5950</v>
      </c>
      <c r="D6385" t="s">
        <v>5951</v>
      </c>
      <c r="E6385" s="32">
        <f t="shared" si="297"/>
        <v>45561</v>
      </c>
      <c r="F6385" s="51">
        <f t="shared" si="298"/>
        <v>0.64583333333333337</v>
      </c>
      <c r="G6385" s="33">
        <f t="shared" si="299"/>
        <v>45561.645833333336</v>
      </c>
    </row>
    <row r="6386" spans="1:7" x14ac:dyDescent="0.45">
      <c r="A6386">
        <v>0</v>
      </c>
      <c r="B6386">
        <v>0</v>
      </c>
      <c r="C6386" t="s">
        <v>5951</v>
      </c>
      <c r="D6386" t="s">
        <v>5952</v>
      </c>
      <c r="E6386" s="32">
        <f t="shared" si="297"/>
        <v>45561</v>
      </c>
      <c r="F6386" s="51">
        <f t="shared" si="298"/>
        <v>0.66666666666666663</v>
      </c>
      <c r="G6386" s="33">
        <f t="shared" si="299"/>
        <v>45561.666666666664</v>
      </c>
    </row>
    <row r="6387" spans="1:7" x14ac:dyDescent="0.45">
      <c r="A6387">
        <v>0</v>
      </c>
      <c r="B6387">
        <v>0</v>
      </c>
      <c r="C6387" t="s">
        <v>5952</v>
      </c>
      <c r="D6387" t="s">
        <v>5953</v>
      </c>
      <c r="E6387" s="32">
        <f t="shared" si="297"/>
        <v>45561</v>
      </c>
      <c r="F6387" s="51">
        <f t="shared" si="298"/>
        <v>0.6875</v>
      </c>
      <c r="G6387" s="33">
        <f t="shared" si="299"/>
        <v>45561.6875</v>
      </c>
    </row>
    <row r="6388" spans="1:7" x14ac:dyDescent="0.45">
      <c r="A6388">
        <v>0</v>
      </c>
      <c r="B6388">
        <v>0</v>
      </c>
      <c r="C6388" t="s">
        <v>5953</v>
      </c>
      <c r="D6388" t="s">
        <v>5954</v>
      </c>
      <c r="E6388" s="32">
        <f t="shared" si="297"/>
        <v>45561</v>
      </c>
      <c r="F6388" s="51">
        <f t="shared" si="298"/>
        <v>0.70833333333333337</v>
      </c>
      <c r="G6388" s="33">
        <f t="shared" si="299"/>
        <v>45561.708333333336</v>
      </c>
    </row>
    <row r="6389" spans="1:7" x14ac:dyDescent="0.45">
      <c r="A6389">
        <v>0</v>
      </c>
      <c r="B6389">
        <v>0</v>
      </c>
      <c r="C6389" t="s">
        <v>5954</v>
      </c>
      <c r="D6389" t="s">
        <v>5955</v>
      </c>
      <c r="E6389" s="32">
        <f t="shared" si="297"/>
        <v>45561</v>
      </c>
      <c r="F6389" s="51">
        <f t="shared" si="298"/>
        <v>0.72916666666666663</v>
      </c>
      <c r="G6389" s="33">
        <f t="shared" si="299"/>
        <v>45561.729166666664</v>
      </c>
    </row>
    <row r="6390" spans="1:7" x14ac:dyDescent="0.45">
      <c r="A6390">
        <v>0</v>
      </c>
      <c r="B6390">
        <v>0</v>
      </c>
      <c r="C6390" t="s">
        <v>5955</v>
      </c>
      <c r="D6390" t="s">
        <v>5956</v>
      </c>
      <c r="E6390" s="32">
        <f t="shared" si="297"/>
        <v>45561</v>
      </c>
      <c r="F6390" s="51">
        <f t="shared" si="298"/>
        <v>0.75</v>
      </c>
      <c r="G6390" s="33">
        <f t="shared" si="299"/>
        <v>45561.75</v>
      </c>
    </row>
    <row r="6391" spans="1:7" x14ac:dyDescent="0.45">
      <c r="A6391">
        <v>0</v>
      </c>
      <c r="B6391">
        <v>0</v>
      </c>
      <c r="C6391" t="s">
        <v>5956</v>
      </c>
      <c r="D6391" t="s">
        <v>5957</v>
      </c>
      <c r="E6391" s="32">
        <f t="shared" si="297"/>
        <v>45561</v>
      </c>
      <c r="F6391" s="51">
        <f t="shared" si="298"/>
        <v>0.77083333333333337</v>
      </c>
      <c r="G6391" s="33">
        <f t="shared" si="299"/>
        <v>45561.770833333336</v>
      </c>
    </row>
    <row r="6392" spans="1:7" x14ac:dyDescent="0.45">
      <c r="A6392">
        <v>0</v>
      </c>
      <c r="B6392">
        <v>0</v>
      </c>
      <c r="C6392" t="s">
        <v>5957</v>
      </c>
      <c r="D6392" t="s">
        <v>5958</v>
      </c>
      <c r="E6392" s="32">
        <f t="shared" si="297"/>
        <v>45561</v>
      </c>
      <c r="F6392" s="51">
        <f t="shared" si="298"/>
        <v>0.79166666666666663</v>
      </c>
      <c r="G6392" s="33">
        <f t="shared" si="299"/>
        <v>45561.791666666664</v>
      </c>
    </row>
    <row r="6393" spans="1:7" x14ac:dyDescent="0.45">
      <c r="A6393">
        <v>0</v>
      </c>
      <c r="B6393">
        <v>0</v>
      </c>
      <c r="C6393" t="s">
        <v>5958</v>
      </c>
      <c r="D6393" t="s">
        <v>5959</v>
      </c>
      <c r="E6393" s="32">
        <f t="shared" si="297"/>
        <v>45561</v>
      </c>
      <c r="F6393" s="51">
        <f t="shared" si="298"/>
        <v>0.8125</v>
      </c>
      <c r="G6393" s="33">
        <f t="shared" si="299"/>
        <v>45561.8125</v>
      </c>
    </row>
    <row r="6394" spans="1:7" x14ac:dyDescent="0.45">
      <c r="A6394">
        <v>0</v>
      </c>
      <c r="B6394">
        <v>0</v>
      </c>
      <c r="C6394" t="s">
        <v>5959</v>
      </c>
      <c r="D6394" t="s">
        <v>5960</v>
      </c>
      <c r="E6394" s="32">
        <f t="shared" si="297"/>
        <v>45561</v>
      </c>
      <c r="F6394" s="51">
        <f t="shared" si="298"/>
        <v>0.83333333333333337</v>
      </c>
      <c r="G6394" s="33">
        <f t="shared" si="299"/>
        <v>45561.833333333336</v>
      </c>
    </row>
    <row r="6395" spans="1:7" x14ac:dyDescent="0.45">
      <c r="A6395">
        <v>0</v>
      </c>
      <c r="B6395">
        <v>0</v>
      </c>
      <c r="C6395" t="s">
        <v>5960</v>
      </c>
      <c r="D6395" t="s">
        <v>5961</v>
      </c>
      <c r="E6395" s="32">
        <f t="shared" si="297"/>
        <v>45561</v>
      </c>
      <c r="F6395" s="51">
        <f t="shared" si="298"/>
        <v>0.85416666666666663</v>
      </c>
      <c r="G6395" s="33">
        <f t="shared" si="299"/>
        <v>45561.854166666664</v>
      </c>
    </row>
    <row r="6396" spans="1:7" x14ac:dyDescent="0.45">
      <c r="A6396">
        <v>0</v>
      </c>
      <c r="B6396">
        <v>0</v>
      </c>
      <c r="C6396" t="s">
        <v>5961</v>
      </c>
      <c r="D6396" t="s">
        <v>5962</v>
      </c>
      <c r="E6396" s="32">
        <f t="shared" si="297"/>
        <v>45561</v>
      </c>
      <c r="F6396" s="51">
        <f t="shared" si="298"/>
        <v>0.875</v>
      </c>
      <c r="G6396" s="33">
        <f t="shared" si="299"/>
        <v>45561.875</v>
      </c>
    </row>
    <row r="6397" spans="1:7" x14ac:dyDescent="0.45">
      <c r="A6397">
        <v>0</v>
      </c>
      <c r="B6397">
        <v>0</v>
      </c>
      <c r="C6397" t="s">
        <v>5962</v>
      </c>
      <c r="D6397" t="s">
        <v>5963</v>
      </c>
      <c r="E6397" s="32">
        <f t="shared" si="297"/>
        <v>45561</v>
      </c>
      <c r="F6397" s="51">
        <f t="shared" si="298"/>
        <v>0.89583333333333337</v>
      </c>
      <c r="G6397" s="33">
        <f t="shared" si="299"/>
        <v>45561.895833333336</v>
      </c>
    </row>
    <row r="6398" spans="1:7" x14ac:dyDescent="0.45">
      <c r="A6398">
        <v>0.35909999999999997</v>
      </c>
      <c r="B6398">
        <v>2.14</v>
      </c>
      <c r="C6398" t="s">
        <v>5963</v>
      </c>
      <c r="D6398" t="s">
        <v>5964</v>
      </c>
      <c r="E6398" s="32">
        <f t="shared" si="297"/>
        <v>45561</v>
      </c>
      <c r="F6398" s="51">
        <f t="shared" si="298"/>
        <v>0.91666666666666663</v>
      </c>
      <c r="G6398" s="33">
        <f t="shared" si="299"/>
        <v>45561.916666666664</v>
      </c>
    </row>
    <row r="6399" spans="1:7" x14ac:dyDescent="0.45">
      <c r="A6399">
        <v>0.1234</v>
      </c>
      <c r="B6399">
        <v>0.74</v>
      </c>
      <c r="C6399" t="s">
        <v>5964</v>
      </c>
      <c r="D6399" t="s">
        <v>5965</v>
      </c>
      <c r="E6399" s="32">
        <f t="shared" si="297"/>
        <v>45561</v>
      </c>
      <c r="F6399" s="51">
        <f t="shared" si="298"/>
        <v>0.9375</v>
      </c>
      <c r="G6399" s="33">
        <f t="shared" si="299"/>
        <v>45561.9375</v>
      </c>
    </row>
    <row r="6400" spans="1:7" x14ac:dyDescent="0.45">
      <c r="A6400">
        <v>1.12E-2</v>
      </c>
      <c r="B6400">
        <v>7.0000000000000007E-2</v>
      </c>
      <c r="C6400" t="s">
        <v>5965</v>
      </c>
      <c r="D6400" t="s">
        <v>5966</v>
      </c>
      <c r="E6400" s="32">
        <f t="shared" si="297"/>
        <v>45561</v>
      </c>
      <c r="F6400" s="51">
        <f t="shared" si="298"/>
        <v>0.95833333333333337</v>
      </c>
      <c r="G6400" s="33">
        <f t="shared" si="299"/>
        <v>45561.958333333336</v>
      </c>
    </row>
    <row r="6401" spans="1:7" x14ac:dyDescent="0.45">
      <c r="A6401">
        <v>0.35909999999999997</v>
      </c>
      <c r="B6401">
        <v>2.14</v>
      </c>
      <c r="C6401" t="s">
        <v>5966</v>
      </c>
      <c r="D6401" t="s">
        <v>5967</v>
      </c>
      <c r="E6401" s="32">
        <f t="shared" si="297"/>
        <v>45561</v>
      </c>
      <c r="F6401" s="51">
        <f t="shared" si="298"/>
        <v>0.97916666666666663</v>
      </c>
      <c r="G6401" s="33">
        <f t="shared" si="299"/>
        <v>45561.979166666664</v>
      </c>
    </row>
    <row r="6402" spans="1:7" x14ac:dyDescent="0.45">
      <c r="A6402">
        <v>0.15709999999999999</v>
      </c>
      <c r="B6402">
        <v>0.94</v>
      </c>
      <c r="C6402" t="s">
        <v>5967</v>
      </c>
      <c r="D6402" t="s">
        <v>5968</v>
      </c>
      <c r="E6402" s="32">
        <f t="shared" si="297"/>
        <v>45562</v>
      </c>
      <c r="F6402" s="51">
        <f t="shared" si="298"/>
        <v>0</v>
      </c>
      <c r="G6402" s="33">
        <f t="shared" si="299"/>
        <v>45562</v>
      </c>
    </row>
    <row r="6403" spans="1:7" x14ac:dyDescent="0.45">
      <c r="A6403">
        <v>0</v>
      </c>
      <c r="B6403">
        <v>0</v>
      </c>
      <c r="C6403" t="s">
        <v>5968</v>
      </c>
      <c r="D6403" t="s">
        <v>5969</v>
      </c>
      <c r="E6403" s="32">
        <f t="shared" si="297"/>
        <v>45562</v>
      </c>
      <c r="F6403" s="51">
        <f t="shared" si="298"/>
        <v>2.0833333333333332E-2</v>
      </c>
      <c r="G6403" s="33">
        <f t="shared" si="299"/>
        <v>45562.020833333336</v>
      </c>
    </row>
    <row r="6404" spans="1:7" x14ac:dyDescent="0.45">
      <c r="A6404">
        <v>0</v>
      </c>
      <c r="B6404">
        <v>0</v>
      </c>
      <c r="C6404" t="s">
        <v>5969</v>
      </c>
      <c r="D6404" t="s">
        <v>5970</v>
      </c>
      <c r="E6404" s="32">
        <f t="shared" ref="E6404:E6467" si="300">DATE(MID(C6404,2,4),MID(C6404,7,2),MID(C6404,10,2))</f>
        <v>45562</v>
      </c>
      <c r="F6404" s="51">
        <f t="shared" ref="F6404:F6467" si="301">TIME(MID(C6404,13,2),MID(C6404,16,2),0)</f>
        <v>4.1666666666666664E-2</v>
      </c>
      <c r="G6404" s="33">
        <f t="shared" ref="G6404:G6467" si="302">E6404+F6404</f>
        <v>45562.041666666664</v>
      </c>
    </row>
    <row r="6405" spans="1:7" x14ac:dyDescent="0.45">
      <c r="A6405">
        <v>0</v>
      </c>
      <c r="B6405">
        <v>0</v>
      </c>
      <c r="C6405" t="s">
        <v>5970</v>
      </c>
      <c r="D6405" t="s">
        <v>5971</v>
      </c>
      <c r="E6405" s="32">
        <f t="shared" si="300"/>
        <v>45562</v>
      </c>
      <c r="F6405" s="51">
        <f t="shared" si="301"/>
        <v>6.25E-2</v>
      </c>
      <c r="G6405" s="33">
        <f t="shared" si="302"/>
        <v>45562.0625</v>
      </c>
    </row>
    <row r="6406" spans="1:7" x14ac:dyDescent="0.45">
      <c r="A6406">
        <v>0</v>
      </c>
      <c r="B6406">
        <v>0</v>
      </c>
      <c r="C6406" t="s">
        <v>5971</v>
      </c>
      <c r="D6406" t="s">
        <v>5972</v>
      </c>
      <c r="E6406" s="32">
        <f t="shared" si="300"/>
        <v>45562</v>
      </c>
      <c r="F6406" s="51">
        <f t="shared" si="301"/>
        <v>8.3333333333333329E-2</v>
      </c>
      <c r="G6406" s="33">
        <f t="shared" si="302"/>
        <v>45562.083333333336</v>
      </c>
    </row>
    <row r="6407" spans="1:7" x14ac:dyDescent="0.45">
      <c r="A6407">
        <v>0</v>
      </c>
      <c r="B6407">
        <v>0</v>
      </c>
      <c r="C6407" t="s">
        <v>5972</v>
      </c>
      <c r="D6407" t="s">
        <v>5973</v>
      </c>
      <c r="E6407" s="32">
        <f t="shared" si="300"/>
        <v>45562</v>
      </c>
      <c r="F6407" s="51">
        <f t="shared" si="301"/>
        <v>0.10416666666666667</v>
      </c>
      <c r="G6407" s="33">
        <f t="shared" si="302"/>
        <v>45562.104166666664</v>
      </c>
    </row>
    <row r="6408" spans="1:7" x14ac:dyDescent="0.45">
      <c r="A6408">
        <v>0</v>
      </c>
      <c r="B6408">
        <v>0</v>
      </c>
      <c r="C6408" t="s">
        <v>5973</v>
      </c>
      <c r="D6408" t="s">
        <v>5974</v>
      </c>
      <c r="E6408" s="32">
        <f t="shared" si="300"/>
        <v>45562</v>
      </c>
      <c r="F6408" s="51">
        <f t="shared" si="301"/>
        <v>0.125</v>
      </c>
      <c r="G6408" s="33">
        <f t="shared" si="302"/>
        <v>45562.125</v>
      </c>
    </row>
    <row r="6409" spans="1:7" x14ac:dyDescent="0.45">
      <c r="A6409">
        <v>0</v>
      </c>
      <c r="B6409">
        <v>0</v>
      </c>
      <c r="C6409" t="s">
        <v>5974</v>
      </c>
      <c r="D6409" t="s">
        <v>5975</v>
      </c>
      <c r="E6409" s="32">
        <f t="shared" si="300"/>
        <v>45562</v>
      </c>
      <c r="F6409" s="51">
        <f t="shared" si="301"/>
        <v>0.14583333333333334</v>
      </c>
      <c r="G6409" s="33">
        <f t="shared" si="302"/>
        <v>45562.145833333336</v>
      </c>
    </row>
    <row r="6410" spans="1:7" x14ac:dyDescent="0.45">
      <c r="A6410">
        <v>0</v>
      </c>
      <c r="B6410">
        <v>0</v>
      </c>
      <c r="C6410" t="s">
        <v>5975</v>
      </c>
      <c r="D6410" t="s">
        <v>5976</v>
      </c>
      <c r="E6410" s="32">
        <f t="shared" si="300"/>
        <v>45562</v>
      </c>
      <c r="F6410" s="51">
        <f t="shared" si="301"/>
        <v>0.16666666666666666</v>
      </c>
      <c r="G6410" s="33">
        <f t="shared" si="302"/>
        <v>45562.166666666664</v>
      </c>
    </row>
    <row r="6411" spans="1:7" x14ac:dyDescent="0.45">
      <c r="A6411">
        <v>0</v>
      </c>
      <c r="B6411">
        <v>0</v>
      </c>
      <c r="C6411" t="s">
        <v>5976</v>
      </c>
      <c r="D6411" t="s">
        <v>5977</v>
      </c>
      <c r="E6411" s="32">
        <f t="shared" si="300"/>
        <v>45562</v>
      </c>
      <c r="F6411" s="51">
        <f t="shared" si="301"/>
        <v>0.1875</v>
      </c>
      <c r="G6411" s="33">
        <f t="shared" si="302"/>
        <v>45562.1875</v>
      </c>
    </row>
    <row r="6412" spans="1:7" x14ac:dyDescent="0.45">
      <c r="A6412">
        <v>0</v>
      </c>
      <c r="B6412">
        <v>0</v>
      </c>
      <c r="C6412" t="s">
        <v>5977</v>
      </c>
      <c r="D6412" t="s">
        <v>5978</v>
      </c>
      <c r="E6412" s="32">
        <f t="shared" si="300"/>
        <v>45562</v>
      </c>
      <c r="F6412" s="51">
        <f t="shared" si="301"/>
        <v>0.20833333333333334</v>
      </c>
      <c r="G6412" s="33">
        <f t="shared" si="302"/>
        <v>45562.208333333336</v>
      </c>
    </row>
    <row r="6413" spans="1:7" x14ac:dyDescent="0.45">
      <c r="A6413">
        <v>0</v>
      </c>
      <c r="B6413">
        <v>0</v>
      </c>
      <c r="C6413" t="s">
        <v>5978</v>
      </c>
      <c r="D6413" t="s">
        <v>5979</v>
      </c>
      <c r="E6413" s="32">
        <f t="shared" si="300"/>
        <v>45562</v>
      </c>
      <c r="F6413" s="51">
        <f t="shared" si="301"/>
        <v>0.22916666666666666</v>
      </c>
      <c r="G6413" s="33">
        <f t="shared" si="302"/>
        <v>45562.229166666664</v>
      </c>
    </row>
    <row r="6414" spans="1:7" x14ac:dyDescent="0.45">
      <c r="A6414">
        <v>0</v>
      </c>
      <c r="B6414">
        <v>0</v>
      </c>
      <c r="C6414" t="s">
        <v>5979</v>
      </c>
      <c r="D6414" t="s">
        <v>5980</v>
      </c>
      <c r="E6414" s="32">
        <f t="shared" si="300"/>
        <v>45562</v>
      </c>
      <c r="F6414" s="51">
        <f t="shared" si="301"/>
        <v>0.25</v>
      </c>
      <c r="G6414" s="33">
        <f t="shared" si="302"/>
        <v>45562.25</v>
      </c>
    </row>
    <row r="6415" spans="1:7" x14ac:dyDescent="0.45">
      <c r="A6415">
        <v>0</v>
      </c>
      <c r="B6415">
        <v>0</v>
      </c>
      <c r="C6415" t="s">
        <v>5980</v>
      </c>
      <c r="D6415" t="s">
        <v>5981</v>
      </c>
      <c r="E6415" s="32">
        <f t="shared" si="300"/>
        <v>45562</v>
      </c>
      <c r="F6415" s="51">
        <f t="shared" si="301"/>
        <v>0.27083333333333331</v>
      </c>
      <c r="G6415" s="33">
        <f t="shared" si="302"/>
        <v>45562.270833333336</v>
      </c>
    </row>
    <row r="6416" spans="1:7" x14ac:dyDescent="0.45">
      <c r="A6416">
        <v>0</v>
      </c>
      <c r="B6416">
        <v>0</v>
      </c>
      <c r="C6416" t="s">
        <v>5981</v>
      </c>
      <c r="D6416" t="s">
        <v>5982</v>
      </c>
      <c r="E6416" s="32">
        <f t="shared" si="300"/>
        <v>45562</v>
      </c>
      <c r="F6416" s="51">
        <f t="shared" si="301"/>
        <v>0.29166666666666669</v>
      </c>
      <c r="G6416" s="33">
        <f t="shared" si="302"/>
        <v>45562.291666666664</v>
      </c>
    </row>
    <row r="6417" spans="1:7" x14ac:dyDescent="0.45">
      <c r="A6417">
        <v>0</v>
      </c>
      <c r="B6417">
        <v>0</v>
      </c>
      <c r="C6417" t="s">
        <v>5982</v>
      </c>
      <c r="D6417" t="s">
        <v>5983</v>
      </c>
      <c r="E6417" s="32">
        <f t="shared" si="300"/>
        <v>45562</v>
      </c>
      <c r="F6417" s="51">
        <f t="shared" si="301"/>
        <v>0.3125</v>
      </c>
      <c r="G6417" s="33">
        <f t="shared" si="302"/>
        <v>45562.3125</v>
      </c>
    </row>
    <row r="6418" spans="1:7" x14ac:dyDescent="0.45">
      <c r="A6418">
        <v>0</v>
      </c>
      <c r="B6418">
        <v>0</v>
      </c>
      <c r="C6418" t="s">
        <v>5983</v>
      </c>
      <c r="D6418" t="s">
        <v>5984</v>
      </c>
      <c r="E6418" s="32">
        <f t="shared" si="300"/>
        <v>45562</v>
      </c>
      <c r="F6418" s="51">
        <f t="shared" si="301"/>
        <v>0.33333333333333331</v>
      </c>
      <c r="G6418" s="33">
        <f t="shared" si="302"/>
        <v>45562.333333333336</v>
      </c>
    </row>
    <row r="6419" spans="1:7" x14ac:dyDescent="0.45">
      <c r="A6419">
        <v>0</v>
      </c>
      <c r="B6419">
        <v>0</v>
      </c>
      <c r="C6419" t="s">
        <v>5984</v>
      </c>
      <c r="D6419" t="s">
        <v>5985</v>
      </c>
      <c r="E6419" s="32">
        <f t="shared" si="300"/>
        <v>45562</v>
      </c>
      <c r="F6419" s="51">
        <f t="shared" si="301"/>
        <v>0.35416666666666669</v>
      </c>
      <c r="G6419" s="33">
        <f t="shared" si="302"/>
        <v>45562.354166666664</v>
      </c>
    </row>
    <row r="6420" spans="1:7" x14ac:dyDescent="0.45">
      <c r="A6420">
        <v>0</v>
      </c>
      <c r="B6420">
        <v>0</v>
      </c>
      <c r="C6420" t="s">
        <v>5985</v>
      </c>
      <c r="D6420" t="s">
        <v>5986</v>
      </c>
      <c r="E6420" s="32">
        <f t="shared" si="300"/>
        <v>45562</v>
      </c>
      <c r="F6420" s="51">
        <f t="shared" si="301"/>
        <v>0.375</v>
      </c>
      <c r="G6420" s="33">
        <f t="shared" si="302"/>
        <v>45562.375</v>
      </c>
    </row>
    <row r="6421" spans="1:7" x14ac:dyDescent="0.45">
      <c r="A6421">
        <v>0</v>
      </c>
      <c r="B6421">
        <v>0</v>
      </c>
      <c r="C6421" t="s">
        <v>5986</v>
      </c>
      <c r="D6421" t="s">
        <v>5987</v>
      </c>
      <c r="E6421" s="32">
        <f t="shared" si="300"/>
        <v>45562</v>
      </c>
      <c r="F6421" s="51">
        <f t="shared" si="301"/>
        <v>0.39583333333333331</v>
      </c>
      <c r="G6421" s="33">
        <f t="shared" si="302"/>
        <v>45562.395833333336</v>
      </c>
    </row>
    <row r="6422" spans="1:7" x14ac:dyDescent="0.45">
      <c r="A6422">
        <v>1.12E-2</v>
      </c>
      <c r="B6422">
        <v>7.0000000000000007E-2</v>
      </c>
      <c r="C6422" t="s">
        <v>5987</v>
      </c>
      <c r="D6422" t="s">
        <v>5988</v>
      </c>
      <c r="E6422" s="32">
        <f t="shared" si="300"/>
        <v>45562</v>
      </c>
      <c r="F6422" s="51">
        <f t="shared" si="301"/>
        <v>0.41666666666666669</v>
      </c>
      <c r="G6422" s="33">
        <f t="shared" si="302"/>
        <v>45562.416666666664</v>
      </c>
    </row>
    <row r="6423" spans="1:7" x14ac:dyDescent="0.45">
      <c r="A6423">
        <v>0</v>
      </c>
      <c r="B6423">
        <v>0</v>
      </c>
      <c r="C6423" t="s">
        <v>5988</v>
      </c>
      <c r="D6423" t="s">
        <v>5989</v>
      </c>
      <c r="E6423" s="32">
        <f t="shared" si="300"/>
        <v>45562</v>
      </c>
      <c r="F6423" s="51">
        <f t="shared" si="301"/>
        <v>0.4375</v>
      </c>
      <c r="G6423" s="33">
        <f t="shared" si="302"/>
        <v>45562.4375</v>
      </c>
    </row>
    <row r="6424" spans="1:7" x14ac:dyDescent="0.45">
      <c r="A6424">
        <v>0</v>
      </c>
      <c r="B6424">
        <v>0</v>
      </c>
      <c r="C6424" t="s">
        <v>5989</v>
      </c>
      <c r="D6424" t="s">
        <v>5990</v>
      </c>
      <c r="E6424" s="32">
        <f t="shared" si="300"/>
        <v>45562</v>
      </c>
      <c r="F6424" s="51">
        <f t="shared" si="301"/>
        <v>0.45833333333333331</v>
      </c>
      <c r="G6424" s="33">
        <f t="shared" si="302"/>
        <v>45562.458333333336</v>
      </c>
    </row>
    <row r="6425" spans="1:7" x14ac:dyDescent="0.45">
      <c r="A6425">
        <v>0</v>
      </c>
      <c r="B6425">
        <v>0</v>
      </c>
      <c r="C6425" t="s">
        <v>5990</v>
      </c>
      <c r="D6425" t="s">
        <v>5991</v>
      </c>
      <c r="E6425" s="32">
        <f t="shared" si="300"/>
        <v>45562</v>
      </c>
      <c r="F6425" s="51">
        <f t="shared" si="301"/>
        <v>0.47916666666666669</v>
      </c>
      <c r="G6425" s="33">
        <f t="shared" si="302"/>
        <v>45562.479166666664</v>
      </c>
    </row>
    <row r="6426" spans="1:7" x14ac:dyDescent="0.45">
      <c r="A6426">
        <v>0</v>
      </c>
      <c r="B6426">
        <v>0</v>
      </c>
      <c r="C6426" t="s">
        <v>5991</v>
      </c>
      <c r="D6426" t="s">
        <v>5992</v>
      </c>
      <c r="E6426" s="32">
        <f t="shared" si="300"/>
        <v>45562</v>
      </c>
      <c r="F6426" s="51">
        <f t="shared" si="301"/>
        <v>0.5</v>
      </c>
      <c r="G6426" s="33">
        <f t="shared" si="302"/>
        <v>45562.5</v>
      </c>
    </row>
    <row r="6427" spans="1:7" x14ac:dyDescent="0.45">
      <c r="A6427">
        <v>0</v>
      </c>
      <c r="B6427">
        <v>0</v>
      </c>
      <c r="C6427" t="s">
        <v>5992</v>
      </c>
      <c r="D6427" t="s">
        <v>5993</v>
      </c>
      <c r="E6427" s="32">
        <f t="shared" si="300"/>
        <v>45562</v>
      </c>
      <c r="F6427" s="51">
        <f t="shared" si="301"/>
        <v>0.52083333333333337</v>
      </c>
      <c r="G6427" s="33">
        <f t="shared" si="302"/>
        <v>45562.520833333336</v>
      </c>
    </row>
    <row r="6428" spans="1:7" x14ac:dyDescent="0.45">
      <c r="A6428">
        <v>0</v>
      </c>
      <c r="B6428">
        <v>0</v>
      </c>
      <c r="C6428" t="s">
        <v>5993</v>
      </c>
      <c r="D6428" t="s">
        <v>5994</v>
      </c>
      <c r="E6428" s="32">
        <f t="shared" si="300"/>
        <v>45562</v>
      </c>
      <c r="F6428" s="51">
        <f t="shared" si="301"/>
        <v>0.54166666666666663</v>
      </c>
      <c r="G6428" s="33">
        <f t="shared" si="302"/>
        <v>45562.541666666664</v>
      </c>
    </row>
    <row r="6429" spans="1:7" x14ac:dyDescent="0.45">
      <c r="A6429">
        <v>0</v>
      </c>
      <c r="B6429">
        <v>0</v>
      </c>
      <c r="C6429" t="s">
        <v>5994</v>
      </c>
      <c r="D6429" t="s">
        <v>5995</v>
      </c>
      <c r="E6429" s="32">
        <f t="shared" si="300"/>
        <v>45562</v>
      </c>
      <c r="F6429" s="51">
        <f t="shared" si="301"/>
        <v>0.5625</v>
      </c>
      <c r="G6429" s="33">
        <f t="shared" si="302"/>
        <v>45562.5625</v>
      </c>
    </row>
    <row r="6430" spans="1:7" x14ac:dyDescent="0.45">
      <c r="A6430">
        <v>0</v>
      </c>
      <c r="B6430">
        <v>0</v>
      </c>
      <c r="C6430" t="s">
        <v>5995</v>
      </c>
      <c r="D6430" t="s">
        <v>5996</v>
      </c>
      <c r="E6430" s="32">
        <f t="shared" si="300"/>
        <v>45562</v>
      </c>
      <c r="F6430" s="51">
        <f t="shared" si="301"/>
        <v>0.58333333333333337</v>
      </c>
      <c r="G6430" s="33">
        <f t="shared" si="302"/>
        <v>45562.583333333336</v>
      </c>
    </row>
    <row r="6431" spans="1:7" x14ac:dyDescent="0.45">
      <c r="A6431">
        <v>0</v>
      </c>
      <c r="B6431">
        <v>0</v>
      </c>
      <c r="C6431" t="s">
        <v>5996</v>
      </c>
      <c r="D6431" t="s">
        <v>5997</v>
      </c>
      <c r="E6431" s="32">
        <f t="shared" si="300"/>
        <v>45562</v>
      </c>
      <c r="F6431" s="51">
        <f t="shared" si="301"/>
        <v>0.60416666666666663</v>
      </c>
      <c r="G6431" s="33">
        <f t="shared" si="302"/>
        <v>45562.604166666664</v>
      </c>
    </row>
    <row r="6432" spans="1:7" x14ac:dyDescent="0.45">
      <c r="A6432">
        <v>0</v>
      </c>
      <c r="B6432">
        <v>0</v>
      </c>
      <c r="C6432" t="s">
        <v>5997</v>
      </c>
      <c r="D6432" t="s">
        <v>5998</v>
      </c>
      <c r="E6432" s="32">
        <f t="shared" si="300"/>
        <v>45562</v>
      </c>
      <c r="F6432" s="51">
        <f t="shared" si="301"/>
        <v>0.625</v>
      </c>
      <c r="G6432" s="33">
        <f t="shared" si="302"/>
        <v>45562.625</v>
      </c>
    </row>
    <row r="6433" spans="1:7" x14ac:dyDescent="0.45">
      <c r="A6433">
        <v>0</v>
      </c>
      <c r="B6433">
        <v>0</v>
      </c>
      <c r="C6433" t="s">
        <v>5998</v>
      </c>
      <c r="D6433" t="s">
        <v>5999</v>
      </c>
      <c r="E6433" s="32">
        <f t="shared" si="300"/>
        <v>45562</v>
      </c>
      <c r="F6433" s="51">
        <f t="shared" si="301"/>
        <v>0.64583333333333337</v>
      </c>
      <c r="G6433" s="33">
        <f t="shared" si="302"/>
        <v>45562.645833333336</v>
      </c>
    </row>
    <row r="6434" spans="1:7" x14ac:dyDescent="0.45">
      <c r="A6434">
        <v>0</v>
      </c>
      <c r="B6434">
        <v>0</v>
      </c>
      <c r="C6434" t="s">
        <v>5999</v>
      </c>
      <c r="D6434" t="s">
        <v>6000</v>
      </c>
      <c r="E6434" s="32">
        <f t="shared" si="300"/>
        <v>45562</v>
      </c>
      <c r="F6434" s="51">
        <f t="shared" si="301"/>
        <v>0.66666666666666663</v>
      </c>
      <c r="G6434" s="33">
        <f t="shared" si="302"/>
        <v>45562.666666666664</v>
      </c>
    </row>
    <row r="6435" spans="1:7" x14ac:dyDescent="0.45">
      <c r="A6435">
        <v>0</v>
      </c>
      <c r="B6435">
        <v>0</v>
      </c>
      <c r="C6435" t="s">
        <v>6000</v>
      </c>
      <c r="D6435" t="s">
        <v>6001</v>
      </c>
      <c r="E6435" s="32">
        <f t="shared" si="300"/>
        <v>45562</v>
      </c>
      <c r="F6435" s="51">
        <f t="shared" si="301"/>
        <v>0.6875</v>
      </c>
      <c r="G6435" s="33">
        <f t="shared" si="302"/>
        <v>45562.6875</v>
      </c>
    </row>
    <row r="6436" spans="1:7" x14ac:dyDescent="0.45">
      <c r="A6436">
        <v>0</v>
      </c>
      <c r="B6436">
        <v>0</v>
      </c>
      <c r="C6436" t="s">
        <v>6001</v>
      </c>
      <c r="D6436" t="s">
        <v>6002</v>
      </c>
      <c r="E6436" s="32">
        <f t="shared" si="300"/>
        <v>45562</v>
      </c>
      <c r="F6436" s="51">
        <f t="shared" si="301"/>
        <v>0.70833333333333337</v>
      </c>
      <c r="G6436" s="33">
        <f t="shared" si="302"/>
        <v>45562.708333333336</v>
      </c>
    </row>
    <row r="6437" spans="1:7" x14ac:dyDescent="0.45">
      <c r="A6437">
        <v>0</v>
      </c>
      <c r="B6437">
        <v>0</v>
      </c>
      <c r="C6437" t="s">
        <v>6002</v>
      </c>
      <c r="D6437" t="s">
        <v>6003</v>
      </c>
      <c r="E6437" s="32">
        <f t="shared" si="300"/>
        <v>45562</v>
      </c>
      <c r="F6437" s="51">
        <f t="shared" si="301"/>
        <v>0.72916666666666663</v>
      </c>
      <c r="G6437" s="33">
        <f t="shared" si="302"/>
        <v>45562.729166666664</v>
      </c>
    </row>
    <row r="6438" spans="1:7" x14ac:dyDescent="0.45">
      <c r="A6438">
        <v>0</v>
      </c>
      <c r="B6438">
        <v>0</v>
      </c>
      <c r="C6438" t="s">
        <v>6003</v>
      </c>
      <c r="D6438" t="s">
        <v>6004</v>
      </c>
      <c r="E6438" s="32">
        <f t="shared" si="300"/>
        <v>45562</v>
      </c>
      <c r="F6438" s="51">
        <f t="shared" si="301"/>
        <v>0.75</v>
      </c>
      <c r="G6438" s="33">
        <f t="shared" si="302"/>
        <v>45562.75</v>
      </c>
    </row>
    <row r="6439" spans="1:7" x14ac:dyDescent="0.45">
      <c r="A6439">
        <v>0.88639999999999997</v>
      </c>
      <c r="B6439">
        <v>5.29</v>
      </c>
      <c r="C6439" t="s">
        <v>6004</v>
      </c>
      <c r="D6439" t="s">
        <v>6005</v>
      </c>
      <c r="E6439" s="32">
        <f t="shared" si="300"/>
        <v>45562</v>
      </c>
      <c r="F6439" s="51">
        <f t="shared" si="301"/>
        <v>0.77083333333333337</v>
      </c>
      <c r="G6439" s="33">
        <f t="shared" si="302"/>
        <v>45562.770833333336</v>
      </c>
    </row>
    <row r="6440" spans="1:7" x14ac:dyDescent="0.45">
      <c r="A6440">
        <v>0.90890000000000004</v>
      </c>
      <c r="B6440">
        <v>5.42</v>
      </c>
      <c r="C6440" t="s">
        <v>6005</v>
      </c>
      <c r="D6440" t="s">
        <v>6006</v>
      </c>
      <c r="E6440" s="32">
        <f t="shared" si="300"/>
        <v>45562</v>
      </c>
      <c r="F6440" s="51">
        <f t="shared" si="301"/>
        <v>0.79166666666666663</v>
      </c>
      <c r="G6440" s="33">
        <f t="shared" si="302"/>
        <v>45562.791666666664</v>
      </c>
    </row>
    <row r="6441" spans="1:7" x14ac:dyDescent="0.45">
      <c r="A6441">
        <v>0.1908</v>
      </c>
      <c r="B6441">
        <v>1.1399999999999999</v>
      </c>
      <c r="C6441" t="s">
        <v>6006</v>
      </c>
      <c r="D6441" t="s">
        <v>6007</v>
      </c>
      <c r="E6441" s="32">
        <f t="shared" si="300"/>
        <v>45562</v>
      </c>
      <c r="F6441" s="51">
        <f t="shared" si="301"/>
        <v>0.8125</v>
      </c>
      <c r="G6441" s="33">
        <f t="shared" si="302"/>
        <v>45562.8125</v>
      </c>
    </row>
    <row r="6442" spans="1:7" x14ac:dyDescent="0.45">
      <c r="A6442">
        <v>0</v>
      </c>
      <c r="B6442">
        <v>0</v>
      </c>
      <c r="C6442" t="s">
        <v>6007</v>
      </c>
      <c r="D6442" t="s">
        <v>6008</v>
      </c>
      <c r="E6442" s="32">
        <f t="shared" si="300"/>
        <v>45562</v>
      </c>
      <c r="F6442" s="51">
        <f t="shared" si="301"/>
        <v>0.83333333333333337</v>
      </c>
      <c r="G6442" s="33">
        <f t="shared" si="302"/>
        <v>45562.833333333336</v>
      </c>
    </row>
    <row r="6443" spans="1:7" x14ac:dyDescent="0.45">
      <c r="A6443">
        <v>0</v>
      </c>
      <c r="B6443">
        <v>0</v>
      </c>
      <c r="C6443" t="s">
        <v>6008</v>
      </c>
      <c r="D6443" t="s">
        <v>6009</v>
      </c>
      <c r="E6443" s="32">
        <f t="shared" si="300"/>
        <v>45562</v>
      </c>
      <c r="F6443" s="51">
        <f t="shared" si="301"/>
        <v>0.85416666666666663</v>
      </c>
      <c r="G6443" s="33">
        <f t="shared" si="302"/>
        <v>45562.854166666664</v>
      </c>
    </row>
    <row r="6444" spans="1:7" x14ac:dyDescent="0.45">
      <c r="A6444">
        <v>0.10100000000000001</v>
      </c>
      <c r="B6444">
        <v>0.6</v>
      </c>
      <c r="C6444" t="s">
        <v>6009</v>
      </c>
      <c r="D6444" t="s">
        <v>6010</v>
      </c>
      <c r="E6444" s="32">
        <f t="shared" si="300"/>
        <v>45562</v>
      </c>
      <c r="F6444" s="51">
        <f t="shared" si="301"/>
        <v>0.875</v>
      </c>
      <c r="G6444" s="33">
        <f t="shared" si="302"/>
        <v>45562.875</v>
      </c>
    </row>
    <row r="6445" spans="1:7" x14ac:dyDescent="0.45">
      <c r="A6445">
        <v>0</v>
      </c>
      <c r="B6445">
        <v>0</v>
      </c>
      <c r="C6445" t="s">
        <v>6010</v>
      </c>
      <c r="D6445" t="s">
        <v>6011</v>
      </c>
      <c r="E6445" s="32">
        <f t="shared" si="300"/>
        <v>45562</v>
      </c>
      <c r="F6445" s="51">
        <f t="shared" si="301"/>
        <v>0.89583333333333337</v>
      </c>
      <c r="G6445" s="33">
        <f t="shared" si="302"/>
        <v>45562.895833333336</v>
      </c>
    </row>
    <row r="6446" spans="1:7" x14ac:dyDescent="0.45">
      <c r="A6446">
        <v>0</v>
      </c>
      <c r="B6446">
        <v>0</v>
      </c>
      <c r="C6446" t="s">
        <v>6011</v>
      </c>
      <c r="D6446" t="s">
        <v>6012</v>
      </c>
      <c r="E6446" s="32">
        <f t="shared" si="300"/>
        <v>45562</v>
      </c>
      <c r="F6446" s="51">
        <f t="shared" si="301"/>
        <v>0.91666666666666663</v>
      </c>
      <c r="G6446" s="33">
        <f t="shared" si="302"/>
        <v>45562.916666666664</v>
      </c>
    </row>
    <row r="6447" spans="1:7" x14ac:dyDescent="0.45">
      <c r="A6447">
        <v>0</v>
      </c>
      <c r="B6447">
        <v>0</v>
      </c>
      <c r="C6447" t="s">
        <v>6012</v>
      </c>
      <c r="D6447" t="s">
        <v>6013</v>
      </c>
      <c r="E6447" s="32">
        <f t="shared" si="300"/>
        <v>45562</v>
      </c>
      <c r="F6447" s="51">
        <f t="shared" si="301"/>
        <v>0.9375</v>
      </c>
      <c r="G6447" s="33">
        <f t="shared" si="302"/>
        <v>45562.9375</v>
      </c>
    </row>
    <row r="6448" spans="1:7" x14ac:dyDescent="0.45">
      <c r="A6448">
        <v>0</v>
      </c>
      <c r="B6448">
        <v>0</v>
      </c>
      <c r="C6448" t="s">
        <v>6013</v>
      </c>
      <c r="D6448" t="s">
        <v>6014</v>
      </c>
      <c r="E6448" s="32">
        <f t="shared" si="300"/>
        <v>45562</v>
      </c>
      <c r="F6448" s="51">
        <f t="shared" si="301"/>
        <v>0.95833333333333337</v>
      </c>
      <c r="G6448" s="33">
        <f t="shared" si="302"/>
        <v>45562.958333333336</v>
      </c>
    </row>
    <row r="6449" spans="1:7" x14ac:dyDescent="0.45">
      <c r="A6449">
        <v>0</v>
      </c>
      <c r="B6449">
        <v>0</v>
      </c>
      <c r="C6449" t="s">
        <v>6014</v>
      </c>
      <c r="D6449" t="s">
        <v>6015</v>
      </c>
      <c r="E6449" s="32">
        <f t="shared" si="300"/>
        <v>45562</v>
      </c>
      <c r="F6449" s="51">
        <f t="shared" si="301"/>
        <v>0.97916666666666663</v>
      </c>
      <c r="G6449" s="33">
        <f t="shared" si="302"/>
        <v>45562.979166666664</v>
      </c>
    </row>
    <row r="6450" spans="1:7" x14ac:dyDescent="0.45">
      <c r="A6450">
        <v>0.48249999999999998</v>
      </c>
      <c r="B6450">
        <v>2.88</v>
      </c>
      <c r="C6450" t="s">
        <v>6015</v>
      </c>
      <c r="D6450" t="s">
        <v>6016</v>
      </c>
      <c r="E6450" s="32">
        <f t="shared" si="300"/>
        <v>45563</v>
      </c>
      <c r="F6450" s="51">
        <f t="shared" si="301"/>
        <v>0</v>
      </c>
      <c r="G6450" s="33">
        <f t="shared" si="302"/>
        <v>45563</v>
      </c>
    </row>
    <row r="6451" spans="1:7" x14ac:dyDescent="0.45">
      <c r="A6451">
        <v>0</v>
      </c>
      <c r="B6451">
        <v>0</v>
      </c>
      <c r="C6451" t="s">
        <v>6016</v>
      </c>
      <c r="D6451" t="s">
        <v>6017</v>
      </c>
      <c r="E6451" s="32">
        <f t="shared" si="300"/>
        <v>45563</v>
      </c>
      <c r="F6451" s="51">
        <f t="shared" si="301"/>
        <v>2.0833333333333332E-2</v>
      </c>
      <c r="G6451" s="33">
        <f t="shared" si="302"/>
        <v>45563.020833333336</v>
      </c>
    </row>
    <row r="6452" spans="1:7" x14ac:dyDescent="0.45">
      <c r="A6452">
        <v>0</v>
      </c>
      <c r="B6452">
        <v>0</v>
      </c>
      <c r="C6452" t="s">
        <v>6017</v>
      </c>
      <c r="D6452" t="s">
        <v>6018</v>
      </c>
      <c r="E6452" s="32">
        <f t="shared" si="300"/>
        <v>45563</v>
      </c>
      <c r="F6452" s="51">
        <f t="shared" si="301"/>
        <v>4.1666666666666664E-2</v>
      </c>
      <c r="G6452" s="33">
        <f t="shared" si="302"/>
        <v>45563.041666666664</v>
      </c>
    </row>
    <row r="6453" spans="1:7" x14ac:dyDescent="0.45">
      <c r="A6453">
        <v>0</v>
      </c>
      <c r="B6453">
        <v>0</v>
      </c>
      <c r="C6453" t="s">
        <v>6018</v>
      </c>
      <c r="D6453" t="s">
        <v>6019</v>
      </c>
      <c r="E6453" s="32">
        <f t="shared" si="300"/>
        <v>45563</v>
      </c>
      <c r="F6453" s="51">
        <f t="shared" si="301"/>
        <v>6.25E-2</v>
      </c>
      <c r="G6453" s="33">
        <f t="shared" si="302"/>
        <v>45563.0625</v>
      </c>
    </row>
    <row r="6454" spans="1:7" x14ac:dyDescent="0.45">
      <c r="A6454">
        <v>0</v>
      </c>
      <c r="B6454">
        <v>0</v>
      </c>
      <c r="C6454" t="s">
        <v>6019</v>
      </c>
      <c r="D6454" t="s">
        <v>6020</v>
      </c>
      <c r="E6454" s="32">
        <f t="shared" si="300"/>
        <v>45563</v>
      </c>
      <c r="F6454" s="51">
        <f t="shared" si="301"/>
        <v>8.3333333333333329E-2</v>
      </c>
      <c r="G6454" s="33">
        <f t="shared" si="302"/>
        <v>45563.083333333336</v>
      </c>
    </row>
    <row r="6455" spans="1:7" x14ac:dyDescent="0.45">
      <c r="A6455">
        <v>0</v>
      </c>
      <c r="B6455">
        <v>0</v>
      </c>
      <c r="C6455" t="s">
        <v>6020</v>
      </c>
      <c r="D6455" t="s">
        <v>6021</v>
      </c>
      <c r="E6455" s="32">
        <f t="shared" si="300"/>
        <v>45563</v>
      </c>
      <c r="F6455" s="51">
        <f t="shared" si="301"/>
        <v>0.10416666666666667</v>
      </c>
      <c r="G6455" s="33">
        <f t="shared" si="302"/>
        <v>45563.104166666664</v>
      </c>
    </row>
    <row r="6456" spans="1:7" x14ac:dyDescent="0.45">
      <c r="A6456">
        <v>0</v>
      </c>
      <c r="B6456">
        <v>0</v>
      </c>
      <c r="C6456" t="s">
        <v>6021</v>
      </c>
      <c r="D6456" t="s">
        <v>6022</v>
      </c>
      <c r="E6456" s="32">
        <f t="shared" si="300"/>
        <v>45563</v>
      </c>
      <c r="F6456" s="51">
        <f t="shared" si="301"/>
        <v>0.125</v>
      </c>
      <c r="G6456" s="33">
        <f t="shared" si="302"/>
        <v>45563.125</v>
      </c>
    </row>
    <row r="6457" spans="1:7" x14ac:dyDescent="0.45">
      <c r="A6457">
        <v>0</v>
      </c>
      <c r="B6457">
        <v>0</v>
      </c>
      <c r="C6457" t="s">
        <v>6022</v>
      </c>
      <c r="D6457" t="s">
        <v>6023</v>
      </c>
      <c r="E6457" s="32">
        <f t="shared" si="300"/>
        <v>45563</v>
      </c>
      <c r="F6457" s="51">
        <f t="shared" si="301"/>
        <v>0.14583333333333334</v>
      </c>
      <c r="G6457" s="33">
        <f t="shared" si="302"/>
        <v>45563.145833333336</v>
      </c>
    </row>
    <row r="6458" spans="1:7" x14ac:dyDescent="0.45">
      <c r="A6458">
        <v>0</v>
      </c>
      <c r="B6458">
        <v>0</v>
      </c>
      <c r="C6458" t="s">
        <v>6023</v>
      </c>
      <c r="D6458" t="s">
        <v>6024</v>
      </c>
      <c r="E6458" s="32">
        <f t="shared" si="300"/>
        <v>45563</v>
      </c>
      <c r="F6458" s="51">
        <f t="shared" si="301"/>
        <v>0.16666666666666666</v>
      </c>
      <c r="G6458" s="33">
        <f t="shared" si="302"/>
        <v>45563.166666666664</v>
      </c>
    </row>
    <row r="6459" spans="1:7" x14ac:dyDescent="0.45">
      <c r="A6459">
        <v>0</v>
      </c>
      <c r="B6459">
        <v>0</v>
      </c>
      <c r="C6459" t="s">
        <v>6024</v>
      </c>
      <c r="D6459" t="s">
        <v>6025</v>
      </c>
      <c r="E6459" s="32">
        <f t="shared" si="300"/>
        <v>45563</v>
      </c>
      <c r="F6459" s="51">
        <f t="shared" si="301"/>
        <v>0.1875</v>
      </c>
      <c r="G6459" s="33">
        <f t="shared" si="302"/>
        <v>45563.1875</v>
      </c>
    </row>
    <row r="6460" spans="1:7" x14ac:dyDescent="0.45">
      <c r="A6460">
        <v>0</v>
      </c>
      <c r="B6460">
        <v>0</v>
      </c>
      <c r="C6460" t="s">
        <v>6025</v>
      </c>
      <c r="D6460" t="s">
        <v>6026</v>
      </c>
      <c r="E6460" s="32">
        <f t="shared" si="300"/>
        <v>45563</v>
      </c>
      <c r="F6460" s="51">
        <f t="shared" si="301"/>
        <v>0.20833333333333334</v>
      </c>
      <c r="G6460" s="33">
        <f t="shared" si="302"/>
        <v>45563.208333333336</v>
      </c>
    </row>
    <row r="6461" spans="1:7" x14ac:dyDescent="0.45">
      <c r="A6461">
        <v>0</v>
      </c>
      <c r="B6461">
        <v>0</v>
      </c>
      <c r="C6461" t="s">
        <v>6026</v>
      </c>
      <c r="D6461" t="s">
        <v>6027</v>
      </c>
      <c r="E6461" s="32">
        <f t="shared" si="300"/>
        <v>45563</v>
      </c>
      <c r="F6461" s="51">
        <f t="shared" si="301"/>
        <v>0.22916666666666666</v>
      </c>
      <c r="G6461" s="33">
        <f t="shared" si="302"/>
        <v>45563.229166666664</v>
      </c>
    </row>
    <row r="6462" spans="1:7" x14ac:dyDescent="0.45">
      <c r="A6462">
        <v>0</v>
      </c>
      <c r="B6462">
        <v>0</v>
      </c>
      <c r="C6462" t="s">
        <v>6027</v>
      </c>
      <c r="D6462" t="s">
        <v>6028</v>
      </c>
      <c r="E6462" s="32">
        <f t="shared" si="300"/>
        <v>45563</v>
      </c>
      <c r="F6462" s="51">
        <f t="shared" si="301"/>
        <v>0.25</v>
      </c>
      <c r="G6462" s="33">
        <f t="shared" si="302"/>
        <v>45563.25</v>
      </c>
    </row>
    <row r="6463" spans="1:7" x14ac:dyDescent="0.45">
      <c r="A6463">
        <v>0</v>
      </c>
      <c r="B6463">
        <v>0</v>
      </c>
      <c r="C6463" t="s">
        <v>6028</v>
      </c>
      <c r="D6463" t="s">
        <v>6029</v>
      </c>
      <c r="E6463" s="32">
        <f t="shared" si="300"/>
        <v>45563</v>
      </c>
      <c r="F6463" s="51">
        <f t="shared" si="301"/>
        <v>0.27083333333333331</v>
      </c>
      <c r="G6463" s="33">
        <f t="shared" si="302"/>
        <v>45563.270833333336</v>
      </c>
    </row>
    <row r="6464" spans="1:7" x14ac:dyDescent="0.45">
      <c r="A6464">
        <v>8.9800000000000005E-2</v>
      </c>
      <c r="B6464">
        <v>0.54</v>
      </c>
      <c r="C6464" t="s">
        <v>6029</v>
      </c>
      <c r="D6464" t="s">
        <v>6030</v>
      </c>
      <c r="E6464" s="32">
        <f t="shared" si="300"/>
        <v>45563</v>
      </c>
      <c r="F6464" s="51">
        <f t="shared" si="301"/>
        <v>0.29166666666666669</v>
      </c>
      <c r="G6464" s="33">
        <f t="shared" si="302"/>
        <v>45563.291666666664</v>
      </c>
    </row>
    <row r="6465" spans="1:7" x14ac:dyDescent="0.45">
      <c r="A6465">
        <v>0.24690000000000001</v>
      </c>
      <c r="B6465">
        <v>1.47</v>
      </c>
      <c r="C6465" t="s">
        <v>6030</v>
      </c>
      <c r="D6465" t="s">
        <v>6031</v>
      </c>
      <c r="E6465" s="32">
        <f t="shared" si="300"/>
        <v>45563</v>
      </c>
      <c r="F6465" s="51">
        <f t="shared" si="301"/>
        <v>0.3125</v>
      </c>
      <c r="G6465" s="33">
        <f t="shared" si="302"/>
        <v>45563.3125</v>
      </c>
    </row>
    <row r="6466" spans="1:7" x14ac:dyDescent="0.45">
      <c r="A6466">
        <v>1.0660000000000001</v>
      </c>
      <c r="B6466">
        <v>6.36</v>
      </c>
      <c r="C6466" t="s">
        <v>6031</v>
      </c>
      <c r="D6466" t="s">
        <v>6032</v>
      </c>
      <c r="E6466" s="32">
        <f t="shared" si="300"/>
        <v>45563</v>
      </c>
      <c r="F6466" s="51">
        <f t="shared" si="301"/>
        <v>0.33333333333333331</v>
      </c>
      <c r="G6466" s="33">
        <f t="shared" si="302"/>
        <v>45563.333333333336</v>
      </c>
    </row>
    <row r="6467" spans="1:7" x14ac:dyDescent="0.45">
      <c r="A6467">
        <v>0.37030000000000002</v>
      </c>
      <c r="B6467">
        <v>2.21</v>
      </c>
      <c r="C6467" t="s">
        <v>6032</v>
      </c>
      <c r="D6467" t="s">
        <v>6033</v>
      </c>
      <c r="E6467" s="32">
        <f t="shared" si="300"/>
        <v>45563</v>
      </c>
      <c r="F6467" s="51">
        <f t="shared" si="301"/>
        <v>0.35416666666666669</v>
      </c>
      <c r="G6467" s="33">
        <f t="shared" si="302"/>
        <v>45563.354166666664</v>
      </c>
    </row>
    <row r="6468" spans="1:7" x14ac:dyDescent="0.45">
      <c r="A6468">
        <v>2.9510000000000001</v>
      </c>
      <c r="B6468">
        <v>17.61</v>
      </c>
      <c r="C6468" t="s">
        <v>6033</v>
      </c>
      <c r="D6468" t="s">
        <v>6034</v>
      </c>
      <c r="E6468" s="32">
        <f t="shared" ref="E6468:E6531" si="303">DATE(MID(C6468,2,4),MID(C6468,7,2),MID(C6468,10,2))</f>
        <v>45563</v>
      </c>
      <c r="F6468" s="51">
        <f t="shared" ref="F6468:F6531" si="304">TIME(MID(C6468,13,2),MID(C6468,16,2),0)</f>
        <v>0.375</v>
      </c>
      <c r="G6468" s="33">
        <f t="shared" ref="G6468:G6531" si="305">E6468+F6468</f>
        <v>45563.375</v>
      </c>
    </row>
    <row r="6469" spans="1:7" x14ac:dyDescent="0.45">
      <c r="A6469">
        <v>0</v>
      </c>
      <c r="B6469">
        <v>0</v>
      </c>
      <c r="C6469" t="s">
        <v>6034</v>
      </c>
      <c r="D6469" t="s">
        <v>6035</v>
      </c>
      <c r="E6469" s="32">
        <f t="shared" si="303"/>
        <v>45563</v>
      </c>
      <c r="F6469" s="51">
        <f t="shared" si="304"/>
        <v>0.39583333333333331</v>
      </c>
      <c r="G6469" s="33">
        <f t="shared" si="305"/>
        <v>45563.395833333336</v>
      </c>
    </row>
    <row r="6470" spans="1:7" x14ac:dyDescent="0.45">
      <c r="A6470">
        <v>0.2581</v>
      </c>
      <c r="B6470">
        <v>1.54</v>
      </c>
      <c r="C6470" t="s">
        <v>6035</v>
      </c>
      <c r="D6470" t="s">
        <v>6036</v>
      </c>
      <c r="E6470" s="32">
        <f t="shared" si="303"/>
        <v>45563</v>
      </c>
      <c r="F6470" s="51">
        <f t="shared" si="304"/>
        <v>0.41666666666666669</v>
      </c>
      <c r="G6470" s="33">
        <f t="shared" si="305"/>
        <v>45563.416666666664</v>
      </c>
    </row>
    <row r="6471" spans="1:7" x14ac:dyDescent="0.45">
      <c r="A6471">
        <v>0</v>
      </c>
      <c r="B6471">
        <v>0</v>
      </c>
      <c r="C6471" t="s">
        <v>6036</v>
      </c>
      <c r="D6471" t="s">
        <v>6037</v>
      </c>
      <c r="E6471" s="32">
        <f t="shared" si="303"/>
        <v>45563</v>
      </c>
      <c r="F6471" s="51">
        <f t="shared" si="304"/>
        <v>0.4375</v>
      </c>
      <c r="G6471" s="33">
        <f t="shared" si="305"/>
        <v>45563.4375</v>
      </c>
    </row>
    <row r="6472" spans="1:7" x14ac:dyDescent="0.45">
      <c r="A6472">
        <v>0.28050000000000003</v>
      </c>
      <c r="B6472">
        <v>1.67</v>
      </c>
      <c r="C6472" t="s">
        <v>6037</v>
      </c>
      <c r="D6472" t="s">
        <v>6038</v>
      </c>
      <c r="E6472" s="32">
        <f t="shared" si="303"/>
        <v>45563</v>
      </c>
      <c r="F6472" s="51">
        <f t="shared" si="304"/>
        <v>0.45833333333333331</v>
      </c>
      <c r="G6472" s="33">
        <f t="shared" si="305"/>
        <v>45563.458333333336</v>
      </c>
    </row>
    <row r="6473" spans="1:7" x14ac:dyDescent="0.45">
      <c r="A6473">
        <v>0.2132</v>
      </c>
      <c r="B6473">
        <v>1.27</v>
      </c>
      <c r="C6473" t="s">
        <v>6038</v>
      </c>
      <c r="D6473" t="s">
        <v>6039</v>
      </c>
      <c r="E6473" s="32">
        <f t="shared" si="303"/>
        <v>45563</v>
      </c>
      <c r="F6473" s="51">
        <f t="shared" si="304"/>
        <v>0.47916666666666669</v>
      </c>
      <c r="G6473" s="33">
        <f t="shared" si="305"/>
        <v>45563.479166666664</v>
      </c>
    </row>
    <row r="6474" spans="1:7" x14ac:dyDescent="0.45">
      <c r="A6474">
        <v>0</v>
      </c>
      <c r="B6474">
        <v>0</v>
      </c>
      <c r="C6474" t="s">
        <v>6039</v>
      </c>
      <c r="D6474" t="s">
        <v>6040</v>
      </c>
      <c r="E6474" s="32">
        <f t="shared" si="303"/>
        <v>45563</v>
      </c>
      <c r="F6474" s="51">
        <f t="shared" si="304"/>
        <v>0.5</v>
      </c>
      <c r="G6474" s="33">
        <f t="shared" si="305"/>
        <v>45563.5</v>
      </c>
    </row>
    <row r="6475" spans="1:7" x14ac:dyDescent="0.45">
      <c r="A6475">
        <v>0</v>
      </c>
      <c r="B6475">
        <v>0</v>
      </c>
      <c r="C6475" t="s">
        <v>6040</v>
      </c>
      <c r="D6475" t="s">
        <v>6041</v>
      </c>
      <c r="E6475" s="32">
        <f t="shared" si="303"/>
        <v>45563</v>
      </c>
      <c r="F6475" s="51">
        <f t="shared" si="304"/>
        <v>0.52083333333333337</v>
      </c>
      <c r="G6475" s="33">
        <f t="shared" si="305"/>
        <v>45563.520833333336</v>
      </c>
    </row>
    <row r="6476" spans="1:7" x14ac:dyDescent="0.45">
      <c r="A6476">
        <v>0</v>
      </c>
      <c r="B6476">
        <v>0</v>
      </c>
      <c r="C6476" t="s">
        <v>6041</v>
      </c>
      <c r="D6476" t="s">
        <v>6042</v>
      </c>
      <c r="E6476" s="32">
        <f t="shared" si="303"/>
        <v>45563</v>
      </c>
      <c r="F6476" s="51">
        <f t="shared" si="304"/>
        <v>0.54166666666666663</v>
      </c>
      <c r="G6476" s="33">
        <f t="shared" si="305"/>
        <v>45563.541666666664</v>
      </c>
    </row>
    <row r="6477" spans="1:7" x14ac:dyDescent="0.45">
      <c r="A6477">
        <v>0</v>
      </c>
      <c r="B6477">
        <v>0</v>
      </c>
      <c r="C6477" t="s">
        <v>6042</v>
      </c>
      <c r="D6477" t="s">
        <v>6043</v>
      </c>
      <c r="E6477" s="32">
        <f t="shared" si="303"/>
        <v>45563</v>
      </c>
      <c r="F6477" s="51">
        <f t="shared" si="304"/>
        <v>0.5625</v>
      </c>
      <c r="G6477" s="33">
        <f t="shared" si="305"/>
        <v>45563.5625</v>
      </c>
    </row>
    <row r="6478" spans="1:7" x14ac:dyDescent="0.45">
      <c r="A6478">
        <v>0</v>
      </c>
      <c r="B6478">
        <v>0</v>
      </c>
      <c r="C6478" t="s">
        <v>6043</v>
      </c>
      <c r="D6478" t="s">
        <v>6044</v>
      </c>
      <c r="E6478" s="32">
        <f t="shared" si="303"/>
        <v>45563</v>
      </c>
      <c r="F6478" s="51">
        <f t="shared" si="304"/>
        <v>0.58333333333333337</v>
      </c>
      <c r="G6478" s="33">
        <f t="shared" si="305"/>
        <v>45563.583333333336</v>
      </c>
    </row>
    <row r="6479" spans="1:7" x14ac:dyDescent="0.45">
      <c r="A6479">
        <v>0</v>
      </c>
      <c r="B6479">
        <v>0</v>
      </c>
      <c r="C6479" t="s">
        <v>6044</v>
      </c>
      <c r="D6479" t="s">
        <v>6045</v>
      </c>
      <c r="E6479" s="32">
        <f t="shared" si="303"/>
        <v>45563</v>
      </c>
      <c r="F6479" s="51">
        <f t="shared" si="304"/>
        <v>0.60416666666666663</v>
      </c>
      <c r="G6479" s="33">
        <f t="shared" si="305"/>
        <v>45563.604166666664</v>
      </c>
    </row>
    <row r="6480" spans="1:7" x14ac:dyDescent="0.45">
      <c r="A6480">
        <v>0</v>
      </c>
      <c r="B6480">
        <v>0</v>
      </c>
      <c r="C6480" t="s">
        <v>6045</v>
      </c>
      <c r="D6480" t="s">
        <v>6046</v>
      </c>
      <c r="E6480" s="32">
        <f t="shared" si="303"/>
        <v>45563</v>
      </c>
      <c r="F6480" s="51">
        <f t="shared" si="304"/>
        <v>0.625</v>
      </c>
      <c r="G6480" s="33">
        <f t="shared" si="305"/>
        <v>45563.625</v>
      </c>
    </row>
    <row r="6481" spans="1:7" x14ac:dyDescent="0.45">
      <c r="A6481">
        <v>0</v>
      </c>
      <c r="B6481">
        <v>0</v>
      </c>
      <c r="C6481" t="s">
        <v>6046</v>
      </c>
      <c r="D6481" t="s">
        <v>6047</v>
      </c>
      <c r="E6481" s="32">
        <f t="shared" si="303"/>
        <v>45563</v>
      </c>
      <c r="F6481" s="51">
        <f t="shared" si="304"/>
        <v>0.64583333333333337</v>
      </c>
      <c r="G6481" s="33">
        <f t="shared" si="305"/>
        <v>45563.645833333336</v>
      </c>
    </row>
    <row r="6482" spans="1:7" x14ac:dyDescent="0.45">
      <c r="A6482">
        <v>0</v>
      </c>
      <c r="B6482">
        <v>0</v>
      </c>
      <c r="C6482" t="s">
        <v>6047</v>
      </c>
      <c r="D6482" t="s">
        <v>6048</v>
      </c>
      <c r="E6482" s="32">
        <f t="shared" si="303"/>
        <v>45563</v>
      </c>
      <c r="F6482" s="51">
        <f t="shared" si="304"/>
        <v>0.66666666666666663</v>
      </c>
      <c r="G6482" s="33">
        <f t="shared" si="305"/>
        <v>45563.666666666664</v>
      </c>
    </row>
    <row r="6483" spans="1:7" x14ac:dyDescent="0.45">
      <c r="A6483">
        <v>0</v>
      </c>
      <c r="B6483">
        <v>0</v>
      </c>
      <c r="C6483" t="s">
        <v>6048</v>
      </c>
      <c r="D6483" t="s">
        <v>6049</v>
      </c>
      <c r="E6483" s="32">
        <f t="shared" si="303"/>
        <v>45563</v>
      </c>
      <c r="F6483" s="51">
        <f t="shared" si="304"/>
        <v>0.6875</v>
      </c>
      <c r="G6483" s="33">
        <f t="shared" si="305"/>
        <v>45563.6875</v>
      </c>
    </row>
    <row r="6484" spans="1:7" x14ac:dyDescent="0.45">
      <c r="A6484">
        <v>0</v>
      </c>
      <c r="B6484">
        <v>0</v>
      </c>
      <c r="C6484" t="s">
        <v>6049</v>
      </c>
      <c r="D6484" t="s">
        <v>6050</v>
      </c>
      <c r="E6484" s="32">
        <f t="shared" si="303"/>
        <v>45563</v>
      </c>
      <c r="F6484" s="51">
        <f t="shared" si="304"/>
        <v>0.70833333333333337</v>
      </c>
      <c r="G6484" s="33">
        <f t="shared" si="305"/>
        <v>45563.708333333336</v>
      </c>
    </row>
    <row r="6485" spans="1:7" x14ac:dyDescent="0.45">
      <c r="A6485">
        <v>0</v>
      </c>
      <c r="B6485">
        <v>0</v>
      </c>
      <c r="C6485" t="s">
        <v>6050</v>
      </c>
      <c r="D6485" t="s">
        <v>6051</v>
      </c>
      <c r="E6485" s="32">
        <f t="shared" si="303"/>
        <v>45563</v>
      </c>
      <c r="F6485" s="51">
        <f t="shared" si="304"/>
        <v>0.72916666666666663</v>
      </c>
      <c r="G6485" s="33">
        <f t="shared" si="305"/>
        <v>45563.729166666664</v>
      </c>
    </row>
    <row r="6486" spans="1:7" x14ac:dyDescent="0.45">
      <c r="A6486">
        <v>0</v>
      </c>
      <c r="B6486">
        <v>0</v>
      </c>
      <c r="C6486" t="s">
        <v>6051</v>
      </c>
      <c r="D6486" t="s">
        <v>6052</v>
      </c>
      <c r="E6486" s="32">
        <f t="shared" si="303"/>
        <v>45563</v>
      </c>
      <c r="F6486" s="51">
        <f t="shared" si="304"/>
        <v>0.75</v>
      </c>
      <c r="G6486" s="33">
        <f t="shared" si="305"/>
        <v>45563.75</v>
      </c>
    </row>
    <row r="6487" spans="1:7" x14ac:dyDescent="0.45">
      <c r="A6487">
        <v>0</v>
      </c>
      <c r="B6487">
        <v>0</v>
      </c>
      <c r="C6487" t="s">
        <v>6052</v>
      </c>
      <c r="D6487" t="s">
        <v>6053</v>
      </c>
      <c r="E6487" s="32">
        <f t="shared" si="303"/>
        <v>45563</v>
      </c>
      <c r="F6487" s="51">
        <f t="shared" si="304"/>
        <v>0.77083333333333337</v>
      </c>
      <c r="G6487" s="33">
        <f t="shared" si="305"/>
        <v>45563.770833333336</v>
      </c>
    </row>
    <row r="6488" spans="1:7" x14ac:dyDescent="0.45">
      <c r="A6488">
        <v>0</v>
      </c>
      <c r="B6488">
        <v>0</v>
      </c>
      <c r="C6488" t="s">
        <v>6053</v>
      </c>
      <c r="D6488" t="s">
        <v>6054</v>
      </c>
      <c r="E6488" s="32">
        <f t="shared" si="303"/>
        <v>45563</v>
      </c>
      <c r="F6488" s="51">
        <f t="shared" si="304"/>
        <v>0.79166666666666663</v>
      </c>
      <c r="G6488" s="33">
        <f t="shared" si="305"/>
        <v>45563.791666666664</v>
      </c>
    </row>
    <row r="6489" spans="1:7" x14ac:dyDescent="0.45">
      <c r="A6489">
        <v>0</v>
      </c>
      <c r="B6489">
        <v>0</v>
      </c>
      <c r="C6489" t="s">
        <v>6054</v>
      </c>
      <c r="D6489" t="s">
        <v>6055</v>
      </c>
      <c r="E6489" s="32">
        <f t="shared" si="303"/>
        <v>45563</v>
      </c>
      <c r="F6489" s="51">
        <f t="shared" si="304"/>
        <v>0.8125</v>
      </c>
      <c r="G6489" s="33">
        <f t="shared" si="305"/>
        <v>45563.8125</v>
      </c>
    </row>
    <row r="6490" spans="1:7" x14ac:dyDescent="0.45">
      <c r="A6490">
        <v>0</v>
      </c>
      <c r="B6490">
        <v>0</v>
      </c>
      <c r="C6490" t="s">
        <v>6055</v>
      </c>
      <c r="D6490" t="s">
        <v>6056</v>
      </c>
      <c r="E6490" s="32">
        <f t="shared" si="303"/>
        <v>45563</v>
      </c>
      <c r="F6490" s="51">
        <f t="shared" si="304"/>
        <v>0.83333333333333337</v>
      </c>
      <c r="G6490" s="33">
        <f t="shared" si="305"/>
        <v>45563.833333333336</v>
      </c>
    </row>
    <row r="6491" spans="1:7" x14ac:dyDescent="0.45">
      <c r="A6491">
        <v>0</v>
      </c>
      <c r="B6491">
        <v>0</v>
      </c>
      <c r="C6491" t="s">
        <v>6056</v>
      </c>
      <c r="D6491" t="s">
        <v>6057</v>
      </c>
      <c r="E6491" s="32">
        <f t="shared" si="303"/>
        <v>45563</v>
      </c>
      <c r="F6491" s="51">
        <f t="shared" si="304"/>
        <v>0.85416666666666663</v>
      </c>
      <c r="G6491" s="33">
        <f t="shared" si="305"/>
        <v>45563.854166666664</v>
      </c>
    </row>
    <row r="6492" spans="1:7" x14ac:dyDescent="0.45">
      <c r="A6492">
        <v>0</v>
      </c>
      <c r="B6492">
        <v>0</v>
      </c>
      <c r="C6492" t="s">
        <v>6057</v>
      </c>
      <c r="D6492" t="s">
        <v>6058</v>
      </c>
      <c r="E6492" s="32">
        <f t="shared" si="303"/>
        <v>45563</v>
      </c>
      <c r="F6492" s="51">
        <f t="shared" si="304"/>
        <v>0.875</v>
      </c>
      <c r="G6492" s="33">
        <f t="shared" si="305"/>
        <v>45563.875</v>
      </c>
    </row>
    <row r="6493" spans="1:7" x14ac:dyDescent="0.45">
      <c r="A6493">
        <v>0</v>
      </c>
      <c r="B6493">
        <v>0</v>
      </c>
      <c r="C6493" t="s">
        <v>6058</v>
      </c>
      <c r="D6493" t="s">
        <v>6059</v>
      </c>
      <c r="E6493" s="32">
        <f t="shared" si="303"/>
        <v>45563</v>
      </c>
      <c r="F6493" s="51">
        <f t="shared" si="304"/>
        <v>0.89583333333333337</v>
      </c>
      <c r="G6493" s="33">
        <f t="shared" si="305"/>
        <v>45563.895833333336</v>
      </c>
    </row>
    <row r="6494" spans="1:7" x14ac:dyDescent="0.45">
      <c r="A6494">
        <v>0</v>
      </c>
      <c r="B6494">
        <v>0</v>
      </c>
      <c r="C6494" t="s">
        <v>6059</v>
      </c>
      <c r="D6494" t="s">
        <v>6060</v>
      </c>
      <c r="E6494" s="32">
        <f t="shared" si="303"/>
        <v>45563</v>
      </c>
      <c r="F6494" s="51">
        <f t="shared" si="304"/>
        <v>0.91666666666666663</v>
      </c>
      <c r="G6494" s="33">
        <f t="shared" si="305"/>
        <v>45563.916666666664</v>
      </c>
    </row>
    <row r="6495" spans="1:7" x14ac:dyDescent="0.45">
      <c r="A6495">
        <v>0</v>
      </c>
      <c r="B6495">
        <v>0</v>
      </c>
      <c r="C6495" t="s">
        <v>6060</v>
      </c>
      <c r="D6495" t="s">
        <v>6061</v>
      </c>
      <c r="E6495" s="32">
        <f t="shared" si="303"/>
        <v>45563</v>
      </c>
      <c r="F6495" s="51">
        <f t="shared" si="304"/>
        <v>0.9375</v>
      </c>
      <c r="G6495" s="33">
        <f t="shared" si="305"/>
        <v>45563.9375</v>
      </c>
    </row>
    <row r="6496" spans="1:7" x14ac:dyDescent="0.45">
      <c r="A6496">
        <v>0</v>
      </c>
      <c r="B6496">
        <v>0</v>
      </c>
      <c r="C6496" t="s">
        <v>6061</v>
      </c>
      <c r="D6496" t="s">
        <v>6062</v>
      </c>
      <c r="E6496" s="32">
        <f t="shared" si="303"/>
        <v>45563</v>
      </c>
      <c r="F6496" s="51">
        <f t="shared" si="304"/>
        <v>0.95833333333333337</v>
      </c>
      <c r="G6496" s="33">
        <f t="shared" si="305"/>
        <v>45563.958333333336</v>
      </c>
    </row>
    <row r="6497" spans="1:7" x14ac:dyDescent="0.45">
      <c r="A6497">
        <v>0</v>
      </c>
      <c r="B6497">
        <v>0</v>
      </c>
      <c r="C6497" t="s">
        <v>6062</v>
      </c>
      <c r="D6497" t="s">
        <v>6063</v>
      </c>
      <c r="E6497" s="32">
        <f t="shared" si="303"/>
        <v>45563</v>
      </c>
      <c r="F6497" s="51">
        <f t="shared" si="304"/>
        <v>0.97916666666666663</v>
      </c>
      <c r="G6497" s="33">
        <f t="shared" si="305"/>
        <v>45563.979166666664</v>
      </c>
    </row>
    <row r="6498" spans="1:7" x14ac:dyDescent="0.45">
      <c r="A6498">
        <v>0</v>
      </c>
      <c r="B6498">
        <v>0</v>
      </c>
      <c r="C6498" t="s">
        <v>6063</v>
      </c>
      <c r="D6498" t="s">
        <v>6064</v>
      </c>
      <c r="E6498" s="32">
        <f t="shared" si="303"/>
        <v>45564</v>
      </c>
      <c r="F6498" s="51">
        <f t="shared" si="304"/>
        <v>0</v>
      </c>
      <c r="G6498" s="33">
        <f t="shared" si="305"/>
        <v>45564</v>
      </c>
    </row>
    <row r="6499" spans="1:7" x14ac:dyDescent="0.45">
      <c r="A6499">
        <v>0</v>
      </c>
      <c r="B6499">
        <v>0</v>
      </c>
      <c r="C6499" t="s">
        <v>6064</v>
      </c>
      <c r="D6499" t="s">
        <v>6065</v>
      </c>
      <c r="E6499" s="32">
        <f t="shared" si="303"/>
        <v>45564</v>
      </c>
      <c r="F6499" s="51">
        <f t="shared" si="304"/>
        <v>2.0833333333333332E-2</v>
      </c>
      <c r="G6499" s="33">
        <f t="shared" si="305"/>
        <v>45564.020833333336</v>
      </c>
    </row>
    <row r="6500" spans="1:7" x14ac:dyDescent="0.45">
      <c r="A6500">
        <v>0</v>
      </c>
      <c r="B6500">
        <v>0</v>
      </c>
      <c r="C6500" t="s">
        <v>6065</v>
      </c>
      <c r="D6500" t="s">
        <v>6066</v>
      </c>
      <c r="E6500" s="32">
        <f t="shared" si="303"/>
        <v>45564</v>
      </c>
      <c r="F6500" s="51">
        <f t="shared" si="304"/>
        <v>4.1666666666666664E-2</v>
      </c>
      <c r="G6500" s="33">
        <f t="shared" si="305"/>
        <v>45564.041666666664</v>
      </c>
    </row>
    <row r="6501" spans="1:7" x14ac:dyDescent="0.45">
      <c r="A6501">
        <v>0</v>
      </c>
      <c r="B6501">
        <v>0</v>
      </c>
      <c r="C6501" t="s">
        <v>6066</v>
      </c>
      <c r="D6501" t="s">
        <v>6067</v>
      </c>
      <c r="E6501" s="32">
        <f t="shared" si="303"/>
        <v>45564</v>
      </c>
      <c r="F6501" s="51">
        <f t="shared" si="304"/>
        <v>6.25E-2</v>
      </c>
      <c r="G6501" s="33">
        <f t="shared" si="305"/>
        <v>45564.0625</v>
      </c>
    </row>
    <row r="6502" spans="1:7" x14ac:dyDescent="0.45">
      <c r="A6502">
        <v>0</v>
      </c>
      <c r="B6502">
        <v>0</v>
      </c>
      <c r="C6502" t="s">
        <v>6067</v>
      </c>
      <c r="D6502" t="s">
        <v>6068</v>
      </c>
      <c r="E6502" s="32">
        <f t="shared" si="303"/>
        <v>45564</v>
      </c>
      <c r="F6502" s="51">
        <f t="shared" si="304"/>
        <v>8.3333333333333329E-2</v>
      </c>
      <c r="G6502" s="33">
        <f t="shared" si="305"/>
        <v>45564.083333333336</v>
      </c>
    </row>
    <row r="6503" spans="1:7" x14ac:dyDescent="0.45">
      <c r="A6503">
        <v>0</v>
      </c>
      <c r="B6503">
        <v>0</v>
      </c>
      <c r="C6503" t="s">
        <v>6068</v>
      </c>
      <c r="D6503" t="s">
        <v>6069</v>
      </c>
      <c r="E6503" s="32">
        <f t="shared" si="303"/>
        <v>45564</v>
      </c>
      <c r="F6503" s="51">
        <f t="shared" si="304"/>
        <v>0.10416666666666667</v>
      </c>
      <c r="G6503" s="33">
        <f t="shared" si="305"/>
        <v>45564.104166666664</v>
      </c>
    </row>
    <row r="6504" spans="1:7" x14ac:dyDescent="0.45">
      <c r="A6504">
        <v>0</v>
      </c>
      <c r="B6504">
        <v>0</v>
      </c>
      <c r="C6504" t="s">
        <v>6069</v>
      </c>
      <c r="D6504" t="s">
        <v>6070</v>
      </c>
      <c r="E6504" s="32">
        <f t="shared" si="303"/>
        <v>45564</v>
      </c>
      <c r="F6504" s="51">
        <f t="shared" si="304"/>
        <v>0.125</v>
      </c>
      <c r="G6504" s="33">
        <f t="shared" si="305"/>
        <v>45564.125</v>
      </c>
    </row>
    <row r="6505" spans="1:7" x14ac:dyDescent="0.45">
      <c r="A6505">
        <v>0</v>
      </c>
      <c r="B6505">
        <v>0</v>
      </c>
      <c r="C6505" t="s">
        <v>6070</v>
      </c>
      <c r="D6505" t="s">
        <v>6071</v>
      </c>
      <c r="E6505" s="32">
        <f t="shared" si="303"/>
        <v>45564</v>
      </c>
      <c r="F6505" s="51">
        <f t="shared" si="304"/>
        <v>0.14583333333333334</v>
      </c>
      <c r="G6505" s="33">
        <f t="shared" si="305"/>
        <v>45564.145833333336</v>
      </c>
    </row>
    <row r="6506" spans="1:7" x14ac:dyDescent="0.45">
      <c r="A6506">
        <v>0</v>
      </c>
      <c r="B6506">
        <v>0</v>
      </c>
      <c r="C6506" t="s">
        <v>6071</v>
      </c>
      <c r="D6506" t="s">
        <v>6072</v>
      </c>
      <c r="E6506" s="32">
        <f t="shared" si="303"/>
        <v>45564</v>
      </c>
      <c r="F6506" s="51">
        <f t="shared" si="304"/>
        <v>0.16666666666666666</v>
      </c>
      <c r="G6506" s="33">
        <f t="shared" si="305"/>
        <v>45564.166666666664</v>
      </c>
    </row>
    <row r="6507" spans="1:7" x14ac:dyDescent="0.45">
      <c r="A6507">
        <v>0</v>
      </c>
      <c r="B6507">
        <v>0</v>
      </c>
      <c r="C6507" t="s">
        <v>6072</v>
      </c>
      <c r="D6507" t="s">
        <v>6073</v>
      </c>
      <c r="E6507" s="32">
        <f t="shared" si="303"/>
        <v>45564</v>
      </c>
      <c r="F6507" s="51">
        <f t="shared" si="304"/>
        <v>0.1875</v>
      </c>
      <c r="G6507" s="33">
        <f t="shared" si="305"/>
        <v>45564.1875</v>
      </c>
    </row>
    <row r="6508" spans="1:7" x14ac:dyDescent="0.45">
      <c r="A6508">
        <v>0</v>
      </c>
      <c r="B6508">
        <v>0</v>
      </c>
      <c r="C6508" t="s">
        <v>6073</v>
      </c>
      <c r="D6508" t="s">
        <v>6074</v>
      </c>
      <c r="E6508" s="32">
        <f t="shared" si="303"/>
        <v>45564</v>
      </c>
      <c r="F6508" s="51">
        <f t="shared" si="304"/>
        <v>0.20833333333333334</v>
      </c>
      <c r="G6508" s="33">
        <f t="shared" si="305"/>
        <v>45564.208333333336</v>
      </c>
    </row>
    <row r="6509" spans="1:7" x14ac:dyDescent="0.45">
      <c r="A6509">
        <v>0</v>
      </c>
      <c r="B6509">
        <v>0</v>
      </c>
      <c r="C6509" t="s">
        <v>6074</v>
      </c>
      <c r="D6509" t="s">
        <v>6075</v>
      </c>
      <c r="E6509" s="32">
        <f t="shared" si="303"/>
        <v>45564</v>
      </c>
      <c r="F6509" s="51">
        <f t="shared" si="304"/>
        <v>0.22916666666666666</v>
      </c>
      <c r="G6509" s="33">
        <f t="shared" si="305"/>
        <v>45564.229166666664</v>
      </c>
    </row>
    <row r="6510" spans="1:7" x14ac:dyDescent="0.45">
      <c r="A6510">
        <v>0</v>
      </c>
      <c r="B6510">
        <v>0</v>
      </c>
      <c r="C6510" t="s">
        <v>6075</v>
      </c>
      <c r="D6510" t="s">
        <v>6076</v>
      </c>
      <c r="E6510" s="32">
        <f t="shared" si="303"/>
        <v>45564</v>
      </c>
      <c r="F6510" s="51">
        <f t="shared" si="304"/>
        <v>0.25</v>
      </c>
      <c r="G6510" s="33">
        <f t="shared" si="305"/>
        <v>45564.25</v>
      </c>
    </row>
    <row r="6511" spans="1:7" x14ac:dyDescent="0.45">
      <c r="A6511">
        <v>0</v>
      </c>
      <c r="B6511">
        <v>0</v>
      </c>
      <c r="C6511" t="s">
        <v>6076</v>
      </c>
      <c r="D6511" t="s">
        <v>6077</v>
      </c>
      <c r="E6511" s="32">
        <f t="shared" si="303"/>
        <v>45564</v>
      </c>
      <c r="F6511" s="51">
        <f t="shared" si="304"/>
        <v>0.27083333333333331</v>
      </c>
      <c r="G6511" s="33">
        <f t="shared" si="305"/>
        <v>45564.270833333336</v>
      </c>
    </row>
    <row r="6512" spans="1:7" x14ac:dyDescent="0.45">
      <c r="A6512">
        <v>0</v>
      </c>
      <c r="B6512">
        <v>0</v>
      </c>
      <c r="C6512" t="s">
        <v>6077</v>
      </c>
      <c r="D6512" t="s">
        <v>6078</v>
      </c>
      <c r="E6512" s="32">
        <f t="shared" si="303"/>
        <v>45564</v>
      </c>
      <c r="F6512" s="51">
        <f t="shared" si="304"/>
        <v>0.29166666666666669</v>
      </c>
      <c r="G6512" s="33">
        <f t="shared" si="305"/>
        <v>45564.291666666664</v>
      </c>
    </row>
    <row r="6513" spans="1:7" x14ac:dyDescent="0.45">
      <c r="A6513">
        <v>0</v>
      </c>
      <c r="B6513">
        <v>0</v>
      </c>
      <c r="C6513" t="s">
        <v>6078</v>
      </c>
      <c r="D6513" t="s">
        <v>6079</v>
      </c>
      <c r="E6513" s="32">
        <f t="shared" si="303"/>
        <v>45564</v>
      </c>
      <c r="F6513" s="51">
        <f t="shared" si="304"/>
        <v>0.3125</v>
      </c>
      <c r="G6513" s="33">
        <f t="shared" si="305"/>
        <v>45564.3125</v>
      </c>
    </row>
    <row r="6514" spans="1:7" x14ac:dyDescent="0.45">
      <c r="A6514">
        <v>0</v>
      </c>
      <c r="B6514">
        <v>0</v>
      </c>
      <c r="C6514" t="s">
        <v>6079</v>
      </c>
      <c r="D6514" t="s">
        <v>6080</v>
      </c>
      <c r="E6514" s="32">
        <f t="shared" si="303"/>
        <v>45564</v>
      </c>
      <c r="F6514" s="51">
        <f t="shared" si="304"/>
        <v>0.33333333333333331</v>
      </c>
      <c r="G6514" s="33">
        <f t="shared" si="305"/>
        <v>45564.333333333336</v>
      </c>
    </row>
    <row r="6515" spans="1:7" x14ac:dyDescent="0.45">
      <c r="A6515">
        <v>0</v>
      </c>
      <c r="B6515">
        <v>0</v>
      </c>
      <c r="C6515" t="s">
        <v>6080</v>
      </c>
      <c r="D6515" t="s">
        <v>6081</v>
      </c>
      <c r="E6515" s="32">
        <f t="shared" si="303"/>
        <v>45564</v>
      </c>
      <c r="F6515" s="51">
        <f t="shared" si="304"/>
        <v>0.35416666666666669</v>
      </c>
      <c r="G6515" s="33">
        <f t="shared" si="305"/>
        <v>45564.354166666664</v>
      </c>
    </row>
    <row r="6516" spans="1:7" x14ac:dyDescent="0.45">
      <c r="A6516">
        <v>0</v>
      </c>
      <c r="B6516">
        <v>0</v>
      </c>
      <c r="C6516" t="s">
        <v>6081</v>
      </c>
      <c r="D6516" t="s">
        <v>6082</v>
      </c>
      <c r="E6516" s="32">
        <f t="shared" si="303"/>
        <v>45564</v>
      </c>
      <c r="F6516" s="51">
        <f t="shared" si="304"/>
        <v>0.375</v>
      </c>
      <c r="G6516" s="33">
        <f t="shared" si="305"/>
        <v>45564.375</v>
      </c>
    </row>
    <row r="6517" spans="1:7" x14ac:dyDescent="0.45">
      <c r="A6517">
        <v>0</v>
      </c>
      <c r="B6517">
        <v>0</v>
      </c>
      <c r="C6517" t="s">
        <v>6082</v>
      </c>
      <c r="D6517" t="s">
        <v>6083</v>
      </c>
      <c r="E6517" s="32">
        <f t="shared" si="303"/>
        <v>45564</v>
      </c>
      <c r="F6517" s="51">
        <f t="shared" si="304"/>
        <v>0.39583333333333331</v>
      </c>
      <c r="G6517" s="33">
        <f t="shared" si="305"/>
        <v>45564.395833333336</v>
      </c>
    </row>
    <row r="6518" spans="1:7" x14ac:dyDescent="0.45">
      <c r="A6518">
        <v>0</v>
      </c>
      <c r="B6518">
        <v>0</v>
      </c>
      <c r="C6518" t="s">
        <v>6083</v>
      </c>
      <c r="D6518" t="s">
        <v>6084</v>
      </c>
      <c r="E6518" s="32">
        <f t="shared" si="303"/>
        <v>45564</v>
      </c>
      <c r="F6518" s="51">
        <f t="shared" si="304"/>
        <v>0.41666666666666669</v>
      </c>
      <c r="G6518" s="33">
        <f t="shared" si="305"/>
        <v>45564.416666666664</v>
      </c>
    </row>
    <row r="6519" spans="1:7" x14ac:dyDescent="0.45">
      <c r="A6519">
        <v>0</v>
      </c>
      <c r="B6519">
        <v>0</v>
      </c>
      <c r="C6519" t="s">
        <v>6084</v>
      </c>
      <c r="D6519" t="s">
        <v>6085</v>
      </c>
      <c r="E6519" s="32">
        <f t="shared" si="303"/>
        <v>45564</v>
      </c>
      <c r="F6519" s="51">
        <f t="shared" si="304"/>
        <v>0.4375</v>
      </c>
      <c r="G6519" s="33">
        <f t="shared" si="305"/>
        <v>45564.4375</v>
      </c>
    </row>
    <row r="6520" spans="1:7" x14ac:dyDescent="0.45">
      <c r="A6520">
        <v>0</v>
      </c>
      <c r="B6520">
        <v>0</v>
      </c>
      <c r="C6520" t="s">
        <v>6085</v>
      </c>
      <c r="D6520" t="s">
        <v>6086</v>
      </c>
      <c r="E6520" s="32">
        <f t="shared" si="303"/>
        <v>45564</v>
      </c>
      <c r="F6520" s="51">
        <f t="shared" si="304"/>
        <v>0.45833333333333331</v>
      </c>
      <c r="G6520" s="33">
        <f t="shared" si="305"/>
        <v>45564.458333333336</v>
      </c>
    </row>
    <row r="6521" spans="1:7" x14ac:dyDescent="0.45">
      <c r="A6521">
        <v>0</v>
      </c>
      <c r="B6521">
        <v>0</v>
      </c>
      <c r="C6521" t="s">
        <v>6086</v>
      </c>
      <c r="D6521" t="s">
        <v>6087</v>
      </c>
      <c r="E6521" s="32">
        <f t="shared" si="303"/>
        <v>45564</v>
      </c>
      <c r="F6521" s="51">
        <f t="shared" si="304"/>
        <v>0.47916666666666669</v>
      </c>
      <c r="G6521" s="33">
        <f t="shared" si="305"/>
        <v>45564.479166666664</v>
      </c>
    </row>
    <row r="6522" spans="1:7" x14ac:dyDescent="0.45">
      <c r="A6522">
        <v>0</v>
      </c>
      <c r="B6522">
        <v>0</v>
      </c>
      <c r="C6522" t="s">
        <v>6087</v>
      </c>
      <c r="D6522" t="s">
        <v>6088</v>
      </c>
      <c r="E6522" s="32">
        <f t="shared" si="303"/>
        <v>45564</v>
      </c>
      <c r="F6522" s="51">
        <f t="shared" si="304"/>
        <v>0.5</v>
      </c>
      <c r="G6522" s="33">
        <f t="shared" si="305"/>
        <v>45564.5</v>
      </c>
    </row>
    <row r="6523" spans="1:7" x14ac:dyDescent="0.45">
      <c r="A6523">
        <v>0</v>
      </c>
      <c r="B6523">
        <v>0</v>
      </c>
      <c r="C6523" t="s">
        <v>6088</v>
      </c>
      <c r="D6523" t="s">
        <v>6089</v>
      </c>
      <c r="E6523" s="32">
        <f t="shared" si="303"/>
        <v>45564</v>
      </c>
      <c r="F6523" s="51">
        <f t="shared" si="304"/>
        <v>0.52083333333333337</v>
      </c>
      <c r="G6523" s="33">
        <f t="shared" si="305"/>
        <v>45564.520833333336</v>
      </c>
    </row>
    <row r="6524" spans="1:7" x14ac:dyDescent="0.45">
      <c r="A6524">
        <v>0</v>
      </c>
      <c r="B6524">
        <v>0</v>
      </c>
      <c r="C6524" t="s">
        <v>6089</v>
      </c>
      <c r="D6524" t="s">
        <v>6090</v>
      </c>
      <c r="E6524" s="32">
        <f t="shared" si="303"/>
        <v>45564</v>
      </c>
      <c r="F6524" s="51">
        <f t="shared" si="304"/>
        <v>0.54166666666666663</v>
      </c>
      <c r="G6524" s="33">
        <f t="shared" si="305"/>
        <v>45564.541666666664</v>
      </c>
    </row>
    <row r="6525" spans="1:7" x14ac:dyDescent="0.45">
      <c r="A6525">
        <v>0</v>
      </c>
      <c r="B6525">
        <v>0</v>
      </c>
      <c r="C6525" t="s">
        <v>6090</v>
      </c>
      <c r="D6525" t="s">
        <v>6091</v>
      </c>
      <c r="E6525" s="32">
        <f t="shared" si="303"/>
        <v>45564</v>
      </c>
      <c r="F6525" s="51">
        <f t="shared" si="304"/>
        <v>0.5625</v>
      </c>
      <c r="G6525" s="33">
        <f t="shared" si="305"/>
        <v>45564.5625</v>
      </c>
    </row>
    <row r="6526" spans="1:7" x14ac:dyDescent="0.45">
      <c r="A6526">
        <v>0</v>
      </c>
      <c r="B6526">
        <v>0</v>
      </c>
      <c r="C6526" t="s">
        <v>6091</v>
      </c>
      <c r="D6526" t="s">
        <v>6092</v>
      </c>
      <c r="E6526" s="32">
        <f t="shared" si="303"/>
        <v>45564</v>
      </c>
      <c r="F6526" s="51">
        <f t="shared" si="304"/>
        <v>0.58333333333333337</v>
      </c>
      <c r="G6526" s="33">
        <f t="shared" si="305"/>
        <v>45564.583333333336</v>
      </c>
    </row>
    <row r="6527" spans="1:7" x14ac:dyDescent="0.45">
      <c r="A6527">
        <v>0</v>
      </c>
      <c r="B6527">
        <v>0</v>
      </c>
      <c r="C6527" t="s">
        <v>6092</v>
      </c>
      <c r="D6527" t="s">
        <v>6093</v>
      </c>
      <c r="E6527" s="32">
        <f t="shared" si="303"/>
        <v>45564</v>
      </c>
      <c r="F6527" s="51">
        <f t="shared" si="304"/>
        <v>0.60416666666666663</v>
      </c>
      <c r="G6527" s="33">
        <f t="shared" si="305"/>
        <v>45564.604166666664</v>
      </c>
    </row>
    <row r="6528" spans="1:7" x14ac:dyDescent="0.45">
      <c r="A6528">
        <v>0</v>
      </c>
      <c r="B6528">
        <v>0</v>
      </c>
      <c r="C6528" t="s">
        <v>6093</v>
      </c>
      <c r="D6528" t="s">
        <v>6094</v>
      </c>
      <c r="E6528" s="32">
        <f t="shared" si="303"/>
        <v>45564</v>
      </c>
      <c r="F6528" s="51">
        <f t="shared" si="304"/>
        <v>0.625</v>
      </c>
      <c r="G6528" s="33">
        <f t="shared" si="305"/>
        <v>45564.625</v>
      </c>
    </row>
    <row r="6529" spans="1:7" x14ac:dyDescent="0.45">
      <c r="A6529">
        <v>0</v>
      </c>
      <c r="B6529">
        <v>0</v>
      </c>
      <c r="C6529" t="s">
        <v>6094</v>
      </c>
      <c r="D6529" t="s">
        <v>6095</v>
      </c>
      <c r="E6529" s="32">
        <f t="shared" si="303"/>
        <v>45564</v>
      </c>
      <c r="F6529" s="51">
        <f t="shared" si="304"/>
        <v>0.64583333333333337</v>
      </c>
      <c r="G6529" s="33">
        <f t="shared" si="305"/>
        <v>45564.645833333336</v>
      </c>
    </row>
    <row r="6530" spans="1:7" x14ac:dyDescent="0.45">
      <c r="A6530">
        <v>0</v>
      </c>
      <c r="B6530">
        <v>0</v>
      </c>
      <c r="C6530" t="s">
        <v>6095</v>
      </c>
      <c r="D6530" t="s">
        <v>6096</v>
      </c>
      <c r="E6530" s="32">
        <f t="shared" si="303"/>
        <v>45564</v>
      </c>
      <c r="F6530" s="51">
        <f t="shared" si="304"/>
        <v>0.66666666666666663</v>
      </c>
      <c r="G6530" s="33">
        <f t="shared" si="305"/>
        <v>45564.666666666664</v>
      </c>
    </row>
    <row r="6531" spans="1:7" x14ac:dyDescent="0.45">
      <c r="A6531">
        <v>0</v>
      </c>
      <c r="B6531">
        <v>0</v>
      </c>
      <c r="C6531" t="s">
        <v>6096</v>
      </c>
      <c r="D6531" t="s">
        <v>6097</v>
      </c>
      <c r="E6531" s="32">
        <f t="shared" si="303"/>
        <v>45564</v>
      </c>
      <c r="F6531" s="51">
        <f t="shared" si="304"/>
        <v>0.6875</v>
      </c>
      <c r="G6531" s="33">
        <f t="shared" si="305"/>
        <v>45564.6875</v>
      </c>
    </row>
    <row r="6532" spans="1:7" x14ac:dyDescent="0.45">
      <c r="A6532">
        <v>0</v>
      </c>
      <c r="B6532">
        <v>0</v>
      </c>
      <c r="C6532" t="s">
        <v>6097</v>
      </c>
      <c r="D6532" t="s">
        <v>6098</v>
      </c>
      <c r="E6532" s="32">
        <f t="shared" ref="E6532:E6595" si="306">DATE(MID(C6532,2,4),MID(C6532,7,2),MID(C6532,10,2))</f>
        <v>45564</v>
      </c>
      <c r="F6532" s="51">
        <f t="shared" ref="F6532:F6595" si="307">TIME(MID(C6532,13,2),MID(C6532,16,2),0)</f>
        <v>0.70833333333333337</v>
      </c>
      <c r="G6532" s="33">
        <f t="shared" ref="G6532:G6595" si="308">E6532+F6532</f>
        <v>45564.708333333336</v>
      </c>
    </row>
    <row r="6533" spans="1:7" x14ac:dyDescent="0.45">
      <c r="A6533">
        <v>0</v>
      </c>
      <c r="B6533">
        <v>0</v>
      </c>
      <c r="C6533" t="s">
        <v>6098</v>
      </c>
      <c r="D6533" t="s">
        <v>6099</v>
      </c>
      <c r="E6533" s="32">
        <f t="shared" si="306"/>
        <v>45564</v>
      </c>
      <c r="F6533" s="51">
        <f t="shared" si="307"/>
        <v>0.72916666666666663</v>
      </c>
      <c r="G6533" s="33">
        <f t="shared" si="308"/>
        <v>45564.729166666664</v>
      </c>
    </row>
    <row r="6534" spans="1:7" x14ac:dyDescent="0.45">
      <c r="A6534">
        <v>0</v>
      </c>
      <c r="B6534">
        <v>0</v>
      </c>
      <c r="C6534" t="s">
        <v>6099</v>
      </c>
      <c r="D6534" t="s">
        <v>6100</v>
      </c>
      <c r="E6534" s="32">
        <f t="shared" si="306"/>
        <v>45564</v>
      </c>
      <c r="F6534" s="51">
        <f t="shared" si="307"/>
        <v>0.75</v>
      </c>
      <c r="G6534" s="33">
        <f t="shared" si="308"/>
        <v>45564.75</v>
      </c>
    </row>
    <row r="6535" spans="1:7" x14ac:dyDescent="0.45">
      <c r="A6535">
        <v>0</v>
      </c>
      <c r="B6535">
        <v>0</v>
      </c>
      <c r="C6535" t="s">
        <v>6100</v>
      </c>
      <c r="D6535" t="s">
        <v>6101</v>
      </c>
      <c r="E6535" s="32">
        <f t="shared" si="306"/>
        <v>45564</v>
      </c>
      <c r="F6535" s="51">
        <f t="shared" si="307"/>
        <v>0.77083333333333337</v>
      </c>
      <c r="G6535" s="33">
        <f t="shared" si="308"/>
        <v>45564.770833333336</v>
      </c>
    </row>
    <row r="6536" spans="1:7" x14ac:dyDescent="0.45">
      <c r="A6536">
        <v>0.33660000000000001</v>
      </c>
      <c r="B6536">
        <v>2.0099999999999998</v>
      </c>
      <c r="C6536" t="s">
        <v>6101</v>
      </c>
      <c r="D6536" t="s">
        <v>6102</v>
      </c>
      <c r="E6536" s="32">
        <f t="shared" si="306"/>
        <v>45564</v>
      </c>
      <c r="F6536" s="51">
        <f t="shared" si="307"/>
        <v>0.79166666666666663</v>
      </c>
      <c r="G6536" s="33">
        <f t="shared" si="308"/>
        <v>45564.791666666664</v>
      </c>
    </row>
    <row r="6537" spans="1:7" x14ac:dyDescent="0.45">
      <c r="A6537">
        <v>0</v>
      </c>
      <c r="B6537">
        <v>0</v>
      </c>
      <c r="C6537" t="s">
        <v>6102</v>
      </c>
      <c r="D6537" t="s">
        <v>6103</v>
      </c>
      <c r="E6537" s="32">
        <f t="shared" si="306"/>
        <v>45564</v>
      </c>
      <c r="F6537" s="51">
        <f t="shared" si="307"/>
        <v>0.8125</v>
      </c>
      <c r="G6537" s="33">
        <f t="shared" si="308"/>
        <v>45564.8125</v>
      </c>
    </row>
    <row r="6538" spans="1:7" x14ac:dyDescent="0.45">
      <c r="A6538">
        <v>0</v>
      </c>
      <c r="B6538">
        <v>0</v>
      </c>
      <c r="C6538" t="s">
        <v>6103</v>
      </c>
      <c r="D6538" t="s">
        <v>6104</v>
      </c>
      <c r="E6538" s="32">
        <f t="shared" si="306"/>
        <v>45564</v>
      </c>
      <c r="F6538" s="51">
        <f t="shared" si="307"/>
        <v>0.83333333333333337</v>
      </c>
      <c r="G6538" s="33">
        <f t="shared" si="308"/>
        <v>45564.833333333336</v>
      </c>
    </row>
    <row r="6539" spans="1:7" x14ac:dyDescent="0.45">
      <c r="A6539">
        <v>0</v>
      </c>
      <c r="B6539">
        <v>0</v>
      </c>
      <c r="C6539" t="s">
        <v>6104</v>
      </c>
      <c r="D6539" t="s">
        <v>6105</v>
      </c>
      <c r="E6539" s="32">
        <f t="shared" si="306"/>
        <v>45564</v>
      </c>
      <c r="F6539" s="51">
        <f t="shared" si="307"/>
        <v>0.85416666666666663</v>
      </c>
      <c r="G6539" s="33">
        <f t="shared" si="308"/>
        <v>45564.854166666664</v>
      </c>
    </row>
    <row r="6540" spans="1:7" x14ac:dyDescent="0.45">
      <c r="A6540">
        <v>0</v>
      </c>
      <c r="B6540">
        <v>0</v>
      </c>
      <c r="C6540" t="s">
        <v>6105</v>
      </c>
      <c r="D6540" t="s">
        <v>6106</v>
      </c>
      <c r="E6540" s="32">
        <f t="shared" si="306"/>
        <v>45564</v>
      </c>
      <c r="F6540" s="51">
        <f t="shared" si="307"/>
        <v>0.875</v>
      </c>
      <c r="G6540" s="33">
        <f t="shared" si="308"/>
        <v>45564.875</v>
      </c>
    </row>
    <row r="6541" spans="1:7" x14ac:dyDescent="0.45">
      <c r="A6541">
        <v>0</v>
      </c>
      <c r="B6541">
        <v>0</v>
      </c>
      <c r="C6541" t="s">
        <v>6106</v>
      </c>
      <c r="D6541" t="s">
        <v>6107</v>
      </c>
      <c r="E6541" s="32">
        <f t="shared" si="306"/>
        <v>45564</v>
      </c>
      <c r="F6541" s="51">
        <f t="shared" si="307"/>
        <v>0.89583333333333337</v>
      </c>
      <c r="G6541" s="33">
        <f t="shared" si="308"/>
        <v>45564.895833333336</v>
      </c>
    </row>
    <row r="6542" spans="1:7" x14ac:dyDescent="0.45">
      <c r="A6542">
        <v>0</v>
      </c>
      <c r="B6542">
        <v>0</v>
      </c>
      <c r="C6542" t="s">
        <v>6107</v>
      </c>
      <c r="D6542" t="s">
        <v>6108</v>
      </c>
      <c r="E6542" s="32">
        <f t="shared" si="306"/>
        <v>45564</v>
      </c>
      <c r="F6542" s="51">
        <f t="shared" si="307"/>
        <v>0.91666666666666663</v>
      </c>
      <c r="G6542" s="33">
        <f t="shared" si="308"/>
        <v>45564.916666666664</v>
      </c>
    </row>
    <row r="6543" spans="1:7" x14ac:dyDescent="0.45">
      <c r="A6543">
        <v>0</v>
      </c>
      <c r="B6543">
        <v>0</v>
      </c>
      <c r="C6543" t="s">
        <v>6108</v>
      </c>
      <c r="D6543" t="s">
        <v>6109</v>
      </c>
      <c r="E6543" s="32">
        <f t="shared" si="306"/>
        <v>45564</v>
      </c>
      <c r="F6543" s="51">
        <f t="shared" si="307"/>
        <v>0.9375</v>
      </c>
      <c r="G6543" s="33">
        <f t="shared" si="308"/>
        <v>45564.9375</v>
      </c>
    </row>
    <row r="6544" spans="1:7" x14ac:dyDescent="0.45">
      <c r="A6544">
        <v>0</v>
      </c>
      <c r="B6544">
        <v>0</v>
      </c>
      <c r="C6544" t="s">
        <v>6109</v>
      </c>
      <c r="D6544" t="s">
        <v>6110</v>
      </c>
      <c r="E6544" s="32">
        <f t="shared" si="306"/>
        <v>45564</v>
      </c>
      <c r="F6544" s="51">
        <f t="shared" si="307"/>
        <v>0.95833333333333337</v>
      </c>
      <c r="G6544" s="33">
        <f t="shared" si="308"/>
        <v>45564.958333333336</v>
      </c>
    </row>
    <row r="6545" spans="1:7" x14ac:dyDescent="0.45">
      <c r="A6545">
        <v>0</v>
      </c>
      <c r="B6545">
        <v>0</v>
      </c>
      <c r="C6545" t="s">
        <v>6110</v>
      </c>
      <c r="D6545" t="s">
        <v>6111</v>
      </c>
      <c r="E6545" s="32">
        <f t="shared" si="306"/>
        <v>45564</v>
      </c>
      <c r="F6545" s="51">
        <f t="shared" si="307"/>
        <v>0.97916666666666663</v>
      </c>
      <c r="G6545" s="33">
        <f t="shared" si="308"/>
        <v>45564.979166666664</v>
      </c>
    </row>
    <row r="6546" spans="1:7" x14ac:dyDescent="0.45">
      <c r="A6546">
        <v>0</v>
      </c>
      <c r="B6546">
        <v>0</v>
      </c>
      <c r="C6546" t="s">
        <v>6111</v>
      </c>
      <c r="D6546" t="s">
        <v>6112</v>
      </c>
      <c r="E6546" s="32">
        <f t="shared" si="306"/>
        <v>45565</v>
      </c>
      <c r="F6546" s="51">
        <f t="shared" si="307"/>
        <v>0</v>
      </c>
      <c r="G6546" s="33">
        <f t="shared" si="308"/>
        <v>45565</v>
      </c>
    </row>
    <row r="6547" spans="1:7" x14ac:dyDescent="0.45">
      <c r="A6547">
        <v>0</v>
      </c>
      <c r="B6547">
        <v>0</v>
      </c>
      <c r="C6547" t="s">
        <v>6112</v>
      </c>
      <c r="D6547" t="s">
        <v>6113</v>
      </c>
      <c r="E6547" s="32">
        <f t="shared" si="306"/>
        <v>45565</v>
      </c>
      <c r="F6547" s="51">
        <f t="shared" si="307"/>
        <v>2.0833333333333332E-2</v>
      </c>
      <c r="G6547" s="33">
        <f t="shared" si="308"/>
        <v>45565.020833333336</v>
      </c>
    </row>
    <row r="6548" spans="1:7" x14ac:dyDescent="0.45">
      <c r="A6548">
        <v>0</v>
      </c>
      <c r="B6548">
        <v>0</v>
      </c>
      <c r="C6548" t="s">
        <v>6113</v>
      </c>
      <c r="D6548" t="s">
        <v>6114</v>
      </c>
      <c r="E6548" s="32">
        <f t="shared" si="306"/>
        <v>45565</v>
      </c>
      <c r="F6548" s="51">
        <f t="shared" si="307"/>
        <v>4.1666666666666664E-2</v>
      </c>
      <c r="G6548" s="33">
        <f t="shared" si="308"/>
        <v>45565.041666666664</v>
      </c>
    </row>
    <row r="6549" spans="1:7" x14ac:dyDescent="0.45">
      <c r="A6549">
        <v>0</v>
      </c>
      <c r="B6549">
        <v>0</v>
      </c>
      <c r="C6549" t="s">
        <v>6114</v>
      </c>
      <c r="D6549" t="s">
        <v>6115</v>
      </c>
      <c r="E6549" s="32">
        <f t="shared" si="306"/>
        <v>45565</v>
      </c>
      <c r="F6549" s="51">
        <f t="shared" si="307"/>
        <v>6.25E-2</v>
      </c>
      <c r="G6549" s="33">
        <f t="shared" si="308"/>
        <v>45565.0625</v>
      </c>
    </row>
    <row r="6550" spans="1:7" x14ac:dyDescent="0.45">
      <c r="A6550">
        <v>0</v>
      </c>
      <c r="B6550">
        <v>0</v>
      </c>
      <c r="C6550" t="s">
        <v>6115</v>
      </c>
      <c r="D6550" t="s">
        <v>6116</v>
      </c>
      <c r="E6550" s="32">
        <f t="shared" si="306"/>
        <v>45565</v>
      </c>
      <c r="F6550" s="51">
        <f t="shared" si="307"/>
        <v>8.3333333333333329E-2</v>
      </c>
      <c r="G6550" s="33">
        <f t="shared" si="308"/>
        <v>45565.083333333336</v>
      </c>
    </row>
    <row r="6551" spans="1:7" x14ac:dyDescent="0.45">
      <c r="A6551">
        <v>0</v>
      </c>
      <c r="B6551">
        <v>0</v>
      </c>
      <c r="C6551" t="s">
        <v>6116</v>
      </c>
      <c r="D6551" t="s">
        <v>6117</v>
      </c>
      <c r="E6551" s="32">
        <f t="shared" si="306"/>
        <v>45565</v>
      </c>
      <c r="F6551" s="51">
        <f t="shared" si="307"/>
        <v>0.10416666666666667</v>
      </c>
      <c r="G6551" s="33">
        <f t="shared" si="308"/>
        <v>45565.104166666664</v>
      </c>
    </row>
    <row r="6552" spans="1:7" x14ac:dyDescent="0.45">
      <c r="A6552">
        <v>0</v>
      </c>
      <c r="B6552">
        <v>0</v>
      </c>
      <c r="C6552" t="s">
        <v>6117</v>
      </c>
      <c r="D6552" t="s">
        <v>6118</v>
      </c>
      <c r="E6552" s="32">
        <f t="shared" si="306"/>
        <v>45565</v>
      </c>
      <c r="F6552" s="51">
        <f t="shared" si="307"/>
        <v>0.125</v>
      </c>
      <c r="G6552" s="33">
        <f t="shared" si="308"/>
        <v>45565.125</v>
      </c>
    </row>
    <row r="6553" spans="1:7" x14ac:dyDescent="0.45">
      <c r="A6553">
        <v>0</v>
      </c>
      <c r="B6553">
        <v>0</v>
      </c>
      <c r="C6553" t="s">
        <v>6118</v>
      </c>
      <c r="D6553" t="s">
        <v>6119</v>
      </c>
      <c r="E6553" s="32">
        <f t="shared" si="306"/>
        <v>45565</v>
      </c>
      <c r="F6553" s="51">
        <f t="shared" si="307"/>
        <v>0.14583333333333334</v>
      </c>
      <c r="G6553" s="33">
        <f t="shared" si="308"/>
        <v>45565.145833333336</v>
      </c>
    </row>
    <row r="6554" spans="1:7" x14ac:dyDescent="0.45">
      <c r="A6554">
        <v>0</v>
      </c>
      <c r="B6554">
        <v>0</v>
      </c>
      <c r="C6554" t="s">
        <v>6119</v>
      </c>
      <c r="D6554" t="s">
        <v>6120</v>
      </c>
      <c r="E6554" s="32">
        <f t="shared" si="306"/>
        <v>45565</v>
      </c>
      <c r="F6554" s="51">
        <f t="shared" si="307"/>
        <v>0.16666666666666666</v>
      </c>
      <c r="G6554" s="33">
        <f t="shared" si="308"/>
        <v>45565.166666666664</v>
      </c>
    </row>
    <row r="6555" spans="1:7" x14ac:dyDescent="0.45">
      <c r="A6555">
        <v>0</v>
      </c>
      <c r="B6555">
        <v>0</v>
      </c>
      <c r="C6555" t="s">
        <v>6120</v>
      </c>
      <c r="D6555" t="s">
        <v>6121</v>
      </c>
      <c r="E6555" s="32">
        <f t="shared" si="306"/>
        <v>45565</v>
      </c>
      <c r="F6555" s="51">
        <f t="shared" si="307"/>
        <v>0.1875</v>
      </c>
      <c r="G6555" s="33">
        <f t="shared" si="308"/>
        <v>45565.1875</v>
      </c>
    </row>
    <row r="6556" spans="1:7" x14ac:dyDescent="0.45">
      <c r="A6556">
        <v>0</v>
      </c>
      <c r="B6556">
        <v>0</v>
      </c>
      <c r="C6556" t="s">
        <v>6121</v>
      </c>
      <c r="D6556" t="s">
        <v>6122</v>
      </c>
      <c r="E6556" s="32">
        <f t="shared" si="306"/>
        <v>45565</v>
      </c>
      <c r="F6556" s="51">
        <f t="shared" si="307"/>
        <v>0.20833333333333334</v>
      </c>
      <c r="G6556" s="33">
        <f t="shared" si="308"/>
        <v>45565.208333333336</v>
      </c>
    </row>
    <row r="6557" spans="1:7" x14ac:dyDescent="0.45">
      <c r="A6557">
        <v>0</v>
      </c>
      <c r="B6557">
        <v>0</v>
      </c>
      <c r="C6557" t="s">
        <v>6122</v>
      </c>
      <c r="D6557" t="s">
        <v>6123</v>
      </c>
      <c r="E6557" s="32">
        <f t="shared" si="306"/>
        <v>45565</v>
      </c>
      <c r="F6557" s="51">
        <f t="shared" si="307"/>
        <v>0.22916666666666666</v>
      </c>
      <c r="G6557" s="33">
        <f t="shared" si="308"/>
        <v>45565.229166666664</v>
      </c>
    </row>
    <row r="6558" spans="1:7" x14ac:dyDescent="0.45">
      <c r="A6558">
        <v>0</v>
      </c>
      <c r="B6558">
        <v>0</v>
      </c>
      <c r="C6558" t="s">
        <v>6123</v>
      </c>
      <c r="D6558" t="s">
        <v>6124</v>
      </c>
      <c r="E6558" s="32">
        <f t="shared" si="306"/>
        <v>45565</v>
      </c>
      <c r="F6558" s="51">
        <f t="shared" si="307"/>
        <v>0.25</v>
      </c>
      <c r="G6558" s="33">
        <f t="shared" si="308"/>
        <v>45565.25</v>
      </c>
    </row>
    <row r="6559" spans="1:7" x14ac:dyDescent="0.45">
      <c r="A6559">
        <v>0</v>
      </c>
      <c r="B6559">
        <v>0</v>
      </c>
      <c r="C6559" t="s">
        <v>6124</v>
      </c>
      <c r="D6559" t="s">
        <v>6125</v>
      </c>
      <c r="E6559" s="32">
        <f t="shared" si="306"/>
        <v>45565</v>
      </c>
      <c r="F6559" s="51">
        <f t="shared" si="307"/>
        <v>0.27083333333333331</v>
      </c>
      <c r="G6559" s="33">
        <f t="shared" si="308"/>
        <v>45565.270833333336</v>
      </c>
    </row>
    <row r="6560" spans="1:7" x14ac:dyDescent="0.45">
      <c r="A6560">
        <v>0</v>
      </c>
      <c r="B6560">
        <v>0</v>
      </c>
      <c r="C6560" t="s">
        <v>6125</v>
      </c>
      <c r="D6560" t="s">
        <v>6126</v>
      </c>
      <c r="E6560" s="32">
        <f t="shared" si="306"/>
        <v>45565</v>
      </c>
      <c r="F6560" s="51">
        <f t="shared" si="307"/>
        <v>0.29166666666666669</v>
      </c>
      <c r="G6560" s="33">
        <f t="shared" si="308"/>
        <v>45565.291666666664</v>
      </c>
    </row>
    <row r="6561" spans="1:7" x14ac:dyDescent="0.45">
      <c r="A6561">
        <v>0</v>
      </c>
      <c r="B6561">
        <v>0</v>
      </c>
      <c r="C6561" t="s">
        <v>6126</v>
      </c>
      <c r="D6561" t="s">
        <v>6127</v>
      </c>
      <c r="E6561" s="32">
        <f t="shared" si="306"/>
        <v>45565</v>
      </c>
      <c r="F6561" s="51">
        <f t="shared" si="307"/>
        <v>0.3125</v>
      </c>
      <c r="G6561" s="33">
        <f t="shared" si="308"/>
        <v>45565.3125</v>
      </c>
    </row>
    <row r="6562" spans="1:7" x14ac:dyDescent="0.45">
      <c r="A6562">
        <v>0</v>
      </c>
      <c r="B6562">
        <v>0</v>
      </c>
      <c r="C6562" t="s">
        <v>6127</v>
      </c>
      <c r="D6562" t="s">
        <v>6128</v>
      </c>
      <c r="E6562" s="32">
        <f t="shared" si="306"/>
        <v>45565</v>
      </c>
      <c r="F6562" s="51">
        <f t="shared" si="307"/>
        <v>0.33333333333333331</v>
      </c>
      <c r="G6562" s="33">
        <f t="shared" si="308"/>
        <v>45565.333333333336</v>
      </c>
    </row>
    <row r="6563" spans="1:7" x14ac:dyDescent="0.45">
      <c r="A6563">
        <v>0</v>
      </c>
      <c r="B6563">
        <v>0</v>
      </c>
      <c r="C6563" t="s">
        <v>6128</v>
      </c>
      <c r="D6563" t="s">
        <v>6129</v>
      </c>
      <c r="E6563" s="32">
        <f t="shared" si="306"/>
        <v>45565</v>
      </c>
      <c r="F6563" s="51">
        <f t="shared" si="307"/>
        <v>0.35416666666666669</v>
      </c>
      <c r="G6563" s="33">
        <f t="shared" si="308"/>
        <v>45565.354166666664</v>
      </c>
    </row>
    <row r="6564" spans="1:7" x14ac:dyDescent="0.45">
      <c r="A6564">
        <v>0</v>
      </c>
      <c r="B6564">
        <v>0</v>
      </c>
      <c r="C6564" t="s">
        <v>6129</v>
      </c>
      <c r="D6564" t="s">
        <v>6130</v>
      </c>
      <c r="E6564" s="32">
        <f t="shared" si="306"/>
        <v>45565</v>
      </c>
      <c r="F6564" s="51">
        <f t="shared" si="307"/>
        <v>0.375</v>
      </c>
      <c r="G6564" s="33">
        <f t="shared" si="308"/>
        <v>45565.375</v>
      </c>
    </row>
    <row r="6565" spans="1:7" x14ac:dyDescent="0.45">
      <c r="A6565">
        <v>0</v>
      </c>
      <c r="B6565">
        <v>0</v>
      </c>
      <c r="C6565" t="s">
        <v>6130</v>
      </c>
      <c r="D6565" t="s">
        <v>6131</v>
      </c>
      <c r="E6565" s="32">
        <f t="shared" si="306"/>
        <v>45565</v>
      </c>
      <c r="F6565" s="51">
        <f t="shared" si="307"/>
        <v>0.39583333333333331</v>
      </c>
      <c r="G6565" s="33">
        <f t="shared" si="308"/>
        <v>45565.395833333336</v>
      </c>
    </row>
    <row r="6566" spans="1:7" x14ac:dyDescent="0.45">
      <c r="A6566">
        <v>1.12E-2</v>
      </c>
      <c r="B6566">
        <v>7.0000000000000007E-2</v>
      </c>
      <c r="C6566" t="s">
        <v>6131</v>
      </c>
      <c r="D6566" t="s">
        <v>6132</v>
      </c>
      <c r="E6566" s="32">
        <f t="shared" si="306"/>
        <v>45565</v>
      </c>
      <c r="F6566" s="51">
        <f t="shared" si="307"/>
        <v>0.41666666666666669</v>
      </c>
      <c r="G6566" s="33">
        <f t="shared" si="308"/>
        <v>45565.416666666664</v>
      </c>
    </row>
    <row r="6567" spans="1:7" x14ac:dyDescent="0.45">
      <c r="A6567">
        <v>0</v>
      </c>
      <c r="B6567">
        <v>0</v>
      </c>
      <c r="C6567" t="s">
        <v>6132</v>
      </c>
      <c r="D6567" t="s">
        <v>6133</v>
      </c>
      <c r="E6567" s="32">
        <f t="shared" si="306"/>
        <v>45565</v>
      </c>
      <c r="F6567" s="51">
        <f t="shared" si="307"/>
        <v>0.4375</v>
      </c>
      <c r="G6567" s="33">
        <f t="shared" si="308"/>
        <v>45565.4375</v>
      </c>
    </row>
    <row r="6568" spans="1:7" x14ac:dyDescent="0.45">
      <c r="A6568">
        <v>0</v>
      </c>
      <c r="B6568">
        <v>0</v>
      </c>
      <c r="C6568" t="s">
        <v>6133</v>
      </c>
      <c r="D6568" t="s">
        <v>6134</v>
      </c>
      <c r="E6568" s="32">
        <f t="shared" si="306"/>
        <v>45565</v>
      </c>
      <c r="F6568" s="51">
        <f t="shared" si="307"/>
        <v>0.45833333333333331</v>
      </c>
      <c r="G6568" s="33">
        <f t="shared" si="308"/>
        <v>45565.458333333336</v>
      </c>
    </row>
    <row r="6569" spans="1:7" x14ac:dyDescent="0.45">
      <c r="A6569">
        <v>0</v>
      </c>
      <c r="B6569">
        <v>0</v>
      </c>
      <c r="C6569" t="s">
        <v>6134</v>
      </c>
      <c r="D6569" t="s">
        <v>6135</v>
      </c>
      <c r="E6569" s="32">
        <f t="shared" si="306"/>
        <v>45565</v>
      </c>
      <c r="F6569" s="51">
        <f t="shared" si="307"/>
        <v>0.47916666666666669</v>
      </c>
      <c r="G6569" s="33">
        <f t="shared" si="308"/>
        <v>45565.479166666664</v>
      </c>
    </row>
    <row r="6570" spans="1:7" x14ac:dyDescent="0.45">
      <c r="A6570">
        <v>0</v>
      </c>
      <c r="B6570">
        <v>0</v>
      </c>
      <c r="C6570" t="s">
        <v>6135</v>
      </c>
      <c r="D6570" t="s">
        <v>6136</v>
      </c>
      <c r="E6570" s="32">
        <f t="shared" si="306"/>
        <v>45565</v>
      </c>
      <c r="F6570" s="51">
        <f t="shared" si="307"/>
        <v>0.5</v>
      </c>
      <c r="G6570" s="33">
        <f t="shared" si="308"/>
        <v>45565.5</v>
      </c>
    </row>
    <row r="6571" spans="1:7" x14ac:dyDescent="0.45">
      <c r="A6571">
        <v>0</v>
      </c>
      <c r="B6571">
        <v>0</v>
      </c>
      <c r="C6571" t="s">
        <v>6136</v>
      </c>
      <c r="D6571" t="s">
        <v>6137</v>
      </c>
      <c r="E6571" s="32">
        <f t="shared" si="306"/>
        <v>45565</v>
      </c>
      <c r="F6571" s="51">
        <f t="shared" si="307"/>
        <v>0.52083333333333337</v>
      </c>
      <c r="G6571" s="33">
        <f t="shared" si="308"/>
        <v>45565.520833333336</v>
      </c>
    </row>
    <row r="6572" spans="1:7" x14ac:dyDescent="0.45">
      <c r="A6572">
        <v>0</v>
      </c>
      <c r="B6572">
        <v>0</v>
      </c>
      <c r="C6572" t="s">
        <v>6137</v>
      </c>
      <c r="D6572" t="s">
        <v>6138</v>
      </c>
      <c r="E6572" s="32">
        <f t="shared" si="306"/>
        <v>45565</v>
      </c>
      <c r="F6572" s="51">
        <f t="shared" si="307"/>
        <v>0.54166666666666663</v>
      </c>
      <c r="G6572" s="33">
        <f t="shared" si="308"/>
        <v>45565.541666666664</v>
      </c>
    </row>
    <row r="6573" spans="1:7" x14ac:dyDescent="0.45">
      <c r="A6573">
        <v>0</v>
      </c>
      <c r="B6573">
        <v>0</v>
      </c>
      <c r="C6573" t="s">
        <v>6138</v>
      </c>
      <c r="D6573" t="s">
        <v>6139</v>
      </c>
      <c r="E6573" s="32">
        <f t="shared" si="306"/>
        <v>45565</v>
      </c>
      <c r="F6573" s="51">
        <f t="shared" si="307"/>
        <v>0.5625</v>
      </c>
      <c r="G6573" s="33">
        <f t="shared" si="308"/>
        <v>45565.5625</v>
      </c>
    </row>
    <row r="6574" spans="1:7" x14ac:dyDescent="0.45">
      <c r="A6574">
        <v>0</v>
      </c>
      <c r="B6574">
        <v>0</v>
      </c>
      <c r="C6574" t="s">
        <v>6139</v>
      </c>
      <c r="D6574" t="s">
        <v>6140</v>
      </c>
      <c r="E6574" s="32">
        <f t="shared" si="306"/>
        <v>45565</v>
      </c>
      <c r="F6574" s="51">
        <f t="shared" si="307"/>
        <v>0.58333333333333337</v>
      </c>
      <c r="G6574" s="33">
        <f t="shared" si="308"/>
        <v>45565.583333333336</v>
      </c>
    </row>
    <row r="6575" spans="1:7" x14ac:dyDescent="0.45">
      <c r="A6575">
        <v>8.9800000000000005E-2</v>
      </c>
      <c r="B6575">
        <v>0.54</v>
      </c>
      <c r="C6575" t="s">
        <v>6140</v>
      </c>
      <c r="D6575" t="s">
        <v>6141</v>
      </c>
      <c r="E6575" s="32">
        <f t="shared" si="306"/>
        <v>45565</v>
      </c>
      <c r="F6575" s="51">
        <f t="shared" si="307"/>
        <v>0.60416666666666663</v>
      </c>
      <c r="G6575" s="33">
        <f t="shared" si="308"/>
        <v>45565.604166666664</v>
      </c>
    </row>
    <row r="6576" spans="1:7" x14ac:dyDescent="0.45">
      <c r="A6576">
        <v>0</v>
      </c>
      <c r="B6576">
        <v>0</v>
      </c>
      <c r="C6576" t="s">
        <v>6141</v>
      </c>
      <c r="D6576" t="s">
        <v>6142</v>
      </c>
      <c r="E6576" s="32">
        <f t="shared" si="306"/>
        <v>45565</v>
      </c>
      <c r="F6576" s="51">
        <f t="shared" si="307"/>
        <v>0.625</v>
      </c>
      <c r="G6576" s="33">
        <f t="shared" si="308"/>
        <v>45565.625</v>
      </c>
    </row>
    <row r="6577" spans="1:7" x14ac:dyDescent="0.45">
      <c r="A6577">
        <v>0</v>
      </c>
      <c r="B6577">
        <v>0</v>
      </c>
      <c r="C6577" t="s">
        <v>6142</v>
      </c>
      <c r="D6577" t="s">
        <v>6143</v>
      </c>
      <c r="E6577" s="32">
        <f t="shared" si="306"/>
        <v>45565</v>
      </c>
      <c r="F6577" s="51">
        <f t="shared" si="307"/>
        <v>0.64583333333333337</v>
      </c>
      <c r="G6577" s="33">
        <f t="shared" si="308"/>
        <v>45565.645833333336</v>
      </c>
    </row>
    <row r="6578" spans="1:7" x14ac:dyDescent="0.45">
      <c r="A6578">
        <v>0</v>
      </c>
      <c r="B6578">
        <v>0</v>
      </c>
      <c r="C6578" t="s">
        <v>6143</v>
      </c>
      <c r="D6578" t="s">
        <v>6144</v>
      </c>
      <c r="E6578" s="32">
        <f t="shared" si="306"/>
        <v>45565</v>
      </c>
      <c r="F6578" s="51">
        <f t="shared" si="307"/>
        <v>0.66666666666666663</v>
      </c>
      <c r="G6578" s="33">
        <f t="shared" si="308"/>
        <v>45565.666666666664</v>
      </c>
    </row>
    <row r="6579" spans="1:7" x14ac:dyDescent="0.45">
      <c r="A6579">
        <v>0</v>
      </c>
      <c r="B6579">
        <v>0</v>
      </c>
      <c r="C6579" t="s">
        <v>6144</v>
      </c>
      <c r="D6579" t="s">
        <v>6145</v>
      </c>
      <c r="E6579" s="32">
        <f t="shared" si="306"/>
        <v>45565</v>
      </c>
      <c r="F6579" s="51">
        <f t="shared" si="307"/>
        <v>0.6875</v>
      </c>
      <c r="G6579" s="33">
        <f t="shared" si="308"/>
        <v>45565.6875</v>
      </c>
    </row>
    <row r="6580" spans="1:7" x14ac:dyDescent="0.45">
      <c r="A6580">
        <v>0.1234</v>
      </c>
      <c r="B6580">
        <v>0.74</v>
      </c>
      <c r="C6580" t="s">
        <v>6145</v>
      </c>
      <c r="D6580" t="s">
        <v>6146</v>
      </c>
      <c r="E6580" s="32">
        <f t="shared" si="306"/>
        <v>45565</v>
      </c>
      <c r="F6580" s="51">
        <f t="shared" si="307"/>
        <v>0.70833333333333337</v>
      </c>
      <c r="G6580" s="33">
        <f t="shared" si="308"/>
        <v>45565.708333333336</v>
      </c>
    </row>
    <row r="6581" spans="1:7" x14ac:dyDescent="0.45">
      <c r="A6581">
        <v>0</v>
      </c>
      <c r="B6581">
        <v>0</v>
      </c>
      <c r="C6581" t="s">
        <v>6146</v>
      </c>
      <c r="D6581" t="s">
        <v>6147</v>
      </c>
      <c r="E6581" s="32">
        <f t="shared" si="306"/>
        <v>45565</v>
      </c>
      <c r="F6581" s="51">
        <f t="shared" si="307"/>
        <v>0.72916666666666663</v>
      </c>
      <c r="G6581" s="33">
        <f t="shared" si="308"/>
        <v>45565.729166666664</v>
      </c>
    </row>
    <row r="6582" spans="1:7" x14ac:dyDescent="0.45">
      <c r="A6582">
        <v>0</v>
      </c>
      <c r="B6582">
        <v>0</v>
      </c>
      <c r="C6582" t="s">
        <v>6147</v>
      </c>
      <c r="D6582" t="s">
        <v>6148</v>
      </c>
      <c r="E6582" s="32">
        <f t="shared" si="306"/>
        <v>45565</v>
      </c>
      <c r="F6582" s="51">
        <f t="shared" si="307"/>
        <v>0.75</v>
      </c>
      <c r="G6582" s="33">
        <f t="shared" si="308"/>
        <v>45565.75</v>
      </c>
    </row>
    <row r="6583" spans="1:7" x14ac:dyDescent="0.45">
      <c r="A6583">
        <v>0</v>
      </c>
      <c r="B6583">
        <v>0</v>
      </c>
      <c r="C6583" t="s">
        <v>6148</v>
      </c>
      <c r="D6583" t="s">
        <v>6149</v>
      </c>
      <c r="E6583" s="32">
        <f t="shared" si="306"/>
        <v>45565</v>
      </c>
      <c r="F6583" s="51">
        <f t="shared" si="307"/>
        <v>0.77083333333333337</v>
      </c>
      <c r="G6583" s="33">
        <f t="shared" si="308"/>
        <v>45565.770833333336</v>
      </c>
    </row>
    <row r="6584" spans="1:7" x14ac:dyDescent="0.45">
      <c r="A6584">
        <v>0</v>
      </c>
      <c r="B6584">
        <v>0</v>
      </c>
      <c r="C6584" t="s">
        <v>6149</v>
      </c>
      <c r="D6584" t="s">
        <v>6150</v>
      </c>
      <c r="E6584" s="32">
        <f t="shared" si="306"/>
        <v>45565</v>
      </c>
      <c r="F6584" s="51">
        <f t="shared" si="307"/>
        <v>0.79166666666666663</v>
      </c>
      <c r="G6584" s="33">
        <f t="shared" si="308"/>
        <v>45565.791666666664</v>
      </c>
    </row>
    <row r="6585" spans="1:7" x14ac:dyDescent="0.45">
      <c r="A6585">
        <v>0</v>
      </c>
      <c r="B6585">
        <v>0</v>
      </c>
      <c r="C6585" t="s">
        <v>6150</v>
      </c>
      <c r="D6585" t="s">
        <v>6151</v>
      </c>
      <c r="E6585" s="32">
        <f t="shared" si="306"/>
        <v>45565</v>
      </c>
      <c r="F6585" s="51">
        <f t="shared" si="307"/>
        <v>0.8125</v>
      </c>
      <c r="G6585" s="33">
        <f t="shared" si="308"/>
        <v>45565.8125</v>
      </c>
    </row>
    <row r="6586" spans="1:7" x14ac:dyDescent="0.45">
      <c r="A6586">
        <v>0.17949999999999999</v>
      </c>
      <c r="B6586">
        <v>1.07</v>
      </c>
      <c r="C6586" t="s">
        <v>6151</v>
      </c>
      <c r="D6586" t="s">
        <v>6152</v>
      </c>
      <c r="E6586" s="32">
        <f t="shared" si="306"/>
        <v>45565</v>
      </c>
      <c r="F6586" s="51">
        <f t="shared" si="307"/>
        <v>0.83333333333333337</v>
      </c>
      <c r="G6586" s="33">
        <f t="shared" si="308"/>
        <v>45565.833333333336</v>
      </c>
    </row>
    <row r="6587" spans="1:7" x14ac:dyDescent="0.45">
      <c r="A6587">
        <v>0</v>
      </c>
      <c r="B6587">
        <v>0</v>
      </c>
      <c r="C6587" t="s">
        <v>6152</v>
      </c>
      <c r="D6587" t="s">
        <v>6153</v>
      </c>
      <c r="E6587" s="32">
        <f t="shared" si="306"/>
        <v>45565</v>
      </c>
      <c r="F6587" s="51">
        <f t="shared" si="307"/>
        <v>0.85416666666666663</v>
      </c>
      <c r="G6587" s="33">
        <f t="shared" si="308"/>
        <v>45565.854166666664</v>
      </c>
    </row>
    <row r="6588" spans="1:7" x14ac:dyDescent="0.45">
      <c r="A6588">
        <v>0</v>
      </c>
      <c r="B6588">
        <v>0</v>
      </c>
      <c r="C6588" t="s">
        <v>6153</v>
      </c>
      <c r="D6588" t="s">
        <v>6154</v>
      </c>
      <c r="E6588" s="32">
        <f t="shared" si="306"/>
        <v>45565</v>
      </c>
      <c r="F6588" s="51">
        <f t="shared" si="307"/>
        <v>0.875</v>
      </c>
      <c r="G6588" s="33">
        <f t="shared" si="308"/>
        <v>45565.875</v>
      </c>
    </row>
    <row r="6589" spans="1:7" x14ac:dyDescent="0.45">
      <c r="A6589">
        <v>0</v>
      </c>
      <c r="B6589">
        <v>0</v>
      </c>
      <c r="C6589" t="s">
        <v>6154</v>
      </c>
      <c r="D6589" t="s">
        <v>6155</v>
      </c>
      <c r="E6589" s="32">
        <f t="shared" si="306"/>
        <v>45565</v>
      </c>
      <c r="F6589" s="51">
        <f t="shared" si="307"/>
        <v>0.89583333333333337</v>
      </c>
      <c r="G6589" s="33">
        <f t="shared" si="308"/>
        <v>45565.895833333336</v>
      </c>
    </row>
    <row r="6590" spans="1:7" x14ac:dyDescent="0.45">
      <c r="A6590">
        <v>6.7299999999999999E-2</v>
      </c>
      <c r="B6590">
        <v>0.4</v>
      </c>
      <c r="C6590" t="s">
        <v>6155</v>
      </c>
      <c r="D6590" t="s">
        <v>6156</v>
      </c>
      <c r="E6590" s="32">
        <f t="shared" si="306"/>
        <v>45565</v>
      </c>
      <c r="F6590" s="51">
        <f t="shared" si="307"/>
        <v>0.91666666666666663</v>
      </c>
      <c r="G6590" s="33">
        <f t="shared" si="308"/>
        <v>45565.916666666664</v>
      </c>
    </row>
    <row r="6591" spans="1:7" x14ac:dyDescent="0.45">
      <c r="A6591">
        <v>0</v>
      </c>
      <c r="B6591">
        <v>0</v>
      </c>
      <c r="C6591" t="s">
        <v>6156</v>
      </c>
      <c r="D6591" t="s">
        <v>6157</v>
      </c>
      <c r="E6591" s="32">
        <f t="shared" si="306"/>
        <v>45565</v>
      </c>
      <c r="F6591" s="51">
        <f t="shared" si="307"/>
        <v>0.9375</v>
      </c>
      <c r="G6591" s="33">
        <f t="shared" si="308"/>
        <v>45565.9375</v>
      </c>
    </row>
    <row r="6592" spans="1:7" x14ac:dyDescent="0.45">
      <c r="A6592">
        <v>0</v>
      </c>
      <c r="B6592">
        <v>0</v>
      </c>
      <c r="C6592" t="s">
        <v>6157</v>
      </c>
      <c r="D6592" t="s">
        <v>6158</v>
      </c>
      <c r="E6592" s="32">
        <f t="shared" si="306"/>
        <v>45565</v>
      </c>
      <c r="F6592" s="51">
        <f t="shared" si="307"/>
        <v>0.95833333333333337</v>
      </c>
      <c r="G6592" s="33">
        <f t="shared" si="308"/>
        <v>45565.958333333336</v>
      </c>
    </row>
    <row r="6593" spans="1:7" x14ac:dyDescent="0.45">
      <c r="A6593">
        <v>0</v>
      </c>
      <c r="B6593">
        <v>0</v>
      </c>
      <c r="C6593" t="s">
        <v>6158</v>
      </c>
      <c r="D6593" t="s">
        <v>6159</v>
      </c>
      <c r="E6593" s="32">
        <f t="shared" si="306"/>
        <v>45565</v>
      </c>
      <c r="F6593" s="51">
        <f t="shared" si="307"/>
        <v>0.97916666666666663</v>
      </c>
      <c r="G6593" s="33">
        <f t="shared" si="308"/>
        <v>45565.979166666664</v>
      </c>
    </row>
    <row r="6594" spans="1:7" x14ac:dyDescent="0.45">
      <c r="A6594">
        <v>0</v>
      </c>
      <c r="B6594">
        <v>0</v>
      </c>
      <c r="C6594" t="s">
        <v>6159</v>
      </c>
      <c r="D6594" t="s">
        <v>6160</v>
      </c>
      <c r="E6594" s="32">
        <f t="shared" si="306"/>
        <v>45566</v>
      </c>
      <c r="F6594" s="51">
        <f t="shared" si="307"/>
        <v>0</v>
      </c>
      <c r="G6594" s="33">
        <f t="shared" si="308"/>
        <v>45566</v>
      </c>
    </row>
    <row r="6595" spans="1:7" x14ac:dyDescent="0.45">
      <c r="A6595">
        <v>0</v>
      </c>
      <c r="B6595">
        <v>0</v>
      </c>
      <c r="C6595" t="s">
        <v>6160</v>
      </c>
      <c r="D6595" t="s">
        <v>6161</v>
      </c>
      <c r="E6595" s="32">
        <f t="shared" si="306"/>
        <v>45566</v>
      </c>
      <c r="F6595" s="51">
        <f t="shared" si="307"/>
        <v>2.0833333333333332E-2</v>
      </c>
      <c r="G6595" s="33">
        <f t="shared" si="308"/>
        <v>45566.020833333336</v>
      </c>
    </row>
    <row r="6596" spans="1:7" x14ac:dyDescent="0.45">
      <c r="A6596">
        <v>0</v>
      </c>
      <c r="B6596">
        <v>0</v>
      </c>
      <c r="C6596" t="s">
        <v>6161</v>
      </c>
      <c r="D6596" t="s">
        <v>6162</v>
      </c>
      <c r="E6596" s="32">
        <f t="shared" ref="E6596:E6659" si="309">DATE(MID(C6596,2,4),MID(C6596,7,2),MID(C6596,10,2))</f>
        <v>45566</v>
      </c>
      <c r="F6596" s="51">
        <f t="shared" ref="F6596:F6659" si="310">TIME(MID(C6596,13,2),MID(C6596,16,2),0)</f>
        <v>4.1666666666666664E-2</v>
      </c>
      <c r="G6596" s="33">
        <f t="shared" ref="G6596:G6659" si="311">E6596+F6596</f>
        <v>45566.041666666664</v>
      </c>
    </row>
    <row r="6597" spans="1:7" x14ac:dyDescent="0.45">
      <c r="A6597">
        <v>0</v>
      </c>
      <c r="B6597">
        <v>0</v>
      </c>
      <c r="C6597" t="s">
        <v>6162</v>
      </c>
      <c r="D6597" t="s">
        <v>6163</v>
      </c>
      <c r="E6597" s="32">
        <f t="shared" si="309"/>
        <v>45566</v>
      </c>
      <c r="F6597" s="51">
        <f t="shared" si="310"/>
        <v>6.25E-2</v>
      </c>
      <c r="G6597" s="33">
        <f t="shared" si="311"/>
        <v>45566.0625</v>
      </c>
    </row>
    <row r="6598" spans="1:7" x14ac:dyDescent="0.45">
      <c r="A6598">
        <v>0</v>
      </c>
      <c r="B6598">
        <v>0</v>
      </c>
      <c r="C6598" t="s">
        <v>6163</v>
      </c>
      <c r="D6598" t="s">
        <v>6164</v>
      </c>
      <c r="E6598" s="32">
        <f t="shared" si="309"/>
        <v>45566</v>
      </c>
      <c r="F6598" s="51">
        <f t="shared" si="310"/>
        <v>8.3333333333333329E-2</v>
      </c>
      <c r="G6598" s="33">
        <f t="shared" si="311"/>
        <v>45566.083333333336</v>
      </c>
    </row>
    <row r="6599" spans="1:7" x14ac:dyDescent="0.45">
      <c r="A6599">
        <v>0</v>
      </c>
      <c r="B6599">
        <v>0</v>
      </c>
      <c r="C6599" t="s">
        <v>6164</v>
      </c>
      <c r="D6599" t="s">
        <v>6165</v>
      </c>
      <c r="E6599" s="32">
        <f t="shared" si="309"/>
        <v>45566</v>
      </c>
      <c r="F6599" s="51">
        <f t="shared" si="310"/>
        <v>0.10416666666666667</v>
      </c>
      <c r="G6599" s="33">
        <f t="shared" si="311"/>
        <v>45566.104166666664</v>
      </c>
    </row>
    <row r="6600" spans="1:7" x14ac:dyDescent="0.45">
      <c r="A6600">
        <v>0</v>
      </c>
      <c r="B6600">
        <v>0</v>
      </c>
      <c r="C6600" t="s">
        <v>6165</v>
      </c>
      <c r="D6600" t="s">
        <v>6166</v>
      </c>
      <c r="E6600" s="32">
        <f t="shared" si="309"/>
        <v>45566</v>
      </c>
      <c r="F6600" s="51">
        <f t="shared" si="310"/>
        <v>0.125</v>
      </c>
      <c r="G6600" s="33">
        <f t="shared" si="311"/>
        <v>45566.125</v>
      </c>
    </row>
    <row r="6601" spans="1:7" x14ac:dyDescent="0.45">
      <c r="A6601">
        <v>0</v>
      </c>
      <c r="B6601">
        <v>0</v>
      </c>
      <c r="C6601" t="s">
        <v>6166</v>
      </c>
      <c r="D6601" t="s">
        <v>6167</v>
      </c>
      <c r="E6601" s="32">
        <f t="shared" si="309"/>
        <v>45566</v>
      </c>
      <c r="F6601" s="51">
        <f t="shared" si="310"/>
        <v>0.14583333333333334</v>
      </c>
      <c r="G6601" s="33">
        <f t="shared" si="311"/>
        <v>45566.145833333336</v>
      </c>
    </row>
    <row r="6602" spans="1:7" x14ac:dyDescent="0.45">
      <c r="A6602">
        <v>0</v>
      </c>
      <c r="B6602">
        <v>0</v>
      </c>
      <c r="C6602" t="s">
        <v>6167</v>
      </c>
      <c r="D6602" t="s">
        <v>6168</v>
      </c>
      <c r="E6602" s="32">
        <f t="shared" si="309"/>
        <v>45566</v>
      </c>
      <c r="F6602" s="51">
        <f t="shared" si="310"/>
        <v>0.16666666666666666</v>
      </c>
      <c r="G6602" s="33">
        <f t="shared" si="311"/>
        <v>45566.166666666664</v>
      </c>
    </row>
    <row r="6603" spans="1:7" x14ac:dyDescent="0.45">
      <c r="A6603">
        <v>0</v>
      </c>
      <c r="B6603">
        <v>0</v>
      </c>
      <c r="C6603" t="s">
        <v>6168</v>
      </c>
      <c r="D6603" t="s">
        <v>6169</v>
      </c>
      <c r="E6603" s="32">
        <f t="shared" si="309"/>
        <v>45566</v>
      </c>
      <c r="F6603" s="51">
        <f t="shared" si="310"/>
        <v>0.1875</v>
      </c>
      <c r="G6603" s="33">
        <f t="shared" si="311"/>
        <v>45566.1875</v>
      </c>
    </row>
    <row r="6604" spans="1:7" x14ac:dyDescent="0.45">
      <c r="A6604">
        <v>0</v>
      </c>
      <c r="B6604">
        <v>0</v>
      </c>
      <c r="C6604" t="s">
        <v>6169</v>
      </c>
      <c r="D6604" t="s">
        <v>6170</v>
      </c>
      <c r="E6604" s="32">
        <f t="shared" si="309"/>
        <v>45566</v>
      </c>
      <c r="F6604" s="51">
        <f t="shared" si="310"/>
        <v>0.20833333333333334</v>
      </c>
      <c r="G6604" s="33">
        <f t="shared" si="311"/>
        <v>45566.208333333336</v>
      </c>
    </row>
    <row r="6605" spans="1:7" x14ac:dyDescent="0.45">
      <c r="A6605">
        <v>0</v>
      </c>
      <c r="B6605">
        <v>0</v>
      </c>
      <c r="C6605" t="s">
        <v>6170</v>
      </c>
      <c r="D6605" t="s">
        <v>6171</v>
      </c>
      <c r="E6605" s="32">
        <f t="shared" si="309"/>
        <v>45566</v>
      </c>
      <c r="F6605" s="51">
        <f t="shared" si="310"/>
        <v>0.22916666666666666</v>
      </c>
      <c r="G6605" s="33">
        <f t="shared" si="311"/>
        <v>45566.229166666664</v>
      </c>
    </row>
    <row r="6606" spans="1:7" x14ac:dyDescent="0.45">
      <c r="A6606">
        <v>0</v>
      </c>
      <c r="B6606">
        <v>0</v>
      </c>
      <c r="C6606" t="s">
        <v>6171</v>
      </c>
      <c r="D6606" t="s">
        <v>6172</v>
      </c>
      <c r="E6606" s="32">
        <f t="shared" si="309"/>
        <v>45566</v>
      </c>
      <c r="F6606" s="51">
        <f t="shared" si="310"/>
        <v>0.25</v>
      </c>
      <c r="G6606" s="33">
        <f t="shared" si="311"/>
        <v>45566.25</v>
      </c>
    </row>
    <row r="6607" spans="1:7" x14ac:dyDescent="0.45">
      <c r="A6607">
        <v>0</v>
      </c>
      <c r="B6607">
        <v>0</v>
      </c>
      <c r="C6607" t="s">
        <v>6172</v>
      </c>
      <c r="D6607" t="s">
        <v>6173</v>
      </c>
      <c r="E6607" s="32">
        <f t="shared" si="309"/>
        <v>45566</v>
      </c>
      <c r="F6607" s="51">
        <f t="shared" si="310"/>
        <v>0.27083333333333331</v>
      </c>
      <c r="G6607" s="33">
        <f t="shared" si="311"/>
        <v>45566.270833333336</v>
      </c>
    </row>
    <row r="6608" spans="1:7" x14ac:dyDescent="0.45">
      <c r="A6608">
        <v>0.40389999999999998</v>
      </c>
      <c r="B6608">
        <v>2.41</v>
      </c>
      <c r="C6608" t="s">
        <v>6173</v>
      </c>
      <c r="D6608" t="s">
        <v>6174</v>
      </c>
      <c r="E6608" s="32">
        <f t="shared" si="309"/>
        <v>45566</v>
      </c>
      <c r="F6608" s="51">
        <f t="shared" si="310"/>
        <v>0.29166666666666669</v>
      </c>
      <c r="G6608" s="33">
        <f t="shared" si="311"/>
        <v>45566.291666666664</v>
      </c>
    </row>
    <row r="6609" spans="1:7" x14ac:dyDescent="0.45">
      <c r="A6609">
        <v>0</v>
      </c>
      <c r="B6609">
        <v>0</v>
      </c>
      <c r="C6609" t="s">
        <v>6174</v>
      </c>
      <c r="D6609" t="s">
        <v>6175</v>
      </c>
      <c r="E6609" s="32">
        <f t="shared" si="309"/>
        <v>45566</v>
      </c>
      <c r="F6609" s="51">
        <f t="shared" si="310"/>
        <v>0.3125</v>
      </c>
      <c r="G6609" s="33">
        <f t="shared" si="311"/>
        <v>45566.3125</v>
      </c>
    </row>
    <row r="6610" spans="1:7" x14ac:dyDescent="0.45">
      <c r="A6610">
        <v>0</v>
      </c>
      <c r="B6610">
        <v>0</v>
      </c>
      <c r="C6610" t="s">
        <v>6175</v>
      </c>
      <c r="D6610" t="s">
        <v>6176</v>
      </c>
      <c r="E6610" s="32">
        <f t="shared" si="309"/>
        <v>45566</v>
      </c>
      <c r="F6610" s="51">
        <f t="shared" si="310"/>
        <v>0.33333333333333331</v>
      </c>
      <c r="G6610" s="33">
        <f t="shared" si="311"/>
        <v>45566.333333333336</v>
      </c>
    </row>
    <row r="6611" spans="1:7" x14ac:dyDescent="0.45">
      <c r="A6611">
        <v>0</v>
      </c>
      <c r="B6611">
        <v>0</v>
      </c>
      <c r="C6611" t="s">
        <v>6176</v>
      </c>
      <c r="D6611" t="s">
        <v>6177</v>
      </c>
      <c r="E6611" s="32">
        <f t="shared" si="309"/>
        <v>45566</v>
      </c>
      <c r="F6611" s="51">
        <f t="shared" si="310"/>
        <v>0.35416666666666669</v>
      </c>
      <c r="G6611" s="33">
        <f t="shared" si="311"/>
        <v>45566.354166666664</v>
      </c>
    </row>
    <row r="6612" spans="1:7" x14ac:dyDescent="0.45">
      <c r="A6612">
        <v>0</v>
      </c>
      <c r="B6612">
        <v>0</v>
      </c>
      <c r="C6612" t="s">
        <v>6177</v>
      </c>
      <c r="D6612" t="s">
        <v>6178</v>
      </c>
      <c r="E6612" s="32">
        <f t="shared" si="309"/>
        <v>45566</v>
      </c>
      <c r="F6612" s="51">
        <f t="shared" si="310"/>
        <v>0.375</v>
      </c>
      <c r="G6612" s="33">
        <f t="shared" si="311"/>
        <v>45566.375</v>
      </c>
    </row>
    <row r="6613" spans="1:7" x14ac:dyDescent="0.45">
      <c r="A6613">
        <v>0</v>
      </c>
      <c r="B6613">
        <v>0</v>
      </c>
      <c r="C6613" t="s">
        <v>6178</v>
      </c>
      <c r="D6613" t="s">
        <v>6179</v>
      </c>
      <c r="E6613" s="32">
        <f t="shared" si="309"/>
        <v>45566</v>
      </c>
      <c r="F6613" s="51">
        <f t="shared" si="310"/>
        <v>0.39583333333333331</v>
      </c>
      <c r="G6613" s="33">
        <f t="shared" si="311"/>
        <v>45566.395833333336</v>
      </c>
    </row>
    <row r="6614" spans="1:7" x14ac:dyDescent="0.45">
      <c r="A6614">
        <v>0</v>
      </c>
      <c r="B6614">
        <v>0</v>
      </c>
      <c r="C6614" t="s">
        <v>6179</v>
      </c>
      <c r="D6614" t="s">
        <v>6180</v>
      </c>
      <c r="E6614" s="32">
        <f t="shared" si="309"/>
        <v>45566</v>
      </c>
      <c r="F6614" s="51">
        <f t="shared" si="310"/>
        <v>0.41666666666666669</v>
      </c>
      <c r="G6614" s="33">
        <f t="shared" si="311"/>
        <v>45566.416666666664</v>
      </c>
    </row>
    <row r="6615" spans="1:7" x14ac:dyDescent="0.45">
      <c r="A6615">
        <v>0</v>
      </c>
      <c r="B6615">
        <v>0</v>
      </c>
      <c r="C6615" t="s">
        <v>6180</v>
      </c>
      <c r="D6615" t="s">
        <v>6181</v>
      </c>
      <c r="E6615" s="32">
        <f t="shared" si="309"/>
        <v>45566</v>
      </c>
      <c r="F6615" s="51">
        <f t="shared" si="310"/>
        <v>0.4375</v>
      </c>
      <c r="G6615" s="33">
        <f t="shared" si="311"/>
        <v>45566.4375</v>
      </c>
    </row>
    <row r="6616" spans="1:7" x14ac:dyDescent="0.45">
      <c r="A6616">
        <v>0</v>
      </c>
      <c r="B6616">
        <v>0</v>
      </c>
      <c r="C6616" t="s">
        <v>6181</v>
      </c>
      <c r="D6616" t="s">
        <v>6182</v>
      </c>
      <c r="E6616" s="32">
        <f t="shared" si="309"/>
        <v>45566</v>
      </c>
      <c r="F6616" s="51">
        <f t="shared" si="310"/>
        <v>0.45833333333333331</v>
      </c>
      <c r="G6616" s="33">
        <f t="shared" si="311"/>
        <v>45566.458333333336</v>
      </c>
    </row>
    <row r="6617" spans="1:7" x14ac:dyDescent="0.45">
      <c r="A6617">
        <v>0</v>
      </c>
      <c r="B6617">
        <v>0</v>
      </c>
      <c r="C6617" t="s">
        <v>6182</v>
      </c>
      <c r="D6617" t="s">
        <v>6183</v>
      </c>
      <c r="E6617" s="32">
        <f t="shared" si="309"/>
        <v>45566</v>
      </c>
      <c r="F6617" s="51">
        <f t="shared" si="310"/>
        <v>0.47916666666666669</v>
      </c>
      <c r="G6617" s="33">
        <f t="shared" si="311"/>
        <v>45566.479166666664</v>
      </c>
    </row>
    <row r="6618" spans="1:7" x14ac:dyDescent="0.45">
      <c r="A6618">
        <v>0.2132</v>
      </c>
      <c r="B6618">
        <v>1.27</v>
      </c>
      <c r="C6618" t="s">
        <v>6183</v>
      </c>
      <c r="D6618" t="s">
        <v>6184</v>
      </c>
      <c r="E6618" s="32">
        <f t="shared" si="309"/>
        <v>45566</v>
      </c>
      <c r="F6618" s="51">
        <f t="shared" si="310"/>
        <v>0.5</v>
      </c>
      <c r="G6618" s="33">
        <f t="shared" si="311"/>
        <v>45566.5</v>
      </c>
    </row>
    <row r="6619" spans="1:7" x14ac:dyDescent="0.45">
      <c r="A6619">
        <v>0.35909999999999997</v>
      </c>
      <c r="B6619">
        <v>2.14</v>
      </c>
      <c r="C6619" t="s">
        <v>6184</v>
      </c>
      <c r="D6619" t="s">
        <v>6185</v>
      </c>
      <c r="E6619" s="32">
        <f t="shared" si="309"/>
        <v>45566</v>
      </c>
      <c r="F6619" s="51">
        <f t="shared" si="310"/>
        <v>0.52083333333333337</v>
      </c>
      <c r="G6619" s="33">
        <f t="shared" si="311"/>
        <v>45566.520833333336</v>
      </c>
    </row>
    <row r="6620" spans="1:7" x14ac:dyDescent="0.45">
      <c r="A6620">
        <v>0.17949999999999999</v>
      </c>
      <c r="B6620">
        <v>1.07</v>
      </c>
      <c r="C6620" t="s">
        <v>6185</v>
      </c>
      <c r="D6620" t="s">
        <v>6186</v>
      </c>
      <c r="E6620" s="32">
        <f t="shared" si="309"/>
        <v>45566</v>
      </c>
      <c r="F6620" s="51">
        <f t="shared" si="310"/>
        <v>0.54166666666666663</v>
      </c>
      <c r="G6620" s="33">
        <f t="shared" si="311"/>
        <v>45566.541666666664</v>
      </c>
    </row>
    <row r="6621" spans="1:7" x14ac:dyDescent="0.45">
      <c r="A6621">
        <v>0.11219999999999999</v>
      </c>
      <c r="B6621">
        <v>0.67</v>
      </c>
      <c r="C6621" t="s">
        <v>6186</v>
      </c>
      <c r="D6621" t="s">
        <v>6187</v>
      </c>
      <c r="E6621" s="32">
        <f t="shared" si="309"/>
        <v>45566</v>
      </c>
      <c r="F6621" s="51">
        <f t="shared" si="310"/>
        <v>0.5625</v>
      </c>
      <c r="G6621" s="33">
        <f t="shared" si="311"/>
        <v>45566.5625</v>
      </c>
    </row>
    <row r="6622" spans="1:7" x14ac:dyDescent="0.45">
      <c r="A6622">
        <v>0.44879999999999998</v>
      </c>
      <c r="B6622">
        <v>2.68</v>
      </c>
      <c r="C6622" t="s">
        <v>6187</v>
      </c>
      <c r="D6622" t="s">
        <v>6188</v>
      </c>
      <c r="E6622" s="32">
        <f t="shared" si="309"/>
        <v>45566</v>
      </c>
      <c r="F6622" s="51">
        <f t="shared" si="310"/>
        <v>0.58333333333333337</v>
      </c>
      <c r="G6622" s="33">
        <f t="shared" si="311"/>
        <v>45566.583333333336</v>
      </c>
    </row>
    <row r="6623" spans="1:7" x14ac:dyDescent="0.45">
      <c r="A6623">
        <v>0.32540000000000002</v>
      </c>
      <c r="B6623">
        <v>1.94</v>
      </c>
      <c r="C6623" t="s">
        <v>6188</v>
      </c>
      <c r="D6623" t="s">
        <v>6189</v>
      </c>
      <c r="E6623" s="32">
        <f t="shared" si="309"/>
        <v>45566</v>
      </c>
      <c r="F6623" s="51">
        <f t="shared" si="310"/>
        <v>0.60416666666666663</v>
      </c>
      <c r="G6623" s="33">
        <f t="shared" si="311"/>
        <v>45566.604166666664</v>
      </c>
    </row>
    <row r="6624" spans="1:7" x14ac:dyDescent="0.45">
      <c r="A6624">
        <v>0.39269999999999999</v>
      </c>
      <c r="B6624">
        <v>2.34</v>
      </c>
      <c r="C6624" t="s">
        <v>6189</v>
      </c>
      <c r="D6624" t="s">
        <v>6190</v>
      </c>
      <c r="E6624" s="32">
        <f t="shared" si="309"/>
        <v>45566</v>
      </c>
      <c r="F6624" s="51">
        <f t="shared" si="310"/>
        <v>0.625</v>
      </c>
      <c r="G6624" s="33">
        <f t="shared" si="311"/>
        <v>45566.625</v>
      </c>
    </row>
    <row r="6625" spans="1:7" x14ac:dyDescent="0.45">
      <c r="A6625">
        <v>0.79669999999999996</v>
      </c>
      <c r="B6625">
        <v>4.75</v>
      </c>
      <c r="C6625" t="s">
        <v>6190</v>
      </c>
      <c r="D6625" t="s">
        <v>6191</v>
      </c>
      <c r="E6625" s="32">
        <f t="shared" si="309"/>
        <v>45566</v>
      </c>
      <c r="F6625" s="51">
        <f t="shared" si="310"/>
        <v>0.64583333333333337</v>
      </c>
      <c r="G6625" s="33">
        <f t="shared" si="311"/>
        <v>45566.645833333336</v>
      </c>
    </row>
    <row r="6626" spans="1:7" x14ac:dyDescent="0.45">
      <c r="A6626">
        <v>0</v>
      </c>
      <c r="B6626">
        <v>0</v>
      </c>
      <c r="C6626" t="s">
        <v>6191</v>
      </c>
      <c r="D6626" t="s">
        <v>6192</v>
      </c>
      <c r="E6626" s="32">
        <f t="shared" si="309"/>
        <v>45566</v>
      </c>
      <c r="F6626" s="51">
        <f t="shared" si="310"/>
        <v>0.66666666666666663</v>
      </c>
      <c r="G6626" s="33">
        <f t="shared" si="311"/>
        <v>45566.666666666664</v>
      </c>
    </row>
    <row r="6627" spans="1:7" x14ac:dyDescent="0.45">
      <c r="A6627">
        <v>0</v>
      </c>
      <c r="B6627">
        <v>0</v>
      </c>
      <c r="C6627" t="s">
        <v>6192</v>
      </c>
      <c r="D6627" t="s">
        <v>6193</v>
      </c>
      <c r="E6627" s="32">
        <f t="shared" si="309"/>
        <v>45566</v>
      </c>
      <c r="F6627" s="51">
        <f t="shared" si="310"/>
        <v>0.6875</v>
      </c>
      <c r="G6627" s="33">
        <f t="shared" si="311"/>
        <v>45566.6875</v>
      </c>
    </row>
    <row r="6628" spans="1:7" x14ac:dyDescent="0.45">
      <c r="A6628">
        <v>0</v>
      </c>
      <c r="B6628">
        <v>0</v>
      </c>
      <c r="C6628" t="s">
        <v>6193</v>
      </c>
      <c r="D6628" t="s">
        <v>6194</v>
      </c>
      <c r="E6628" s="32">
        <f t="shared" si="309"/>
        <v>45566</v>
      </c>
      <c r="F6628" s="51">
        <f t="shared" si="310"/>
        <v>0.70833333333333337</v>
      </c>
      <c r="G6628" s="33">
        <f t="shared" si="311"/>
        <v>45566.708333333336</v>
      </c>
    </row>
    <row r="6629" spans="1:7" x14ac:dyDescent="0.45">
      <c r="A6629">
        <v>0</v>
      </c>
      <c r="B6629">
        <v>0</v>
      </c>
      <c r="C6629" t="s">
        <v>6194</v>
      </c>
      <c r="D6629" t="s">
        <v>6195</v>
      </c>
      <c r="E6629" s="32">
        <f t="shared" si="309"/>
        <v>45566</v>
      </c>
      <c r="F6629" s="51">
        <f t="shared" si="310"/>
        <v>0.72916666666666663</v>
      </c>
      <c r="G6629" s="33">
        <f t="shared" si="311"/>
        <v>45566.729166666664</v>
      </c>
    </row>
    <row r="6630" spans="1:7" x14ac:dyDescent="0.45">
      <c r="A6630">
        <v>0</v>
      </c>
      <c r="B6630">
        <v>0</v>
      </c>
      <c r="C6630" t="s">
        <v>6195</v>
      </c>
      <c r="D6630" t="s">
        <v>6196</v>
      </c>
      <c r="E6630" s="32">
        <f t="shared" si="309"/>
        <v>45566</v>
      </c>
      <c r="F6630" s="51">
        <f t="shared" si="310"/>
        <v>0.75</v>
      </c>
      <c r="G6630" s="33">
        <f t="shared" si="311"/>
        <v>45566.75</v>
      </c>
    </row>
    <row r="6631" spans="1:7" x14ac:dyDescent="0.45">
      <c r="A6631">
        <v>2.24E-2</v>
      </c>
      <c r="B6631">
        <v>0.13</v>
      </c>
      <c r="C6631" t="s">
        <v>6196</v>
      </c>
      <c r="D6631" t="s">
        <v>6197</v>
      </c>
      <c r="E6631" s="32">
        <f t="shared" si="309"/>
        <v>45566</v>
      </c>
      <c r="F6631" s="51">
        <f t="shared" si="310"/>
        <v>0.77083333333333337</v>
      </c>
      <c r="G6631" s="33">
        <f t="shared" si="311"/>
        <v>45566.770833333336</v>
      </c>
    </row>
    <row r="6632" spans="1:7" x14ac:dyDescent="0.45">
      <c r="A6632">
        <v>0.38150000000000001</v>
      </c>
      <c r="B6632">
        <v>2.2799999999999998</v>
      </c>
      <c r="C6632" t="s">
        <v>6197</v>
      </c>
      <c r="D6632" t="s">
        <v>6198</v>
      </c>
      <c r="E6632" s="32">
        <f t="shared" si="309"/>
        <v>45566</v>
      </c>
      <c r="F6632" s="51">
        <f t="shared" si="310"/>
        <v>0.79166666666666663</v>
      </c>
      <c r="G6632" s="33">
        <f t="shared" si="311"/>
        <v>45566.791666666664</v>
      </c>
    </row>
    <row r="6633" spans="1:7" x14ac:dyDescent="0.45">
      <c r="A6633">
        <v>0.65080000000000005</v>
      </c>
      <c r="B6633">
        <v>3.88</v>
      </c>
      <c r="C6633" t="s">
        <v>6198</v>
      </c>
      <c r="D6633" t="s">
        <v>6199</v>
      </c>
      <c r="E6633" s="32">
        <f t="shared" si="309"/>
        <v>45566</v>
      </c>
      <c r="F6633" s="51">
        <f t="shared" si="310"/>
        <v>0.8125</v>
      </c>
      <c r="G6633" s="33">
        <f t="shared" si="311"/>
        <v>45566.8125</v>
      </c>
    </row>
    <row r="6634" spans="1:7" x14ac:dyDescent="0.45">
      <c r="A6634">
        <v>0.59470000000000001</v>
      </c>
      <c r="B6634">
        <v>3.55</v>
      </c>
      <c r="C6634" t="s">
        <v>6199</v>
      </c>
      <c r="D6634" t="s">
        <v>6200</v>
      </c>
      <c r="E6634" s="32">
        <f t="shared" si="309"/>
        <v>45566</v>
      </c>
      <c r="F6634" s="51">
        <f t="shared" si="310"/>
        <v>0.83333333333333337</v>
      </c>
      <c r="G6634" s="33">
        <f t="shared" si="311"/>
        <v>45566.833333333336</v>
      </c>
    </row>
    <row r="6635" spans="1:7" x14ac:dyDescent="0.45">
      <c r="A6635">
        <v>7.85E-2</v>
      </c>
      <c r="B6635">
        <v>0.47</v>
      </c>
      <c r="C6635" t="s">
        <v>6200</v>
      </c>
      <c r="D6635" t="s">
        <v>6201</v>
      </c>
      <c r="E6635" s="32">
        <f t="shared" si="309"/>
        <v>45566</v>
      </c>
      <c r="F6635" s="51">
        <f t="shared" si="310"/>
        <v>0.85416666666666663</v>
      </c>
      <c r="G6635" s="33">
        <f t="shared" si="311"/>
        <v>45566.854166666664</v>
      </c>
    </row>
    <row r="6636" spans="1:7" x14ac:dyDescent="0.45">
      <c r="A6636">
        <v>2.24E-2</v>
      </c>
      <c r="B6636">
        <v>0.13</v>
      </c>
      <c r="C6636" t="s">
        <v>6201</v>
      </c>
      <c r="D6636" t="s">
        <v>6202</v>
      </c>
      <c r="E6636" s="32">
        <f t="shared" si="309"/>
        <v>45566</v>
      </c>
      <c r="F6636" s="51">
        <f t="shared" si="310"/>
        <v>0.875</v>
      </c>
      <c r="G6636" s="33">
        <f t="shared" si="311"/>
        <v>45566.875</v>
      </c>
    </row>
    <row r="6637" spans="1:7" x14ac:dyDescent="0.45">
      <c r="A6637">
        <v>0</v>
      </c>
      <c r="B6637">
        <v>0</v>
      </c>
      <c r="C6637" t="s">
        <v>6202</v>
      </c>
      <c r="D6637" t="s">
        <v>6203</v>
      </c>
      <c r="E6637" s="32">
        <f t="shared" si="309"/>
        <v>45566</v>
      </c>
      <c r="F6637" s="51">
        <f t="shared" si="310"/>
        <v>0.89583333333333337</v>
      </c>
      <c r="G6637" s="33">
        <f t="shared" si="311"/>
        <v>45566.895833333336</v>
      </c>
    </row>
    <row r="6638" spans="1:7" x14ac:dyDescent="0.45">
      <c r="A6638">
        <v>0</v>
      </c>
      <c r="B6638">
        <v>0</v>
      </c>
      <c r="C6638" t="s">
        <v>6203</v>
      </c>
      <c r="D6638" t="s">
        <v>6204</v>
      </c>
      <c r="E6638" s="32">
        <f t="shared" si="309"/>
        <v>45566</v>
      </c>
      <c r="F6638" s="51">
        <f t="shared" si="310"/>
        <v>0.91666666666666663</v>
      </c>
      <c r="G6638" s="33">
        <f t="shared" si="311"/>
        <v>45566.916666666664</v>
      </c>
    </row>
    <row r="6639" spans="1:7" x14ac:dyDescent="0.45">
      <c r="A6639">
        <v>0</v>
      </c>
      <c r="B6639">
        <v>0</v>
      </c>
      <c r="C6639" t="s">
        <v>6204</v>
      </c>
      <c r="D6639" t="s">
        <v>6205</v>
      </c>
      <c r="E6639" s="32">
        <f t="shared" si="309"/>
        <v>45566</v>
      </c>
      <c r="F6639" s="51">
        <f t="shared" si="310"/>
        <v>0.9375</v>
      </c>
      <c r="G6639" s="33">
        <f t="shared" si="311"/>
        <v>45566.9375</v>
      </c>
    </row>
    <row r="6640" spans="1:7" x14ac:dyDescent="0.45">
      <c r="A6640">
        <v>0</v>
      </c>
      <c r="B6640">
        <v>0</v>
      </c>
      <c r="C6640" t="s">
        <v>6205</v>
      </c>
      <c r="D6640" t="s">
        <v>6206</v>
      </c>
      <c r="E6640" s="32">
        <f t="shared" si="309"/>
        <v>45566</v>
      </c>
      <c r="F6640" s="51">
        <f t="shared" si="310"/>
        <v>0.95833333333333337</v>
      </c>
      <c r="G6640" s="33">
        <f t="shared" si="311"/>
        <v>45566.958333333336</v>
      </c>
    </row>
    <row r="6641" spans="1:7" x14ac:dyDescent="0.45">
      <c r="A6641">
        <v>7.85E-2</v>
      </c>
      <c r="B6641">
        <v>0.47</v>
      </c>
      <c r="C6641" t="s">
        <v>6206</v>
      </c>
      <c r="D6641" t="s">
        <v>6207</v>
      </c>
      <c r="E6641" s="32">
        <f t="shared" si="309"/>
        <v>45566</v>
      </c>
      <c r="F6641" s="51">
        <f t="shared" si="310"/>
        <v>0.97916666666666663</v>
      </c>
      <c r="G6641" s="33">
        <f t="shared" si="311"/>
        <v>45566.979166666664</v>
      </c>
    </row>
    <row r="6642" spans="1:7" x14ac:dyDescent="0.45">
      <c r="A6642">
        <v>0</v>
      </c>
      <c r="B6642">
        <v>0</v>
      </c>
      <c r="C6642" t="s">
        <v>6207</v>
      </c>
      <c r="D6642" t="s">
        <v>6208</v>
      </c>
      <c r="E6642" s="32">
        <f t="shared" si="309"/>
        <v>45567</v>
      </c>
      <c r="F6642" s="51">
        <f t="shared" si="310"/>
        <v>0</v>
      </c>
      <c r="G6642" s="33">
        <f t="shared" si="311"/>
        <v>45567</v>
      </c>
    </row>
    <row r="6643" spans="1:7" x14ac:dyDescent="0.45">
      <c r="A6643">
        <v>0</v>
      </c>
      <c r="B6643">
        <v>0</v>
      </c>
      <c r="C6643" t="s">
        <v>6208</v>
      </c>
      <c r="D6643" t="s">
        <v>6209</v>
      </c>
      <c r="E6643" s="32">
        <f t="shared" si="309"/>
        <v>45567</v>
      </c>
      <c r="F6643" s="51">
        <f t="shared" si="310"/>
        <v>2.0833333333333332E-2</v>
      </c>
      <c r="G6643" s="33">
        <f t="shared" si="311"/>
        <v>45567.020833333336</v>
      </c>
    </row>
    <row r="6644" spans="1:7" x14ac:dyDescent="0.45">
      <c r="A6644">
        <v>0</v>
      </c>
      <c r="B6644">
        <v>0</v>
      </c>
      <c r="C6644" t="s">
        <v>6209</v>
      </c>
      <c r="D6644" t="s">
        <v>6210</v>
      </c>
      <c r="E6644" s="32">
        <f t="shared" si="309"/>
        <v>45567</v>
      </c>
      <c r="F6644" s="51">
        <f t="shared" si="310"/>
        <v>4.1666666666666664E-2</v>
      </c>
      <c r="G6644" s="33">
        <f t="shared" si="311"/>
        <v>45567.041666666664</v>
      </c>
    </row>
    <row r="6645" spans="1:7" x14ac:dyDescent="0.45">
      <c r="A6645">
        <v>0</v>
      </c>
      <c r="B6645">
        <v>0</v>
      </c>
      <c r="C6645" t="s">
        <v>6210</v>
      </c>
      <c r="D6645" t="s">
        <v>6211</v>
      </c>
      <c r="E6645" s="32">
        <f t="shared" si="309"/>
        <v>45567</v>
      </c>
      <c r="F6645" s="51">
        <f t="shared" si="310"/>
        <v>6.25E-2</v>
      </c>
      <c r="G6645" s="33">
        <f t="shared" si="311"/>
        <v>45567.0625</v>
      </c>
    </row>
    <row r="6646" spans="1:7" x14ac:dyDescent="0.45">
      <c r="A6646">
        <v>0</v>
      </c>
      <c r="B6646">
        <v>0</v>
      </c>
      <c r="C6646" t="s">
        <v>6211</v>
      </c>
      <c r="D6646" t="s">
        <v>6212</v>
      </c>
      <c r="E6646" s="32">
        <f t="shared" si="309"/>
        <v>45567</v>
      </c>
      <c r="F6646" s="51">
        <f t="shared" si="310"/>
        <v>8.3333333333333329E-2</v>
      </c>
      <c r="G6646" s="33">
        <f t="shared" si="311"/>
        <v>45567.083333333336</v>
      </c>
    </row>
    <row r="6647" spans="1:7" x14ac:dyDescent="0.45">
      <c r="A6647">
        <v>0</v>
      </c>
      <c r="B6647">
        <v>0</v>
      </c>
      <c r="C6647" t="s">
        <v>6212</v>
      </c>
      <c r="D6647" t="s">
        <v>6213</v>
      </c>
      <c r="E6647" s="32">
        <f t="shared" si="309"/>
        <v>45567</v>
      </c>
      <c r="F6647" s="51">
        <f t="shared" si="310"/>
        <v>0.10416666666666667</v>
      </c>
      <c r="G6647" s="33">
        <f t="shared" si="311"/>
        <v>45567.104166666664</v>
      </c>
    </row>
    <row r="6648" spans="1:7" x14ac:dyDescent="0.45">
      <c r="A6648">
        <v>0</v>
      </c>
      <c r="B6648">
        <v>0</v>
      </c>
      <c r="C6648" t="s">
        <v>6213</v>
      </c>
      <c r="D6648" t="s">
        <v>6214</v>
      </c>
      <c r="E6648" s="32">
        <f t="shared" si="309"/>
        <v>45567</v>
      </c>
      <c r="F6648" s="51">
        <f t="shared" si="310"/>
        <v>0.125</v>
      </c>
      <c r="G6648" s="33">
        <f t="shared" si="311"/>
        <v>45567.125</v>
      </c>
    </row>
    <row r="6649" spans="1:7" x14ac:dyDescent="0.45">
      <c r="A6649">
        <v>0</v>
      </c>
      <c r="B6649">
        <v>0</v>
      </c>
      <c r="C6649" t="s">
        <v>6214</v>
      </c>
      <c r="D6649" t="s">
        <v>6215</v>
      </c>
      <c r="E6649" s="32">
        <f t="shared" si="309"/>
        <v>45567</v>
      </c>
      <c r="F6649" s="51">
        <f t="shared" si="310"/>
        <v>0.14583333333333334</v>
      </c>
      <c r="G6649" s="33">
        <f t="shared" si="311"/>
        <v>45567.145833333336</v>
      </c>
    </row>
    <row r="6650" spans="1:7" x14ac:dyDescent="0.45">
      <c r="A6650">
        <v>0</v>
      </c>
      <c r="B6650">
        <v>0</v>
      </c>
      <c r="C6650" t="s">
        <v>6215</v>
      </c>
      <c r="D6650" t="s">
        <v>6216</v>
      </c>
      <c r="E6650" s="32">
        <f t="shared" si="309"/>
        <v>45567</v>
      </c>
      <c r="F6650" s="51">
        <f t="shared" si="310"/>
        <v>0.16666666666666666</v>
      </c>
      <c r="G6650" s="33">
        <f t="shared" si="311"/>
        <v>45567.166666666664</v>
      </c>
    </row>
    <row r="6651" spans="1:7" x14ac:dyDescent="0.45">
      <c r="A6651">
        <v>0</v>
      </c>
      <c r="B6651">
        <v>0</v>
      </c>
      <c r="C6651" t="s">
        <v>6216</v>
      </c>
      <c r="D6651" t="s">
        <v>6217</v>
      </c>
      <c r="E6651" s="32">
        <f t="shared" si="309"/>
        <v>45567</v>
      </c>
      <c r="F6651" s="51">
        <f t="shared" si="310"/>
        <v>0.1875</v>
      </c>
      <c r="G6651" s="33">
        <f t="shared" si="311"/>
        <v>45567.1875</v>
      </c>
    </row>
    <row r="6652" spans="1:7" x14ac:dyDescent="0.45">
      <c r="A6652">
        <v>0</v>
      </c>
      <c r="B6652">
        <v>0</v>
      </c>
      <c r="C6652" t="s">
        <v>6217</v>
      </c>
      <c r="D6652" t="s">
        <v>6218</v>
      </c>
      <c r="E6652" s="32">
        <f t="shared" si="309"/>
        <v>45567</v>
      </c>
      <c r="F6652" s="51">
        <f t="shared" si="310"/>
        <v>0.20833333333333334</v>
      </c>
      <c r="G6652" s="33">
        <f t="shared" si="311"/>
        <v>45567.208333333336</v>
      </c>
    </row>
    <row r="6653" spans="1:7" x14ac:dyDescent="0.45">
      <c r="A6653">
        <v>0</v>
      </c>
      <c r="B6653">
        <v>0</v>
      </c>
      <c r="C6653" t="s">
        <v>6218</v>
      </c>
      <c r="D6653" t="s">
        <v>6219</v>
      </c>
      <c r="E6653" s="32">
        <f t="shared" si="309"/>
        <v>45567</v>
      </c>
      <c r="F6653" s="51">
        <f t="shared" si="310"/>
        <v>0.22916666666666666</v>
      </c>
      <c r="G6653" s="33">
        <f t="shared" si="311"/>
        <v>45567.229166666664</v>
      </c>
    </row>
    <row r="6654" spans="1:7" x14ac:dyDescent="0.45">
      <c r="A6654">
        <v>0</v>
      </c>
      <c r="B6654">
        <v>0</v>
      </c>
      <c r="C6654" t="s">
        <v>6219</v>
      </c>
      <c r="D6654" t="s">
        <v>6220</v>
      </c>
      <c r="E6654" s="32">
        <f t="shared" si="309"/>
        <v>45567</v>
      </c>
      <c r="F6654" s="51">
        <f t="shared" si="310"/>
        <v>0.25</v>
      </c>
      <c r="G6654" s="33">
        <f t="shared" si="311"/>
        <v>45567.25</v>
      </c>
    </row>
    <row r="6655" spans="1:7" x14ac:dyDescent="0.45">
      <c r="A6655">
        <v>0</v>
      </c>
      <c r="B6655">
        <v>0</v>
      </c>
      <c r="C6655" t="s">
        <v>6220</v>
      </c>
      <c r="D6655" t="s">
        <v>6221</v>
      </c>
      <c r="E6655" s="32">
        <f t="shared" si="309"/>
        <v>45567</v>
      </c>
      <c r="F6655" s="51">
        <f t="shared" si="310"/>
        <v>0.27083333333333331</v>
      </c>
      <c r="G6655" s="33">
        <f t="shared" si="311"/>
        <v>45567.270833333336</v>
      </c>
    </row>
    <row r="6656" spans="1:7" x14ac:dyDescent="0.45">
      <c r="A6656">
        <v>0</v>
      </c>
      <c r="B6656">
        <v>0</v>
      </c>
      <c r="C6656" t="s">
        <v>6221</v>
      </c>
      <c r="D6656" t="s">
        <v>6222</v>
      </c>
      <c r="E6656" s="32">
        <f t="shared" si="309"/>
        <v>45567</v>
      </c>
      <c r="F6656" s="51">
        <f t="shared" si="310"/>
        <v>0.29166666666666669</v>
      </c>
      <c r="G6656" s="33">
        <f t="shared" si="311"/>
        <v>45567.291666666664</v>
      </c>
    </row>
    <row r="6657" spans="1:7" x14ac:dyDescent="0.45">
      <c r="A6657">
        <v>0.40389999999999998</v>
      </c>
      <c r="B6657">
        <v>2.41</v>
      </c>
      <c r="C6657" t="s">
        <v>6222</v>
      </c>
      <c r="D6657" t="s">
        <v>6223</v>
      </c>
      <c r="E6657" s="32">
        <f t="shared" si="309"/>
        <v>45567</v>
      </c>
      <c r="F6657" s="51">
        <f t="shared" si="310"/>
        <v>0.3125</v>
      </c>
      <c r="G6657" s="33">
        <f t="shared" si="311"/>
        <v>45567.3125</v>
      </c>
    </row>
    <row r="6658" spans="1:7" x14ac:dyDescent="0.45">
      <c r="A6658">
        <v>0</v>
      </c>
      <c r="B6658">
        <v>0</v>
      </c>
      <c r="C6658" t="s">
        <v>6223</v>
      </c>
      <c r="D6658" t="s">
        <v>6224</v>
      </c>
      <c r="E6658" s="32">
        <f t="shared" si="309"/>
        <v>45567</v>
      </c>
      <c r="F6658" s="51">
        <f t="shared" si="310"/>
        <v>0.33333333333333331</v>
      </c>
      <c r="G6658" s="33">
        <f t="shared" si="311"/>
        <v>45567.333333333336</v>
      </c>
    </row>
    <row r="6659" spans="1:7" x14ac:dyDescent="0.45">
      <c r="A6659">
        <v>0</v>
      </c>
      <c r="B6659">
        <v>0</v>
      </c>
      <c r="C6659" t="s">
        <v>6224</v>
      </c>
      <c r="D6659" t="s">
        <v>6225</v>
      </c>
      <c r="E6659" s="32">
        <f t="shared" si="309"/>
        <v>45567</v>
      </c>
      <c r="F6659" s="51">
        <f t="shared" si="310"/>
        <v>0.35416666666666669</v>
      </c>
      <c r="G6659" s="33">
        <f t="shared" si="311"/>
        <v>45567.354166666664</v>
      </c>
    </row>
    <row r="6660" spans="1:7" x14ac:dyDescent="0.45">
      <c r="A6660">
        <v>0</v>
      </c>
      <c r="B6660">
        <v>0</v>
      </c>
      <c r="C6660" t="s">
        <v>6225</v>
      </c>
      <c r="D6660" t="s">
        <v>6226</v>
      </c>
      <c r="E6660" s="32">
        <f t="shared" ref="E6660:E6723" si="312">DATE(MID(C6660,2,4),MID(C6660,7,2),MID(C6660,10,2))</f>
        <v>45567</v>
      </c>
      <c r="F6660" s="51">
        <f t="shared" ref="F6660:F6723" si="313">TIME(MID(C6660,13,2),MID(C6660,16,2),0)</f>
        <v>0.375</v>
      </c>
      <c r="G6660" s="33">
        <f t="shared" ref="G6660:G6723" si="314">E6660+F6660</f>
        <v>45567.375</v>
      </c>
    </row>
    <row r="6661" spans="1:7" x14ac:dyDescent="0.45">
      <c r="A6661">
        <v>0</v>
      </c>
      <c r="B6661">
        <v>0</v>
      </c>
      <c r="C6661" t="s">
        <v>6226</v>
      </c>
      <c r="D6661" t="s">
        <v>6227</v>
      </c>
      <c r="E6661" s="32">
        <f t="shared" si="312"/>
        <v>45567</v>
      </c>
      <c r="F6661" s="51">
        <f t="shared" si="313"/>
        <v>0.39583333333333331</v>
      </c>
      <c r="G6661" s="33">
        <f t="shared" si="314"/>
        <v>45567.395833333336</v>
      </c>
    </row>
    <row r="6662" spans="1:7" x14ac:dyDescent="0.45">
      <c r="A6662">
        <v>0</v>
      </c>
      <c r="B6662">
        <v>0</v>
      </c>
      <c r="C6662" t="s">
        <v>6227</v>
      </c>
      <c r="D6662" t="s">
        <v>6228</v>
      </c>
      <c r="E6662" s="32">
        <f t="shared" si="312"/>
        <v>45567</v>
      </c>
      <c r="F6662" s="51">
        <f t="shared" si="313"/>
        <v>0.41666666666666669</v>
      </c>
      <c r="G6662" s="33">
        <f t="shared" si="314"/>
        <v>45567.416666666664</v>
      </c>
    </row>
    <row r="6663" spans="1:7" x14ac:dyDescent="0.45">
      <c r="A6663">
        <v>0</v>
      </c>
      <c r="B6663">
        <v>0</v>
      </c>
      <c r="C6663" t="s">
        <v>6228</v>
      </c>
      <c r="D6663" t="s">
        <v>6229</v>
      </c>
      <c r="E6663" s="32">
        <f t="shared" si="312"/>
        <v>45567</v>
      </c>
      <c r="F6663" s="51">
        <f t="shared" si="313"/>
        <v>0.4375</v>
      </c>
      <c r="G6663" s="33">
        <f t="shared" si="314"/>
        <v>45567.4375</v>
      </c>
    </row>
    <row r="6664" spans="1:7" x14ac:dyDescent="0.45">
      <c r="A6664">
        <v>0.43759999999999999</v>
      </c>
      <c r="B6664">
        <v>2.61</v>
      </c>
      <c r="C6664" t="s">
        <v>6229</v>
      </c>
      <c r="D6664" t="s">
        <v>6230</v>
      </c>
      <c r="E6664" s="32">
        <f t="shared" si="312"/>
        <v>45567</v>
      </c>
      <c r="F6664" s="51">
        <f t="shared" si="313"/>
        <v>0.45833333333333331</v>
      </c>
      <c r="G6664" s="33">
        <f t="shared" si="314"/>
        <v>45567.458333333336</v>
      </c>
    </row>
    <row r="6665" spans="1:7" x14ac:dyDescent="0.45">
      <c r="A6665">
        <v>0</v>
      </c>
      <c r="B6665">
        <v>0</v>
      </c>
      <c r="C6665" t="s">
        <v>6230</v>
      </c>
      <c r="D6665" t="s">
        <v>6231</v>
      </c>
      <c r="E6665" s="32">
        <f t="shared" si="312"/>
        <v>45567</v>
      </c>
      <c r="F6665" s="51">
        <f t="shared" si="313"/>
        <v>0.47916666666666669</v>
      </c>
      <c r="G6665" s="33">
        <f t="shared" si="314"/>
        <v>45567.479166666664</v>
      </c>
    </row>
    <row r="6666" spans="1:7" x14ac:dyDescent="0.45">
      <c r="A6666">
        <v>1.6718999999999999</v>
      </c>
      <c r="B6666">
        <v>9.9700000000000006</v>
      </c>
      <c r="C6666" t="s">
        <v>6231</v>
      </c>
      <c r="D6666" t="s">
        <v>6232</v>
      </c>
      <c r="E6666" s="32">
        <f t="shared" si="312"/>
        <v>45567</v>
      </c>
      <c r="F6666" s="51">
        <f t="shared" si="313"/>
        <v>0.5</v>
      </c>
      <c r="G6666" s="33">
        <f t="shared" si="314"/>
        <v>45567.5</v>
      </c>
    </row>
    <row r="6667" spans="1:7" x14ac:dyDescent="0.45">
      <c r="A6667">
        <v>2.2890000000000001</v>
      </c>
      <c r="B6667">
        <v>13.66</v>
      </c>
      <c r="C6667" t="s">
        <v>6232</v>
      </c>
      <c r="D6667" t="s">
        <v>6233</v>
      </c>
      <c r="E6667" s="32">
        <f t="shared" si="312"/>
        <v>45567</v>
      </c>
      <c r="F6667" s="51">
        <f t="shared" si="313"/>
        <v>0.52083333333333337</v>
      </c>
      <c r="G6667" s="33">
        <f t="shared" si="314"/>
        <v>45567.520833333336</v>
      </c>
    </row>
    <row r="6668" spans="1:7" x14ac:dyDescent="0.45">
      <c r="A6668">
        <v>0</v>
      </c>
      <c r="B6668">
        <v>0</v>
      </c>
      <c r="C6668" t="s">
        <v>6233</v>
      </c>
      <c r="D6668" t="s">
        <v>6234</v>
      </c>
      <c r="E6668" s="32">
        <f t="shared" si="312"/>
        <v>45567</v>
      </c>
      <c r="F6668" s="51">
        <f t="shared" si="313"/>
        <v>0.54166666666666663</v>
      </c>
      <c r="G6668" s="33">
        <f t="shared" si="314"/>
        <v>45567.541666666664</v>
      </c>
    </row>
    <row r="6669" spans="1:7" x14ac:dyDescent="0.45">
      <c r="A6669">
        <v>0</v>
      </c>
      <c r="B6669">
        <v>0</v>
      </c>
      <c r="C6669" t="s">
        <v>6234</v>
      </c>
      <c r="D6669" t="s">
        <v>6235</v>
      </c>
      <c r="E6669" s="32">
        <f t="shared" si="312"/>
        <v>45567</v>
      </c>
      <c r="F6669" s="51">
        <f t="shared" si="313"/>
        <v>0.5625</v>
      </c>
      <c r="G6669" s="33">
        <f t="shared" si="314"/>
        <v>45567.5625</v>
      </c>
    </row>
    <row r="6670" spans="1:7" x14ac:dyDescent="0.45">
      <c r="A6670">
        <v>0</v>
      </c>
      <c r="B6670">
        <v>0</v>
      </c>
      <c r="C6670" t="s">
        <v>6235</v>
      </c>
      <c r="D6670" t="s">
        <v>6236</v>
      </c>
      <c r="E6670" s="32">
        <f t="shared" si="312"/>
        <v>45567</v>
      </c>
      <c r="F6670" s="51">
        <f t="shared" si="313"/>
        <v>0.58333333333333337</v>
      </c>
      <c r="G6670" s="33">
        <f t="shared" si="314"/>
        <v>45567.583333333336</v>
      </c>
    </row>
    <row r="6671" spans="1:7" x14ac:dyDescent="0.45">
      <c r="A6671">
        <v>0.11219999999999999</v>
      </c>
      <c r="B6671">
        <v>0.67</v>
      </c>
      <c r="C6671" t="s">
        <v>6236</v>
      </c>
      <c r="D6671" t="s">
        <v>6237</v>
      </c>
      <c r="E6671" s="32">
        <f t="shared" si="312"/>
        <v>45567</v>
      </c>
      <c r="F6671" s="51">
        <f t="shared" si="313"/>
        <v>0.60416666666666663</v>
      </c>
      <c r="G6671" s="33">
        <f t="shared" si="314"/>
        <v>45567.604166666664</v>
      </c>
    </row>
    <row r="6672" spans="1:7" x14ac:dyDescent="0.45">
      <c r="A6672">
        <v>0</v>
      </c>
      <c r="B6672">
        <v>0</v>
      </c>
      <c r="C6672" t="s">
        <v>6237</v>
      </c>
      <c r="D6672" t="s">
        <v>6238</v>
      </c>
      <c r="E6672" s="32">
        <f t="shared" si="312"/>
        <v>45567</v>
      </c>
      <c r="F6672" s="51">
        <f t="shared" si="313"/>
        <v>0.625</v>
      </c>
      <c r="G6672" s="33">
        <f t="shared" si="314"/>
        <v>45567.625</v>
      </c>
    </row>
    <row r="6673" spans="1:7" x14ac:dyDescent="0.45">
      <c r="A6673">
        <v>0</v>
      </c>
      <c r="B6673">
        <v>0</v>
      </c>
      <c r="C6673" t="s">
        <v>6238</v>
      </c>
      <c r="D6673" t="s">
        <v>6239</v>
      </c>
      <c r="E6673" s="32">
        <f t="shared" si="312"/>
        <v>45567</v>
      </c>
      <c r="F6673" s="51">
        <f t="shared" si="313"/>
        <v>0.64583333333333337</v>
      </c>
      <c r="G6673" s="33">
        <f t="shared" si="314"/>
        <v>45567.645833333336</v>
      </c>
    </row>
    <row r="6674" spans="1:7" x14ac:dyDescent="0.45">
      <c r="A6674">
        <v>0.10100000000000001</v>
      </c>
      <c r="B6674">
        <v>0.6</v>
      </c>
      <c r="C6674" t="s">
        <v>6239</v>
      </c>
      <c r="D6674" t="s">
        <v>6240</v>
      </c>
      <c r="E6674" s="32">
        <f t="shared" si="312"/>
        <v>45567</v>
      </c>
      <c r="F6674" s="51">
        <f t="shared" si="313"/>
        <v>0.66666666666666663</v>
      </c>
      <c r="G6674" s="33">
        <f t="shared" si="314"/>
        <v>45567.666666666664</v>
      </c>
    </row>
    <row r="6675" spans="1:7" x14ac:dyDescent="0.45">
      <c r="A6675">
        <v>3.3700000000000001E-2</v>
      </c>
      <c r="B6675">
        <v>0.2</v>
      </c>
      <c r="C6675" t="s">
        <v>6240</v>
      </c>
      <c r="D6675" t="s">
        <v>6241</v>
      </c>
      <c r="E6675" s="32">
        <f t="shared" si="312"/>
        <v>45567</v>
      </c>
      <c r="F6675" s="51">
        <f t="shared" si="313"/>
        <v>0.6875</v>
      </c>
      <c r="G6675" s="33">
        <f t="shared" si="314"/>
        <v>45567.6875</v>
      </c>
    </row>
    <row r="6676" spans="1:7" x14ac:dyDescent="0.45">
      <c r="A6676">
        <v>0</v>
      </c>
      <c r="B6676">
        <v>0</v>
      </c>
      <c r="C6676" t="s">
        <v>6241</v>
      </c>
      <c r="D6676" t="s">
        <v>6242</v>
      </c>
      <c r="E6676" s="32">
        <f t="shared" si="312"/>
        <v>45567</v>
      </c>
      <c r="F6676" s="51">
        <f t="shared" si="313"/>
        <v>0.70833333333333337</v>
      </c>
      <c r="G6676" s="33">
        <f t="shared" si="314"/>
        <v>45567.708333333336</v>
      </c>
    </row>
    <row r="6677" spans="1:7" x14ac:dyDescent="0.45">
      <c r="A6677">
        <v>0.17949999999999999</v>
      </c>
      <c r="B6677">
        <v>1.07</v>
      </c>
      <c r="C6677" t="s">
        <v>6242</v>
      </c>
      <c r="D6677" t="s">
        <v>6243</v>
      </c>
      <c r="E6677" s="32">
        <f t="shared" si="312"/>
        <v>45567</v>
      </c>
      <c r="F6677" s="51">
        <f t="shared" si="313"/>
        <v>0.72916666666666663</v>
      </c>
      <c r="G6677" s="33">
        <f t="shared" si="314"/>
        <v>45567.729166666664</v>
      </c>
    </row>
    <row r="6678" spans="1:7" x14ac:dyDescent="0.45">
      <c r="A6678">
        <v>0.7742</v>
      </c>
      <c r="B6678">
        <v>4.62</v>
      </c>
      <c r="C6678" t="s">
        <v>6243</v>
      </c>
      <c r="D6678" t="s">
        <v>6244</v>
      </c>
      <c r="E6678" s="32">
        <f t="shared" si="312"/>
        <v>45567</v>
      </c>
      <c r="F6678" s="51">
        <f t="shared" si="313"/>
        <v>0.75</v>
      </c>
      <c r="G6678" s="33">
        <f t="shared" si="314"/>
        <v>45567.75</v>
      </c>
    </row>
    <row r="6679" spans="1:7" x14ac:dyDescent="0.45">
      <c r="A6679">
        <v>0.52739999999999998</v>
      </c>
      <c r="B6679">
        <v>3.15</v>
      </c>
      <c r="C6679" t="s">
        <v>6244</v>
      </c>
      <c r="D6679" t="s">
        <v>6245</v>
      </c>
      <c r="E6679" s="32">
        <f t="shared" si="312"/>
        <v>45567</v>
      </c>
      <c r="F6679" s="51">
        <f t="shared" si="313"/>
        <v>0.77083333333333337</v>
      </c>
      <c r="G6679" s="33">
        <f t="shared" si="314"/>
        <v>45567.770833333336</v>
      </c>
    </row>
    <row r="6680" spans="1:7" x14ac:dyDescent="0.45">
      <c r="A6680">
        <v>0.1234</v>
      </c>
      <c r="B6680">
        <v>0.74</v>
      </c>
      <c r="C6680" t="s">
        <v>6245</v>
      </c>
      <c r="D6680" t="s">
        <v>6246</v>
      </c>
      <c r="E6680" s="32">
        <f t="shared" si="312"/>
        <v>45567</v>
      </c>
      <c r="F6680" s="51">
        <f t="shared" si="313"/>
        <v>0.79166666666666663</v>
      </c>
      <c r="G6680" s="33">
        <f t="shared" si="314"/>
        <v>45567.791666666664</v>
      </c>
    </row>
    <row r="6681" spans="1:7" x14ac:dyDescent="0.45">
      <c r="A6681">
        <v>0</v>
      </c>
      <c r="B6681">
        <v>0</v>
      </c>
      <c r="C6681" t="s">
        <v>6246</v>
      </c>
      <c r="D6681" t="s">
        <v>6247</v>
      </c>
      <c r="E6681" s="32">
        <f t="shared" si="312"/>
        <v>45567</v>
      </c>
      <c r="F6681" s="51">
        <f t="shared" si="313"/>
        <v>0.8125</v>
      </c>
      <c r="G6681" s="33">
        <f t="shared" si="314"/>
        <v>45567.8125</v>
      </c>
    </row>
    <row r="6682" spans="1:7" x14ac:dyDescent="0.45">
      <c r="A6682">
        <v>0.2356</v>
      </c>
      <c r="B6682">
        <v>1.41</v>
      </c>
      <c r="C6682" t="s">
        <v>6247</v>
      </c>
      <c r="D6682" t="s">
        <v>6248</v>
      </c>
      <c r="E6682" s="32">
        <f t="shared" si="312"/>
        <v>45567</v>
      </c>
      <c r="F6682" s="51">
        <f t="shared" si="313"/>
        <v>0.83333333333333337</v>
      </c>
      <c r="G6682" s="33">
        <f t="shared" si="314"/>
        <v>45567.833333333336</v>
      </c>
    </row>
    <row r="6683" spans="1:7" x14ac:dyDescent="0.45">
      <c r="A6683">
        <v>4.4900000000000002E-2</v>
      </c>
      <c r="B6683">
        <v>0.27</v>
      </c>
      <c r="C6683" t="s">
        <v>6248</v>
      </c>
      <c r="D6683" t="s">
        <v>6249</v>
      </c>
      <c r="E6683" s="32">
        <f t="shared" si="312"/>
        <v>45567</v>
      </c>
      <c r="F6683" s="51">
        <f t="shared" si="313"/>
        <v>0.85416666666666663</v>
      </c>
      <c r="G6683" s="33">
        <f t="shared" si="314"/>
        <v>45567.854166666664</v>
      </c>
    </row>
    <row r="6684" spans="1:7" x14ac:dyDescent="0.45">
      <c r="A6684">
        <v>0</v>
      </c>
      <c r="B6684">
        <v>0</v>
      </c>
      <c r="C6684" t="s">
        <v>6249</v>
      </c>
      <c r="D6684" t="s">
        <v>6250</v>
      </c>
      <c r="E6684" s="32">
        <f t="shared" si="312"/>
        <v>45567</v>
      </c>
      <c r="F6684" s="51">
        <f t="shared" si="313"/>
        <v>0.875</v>
      </c>
      <c r="G6684" s="33">
        <f t="shared" si="314"/>
        <v>45567.875</v>
      </c>
    </row>
    <row r="6685" spans="1:7" x14ac:dyDescent="0.45">
      <c r="A6685">
        <v>0</v>
      </c>
      <c r="B6685">
        <v>0</v>
      </c>
      <c r="C6685" t="s">
        <v>6250</v>
      </c>
      <c r="D6685" t="s">
        <v>6251</v>
      </c>
      <c r="E6685" s="32">
        <f t="shared" si="312"/>
        <v>45567</v>
      </c>
      <c r="F6685" s="51">
        <f t="shared" si="313"/>
        <v>0.89583333333333337</v>
      </c>
      <c r="G6685" s="33">
        <f t="shared" si="314"/>
        <v>45567.895833333336</v>
      </c>
    </row>
    <row r="6686" spans="1:7" x14ac:dyDescent="0.45">
      <c r="A6686">
        <v>0.33660000000000001</v>
      </c>
      <c r="B6686">
        <v>2.0099999999999998</v>
      </c>
      <c r="C6686" t="s">
        <v>6251</v>
      </c>
      <c r="D6686" t="s">
        <v>6252</v>
      </c>
      <c r="E6686" s="32">
        <f t="shared" si="312"/>
        <v>45567</v>
      </c>
      <c r="F6686" s="51">
        <f t="shared" si="313"/>
        <v>0.91666666666666663</v>
      </c>
      <c r="G6686" s="33">
        <f t="shared" si="314"/>
        <v>45567.916666666664</v>
      </c>
    </row>
    <row r="6687" spans="1:7" x14ac:dyDescent="0.45">
      <c r="A6687">
        <v>1.12E-2</v>
      </c>
      <c r="B6687">
        <v>7.0000000000000007E-2</v>
      </c>
      <c r="C6687" t="s">
        <v>6252</v>
      </c>
      <c r="D6687" t="s">
        <v>6253</v>
      </c>
      <c r="E6687" s="32">
        <f t="shared" si="312"/>
        <v>45567</v>
      </c>
      <c r="F6687" s="51">
        <f t="shared" si="313"/>
        <v>0.9375</v>
      </c>
      <c r="G6687" s="33">
        <f t="shared" si="314"/>
        <v>45567.9375</v>
      </c>
    </row>
    <row r="6688" spans="1:7" x14ac:dyDescent="0.45">
      <c r="A6688">
        <v>0.24690000000000001</v>
      </c>
      <c r="B6688">
        <v>1.47</v>
      </c>
      <c r="C6688" t="s">
        <v>6253</v>
      </c>
      <c r="D6688" t="s">
        <v>6254</v>
      </c>
      <c r="E6688" s="32">
        <f t="shared" si="312"/>
        <v>45567</v>
      </c>
      <c r="F6688" s="51">
        <f t="shared" si="313"/>
        <v>0.95833333333333337</v>
      </c>
      <c r="G6688" s="33">
        <f t="shared" si="314"/>
        <v>45567.958333333336</v>
      </c>
    </row>
    <row r="6689" spans="1:7" x14ac:dyDescent="0.45">
      <c r="A6689">
        <v>0.2132</v>
      </c>
      <c r="B6689">
        <v>1.27</v>
      </c>
      <c r="C6689" t="s">
        <v>6254</v>
      </c>
      <c r="D6689" t="s">
        <v>6255</v>
      </c>
      <c r="E6689" s="32">
        <f t="shared" si="312"/>
        <v>45567</v>
      </c>
      <c r="F6689" s="51">
        <f t="shared" si="313"/>
        <v>0.97916666666666663</v>
      </c>
      <c r="G6689" s="33">
        <f t="shared" si="314"/>
        <v>45567.979166666664</v>
      </c>
    </row>
    <row r="6690" spans="1:7" x14ac:dyDescent="0.45">
      <c r="A6690">
        <v>0</v>
      </c>
      <c r="B6690">
        <v>0</v>
      </c>
      <c r="C6690" t="s">
        <v>6255</v>
      </c>
      <c r="D6690" t="s">
        <v>6256</v>
      </c>
      <c r="E6690" s="32">
        <f t="shared" si="312"/>
        <v>45568</v>
      </c>
      <c r="F6690" s="51">
        <f t="shared" si="313"/>
        <v>0</v>
      </c>
      <c r="G6690" s="33">
        <f t="shared" si="314"/>
        <v>45568</v>
      </c>
    </row>
    <row r="6691" spans="1:7" x14ac:dyDescent="0.45">
      <c r="A6691">
        <v>0</v>
      </c>
      <c r="B6691">
        <v>0</v>
      </c>
      <c r="C6691" t="s">
        <v>6256</v>
      </c>
      <c r="D6691" t="s">
        <v>6257</v>
      </c>
      <c r="E6691" s="32">
        <f t="shared" si="312"/>
        <v>45568</v>
      </c>
      <c r="F6691" s="51">
        <f t="shared" si="313"/>
        <v>2.0833333333333332E-2</v>
      </c>
      <c r="G6691" s="33">
        <f t="shared" si="314"/>
        <v>45568.020833333336</v>
      </c>
    </row>
    <row r="6692" spans="1:7" x14ac:dyDescent="0.45">
      <c r="A6692">
        <v>0</v>
      </c>
      <c r="B6692">
        <v>0</v>
      </c>
      <c r="C6692" t="s">
        <v>6257</v>
      </c>
      <c r="D6692" t="s">
        <v>6258</v>
      </c>
      <c r="E6692" s="32">
        <f t="shared" si="312"/>
        <v>45568</v>
      </c>
      <c r="F6692" s="51">
        <f t="shared" si="313"/>
        <v>4.1666666666666664E-2</v>
      </c>
      <c r="G6692" s="33">
        <f t="shared" si="314"/>
        <v>45568.041666666664</v>
      </c>
    </row>
    <row r="6693" spans="1:7" x14ac:dyDescent="0.45">
      <c r="A6693">
        <v>0</v>
      </c>
      <c r="B6693">
        <v>0</v>
      </c>
      <c r="C6693" t="s">
        <v>6258</v>
      </c>
      <c r="D6693" t="s">
        <v>6259</v>
      </c>
      <c r="E6693" s="32">
        <f t="shared" si="312"/>
        <v>45568</v>
      </c>
      <c r="F6693" s="51">
        <f t="shared" si="313"/>
        <v>6.25E-2</v>
      </c>
      <c r="G6693" s="33">
        <f t="shared" si="314"/>
        <v>45568.0625</v>
      </c>
    </row>
    <row r="6694" spans="1:7" x14ac:dyDescent="0.45">
      <c r="A6694">
        <v>0</v>
      </c>
      <c r="B6694">
        <v>0</v>
      </c>
      <c r="C6694" t="s">
        <v>6259</v>
      </c>
      <c r="D6694" t="s">
        <v>6260</v>
      </c>
      <c r="E6694" s="32">
        <f t="shared" si="312"/>
        <v>45568</v>
      </c>
      <c r="F6694" s="51">
        <f t="shared" si="313"/>
        <v>8.3333333333333329E-2</v>
      </c>
      <c r="G6694" s="33">
        <f t="shared" si="314"/>
        <v>45568.083333333336</v>
      </c>
    </row>
    <row r="6695" spans="1:7" x14ac:dyDescent="0.45">
      <c r="A6695">
        <v>0</v>
      </c>
      <c r="B6695">
        <v>0</v>
      </c>
      <c r="C6695" t="s">
        <v>6260</v>
      </c>
      <c r="D6695" t="s">
        <v>6261</v>
      </c>
      <c r="E6695" s="32">
        <f t="shared" si="312"/>
        <v>45568</v>
      </c>
      <c r="F6695" s="51">
        <f t="shared" si="313"/>
        <v>0.10416666666666667</v>
      </c>
      <c r="G6695" s="33">
        <f t="shared" si="314"/>
        <v>45568.104166666664</v>
      </c>
    </row>
    <row r="6696" spans="1:7" x14ac:dyDescent="0.45">
      <c r="A6696">
        <v>0</v>
      </c>
      <c r="B6696">
        <v>0</v>
      </c>
      <c r="C6696" t="s">
        <v>6261</v>
      </c>
      <c r="D6696" t="s">
        <v>6262</v>
      </c>
      <c r="E6696" s="32">
        <f t="shared" si="312"/>
        <v>45568</v>
      </c>
      <c r="F6696" s="51">
        <f t="shared" si="313"/>
        <v>0.125</v>
      </c>
      <c r="G6696" s="33">
        <f t="shared" si="314"/>
        <v>45568.125</v>
      </c>
    </row>
    <row r="6697" spans="1:7" x14ac:dyDescent="0.45">
      <c r="A6697">
        <v>0</v>
      </c>
      <c r="B6697">
        <v>0</v>
      </c>
      <c r="C6697" t="s">
        <v>6262</v>
      </c>
      <c r="D6697" t="s">
        <v>6263</v>
      </c>
      <c r="E6697" s="32">
        <f t="shared" si="312"/>
        <v>45568</v>
      </c>
      <c r="F6697" s="51">
        <f t="shared" si="313"/>
        <v>0.14583333333333334</v>
      </c>
      <c r="G6697" s="33">
        <f t="shared" si="314"/>
        <v>45568.145833333336</v>
      </c>
    </row>
    <row r="6698" spans="1:7" x14ac:dyDescent="0.45">
      <c r="A6698">
        <v>0</v>
      </c>
      <c r="B6698">
        <v>0</v>
      </c>
      <c r="C6698" t="s">
        <v>6263</v>
      </c>
      <c r="D6698" t="s">
        <v>6264</v>
      </c>
      <c r="E6698" s="32">
        <f t="shared" si="312"/>
        <v>45568</v>
      </c>
      <c r="F6698" s="51">
        <f t="shared" si="313"/>
        <v>0.16666666666666666</v>
      </c>
      <c r="G6698" s="33">
        <f t="shared" si="314"/>
        <v>45568.166666666664</v>
      </c>
    </row>
    <row r="6699" spans="1:7" x14ac:dyDescent="0.45">
      <c r="A6699">
        <v>0</v>
      </c>
      <c r="B6699">
        <v>0</v>
      </c>
      <c r="C6699" t="s">
        <v>6264</v>
      </c>
      <c r="D6699" t="s">
        <v>6265</v>
      </c>
      <c r="E6699" s="32">
        <f t="shared" si="312"/>
        <v>45568</v>
      </c>
      <c r="F6699" s="51">
        <f t="shared" si="313"/>
        <v>0.1875</v>
      </c>
      <c r="G6699" s="33">
        <f t="shared" si="314"/>
        <v>45568.1875</v>
      </c>
    </row>
    <row r="6700" spans="1:7" x14ac:dyDescent="0.45">
      <c r="A6700">
        <v>0</v>
      </c>
      <c r="B6700">
        <v>0</v>
      </c>
      <c r="C6700" t="s">
        <v>6265</v>
      </c>
      <c r="D6700" t="s">
        <v>6266</v>
      </c>
      <c r="E6700" s="32">
        <f t="shared" si="312"/>
        <v>45568</v>
      </c>
      <c r="F6700" s="51">
        <f t="shared" si="313"/>
        <v>0.20833333333333334</v>
      </c>
      <c r="G6700" s="33">
        <f t="shared" si="314"/>
        <v>45568.208333333336</v>
      </c>
    </row>
    <row r="6701" spans="1:7" x14ac:dyDescent="0.45">
      <c r="A6701">
        <v>0</v>
      </c>
      <c r="B6701">
        <v>0</v>
      </c>
      <c r="C6701" t="s">
        <v>6266</v>
      </c>
      <c r="D6701" t="s">
        <v>6267</v>
      </c>
      <c r="E6701" s="32">
        <f t="shared" si="312"/>
        <v>45568</v>
      </c>
      <c r="F6701" s="51">
        <f t="shared" si="313"/>
        <v>0.22916666666666666</v>
      </c>
      <c r="G6701" s="33">
        <f t="shared" si="314"/>
        <v>45568.229166666664</v>
      </c>
    </row>
    <row r="6702" spans="1:7" x14ac:dyDescent="0.45">
      <c r="A6702">
        <v>0</v>
      </c>
      <c r="B6702">
        <v>0</v>
      </c>
      <c r="C6702" t="s">
        <v>6267</v>
      </c>
      <c r="D6702" t="s">
        <v>6268</v>
      </c>
      <c r="E6702" s="32">
        <f t="shared" si="312"/>
        <v>45568</v>
      </c>
      <c r="F6702" s="51">
        <f t="shared" si="313"/>
        <v>0.25</v>
      </c>
      <c r="G6702" s="33">
        <f t="shared" si="314"/>
        <v>45568.25</v>
      </c>
    </row>
    <row r="6703" spans="1:7" x14ac:dyDescent="0.45">
      <c r="A6703">
        <v>2.2105000000000001</v>
      </c>
      <c r="B6703">
        <v>13.19</v>
      </c>
      <c r="C6703" t="s">
        <v>6268</v>
      </c>
      <c r="D6703" t="s">
        <v>6269</v>
      </c>
      <c r="E6703" s="32">
        <f t="shared" si="312"/>
        <v>45568</v>
      </c>
      <c r="F6703" s="51">
        <f t="shared" si="313"/>
        <v>0.27083333333333331</v>
      </c>
      <c r="G6703" s="33">
        <f t="shared" si="314"/>
        <v>45568.270833333336</v>
      </c>
    </row>
    <row r="6704" spans="1:7" x14ac:dyDescent="0.45">
      <c r="A6704">
        <v>0.4713</v>
      </c>
      <c r="B6704">
        <v>2.81</v>
      </c>
      <c r="C6704" t="s">
        <v>6269</v>
      </c>
      <c r="D6704" t="s">
        <v>6270</v>
      </c>
      <c r="E6704" s="32">
        <f t="shared" si="312"/>
        <v>45568</v>
      </c>
      <c r="F6704" s="51">
        <f t="shared" si="313"/>
        <v>0.29166666666666669</v>
      </c>
      <c r="G6704" s="33">
        <f t="shared" si="314"/>
        <v>45568.291666666664</v>
      </c>
    </row>
    <row r="6705" spans="1:7" x14ac:dyDescent="0.45">
      <c r="A6705">
        <v>0.20200000000000001</v>
      </c>
      <c r="B6705">
        <v>1.21</v>
      </c>
      <c r="C6705" t="s">
        <v>6270</v>
      </c>
      <c r="D6705" t="s">
        <v>6271</v>
      </c>
      <c r="E6705" s="32">
        <f t="shared" si="312"/>
        <v>45568</v>
      </c>
      <c r="F6705" s="51">
        <f t="shared" si="313"/>
        <v>0.3125</v>
      </c>
      <c r="G6705" s="33">
        <f t="shared" si="314"/>
        <v>45568.3125</v>
      </c>
    </row>
    <row r="6706" spans="1:7" x14ac:dyDescent="0.45">
      <c r="A6706">
        <v>0</v>
      </c>
      <c r="B6706">
        <v>0</v>
      </c>
      <c r="C6706" t="s">
        <v>6271</v>
      </c>
      <c r="D6706" t="s">
        <v>6272</v>
      </c>
      <c r="E6706" s="32">
        <f t="shared" si="312"/>
        <v>45568</v>
      </c>
      <c r="F6706" s="51">
        <f t="shared" si="313"/>
        <v>0.33333333333333331</v>
      </c>
      <c r="G6706" s="33">
        <f t="shared" si="314"/>
        <v>45568.333333333336</v>
      </c>
    </row>
    <row r="6707" spans="1:7" x14ac:dyDescent="0.45">
      <c r="A6707">
        <v>0</v>
      </c>
      <c r="B6707">
        <v>0</v>
      </c>
      <c r="C6707" t="s">
        <v>6272</v>
      </c>
      <c r="D6707" t="s">
        <v>6273</v>
      </c>
      <c r="E6707" s="32">
        <f t="shared" si="312"/>
        <v>45568</v>
      </c>
      <c r="F6707" s="51">
        <f t="shared" si="313"/>
        <v>0.35416666666666669</v>
      </c>
      <c r="G6707" s="33">
        <f t="shared" si="314"/>
        <v>45568.354166666664</v>
      </c>
    </row>
    <row r="6708" spans="1:7" x14ac:dyDescent="0.45">
      <c r="A6708">
        <v>0</v>
      </c>
      <c r="B6708">
        <v>0</v>
      </c>
      <c r="C6708" t="s">
        <v>6273</v>
      </c>
      <c r="D6708" t="s">
        <v>6274</v>
      </c>
      <c r="E6708" s="32">
        <f t="shared" si="312"/>
        <v>45568</v>
      </c>
      <c r="F6708" s="51">
        <f t="shared" si="313"/>
        <v>0.375</v>
      </c>
      <c r="G6708" s="33">
        <f t="shared" si="314"/>
        <v>45568.375</v>
      </c>
    </row>
    <row r="6709" spans="1:7" x14ac:dyDescent="0.45">
      <c r="A6709">
        <v>2.24E-2</v>
      </c>
      <c r="B6709">
        <v>0.13</v>
      </c>
      <c r="C6709" t="s">
        <v>6274</v>
      </c>
      <c r="D6709" t="s">
        <v>6275</v>
      </c>
      <c r="E6709" s="32">
        <f t="shared" si="312"/>
        <v>45568</v>
      </c>
      <c r="F6709" s="51">
        <f t="shared" si="313"/>
        <v>0.39583333333333331</v>
      </c>
      <c r="G6709" s="33">
        <f t="shared" si="314"/>
        <v>45568.395833333336</v>
      </c>
    </row>
    <row r="6710" spans="1:7" x14ac:dyDescent="0.45">
      <c r="A6710">
        <v>0</v>
      </c>
      <c r="B6710">
        <v>0</v>
      </c>
      <c r="C6710" t="s">
        <v>6275</v>
      </c>
      <c r="D6710" t="s">
        <v>6276</v>
      </c>
      <c r="E6710" s="32">
        <f t="shared" si="312"/>
        <v>45568</v>
      </c>
      <c r="F6710" s="51">
        <f t="shared" si="313"/>
        <v>0.41666666666666669</v>
      </c>
      <c r="G6710" s="33">
        <f t="shared" si="314"/>
        <v>45568.416666666664</v>
      </c>
    </row>
    <row r="6711" spans="1:7" x14ac:dyDescent="0.45">
      <c r="A6711">
        <v>0.22439999999999999</v>
      </c>
      <c r="B6711">
        <v>1.34</v>
      </c>
      <c r="C6711" t="s">
        <v>6276</v>
      </c>
      <c r="D6711" t="s">
        <v>6277</v>
      </c>
      <c r="E6711" s="32">
        <f t="shared" si="312"/>
        <v>45568</v>
      </c>
      <c r="F6711" s="51">
        <f t="shared" si="313"/>
        <v>0.4375</v>
      </c>
      <c r="G6711" s="33">
        <f t="shared" si="314"/>
        <v>45568.4375</v>
      </c>
    </row>
    <row r="6712" spans="1:7" x14ac:dyDescent="0.45">
      <c r="A6712">
        <v>0</v>
      </c>
      <c r="B6712">
        <v>0</v>
      </c>
      <c r="C6712" t="s">
        <v>6277</v>
      </c>
      <c r="D6712" t="s">
        <v>6278</v>
      </c>
      <c r="E6712" s="32">
        <f t="shared" si="312"/>
        <v>45568</v>
      </c>
      <c r="F6712" s="51">
        <f t="shared" si="313"/>
        <v>0.45833333333333331</v>
      </c>
      <c r="G6712" s="33">
        <f t="shared" si="314"/>
        <v>45568.458333333336</v>
      </c>
    </row>
    <row r="6713" spans="1:7" x14ac:dyDescent="0.45">
      <c r="A6713">
        <v>0</v>
      </c>
      <c r="B6713">
        <v>0</v>
      </c>
      <c r="C6713" t="s">
        <v>6278</v>
      </c>
      <c r="D6713" t="s">
        <v>6279</v>
      </c>
      <c r="E6713" s="32">
        <f t="shared" si="312"/>
        <v>45568</v>
      </c>
      <c r="F6713" s="51">
        <f t="shared" si="313"/>
        <v>0.47916666666666669</v>
      </c>
      <c r="G6713" s="33">
        <f t="shared" si="314"/>
        <v>45568.479166666664</v>
      </c>
    </row>
    <row r="6714" spans="1:7" x14ac:dyDescent="0.45">
      <c r="A6714">
        <v>0</v>
      </c>
      <c r="B6714">
        <v>0</v>
      </c>
      <c r="C6714" t="s">
        <v>6279</v>
      </c>
      <c r="D6714" t="s">
        <v>6280</v>
      </c>
      <c r="E6714" s="32">
        <f t="shared" si="312"/>
        <v>45568</v>
      </c>
      <c r="F6714" s="51">
        <f t="shared" si="313"/>
        <v>0.5</v>
      </c>
      <c r="G6714" s="33">
        <f t="shared" si="314"/>
        <v>45568.5</v>
      </c>
    </row>
    <row r="6715" spans="1:7" x14ac:dyDescent="0.45">
      <c r="A6715">
        <v>0.22439999999999999</v>
      </c>
      <c r="B6715">
        <v>1.34</v>
      </c>
      <c r="C6715" t="s">
        <v>6280</v>
      </c>
      <c r="D6715" t="s">
        <v>6281</v>
      </c>
      <c r="E6715" s="32">
        <f t="shared" si="312"/>
        <v>45568</v>
      </c>
      <c r="F6715" s="51">
        <f t="shared" si="313"/>
        <v>0.52083333333333337</v>
      </c>
      <c r="G6715" s="33">
        <f t="shared" si="314"/>
        <v>45568.520833333336</v>
      </c>
    </row>
    <row r="6716" spans="1:7" x14ac:dyDescent="0.45">
      <c r="A6716">
        <v>0.43759999999999999</v>
      </c>
      <c r="B6716">
        <v>2.61</v>
      </c>
      <c r="C6716" t="s">
        <v>6281</v>
      </c>
      <c r="D6716" t="s">
        <v>6282</v>
      </c>
      <c r="E6716" s="32">
        <f t="shared" si="312"/>
        <v>45568</v>
      </c>
      <c r="F6716" s="51">
        <f t="shared" si="313"/>
        <v>0.54166666666666663</v>
      </c>
      <c r="G6716" s="33">
        <f t="shared" si="314"/>
        <v>45568.541666666664</v>
      </c>
    </row>
    <row r="6717" spans="1:7" x14ac:dyDescent="0.45">
      <c r="A6717">
        <v>0</v>
      </c>
      <c r="B6717">
        <v>0</v>
      </c>
      <c r="C6717" t="s">
        <v>6282</v>
      </c>
      <c r="D6717" t="s">
        <v>6283</v>
      </c>
      <c r="E6717" s="32">
        <f t="shared" si="312"/>
        <v>45568</v>
      </c>
      <c r="F6717" s="51">
        <f t="shared" si="313"/>
        <v>0.5625</v>
      </c>
      <c r="G6717" s="33">
        <f t="shared" si="314"/>
        <v>45568.5625</v>
      </c>
    </row>
    <row r="6718" spans="1:7" x14ac:dyDescent="0.45">
      <c r="A6718">
        <v>0</v>
      </c>
      <c r="B6718">
        <v>0</v>
      </c>
      <c r="C6718" t="s">
        <v>6283</v>
      </c>
      <c r="D6718" t="s">
        <v>6284</v>
      </c>
      <c r="E6718" s="32">
        <f t="shared" si="312"/>
        <v>45568</v>
      </c>
      <c r="F6718" s="51">
        <f t="shared" si="313"/>
        <v>0.58333333333333337</v>
      </c>
      <c r="G6718" s="33">
        <f t="shared" si="314"/>
        <v>45568.583333333336</v>
      </c>
    </row>
    <row r="6719" spans="1:7" x14ac:dyDescent="0.45">
      <c r="A6719">
        <v>0</v>
      </c>
      <c r="B6719">
        <v>0</v>
      </c>
      <c r="C6719" t="s">
        <v>6284</v>
      </c>
      <c r="D6719" t="s">
        <v>6285</v>
      </c>
      <c r="E6719" s="32">
        <f t="shared" si="312"/>
        <v>45568</v>
      </c>
      <c r="F6719" s="51">
        <f t="shared" si="313"/>
        <v>0.60416666666666663</v>
      </c>
      <c r="G6719" s="33">
        <f t="shared" si="314"/>
        <v>45568.604166666664</v>
      </c>
    </row>
    <row r="6720" spans="1:7" x14ac:dyDescent="0.45">
      <c r="A6720">
        <v>0.17949999999999999</v>
      </c>
      <c r="B6720">
        <v>1.07</v>
      </c>
      <c r="C6720" t="s">
        <v>6285</v>
      </c>
      <c r="D6720" t="s">
        <v>6286</v>
      </c>
      <c r="E6720" s="32">
        <f t="shared" si="312"/>
        <v>45568</v>
      </c>
      <c r="F6720" s="51">
        <f t="shared" si="313"/>
        <v>0.625</v>
      </c>
      <c r="G6720" s="33">
        <f t="shared" si="314"/>
        <v>45568.625</v>
      </c>
    </row>
    <row r="6721" spans="1:7" x14ac:dyDescent="0.45">
      <c r="A6721">
        <v>3.5121000000000002</v>
      </c>
      <c r="B6721">
        <v>20.95</v>
      </c>
      <c r="C6721" t="s">
        <v>6286</v>
      </c>
      <c r="D6721" t="s">
        <v>6287</v>
      </c>
      <c r="E6721" s="32">
        <f t="shared" si="312"/>
        <v>45568</v>
      </c>
      <c r="F6721" s="51">
        <f t="shared" si="313"/>
        <v>0.64583333333333337</v>
      </c>
      <c r="G6721" s="33">
        <f t="shared" si="314"/>
        <v>45568.645833333336</v>
      </c>
    </row>
    <row r="6722" spans="1:7" x14ac:dyDescent="0.45">
      <c r="A6722">
        <v>0</v>
      </c>
      <c r="B6722">
        <v>0</v>
      </c>
      <c r="C6722" t="s">
        <v>6287</v>
      </c>
      <c r="D6722" t="s">
        <v>6288</v>
      </c>
      <c r="E6722" s="32">
        <f t="shared" si="312"/>
        <v>45568</v>
      </c>
      <c r="F6722" s="51">
        <f t="shared" si="313"/>
        <v>0.66666666666666663</v>
      </c>
      <c r="G6722" s="33">
        <f t="shared" si="314"/>
        <v>45568.666666666664</v>
      </c>
    </row>
    <row r="6723" spans="1:7" x14ac:dyDescent="0.45">
      <c r="A6723">
        <v>0</v>
      </c>
      <c r="B6723">
        <v>0</v>
      </c>
      <c r="C6723" t="s">
        <v>6288</v>
      </c>
      <c r="D6723" t="s">
        <v>6289</v>
      </c>
      <c r="E6723" s="32">
        <f t="shared" si="312"/>
        <v>45568</v>
      </c>
      <c r="F6723" s="51">
        <f t="shared" si="313"/>
        <v>0.6875</v>
      </c>
      <c r="G6723" s="33">
        <f t="shared" si="314"/>
        <v>45568.6875</v>
      </c>
    </row>
    <row r="6724" spans="1:7" x14ac:dyDescent="0.45">
      <c r="A6724">
        <v>0.1346</v>
      </c>
      <c r="B6724">
        <v>0.8</v>
      </c>
      <c r="C6724" t="s">
        <v>6289</v>
      </c>
      <c r="D6724" t="s">
        <v>6290</v>
      </c>
      <c r="E6724" s="32">
        <f t="shared" ref="E6724:E6787" si="315">DATE(MID(C6724,2,4),MID(C6724,7,2),MID(C6724,10,2))</f>
        <v>45568</v>
      </c>
      <c r="F6724" s="51">
        <f t="shared" ref="F6724:F6787" si="316">TIME(MID(C6724,13,2),MID(C6724,16,2),0)</f>
        <v>0.70833333333333337</v>
      </c>
      <c r="G6724" s="33">
        <f t="shared" ref="G6724:G6787" si="317">E6724+F6724</f>
        <v>45568.708333333336</v>
      </c>
    </row>
    <row r="6725" spans="1:7" x14ac:dyDescent="0.45">
      <c r="A6725">
        <v>0.31419999999999998</v>
      </c>
      <c r="B6725">
        <v>1.87</v>
      </c>
      <c r="C6725" t="s">
        <v>6290</v>
      </c>
      <c r="D6725" t="s">
        <v>6291</v>
      </c>
      <c r="E6725" s="32">
        <f t="shared" si="315"/>
        <v>45568</v>
      </c>
      <c r="F6725" s="51">
        <f t="shared" si="316"/>
        <v>0.72916666666666663</v>
      </c>
      <c r="G6725" s="33">
        <f t="shared" si="317"/>
        <v>45568.729166666664</v>
      </c>
    </row>
    <row r="6726" spans="1:7" x14ac:dyDescent="0.45">
      <c r="A6726">
        <v>4.7239000000000004</v>
      </c>
      <c r="B6726">
        <v>28.18</v>
      </c>
      <c r="C6726" t="s">
        <v>6291</v>
      </c>
      <c r="D6726" t="s">
        <v>6292</v>
      </c>
      <c r="E6726" s="32">
        <f t="shared" si="315"/>
        <v>45568</v>
      </c>
      <c r="F6726" s="51">
        <f t="shared" si="316"/>
        <v>0.75</v>
      </c>
      <c r="G6726" s="33">
        <f t="shared" si="317"/>
        <v>45568.75</v>
      </c>
    </row>
    <row r="6727" spans="1:7" x14ac:dyDescent="0.45">
      <c r="A6727">
        <v>0.58350000000000002</v>
      </c>
      <c r="B6727">
        <v>3.48</v>
      </c>
      <c r="C6727" t="s">
        <v>6292</v>
      </c>
      <c r="D6727" t="s">
        <v>6293</v>
      </c>
      <c r="E6727" s="32">
        <f t="shared" si="315"/>
        <v>45568</v>
      </c>
      <c r="F6727" s="51">
        <f t="shared" si="316"/>
        <v>0.77083333333333337</v>
      </c>
      <c r="G6727" s="33">
        <f t="shared" si="317"/>
        <v>45568.770833333336</v>
      </c>
    </row>
    <row r="6728" spans="1:7" x14ac:dyDescent="0.45">
      <c r="A6728">
        <v>0.75180000000000002</v>
      </c>
      <c r="B6728">
        <v>4.49</v>
      </c>
      <c r="C6728" t="s">
        <v>6293</v>
      </c>
      <c r="D6728" t="s">
        <v>6294</v>
      </c>
      <c r="E6728" s="32">
        <f t="shared" si="315"/>
        <v>45568</v>
      </c>
      <c r="F6728" s="51">
        <f t="shared" si="316"/>
        <v>0.79166666666666663</v>
      </c>
      <c r="G6728" s="33">
        <f t="shared" si="317"/>
        <v>45568.791666666664</v>
      </c>
    </row>
    <row r="6729" spans="1:7" x14ac:dyDescent="0.45">
      <c r="A6729">
        <v>0</v>
      </c>
      <c r="B6729">
        <v>0</v>
      </c>
      <c r="C6729" t="s">
        <v>6294</v>
      </c>
      <c r="D6729" t="s">
        <v>6295</v>
      </c>
      <c r="E6729" s="32">
        <f t="shared" si="315"/>
        <v>45568</v>
      </c>
      <c r="F6729" s="51">
        <f t="shared" si="316"/>
        <v>0.8125</v>
      </c>
      <c r="G6729" s="33">
        <f t="shared" si="317"/>
        <v>45568.8125</v>
      </c>
    </row>
    <row r="6730" spans="1:7" x14ac:dyDescent="0.45">
      <c r="A6730">
        <v>0.29170000000000001</v>
      </c>
      <c r="B6730">
        <v>1.74</v>
      </c>
      <c r="C6730" t="s">
        <v>6295</v>
      </c>
      <c r="D6730" t="s">
        <v>6296</v>
      </c>
      <c r="E6730" s="32">
        <f t="shared" si="315"/>
        <v>45568</v>
      </c>
      <c r="F6730" s="51">
        <f t="shared" si="316"/>
        <v>0.83333333333333337</v>
      </c>
      <c r="G6730" s="33">
        <f t="shared" si="317"/>
        <v>45568.833333333336</v>
      </c>
    </row>
    <row r="6731" spans="1:7" x14ac:dyDescent="0.45">
      <c r="A6731">
        <v>0.49370000000000003</v>
      </c>
      <c r="B6731">
        <v>2.95</v>
      </c>
      <c r="C6731" t="s">
        <v>6296</v>
      </c>
      <c r="D6731" t="s">
        <v>6297</v>
      </c>
      <c r="E6731" s="32">
        <f t="shared" si="315"/>
        <v>45568</v>
      </c>
      <c r="F6731" s="51">
        <f t="shared" si="316"/>
        <v>0.85416666666666663</v>
      </c>
      <c r="G6731" s="33">
        <f t="shared" si="317"/>
        <v>45568.854166666664</v>
      </c>
    </row>
    <row r="6732" spans="1:7" x14ac:dyDescent="0.45">
      <c r="A6732">
        <v>0</v>
      </c>
      <c r="B6732">
        <v>0</v>
      </c>
      <c r="C6732" t="s">
        <v>6297</v>
      </c>
      <c r="D6732" t="s">
        <v>6298</v>
      </c>
      <c r="E6732" s="32">
        <f t="shared" si="315"/>
        <v>45568</v>
      </c>
      <c r="F6732" s="51">
        <f t="shared" si="316"/>
        <v>0.875</v>
      </c>
      <c r="G6732" s="33">
        <f t="shared" si="317"/>
        <v>45568.875</v>
      </c>
    </row>
    <row r="6733" spans="1:7" x14ac:dyDescent="0.45">
      <c r="A6733">
        <v>0.24690000000000001</v>
      </c>
      <c r="B6733">
        <v>1.47</v>
      </c>
      <c r="C6733" t="s">
        <v>6298</v>
      </c>
      <c r="D6733" t="s">
        <v>6299</v>
      </c>
      <c r="E6733" s="32">
        <f t="shared" si="315"/>
        <v>45568</v>
      </c>
      <c r="F6733" s="51">
        <f t="shared" si="316"/>
        <v>0.89583333333333337</v>
      </c>
      <c r="G6733" s="33">
        <f t="shared" si="317"/>
        <v>45568.895833333336</v>
      </c>
    </row>
    <row r="6734" spans="1:7" x14ac:dyDescent="0.45">
      <c r="A6734">
        <v>0.2132</v>
      </c>
      <c r="B6734">
        <v>1.27</v>
      </c>
      <c r="C6734" t="s">
        <v>6299</v>
      </c>
      <c r="D6734" t="s">
        <v>6300</v>
      </c>
      <c r="E6734" s="32">
        <f t="shared" si="315"/>
        <v>45568</v>
      </c>
      <c r="F6734" s="51">
        <f t="shared" si="316"/>
        <v>0.91666666666666663</v>
      </c>
      <c r="G6734" s="33">
        <f t="shared" si="317"/>
        <v>45568.916666666664</v>
      </c>
    </row>
    <row r="6735" spans="1:7" x14ac:dyDescent="0.45">
      <c r="A6735">
        <v>1.12E-2</v>
      </c>
      <c r="B6735">
        <v>7.0000000000000007E-2</v>
      </c>
      <c r="C6735" t="s">
        <v>6300</v>
      </c>
      <c r="D6735" t="s">
        <v>6301</v>
      </c>
      <c r="E6735" s="32">
        <f t="shared" si="315"/>
        <v>45568</v>
      </c>
      <c r="F6735" s="51">
        <f t="shared" si="316"/>
        <v>0.9375</v>
      </c>
      <c r="G6735" s="33">
        <f t="shared" si="317"/>
        <v>45568.9375</v>
      </c>
    </row>
    <row r="6736" spans="1:7" x14ac:dyDescent="0.45">
      <c r="A6736">
        <v>0</v>
      </c>
      <c r="B6736">
        <v>0</v>
      </c>
      <c r="C6736" t="s">
        <v>6301</v>
      </c>
      <c r="D6736" t="s">
        <v>6302</v>
      </c>
      <c r="E6736" s="32">
        <f t="shared" si="315"/>
        <v>45568</v>
      </c>
      <c r="F6736" s="51">
        <f t="shared" si="316"/>
        <v>0.95833333333333337</v>
      </c>
      <c r="G6736" s="33">
        <f t="shared" si="317"/>
        <v>45568.958333333336</v>
      </c>
    </row>
    <row r="6737" spans="1:7" x14ac:dyDescent="0.45">
      <c r="A6737">
        <v>0</v>
      </c>
      <c r="B6737">
        <v>0</v>
      </c>
      <c r="C6737" t="s">
        <v>6302</v>
      </c>
      <c r="D6737" t="s">
        <v>6303</v>
      </c>
      <c r="E6737" s="32">
        <f t="shared" si="315"/>
        <v>45568</v>
      </c>
      <c r="F6737" s="51">
        <f t="shared" si="316"/>
        <v>0.97916666666666663</v>
      </c>
      <c r="G6737" s="33">
        <f t="shared" si="317"/>
        <v>45568.979166666664</v>
      </c>
    </row>
    <row r="6738" spans="1:7" x14ac:dyDescent="0.45">
      <c r="A6738">
        <v>0</v>
      </c>
      <c r="B6738">
        <v>0</v>
      </c>
      <c r="C6738" t="s">
        <v>6303</v>
      </c>
      <c r="D6738" t="s">
        <v>6304</v>
      </c>
      <c r="E6738" s="32">
        <f t="shared" si="315"/>
        <v>45569</v>
      </c>
      <c r="F6738" s="51">
        <f t="shared" si="316"/>
        <v>0</v>
      </c>
      <c r="G6738" s="33">
        <f t="shared" si="317"/>
        <v>45569</v>
      </c>
    </row>
    <row r="6739" spans="1:7" x14ac:dyDescent="0.45">
      <c r="A6739">
        <v>0</v>
      </c>
      <c r="B6739">
        <v>0</v>
      </c>
      <c r="C6739" t="s">
        <v>6304</v>
      </c>
      <c r="D6739" t="s">
        <v>6305</v>
      </c>
      <c r="E6739" s="32">
        <f t="shared" si="315"/>
        <v>45569</v>
      </c>
      <c r="F6739" s="51">
        <f t="shared" si="316"/>
        <v>2.0833333333333332E-2</v>
      </c>
      <c r="G6739" s="33">
        <f t="shared" si="317"/>
        <v>45569.020833333336</v>
      </c>
    </row>
    <row r="6740" spans="1:7" x14ac:dyDescent="0.45">
      <c r="A6740">
        <v>0</v>
      </c>
      <c r="B6740">
        <v>0</v>
      </c>
      <c r="C6740" t="s">
        <v>6305</v>
      </c>
      <c r="D6740" t="s">
        <v>6306</v>
      </c>
      <c r="E6740" s="32">
        <f t="shared" si="315"/>
        <v>45569</v>
      </c>
      <c r="F6740" s="51">
        <f t="shared" si="316"/>
        <v>4.1666666666666664E-2</v>
      </c>
      <c r="G6740" s="33">
        <f t="shared" si="317"/>
        <v>45569.041666666664</v>
      </c>
    </row>
    <row r="6741" spans="1:7" x14ac:dyDescent="0.45">
      <c r="A6741">
        <v>0</v>
      </c>
      <c r="B6741">
        <v>0</v>
      </c>
      <c r="C6741" t="s">
        <v>6306</v>
      </c>
      <c r="D6741" t="s">
        <v>6307</v>
      </c>
      <c r="E6741" s="32">
        <f t="shared" si="315"/>
        <v>45569</v>
      </c>
      <c r="F6741" s="51">
        <f t="shared" si="316"/>
        <v>6.25E-2</v>
      </c>
      <c r="G6741" s="33">
        <f t="shared" si="317"/>
        <v>45569.0625</v>
      </c>
    </row>
    <row r="6742" spans="1:7" x14ac:dyDescent="0.45">
      <c r="A6742">
        <v>0</v>
      </c>
      <c r="B6742">
        <v>0</v>
      </c>
      <c r="C6742" t="s">
        <v>6307</v>
      </c>
      <c r="D6742" t="s">
        <v>6308</v>
      </c>
      <c r="E6742" s="32">
        <f t="shared" si="315"/>
        <v>45569</v>
      </c>
      <c r="F6742" s="51">
        <f t="shared" si="316"/>
        <v>8.3333333333333329E-2</v>
      </c>
      <c r="G6742" s="33">
        <f t="shared" si="317"/>
        <v>45569.083333333336</v>
      </c>
    </row>
    <row r="6743" spans="1:7" x14ac:dyDescent="0.45">
      <c r="A6743">
        <v>0</v>
      </c>
      <c r="B6743">
        <v>0</v>
      </c>
      <c r="C6743" t="s">
        <v>6308</v>
      </c>
      <c r="D6743" t="s">
        <v>6309</v>
      </c>
      <c r="E6743" s="32">
        <f t="shared" si="315"/>
        <v>45569</v>
      </c>
      <c r="F6743" s="51">
        <f t="shared" si="316"/>
        <v>0.10416666666666667</v>
      </c>
      <c r="G6743" s="33">
        <f t="shared" si="317"/>
        <v>45569.104166666664</v>
      </c>
    </row>
    <row r="6744" spans="1:7" x14ac:dyDescent="0.45">
      <c r="A6744">
        <v>0</v>
      </c>
      <c r="B6744">
        <v>0</v>
      </c>
      <c r="C6744" t="s">
        <v>6309</v>
      </c>
      <c r="D6744" t="s">
        <v>6310</v>
      </c>
      <c r="E6744" s="32">
        <f t="shared" si="315"/>
        <v>45569</v>
      </c>
      <c r="F6744" s="51">
        <f t="shared" si="316"/>
        <v>0.125</v>
      </c>
      <c r="G6744" s="33">
        <f t="shared" si="317"/>
        <v>45569.125</v>
      </c>
    </row>
    <row r="6745" spans="1:7" x14ac:dyDescent="0.45">
      <c r="A6745">
        <v>0</v>
      </c>
      <c r="B6745">
        <v>0</v>
      </c>
      <c r="C6745" t="s">
        <v>6310</v>
      </c>
      <c r="D6745" t="s">
        <v>6311</v>
      </c>
      <c r="E6745" s="32">
        <f t="shared" si="315"/>
        <v>45569</v>
      </c>
      <c r="F6745" s="51">
        <f t="shared" si="316"/>
        <v>0.14583333333333334</v>
      </c>
      <c r="G6745" s="33">
        <f t="shared" si="317"/>
        <v>45569.145833333336</v>
      </c>
    </row>
    <row r="6746" spans="1:7" x14ac:dyDescent="0.45">
      <c r="A6746">
        <v>0</v>
      </c>
      <c r="B6746">
        <v>0</v>
      </c>
      <c r="C6746" t="s">
        <v>6311</v>
      </c>
      <c r="D6746" t="s">
        <v>6312</v>
      </c>
      <c r="E6746" s="32">
        <f t="shared" si="315"/>
        <v>45569</v>
      </c>
      <c r="F6746" s="51">
        <f t="shared" si="316"/>
        <v>0.16666666666666666</v>
      </c>
      <c r="G6746" s="33">
        <f t="shared" si="317"/>
        <v>45569.166666666664</v>
      </c>
    </row>
    <row r="6747" spans="1:7" x14ac:dyDescent="0.45">
      <c r="A6747">
        <v>0</v>
      </c>
      <c r="B6747">
        <v>0</v>
      </c>
      <c r="C6747" t="s">
        <v>6312</v>
      </c>
      <c r="D6747" t="s">
        <v>6313</v>
      </c>
      <c r="E6747" s="32">
        <f t="shared" si="315"/>
        <v>45569</v>
      </c>
      <c r="F6747" s="51">
        <f t="shared" si="316"/>
        <v>0.1875</v>
      </c>
      <c r="G6747" s="33">
        <f t="shared" si="317"/>
        <v>45569.1875</v>
      </c>
    </row>
    <row r="6748" spans="1:7" x14ac:dyDescent="0.45">
      <c r="A6748">
        <v>0</v>
      </c>
      <c r="B6748">
        <v>0</v>
      </c>
      <c r="C6748" t="s">
        <v>6313</v>
      </c>
      <c r="D6748" t="s">
        <v>6314</v>
      </c>
      <c r="E6748" s="32">
        <f t="shared" si="315"/>
        <v>45569</v>
      </c>
      <c r="F6748" s="51">
        <f t="shared" si="316"/>
        <v>0.20833333333333334</v>
      </c>
      <c r="G6748" s="33">
        <f t="shared" si="317"/>
        <v>45569.208333333336</v>
      </c>
    </row>
    <row r="6749" spans="1:7" x14ac:dyDescent="0.45">
      <c r="A6749">
        <v>0</v>
      </c>
      <c r="B6749">
        <v>0</v>
      </c>
      <c r="C6749" t="s">
        <v>6314</v>
      </c>
      <c r="D6749" t="s">
        <v>6315</v>
      </c>
      <c r="E6749" s="32">
        <f t="shared" si="315"/>
        <v>45569</v>
      </c>
      <c r="F6749" s="51">
        <f t="shared" si="316"/>
        <v>0.22916666666666666</v>
      </c>
      <c r="G6749" s="33">
        <f t="shared" si="317"/>
        <v>45569.229166666664</v>
      </c>
    </row>
    <row r="6750" spans="1:7" x14ac:dyDescent="0.45">
      <c r="A6750">
        <v>0.10100000000000001</v>
      </c>
      <c r="B6750">
        <v>0.6</v>
      </c>
      <c r="C6750" t="s">
        <v>6315</v>
      </c>
      <c r="D6750" t="s">
        <v>6316</v>
      </c>
      <c r="E6750" s="32">
        <f t="shared" si="315"/>
        <v>45569</v>
      </c>
      <c r="F6750" s="51">
        <f t="shared" si="316"/>
        <v>0.25</v>
      </c>
      <c r="G6750" s="33">
        <f t="shared" si="317"/>
        <v>45569.25</v>
      </c>
    </row>
    <row r="6751" spans="1:7" x14ac:dyDescent="0.45">
      <c r="A6751">
        <v>0</v>
      </c>
      <c r="B6751">
        <v>0</v>
      </c>
      <c r="C6751" t="s">
        <v>6316</v>
      </c>
      <c r="D6751" t="s">
        <v>6317</v>
      </c>
      <c r="E6751" s="32">
        <f t="shared" si="315"/>
        <v>45569</v>
      </c>
      <c r="F6751" s="51">
        <f t="shared" si="316"/>
        <v>0.27083333333333331</v>
      </c>
      <c r="G6751" s="33">
        <f t="shared" si="317"/>
        <v>45569.270833333336</v>
      </c>
    </row>
    <row r="6752" spans="1:7" x14ac:dyDescent="0.45">
      <c r="A6752">
        <v>2.8163999999999998</v>
      </c>
      <c r="B6752">
        <v>16.8</v>
      </c>
      <c r="C6752" t="s">
        <v>6317</v>
      </c>
      <c r="D6752" t="s">
        <v>6318</v>
      </c>
      <c r="E6752" s="32">
        <f t="shared" si="315"/>
        <v>45569</v>
      </c>
      <c r="F6752" s="51">
        <f t="shared" si="316"/>
        <v>0.29166666666666669</v>
      </c>
      <c r="G6752" s="33">
        <f t="shared" si="317"/>
        <v>45569.291666666664</v>
      </c>
    </row>
    <row r="6753" spans="1:7" x14ac:dyDescent="0.45">
      <c r="A6753">
        <v>0.10100000000000001</v>
      </c>
      <c r="B6753">
        <v>0.6</v>
      </c>
      <c r="C6753" t="s">
        <v>6318</v>
      </c>
      <c r="D6753" t="s">
        <v>6319</v>
      </c>
      <c r="E6753" s="32">
        <f t="shared" si="315"/>
        <v>45569</v>
      </c>
      <c r="F6753" s="51">
        <f t="shared" si="316"/>
        <v>0.3125</v>
      </c>
      <c r="G6753" s="33">
        <f t="shared" si="317"/>
        <v>45569.3125</v>
      </c>
    </row>
    <row r="6754" spans="1:7" x14ac:dyDescent="0.45">
      <c r="A6754">
        <v>2.4460999999999999</v>
      </c>
      <c r="B6754">
        <v>14.59</v>
      </c>
      <c r="C6754" t="s">
        <v>6319</v>
      </c>
      <c r="D6754" t="s">
        <v>6320</v>
      </c>
      <c r="E6754" s="32">
        <f t="shared" si="315"/>
        <v>45569</v>
      </c>
      <c r="F6754" s="51">
        <f t="shared" si="316"/>
        <v>0.33333333333333331</v>
      </c>
      <c r="G6754" s="33">
        <f t="shared" si="317"/>
        <v>45569.333333333336</v>
      </c>
    </row>
    <row r="6755" spans="1:7" x14ac:dyDescent="0.45">
      <c r="A6755">
        <v>0.20200000000000001</v>
      </c>
      <c r="B6755">
        <v>1.21</v>
      </c>
      <c r="C6755" t="s">
        <v>6320</v>
      </c>
      <c r="D6755" t="s">
        <v>6321</v>
      </c>
      <c r="E6755" s="32">
        <f t="shared" si="315"/>
        <v>45569</v>
      </c>
      <c r="F6755" s="51">
        <f t="shared" si="316"/>
        <v>0.35416666666666669</v>
      </c>
      <c r="G6755" s="33">
        <f t="shared" si="317"/>
        <v>45569.354166666664</v>
      </c>
    </row>
    <row r="6756" spans="1:7" x14ac:dyDescent="0.45">
      <c r="A6756">
        <v>0.32540000000000002</v>
      </c>
      <c r="B6756">
        <v>1.94</v>
      </c>
      <c r="C6756" t="s">
        <v>6321</v>
      </c>
      <c r="D6756" t="s">
        <v>6322</v>
      </c>
      <c r="E6756" s="32">
        <f t="shared" si="315"/>
        <v>45569</v>
      </c>
      <c r="F6756" s="51">
        <f t="shared" si="316"/>
        <v>0.375</v>
      </c>
      <c r="G6756" s="33">
        <f t="shared" si="317"/>
        <v>45569.375</v>
      </c>
    </row>
    <row r="6757" spans="1:7" x14ac:dyDescent="0.45">
      <c r="A6757">
        <v>4.4900000000000002E-2</v>
      </c>
      <c r="B6757">
        <v>0.27</v>
      </c>
      <c r="C6757" t="s">
        <v>6322</v>
      </c>
      <c r="D6757" t="s">
        <v>6323</v>
      </c>
      <c r="E6757" s="32">
        <f t="shared" si="315"/>
        <v>45569</v>
      </c>
      <c r="F6757" s="51">
        <f t="shared" si="316"/>
        <v>0.39583333333333331</v>
      </c>
      <c r="G6757" s="33">
        <f t="shared" si="317"/>
        <v>45569.395833333336</v>
      </c>
    </row>
    <row r="6758" spans="1:7" x14ac:dyDescent="0.45">
      <c r="A6758">
        <v>0.39269999999999999</v>
      </c>
      <c r="B6758">
        <v>2.34</v>
      </c>
      <c r="C6758" t="s">
        <v>6323</v>
      </c>
      <c r="D6758" t="s">
        <v>6324</v>
      </c>
      <c r="E6758" s="32">
        <f t="shared" si="315"/>
        <v>45569</v>
      </c>
      <c r="F6758" s="51">
        <f t="shared" si="316"/>
        <v>0.41666666666666669</v>
      </c>
      <c r="G6758" s="33">
        <f t="shared" si="317"/>
        <v>45569.416666666664</v>
      </c>
    </row>
    <row r="6759" spans="1:7" x14ac:dyDescent="0.45">
      <c r="A6759">
        <v>0</v>
      </c>
      <c r="B6759">
        <v>0</v>
      </c>
      <c r="C6759" t="s">
        <v>6324</v>
      </c>
      <c r="D6759" t="s">
        <v>6325</v>
      </c>
      <c r="E6759" s="32">
        <f t="shared" si="315"/>
        <v>45569</v>
      </c>
      <c r="F6759" s="51">
        <f t="shared" si="316"/>
        <v>0.4375</v>
      </c>
      <c r="G6759" s="33">
        <f t="shared" si="317"/>
        <v>45569.4375</v>
      </c>
    </row>
    <row r="6760" spans="1:7" x14ac:dyDescent="0.45">
      <c r="A6760">
        <v>0</v>
      </c>
      <c r="B6760">
        <v>0</v>
      </c>
      <c r="C6760" t="s">
        <v>6325</v>
      </c>
      <c r="D6760" t="s">
        <v>6326</v>
      </c>
      <c r="E6760" s="32">
        <f t="shared" si="315"/>
        <v>45569</v>
      </c>
      <c r="F6760" s="51">
        <f t="shared" si="316"/>
        <v>0.45833333333333331</v>
      </c>
      <c r="G6760" s="33">
        <f t="shared" si="317"/>
        <v>45569.458333333336</v>
      </c>
    </row>
    <row r="6761" spans="1:7" x14ac:dyDescent="0.45">
      <c r="A6761">
        <v>0</v>
      </c>
      <c r="B6761">
        <v>0</v>
      </c>
      <c r="C6761" t="s">
        <v>6326</v>
      </c>
      <c r="D6761" t="s">
        <v>6327</v>
      </c>
      <c r="E6761" s="32">
        <f t="shared" si="315"/>
        <v>45569</v>
      </c>
      <c r="F6761" s="51">
        <f t="shared" si="316"/>
        <v>0.47916666666666669</v>
      </c>
      <c r="G6761" s="33">
        <f t="shared" si="317"/>
        <v>45569.479166666664</v>
      </c>
    </row>
    <row r="6762" spans="1:7" x14ac:dyDescent="0.45">
      <c r="A6762">
        <v>0</v>
      </c>
      <c r="B6762">
        <v>0</v>
      </c>
      <c r="C6762" t="s">
        <v>6327</v>
      </c>
      <c r="D6762" t="s">
        <v>6328</v>
      </c>
      <c r="E6762" s="32">
        <f t="shared" si="315"/>
        <v>45569</v>
      </c>
      <c r="F6762" s="51">
        <f t="shared" si="316"/>
        <v>0.5</v>
      </c>
      <c r="G6762" s="33">
        <f t="shared" si="317"/>
        <v>45569.5</v>
      </c>
    </row>
    <row r="6763" spans="1:7" x14ac:dyDescent="0.45">
      <c r="A6763">
        <v>0</v>
      </c>
      <c r="B6763">
        <v>0</v>
      </c>
      <c r="C6763" t="s">
        <v>6328</v>
      </c>
      <c r="D6763" t="s">
        <v>6329</v>
      </c>
      <c r="E6763" s="32">
        <f t="shared" si="315"/>
        <v>45569</v>
      </c>
      <c r="F6763" s="51">
        <f t="shared" si="316"/>
        <v>0.52083333333333337</v>
      </c>
      <c r="G6763" s="33">
        <f t="shared" si="317"/>
        <v>45569.520833333336</v>
      </c>
    </row>
    <row r="6764" spans="1:7" x14ac:dyDescent="0.45">
      <c r="A6764">
        <v>0.11219999999999999</v>
      </c>
      <c r="B6764">
        <v>0.67</v>
      </c>
      <c r="C6764" t="s">
        <v>6329</v>
      </c>
      <c r="D6764" t="s">
        <v>6330</v>
      </c>
      <c r="E6764" s="32">
        <f t="shared" si="315"/>
        <v>45569</v>
      </c>
      <c r="F6764" s="51">
        <f t="shared" si="316"/>
        <v>0.54166666666666663</v>
      </c>
      <c r="G6764" s="33">
        <f t="shared" si="317"/>
        <v>45569.541666666664</v>
      </c>
    </row>
    <row r="6765" spans="1:7" x14ac:dyDescent="0.45">
      <c r="A6765">
        <v>3.3885999999999998</v>
      </c>
      <c r="B6765">
        <v>20.22</v>
      </c>
      <c r="C6765" t="s">
        <v>6330</v>
      </c>
      <c r="D6765" t="s">
        <v>6331</v>
      </c>
      <c r="E6765" s="32">
        <f t="shared" si="315"/>
        <v>45569</v>
      </c>
      <c r="F6765" s="51">
        <f t="shared" si="316"/>
        <v>0.5625</v>
      </c>
      <c r="G6765" s="33">
        <f t="shared" si="317"/>
        <v>45569.5625</v>
      </c>
    </row>
    <row r="6766" spans="1:7" x14ac:dyDescent="0.45">
      <c r="A6766">
        <v>0</v>
      </c>
      <c r="B6766">
        <v>0</v>
      </c>
      <c r="C6766" t="s">
        <v>6331</v>
      </c>
      <c r="D6766" t="s">
        <v>6332</v>
      </c>
      <c r="E6766" s="32">
        <f t="shared" si="315"/>
        <v>45569</v>
      </c>
      <c r="F6766" s="51">
        <f t="shared" si="316"/>
        <v>0.58333333333333337</v>
      </c>
      <c r="G6766" s="33">
        <f t="shared" si="317"/>
        <v>45569.583333333336</v>
      </c>
    </row>
    <row r="6767" spans="1:7" x14ac:dyDescent="0.45">
      <c r="A6767">
        <v>0</v>
      </c>
      <c r="B6767">
        <v>0</v>
      </c>
      <c r="C6767" t="s">
        <v>6332</v>
      </c>
      <c r="D6767" t="s">
        <v>6333</v>
      </c>
      <c r="E6767" s="32">
        <f t="shared" si="315"/>
        <v>45569</v>
      </c>
      <c r="F6767" s="51">
        <f t="shared" si="316"/>
        <v>0.60416666666666663</v>
      </c>
      <c r="G6767" s="33">
        <f t="shared" si="317"/>
        <v>45569.604166666664</v>
      </c>
    </row>
    <row r="6768" spans="1:7" x14ac:dyDescent="0.45">
      <c r="A6768">
        <v>0</v>
      </c>
      <c r="B6768">
        <v>0</v>
      </c>
      <c r="C6768" t="s">
        <v>6333</v>
      </c>
      <c r="D6768" t="s">
        <v>6334</v>
      </c>
      <c r="E6768" s="32">
        <f t="shared" si="315"/>
        <v>45569</v>
      </c>
      <c r="F6768" s="51">
        <f t="shared" si="316"/>
        <v>0.625</v>
      </c>
      <c r="G6768" s="33">
        <f t="shared" si="317"/>
        <v>45569.625</v>
      </c>
    </row>
    <row r="6769" spans="1:7" x14ac:dyDescent="0.45">
      <c r="A6769">
        <v>1.12E-2</v>
      </c>
      <c r="B6769">
        <v>7.0000000000000007E-2</v>
      </c>
      <c r="C6769" t="s">
        <v>6334</v>
      </c>
      <c r="D6769" t="s">
        <v>6335</v>
      </c>
      <c r="E6769" s="32">
        <f t="shared" si="315"/>
        <v>45569</v>
      </c>
      <c r="F6769" s="51">
        <f t="shared" si="316"/>
        <v>0.64583333333333337</v>
      </c>
      <c r="G6769" s="33">
        <f t="shared" si="317"/>
        <v>45569.645833333336</v>
      </c>
    </row>
    <row r="6770" spans="1:7" x14ac:dyDescent="0.45">
      <c r="A6770">
        <v>0</v>
      </c>
      <c r="B6770">
        <v>0</v>
      </c>
      <c r="C6770" t="s">
        <v>6335</v>
      </c>
      <c r="D6770" t="s">
        <v>6336</v>
      </c>
      <c r="E6770" s="32">
        <f t="shared" si="315"/>
        <v>45569</v>
      </c>
      <c r="F6770" s="51">
        <f t="shared" si="316"/>
        <v>0.66666666666666663</v>
      </c>
      <c r="G6770" s="33">
        <f t="shared" si="317"/>
        <v>45569.666666666664</v>
      </c>
    </row>
    <row r="6771" spans="1:7" x14ac:dyDescent="0.45">
      <c r="A6771">
        <v>0</v>
      </c>
      <c r="B6771">
        <v>0</v>
      </c>
      <c r="C6771" t="s">
        <v>6336</v>
      </c>
      <c r="D6771" t="s">
        <v>6337</v>
      </c>
      <c r="E6771" s="32">
        <f t="shared" si="315"/>
        <v>45569</v>
      </c>
      <c r="F6771" s="51">
        <f t="shared" si="316"/>
        <v>0.6875</v>
      </c>
      <c r="G6771" s="33">
        <f t="shared" si="317"/>
        <v>45569.6875</v>
      </c>
    </row>
    <row r="6772" spans="1:7" x14ac:dyDescent="0.45">
      <c r="A6772">
        <v>0.71809999999999996</v>
      </c>
      <c r="B6772">
        <v>4.28</v>
      </c>
      <c r="C6772" t="s">
        <v>6337</v>
      </c>
      <c r="D6772" t="s">
        <v>6338</v>
      </c>
      <c r="E6772" s="32">
        <f t="shared" si="315"/>
        <v>45569</v>
      </c>
      <c r="F6772" s="51">
        <f t="shared" si="316"/>
        <v>0.70833333333333337</v>
      </c>
      <c r="G6772" s="33">
        <f t="shared" si="317"/>
        <v>45569.708333333336</v>
      </c>
    </row>
    <row r="6773" spans="1:7" x14ac:dyDescent="0.45">
      <c r="A6773">
        <v>0.2581</v>
      </c>
      <c r="B6773">
        <v>1.54</v>
      </c>
      <c r="C6773" t="s">
        <v>6338</v>
      </c>
      <c r="D6773" t="s">
        <v>6339</v>
      </c>
      <c r="E6773" s="32">
        <f t="shared" si="315"/>
        <v>45569</v>
      </c>
      <c r="F6773" s="51">
        <f t="shared" si="316"/>
        <v>0.72916666666666663</v>
      </c>
      <c r="G6773" s="33">
        <f t="shared" si="317"/>
        <v>45569.729166666664</v>
      </c>
    </row>
    <row r="6774" spans="1:7" x14ac:dyDescent="0.45">
      <c r="A6774">
        <v>0</v>
      </c>
      <c r="B6774">
        <v>0</v>
      </c>
      <c r="C6774" t="s">
        <v>6339</v>
      </c>
      <c r="D6774" t="s">
        <v>6340</v>
      </c>
      <c r="E6774" s="32">
        <f t="shared" si="315"/>
        <v>45569</v>
      </c>
      <c r="F6774" s="51">
        <f t="shared" si="316"/>
        <v>0.75</v>
      </c>
      <c r="G6774" s="33">
        <f t="shared" si="317"/>
        <v>45569.75</v>
      </c>
    </row>
    <row r="6775" spans="1:7" x14ac:dyDescent="0.45">
      <c r="A6775">
        <v>0</v>
      </c>
      <c r="B6775">
        <v>0</v>
      </c>
      <c r="C6775" t="s">
        <v>6340</v>
      </c>
      <c r="D6775" t="s">
        <v>6341</v>
      </c>
      <c r="E6775" s="32">
        <f t="shared" si="315"/>
        <v>45569</v>
      </c>
      <c r="F6775" s="51">
        <f t="shared" si="316"/>
        <v>0.77083333333333337</v>
      </c>
      <c r="G6775" s="33">
        <f t="shared" si="317"/>
        <v>45569.770833333336</v>
      </c>
    </row>
    <row r="6776" spans="1:7" x14ac:dyDescent="0.45">
      <c r="A6776">
        <v>0</v>
      </c>
      <c r="B6776">
        <v>0</v>
      </c>
      <c r="C6776" t="s">
        <v>6341</v>
      </c>
      <c r="D6776" t="s">
        <v>6342</v>
      </c>
      <c r="E6776" s="32">
        <f t="shared" si="315"/>
        <v>45569</v>
      </c>
      <c r="F6776" s="51">
        <f t="shared" si="316"/>
        <v>0.79166666666666663</v>
      </c>
      <c r="G6776" s="33">
        <f t="shared" si="317"/>
        <v>45569.791666666664</v>
      </c>
    </row>
    <row r="6777" spans="1:7" x14ac:dyDescent="0.45">
      <c r="A6777">
        <v>0.32540000000000002</v>
      </c>
      <c r="B6777">
        <v>1.94</v>
      </c>
      <c r="C6777" t="s">
        <v>6342</v>
      </c>
      <c r="D6777" t="s">
        <v>6343</v>
      </c>
      <c r="E6777" s="32">
        <f t="shared" si="315"/>
        <v>45569</v>
      </c>
      <c r="F6777" s="51">
        <f t="shared" si="316"/>
        <v>0.8125</v>
      </c>
      <c r="G6777" s="33">
        <f t="shared" si="317"/>
        <v>45569.8125</v>
      </c>
    </row>
    <row r="6778" spans="1:7" x14ac:dyDescent="0.45">
      <c r="A6778">
        <v>1.0660000000000001</v>
      </c>
      <c r="B6778">
        <v>6.36</v>
      </c>
      <c r="C6778" t="s">
        <v>6343</v>
      </c>
      <c r="D6778" t="s">
        <v>6344</v>
      </c>
      <c r="E6778" s="32">
        <f t="shared" si="315"/>
        <v>45569</v>
      </c>
      <c r="F6778" s="51">
        <f t="shared" si="316"/>
        <v>0.83333333333333337</v>
      </c>
      <c r="G6778" s="33">
        <f t="shared" si="317"/>
        <v>45569.833333333336</v>
      </c>
    </row>
    <row r="6779" spans="1:7" x14ac:dyDescent="0.45">
      <c r="A6779">
        <v>1.4137999999999999</v>
      </c>
      <c r="B6779">
        <v>8.43</v>
      </c>
      <c r="C6779" t="s">
        <v>6344</v>
      </c>
      <c r="D6779" t="s">
        <v>6345</v>
      </c>
      <c r="E6779" s="32">
        <f t="shared" si="315"/>
        <v>45569</v>
      </c>
      <c r="F6779" s="51">
        <f t="shared" si="316"/>
        <v>0.85416666666666663</v>
      </c>
      <c r="G6779" s="33">
        <f t="shared" si="317"/>
        <v>45569.854166666664</v>
      </c>
    </row>
    <row r="6780" spans="1:7" x14ac:dyDescent="0.45">
      <c r="A6780">
        <v>8.9800000000000005E-2</v>
      </c>
      <c r="B6780">
        <v>0.54</v>
      </c>
      <c r="C6780" t="s">
        <v>6345</v>
      </c>
      <c r="D6780" t="s">
        <v>6346</v>
      </c>
      <c r="E6780" s="32">
        <f t="shared" si="315"/>
        <v>45569</v>
      </c>
      <c r="F6780" s="51">
        <f t="shared" si="316"/>
        <v>0.875</v>
      </c>
      <c r="G6780" s="33">
        <f t="shared" si="317"/>
        <v>45569.875</v>
      </c>
    </row>
    <row r="6781" spans="1:7" x14ac:dyDescent="0.45">
      <c r="A6781">
        <v>0</v>
      </c>
      <c r="B6781">
        <v>0</v>
      </c>
      <c r="C6781" t="s">
        <v>6346</v>
      </c>
      <c r="D6781" t="s">
        <v>6347</v>
      </c>
      <c r="E6781" s="32">
        <f t="shared" si="315"/>
        <v>45569</v>
      </c>
      <c r="F6781" s="51">
        <f t="shared" si="316"/>
        <v>0.89583333333333337</v>
      </c>
      <c r="G6781" s="33">
        <f t="shared" si="317"/>
        <v>45569.895833333336</v>
      </c>
    </row>
    <row r="6782" spans="1:7" x14ac:dyDescent="0.45">
      <c r="A6782">
        <v>0</v>
      </c>
      <c r="B6782">
        <v>0</v>
      </c>
      <c r="C6782" t="s">
        <v>6347</v>
      </c>
      <c r="D6782" t="s">
        <v>6348</v>
      </c>
      <c r="E6782" s="32">
        <f t="shared" si="315"/>
        <v>45569</v>
      </c>
      <c r="F6782" s="51">
        <f t="shared" si="316"/>
        <v>0.91666666666666663</v>
      </c>
      <c r="G6782" s="33">
        <f t="shared" si="317"/>
        <v>45569.916666666664</v>
      </c>
    </row>
    <row r="6783" spans="1:7" x14ac:dyDescent="0.45">
      <c r="A6783">
        <v>3.3700000000000001E-2</v>
      </c>
      <c r="B6783">
        <v>0.2</v>
      </c>
      <c r="C6783" t="s">
        <v>6348</v>
      </c>
      <c r="D6783" t="s">
        <v>6349</v>
      </c>
      <c r="E6783" s="32">
        <f t="shared" si="315"/>
        <v>45569</v>
      </c>
      <c r="F6783" s="51">
        <f t="shared" si="316"/>
        <v>0.9375</v>
      </c>
      <c r="G6783" s="33">
        <f t="shared" si="317"/>
        <v>45569.9375</v>
      </c>
    </row>
    <row r="6784" spans="1:7" x14ac:dyDescent="0.45">
      <c r="A6784">
        <v>0.43759999999999999</v>
      </c>
      <c r="B6784">
        <v>2.61</v>
      </c>
      <c r="C6784" t="s">
        <v>6349</v>
      </c>
      <c r="D6784" t="s">
        <v>6350</v>
      </c>
      <c r="E6784" s="32">
        <f t="shared" si="315"/>
        <v>45569</v>
      </c>
      <c r="F6784" s="51">
        <f t="shared" si="316"/>
        <v>0.95833333333333337</v>
      </c>
      <c r="G6784" s="33">
        <f t="shared" si="317"/>
        <v>45569.958333333336</v>
      </c>
    </row>
    <row r="6785" spans="1:7" x14ac:dyDescent="0.45">
      <c r="A6785">
        <v>0</v>
      </c>
      <c r="B6785">
        <v>0</v>
      </c>
      <c r="C6785" t="s">
        <v>6350</v>
      </c>
      <c r="D6785" t="s">
        <v>6351</v>
      </c>
      <c r="E6785" s="32">
        <f t="shared" si="315"/>
        <v>45569</v>
      </c>
      <c r="F6785" s="51">
        <f t="shared" si="316"/>
        <v>0.97916666666666663</v>
      </c>
      <c r="G6785" s="33">
        <f t="shared" si="317"/>
        <v>45569.979166666664</v>
      </c>
    </row>
    <row r="6786" spans="1:7" x14ac:dyDescent="0.45">
      <c r="A6786">
        <v>0</v>
      </c>
      <c r="B6786">
        <v>0</v>
      </c>
      <c r="C6786" t="s">
        <v>6351</v>
      </c>
      <c r="D6786" t="s">
        <v>6352</v>
      </c>
      <c r="E6786" s="32">
        <f t="shared" si="315"/>
        <v>45570</v>
      </c>
      <c r="F6786" s="51">
        <f t="shared" si="316"/>
        <v>0</v>
      </c>
      <c r="G6786" s="33">
        <f t="shared" si="317"/>
        <v>45570</v>
      </c>
    </row>
    <row r="6787" spans="1:7" x14ac:dyDescent="0.45">
      <c r="A6787">
        <v>0</v>
      </c>
      <c r="B6787">
        <v>0</v>
      </c>
      <c r="C6787" t="s">
        <v>6352</v>
      </c>
      <c r="D6787" t="s">
        <v>6353</v>
      </c>
      <c r="E6787" s="32">
        <f t="shared" si="315"/>
        <v>45570</v>
      </c>
      <c r="F6787" s="51">
        <f t="shared" si="316"/>
        <v>2.0833333333333332E-2</v>
      </c>
      <c r="G6787" s="33">
        <f t="shared" si="317"/>
        <v>45570.020833333336</v>
      </c>
    </row>
    <row r="6788" spans="1:7" x14ac:dyDescent="0.45">
      <c r="A6788">
        <v>0</v>
      </c>
      <c r="B6788">
        <v>0</v>
      </c>
      <c r="C6788" t="s">
        <v>6353</v>
      </c>
      <c r="D6788" t="s">
        <v>6354</v>
      </c>
      <c r="E6788" s="32">
        <f t="shared" ref="E6788:E6851" si="318">DATE(MID(C6788,2,4),MID(C6788,7,2),MID(C6788,10,2))</f>
        <v>45570</v>
      </c>
      <c r="F6788" s="51">
        <f t="shared" ref="F6788:F6851" si="319">TIME(MID(C6788,13,2),MID(C6788,16,2),0)</f>
        <v>4.1666666666666664E-2</v>
      </c>
      <c r="G6788" s="33">
        <f t="shared" ref="G6788:G6851" si="320">E6788+F6788</f>
        <v>45570.041666666664</v>
      </c>
    </row>
    <row r="6789" spans="1:7" x14ac:dyDescent="0.45">
      <c r="A6789">
        <v>0</v>
      </c>
      <c r="B6789">
        <v>0</v>
      </c>
      <c r="C6789" t="s">
        <v>6354</v>
      </c>
      <c r="D6789" t="s">
        <v>6355</v>
      </c>
      <c r="E6789" s="32">
        <f t="shared" si="318"/>
        <v>45570</v>
      </c>
      <c r="F6789" s="51">
        <f t="shared" si="319"/>
        <v>6.25E-2</v>
      </c>
      <c r="G6789" s="33">
        <f t="shared" si="320"/>
        <v>45570.0625</v>
      </c>
    </row>
    <row r="6790" spans="1:7" x14ac:dyDescent="0.45">
      <c r="A6790">
        <v>0</v>
      </c>
      <c r="B6790">
        <v>0</v>
      </c>
      <c r="C6790" t="s">
        <v>6355</v>
      </c>
      <c r="D6790" t="s">
        <v>6356</v>
      </c>
      <c r="E6790" s="32">
        <f t="shared" si="318"/>
        <v>45570</v>
      </c>
      <c r="F6790" s="51">
        <f t="shared" si="319"/>
        <v>8.3333333333333329E-2</v>
      </c>
      <c r="G6790" s="33">
        <f t="shared" si="320"/>
        <v>45570.083333333336</v>
      </c>
    </row>
    <row r="6791" spans="1:7" x14ac:dyDescent="0.45">
      <c r="A6791">
        <v>0</v>
      </c>
      <c r="B6791">
        <v>0</v>
      </c>
      <c r="C6791" t="s">
        <v>6356</v>
      </c>
      <c r="D6791" t="s">
        <v>6357</v>
      </c>
      <c r="E6791" s="32">
        <f t="shared" si="318"/>
        <v>45570</v>
      </c>
      <c r="F6791" s="51">
        <f t="shared" si="319"/>
        <v>0.10416666666666667</v>
      </c>
      <c r="G6791" s="33">
        <f t="shared" si="320"/>
        <v>45570.104166666664</v>
      </c>
    </row>
    <row r="6792" spans="1:7" x14ac:dyDescent="0.45">
      <c r="A6792">
        <v>0</v>
      </c>
      <c r="B6792">
        <v>0</v>
      </c>
      <c r="C6792" t="s">
        <v>6357</v>
      </c>
      <c r="D6792" t="s">
        <v>6358</v>
      </c>
      <c r="E6792" s="32">
        <f t="shared" si="318"/>
        <v>45570</v>
      </c>
      <c r="F6792" s="51">
        <f t="shared" si="319"/>
        <v>0.125</v>
      </c>
      <c r="G6792" s="33">
        <f t="shared" si="320"/>
        <v>45570.125</v>
      </c>
    </row>
    <row r="6793" spans="1:7" x14ac:dyDescent="0.45">
      <c r="A6793">
        <v>0</v>
      </c>
      <c r="B6793">
        <v>0</v>
      </c>
      <c r="C6793" t="s">
        <v>6358</v>
      </c>
      <c r="D6793" t="s">
        <v>6359</v>
      </c>
      <c r="E6793" s="32">
        <f t="shared" si="318"/>
        <v>45570</v>
      </c>
      <c r="F6793" s="51">
        <f t="shared" si="319"/>
        <v>0.14583333333333334</v>
      </c>
      <c r="G6793" s="33">
        <f t="shared" si="320"/>
        <v>45570.145833333336</v>
      </c>
    </row>
    <row r="6794" spans="1:7" x14ac:dyDescent="0.45">
      <c r="A6794">
        <v>0</v>
      </c>
      <c r="B6794">
        <v>0</v>
      </c>
      <c r="C6794" t="s">
        <v>6359</v>
      </c>
      <c r="D6794" t="s">
        <v>6360</v>
      </c>
      <c r="E6794" s="32">
        <f t="shared" si="318"/>
        <v>45570</v>
      </c>
      <c r="F6794" s="51">
        <f t="shared" si="319"/>
        <v>0.16666666666666666</v>
      </c>
      <c r="G6794" s="33">
        <f t="shared" si="320"/>
        <v>45570.166666666664</v>
      </c>
    </row>
    <row r="6795" spans="1:7" x14ac:dyDescent="0.45">
      <c r="A6795">
        <v>0</v>
      </c>
      <c r="B6795">
        <v>0</v>
      </c>
      <c r="C6795" t="s">
        <v>6360</v>
      </c>
      <c r="D6795" t="s">
        <v>6361</v>
      </c>
      <c r="E6795" s="32">
        <f t="shared" si="318"/>
        <v>45570</v>
      </c>
      <c r="F6795" s="51">
        <f t="shared" si="319"/>
        <v>0.1875</v>
      </c>
      <c r="G6795" s="33">
        <f t="shared" si="320"/>
        <v>45570.1875</v>
      </c>
    </row>
    <row r="6796" spans="1:7" x14ac:dyDescent="0.45">
      <c r="A6796">
        <v>0</v>
      </c>
      <c r="B6796">
        <v>0</v>
      </c>
      <c r="C6796" t="s">
        <v>6361</v>
      </c>
      <c r="D6796" t="s">
        <v>6362</v>
      </c>
      <c r="E6796" s="32">
        <f t="shared" si="318"/>
        <v>45570</v>
      </c>
      <c r="F6796" s="51">
        <f t="shared" si="319"/>
        <v>0.20833333333333334</v>
      </c>
      <c r="G6796" s="33">
        <f t="shared" si="320"/>
        <v>45570.208333333336</v>
      </c>
    </row>
    <row r="6797" spans="1:7" x14ac:dyDescent="0.45">
      <c r="A6797">
        <v>0</v>
      </c>
      <c r="B6797">
        <v>0</v>
      </c>
      <c r="C6797" t="s">
        <v>6362</v>
      </c>
      <c r="D6797" t="s">
        <v>6363</v>
      </c>
      <c r="E6797" s="32">
        <f t="shared" si="318"/>
        <v>45570</v>
      </c>
      <c r="F6797" s="51">
        <f t="shared" si="319"/>
        <v>0.22916666666666666</v>
      </c>
      <c r="G6797" s="33">
        <f t="shared" si="320"/>
        <v>45570.229166666664</v>
      </c>
    </row>
    <row r="6798" spans="1:7" x14ac:dyDescent="0.45">
      <c r="A6798">
        <v>0</v>
      </c>
      <c r="B6798">
        <v>0</v>
      </c>
      <c r="C6798" t="s">
        <v>6363</v>
      </c>
      <c r="D6798" t="s">
        <v>6364</v>
      </c>
      <c r="E6798" s="32">
        <f t="shared" si="318"/>
        <v>45570</v>
      </c>
      <c r="F6798" s="51">
        <f t="shared" si="319"/>
        <v>0.25</v>
      </c>
      <c r="G6798" s="33">
        <f t="shared" si="320"/>
        <v>45570.25</v>
      </c>
    </row>
    <row r="6799" spans="1:7" x14ac:dyDescent="0.45">
      <c r="A6799">
        <v>0</v>
      </c>
      <c r="B6799">
        <v>0</v>
      </c>
      <c r="C6799" t="s">
        <v>6364</v>
      </c>
      <c r="D6799" t="s">
        <v>6365</v>
      </c>
      <c r="E6799" s="32">
        <f t="shared" si="318"/>
        <v>45570</v>
      </c>
      <c r="F6799" s="51">
        <f t="shared" si="319"/>
        <v>0.27083333333333331</v>
      </c>
      <c r="G6799" s="33">
        <f t="shared" si="320"/>
        <v>45570.270833333336</v>
      </c>
    </row>
    <row r="6800" spans="1:7" x14ac:dyDescent="0.45">
      <c r="A6800">
        <v>0</v>
      </c>
      <c r="B6800">
        <v>0</v>
      </c>
      <c r="C6800" t="s">
        <v>6365</v>
      </c>
      <c r="D6800" t="s">
        <v>6366</v>
      </c>
      <c r="E6800" s="32">
        <f t="shared" si="318"/>
        <v>45570</v>
      </c>
      <c r="F6800" s="51">
        <f t="shared" si="319"/>
        <v>0.29166666666666669</v>
      </c>
      <c r="G6800" s="33">
        <f t="shared" si="320"/>
        <v>45570.291666666664</v>
      </c>
    </row>
    <row r="6801" spans="1:7" x14ac:dyDescent="0.45">
      <c r="A6801">
        <v>0</v>
      </c>
      <c r="B6801">
        <v>0</v>
      </c>
      <c r="C6801" t="s">
        <v>6366</v>
      </c>
      <c r="D6801" t="s">
        <v>6367</v>
      </c>
      <c r="E6801" s="32">
        <f t="shared" si="318"/>
        <v>45570</v>
      </c>
      <c r="F6801" s="51">
        <f t="shared" si="319"/>
        <v>0.3125</v>
      </c>
      <c r="G6801" s="33">
        <f t="shared" si="320"/>
        <v>45570.3125</v>
      </c>
    </row>
    <row r="6802" spans="1:7" x14ac:dyDescent="0.45">
      <c r="A6802">
        <v>0</v>
      </c>
      <c r="B6802">
        <v>0</v>
      </c>
      <c r="C6802" t="s">
        <v>6367</v>
      </c>
      <c r="D6802" t="s">
        <v>6368</v>
      </c>
      <c r="E6802" s="32">
        <f t="shared" si="318"/>
        <v>45570</v>
      </c>
      <c r="F6802" s="51">
        <f t="shared" si="319"/>
        <v>0.33333333333333331</v>
      </c>
      <c r="G6802" s="33">
        <f t="shared" si="320"/>
        <v>45570.333333333336</v>
      </c>
    </row>
    <row r="6803" spans="1:7" x14ac:dyDescent="0.45">
      <c r="A6803">
        <v>0</v>
      </c>
      <c r="B6803">
        <v>0</v>
      </c>
      <c r="C6803" t="s">
        <v>6368</v>
      </c>
      <c r="D6803" t="s">
        <v>6369</v>
      </c>
      <c r="E6803" s="32">
        <f t="shared" si="318"/>
        <v>45570</v>
      </c>
      <c r="F6803" s="51">
        <f t="shared" si="319"/>
        <v>0.35416666666666669</v>
      </c>
      <c r="G6803" s="33">
        <f t="shared" si="320"/>
        <v>45570.354166666664</v>
      </c>
    </row>
    <row r="6804" spans="1:7" x14ac:dyDescent="0.45">
      <c r="A6804">
        <v>0</v>
      </c>
      <c r="B6804">
        <v>0</v>
      </c>
      <c r="C6804" t="s">
        <v>6369</v>
      </c>
      <c r="D6804" t="s">
        <v>6370</v>
      </c>
      <c r="E6804" s="32">
        <f t="shared" si="318"/>
        <v>45570</v>
      </c>
      <c r="F6804" s="51">
        <f t="shared" si="319"/>
        <v>0.375</v>
      </c>
      <c r="G6804" s="33">
        <f t="shared" si="320"/>
        <v>45570.375</v>
      </c>
    </row>
    <row r="6805" spans="1:7" x14ac:dyDescent="0.45">
      <c r="A6805">
        <v>0.1908</v>
      </c>
      <c r="B6805">
        <v>1.1399999999999999</v>
      </c>
      <c r="C6805" t="s">
        <v>6370</v>
      </c>
      <c r="D6805" t="s">
        <v>6371</v>
      </c>
      <c r="E6805" s="32">
        <f t="shared" si="318"/>
        <v>45570</v>
      </c>
      <c r="F6805" s="51">
        <f t="shared" si="319"/>
        <v>0.39583333333333331</v>
      </c>
      <c r="G6805" s="33">
        <f t="shared" si="320"/>
        <v>45570.395833333336</v>
      </c>
    </row>
    <row r="6806" spans="1:7" x14ac:dyDescent="0.45">
      <c r="A6806">
        <v>0.20200000000000001</v>
      </c>
      <c r="B6806">
        <v>1.21</v>
      </c>
      <c r="C6806" t="s">
        <v>6371</v>
      </c>
      <c r="D6806" t="s">
        <v>6372</v>
      </c>
      <c r="E6806" s="32">
        <f t="shared" si="318"/>
        <v>45570</v>
      </c>
      <c r="F6806" s="51">
        <f t="shared" si="319"/>
        <v>0.41666666666666669</v>
      </c>
      <c r="G6806" s="33">
        <f t="shared" si="320"/>
        <v>45570.416666666664</v>
      </c>
    </row>
    <row r="6807" spans="1:7" x14ac:dyDescent="0.45">
      <c r="A6807">
        <v>0.1234</v>
      </c>
      <c r="B6807">
        <v>0.74</v>
      </c>
      <c r="C6807" t="s">
        <v>6372</v>
      </c>
      <c r="D6807" t="s">
        <v>6373</v>
      </c>
      <c r="E6807" s="32">
        <f t="shared" si="318"/>
        <v>45570</v>
      </c>
      <c r="F6807" s="51">
        <f t="shared" si="319"/>
        <v>0.4375</v>
      </c>
      <c r="G6807" s="33">
        <f t="shared" si="320"/>
        <v>45570.4375</v>
      </c>
    </row>
    <row r="6808" spans="1:7" x14ac:dyDescent="0.45">
      <c r="A6808">
        <v>0.4264</v>
      </c>
      <c r="B6808">
        <v>2.54</v>
      </c>
      <c r="C6808" t="s">
        <v>6373</v>
      </c>
      <c r="D6808" t="s">
        <v>6374</v>
      </c>
      <c r="E6808" s="32">
        <f t="shared" si="318"/>
        <v>45570</v>
      </c>
      <c r="F6808" s="51">
        <f t="shared" si="319"/>
        <v>0.45833333333333331</v>
      </c>
      <c r="G6808" s="33">
        <f t="shared" si="320"/>
        <v>45570.458333333336</v>
      </c>
    </row>
    <row r="6809" spans="1:7" x14ac:dyDescent="0.45">
      <c r="A6809">
        <v>5.6099999999999997E-2</v>
      </c>
      <c r="B6809">
        <v>0.33</v>
      </c>
      <c r="C6809" t="s">
        <v>6374</v>
      </c>
      <c r="D6809" t="s">
        <v>6375</v>
      </c>
      <c r="E6809" s="32">
        <f t="shared" si="318"/>
        <v>45570</v>
      </c>
      <c r="F6809" s="51">
        <f t="shared" si="319"/>
        <v>0.47916666666666669</v>
      </c>
      <c r="G6809" s="33">
        <f t="shared" si="320"/>
        <v>45570.479166666664</v>
      </c>
    </row>
    <row r="6810" spans="1:7" x14ac:dyDescent="0.45">
      <c r="A6810">
        <v>0.1234</v>
      </c>
      <c r="B6810">
        <v>0.74</v>
      </c>
      <c r="C6810" t="s">
        <v>6375</v>
      </c>
      <c r="D6810" t="s">
        <v>6376</v>
      </c>
      <c r="E6810" s="32">
        <f t="shared" si="318"/>
        <v>45570</v>
      </c>
      <c r="F6810" s="51">
        <f t="shared" si="319"/>
        <v>0.5</v>
      </c>
      <c r="G6810" s="33">
        <f t="shared" si="320"/>
        <v>45570.5</v>
      </c>
    </row>
    <row r="6811" spans="1:7" x14ac:dyDescent="0.45">
      <c r="A6811">
        <v>0.38150000000000001</v>
      </c>
      <c r="B6811">
        <v>2.2799999999999998</v>
      </c>
      <c r="C6811" t="s">
        <v>6376</v>
      </c>
      <c r="D6811" t="s">
        <v>6377</v>
      </c>
      <c r="E6811" s="32">
        <f t="shared" si="318"/>
        <v>45570</v>
      </c>
      <c r="F6811" s="51">
        <f t="shared" si="319"/>
        <v>0.52083333333333337</v>
      </c>
      <c r="G6811" s="33">
        <f t="shared" si="320"/>
        <v>45570.520833333336</v>
      </c>
    </row>
    <row r="6812" spans="1:7" x14ac:dyDescent="0.45">
      <c r="A6812">
        <v>6.7299999999999999E-2</v>
      </c>
      <c r="B6812">
        <v>0.4</v>
      </c>
      <c r="C6812" t="s">
        <v>6377</v>
      </c>
      <c r="D6812" t="s">
        <v>6378</v>
      </c>
      <c r="E6812" s="32">
        <f t="shared" si="318"/>
        <v>45570</v>
      </c>
      <c r="F6812" s="51">
        <f t="shared" si="319"/>
        <v>0.54166666666666663</v>
      </c>
      <c r="G6812" s="33">
        <f t="shared" si="320"/>
        <v>45570.541666666664</v>
      </c>
    </row>
    <row r="6813" spans="1:7" x14ac:dyDescent="0.45">
      <c r="A6813">
        <v>0</v>
      </c>
      <c r="B6813">
        <v>0</v>
      </c>
      <c r="C6813" t="s">
        <v>6378</v>
      </c>
      <c r="D6813" t="s">
        <v>6379</v>
      </c>
      <c r="E6813" s="32">
        <f t="shared" si="318"/>
        <v>45570</v>
      </c>
      <c r="F6813" s="51">
        <f t="shared" si="319"/>
        <v>0.5625</v>
      </c>
      <c r="G6813" s="33">
        <f t="shared" si="320"/>
        <v>45570.5625</v>
      </c>
    </row>
    <row r="6814" spans="1:7" x14ac:dyDescent="0.45">
      <c r="A6814">
        <v>0.15709999999999999</v>
      </c>
      <c r="B6814">
        <v>0.94</v>
      </c>
      <c r="C6814" t="s">
        <v>6379</v>
      </c>
      <c r="D6814" t="s">
        <v>6380</v>
      </c>
      <c r="E6814" s="32">
        <f t="shared" si="318"/>
        <v>45570</v>
      </c>
      <c r="F6814" s="51">
        <f t="shared" si="319"/>
        <v>0.58333333333333337</v>
      </c>
      <c r="G6814" s="33">
        <f t="shared" si="320"/>
        <v>45570.583333333336</v>
      </c>
    </row>
    <row r="6815" spans="1:7" x14ac:dyDescent="0.45">
      <c r="A6815">
        <v>2.24E-2</v>
      </c>
      <c r="B6815">
        <v>0.13</v>
      </c>
      <c r="C6815" t="s">
        <v>6380</v>
      </c>
      <c r="D6815" t="s">
        <v>6381</v>
      </c>
      <c r="E6815" s="32">
        <f t="shared" si="318"/>
        <v>45570</v>
      </c>
      <c r="F6815" s="51">
        <f t="shared" si="319"/>
        <v>0.60416666666666663</v>
      </c>
      <c r="G6815" s="33">
        <f t="shared" si="320"/>
        <v>45570.604166666664</v>
      </c>
    </row>
    <row r="6816" spans="1:7" x14ac:dyDescent="0.45">
      <c r="A6816">
        <v>0</v>
      </c>
      <c r="B6816">
        <v>0</v>
      </c>
      <c r="C6816" t="s">
        <v>6381</v>
      </c>
      <c r="D6816" t="s">
        <v>6382</v>
      </c>
      <c r="E6816" s="32">
        <f t="shared" si="318"/>
        <v>45570</v>
      </c>
      <c r="F6816" s="51">
        <f t="shared" si="319"/>
        <v>0.625</v>
      </c>
      <c r="G6816" s="33">
        <f t="shared" si="320"/>
        <v>45570.625</v>
      </c>
    </row>
    <row r="6817" spans="1:7" x14ac:dyDescent="0.45">
      <c r="A6817">
        <v>0</v>
      </c>
      <c r="B6817">
        <v>0</v>
      </c>
      <c r="C6817" t="s">
        <v>6382</v>
      </c>
      <c r="D6817" t="s">
        <v>6383</v>
      </c>
      <c r="E6817" s="32">
        <f t="shared" si="318"/>
        <v>45570</v>
      </c>
      <c r="F6817" s="51">
        <f t="shared" si="319"/>
        <v>0.64583333333333337</v>
      </c>
      <c r="G6817" s="33">
        <f t="shared" si="320"/>
        <v>45570.645833333336</v>
      </c>
    </row>
    <row r="6818" spans="1:7" x14ac:dyDescent="0.45">
      <c r="A6818">
        <v>0.2581</v>
      </c>
      <c r="B6818">
        <v>1.54</v>
      </c>
      <c r="C6818" t="s">
        <v>6383</v>
      </c>
      <c r="D6818" t="s">
        <v>6384</v>
      </c>
      <c r="E6818" s="32">
        <f t="shared" si="318"/>
        <v>45570</v>
      </c>
      <c r="F6818" s="51">
        <f t="shared" si="319"/>
        <v>0.66666666666666663</v>
      </c>
      <c r="G6818" s="33">
        <f t="shared" si="320"/>
        <v>45570.666666666664</v>
      </c>
    </row>
    <row r="6819" spans="1:7" x14ac:dyDescent="0.45">
      <c r="A6819">
        <v>0</v>
      </c>
      <c r="B6819">
        <v>0</v>
      </c>
      <c r="C6819" t="s">
        <v>6384</v>
      </c>
      <c r="D6819" t="s">
        <v>6385</v>
      </c>
      <c r="E6819" s="32">
        <f t="shared" si="318"/>
        <v>45570</v>
      </c>
      <c r="F6819" s="51">
        <f t="shared" si="319"/>
        <v>0.6875</v>
      </c>
      <c r="G6819" s="33">
        <f t="shared" si="320"/>
        <v>45570.6875</v>
      </c>
    </row>
    <row r="6820" spans="1:7" x14ac:dyDescent="0.45">
      <c r="A6820">
        <v>0</v>
      </c>
      <c r="B6820">
        <v>0</v>
      </c>
      <c r="C6820" t="s">
        <v>6385</v>
      </c>
      <c r="D6820" t="s">
        <v>6386</v>
      </c>
      <c r="E6820" s="32">
        <f t="shared" si="318"/>
        <v>45570</v>
      </c>
      <c r="F6820" s="51">
        <f t="shared" si="319"/>
        <v>0.70833333333333337</v>
      </c>
      <c r="G6820" s="33">
        <f t="shared" si="320"/>
        <v>45570.708333333336</v>
      </c>
    </row>
    <row r="6821" spans="1:7" x14ac:dyDescent="0.45">
      <c r="A6821">
        <v>0</v>
      </c>
      <c r="B6821">
        <v>0</v>
      </c>
      <c r="C6821" t="s">
        <v>6386</v>
      </c>
      <c r="D6821" t="s">
        <v>6387</v>
      </c>
      <c r="E6821" s="32">
        <f t="shared" si="318"/>
        <v>45570</v>
      </c>
      <c r="F6821" s="51">
        <f t="shared" si="319"/>
        <v>0.72916666666666663</v>
      </c>
      <c r="G6821" s="33">
        <f t="shared" si="320"/>
        <v>45570.729166666664</v>
      </c>
    </row>
    <row r="6822" spans="1:7" x14ac:dyDescent="0.45">
      <c r="A6822">
        <v>0</v>
      </c>
      <c r="B6822">
        <v>0</v>
      </c>
      <c r="C6822" t="s">
        <v>6387</v>
      </c>
      <c r="D6822" t="s">
        <v>6388</v>
      </c>
      <c r="E6822" s="32">
        <f t="shared" si="318"/>
        <v>45570</v>
      </c>
      <c r="F6822" s="51">
        <f t="shared" si="319"/>
        <v>0.75</v>
      </c>
      <c r="G6822" s="33">
        <f t="shared" si="320"/>
        <v>45570.75</v>
      </c>
    </row>
    <row r="6823" spans="1:7" x14ac:dyDescent="0.45">
      <c r="A6823">
        <v>0.1346</v>
      </c>
      <c r="B6823">
        <v>0.8</v>
      </c>
      <c r="C6823" t="s">
        <v>6388</v>
      </c>
      <c r="D6823" t="s">
        <v>6389</v>
      </c>
      <c r="E6823" s="32">
        <f t="shared" si="318"/>
        <v>45570</v>
      </c>
      <c r="F6823" s="51">
        <f t="shared" si="319"/>
        <v>0.77083333333333337</v>
      </c>
      <c r="G6823" s="33">
        <f t="shared" si="320"/>
        <v>45570.770833333336</v>
      </c>
    </row>
    <row r="6824" spans="1:7" x14ac:dyDescent="0.45">
      <c r="A6824">
        <v>0</v>
      </c>
      <c r="B6824">
        <v>0</v>
      </c>
      <c r="C6824" t="s">
        <v>6389</v>
      </c>
      <c r="D6824" t="s">
        <v>6390</v>
      </c>
      <c r="E6824" s="32">
        <f t="shared" si="318"/>
        <v>45570</v>
      </c>
      <c r="F6824" s="51">
        <f t="shared" si="319"/>
        <v>0.79166666666666663</v>
      </c>
      <c r="G6824" s="33">
        <f t="shared" si="320"/>
        <v>45570.791666666664</v>
      </c>
    </row>
    <row r="6825" spans="1:7" x14ac:dyDescent="0.45">
      <c r="A6825">
        <v>0</v>
      </c>
      <c r="B6825">
        <v>0</v>
      </c>
      <c r="C6825" t="s">
        <v>6390</v>
      </c>
      <c r="D6825" t="s">
        <v>6391</v>
      </c>
      <c r="E6825" s="32">
        <f t="shared" si="318"/>
        <v>45570</v>
      </c>
      <c r="F6825" s="51">
        <f t="shared" si="319"/>
        <v>0.8125</v>
      </c>
      <c r="G6825" s="33">
        <f t="shared" si="320"/>
        <v>45570.8125</v>
      </c>
    </row>
    <row r="6826" spans="1:7" x14ac:dyDescent="0.45">
      <c r="A6826">
        <v>0</v>
      </c>
      <c r="B6826">
        <v>0</v>
      </c>
      <c r="C6826" t="s">
        <v>6391</v>
      </c>
      <c r="D6826" t="s">
        <v>6392</v>
      </c>
      <c r="E6826" s="32">
        <f t="shared" si="318"/>
        <v>45570</v>
      </c>
      <c r="F6826" s="51">
        <f t="shared" si="319"/>
        <v>0.83333333333333337</v>
      </c>
      <c r="G6826" s="33">
        <f t="shared" si="320"/>
        <v>45570.833333333336</v>
      </c>
    </row>
    <row r="6827" spans="1:7" x14ac:dyDescent="0.45">
      <c r="A6827">
        <v>0</v>
      </c>
      <c r="B6827">
        <v>0</v>
      </c>
      <c r="C6827" t="s">
        <v>6392</v>
      </c>
      <c r="D6827" t="s">
        <v>6393</v>
      </c>
      <c r="E6827" s="32">
        <f t="shared" si="318"/>
        <v>45570</v>
      </c>
      <c r="F6827" s="51">
        <f t="shared" si="319"/>
        <v>0.85416666666666663</v>
      </c>
      <c r="G6827" s="33">
        <f t="shared" si="320"/>
        <v>45570.854166666664</v>
      </c>
    </row>
    <row r="6828" spans="1:7" x14ac:dyDescent="0.45">
      <c r="A6828">
        <v>0</v>
      </c>
      <c r="B6828">
        <v>0</v>
      </c>
      <c r="C6828" t="s">
        <v>6393</v>
      </c>
      <c r="D6828" t="s">
        <v>6394</v>
      </c>
      <c r="E6828" s="32">
        <f t="shared" si="318"/>
        <v>45570</v>
      </c>
      <c r="F6828" s="51">
        <f t="shared" si="319"/>
        <v>0.875</v>
      </c>
      <c r="G6828" s="33">
        <f t="shared" si="320"/>
        <v>45570.875</v>
      </c>
    </row>
    <row r="6829" spans="1:7" x14ac:dyDescent="0.45">
      <c r="A6829">
        <v>0</v>
      </c>
      <c r="B6829">
        <v>0</v>
      </c>
      <c r="C6829" t="s">
        <v>6394</v>
      </c>
      <c r="D6829" t="s">
        <v>6395</v>
      </c>
      <c r="E6829" s="32">
        <f t="shared" si="318"/>
        <v>45570</v>
      </c>
      <c r="F6829" s="51">
        <f t="shared" si="319"/>
        <v>0.89583333333333337</v>
      </c>
      <c r="G6829" s="33">
        <f t="shared" si="320"/>
        <v>45570.895833333336</v>
      </c>
    </row>
    <row r="6830" spans="1:7" x14ac:dyDescent="0.45">
      <c r="A6830">
        <v>0</v>
      </c>
      <c r="B6830">
        <v>0</v>
      </c>
      <c r="C6830" t="s">
        <v>6395</v>
      </c>
      <c r="D6830" t="s">
        <v>6396</v>
      </c>
      <c r="E6830" s="32">
        <f t="shared" si="318"/>
        <v>45570</v>
      </c>
      <c r="F6830" s="51">
        <f t="shared" si="319"/>
        <v>0.91666666666666663</v>
      </c>
      <c r="G6830" s="33">
        <f t="shared" si="320"/>
        <v>45570.916666666664</v>
      </c>
    </row>
    <row r="6831" spans="1:7" x14ac:dyDescent="0.45">
      <c r="A6831">
        <v>3.6355</v>
      </c>
      <c r="B6831">
        <v>21.69</v>
      </c>
      <c r="C6831" t="s">
        <v>6396</v>
      </c>
      <c r="D6831" t="s">
        <v>6397</v>
      </c>
      <c r="E6831" s="32">
        <f t="shared" si="318"/>
        <v>45570</v>
      </c>
      <c r="F6831" s="51">
        <f t="shared" si="319"/>
        <v>0.9375</v>
      </c>
      <c r="G6831" s="33">
        <f t="shared" si="320"/>
        <v>45570.9375</v>
      </c>
    </row>
    <row r="6832" spans="1:7" x14ac:dyDescent="0.45">
      <c r="A6832">
        <v>0</v>
      </c>
      <c r="B6832">
        <v>0</v>
      </c>
      <c r="C6832" t="s">
        <v>6397</v>
      </c>
      <c r="D6832" t="s">
        <v>6398</v>
      </c>
      <c r="E6832" s="32">
        <f t="shared" si="318"/>
        <v>45570</v>
      </c>
      <c r="F6832" s="51">
        <f t="shared" si="319"/>
        <v>0.95833333333333337</v>
      </c>
      <c r="G6832" s="33">
        <f t="shared" si="320"/>
        <v>45570.958333333336</v>
      </c>
    </row>
    <row r="6833" spans="1:7" x14ac:dyDescent="0.45">
      <c r="A6833">
        <v>0</v>
      </c>
      <c r="B6833">
        <v>0</v>
      </c>
      <c r="C6833" t="s">
        <v>6398</v>
      </c>
      <c r="D6833" t="s">
        <v>6399</v>
      </c>
      <c r="E6833" s="32">
        <f t="shared" si="318"/>
        <v>45570</v>
      </c>
      <c r="F6833" s="51">
        <f t="shared" si="319"/>
        <v>0.97916666666666663</v>
      </c>
      <c r="G6833" s="33">
        <f t="shared" si="320"/>
        <v>45570.979166666664</v>
      </c>
    </row>
    <row r="6834" spans="1:7" x14ac:dyDescent="0.45">
      <c r="A6834">
        <v>0</v>
      </c>
      <c r="B6834">
        <v>0</v>
      </c>
      <c r="C6834" t="s">
        <v>6399</v>
      </c>
      <c r="D6834" t="s">
        <v>6400</v>
      </c>
      <c r="E6834" s="32">
        <f t="shared" si="318"/>
        <v>45571</v>
      </c>
      <c r="F6834" s="51">
        <f t="shared" si="319"/>
        <v>0</v>
      </c>
      <c r="G6834" s="33">
        <f t="shared" si="320"/>
        <v>45571</v>
      </c>
    </row>
    <row r="6835" spans="1:7" x14ac:dyDescent="0.45">
      <c r="A6835">
        <v>0</v>
      </c>
      <c r="B6835">
        <v>0</v>
      </c>
      <c r="C6835" t="s">
        <v>6400</v>
      </c>
      <c r="D6835" t="s">
        <v>6401</v>
      </c>
      <c r="E6835" s="32">
        <f t="shared" si="318"/>
        <v>45571</v>
      </c>
      <c r="F6835" s="51">
        <f t="shared" si="319"/>
        <v>2.0833333333333332E-2</v>
      </c>
      <c r="G6835" s="33">
        <f t="shared" si="320"/>
        <v>45571.020833333336</v>
      </c>
    </row>
    <row r="6836" spans="1:7" x14ac:dyDescent="0.45">
      <c r="A6836">
        <v>0</v>
      </c>
      <c r="B6836">
        <v>0</v>
      </c>
      <c r="C6836" t="s">
        <v>6401</v>
      </c>
      <c r="D6836" t="s">
        <v>6402</v>
      </c>
      <c r="E6836" s="32">
        <f t="shared" si="318"/>
        <v>45571</v>
      </c>
      <c r="F6836" s="51">
        <f t="shared" si="319"/>
        <v>4.1666666666666664E-2</v>
      </c>
      <c r="G6836" s="33">
        <f t="shared" si="320"/>
        <v>45571.041666666664</v>
      </c>
    </row>
    <row r="6837" spans="1:7" x14ac:dyDescent="0.45">
      <c r="A6837">
        <v>0</v>
      </c>
      <c r="B6837">
        <v>0</v>
      </c>
      <c r="C6837" t="s">
        <v>6402</v>
      </c>
      <c r="D6837" t="s">
        <v>6403</v>
      </c>
      <c r="E6837" s="32">
        <f t="shared" si="318"/>
        <v>45571</v>
      </c>
      <c r="F6837" s="51">
        <f t="shared" si="319"/>
        <v>6.25E-2</v>
      </c>
      <c r="G6837" s="33">
        <f t="shared" si="320"/>
        <v>45571.0625</v>
      </c>
    </row>
    <row r="6838" spans="1:7" x14ac:dyDescent="0.45">
      <c r="A6838">
        <v>0</v>
      </c>
      <c r="B6838">
        <v>0</v>
      </c>
      <c r="C6838" t="s">
        <v>6403</v>
      </c>
      <c r="D6838" t="s">
        <v>6404</v>
      </c>
      <c r="E6838" s="32">
        <f t="shared" si="318"/>
        <v>45571</v>
      </c>
      <c r="F6838" s="51">
        <f t="shared" si="319"/>
        <v>8.3333333333333329E-2</v>
      </c>
      <c r="G6838" s="33">
        <f t="shared" si="320"/>
        <v>45571.083333333336</v>
      </c>
    </row>
    <row r="6839" spans="1:7" x14ac:dyDescent="0.45">
      <c r="A6839">
        <v>0</v>
      </c>
      <c r="B6839">
        <v>0</v>
      </c>
      <c r="C6839" t="s">
        <v>6404</v>
      </c>
      <c r="D6839" t="s">
        <v>6405</v>
      </c>
      <c r="E6839" s="32">
        <f t="shared" si="318"/>
        <v>45571</v>
      </c>
      <c r="F6839" s="51">
        <f t="shared" si="319"/>
        <v>0.10416666666666667</v>
      </c>
      <c r="G6839" s="33">
        <f t="shared" si="320"/>
        <v>45571.104166666664</v>
      </c>
    </row>
    <row r="6840" spans="1:7" x14ac:dyDescent="0.45">
      <c r="A6840">
        <v>0</v>
      </c>
      <c r="B6840">
        <v>0</v>
      </c>
      <c r="C6840" t="s">
        <v>6405</v>
      </c>
      <c r="D6840" t="s">
        <v>6406</v>
      </c>
      <c r="E6840" s="32">
        <f t="shared" si="318"/>
        <v>45571</v>
      </c>
      <c r="F6840" s="51">
        <f t="shared" si="319"/>
        <v>0.125</v>
      </c>
      <c r="G6840" s="33">
        <f t="shared" si="320"/>
        <v>45571.125</v>
      </c>
    </row>
    <row r="6841" spans="1:7" x14ac:dyDescent="0.45">
      <c r="A6841">
        <v>0</v>
      </c>
      <c r="B6841">
        <v>0</v>
      </c>
      <c r="C6841" t="s">
        <v>6406</v>
      </c>
      <c r="D6841" t="s">
        <v>6407</v>
      </c>
      <c r="E6841" s="32">
        <f t="shared" si="318"/>
        <v>45571</v>
      </c>
      <c r="F6841" s="51">
        <f t="shared" si="319"/>
        <v>0.14583333333333334</v>
      </c>
      <c r="G6841" s="33">
        <f t="shared" si="320"/>
        <v>45571.145833333336</v>
      </c>
    </row>
    <row r="6842" spans="1:7" x14ac:dyDescent="0.45">
      <c r="A6842">
        <v>0</v>
      </c>
      <c r="B6842">
        <v>0</v>
      </c>
      <c r="C6842" t="s">
        <v>6407</v>
      </c>
      <c r="D6842" t="s">
        <v>6408</v>
      </c>
      <c r="E6842" s="32">
        <f t="shared" si="318"/>
        <v>45571</v>
      </c>
      <c r="F6842" s="51">
        <f t="shared" si="319"/>
        <v>0.16666666666666666</v>
      </c>
      <c r="G6842" s="33">
        <f t="shared" si="320"/>
        <v>45571.166666666664</v>
      </c>
    </row>
    <row r="6843" spans="1:7" x14ac:dyDescent="0.45">
      <c r="A6843">
        <v>0</v>
      </c>
      <c r="B6843">
        <v>0</v>
      </c>
      <c r="C6843" t="s">
        <v>6408</v>
      </c>
      <c r="D6843" t="s">
        <v>6409</v>
      </c>
      <c r="E6843" s="32">
        <f t="shared" si="318"/>
        <v>45571</v>
      </c>
      <c r="F6843" s="51">
        <f t="shared" si="319"/>
        <v>0.1875</v>
      </c>
      <c r="G6843" s="33">
        <f t="shared" si="320"/>
        <v>45571.1875</v>
      </c>
    </row>
    <row r="6844" spans="1:7" x14ac:dyDescent="0.45">
      <c r="A6844">
        <v>0</v>
      </c>
      <c r="B6844">
        <v>0</v>
      </c>
      <c r="C6844" t="s">
        <v>6409</v>
      </c>
      <c r="D6844" t="s">
        <v>6410</v>
      </c>
      <c r="E6844" s="32">
        <f t="shared" si="318"/>
        <v>45571</v>
      </c>
      <c r="F6844" s="51">
        <f t="shared" si="319"/>
        <v>0.20833333333333334</v>
      </c>
      <c r="G6844" s="33">
        <f t="shared" si="320"/>
        <v>45571.208333333336</v>
      </c>
    </row>
    <row r="6845" spans="1:7" x14ac:dyDescent="0.45">
      <c r="A6845">
        <v>0</v>
      </c>
      <c r="B6845">
        <v>0</v>
      </c>
      <c r="C6845" t="s">
        <v>6410</v>
      </c>
      <c r="D6845" t="s">
        <v>6411</v>
      </c>
      <c r="E6845" s="32">
        <f t="shared" si="318"/>
        <v>45571</v>
      </c>
      <c r="F6845" s="51">
        <f t="shared" si="319"/>
        <v>0.22916666666666666</v>
      </c>
      <c r="G6845" s="33">
        <f t="shared" si="320"/>
        <v>45571.229166666664</v>
      </c>
    </row>
    <row r="6846" spans="1:7" x14ac:dyDescent="0.45">
      <c r="A6846">
        <v>0</v>
      </c>
      <c r="B6846">
        <v>0</v>
      </c>
      <c r="C6846" t="s">
        <v>6411</v>
      </c>
      <c r="D6846" t="s">
        <v>6412</v>
      </c>
      <c r="E6846" s="32">
        <f t="shared" si="318"/>
        <v>45571</v>
      </c>
      <c r="F6846" s="51">
        <f t="shared" si="319"/>
        <v>0.25</v>
      </c>
      <c r="G6846" s="33">
        <f t="shared" si="320"/>
        <v>45571.25</v>
      </c>
    </row>
    <row r="6847" spans="1:7" x14ac:dyDescent="0.45">
      <c r="A6847">
        <v>0</v>
      </c>
      <c r="B6847">
        <v>0</v>
      </c>
      <c r="C6847" t="s">
        <v>6412</v>
      </c>
      <c r="D6847" t="s">
        <v>6413</v>
      </c>
      <c r="E6847" s="32">
        <f t="shared" si="318"/>
        <v>45571</v>
      </c>
      <c r="F6847" s="51">
        <f t="shared" si="319"/>
        <v>0.27083333333333331</v>
      </c>
      <c r="G6847" s="33">
        <f t="shared" si="320"/>
        <v>45571.270833333336</v>
      </c>
    </row>
    <row r="6848" spans="1:7" x14ac:dyDescent="0.45">
      <c r="A6848">
        <v>0</v>
      </c>
      <c r="B6848">
        <v>0</v>
      </c>
      <c r="C6848" t="s">
        <v>6413</v>
      </c>
      <c r="D6848" t="s">
        <v>6414</v>
      </c>
      <c r="E6848" s="32">
        <f t="shared" si="318"/>
        <v>45571</v>
      </c>
      <c r="F6848" s="51">
        <f t="shared" si="319"/>
        <v>0.29166666666666669</v>
      </c>
      <c r="G6848" s="33">
        <f t="shared" si="320"/>
        <v>45571.291666666664</v>
      </c>
    </row>
    <row r="6849" spans="1:7" x14ac:dyDescent="0.45">
      <c r="A6849">
        <v>0</v>
      </c>
      <c r="B6849">
        <v>0</v>
      </c>
      <c r="C6849" t="s">
        <v>6414</v>
      </c>
      <c r="D6849" t="s">
        <v>6415</v>
      </c>
      <c r="E6849" s="32">
        <f t="shared" si="318"/>
        <v>45571</v>
      </c>
      <c r="F6849" s="51">
        <f t="shared" si="319"/>
        <v>0.3125</v>
      </c>
      <c r="G6849" s="33">
        <f t="shared" si="320"/>
        <v>45571.3125</v>
      </c>
    </row>
    <row r="6850" spans="1:7" x14ac:dyDescent="0.45">
      <c r="A6850">
        <v>0</v>
      </c>
      <c r="B6850">
        <v>0</v>
      </c>
      <c r="C6850" t="s">
        <v>6415</v>
      </c>
      <c r="D6850" t="s">
        <v>6416</v>
      </c>
      <c r="E6850" s="32">
        <f t="shared" si="318"/>
        <v>45571</v>
      </c>
      <c r="F6850" s="51">
        <f t="shared" si="319"/>
        <v>0.33333333333333331</v>
      </c>
      <c r="G6850" s="33">
        <f t="shared" si="320"/>
        <v>45571.333333333336</v>
      </c>
    </row>
    <row r="6851" spans="1:7" x14ac:dyDescent="0.45">
      <c r="A6851">
        <v>0</v>
      </c>
      <c r="B6851">
        <v>0</v>
      </c>
      <c r="C6851" t="s">
        <v>6416</v>
      </c>
      <c r="D6851" t="s">
        <v>6417</v>
      </c>
      <c r="E6851" s="32">
        <f t="shared" si="318"/>
        <v>45571</v>
      </c>
      <c r="F6851" s="51">
        <f t="shared" si="319"/>
        <v>0.35416666666666669</v>
      </c>
      <c r="G6851" s="33">
        <f t="shared" si="320"/>
        <v>45571.354166666664</v>
      </c>
    </row>
    <row r="6852" spans="1:7" x14ac:dyDescent="0.45">
      <c r="A6852">
        <v>0</v>
      </c>
      <c r="B6852">
        <v>0</v>
      </c>
      <c r="C6852" t="s">
        <v>6417</v>
      </c>
      <c r="D6852" t="s">
        <v>6418</v>
      </c>
      <c r="E6852" s="32">
        <f t="shared" ref="E6852:E6915" si="321">DATE(MID(C6852,2,4),MID(C6852,7,2),MID(C6852,10,2))</f>
        <v>45571</v>
      </c>
      <c r="F6852" s="51">
        <f t="shared" ref="F6852:F6915" si="322">TIME(MID(C6852,13,2),MID(C6852,16,2),0)</f>
        <v>0.375</v>
      </c>
      <c r="G6852" s="33">
        <f t="shared" ref="G6852:G6915" si="323">E6852+F6852</f>
        <v>45571.375</v>
      </c>
    </row>
    <row r="6853" spans="1:7" x14ac:dyDescent="0.45">
      <c r="A6853">
        <v>0</v>
      </c>
      <c r="B6853">
        <v>0</v>
      </c>
      <c r="C6853" t="s">
        <v>6418</v>
      </c>
      <c r="D6853" t="s">
        <v>6419</v>
      </c>
      <c r="E6853" s="32">
        <f t="shared" si="321"/>
        <v>45571</v>
      </c>
      <c r="F6853" s="51">
        <f t="shared" si="322"/>
        <v>0.39583333333333331</v>
      </c>
      <c r="G6853" s="33">
        <f t="shared" si="323"/>
        <v>45571.395833333336</v>
      </c>
    </row>
    <row r="6854" spans="1:7" x14ac:dyDescent="0.45">
      <c r="A6854">
        <v>0</v>
      </c>
      <c r="B6854">
        <v>0</v>
      </c>
      <c r="C6854" t="s">
        <v>6419</v>
      </c>
      <c r="D6854" t="s">
        <v>6420</v>
      </c>
      <c r="E6854" s="32">
        <f t="shared" si="321"/>
        <v>45571</v>
      </c>
      <c r="F6854" s="51">
        <f t="shared" si="322"/>
        <v>0.41666666666666669</v>
      </c>
      <c r="G6854" s="33">
        <f t="shared" si="323"/>
        <v>45571.416666666664</v>
      </c>
    </row>
    <row r="6855" spans="1:7" x14ac:dyDescent="0.45">
      <c r="A6855">
        <v>0</v>
      </c>
      <c r="B6855">
        <v>0</v>
      </c>
      <c r="C6855" t="s">
        <v>6420</v>
      </c>
      <c r="D6855" t="s">
        <v>6421</v>
      </c>
      <c r="E6855" s="32">
        <f t="shared" si="321"/>
        <v>45571</v>
      </c>
      <c r="F6855" s="51">
        <f t="shared" si="322"/>
        <v>0.4375</v>
      </c>
      <c r="G6855" s="33">
        <f t="shared" si="323"/>
        <v>45571.4375</v>
      </c>
    </row>
    <row r="6856" spans="1:7" x14ac:dyDescent="0.45">
      <c r="A6856">
        <v>5.6099999999999997E-2</v>
      </c>
      <c r="B6856">
        <v>0.33</v>
      </c>
      <c r="C6856" t="s">
        <v>6421</v>
      </c>
      <c r="D6856" t="s">
        <v>6422</v>
      </c>
      <c r="E6856" s="32">
        <f t="shared" si="321"/>
        <v>45571</v>
      </c>
      <c r="F6856" s="51">
        <f t="shared" si="322"/>
        <v>0.45833333333333331</v>
      </c>
      <c r="G6856" s="33">
        <f t="shared" si="323"/>
        <v>45571.458333333336</v>
      </c>
    </row>
    <row r="6857" spans="1:7" x14ac:dyDescent="0.45">
      <c r="A6857">
        <v>0</v>
      </c>
      <c r="B6857">
        <v>0</v>
      </c>
      <c r="C6857" t="s">
        <v>6422</v>
      </c>
      <c r="D6857" t="s">
        <v>6423</v>
      </c>
      <c r="E6857" s="32">
        <f t="shared" si="321"/>
        <v>45571</v>
      </c>
      <c r="F6857" s="51">
        <f t="shared" si="322"/>
        <v>0.47916666666666669</v>
      </c>
      <c r="G6857" s="33">
        <f t="shared" si="323"/>
        <v>45571.479166666664</v>
      </c>
    </row>
    <row r="6858" spans="1:7" x14ac:dyDescent="0.45">
      <c r="A6858">
        <v>0</v>
      </c>
      <c r="B6858">
        <v>0</v>
      </c>
      <c r="C6858" t="s">
        <v>6423</v>
      </c>
      <c r="D6858" t="s">
        <v>6424</v>
      </c>
      <c r="E6858" s="32">
        <f t="shared" si="321"/>
        <v>45571</v>
      </c>
      <c r="F6858" s="51">
        <f t="shared" si="322"/>
        <v>0.5</v>
      </c>
      <c r="G6858" s="33">
        <f t="shared" si="323"/>
        <v>45571.5</v>
      </c>
    </row>
    <row r="6859" spans="1:7" x14ac:dyDescent="0.45">
      <c r="A6859">
        <v>0</v>
      </c>
      <c r="B6859">
        <v>0</v>
      </c>
      <c r="C6859" t="s">
        <v>6424</v>
      </c>
      <c r="D6859" t="s">
        <v>6425</v>
      </c>
      <c r="E6859" s="32">
        <f t="shared" si="321"/>
        <v>45571</v>
      </c>
      <c r="F6859" s="51">
        <f t="shared" si="322"/>
        <v>0.52083333333333337</v>
      </c>
      <c r="G6859" s="33">
        <f t="shared" si="323"/>
        <v>45571.520833333336</v>
      </c>
    </row>
    <row r="6860" spans="1:7" x14ac:dyDescent="0.45">
      <c r="A6860">
        <v>0</v>
      </c>
      <c r="B6860">
        <v>0</v>
      </c>
      <c r="C6860" t="s">
        <v>6425</v>
      </c>
      <c r="D6860" t="s">
        <v>6426</v>
      </c>
      <c r="E6860" s="32">
        <f t="shared" si="321"/>
        <v>45571</v>
      </c>
      <c r="F6860" s="51">
        <f t="shared" si="322"/>
        <v>0.54166666666666663</v>
      </c>
      <c r="G6860" s="33">
        <f t="shared" si="323"/>
        <v>45571.541666666664</v>
      </c>
    </row>
    <row r="6861" spans="1:7" x14ac:dyDescent="0.45">
      <c r="A6861">
        <v>0</v>
      </c>
      <c r="B6861">
        <v>0</v>
      </c>
      <c r="C6861" t="s">
        <v>6426</v>
      </c>
      <c r="D6861" t="s">
        <v>6427</v>
      </c>
      <c r="E6861" s="32">
        <f t="shared" si="321"/>
        <v>45571</v>
      </c>
      <c r="F6861" s="51">
        <f t="shared" si="322"/>
        <v>0.5625</v>
      </c>
      <c r="G6861" s="33">
        <f t="shared" si="323"/>
        <v>45571.5625</v>
      </c>
    </row>
    <row r="6862" spans="1:7" x14ac:dyDescent="0.45">
      <c r="A6862">
        <v>0</v>
      </c>
      <c r="B6862">
        <v>0</v>
      </c>
      <c r="C6862" t="s">
        <v>6427</v>
      </c>
      <c r="D6862" t="s">
        <v>6428</v>
      </c>
      <c r="E6862" s="32">
        <f t="shared" si="321"/>
        <v>45571</v>
      </c>
      <c r="F6862" s="51">
        <f t="shared" si="322"/>
        <v>0.58333333333333337</v>
      </c>
      <c r="G6862" s="33">
        <f t="shared" si="323"/>
        <v>45571.583333333336</v>
      </c>
    </row>
    <row r="6863" spans="1:7" x14ac:dyDescent="0.45">
      <c r="A6863">
        <v>0</v>
      </c>
      <c r="B6863">
        <v>0</v>
      </c>
      <c r="C6863" t="s">
        <v>6428</v>
      </c>
      <c r="D6863" t="s">
        <v>6429</v>
      </c>
      <c r="E6863" s="32">
        <f t="shared" si="321"/>
        <v>45571</v>
      </c>
      <c r="F6863" s="51">
        <f t="shared" si="322"/>
        <v>0.60416666666666663</v>
      </c>
      <c r="G6863" s="33">
        <f t="shared" si="323"/>
        <v>45571.604166666664</v>
      </c>
    </row>
    <row r="6864" spans="1:7" x14ac:dyDescent="0.45">
      <c r="A6864">
        <v>0</v>
      </c>
      <c r="B6864">
        <v>0</v>
      </c>
      <c r="C6864" t="s">
        <v>6429</v>
      </c>
      <c r="D6864" t="s">
        <v>6430</v>
      </c>
      <c r="E6864" s="32">
        <f t="shared" si="321"/>
        <v>45571</v>
      </c>
      <c r="F6864" s="51">
        <f t="shared" si="322"/>
        <v>0.625</v>
      </c>
      <c r="G6864" s="33">
        <f t="shared" si="323"/>
        <v>45571.625</v>
      </c>
    </row>
    <row r="6865" spans="1:7" x14ac:dyDescent="0.45">
      <c r="A6865">
        <v>0</v>
      </c>
      <c r="B6865">
        <v>0</v>
      </c>
      <c r="C6865" t="s">
        <v>6430</v>
      </c>
      <c r="D6865" t="s">
        <v>6431</v>
      </c>
      <c r="E6865" s="32">
        <f t="shared" si="321"/>
        <v>45571</v>
      </c>
      <c r="F6865" s="51">
        <f t="shared" si="322"/>
        <v>0.64583333333333337</v>
      </c>
      <c r="G6865" s="33">
        <f t="shared" si="323"/>
        <v>45571.645833333336</v>
      </c>
    </row>
    <row r="6866" spans="1:7" x14ac:dyDescent="0.45">
      <c r="A6866">
        <v>0</v>
      </c>
      <c r="B6866">
        <v>0</v>
      </c>
      <c r="C6866" t="s">
        <v>6431</v>
      </c>
      <c r="D6866" t="s">
        <v>6432</v>
      </c>
      <c r="E6866" s="32">
        <f t="shared" si="321"/>
        <v>45571</v>
      </c>
      <c r="F6866" s="51">
        <f t="shared" si="322"/>
        <v>0.66666666666666663</v>
      </c>
      <c r="G6866" s="33">
        <f t="shared" si="323"/>
        <v>45571.666666666664</v>
      </c>
    </row>
    <row r="6867" spans="1:7" x14ac:dyDescent="0.45">
      <c r="A6867">
        <v>0</v>
      </c>
      <c r="B6867">
        <v>0</v>
      </c>
      <c r="C6867" t="s">
        <v>6432</v>
      </c>
      <c r="D6867" t="s">
        <v>6433</v>
      </c>
      <c r="E6867" s="32">
        <f t="shared" si="321"/>
        <v>45571</v>
      </c>
      <c r="F6867" s="51">
        <f t="shared" si="322"/>
        <v>0.6875</v>
      </c>
      <c r="G6867" s="33">
        <f t="shared" si="323"/>
        <v>45571.6875</v>
      </c>
    </row>
    <row r="6868" spans="1:7" x14ac:dyDescent="0.45">
      <c r="A6868">
        <v>0</v>
      </c>
      <c r="B6868">
        <v>0</v>
      </c>
      <c r="C6868" t="s">
        <v>6433</v>
      </c>
      <c r="D6868" t="s">
        <v>6434</v>
      </c>
      <c r="E6868" s="32">
        <f t="shared" si="321"/>
        <v>45571</v>
      </c>
      <c r="F6868" s="51">
        <f t="shared" si="322"/>
        <v>0.70833333333333337</v>
      </c>
      <c r="G6868" s="33">
        <f t="shared" si="323"/>
        <v>45571.708333333336</v>
      </c>
    </row>
    <row r="6869" spans="1:7" x14ac:dyDescent="0.45">
      <c r="A6869">
        <v>0</v>
      </c>
      <c r="B6869">
        <v>0</v>
      </c>
      <c r="C6869" t="s">
        <v>6434</v>
      </c>
      <c r="D6869" t="s">
        <v>6435</v>
      </c>
      <c r="E6869" s="32">
        <f t="shared" si="321"/>
        <v>45571</v>
      </c>
      <c r="F6869" s="51">
        <f t="shared" si="322"/>
        <v>0.72916666666666663</v>
      </c>
      <c r="G6869" s="33">
        <f t="shared" si="323"/>
        <v>45571.729166666664</v>
      </c>
    </row>
    <row r="6870" spans="1:7" x14ac:dyDescent="0.45">
      <c r="A6870">
        <v>0</v>
      </c>
      <c r="B6870">
        <v>0</v>
      </c>
      <c r="C6870" t="s">
        <v>6435</v>
      </c>
      <c r="D6870" t="s">
        <v>6436</v>
      </c>
      <c r="E6870" s="32">
        <f t="shared" si="321"/>
        <v>45571</v>
      </c>
      <c r="F6870" s="51">
        <f t="shared" si="322"/>
        <v>0.75</v>
      </c>
      <c r="G6870" s="33">
        <f t="shared" si="323"/>
        <v>45571.75</v>
      </c>
    </row>
    <row r="6871" spans="1:7" x14ac:dyDescent="0.45">
      <c r="A6871">
        <v>0</v>
      </c>
      <c r="B6871">
        <v>0</v>
      </c>
      <c r="C6871" t="s">
        <v>6436</v>
      </c>
      <c r="D6871" t="s">
        <v>6437</v>
      </c>
      <c r="E6871" s="32">
        <f t="shared" si="321"/>
        <v>45571</v>
      </c>
      <c r="F6871" s="51">
        <f t="shared" si="322"/>
        <v>0.77083333333333337</v>
      </c>
      <c r="G6871" s="33">
        <f t="shared" si="323"/>
        <v>45571.770833333336</v>
      </c>
    </row>
    <row r="6872" spans="1:7" x14ac:dyDescent="0.45">
      <c r="A6872">
        <v>0.44879999999999998</v>
      </c>
      <c r="B6872">
        <v>2.68</v>
      </c>
      <c r="C6872" t="s">
        <v>6437</v>
      </c>
      <c r="D6872" t="s">
        <v>6438</v>
      </c>
      <c r="E6872" s="32">
        <f t="shared" si="321"/>
        <v>45571</v>
      </c>
      <c r="F6872" s="51">
        <f t="shared" si="322"/>
        <v>0.79166666666666663</v>
      </c>
      <c r="G6872" s="33">
        <f t="shared" si="323"/>
        <v>45571.791666666664</v>
      </c>
    </row>
    <row r="6873" spans="1:7" x14ac:dyDescent="0.45">
      <c r="A6873">
        <v>0</v>
      </c>
      <c r="B6873">
        <v>0</v>
      </c>
      <c r="C6873" t="s">
        <v>6438</v>
      </c>
      <c r="D6873" t="s">
        <v>6439</v>
      </c>
      <c r="E6873" s="32">
        <f t="shared" si="321"/>
        <v>45571</v>
      </c>
      <c r="F6873" s="51">
        <f t="shared" si="322"/>
        <v>0.8125</v>
      </c>
      <c r="G6873" s="33">
        <f t="shared" si="323"/>
        <v>45571.8125</v>
      </c>
    </row>
    <row r="6874" spans="1:7" x14ac:dyDescent="0.45">
      <c r="A6874">
        <v>0</v>
      </c>
      <c r="B6874">
        <v>0</v>
      </c>
      <c r="C6874" t="s">
        <v>6439</v>
      </c>
      <c r="D6874" t="s">
        <v>6440</v>
      </c>
      <c r="E6874" s="32">
        <f t="shared" si="321"/>
        <v>45571</v>
      </c>
      <c r="F6874" s="51">
        <f t="shared" si="322"/>
        <v>0.83333333333333337</v>
      </c>
      <c r="G6874" s="33">
        <f t="shared" si="323"/>
        <v>45571.833333333336</v>
      </c>
    </row>
    <row r="6875" spans="1:7" x14ac:dyDescent="0.45">
      <c r="A6875">
        <v>0</v>
      </c>
      <c r="B6875">
        <v>0</v>
      </c>
      <c r="C6875" t="s">
        <v>6440</v>
      </c>
      <c r="D6875" t="s">
        <v>6441</v>
      </c>
      <c r="E6875" s="32">
        <f t="shared" si="321"/>
        <v>45571</v>
      </c>
      <c r="F6875" s="51">
        <f t="shared" si="322"/>
        <v>0.85416666666666663</v>
      </c>
      <c r="G6875" s="33">
        <f t="shared" si="323"/>
        <v>45571.854166666664</v>
      </c>
    </row>
    <row r="6876" spans="1:7" x14ac:dyDescent="0.45">
      <c r="A6876">
        <v>0</v>
      </c>
      <c r="B6876">
        <v>0</v>
      </c>
      <c r="C6876" t="s">
        <v>6441</v>
      </c>
      <c r="D6876" t="s">
        <v>6442</v>
      </c>
      <c r="E6876" s="32">
        <f t="shared" si="321"/>
        <v>45571</v>
      </c>
      <c r="F6876" s="51">
        <f t="shared" si="322"/>
        <v>0.875</v>
      </c>
      <c r="G6876" s="33">
        <f t="shared" si="323"/>
        <v>45571.875</v>
      </c>
    </row>
    <row r="6877" spans="1:7" x14ac:dyDescent="0.45">
      <c r="A6877">
        <v>3.3700000000000001E-2</v>
      </c>
      <c r="B6877">
        <v>0.2</v>
      </c>
      <c r="C6877" t="s">
        <v>6442</v>
      </c>
      <c r="D6877" t="s">
        <v>6443</v>
      </c>
      <c r="E6877" s="32">
        <f t="shared" si="321"/>
        <v>45571</v>
      </c>
      <c r="F6877" s="51">
        <f t="shared" si="322"/>
        <v>0.89583333333333337</v>
      </c>
      <c r="G6877" s="33">
        <f t="shared" si="323"/>
        <v>45571.895833333336</v>
      </c>
    </row>
    <row r="6878" spans="1:7" x14ac:dyDescent="0.45">
      <c r="A6878">
        <v>0</v>
      </c>
      <c r="B6878">
        <v>0</v>
      </c>
      <c r="C6878" t="s">
        <v>6443</v>
      </c>
      <c r="D6878" t="s">
        <v>6444</v>
      </c>
      <c r="E6878" s="32">
        <f t="shared" si="321"/>
        <v>45571</v>
      </c>
      <c r="F6878" s="51">
        <f t="shared" si="322"/>
        <v>0.91666666666666663</v>
      </c>
      <c r="G6878" s="33">
        <f t="shared" si="323"/>
        <v>45571.916666666664</v>
      </c>
    </row>
    <row r="6879" spans="1:7" x14ac:dyDescent="0.45">
      <c r="A6879">
        <v>0</v>
      </c>
      <c r="B6879">
        <v>0</v>
      </c>
      <c r="C6879" t="s">
        <v>6444</v>
      </c>
      <c r="D6879" t="s">
        <v>6445</v>
      </c>
      <c r="E6879" s="32">
        <f t="shared" si="321"/>
        <v>45571</v>
      </c>
      <c r="F6879" s="51">
        <f t="shared" si="322"/>
        <v>0.9375</v>
      </c>
      <c r="G6879" s="33">
        <f t="shared" si="323"/>
        <v>45571.9375</v>
      </c>
    </row>
    <row r="6880" spans="1:7" x14ac:dyDescent="0.45">
      <c r="A6880">
        <v>0</v>
      </c>
      <c r="B6880">
        <v>0</v>
      </c>
      <c r="C6880" t="s">
        <v>6445</v>
      </c>
      <c r="D6880" t="s">
        <v>6446</v>
      </c>
      <c r="E6880" s="32">
        <f t="shared" si="321"/>
        <v>45571</v>
      </c>
      <c r="F6880" s="51">
        <f t="shared" si="322"/>
        <v>0.95833333333333337</v>
      </c>
      <c r="G6880" s="33">
        <f t="shared" si="323"/>
        <v>45571.958333333336</v>
      </c>
    </row>
    <row r="6881" spans="1:7" x14ac:dyDescent="0.45">
      <c r="A6881">
        <v>0</v>
      </c>
      <c r="B6881">
        <v>0</v>
      </c>
      <c r="C6881" t="s">
        <v>6446</v>
      </c>
      <c r="D6881" t="s">
        <v>6447</v>
      </c>
      <c r="E6881" s="32">
        <f t="shared" si="321"/>
        <v>45571</v>
      </c>
      <c r="F6881" s="51">
        <f t="shared" si="322"/>
        <v>0.97916666666666663</v>
      </c>
      <c r="G6881" s="33">
        <f t="shared" si="323"/>
        <v>45571.979166666664</v>
      </c>
    </row>
    <row r="6882" spans="1:7" x14ac:dyDescent="0.45">
      <c r="A6882">
        <v>0</v>
      </c>
      <c r="B6882">
        <v>0</v>
      </c>
      <c r="C6882" t="s">
        <v>6447</v>
      </c>
      <c r="D6882" t="s">
        <v>6448</v>
      </c>
      <c r="E6882" s="32">
        <f t="shared" si="321"/>
        <v>45572</v>
      </c>
      <c r="F6882" s="51">
        <f t="shared" si="322"/>
        <v>0</v>
      </c>
      <c r="G6882" s="33">
        <f t="shared" si="323"/>
        <v>45572</v>
      </c>
    </row>
    <row r="6883" spans="1:7" x14ac:dyDescent="0.45">
      <c r="A6883">
        <v>0</v>
      </c>
      <c r="B6883">
        <v>0</v>
      </c>
      <c r="C6883" t="s">
        <v>6448</v>
      </c>
      <c r="D6883" t="s">
        <v>6449</v>
      </c>
      <c r="E6883" s="32">
        <f t="shared" si="321"/>
        <v>45572</v>
      </c>
      <c r="F6883" s="51">
        <f t="shared" si="322"/>
        <v>2.0833333333333332E-2</v>
      </c>
      <c r="G6883" s="33">
        <f t="shared" si="323"/>
        <v>45572.020833333336</v>
      </c>
    </row>
    <row r="6884" spans="1:7" x14ac:dyDescent="0.45">
      <c r="A6884">
        <v>0</v>
      </c>
      <c r="B6884">
        <v>0</v>
      </c>
      <c r="C6884" t="s">
        <v>6449</v>
      </c>
      <c r="D6884" t="s">
        <v>6450</v>
      </c>
      <c r="E6884" s="32">
        <f t="shared" si="321"/>
        <v>45572</v>
      </c>
      <c r="F6884" s="51">
        <f t="shared" si="322"/>
        <v>4.1666666666666664E-2</v>
      </c>
      <c r="G6884" s="33">
        <f t="shared" si="323"/>
        <v>45572.041666666664</v>
      </c>
    </row>
    <row r="6885" spans="1:7" x14ac:dyDescent="0.45">
      <c r="A6885">
        <v>0</v>
      </c>
      <c r="B6885">
        <v>0</v>
      </c>
      <c r="C6885" t="s">
        <v>6450</v>
      </c>
      <c r="D6885" t="s">
        <v>6451</v>
      </c>
      <c r="E6885" s="32">
        <f t="shared" si="321"/>
        <v>45572</v>
      </c>
      <c r="F6885" s="51">
        <f t="shared" si="322"/>
        <v>6.25E-2</v>
      </c>
      <c r="G6885" s="33">
        <f t="shared" si="323"/>
        <v>45572.0625</v>
      </c>
    </row>
    <row r="6886" spans="1:7" x14ac:dyDescent="0.45">
      <c r="A6886">
        <v>0</v>
      </c>
      <c r="B6886">
        <v>0</v>
      </c>
      <c r="C6886" t="s">
        <v>6451</v>
      </c>
      <c r="D6886" t="s">
        <v>6452</v>
      </c>
      <c r="E6886" s="32">
        <f t="shared" si="321"/>
        <v>45572</v>
      </c>
      <c r="F6886" s="51">
        <f t="shared" si="322"/>
        <v>8.3333333333333329E-2</v>
      </c>
      <c r="G6886" s="33">
        <f t="shared" si="323"/>
        <v>45572.083333333336</v>
      </c>
    </row>
    <row r="6887" spans="1:7" x14ac:dyDescent="0.45">
      <c r="A6887">
        <v>0</v>
      </c>
      <c r="B6887">
        <v>0</v>
      </c>
      <c r="C6887" t="s">
        <v>6452</v>
      </c>
      <c r="D6887" t="s">
        <v>6453</v>
      </c>
      <c r="E6887" s="32">
        <f t="shared" si="321"/>
        <v>45572</v>
      </c>
      <c r="F6887" s="51">
        <f t="shared" si="322"/>
        <v>0.10416666666666667</v>
      </c>
      <c r="G6887" s="33">
        <f t="shared" si="323"/>
        <v>45572.104166666664</v>
      </c>
    </row>
    <row r="6888" spans="1:7" x14ac:dyDescent="0.45">
      <c r="A6888">
        <v>0</v>
      </c>
      <c r="B6888">
        <v>0</v>
      </c>
      <c r="C6888" t="s">
        <v>6453</v>
      </c>
      <c r="D6888" t="s">
        <v>6454</v>
      </c>
      <c r="E6888" s="32">
        <f t="shared" si="321"/>
        <v>45572</v>
      </c>
      <c r="F6888" s="51">
        <f t="shared" si="322"/>
        <v>0.125</v>
      </c>
      <c r="G6888" s="33">
        <f t="shared" si="323"/>
        <v>45572.125</v>
      </c>
    </row>
    <row r="6889" spans="1:7" x14ac:dyDescent="0.45">
      <c r="A6889">
        <v>0</v>
      </c>
      <c r="B6889">
        <v>0</v>
      </c>
      <c r="C6889" t="s">
        <v>6454</v>
      </c>
      <c r="D6889" t="s">
        <v>6455</v>
      </c>
      <c r="E6889" s="32">
        <f t="shared" si="321"/>
        <v>45572</v>
      </c>
      <c r="F6889" s="51">
        <f t="shared" si="322"/>
        <v>0.14583333333333334</v>
      </c>
      <c r="G6889" s="33">
        <f t="shared" si="323"/>
        <v>45572.145833333336</v>
      </c>
    </row>
    <row r="6890" spans="1:7" x14ac:dyDescent="0.45">
      <c r="A6890">
        <v>0</v>
      </c>
      <c r="B6890">
        <v>0</v>
      </c>
      <c r="C6890" t="s">
        <v>6455</v>
      </c>
      <c r="D6890" t="s">
        <v>6456</v>
      </c>
      <c r="E6890" s="32">
        <f t="shared" si="321"/>
        <v>45572</v>
      </c>
      <c r="F6890" s="51">
        <f t="shared" si="322"/>
        <v>0.16666666666666666</v>
      </c>
      <c r="G6890" s="33">
        <f t="shared" si="323"/>
        <v>45572.166666666664</v>
      </c>
    </row>
    <row r="6891" spans="1:7" x14ac:dyDescent="0.45">
      <c r="A6891">
        <v>0</v>
      </c>
      <c r="B6891">
        <v>0</v>
      </c>
      <c r="C6891" t="s">
        <v>6456</v>
      </c>
      <c r="D6891" t="s">
        <v>6457</v>
      </c>
      <c r="E6891" s="32">
        <f t="shared" si="321"/>
        <v>45572</v>
      </c>
      <c r="F6891" s="51">
        <f t="shared" si="322"/>
        <v>0.1875</v>
      </c>
      <c r="G6891" s="33">
        <f t="shared" si="323"/>
        <v>45572.1875</v>
      </c>
    </row>
    <row r="6892" spans="1:7" x14ac:dyDescent="0.45">
      <c r="A6892">
        <v>0</v>
      </c>
      <c r="B6892">
        <v>0</v>
      </c>
      <c r="C6892" t="s">
        <v>6457</v>
      </c>
      <c r="D6892" t="s">
        <v>6458</v>
      </c>
      <c r="E6892" s="32">
        <f t="shared" si="321"/>
        <v>45572</v>
      </c>
      <c r="F6892" s="51">
        <f t="shared" si="322"/>
        <v>0.20833333333333334</v>
      </c>
      <c r="G6892" s="33">
        <f t="shared" si="323"/>
        <v>45572.208333333336</v>
      </c>
    </row>
    <row r="6893" spans="1:7" x14ac:dyDescent="0.45">
      <c r="A6893">
        <v>0</v>
      </c>
      <c r="B6893">
        <v>0</v>
      </c>
      <c r="C6893" t="s">
        <v>6458</v>
      </c>
      <c r="D6893" t="s">
        <v>6459</v>
      </c>
      <c r="E6893" s="32">
        <f t="shared" si="321"/>
        <v>45572</v>
      </c>
      <c r="F6893" s="51">
        <f t="shared" si="322"/>
        <v>0.22916666666666666</v>
      </c>
      <c r="G6893" s="33">
        <f t="shared" si="323"/>
        <v>45572.229166666664</v>
      </c>
    </row>
    <row r="6894" spans="1:7" x14ac:dyDescent="0.45">
      <c r="A6894">
        <v>0</v>
      </c>
      <c r="B6894">
        <v>0</v>
      </c>
      <c r="C6894" t="s">
        <v>6459</v>
      </c>
      <c r="D6894" t="s">
        <v>6460</v>
      </c>
      <c r="E6894" s="32">
        <f t="shared" si="321"/>
        <v>45572</v>
      </c>
      <c r="F6894" s="51">
        <f t="shared" si="322"/>
        <v>0.25</v>
      </c>
      <c r="G6894" s="33">
        <f t="shared" si="323"/>
        <v>45572.25</v>
      </c>
    </row>
    <row r="6895" spans="1:7" x14ac:dyDescent="0.45">
      <c r="A6895">
        <v>0</v>
      </c>
      <c r="B6895">
        <v>0</v>
      </c>
      <c r="C6895" t="s">
        <v>6460</v>
      </c>
      <c r="D6895" t="s">
        <v>6461</v>
      </c>
      <c r="E6895" s="32">
        <f t="shared" si="321"/>
        <v>45572</v>
      </c>
      <c r="F6895" s="51">
        <f t="shared" si="322"/>
        <v>0.27083333333333331</v>
      </c>
      <c r="G6895" s="33">
        <f t="shared" si="323"/>
        <v>45572.270833333336</v>
      </c>
    </row>
    <row r="6896" spans="1:7" x14ac:dyDescent="0.45">
      <c r="A6896">
        <v>0</v>
      </c>
      <c r="B6896">
        <v>0</v>
      </c>
      <c r="C6896" t="s">
        <v>6461</v>
      </c>
      <c r="D6896" t="s">
        <v>6462</v>
      </c>
      <c r="E6896" s="32">
        <f t="shared" si="321"/>
        <v>45572</v>
      </c>
      <c r="F6896" s="51">
        <f t="shared" si="322"/>
        <v>0.29166666666666669</v>
      </c>
      <c r="G6896" s="33">
        <f t="shared" si="323"/>
        <v>45572.291666666664</v>
      </c>
    </row>
    <row r="6897" spans="1:7" x14ac:dyDescent="0.45">
      <c r="A6897">
        <v>0</v>
      </c>
      <c r="B6897">
        <v>0</v>
      </c>
      <c r="C6897" t="s">
        <v>6462</v>
      </c>
      <c r="D6897" t="s">
        <v>6463</v>
      </c>
      <c r="E6897" s="32">
        <f t="shared" si="321"/>
        <v>45572</v>
      </c>
      <c r="F6897" s="51">
        <f t="shared" si="322"/>
        <v>0.3125</v>
      </c>
      <c r="G6897" s="33">
        <f t="shared" si="323"/>
        <v>45572.3125</v>
      </c>
    </row>
    <row r="6898" spans="1:7" x14ac:dyDescent="0.45">
      <c r="A6898">
        <v>7.3494999999999999</v>
      </c>
      <c r="B6898">
        <v>43.85</v>
      </c>
      <c r="C6898" t="s">
        <v>6463</v>
      </c>
      <c r="D6898" t="s">
        <v>6464</v>
      </c>
      <c r="E6898" s="32">
        <f t="shared" si="321"/>
        <v>45572</v>
      </c>
      <c r="F6898" s="51">
        <f t="shared" si="322"/>
        <v>0.33333333333333331</v>
      </c>
      <c r="G6898" s="33">
        <f t="shared" si="323"/>
        <v>45572.333333333336</v>
      </c>
    </row>
    <row r="6899" spans="1:7" x14ac:dyDescent="0.45">
      <c r="A6899">
        <v>7.85E-2</v>
      </c>
      <c r="B6899">
        <v>0.47</v>
      </c>
      <c r="C6899" t="s">
        <v>6464</v>
      </c>
      <c r="D6899" t="s">
        <v>6465</v>
      </c>
      <c r="E6899" s="32">
        <f t="shared" si="321"/>
        <v>45572</v>
      </c>
      <c r="F6899" s="51">
        <f t="shared" si="322"/>
        <v>0.35416666666666669</v>
      </c>
      <c r="G6899" s="33">
        <f t="shared" si="323"/>
        <v>45572.354166666664</v>
      </c>
    </row>
    <row r="6900" spans="1:7" x14ac:dyDescent="0.45">
      <c r="A6900">
        <v>1.12E-2</v>
      </c>
      <c r="B6900">
        <v>7.0000000000000007E-2</v>
      </c>
      <c r="C6900" t="s">
        <v>6465</v>
      </c>
      <c r="D6900" t="s">
        <v>6466</v>
      </c>
      <c r="E6900" s="32">
        <f t="shared" si="321"/>
        <v>45572</v>
      </c>
      <c r="F6900" s="51">
        <f t="shared" si="322"/>
        <v>0.375</v>
      </c>
      <c r="G6900" s="33">
        <f t="shared" si="323"/>
        <v>45572.375</v>
      </c>
    </row>
    <row r="6901" spans="1:7" x14ac:dyDescent="0.45">
      <c r="A6901">
        <v>0</v>
      </c>
      <c r="B6901">
        <v>0</v>
      </c>
      <c r="C6901" t="s">
        <v>6466</v>
      </c>
      <c r="D6901" t="s">
        <v>6467</v>
      </c>
      <c r="E6901" s="32">
        <f t="shared" si="321"/>
        <v>45572</v>
      </c>
      <c r="F6901" s="51">
        <f t="shared" si="322"/>
        <v>0.39583333333333331</v>
      </c>
      <c r="G6901" s="33">
        <f t="shared" si="323"/>
        <v>45572.395833333336</v>
      </c>
    </row>
    <row r="6902" spans="1:7" x14ac:dyDescent="0.45">
      <c r="A6902">
        <v>0</v>
      </c>
      <c r="B6902">
        <v>0</v>
      </c>
      <c r="C6902" t="s">
        <v>6467</v>
      </c>
      <c r="D6902" t="s">
        <v>6468</v>
      </c>
      <c r="E6902" s="32">
        <f t="shared" si="321"/>
        <v>45572</v>
      </c>
      <c r="F6902" s="51">
        <f t="shared" si="322"/>
        <v>0.41666666666666669</v>
      </c>
      <c r="G6902" s="33">
        <f t="shared" si="323"/>
        <v>45572.416666666664</v>
      </c>
    </row>
    <row r="6903" spans="1:7" x14ac:dyDescent="0.45">
      <c r="A6903">
        <v>0</v>
      </c>
      <c r="B6903">
        <v>0</v>
      </c>
      <c r="C6903" t="s">
        <v>6468</v>
      </c>
      <c r="D6903" t="s">
        <v>6469</v>
      </c>
      <c r="E6903" s="32">
        <f t="shared" si="321"/>
        <v>45572</v>
      </c>
      <c r="F6903" s="51">
        <f t="shared" si="322"/>
        <v>0.4375</v>
      </c>
      <c r="G6903" s="33">
        <f t="shared" si="323"/>
        <v>45572.4375</v>
      </c>
    </row>
    <row r="6904" spans="1:7" x14ac:dyDescent="0.45">
      <c r="A6904">
        <v>0</v>
      </c>
      <c r="B6904">
        <v>0</v>
      </c>
      <c r="C6904" t="s">
        <v>6469</v>
      </c>
      <c r="D6904" t="s">
        <v>6470</v>
      </c>
      <c r="E6904" s="32">
        <f t="shared" si="321"/>
        <v>45572</v>
      </c>
      <c r="F6904" s="51">
        <f t="shared" si="322"/>
        <v>0.45833333333333331</v>
      </c>
      <c r="G6904" s="33">
        <f t="shared" si="323"/>
        <v>45572.458333333336</v>
      </c>
    </row>
    <row r="6905" spans="1:7" x14ac:dyDescent="0.45">
      <c r="A6905">
        <v>1.12E-2</v>
      </c>
      <c r="B6905">
        <v>7.0000000000000007E-2</v>
      </c>
      <c r="C6905" t="s">
        <v>6470</v>
      </c>
      <c r="D6905" t="s">
        <v>6471</v>
      </c>
      <c r="E6905" s="32">
        <f t="shared" si="321"/>
        <v>45572</v>
      </c>
      <c r="F6905" s="51">
        <f t="shared" si="322"/>
        <v>0.47916666666666669</v>
      </c>
      <c r="G6905" s="33">
        <f t="shared" si="323"/>
        <v>45572.479166666664</v>
      </c>
    </row>
    <row r="6906" spans="1:7" x14ac:dyDescent="0.45">
      <c r="A6906">
        <v>0</v>
      </c>
      <c r="B6906">
        <v>0</v>
      </c>
      <c r="C6906" t="s">
        <v>6471</v>
      </c>
      <c r="D6906" t="s">
        <v>6472</v>
      </c>
      <c r="E6906" s="32">
        <f t="shared" si="321"/>
        <v>45572</v>
      </c>
      <c r="F6906" s="51">
        <f t="shared" si="322"/>
        <v>0.5</v>
      </c>
      <c r="G6906" s="33">
        <f t="shared" si="323"/>
        <v>45572.5</v>
      </c>
    </row>
    <row r="6907" spans="1:7" x14ac:dyDescent="0.45">
      <c r="A6907">
        <v>0</v>
      </c>
      <c r="B6907">
        <v>0</v>
      </c>
      <c r="C6907" t="s">
        <v>6472</v>
      </c>
      <c r="D6907" t="s">
        <v>6473</v>
      </c>
      <c r="E6907" s="32">
        <f t="shared" si="321"/>
        <v>45572</v>
      </c>
      <c r="F6907" s="51">
        <f t="shared" si="322"/>
        <v>0.52083333333333337</v>
      </c>
      <c r="G6907" s="33">
        <f t="shared" si="323"/>
        <v>45572.520833333336</v>
      </c>
    </row>
    <row r="6908" spans="1:7" x14ac:dyDescent="0.45">
      <c r="A6908">
        <v>0</v>
      </c>
      <c r="B6908">
        <v>0</v>
      </c>
      <c r="C6908" t="s">
        <v>6473</v>
      </c>
      <c r="D6908" t="s">
        <v>6474</v>
      </c>
      <c r="E6908" s="32">
        <f t="shared" si="321"/>
        <v>45572</v>
      </c>
      <c r="F6908" s="51">
        <f t="shared" si="322"/>
        <v>0.54166666666666663</v>
      </c>
      <c r="G6908" s="33">
        <f t="shared" si="323"/>
        <v>45572.541666666664</v>
      </c>
    </row>
    <row r="6909" spans="1:7" x14ac:dyDescent="0.45">
      <c r="A6909">
        <v>0</v>
      </c>
      <c r="B6909">
        <v>0</v>
      </c>
      <c r="C6909" t="s">
        <v>6474</v>
      </c>
      <c r="D6909" t="s">
        <v>6475</v>
      </c>
      <c r="E6909" s="32">
        <f t="shared" si="321"/>
        <v>45572</v>
      </c>
      <c r="F6909" s="51">
        <f t="shared" si="322"/>
        <v>0.5625</v>
      </c>
      <c r="G6909" s="33">
        <f t="shared" si="323"/>
        <v>45572.5625</v>
      </c>
    </row>
    <row r="6910" spans="1:7" x14ac:dyDescent="0.45">
      <c r="A6910">
        <v>0</v>
      </c>
      <c r="B6910">
        <v>0</v>
      </c>
      <c r="C6910" t="s">
        <v>6475</v>
      </c>
      <c r="D6910" t="s">
        <v>6476</v>
      </c>
      <c r="E6910" s="32">
        <f t="shared" si="321"/>
        <v>45572</v>
      </c>
      <c r="F6910" s="51">
        <f t="shared" si="322"/>
        <v>0.58333333333333337</v>
      </c>
      <c r="G6910" s="33">
        <f t="shared" si="323"/>
        <v>45572.583333333336</v>
      </c>
    </row>
    <row r="6911" spans="1:7" x14ac:dyDescent="0.45">
      <c r="A6911">
        <v>0</v>
      </c>
      <c r="B6911">
        <v>0</v>
      </c>
      <c r="C6911" t="s">
        <v>6476</v>
      </c>
      <c r="D6911" t="s">
        <v>6477</v>
      </c>
      <c r="E6911" s="32">
        <f t="shared" si="321"/>
        <v>45572</v>
      </c>
      <c r="F6911" s="51">
        <f t="shared" si="322"/>
        <v>0.60416666666666663</v>
      </c>
      <c r="G6911" s="33">
        <f t="shared" si="323"/>
        <v>45572.604166666664</v>
      </c>
    </row>
    <row r="6912" spans="1:7" x14ac:dyDescent="0.45">
      <c r="A6912">
        <v>0</v>
      </c>
      <c r="B6912">
        <v>0</v>
      </c>
      <c r="C6912" t="s">
        <v>6477</v>
      </c>
      <c r="D6912" t="s">
        <v>6478</v>
      </c>
      <c r="E6912" s="32">
        <f t="shared" si="321"/>
        <v>45572</v>
      </c>
      <c r="F6912" s="51">
        <f t="shared" si="322"/>
        <v>0.625</v>
      </c>
      <c r="G6912" s="33">
        <f t="shared" si="323"/>
        <v>45572.625</v>
      </c>
    </row>
    <row r="6913" spans="1:7" x14ac:dyDescent="0.45">
      <c r="A6913">
        <v>0</v>
      </c>
      <c r="B6913">
        <v>0</v>
      </c>
      <c r="C6913" t="s">
        <v>6478</v>
      </c>
      <c r="D6913" t="s">
        <v>6479</v>
      </c>
      <c r="E6913" s="32">
        <f t="shared" si="321"/>
        <v>45572</v>
      </c>
      <c r="F6913" s="51">
        <f t="shared" si="322"/>
        <v>0.64583333333333337</v>
      </c>
      <c r="G6913" s="33">
        <f t="shared" si="323"/>
        <v>45572.645833333336</v>
      </c>
    </row>
    <row r="6914" spans="1:7" x14ac:dyDescent="0.45">
      <c r="A6914">
        <v>0.28050000000000003</v>
      </c>
      <c r="B6914">
        <v>1.67</v>
      </c>
      <c r="C6914" t="s">
        <v>6479</v>
      </c>
      <c r="D6914" t="s">
        <v>6480</v>
      </c>
      <c r="E6914" s="32">
        <f t="shared" si="321"/>
        <v>45572</v>
      </c>
      <c r="F6914" s="51">
        <f t="shared" si="322"/>
        <v>0.66666666666666663</v>
      </c>
      <c r="G6914" s="33">
        <f t="shared" si="323"/>
        <v>45572.666666666664</v>
      </c>
    </row>
    <row r="6915" spans="1:7" x14ac:dyDescent="0.45">
      <c r="A6915">
        <v>0</v>
      </c>
      <c r="B6915">
        <v>0</v>
      </c>
      <c r="C6915" t="s">
        <v>6480</v>
      </c>
      <c r="D6915" t="s">
        <v>6481</v>
      </c>
      <c r="E6915" s="32">
        <f t="shared" si="321"/>
        <v>45572</v>
      </c>
      <c r="F6915" s="51">
        <f t="shared" si="322"/>
        <v>0.6875</v>
      </c>
      <c r="G6915" s="33">
        <f t="shared" si="323"/>
        <v>45572.6875</v>
      </c>
    </row>
    <row r="6916" spans="1:7" x14ac:dyDescent="0.45">
      <c r="A6916">
        <v>0</v>
      </c>
      <c r="B6916">
        <v>0</v>
      </c>
      <c r="C6916" t="s">
        <v>6481</v>
      </c>
      <c r="D6916" t="s">
        <v>6482</v>
      </c>
      <c r="E6916" s="32">
        <f t="shared" ref="E6916:E6979" si="324">DATE(MID(C6916,2,4),MID(C6916,7,2),MID(C6916,10,2))</f>
        <v>45572</v>
      </c>
      <c r="F6916" s="51">
        <f t="shared" ref="F6916:F6979" si="325">TIME(MID(C6916,13,2),MID(C6916,16,2),0)</f>
        <v>0.70833333333333337</v>
      </c>
      <c r="G6916" s="33">
        <f t="shared" ref="G6916:G6979" si="326">E6916+F6916</f>
        <v>45572.708333333336</v>
      </c>
    </row>
    <row r="6917" spans="1:7" x14ac:dyDescent="0.45">
      <c r="A6917">
        <v>0</v>
      </c>
      <c r="B6917">
        <v>0</v>
      </c>
      <c r="C6917" t="s">
        <v>6482</v>
      </c>
      <c r="D6917" t="s">
        <v>6483</v>
      </c>
      <c r="E6917" s="32">
        <f t="shared" si="324"/>
        <v>45572</v>
      </c>
      <c r="F6917" s="51">
        <f t="shared" si="325"/>
        <v>0.72916666666666663</v>
      </c>
      <c r="G6917" s="33">
        <f t="shared" si="326"/>
        <v>45572.729166666664</v>
      </c>
    </row>
    <row r="6918" spans="1:7" x14ac:dyDescent="0.45">
      <c r="A6918">
        <v>4.4900000000000002E-2</v>
      </c>
      <c r="B6918">
        <v>0.27</v>
      </c>
      <c r="C6918" t="s">
        <v>6483</v>
      </c>
      <c r="D6918" t="s">
        <v>6484</v>
      </c>
      <c r="E6918" s="32">
        <f t="shared" si="324"/>
        <v>45572</v>
      </c>
      <c r="F6918" s="51">
        <f t="shared" si="325"/>
        <v>0.75</v>
      </c>
      <c r="G6918" s="33">
        <f t="shared" si="326"/>
        <v>45572.75</v>
      </c>
    </row>
    <row r="6919" spans="1:7" x14ac:dyDescent="0.45">
      <c r="A6919">
        <v>0.10100000000000001</v>
      </c>
      <c r="B6919">
        <v>0.6</v>
      </c>
      <c r="C6919" t="s">
        <v>6484</v>
      </c>
      <c r="D6919" t="s">
        <v>6485</v>
      </c>
      <c r="E6919" s="32">
        <f t="shared" si="324"/>
        <v>45572</v>
      </c>
      <c r="F6919" s="51">
        <f t="shared" si="325"/>
        <v>0.77083333333333337</v>
      </c>
      <c r="G6919" s="33">
        <f t="shared" si="326"/>
        <v>45572.770833333336</v>
      </c>
    </row>
    <row r="6920" spans="1:7" x14ac:dyDescent="0.45">
      <c r="A6920">
        <v>0</v>
      </c>
      <c r="B6920">
        <v>0</v>
      </c>
      <c r="C6920" t="s">
        <v>6485</v>
      </c>
      <c r="D6920" t="s">
        <v>6486</v>
      </c>
      <c r="E6920" s="32">
        <f t="shared" si="324"/>
        <v>45572</v>
      </c>
      <c r="F6920" s="51">
        <f t="shared" si="325"/>
        <v>0.79166666666666663</v>
      </c>
      <c r="G6920" s="33">
        <f t="shared" si="326"/>
        <v>45572.791666666664</v>
      </c>
    </row>
    <row r="6921" spans="1:7" x14ac:dyDescent="0.45">
      <c r="A6921">
        <v>1.12E-2</v>
      </c>
      <c r="B6921">
        <v>7.0000000000000007E-2</v>
      </c>
      <c r="C6921" t="s">
        <v>6486</v>
      </c>
      <c r="D6921" t="s">
        <v>6487</v>
      </c>
      <c r="E6921" s="32">
        <f t="shared" si="324"/>
        <v>45572</v>
      </c>
      <c r="F6921" s="51">
        <f t="shared" si="325"/>
        <v>0.8125</v>
      </c>
      <c r="G6921" s="33">
        <f t="shared" si="326"/>
        <v>45572.8125</v>
      </c>
    </row>
    <row r="6922" spans="1:7" x14ac:dyDescent="0.45">
      <c r="A6922">
        <v>8.9800000000000005E-2</v>
      </c>
      <c r="B6922">
        <v>0.54</v>
      </c>
      <c r="C6922" t="s">
        <v>6487</v>
      </c>
      <c r="D6922" t="s">
        <v>6488</v>
      </c>
      <c r="E6922" s="32">
        <f t="shared" si="324"/>
        <v>45572</v>
      </c>
      <c r="F6922" s="51">
        <f t="shared" si="325"/>
        <v>0.83333333333333337</v>
      </c>
      <c r="G6922" s="33">
        <f t="shared" si="326"/>
        <v>45572.833333333336</v>
      </c>
    </row>
    <row r="6923" spans="1:7" x14ac:dyDescent="0.45">
      <c r="A6923">
        <v>0.41520000000000001</v>
      </c>
      <c r="B6923">
        <v>2.48</v>
      </c>
      <c r="C6923" t="s">
        <v>6488</v>
      </c>
      <c r="D6923" t="s">
        <v>6489</v>
      </c>
      <c r="E6923" s="32">
        <f t="shared" si="324"/>
        <v>45572</v>
      </c>
      <c r="F6923" s="51">
        <f t="shared" si="325"/>
        <v>0.85416666666666663</v>
      </c>
      <c r="G6923" s="33">
        <f t="shared" si="326"/>
        <v>45572.854166666664</v>
      </c>
    </row>
    <row r="6924" spans="1:7" x14ac:dyDescent="0.45">
      <c r="A6924">
        <v>1.12E-2</v>
      </c>
      <c r="B6924">
        <v>7.0000000000000007E-2</v>
      </c>
      <c r="C6924" t="s">
        <v>6489</v>
      </c>
      <c r="D6924" t="s">
        <v>6490</v>
      </c>
      <c r="E6924" s="32">
        <f t="shared" si="324"/>
        <v>45572</v>
      </c>
      <c r="F6924" s="51">
        <f t="shared" si="325"/>
        <v>0.875</v>
      </c>
      <c r="G6924" s="33">
        <f t="shared" si="326"/>
        <v>45572.875</v>
      </c>
    </row>
    <row r="6925" spans="1:7" x14ac:dyDescent="0.45">
      <c r="A6925">
        <v>0</v>
      </c>
      <c r="B6925">
        <v>0</v>
      </c>
      <c r="C6925" t="s">
        <v>6490</v>
      </c>
      <c r="D6925" t="s">
        <v>6491</v>
      </c>
      <c r="E6925" s="32">
        <f t="shared" si="324"/>
        <v>45572</v>
      </c>
      <c r="F6925" s="51">
        <f t="shared" si="325"/>
        <v>0.89583333333333337</v>
      </c>
      <c r="G6925" s="33">
        <f t="shared" si="326"/>
        <v>45572.895833333336</v>
      </c>
    </row>
    <row r="6926" spans="1:7" x14ac:dyDescent="0.45">
      <c r="A6926">
        <v>0.37030000000000002</v>
      </c>
      <c r="B6926">
        <v>2.21</v>
      </c>
      <c r="C6926" t="s">
        <v>6491</v>
      </c>
      <c r="D6926" t="s">
        <v>6492</v>
      </c>
      <c r="E6926" s="32">
        <f t="shared" si="324"/>
        <v>45572</v>
      </c>
      <c r="F6926" s="51">
        <f t="shared" si="325"/>
        <v>0.91666666666666663</v>
      </c>
      <c r="G6926" s="33">
        <f t="shared" si="326"/>
        <v>45572.916666666664</v>
      </c>
    </row>
    <row r="6927" spans="1:7" x14ac:dyDescent="0.45">
      <c r="A6927">
        <v>0.4713</v>
      </c>
      <c r="B6927">
        <v>2.81</v>
      </c>
      <c r="C6927" t="s">
        <v>6492</v>
      </c>
      <c r="D6927" t="s">
        <v>6493</v>
      </c>
      <c r="E6927" s="32">
        <f t="shared" si="324"/>
        <v>45572</v>
      </c>
      <c r="F6927" s="51">
        <f t="shared" si="325"/>
        <v>0.9375</v>
      </c>
      <c r="G6927" s="33">
        <f t="shared" si="326"/>
        <v>45572.9375</v>
      </c>
    </row>
    <row r="6928" spans="1:7" x14ac:dyDescent="0.45">
      <c r="A6928">
        <v>0</v>
      </c>
      <c r="B6928">
        <v>0</v>
      </c>
      <c r="C6928" t="s">
        <v>6493</v>
      </c>
      <c r="D6928" t="s">
        <v>6494</v>
      </c>
      <c r="E6928" s="32">
        <f t="shared" si="324"/>
        <v>45572</v>
      </c>
      <c r="F6928" s="51">
        <f t="shared" si="325"/>
        <v>0.95833333333333337</v>
      </c>
      <c r="G6928" s="33">
        <f t="shared" si="326"/>
        <v>45572.958333333336</v>
      </c>
    </row>
    <row r="6929" spans="1:7" x14ac:dyDescent="0.45">
      <c r="A6929">
        <v>0</v>
      </c>
      <c r="B6929">
        <v>0</v>
      </c>
      <c r="C6929" t="s">
        <v>6494</v>
      </c>
      <c r="D6929" t="s">
        <v>6495</v>
      </c>
      <c r="E6929" s="32">
        <f t="shared" si="324"/>
        <v>45572</v>
      </c>
      <c r="F6929" s="51">
        <f t="shared" si="325"/>
        <v>0.97916666666666663</v>
      </c>
      <c r="G6929" s="33">
        <f t="shared" si="326"/>
        <v>45572.979166666664</v>
      </c>
    </row>
    <row r="6930" spans="1:7" x14ac:dyDescent="0.45">
      <c r="A6930">
        <v>0</v>
      </c>
      <c r="B6930">
        <v>0</v>
      </c>
      <c r="C6930" t="s">
        <v>6495</v>
      </c>
      <c r="D6930" t="s">
        <v>6496</v>
      </c>
      <c r="E6930" s="32">
        <f t="shared" si="324"/>
        <v>45573</v>
      </c>
      <c r="F6930" s="51">
        <f t="shared" si="325"/>
        <v>0</v>
      </c>
      <c r="G6930" s="33">
        <f t="shared" si="326"/>
        <v>45573</v>
      </c>
    </row>
    <row r="6931" spans="1:7" x14ac:dyDescent="0.45">
      <c r="A6931">
        <v>0</v>
      </c>
      <c r="B6931">
        <v>0</v>
      </c>
      <c r="C6931" t="s">
        <v>6496</v>
      </c>
      <c r="D6931" t="s">
        <v>6497</v>
      </c>
      <c r="E6931" s="32">
        <f t="shared" si="324"/>
        <v>45573</v>
      </c>
      <c r="F6931" s="51">
        <f t="shared" si="325"/>
        <v>2.0833333333333332E-2</v>
      </c>
      <c r="G6931" s="33">
        <f t="shared" si="326"/>
        <v>45573.020833333336</v>
      </c>
    </row>
    <row r="6932" spans="1:7" x14ac:dyDescent="0.45">
      <c r="A6932">
        <v>0</v>
      </c>
      <c r="B6932">
        <v>0</v>
      </c>
      <c r="C6932" t="s">
        <v>6497</v>
      </c>
      <c r="D6932" t="s">
        <v>6498</v>
      </c>
      <c r="E6932" s="32">
        <f t="shared" si="324"/>
        <v>45573</v>
      </c>
      <c r="F6932" s="51">
        <f t="shared" si="325"/>
        <v>4.1666666666666664E-2</v>
      </c>
      <c r="G6932" s="33">
        <f t="shared" si="326"/>
        <v>45573.041666666664</v>
      </c>
    </row>
    <row r="6933" spans="1:7" x14ac:dyDescent="0.45">
      <c r="A6933">
        <v>0</v>
      </c>
      <c r="B6933">
        <v>0</v>
      </c>
      <c r="C6933" t="s">
        <v>6498</v>
      </c>
      <c r="D6933" t="s">
        <v>6499</v>
      </c>
      <c r="E6933" s="32">
        <f t="shared" si="324"/>
        <v>45573</v>
      </c>
      <c r="F6933" s="51">
        <f t="shared" si="325"/>
        <v>6.25E-2</v>
      </c>
      <c r="G6933" s="33">
        <f t="shared" si="326"/>
        <v>45573.0625</v>
      </c>
    </row>
    <row r="6934" spans="1:7" x14ac:dyDescent="0.45">
      <c r="A6934">
        <v>0</v>
      </c>
      <c r="B6934">
        <v>0</v>
      </c>
      <c r="C6934" t="s">
        <v>6499</v>
      </c>
      <c r="D6934" t="s">
        <v>6500</v>
      </c>
      <c r="E6934" s="32">
        <f t="shared" si="324"/>
        <v>45573</v>
      </c>
      <c r="F6934" s="51">
        <f t="shared" si="325"/>
        <v>8.3333333333333329E-2</v>
      </c>
      <c r="G6934" s="33">
        <f t="shared" si="326"/>
        <v>45573.083333333336</v>
      </c>
    </row>
    <row r="6935" spans="1:7" x14ac:dyDescent="0.45">
      <c r="A6935">
        <v>0</v>
      </c>
      <c r="B6935">
        <v>0</v>
      </c>
      <c r="C6935" t="s">
        <v>6500</v>
      </c>
      <c r="D6935" t="s">
        <v>6501</v>
      </c>
      <c r="E6935" s="32">
        <f t="shared" si="324"/>
        <v>45573</v>
      </c>
      <c r="F6935" s="51">
        <f t="shared" si="325"/>
        <v>0.10416666666666667</v>
      </c>
      <c r="G6935" s="33">
        <f t="shared" si="326"/>
        <v>45573.104166666664</v>
      </c>
    </row>
    <row r="6936" spans="1:7" x14ac:dyDescent="0.45">
      <c r="A6936">
        <v>0</v>
      </c>
      <c r="B6936">
        <v>0</v>
      </c>
      <c r="C6936" t="s">
        <v>6501</v>
      </c>
      <c r="D6936" t="s">
        <v>6502</v>
      </c>
      <c r="E6936" s="32">
        <f t="shared" si="324"/>
        <v>45573</v>
      </c>
      <c r="F6936" s="51">
        <f t="shared" si="325"/>
        <v>0.125</v>
      </c>
      <c r="G6936" s="33">
        <f t="shared" si="326"/>
        <v>45573.125</v>
      </c>
    </row>
    <row r="6937" spans="1:7" x14ac:dyDescent="0.45">
      <c r="A6937">
        <v>0</v>
      </c>
      <c r="B6937">
        <v>0</v>
      </c>
      <c r="C6937" t="s">
        <v>6502</v>
      </c>
      <c r="D6937" t="s">
        <v>6503</v>
      </c>
      <c r="E6937" s="32">
        <f t="shared" si="324"/>
        <v>45573</v>
      </c>
      <c r="F6937" s="51">
        <f t="shared" si="325"/>
        <v>0.14583333333333334</v>
      </c>
      <c r="G6937" s="33">
        <f t="shared" si="326"/>
        <v>45573.145833333336</v>
      </c>
    </row>
    <row r="6938" spans="1:7" x14ac:dyDescent="0.45">
      <c r="A6938">
        <v>0</v>
      </c>
      <c r="B6938">
        <v>0</v>
      </c>
      <c r="C6938" t="s">
        <v>6503</v>
      </c>
      <c r="D6938" t="s">
        <v>6504</v>
      </c>
      <c r="E6938" s="32">
        <f t="shared" si="324"/>
        <v>45573</v>
      </c>
      <c r="F6938" s="51">
        <f t="shared" si="325"/>
        <v>0.16666666666666666</v>
      </c>
      <c r="G6938" s="33">
        <f t="shared" si="326"/>
        <v>45573.166666666664</v>
      </c>
    </row>
    <row r="6939" spans="1:7" x14ac:dyDescent="0.45">
      <c r="A6939">
        <v>0</v>
      </c>
      <c r="B6939">
        <v>0</v>
      </c>
      <c r="C6939" t="s">
        <v>6504</v>
      </c>
      <c r="D6939" t="s">
        <v>6505</v>
      </c>
      <c r="E6939" s="32">
        <f t="shared" si="324"/>
        <v>45573</v>
      </c>
      <c r="F6939" s="51">
        <f t="shared" si="325"/>
        <v>0.1875</v>
      </c>
      <c r="G6939" s="33">
        <f t="shared" si="326"/>
        <v>45573.1875</v>
      </c>
    </row>
    <row r="6940" spans="1:7" x14ac:dyDescent="0.45">
      <c r="A6940">
        <v>0</v>
      </c>
      <c r="B6940">
        <v>0</v>
      </c>
      <c r="C6940" t="s">
        <v>6505</v>
      </c>
      <c r="D6940" t="s">
        <v>6506</v>
      </c>
      <c r="E6940" s="32">
        <f t="shared" si="324"/>
        <v>45573</v>
      </c>
      <c r="F6940" s="51">
        <f t="shared" si="325"/>
        <v>0.20833333333333334</v>
      </c>
      <c r="G6940" s="33">
        <f t="shared" si="326"/>
        <v>45573.208333333336</v>
      </c>
    </row>
    <row r="6941" spans="1:7" x14ac:dyDescent="0.45">
      <c r="A6941">
        <v>0</v>
      </c>
      <c r="B6941">
        <v>0</v>
      </c>
      <c r="C6941" t="s">
        <v>6506</v>
      </c>
      <c r="D6941" t="s">
        <v>6507</v>
      </c>
      <c r="E6941" s="32">
        <f t="shared" si="324"/>
        <v>45573</v>
      </c>
      <c r="F6941" s="51">
        <f t="shared" si="325"/>
        <v>0.22916666666666666</v>
      </c>
      <c r="G6941" s="33">
        <f t="shared" si="326"/>
        <v>45573.229166666664</v>
      </c>
    </row>
    <row r="6942" spans="1:7" x14ac:dyDescent="0.45">
      <c r="A6942">
        <v>0</v>
      </c>
      <c r="B6942">
        <v>0</v>
      </c>
      <c r="C6942" t="s">
        <v>6507</v>
      </c>
      <c r="D6942" t="s">
        <v>6508</v>
      </c>
      <c r="E6942" s="32">
        <f t="shared" si="324"/>
        <v>45573</v>
      </c>
      <c r="F6942" s="51">
        <f t="shared" si="325"/>
        <v>0.25</v>
      </c>
      <c r="G6942" s="33">
        <f t="shared" si="326"/>
        <v>45573.25</v>
      </c>
    </row>
    <row r="6943" spans="1:7" x14ac:dyDescent="0.45">
      <c r="A6943">
        <v>0</v>
      </c>
      <c r="B6943">
        <v>0</v>
      </c>
      <c r="C6943" t="s">
        <v>6508</v>
      </c>
      <c r="D6943" t="s">
        <v>6509</v>
      </c>
      <c r="E6943" s="32">
        <f t="shared" si="324"/>
        <v>45573</v>
      </c>
      <c r="F6943" s="51">
        <f t="shared" si="325"/>
        <v>0.27083333333333331</v>
      </c>
      <c r="G6943" s="33">
        <f t="shared" si="326"/>
        <v>45573.270833333336</v>
      </c>
    </row>
    <row r="6944" spans="1:7" x14ac:dyDescent="0.45">
      <c r="A6944">
        <v>0</v>
      </c>
      <c r="B6944">
        <v>0</v>
      </c>
      <c r="C6944" t="s">
        <v>6509</v>
      </c>
      <c r="D6944" t="s">
        <v>6510</v>
      </c>
      <c r="E6944" s="32">
        <f t="shared" si="324"/>
        <v>45573</v>
      </c>
      <c r="F6944" s="51">
        <f t="shared" si="325"/>
        <v>0.29166666666666669</v>
      </c>
      <c r="G6944" s="33">
        <f t="shared" si="326"/>
        <v>45573.291666666664</v>
      </c>
    </row>
    <row r="6945" spans="1:7" x14ac:dyDescent="0.45">
      <c r="A6945">
        <v>0.3478</v>
      </c>
      <c r="B6945">
        <v>2.0699999999999998</v>
      </c>
      <c r="C6945" t="s">
        <v>6510</v>
      </c>
      <c r="D6945" t="s">
        <v>6511</v>
      </c>
      <c r="E6945" s="32">
        <f t="shared" si="324"/>
        <v>45573</v>
      </c>
      <c r="F6945" s="51">
        <f t="shared" si="325"/>
        <v>0.3125</v>
      </c>
      <c r="G6945" s="33">
        <f t="shared" si="326"/>
        <v>45573.3125</v>
      </c>
    </row>
    <row r="6946" spans="1:7" x14ac:dyDescent="0.45">
      <c r="A6946">
        <v>0</v>
      </c>
      <c r="B6946">
        <v>0</v>
      </c>
      <c r="C6946" t="s">
        <v>6511</v>
      </c>
      <c r="D6946" t="s">
        <v>6512</v>
      </c>
      <c r="E6946" s="32">
        <f t="shared" si="324"/>
        <v>45573</v>
      </c>
      <c r="F6946" s="51">
        <f t="shared" si="325"/>
        <v>0.33333333333333331</v>
      </c>
      <c r="G6946" s="33">
        <f t="shared" si="326"/>
        <v>45573.333333333336</v>
      </c>
    </row>
    <row r="6947" spans="1:7" x14ac:dyDescent="0.45">
      <c r="A6947">
        <v>0.10100000000000001</v>
      </c>
      <c r="B6947">
        <v>0.6</v>
      </c>
      <c r="C6947" t="s">
        <v>6512</v>
      </c>
      <c r="D6947" t="s">
        <v>6513</v>
      </c>
      <c r="E6947" s="32">
        <f t="shared" si="324"/>
        <v>45573</v>
      </c>
      <c r="F6947" s="51">
        <f t="shared" si="325"/>
        <v>0.35416666666666669</v>
      </c>
      <c r="G6947" s="33">
        <f t="shared" si="326"/>
        <v>45573.354166666664</v>
      </c>
    </row>
    <row r="6948" spans="1:7" x14ac:dyDescent="0.45">
      <c r="A6948">
        <v>0</v>
      </c>
      <c r="B6948">
        <v>0</v>
      </c>
      <c r="C6948" t="s">
        <v>6513</v>
      </c>
      <c r="D6948" t="s">
        <v>6514</v>
      </c>
      <c r="E6948" s="32">
        <f t="shared" si="324"/>
        <v>45573</v>
      </c>
      <c r="F6948" s="51">
        <f t="shared" si="325"/>
        <v>0.375</v>
      </c>
      <c r="G6948" s="33">
        <f t="shared" si="326"/>
        <v>45573.375</v>
      </c>
    </row>
    <row r="6949" spans="1:7" x14ac:dyDescent="0.45">
      <c r="A6949">
        <v>0</v>
      </c>
      <c r="B6949">
        <v>0</v>
      </c>
      <c r="C6949" t="s">
        <v>6514</v>
      </c>
      <c r="D6949" t="s">
        <v>6515</v>
      </c>
      <c r="E6949" s="32">
        <f t="shared" si="324"/>
        <v>45573</v>
      </c>
      <c r="F6949" s="51">
        <f t="shared" si="325"/>
        <v>0.39583333333333331</v>
      </c>
      <c r="G6949" s="33">
        <f t="shared" si="326"/>
        <v>45573.395833333336</v>
      </c>
    </row>
    <row r="6950" spans="1:7" x14ac:dyDescent="0.45">
      <c r="A6950">
        <v>0</v>
      </c>
      <c r="B6950">
        <v>0</v>
      </c>
      <c r="C6950" t="s">
        <v>6515</v>
      </c>
      <c r="D6950" t="s">
        <v>6516</v>
      </c>
      <c r="E6950" s="32">
        <f t="shared" si="324"/>
        <v>45573</v>
      </c>
      <c r="F6950" s="51">
        <f t="shared" si="325"/>
        <v>0.41666666666666669</v>
      </c>
      <c r="G6950" s="33">
        <f t="shared" si="326"/>
        <v>45573.416666666664</v>
      </c>
    </row>
    <row r="6951" spans="1:7" x14ac:dyDescent="0.45">
      <c r="A6951">
        <v>0</v>
      </c>
      <c r="B6951">
        <v>0</v>
      </c>
      <c r="C6951" t="s">
        <v>6516</v>
      </c>
      <c r="D6951" t="s">
        <v>6517</v>
      </c>
      <c r="E6951" s="32">
        <f t="shared" si="324"/>
        <v>45573</v>
      </c>
      <c r="F6951" s="51">
        <f t="shared" si="325"/>
        <v>0.4375</v>
      </c>
      <c r="G6951" s="33">
        <f t="shared" si="326"/>
        <v>45573.4375</v>
      </c>
    </row>
    <row r="6952" spans="1:7" x14ac:dyDescent="0.45">
      <c r="A6952">
        <v>0</v>
      </c>
      <c r="B6952">
        <v>0</v>
      </c>
      <c r="C6952" t="s">
        <v>6517</v>
      </c>
      <c r="D6952" t="s">
        <v>6518</v>
      </c>
      <c r="E6952" s="32">
        <f t="shared" si="324"/>
        <v>45573</v>
      </c>
      <c r="F6952" s="51">
        <f t="shared" si="325"/>
        <v>0.45833333333333331</v>
      </c>
      <c r="G6952" s="33">
        <f t="shared" si="326"/>
        <v>45573.458333333336</v>
      </c>
    </row>
    <row r="6953" spans="1:7" x14ac:dyDescent="0.45">
      <c r="A6953">
        <v>0</v>
      </c>
      <c r="B6953">
        <v>0</v>
      </c>
      <c r="C6953" t="s">
        <v>6518</v>
      </c>
      <c r="D6953" t="s">
        <v>6519</v>
      </c>
      <c r="E6953" s="32">
        <f t="shared" si="324"/>
        <v>45573</v>
      </c>
      <c r="F6953" s="51">
        <f t="shared" si="325"/>
        <v>0.47916666666666669</v>
      </c>
      <c r="G6953" s="33">
        <f t="shared" si="326"/>
        <v>45573.479166666664</v>
      </c>
    </row>
    <row r="6954" spans="1:7" x14ac:dyDescent="0.45">
      <c r="A6954">
        <v>0</v>
      </c>
      <c r="B6954">
        <v>0</v>
      </c>
      <c r="C6954" t="s">
        <v>6519</v>
      </c>
      <c r="D6954" t="s">
        <v>6520</v>
      </c>
      <c r="E6954" s="32">
        <f t="shared" si="324"/>
        <v>45573</v>
      </c>
      <c r="F6954" s="51">
        <f t="shared" si="325"/>
        <v>0.5</v>
      </c>
      <c r="G6954" s="33">
        <f t="shared" si="326"/>
        <v>45573.5</v>
      </c>
    </row>
    <row r="6955" spans="1:7" x14ac:dyDescent="0.45">
      <c r="A6955">
        <v>0.93130000000000002</v>
      </c>
      <c r="B6955">
        <v>5.56</v>
      </c>
      <c r="C6955" t="s">
        <v>6520</v>
      </c>
      <c r="D6955" t="s">
        <v>6521</v>
      </c>
      <c r="E6955" s="32">
        <f t="shared" si="324"/>
        <v>45573</v>
      </c>
      <c r="F6955" s="51">
        <f t="shared" si="325"/>
        <v>0.52083333333333337</v>
      </c>
      <c r="G6955" s="33">
        <f t="shared" si="326"/>
        <v>45573.520833333336</v>
      </c>
    </row>
    <row r="6956" spans="1:7" x14ac:dyDescent="0.45">
      <c r="A6956">
        <v>0.22439999999999999</v>
      </c>
      <c r="B6956">
        <v>1.34</v>
      </c>
      <c r="C6956" t="s">
        <v>6521</v>
      </c>
      <c r="D6956" t="s">
        <v>6522</v>
      </c>
      <c r="E6956" s="32">
        <f t="shared" si="324"/>
        <v>45573</v>
      </c>
      <c r="F6956" s="51">
        <f t="shared" si="325"/>
        <v>0.54166666666666663</v>
      </c>
      <c r="G6956" s="33">
        <f t="shared" si="326"/>
        <v>45573.541666666664</v>
      </c>
    </row>
    <row r="6957" spans="1:7" x14ac:dyDescent="0.45">
      <c r="A6957">
        <v>0.50490000000000002</v>
      </c>
      <c r="B6957">
        <v>3.01</v>
      </c>
      <c r="C6957" t="s">
        <v>6522</v>
      </c>
      <c r="D6957" t="s">
        <v>6523</v>
      </c>
      <c r="E6957" s="32">
        <f t="shared" si="324"/>
        <v>45573</v>
      </c>
      <c r="F6957" s="51">
        <f t="shared" si="325"/>
        <v>0.5625</v>
      </c>
      <c r="G6957" s="33">
        <f t="shared" si="326"/>
        <v>45573.5625</v>
      </c>
    </row>
    <row r="6958" spans="1:7" x14ac:dyDescent="0.45">
      <c r="A6958">
        <v>3.3700000000000001E-2</v>
      </c>
      <c r="B6958">
        <v>0.2</v>
      </c>
      <c r="C6958" t="s">
        <v>6523</v>
      </c>
      <c r="D6958" t="s">
        <v>6524</v>
      </c>
      <c r="E6958" s="32">
        <f t="shared" si="324"/>
        <v>45573</v>
      </c>
      <c r="F6958" s="51">
        <f t="shared" si="325"/>
        <v>0.58333333333333337</v>
      </c>
      <c r="G6958" s="33">
        <f t="shared" si="326"/>
        <v>45573.583333333336</v>
      </c>
    </row>
    <row r="6959" spans="1:7" x14ac:dyDescent="0.45">
      <c r="A6959">
        <v>0</v>
      </c>
      <c r="B6959">
        <v>0</v>
      </c>
      <c r="C6959" t="s">
        <v>6524</v>
      </c>
      <c r="D6959" t="s">
        <v>6525</v>
      </c>
      <c r="E6959" s="32">
        <f t="shared" si="324"/>
        <v>45573</v>
      </c>
      <c r="F6959" s="51">
        <f t="shared" si="325"/>
        <v>0.60416666666666663</v>
      </c>
      <c r="G6959" s="33">
        <f t="shared" si="326"/>
        <v>45573.604166666664</v>
      </c>
    </row>
    <row r="6960" spans="1:7" x14ac:dyDescent="0.45">
      <c r="A6960">
        <v>0</v>
      </c>
      <c r="B6960">
        <v>0</v>
      </c>
      <c r="C6960" t="s">
        <v>6525</v>
      </c>
      <c r="D6960" t="s">
        <v>6526</v>
      </c>
      <c r="E6960" s="32">
        <f t="shared" si="324"/>
        <v>45573</v>
      </c>
      <c r="F6960" s="51">
        <f t="shared" si="325"/>
        <v>0.625</v>
      </c>
      <c r="G6960" s="33">
        <f t="shared" si="326"/>
        <v>45573.625</v>
      </c>
    </row>
    <row r="6961" spans="1:7" x14ac:dyDescent="0.45">
      <c r="A6961">
        <v>0</v>
      </c>
      <c r="B6961">
        <v>0</v>
      </c>
      <c r="C6961" t="s">
        <v>6526</v>
      </c>
      <c r="D6961" t="s">
        <v>6527</v>
      </c>
      <c r="E6961" s="32">
        <f t="shared" si="324"/>
        <v>45573</v>
      </c>
      <c r="F6961" s="51">
        <f t="shared" si="325"/>
        <v>0.64583333333333337</v>
      </c>
      <c r="G6961" s="33">
        <f t="shared" si="326"/>
        <v>45573.645833333336</v>
      </c>
    </row>
    <row r="6962" spans="1:7" x14ac:dyDescent="0.45">
      <c r="A6962">
        <v>0</v>
      </c>
      <c r="B6962">
        <v>0</v>
      </c>
      <c r="C6962" t="s">
        <v>6527</v>
      </c>
      <c r="D6962" t="s">
        <v>6528</v>
      </c>
      <c r="E6962" s="32">
        <f t="shared" si="324"/>
        <v>45573</v>
      </c>
      <c r="F6962" s="51">
        <f t="shared" si="325"/>
        <v>0.66666666666666663</v>
      </c>
      <c r="G6962" s="33">
        <f t="shared" si="326"/>
        <v>45573.666666666664</v>
      </c>
    </row>
    <row r="6963" spans="1:7" x14ac:dyDescent="0.45">
      <c r="A6963">
        <v>0</v>
      </c>
      <c r="B6963">
        <v>0</v>
      </c>
      <c r="C6963" t="s">
        <v>6528</v>
      </c>
      <c r="D6963" t="s">
        <v>6529</v>
      </c>
      <c r="E6963" s="32">
        <f t="shared" si="324"/>
        <v>45573</v>
      </c>
      <c r="F6963" s="51">
        <f t="shared" si="325"/>
        <v>0.6875</v>
      </c>
      <c r="G6963" s="33">
        <f t="shared" si="326"/>
        <v>45573.6875</v>
      </c>
    </row>
    <row r="6964" spans="1:7" x14ac:dyDescent="0.45">
      <c r="A6964">
        <v>0</v>
      </c>
      <c r="B6964">
        <v>0</v>
      </c>
      <c r="C6964" t="s">
        <v>6529</v>
      </c>
      <c r="D6964" t="s">
        <v>6530</v>
      </c>
      <c r="E6964" s="32">
        <f t="shared" si="324"/>
        <v>45573</v>
      </c>
      <c r="F6964" s="51">
        <f t="shared" si="325"/>
        <v>0.70833333333333337</v>
      </c>
      <c r="G6964" s="33">
        <f t="shared" si="326"/>
        <v>45573.708333333336</v>
      </c>
    </row>
    <row r="6965" spans="1:7" x14ac:dyDescent="0.45">
      <c r="A6965">
        <v>0</v>
      </c>
      <c r="B6965">
        <v>0</v>
      </c>
      <c r="C6965" t="s">
        <v>6530</v>
      </c>
      <c r="D6965" t="s">
        <v>6531</v>
      </c>
      <c r="E6965" s="32">
        <f t="shared" si="324"/>
        <v>45573</v>
      </c>
      <c r="F6965" s="51">
        <f t="shared" si="325"/>
        <v>0.72916666666666663</v>
      </c>
      <c r="G6965" s="33">
        <f t="shared" si="326"/>
        <v>45573.729166666664</v>
      </c>
    </row>
    <row r="6966" spans="1:7" x14ac:dyDescent="0.45">
      <c r="A6966">
        <v>0</v>
      </c>
      <c r="B6966">
        <v>0</v>
      </c>
      <c r="C6966" t="s">
        <v>6531</v>
      </c>
      <c r="D6966" t="s">
        <v>6532</v>
      </c>
      <c r="E6966" s="32">
        <f t="shared" si="324"/>
        <v>45573</v>
      </c>
      <c r="F6966" s="51">
        <f t="shared" si="325"/>
        <v>0.75</v>
      </c>
      <c r="G6966" s="33">
        <f t="shared" si="326"/>
        <v>45573.75</v>
      </c>
    </row>
    <row r="6967" spans="1:7" x14ac:dyDescent="0.45">
      <c r="A6967">
        <v>0</v>
      </c>
      <c r="B6967">
        <v>0</v>
      </c>
      <c r="C6967" t="s">
        <v>6532</v>
      </c>
      <c r="D6967" t="s">
        <v>6533</v>
      </c>
      <c r="E6967" s="32">
        <f t="shared" si="324"/>
        <v>45573</v>
      </c>
      <c r="F6967" s="51">
        <f t="shared" si="325"/>
        <v>0.77083333333333337</v>
      </c>
      <c r="G6967" s="33">
        <f t="shared" si="326"/>
        <v>45573.770833333336</v>
      </c>
    </row>
    <row r="6968" spans="1:7" x14ac:dyDescent="0.45">
      <c r="A6968">
        <v>0</v>
      </c>
      <c r="B6968">
        <v>0</v>
      </c>
      <c r="C6968" t="s">
        <v>6533</v>
      </c>
      <c r="D6968" t="s">
        <v>6534</v>
      </c>
      <c r="E6968" s="32">
        <f t="shared" si="324"/>
        <v>45573</v>
      </c>
      <c r="F6968" s="51">
        <f t="shared" si="325"/>
        <v>0.79166666666666663</v>
      </c>
      <c r="G6968" s="33">
        <f t="shared" si="326"/>
        <v>45573.791666666664</v>
      </c>
    </row>
    <row r="6969" spans="1:7" x14ac:dyDescent="0.45">
      <c r="A6969">
        <v>0</v>
      </c>
      <c r="B6969">
        <v>0</v>
      </c>
      <c r="C6969" t="s">
        <v>6534</v>
      </c>
      <c r="D6969" t="s">
        <v>6535</v>
      </c>
      <c r="E6969" s="32">
        <f t="shared" si="324"/>
        <v>45573</v>
      </c>
      <c r="F6969" s="51">
        <f t="shared" si="325"/>
        <v>0.8125</v>
      </c>
      <c r="G6969" s="33">
        <f t="shared" si="326"/>
        <v>45573.8125</v>
      </c>
    </row>
    <row r="6970" spans="1:7" x14ac:dyDescent="0.45">
      <c r="A6970">
        <v>0</v>
      </c>
      <c r="B6970">
        <v>0</v>
      </c>
      <c r="C6970" t="s">
        <v>6535</v>
      </c>
      <c r="D6970" t="s">
        <v>6536</v>
      </c>
      <c r="E6970" s="32">
        <f t="shared" si="324"/>
        <v>45573</v>
      </c>
      <c r="F6970" s="51">
        <f t="shared" si="325"/>
        <v>0.83333333333333337</v>
      </c>
      <c r="G6970" s="33">
        <f t="shared" si="326"/>
        <v>45573.833333333336</v>
      </c>
    </row>
    <row r="6971" spans="1:7" x14ac:dyDescent="0.45">
      <c r="A6971">
        <v>7.85E-2</v>
      </c>
      <c r="B6971">
        <v>0.47</v>
      </c>
      <c r="C6971" t="s">
        <v>6536</v>
      </c>
      <c r="D6971" t="s">
        <v>6537</v>
      </c>
      <c r="E6971" s="32">
        <f t="shared" si="324"/>
        <v>45573</v>
      </c>
      <c r="F6971" s="51">
        <f t="shared" si="325"/>
        <v>0.85416666666666663</v>
      </c>
      <c r="G6971" s="33">
        <f t="shared" si="326"/>
        <v>45573.854166666664</v>
      </c>
    </row>
    <row r="6972" spans="1:7" x14ac:dyDescent="0.45">
      <c r="A6972">
        <v>0</v>
      </c>
      <c r="B6972">
        <v>0</v>
      </c>
      <c r="C6972" t="s">
        <v>6537</v>
      </c>
      <c r="D6972" t="s">
        <v>6538</v>
      </c>
      <c r="E6972" s="32">
        <f t="shared" si="324"/>
        <v>45573</v>
      </c>
      <c r="F6972" s="51">
        <f t="shared" si="325"/>
        <v>0.875</v>
      </c>
      <c r="G6972" s="33">
        <f t="shared" si="326"/>
        <v>45573.875</v>
      </c>
    </row>
    <row r="6973" spans="1:7" x14ac:dyDescent="0.45">
      <c r="A6973">
        <v>0</v>
      </c>
      <c r="B6973">
        <v>0</v>
      </c>
      <c r="C6973" t="s">
        <v>6538</v>
      </c>
      <c r="D6973" t="s">
        <v>6539</v>
      </c>
      <c r="E6973" s="32">
        <f t="shared" si="324"/>
        <v>45573</v>
      </c>
      <c r="F6973" s="51">
        <f t="shared" si="325"/>
        <v>0.89583333333333337</v>
      </c>
      <c r="G6973" s="33">
        <f t="shared" si="326"/>
        <v>45573.895833333336</v>
      </c>
    </row>
    <row r="6974" spans="1:7" x14ac:dyDescent="0.45">
      <c r="A6974">
        <v>0</v>
      </c>
      <c r="B6974">
        <v>0</v>
      </c>
      <c r="C6974" t="s">
        <v>6539</v>
      </c>
      <c r="D6974" t="s">
        <v>6540</v>
      </c>
      <c r="E6974" s="32">
        <f t="shared" si="324"/>
        <v>45573</v>
      </c>
      <c r="F6974" s="51">
        <f t="shared" si="325"/>
        <v>0.91666666666666663</v>
      </c>
      <c r="G6974" s="33">
        <f t="shared" si="326"/>
        <v>45573.916666666664</v>
      </c>
    </row>
    <row r="6975" spans="1:7" x14ac:dyDescent="0.45">
      <c r="A6975">
        <v>0</v>
      </c>
      <c r="B6975">
        <v>0</v>
      </c>
      <c r="C6975" t="s">
        <v>6540</v>
      </c>
      <c r="D6975" t="s">
        <v>6541</v>
      </c>
      <c r="E6975" s="32">
        <f t="shared" si="324"/>
        <v>45573</v>
      </c>
      <c r="F6975" s="51">
        <f t="shared" si="325"/>
        <v>0.9375</v>
      </c>
      <c r="G6975" s="33">
        <f t="shared" si="326"/>
        <v>45573.9375</v>
      </c>
    </row>
    <row r="6976" spans="1:7" x14ac:dyDescent="0.45">
      <c r="A6976">
        <v>0</v>
      </c>
      <c r="B6976">
        <v>0</v>
      </c>
      <c r="C6976" t="s">
        <v>6541</v>
      </c>
      <c r="D6976" t="s">
        <v>6542</v>
      </c>
      <c r="E6976" s="32">
        <f t="shared" si="324"/>
        <v>45573</v>
      </c>
      <c r="F6976" s="51">
        <f t="shared" si="325"/>
        <v>0.95833333333333337</v>
      </c>
      <c r="G6976" s="33">
        <f t="shared" si="326"/>
        <v>45573.958333333336</v>
      </c>
    </row>
    <row r="6977" spans="1:7" x14ac:dyDescent="0.45">
      <c r="A6977">
        <v>0</v>
      </c>
      <c r="B6977">
        <v>0</v>
      </c>
      <c r="C6977" t="s">
        <v>6542</v>
      </c>
      <c r="D6977" t="s">
        <v>6543</v>
      </c>
      <c r="E6977" s="32">
        <f t="shared" si="324"/>
        <v>45573</v>
      </c>
      <c r="F6977" s="51">
        <f t="shared" si="325"/>
        <v>0.97916666666666663</v>
      </c>
      <c r="G6977" s="33">
        <f t="shared" si="326"/>
        <v>45573.979166666664</v>
      </c>
    </row>
    <row r="6978" spans="1:7" x14ac:dyDescent="0.45">
      <c r="A6978">
        <v>0</v>
      </c>
      <c r="B6978">
        <v>0</v>
      </c>
      <c r="C6978" t="s">
        <v>6543</v>
      </c>
      <c r="D6978" t="s">
        <v>6544</v>
      </c>
      <c r="E6978" s="32">
        <f t="shared" si="324"/>
        <v>45574</v>
      </c>
      <c r="F6978" s="51">
        <f t="shared" si="325"/>
        <v>0</v>
      </c>
      <c r="G6978" s="33">
        <f t="shared" si="326"/>
        <v>45574</v>
      </c>
    </row>
    <row r="6979" spans="1:7" x14ac:dyDescent="0.45">
      <c r="A6979">
        <v>0</v>
      </c>
      <c r="B6979">
        <v>0</v>
      </c>
      <c r="C6979" t="s">
        <v>6544</v>
      </c>
      <c r="D6979" t="s">
        <v>6545</v>
      </c>
      <c r="E6979" s="32">
        <f t="shared" si="324"/>
        <v>45574</v>
      </c>
      <c r="F6979" s="51">
        <f t="shared" si="325"/>
        <v>2.0833333333333332E-2</v>
      </c>
      <c r="G6979" s="33">
        <f t="shared" si="326"/>
        <v>45574.020833333336</v>
      </c>
    </row>
    <row r="6980" spans="1:7" x14ac:dyDescent="0.45">
      <c r="A6980">
        <v>0</v>
      </c>
      <c r="B6980">
        <v>0</v>
      </c>
      <c r="C6980" t="s">
        <v>6545</v>
      </c>
      <c r="D6980" t="s">
        <v>6546</v>
      </c>
      <c r="E6980" s="32">
        <f t="shared" ref="E6980:E7043" si="327">DATE(MID(C6980,2,4),MID(C6980,7,2),MID(C6980,10,2))</f>
        <v>45574</v>
      </c>
      <c r="F6980" s="51">
        <f t="shared" ref="F6980:F7043" si="328">TIME(MID(C6980,13,2),MID(C6980,16,2),0)</f>
        <v>4.1666666666666664E-2</v>
      </c>
      <c r="G6980" s="33">
        <f t="shared" ref="G6980:G7043" si="329">E6980+F6980</f>
        <v>45574.041666666664</v>
      </c>
    </row>
    <row r="6981" spans="1:7" x14ac:dyDescent="0.45">
      <c r="A6981">
        <v>0</v>
      </c>
      <c r="B6981">
        <v>0</v>
      </c>
      <c r="C6981" t="s">
        <v>6546</v>
      </c>
      <c r="D6981" t="s">
        <v>6547</v>
      </c>
      <c r="E6981" s="32">
        <f t="shared" si="327"/>
        <v>45574</v>
      </c>
      <c r="F6981" s="51">
        <f t="shared" si="328"/>
        <v>6.25E-2</v>
      </c>
      <c r="G6981" s="33">
        <f t="shared" si="329"/>
        <v>45574.0625</v>
      </c>
    </row>
    <row r="6982" spans="1:7" x14ac:dyDescent="0.45">
      <c r="A6982">
        <v>0</v>
      </c>
      <c r="B6982">
        <v>0</v>
      </c>
      <c r="C6982" t="s">
        <v>6547</v>
      </c>
      <c r="D6982" t="s">
        <v>6548</v>
      </c>
      <c r="E6982" s="32">
        <f t="shared" si="327"/>
        <v>45574</v>
      </c>
      <c r="F6982" s="51">
        <f t="shared" si="328"/>
        <v>8.3333333333333329E-2</v>
      </c>
      <c r="G6982" s="33">
        <f t="shared" si="329"/>
        <v>45574.083333333336</v>
      </c>
    </row>
    <row r="6983" spans="1:7" x14ac:dyDescent="0.45">
      <c r="A6983">
        <v>0</v>
      </c>
      <c r="B6983">
        <v>0</v>
      </c>
      <c r="C6983" t="s">
        <v>6548</v>
      </c>
      <c r="D6983" t="s">
        <v>6549</v>
      </c>
      <c r="E6983" s="32">
        <f t="shared" si="327"/>
        <v>45574</v>
      </c>
      <c r="F6983" s="51">
        <f t="shared" si="328"/>
        <v>0.10416666666666667</v>
      </c>
      <c r="G6983" s="33">
        <f t="shared" si="329"/>
        <v>45574.104166666664</v>
      </c>
    </row>
    <row r="6984" spans="1:7" x14ac:dyDescent="0.45">
      <c r="A6984">
        <v>0</v>
      </c>
      <c r="B6984">
        <v>0</v>
      </c>
      <c r="C6984" t="s">
        <v>6549</v>
      </c>
      <c r="D6984" t="s">
        <v>6550</v>
      </c>
      <c r="E6984" s="32">
        <f t="shared" si="327"/>
        <v>45574</v>
      </c>
      <c r="F6984" s="51">
        <f t="shared" si="328"/>
        <v>0.125</v>
      </c>
      <c r="G6984" s="33">
        <f t="shared" si="329"/>
        <v>45574.125</v>
      </c>
    </row>
    <row r="6985" spans="1:7" x14ac:dyDescent="0.45">
      <c r="A6985">
        <v>0</v>
      </c>
      <c r="B6985">
        <v>0</v>
      </c>
      <c r="C6985" t="s">
        <v>6550</v>
      </c>
      <c r="D6985" t="s">
        <v>6551</v>
      </c>
      <c r="E6985" s="32">
        <f t="shared" si="327"/>
        <v>45574</v>
      </c>
      <c r="F6985" s="51">
        <f t="shared" si="328"/>
        <v>0.14583333333333334</v>
      </c>
      <c r="G6985" s="33">
        <f t="shared" si="329"/>
        <v>45574.145833333336</v>
      </c>
    </row>
    <row r="6986" spans="1:7" x14ac:dyDescent="0.45">
      <c r="A6986">
        <v>0</v>
      </c>
      <c r="B6986">
        <v>0</v>
      </c>
      <c r="C6986" t="s">
        <v>6551</v>
      </c>
      <c r="D6986" t="s">
        <v>6552</v>
      </c>
      <c r="E6986" s="32">
        <f t="shared" si="327"/>
        <v>45574</v>
      </c>
      <c r="F6986" s="51">
        <f t="shared" si="328"/>
        <v>0.16666666666666666</v>
      </c>
      <c r="G6986" s="33">
        <f t="shared" si="329"/>
        <v>45574.166666666664</v>
      </c>
    </row>
    <row r="6987" spans="1:7" x14ac:dyDescent="0.45">
      <c r="A6987">
        <v>0</v>
      </c>
      <c r="B6987">
        <v>0</v>
      </c>
      <c r="C6987" t="s">
        <v>6552</v>
      </c>
      <c r="D6987" t="s">
        <v>6553</v>
      </c>
      <c r="E6987" s="32">
        <f t="shared" si="327"/>
        <v>45574</v>
      </c>
      <c r="F6987" s="51">
        <f t="shared" si="328"/>
        <v>0.1875</v>
      </c>
      <c r="G6987" s="33">
        <f t="shared" si="329"/>
        <v>45574.1875</v>
      </c>
    </row>
    <row r="6988" spans="1:7" x14ac:dyDescent="0.45">
      <c r="A6988">
        <v>0</v>
      </c>
      <c r="B6988">
        <v>0</v>
      </c>
      <c r="C6988" t="s">
        <v>6553</v>
      </c>
      <c r="D6988" t="s">
        <v>6554</v>
      </c>
      <c r="E6988" s="32">
        <f t="shared" si="327"/>
        <v>45574</v>
      </c>
      <c r="F6988" s="51">
        <f t="shared" si="328"/>
        <v>0.20833333333333334</v>
      </c>
      <c r="G6988" s="33">
        <f t="shared" si="329"/>
        <v>45574.208333333336</v>
      </c>
    </row>
    <row r="6989" spans="1:7" x14ac:dyDescent="0.45">
      <c r="A6989">
        <v>0</v>
      </c>
      <c r="B6989">
        <v>0</v>
      </c>
      <c r="C6989" t="s">
        <v>6554</v>
      </c>
      <c r="D6989" t="s">
        <v>6555</v>
      </c>
      <c r="E6989" s="32">
        <f t="shared" si="327"/>
        <v>45574</v>
      </c>
      <c r="F6989" s="51">
        <f t="shared" si="328"/>
        <v>0.22916666666666666</v>
      </c>
      <c r="G6989" s="33">
        <f t="shared" si="329"/>
        <v>45574.229166666664</v>
      </c>
    </row>
    <row r="6990" spans="1:7" x14ac:dyDescent="0.45">
      <c r="A6990">
        <v>0</v>
      </c>
      <c r="B6990">
        <v>0</v>
      </c>
      <c r="C6990" t="s">
        <v>6555</v>
      </c>
      <c r="D6990" t="s">
        <v>6556</v>
      </c>
      <c r="E6990" s="32">
        <f t="shared" si="327"/>
        <v>45574</v>
      </c>
      <c r="F6990" s="51">
        <f t="shared" si="328"/>
        <v>0.25</v>
      </c>
      <c r="G6990" s="33">
        <f t="shared" si="329"/>
        <v>45574.25</v>
      </c>
    </row>
    <row r="6991" spans="1:7" x14ac:dyDescent="0.45">
      <c r="A6991">
        <v>0</v>
      </c>
      <c r="B6991">
        <v>0</v>
      </c>
      <c r="C6991" t="s">
        <v>6556</v>
      </c>
      <c r="D6991" t="s">
        <v>6557</v>
      </c>
      <c r="E6991" s="32">
        <f t="shared" si="327"/>
        <v>45574</v>
      </c>
      <c r="F6991" s="51">
        <f t="shared" si="328"/>
        <v>0.27083333333333331</v>
      </c>
      <c r="G6991" s="33">
        <f t="shared" si="329"/>
        <v>45574.270833333336</v>
      </c>
    </row>
    <row r="6992" spans="1:7" x14ac:dyDescent="0.45">
      <c r="A6992">
        <v>0</v>
      </c>
      <c r="B6992">
        <v>0</v>
      </c>
      <c r="C6992" t="s">
        <v>6557</v>
      </c>
      <c r="D6992" t="s">
        <v>6558</v>
      </c>
      <c r="E6992" s="32">
        <f t="shared" si="327"/>
        <v>45574</v>
      </c>
      <c r="F6992" s="51">
        <f t="shared" si="328"/>
        <v>0.29166666666666669</v>
      </c>
      <c r="G6992" s="33">
        <f t="shared" si="329"/>
        <v>45574.291666666664</v>
      </c>
    </row>
    <row r="6993" spans="1:7" x14ac:dyDescent="0.45">
      <c r="A6993">
        <v>0</v>
      </c>
      <c r="B6993">
        <v>0</v>
      </c>
      <c r="C6993" t="s">
        <v>6558</v>
      </c>
      <c r="D6993" t="s">
        <v>6559</v>
      </c>
      <c r="E6993" s="32">
        <f t="shared" si="327"/>
        <v>45574</v>
      </c>
      <c r="F6993" s="51">
        <f t="shared" si="328"/>
        <v>0.3125</v>
      </c>
      <c r="G6993" s="33">
        <f t="shared" si="329"/>
        <v>45574.3125</v>
      </c>
    </row>
    <row r="6994" spans="1:7" x14ac:dyDescent="0.45">
      <c r="A6994">
        <v>0.74060000000000004</v>
      </c>
      <c r="B6994">
        <v>4.42</v>
      </c>
      <c r="C6994" t="s">
        <v>6559</v>
      </c>
      <c r="D6994" t="s">
        <v>6560</v>
      </c>
      <c r="E6994" s="32">
        <f t="shared" si="327"/>
        <v>45574</v>
      </c>
      <c r="F6994" s="51">
        <f t="shared" si="328"/>
        <v>0.33333333333333331</v>
      </c>
      <c r="G6994" s="33">
        <f t="shared" si="329"/>
        <v>45574.333333333336</v>
      </c>
    </row>
    <row r="6995" spans="1:7" x14ac:dyDescent="0.45">
      <c r="A6995">
        <v>0.63959999999999995</v>
      </c>
      <c r="B6995">
        <v>3.82</v>
      </c>
      <c r="C6995" t="s">
        <v>6560</v>
      </c>
      <c r="D6995" t="s">
        <v>6561</v>
      </c>
      <c r="E6995" s="32">
        <f t="shared" si="327"/>
        <v>45574</v>
      </c>
      <c r="F6995" s="51">
        <f t="shared" si="328"/>
        <v>0.35416666666666669</v>
      </c>
      <c r="G6995" s="33">
        <f t="shared" si="329"/>
        <v>45574.354166666664</v>
      </c>
    </row>
    <row r="6996" spans="1:7" x14ac:dyDescent="0.45">
      <c r="A6996">
        <v>3.3700000000000001E-2</v>
      </c>
      <c r="B6996">
        <v>0.2</v>
      </c>
      <c r="C6996" t="s">
        <v>6561</v>
      </c>
      <c r="D6996" t="s">
        <v>6562</v>
      </c>
      <c r="E6996" s="32">
        <f t="shared" si="327"/>
        <v>45574</v>
      </c>
      <c r="F6996" s="51">
        <f t="shared" si="328"/>
        <v>0.375</v>
      </c>
      <c r="G6996" s="33">
        <f t="shared" si="329"/>
        <v>45574.375</v>
      </c>
    </row>
    <row r="6997" spans="1:7" x14ac:dyDescent="0.45">
      <c r="A6997">
        <v>0.29170000000000001</v>
      </c>
      <c r="B6997">
        <v>1.74</v>
      </c>
      <c r="C6997" t="s">
        <v>6562</v>
      </c>
      <c r="D6997" t="s">
        <v>6563</v>
      </c>
      <c r="E6997" s="32">
        <f t="shared" si="327"/>
        <v>45574</v>
      </c>
      <c r="F6997" s="51">
        <f t="shared" si="328"/>
        <v>0.39583333333333331</v>
      </c>
      <c r="G6997" s="33">
        <f t="shared" si="329"/>
        <v>45574.395833333336</v>
      </c>
    </row>
    <row r="6998" spans="1:7" x14ac:dyDescent="0.45">
      <c r="A6998">
        <v>0</v>
      </c>
      <c r="B6998">
        <v>0</v>
      </c>
      <c r="C6998" t="s">
        <v>6563</v>
      </c>
      <c r="D6998" t="s">
        <v>6564</v>
      </c>
      <c r="E6998" s="32">
        <f t="shared" si="327"/>
        <v>45574</v>
      </c>
      <c r="F6998" s="51">
        <f t="shared" si="328"/>
        <v>0.41666666666666669</v>
      </c>
      <c r="G6998" s="33">
        <f t="shared" si="329"/>
        <v>45574.416666666664</v>
      </c>
    </row>
    <row r="6999" spans="1:7" x14ac:dyDescent="0.45">
      <c r="A6999">
        <v>0</v>
      </c>
      <c r="B6999">
        <v>0</v>
      </c>
      <c r="C6999" t="s">
        <v>6564</v>
      </c>
      <c r="D6999" t="s">
        <v>6565</v>
      </c>
      <c r="E6999" s="32">
        <f t="shared" si="327"/>
        <v>45574</v>
      </c>
      <c r="F6999" s="51">
        <f t="shared" si="328"/>
        <v>0.4375</v>
      </c>
      <c r="G6999" s="33">
        <f t="shared" si="329"/>
        <v>45574.4375</v>
      </c>
    </row>
    <row r="7000" spans="1:7" x14ac:dyDescent="0.45">
      <c r="A7000">
        <v>0</v>
      </c>
      <c r="B7000">
        <v>0</v>
      </c>
      <c r="C7000" t="s">
        <v>6565</v>
      </c>
      <c r="D7000" t="s">
        <v>6566</v>
      </c>
      <c r="E7000" s="32">
        <f t="shared" si="327"/>
        <v>45574</v>
      </c>
      <c r="F7000" s="51">
        <f t="shared" si="328"/>
        <v>0.45833333333333331</v>
      </c>
      <c r="G7000" s="33">
        <f t="shared" si="329"/>
        <v>45574.458333333336</v>
      </c>
    </row>
    <row r="7001" spans="1:7" x14ac:dyDescent="0.45">
      <c r="A7001">
        <v>0</v>
      </c>
      <c r="B7001">
        <v>0</v>
      </c>
      <c r="C7001" t="s">
        <v>6566</v>
      </c>
      <c r="D7001" t="s">
        <v>6567</v>
      </c>
      <c r="E7001" s="32">
        <f t="shared" si="327"/>
        <v>45574</v>
      </c>
      <c r="F7001" s="51">
        <f t="shared" si="328"/>
        <v>0.47916666666666669</v>
      </c>
      <c r="G7001" s="33">
        <f t="shared" si="329"/>
        <v>45574.479166666664</v>
      </c>
    </row>
    <row r="7002" spans="1:7" x14ac:dyDescent="0.45">
      <c r="A7002">
        <v>0</v>
      </c>
      <c r="B7002">
        <v>0</v>
      </c>
      <c r="C7002" t="s">
        <v>6567</v>
      </c>
      <c r="D7002" t="s">
        <v>6568</v>
      </c>
      <c r="E7002" s="32">
        <f t="shared" si="327"/>
        <v>45574</v>
      </c>
      <c r="F7002" s="51">
        <f t="shared" si="328"/>
        <v>0.5</v>
      </c>
      <c r="G7002" s="33">
        <f t="shared" si="329"/>
        <v>45574.5</v>
      </c>
    </row>
    <row r="7003" spans="1:7" x14ac:dyDescent="0.45">
      <c r="A7003">
        <v>0</v>
      </c>
      <c r="B7003">
        <v>0</v>
      </c>
      <c r="C7003" t="s">
        <v>6568</v>
      </c>
      <c r="D7003" t="s">
        <v>6569</v>
      </c>
      <c r="E7003" s="32">
        <f t="shared" si="327"/>
        <v>45574</v>
      </c>
      <c r="F7003" s="51">
        <f t="shared" si="328"/>
        <v>0.52083333333333337</v>
      </c>
      <c r="G7003" s="33">
        <f t="shared" si="329"/>
        <v>45574.520833333336</v>
      </c>
    </row>
    <row r="7004" spans="1:7" x14ac:dyDescent="0.45">
      <c r="A7004">
        <v>0</v>
      </c>
      <c r="B7004">
        <v>0</v>
      </c>
      <c r="C7004" t="s">
        <v>6569</v>
      </c>
      <c r="D7004" t="s">
        <v>6570</v>
      </c>
      <c r="E7004" s="32">
        <f t="shared" si="327"/>
        <v>45574</v>
      </c>
      <c r="F7004" s="51">
        <f t="shared" si="328"/>
        <v>0.54166666666666663</v>
      </c>
      <c r="G7004" s="33">
        <f t="shared" si="329"/>
        <v>45574.541666666664</v>
      </c>
    </row>
    <row r="7005" spans="1:7" x14ac:dyDescent="0.45">
      <c r="A7005">
        <v>0</v>
      </c>
      <c r="B7005">
        <v>0</v>
      </c>
      <c r="C7005" t="s">
        <v>6570</v>
      </c>
      <c r="D7005" t="s">
        <v>6571</v>
      </c>
      <c r="E7005" s="32">
        <f t="shared" si="327"/>
        <v>45574</v>
      </c>
      <c r="F7005" s="51">
        <f t="shared" si="328"/>
        <v>0.5625</v>
      </c>
      <c r="G7005" s="33">
        <f t="shared" si="329"/>
        <v>45574.5625</v>
      </c>
    </row>
    <row r="7006" spans="1:7" x14ac:dyDescent="0.45">
      <c r="A7006">
        <v>0</v>
      </c>
      <c r="B7006">
        <v>0</v>
      </c>
      <c r="C7006" t="s">
        <v>6571</v>
      </c>
      <c r="D7006" t="s">
        <v>6572</v>
      </c>
      <c r="E7006" s="32">
        <f t="shared" si="327"/>
        <v>45574</v>
      </c>
      <c r="F7006" s="51">
        <f t="shared" si="328"/>
        <v>0.58333333333333337</v>
      </c>
      <c r="G7006" s="33">
        <f t="shared" si="329"/>
        <v>45574.583333333336</v>
      </c>
    </row>
    <row r="7007" spans="1:7" x14ac:dyDescent="0.45">
      <c r="A7007">
        <v>0</v>
      </c>
      <c r="B7007">
        <v>0</v>
      </c>
      <c r="C7007" t="s">
        <v>6572</v>
      </c>
      <c r="D7007" t="s">
        <v>6573</v>
      </c>
      <c r="E7007" s="32">
        <f t="shared" si="327"/>
        <v>45574</v>
      </c>
      <c r="F7007" s="51">
        <f t="shared" si="328"/>
        <v>0.60416666666666663</v>
      </c>
      <c r="G7007" s="33">
        <f t="shared" si="329"/>
        <v>45574.604166666664</v>
      </c>
    </row>
    <row r="7008" spans="1:7" x14ac:dyDescent="0.45">
      <c r="A7008">
        <v>0</v>
      </c>
      <c r="B7008">
        <v>0</v>
      </c>
      <c r="C7008" t="s">
        <v>6573</v>
      </c>
      <c r="D7008" t="s">
        <v>6574</v>
      </c>
      <c r="E7008" s="32">
        <f t="shared" si="327"/>
        <v>45574</v>
      </c>
      <c r="F7008" s="51">
        <f t="shared" si="328"/>
        <v>0.625</v>
      </c>
      <c r="G7008" s="33">
        <f t="shared" si="329"/>
        <v>45574.625</v>
      </c>
    </row>
    <row r="7009" spans="1:7" x14ac:dyDescent="0.45">
      <c r="A7009">
        <v>6.7299999999999999E-2</v>
      </c>
      <c r="B7009">
        <v>0.4</v>
      </c>
      <c r="C7009" t="s">
        <v>6574</v>
      </c>
      <c r="D7009" t="s">
        <v>6575</v>
      </c>
      <c r="E7009" s="32">
        <f t="shared" si="327"/>
        <v>45574</v>
      </c>
      <c r="F7009" s="51">
        <f t="shared" si="328"/>
        <v>0.64583333333333337</v>
      </c>
      <c r="G7009" s="33">
        <f t="shared" si="329"/>
        <v>45574.645833333336</v>
      </c>
    </row>
    <row r="7010" spans="1:7" x14ac:dyDescent="0.45">
      <c r="A7010">
        <v>0</v>
      </c>
      <c r="B7010">
        <v>0</v>
      </c>
      <c r="C7010" t="s">
        <v>6575</v>
      </c>
      <c r="D7010" t="s">
        <v>6576</v>
      </c>
      <c r="E7010" s="32">
        <f t="shared" si="327"/>
        <v>45574</v>
      </c>
      <c r="F7010" s="51">
        <f t="shared" si="328"/>
        <v>0.66666666666666663</v>
      </c>
      <c r="G7010" s="33">
        <f t="shared" si="329"/>
        <v>45574.666666666664</v>
      </c>
    </row>
    <row r="7011" spans="1:7" x14ac:dyDescent="0.45">
      <c r="A7011">
        <v>0</v>
      </c>
      <c r="B7011">
        <v>0</v>
      </c>
      <c r="C7011" t="s">
        <v>6576</v>
      </c>
      <c r="D7011" t="s">
        <v>6577</v>
      </c>
      <c r="E7011" s="32">
        <f t="shared" si="327"/>
        <v>45574</v>
      </c>
      <c r="F7011" s="51">
        <f t="shared" si="328"/>
        <v>0.6875</v>
      </c>
      <c r="G7011" s="33">
        <f t="shared" si="329"/>
        <v>45574.6875</v>
      </c>
    </row>
    <row r="7012" spans="1:7" x14ac:dyDescent="0.45">
      <c r="A7012">
        <v>0</v>
      </c>
      <c r="B7012">
        <v>0</v>
      </c>
      <c r="C7012" t="s">
        <v>6577</v>
      </c>
      <c r="D7012" t="s">
        <v>6578</v>
      </c>
      <c r="E7012" s="32">
        <f t="shared" si="327"/>
        <v>45574</v>
      </c>
      <c r="F7012" s="51">
        <f t="shared" si="328"/>
        <v>0.70833333333333337</v>
      </c>
      <c r="G7012" s="33">
        <f t="shared" si="329"/>
        <v>45574.708333333336</v>
      </c>
    </row>
    <row r="7013" spans="1:7" x14ac:dyDescent="0.45">
      <c r="A7013">
        <v>0</v>
      </c>
      <c r="B7013">
        <v>0</v>
      </c>
      <c r="C7013" t="s">
        <v>6578</v>
      </c>
      <c r="D7013" t="s">
        <v>6579</v>
      </c>
      <c r="E7013" s="32">
        <f t="shared" si="327"/>
        <v>45574</v>
      </c>
      <c r="F7013" s="51">
        <f t="shared" si="328"/>
        <v>0.72916666666666663</v>
      </c>
      <c r="G7013" s="33">
        <f t="shared" si="329"/>
        <v>45574.729166666664</v>
      </c>
    </row>
    <row r="7014" spans="1:7" x14ac:dyDescent="0.45">
      <c r="A7014">
        <v>0</v>
      </c>
      <c r="B7014">
        <v>0</v>
      </c>
      <c r="C7014" t="s">
        <v>6579</v>
      </c>
      <c r="D7014" t="s">
        <v>6580</v>
      </c>
      <c r="E7014" s="32">
        <f t="shared" si="327"/>
        <v>45574</v>
      </c>
      <c r="F7014" s="51">
        <f t="shared" si="328"/>
        <v>0.75</v>
      </c>
      <c r="G7014" s="33">
        <f t="shared" si="329"/>
        <v>45574.75</v>
      </c>
    </row>
    <row r="7015" spans="1:7" x14ac:dyDescent="0.45">
      <c r="A7015">
        <v>0.87519999999999998</v>
      </c>
      <c r="B7015">
        <v>5.22</v>
      </c>
      <c r="C7015" t="s">
        <v>6580</v>
      </c>
      <c r="D7015" t="s">
        <v>6581</v>
      </c>
      <c r="E7015" s="32">
        <f t="shared" si="327"/>
        <v>45574</v>
      </c>
      <c r="F7015" s="51">
        <f t="shared" si="328"/>
        <v>0.77083333333333337</v>
      </c>
      <c r="G7015" s="33">
        <f t="shared" si="329"/>
        <v>45574.770833333336</v>
      </c>
    </row>
    <row r="7016" spans="1:7" x14ac:dyDescent="0.45">
      <c r="A7016">
        <v>0.15709999999999999</v>
      </c>
      <c r="B7016">
        <v>0.94</v>
      </c>
      <c r="C7016" t="s">
        <v>6581</v>
      </c>
      <c r="D7016" t="s">
        <v>6582</v>
      </c>
      <c r="E7016" s="32">
        <f t="shared" si="327"/>
        <v>45574</v>
      </c>
      <c r="F7016" s="51">
        <f t="shared" si="328"/>
        <v>0.79166666666666663</v>
      </c>
      <c r="G7016" s="33">
        <f t="shared" si="329"/>
        <v>45574.791666666664</v>
      </c>
    </row>
    <row r="7017" spans="1:7" x14ac:dyDescent="0.45">
      <c r="A7017">
        <v>0.2581</v>
      </c>
      <c r="B7017">
        <v>1.54</v>
      </c>
      <c r="C7017" t="s">
        <v>6582</v>
      </c>
      <c r="D7017" t="s">
        <v>6583</v>
      </c>
      <c r="E7017" s="32">
        <f t="shared" si="327"/>
        <v>45574</v>
      </c>
      <c r="F7017" s="51">
        <f t="shared" si="328"/>
        <v>0.8125</v>
      </c>
      <c r="G7017" s="33">
        <f t="shared" si="329"/>
        <v>45574.8125</v>
      </c>
    </row>
    <row r="7018" spans="1:7" x14ac:dyDescent="0.45">
      <c r="A7018">
        <v>0</v>
      </c>
      <c r="B7018">
        <v>0</v>
      </c>
      <c r="C7018" t="s">
        <v>6583</v>
      </c>
      <c r="D7018" t="s">
        <v>6584</v>
      </c>
      <c r="E7018" s="32">
        <f t="shared" si="327"/>
        <v>45574</v>
      </c>
      <c r="F7018" s="51">
        <f t="shared" si="328"/>
        <v>0.83333333333333337</v>
      </c>
      <c r="G7018" s="33">
        <f t="shared" si="329"/>
        <v>45574.833333333336</v>
      </c>
    </row>
    <row r="7019" spans="1:7" x14ac:dyDescent="0.45">
      <c r="A7019">
        <v>0</v>
      </c>
      <c r="B7019">
        <v>0</v>
      </c>
      <c r="C7019" t="s">
        <v>6584</v>
      </c>
      <c r="D7019" t="s">
        <v>6585</v>
      </c>
      <c r="E7019" s="32">
        <f t="shared" si="327"/>
        <v>45574</v>
      </c>
      <c r="F7019" s="51">
        <f t="shared" si="328"/>
        <v>0.85416666666666663</v>
      </c>
      <c r="G7019" s="33">
        <f t="shared" si="329"/>
        <v>45574.854166666664</v>
      </c>
    </row>
    <row r="7020" spans="1:7" x14ac:dyDescent="0.45">
      <c r="A7020">
        <v>0</v>
      </c>
      <c r="B7020">
        <v>0</v>
      </c>
      <c r="C7020" t="s">
        <v>6585</v>
      </c>
      <c r="D7020" t="s">
        <v>6586</v>
      </c>
      <c r="E7020" s="32">
        <f t="shared" si="327"/>
        <v>45574</v>
      </c>
      <c r="F7020" s="51">
        <f t="shared" si="328"/>
        <v>0.875</v>
      </c>
      <c r="G7020" s="33">
        <f t="shared" si="329"/>
        <v>45574.875</v>
      </c>
    </row>
    <row r="7021" spans="1:7" x14ac:dyDescent="0.45">
      <c r="A7021">
        <v>0</v>
      </c>
      <c r="B7021">
        <v>0</v>
      </c>
      <c r="C7021" t="s">
        <v>6586</v>
      </c>
      <c r="D7021" t="s">
        <v>6587</v>
      </c>
      <c r="E7021" s="32">
        <f t="shared" si="327"/>
        <v>45574</v>
      </c>
      <c r="F7021" s="51">
        <f t="shared" si="328"/>
        <v>0.89583333333333337</v>
      </c>
      <c r="G7021" s="33">
        <f t="shared" si="329"/>
        <v>45574.895833333336</v>
      </c>
    </row>
    <row r="7022" spans="1:7" x14ac:dyDescent="0.45">
      <c r="A7022">
        <v>2.24E-2</v>
      </c>
      <c r="B7022">
        <v>0.13</v>
      </c>
      <c r="C7022" t="s">
        <v>6587</v>
      </c>
      <c r="D7022" t="s">
        <v>6588</v>
      </c>
      <c r="E7022" s="32">
        <f t="shared" si="327"/>
        <v>45574</v>
      </c>
      <c r="F7022" s="51">
        <f t="shared" si="328"/>
        <v>0.91666666666666663</v>
      </c>
      <c r="G7022" s="33">
        <f t="shared" si="329"/>
        <v>45574.916666666664</v>
      </c>
    </row>
    <row r="7023" spans="1:7" x14ac:dyDescent="0.45">
      <c r="A7023">
        <v>0</v>
      </c>
      <c r="B7023">
        <v>0</v>
      </c>
      <c r="C7023" t="s">
        <v>6588</v>
      </c>
      <c r="D7023" t="s">
        <v>6589</v>
      </c>
      <c r="E7023" s="32">
        <f t="shared" si="327"/>
        <v>45574</v>
      </c>
      <c r="F7023" s="51">
        <f t="shared" si="328"/>
        <v>0.9375</v>
      </c>
      <c r="G7023" s="33">
        <f t="shared" si="329"/>
        <v>45574.9375</v>
      </c>
    </row>
    <row r="7024" spans="1:7" x14ac:dyDescent="0.45">
      <c r="A7024">
        <v>0</v>
      </c>
      <c r="B7024">
        <v>0</v>
      </c>
      <c r="C7024" t="s">
        <v>6589</v>
      </c>
      <c r="D7024" t="s">
        <v>6590</v>
      </c>
      <c r="E7024" s="32">
        <f t="shared" si="327"/>
        <v>45574</v>
      </c>
      <c r="F7024" s="51">
        <f t="shared" si="328"/>
        <v>0.95833333333333337</v>
      </c>
      <c r="G7024" s="33">
        <f t="shared" si="329"/>
        <v>45574.958333333336</v>
      </c>
    </row>
    <row r="7025" spans="1:7" x14ac:dyDescent="0.45">
      <c r="A7025">
        <v>0</v>
      </c>
      <c r="B7025">
        <v>0</v>
      </c>
      <c r="C7025" t="s">
        <v>6590</v>
      </c>
      <c r="D7025" t="s">
        <v>6591</v>
      </c>
      <c r="E7025" s="32">
        <f t="shared" si="327"/>
        <v>45574</v>
      </c>
      <c r="F7025" s="51">
        <f t="shared" si="328"/>
        <v>0.97916666666666663</v>
      </c>
      <c r="G7025" s="33">
        <f t="shared" si="329"/>
        <v>45574.979166666664</v>
      </c>
    </row>
    <row r="7026" spans="1:7" x14ac:dyDescent="0.45">
      <c r="A7026">
        <v>0</v>
      </c>
      <c r="B7026">
        <v>0</v>
      </c>
      <c r="C7026" t="s">
        <v>6591</v>
      </c>
      <c r="D7026" t="s">
        <v>6592</v>
      </c>
      <c r="E7026" s="32">
        <f t="shared" si="327"/>
        <v>45575</v>
      </c>
      <c r="F7026" s="51">
        <f t="shared" si="328"/>
        <v>0</v>
      </c>
      <c r="G7026" s="33">
        <f t="shared" si="329"/>
        <v>45575</v>
      </c>
    </row>
    <row r="7027" spans="1:7" x14ac:dyDescent="0.45">
      <c r="A7027">
        <v>0</v>
      </c>
      <c r="B7027">
        <v>0</v>
      </c>
      <c r="C7027" t="s">
        <v>6592</v>
      </c>
      <c r="D7027" t="s">
        <v>6593</v>
      </c>
      <c r="E7027" s="32">
        <f t="shared" si="327"/>
        <v>45575</v>
      </c>
      <c r="F7027" s="51">
        <f t="shared" si="328"/>
        <v>2.0833333333333332E-2</v>
      </c>
      <c r="G7027" s="33">
        <f t="shared" si="329"/>
        <v>45575.020833333336</v>
      </c>
    </row>
    <row r="7028" spans="1:7" x14ac:dyDescent="0.45">
      <c r="A7028">
        <v>0</v>
      </c>
      <c r="B7028">
        <v>0</v>
      </c>
      <c r="C7028" t="s">
        <v>6593</v>
      </c>
      <c r="D7028" t="s">
        <v>6594</v>
      </c>
      <c r="E7028" s="32">
        <f t="shared" si="327"/>
        <v>45575</v>
      </c>
      <c r="F7028" s="51">
        <f t="shared" si="328"/>
        <v>4.1666666666666664E-2</v>
      </c>
      <c r="G7028" s="33">
        <f t="shared" si="329"/>
        <v>45575.041666666664</v>
      </c>
    </row>
    <row r="7029" spans="1:7" x14ac:dyDescent="0.45">
      <c r="A7029">
        <v>0</v>
      </c>
      <c r="B7029">
        <v>0</v>
      </c>
      <c r="C7029" t="s">
        <v>6594</v>
      </c>
      <c r="D7029" t="s">
        <v>6595</v>
      </c>
      <c r="E7029" s="32">
        <f t="shared" si="327"/>
        <v>45575</v>
      </c>
      <c r="F7029" s="51">
        <f t="shared" si="328"/>
        <v>6.25E-2</v>
      </c>
      <c r="G7029" s="33">
        <f t="shared" si="329"/>
        <v>45575.0625</v>
      </c>
    </row>
    <row r="7030" spans="1:7" x14ac:dyDescent="0.45">
      <c r="A7030">
        <v>0</v>
      </c>
      <c r="B7030">
        <v>0</v>
      </c>
      <c r="C7030" t="s">
        <v>6595</v>
      </c>
      <c r="D7030" t="s">
        <v>6596</v>
      </c>
      <c r="E7030" s="32">
        <f t="shared" si="327"/>
        <v>45575</v>
      </c>
      <c r="F7030" s="51">
        <f t="shared" si="328"/>
        <v>8.3333333333333329E-2</v>
      </c>
      <c r="G7030" s="33">
        <f t="shared" si="329"/>
        <v>45575.083333333336</v>
      </c>
    </row>
    <row r="7031" spans="1:7" x14ac:dyDescent="0.45">
      <c r="A7031">
        <v>0</v>
      </c>
      <c r="B7031">
        <v>0</v>
      </c>
      <c r="C7031" t="s">
        <v>6596</v>
      </c>
      <c r="D7031" t="s">
        <v>6597</v>
      </c>
      <c r="E7031" s="32">
        <f t="shared" si="327"/>
        <v>45575</v>
      </c>
      <c r="F7031" s="51">
        <f t="shared" si="328"/>
        <v>0.10416666666666667</v>
      </c>
      <c r="G7031" s="33">
        <f t="shared" si="329"/>
        <v>45575.104166666664</v>
      </c>
    </row>
    <row r="7032" spans="1:7" x14ac:dyDescent="0.45">
      <c r="A7032">
        <v>0</v>
      </c>
      <c r="B7032">
        <v>0</v>
      </c>
      <c r="C7032" t="s">
        <v>6597</v>
      </c>
      <c r="D7032" t="s">
        <v>6598</v>
      </c>
      <c r="E7032" s="32">
        <f t="shared" si="327"/>
        <v>45575</v>
      </c>
      <c r="F7032" s="51">
        <f t="shared" si="328"/>
        <v>0.125</v>
      </c>
      <c r="G7032" s="33">
        <f t="shared" si="329"/>
        <v>45575.125</v>
      </c>
    </row>
    <row r="7033" spans="1:7" x14ac:dyDescent="0.45">
      <c r="A7033">
        <v>0</v>
      </c>
      <c r="B7033">
        <v>0</v>
      </c>
      <c r="C7033" t="s">
        <v>6598</v>
      </c>
      <c r="D7033" t="s">
        <v>6599</v>
      </c>
      <c r="E7033" s="32">
        <f t="shared" si="327"/>
        <v>45575</v>
      </c>
      <c r="F7033" s="51">
        <f t="shared" si="328"/>
        <v>0.14583333333333334</v>
      </c>
      <c r="G7033" s="33">
        <f t="shared" si="329"/>
        <v>45575.145833333336</v>
      </c>
    </row>
    <row r="7034" spans="1:7" x14ac:dyDescent="0.45">
      <c r="A7034">
        <v>0</v>
      </c>
      <c r="B7034">
        <v>0</v>
      </c>
      <c r="C7034" t="s">
        <v>6599</v>
      </c>
      <c r="D7034" t="s">
        <v>6600</v>
      </c>
      <c r="E7034" s="32">
        <f t="shared" si="327"/>
        <v>45575</v>
      </c>
      <c r="F7034" s="51">
        <f t="shared" si="328"/>
        <v>0.16666666666666666</v>
      </c>
      <c r="G7034" s="33">
        <f t="shared" si="329"/>
        <v>45575.166666666664</v>
      </c>
    </row>
    <row r="7035" spans="1:7" x14ac:dyDescent="0.45">
      <c r="A7035">
        <v>0</v>
      </c>
      <c r="B7035">
        <v>0</v>
      </c>
      <c r="C7035" t="s">
        <v>6600</v>
      </c>
      <c r="D7035" t="s">
        <v>6601</v>
      </c>
      <c r="E7035" s="32">
        <f t="shared" si="327"/>
        <v>45575</v>
      </c>
      <c r="F7035" s="51">
        <f t="shared" si="328"/>
        <v>0.1875</v>
      </c>
      <c r="G7035" s="33">
        <f t="shared" si="329"/>
        <v>45575.1875</v>
      </c>
    </row>
    <row r="7036" spans="1:7" x14ac:dyDescent="0.45">
      <c r="A7036">
        <v>0</v>
      </c>
      <c r="B7036">
        <v>0</v>
      </c>
      <c r="C7036" t="s">
        <v>6601</v>
      </c>
      <c r="D7036" t="s">
        <v>6602</v>
      </c>
      <c r="E7036" s="32">
        <f t="shared" si="327"/>
        <v>45575</v>
      </c>
      <c r="F7036" s="51">
        <f t="shared" si="328"/>
        <v>0.20833333333333334</v>
      </c>
      <c r="G7036" s="33">
        <f t="shared" si="329"/>
        <v>45575.208333333336</v>
      </c>
    </row>
    <row r="7037" spans="1:7" x14ac:dyDescent="0.45">
      <c r="A7037">
        <v>0</v>
      </c>
      <c r="B7037">
        <v>0</v>
      </c>
      <c r="C7037" t="s">
        <v>6602</v>
      </c>
      <c r="D7037" t="s">
        <v>6603</v>
      </c>
      <c r="E7037" s="32">
        <f t="shared" si="327"/>
        <v>45575</v>
      </c>
      <c r="F7037" s="51">
        <f t="shared" si="328"/>
        <v>0.22916666666666666</v>
      </c>
      <c r="G7037" s="33">
        <f t="shared" si="329"/>
        <v>45575.229166666664</v>
      </c>
    </row>
    <row r="7038" spans="1:7" x14ac:dyDescent="0.45">
      <c r="A7038">
        <v>0</v>
      </c>
      <c r="B7038">
        <v>0</v>
      </c>
      <c r="C7038" t="s">
        <v>6603</v>
      </c>
      <c r="D7038" t="s">
        <v>6604</v>
      </c>
      <c r="E7038" s="32">
        <f t="shared" si="327"/>
        <v>45575</v>
      </c>
      <c r="F7038" s="51">
        <f t="shared" si="328"/>
        <v>0.25</v>
      </c>
      <c r="G7038" s="33">
        <f t="shared" si="329"/>
        <v>45575.25</v>
      </c>
    </row>
    <row r="7039" spans="1:7" x14ac:dyDescent="0.45">
      <c r="A7039">
        <v>0</v>
      </c>
      <c r="B7039">
        <v>0</v>
      </c>
      <c r="C7039" t="s">
        <v>6604</v>
      </c>
      <c r="D7039" t="s">
        <v>6605</v>
      </c>
      <c r="E7039" s="32">
        <f t="shared" si="327"/>
        <v>45575</v>
      </c>
      <c r="F7039" s="51">
        <f t="shared" si="328"/>
        <v>0.27083333333333331</v>
      </c>
      <c r="G7039" s="33">
        <f t="shared" si="329"/>
        <v>45575.270833333336</v>
      </c>
    </row>
    <row r="7040" spans="1:7" x14ac:dyDescent="0.45">
      <c r="A7040">
        <v>0</v>
      </c>
      <c r="B7040">
        <v>0</v>
      </c>
      <c r="C7040" t="s">
        <v>6605</v>
      </c>
      <c r="D7040" t="s">
        <v>6606</v>
      </c>
      <c r="E7040" s="32">
        <f t="shared" si="327"/>
        <v>45575</v>
      </c>
      <c r="F7040" s="51">
        <f t="shared" si="328"/>
        <v>0.29166666666666669</v>
      </c>
      <c r="G7040" s="33">
        <f t="shared" si="329"/>
        <v>45575.291666666664</v>
      </c>
    </row>
    <row r="7041" spans="1:7" x14ac:dyDescent="0.45">
      <c r="A7041">
        <v>0</v>
      </c>
      <c r="B7041">
        <v>0</v>
      </c>
      <c r="C7041" t="s">
        <v>6606</v>
      </c>
      <c r="D7041" t="s">
        <v>6607</v>
      </c>
      <c r="E7041" s="32">
        <f t="shared" si="327"/>
        <v>45575</v>
      </c>
      <c r="F7041" s="51">
        <f t="shared" si="328"/>
        <v>0.3125</v>
      </c>
      <c r="G7041" s="33">
        <f t="shared" si="329"/>
        <v>45575.3125</v>
      </c>
    </row>
    <row r="7042" spans="1:7" x14ac:dyDescent="0.45">
      <c r="A7042">
        <v>0</v>
      </c>
      <c r="B7042">
        <v>0</v>
      </c>
      <c r="C7042" t="s">
        <v>6607</v>
      </c>
      <c r="D7042" t="s">
        <v>6608</v>
      </c>
      <c r="E7042" s="32">
        <f t="shared" si="327"/>
        <v>45575</v>
      </c>
      <c r="F7042" s="51">
        <f t="shared" si="328"/>
        <v>0.33333333333333331</v>
      </c>
      <c r="G7042" s="33">
        <f t="shared" si="329"/>
        <v>45575.333333333336</v>
      </c>
    </row>
    <row r="7043" spans="1:7" x14ac:dyDescent="0.45">
      <c r="A7043">
        <v>0</v>
      </c>
      <c r="B7043">
        <v>0</v>
      </c>
      <c r="C7043" t="s">
        <v>6608</v>
      </c>
      <c r="D7043" t="s">
        <v>6609</v>
      </c>
      <c r="E7043" s="32">
        <f t="shared" si="327"/>
        <v>45575</v>
      </c>
      <c r="F7043" s="51">
        <f t="shared" si="328"/>
        <v>0.35416666666666669</v>
      </c>
      <c r="G7043" s="33">
        <f t="shared" si="329"/>
        <v>45575.354166666664</v>
      </c>
    </row>
    <row r="7044" spans="1:7" x14ac:dyDescent="0.45">
      <c r="A7044">
        <v>0.15709999999999999</v>
      </c>
      <c r="B7044">
        <v>0.94</v>
      </c>
      <c r="C7044" t="s">
        <v>6609</v>
      </c>
      <c r="D7044" t="s">
        <v>6610</v>
      </c>
      <c r="E7044" s="32">
        <f t="shared" ref="E7044:E7107" si="330">DATE(MID(C7044,2,4),MID(C7044,7,2),MID(C7044,10,2))</f>
        <v>45575</v>
      </c>
      <c r="F7044" s="51">
        <f t="shared" ref="F7044:F7107" si="331">TIME(MID(C7044,13,2),MID(C7044,16,2),0)</f>
        <v>0.375</v>
      </c>
      <c r="G7044" s="33">
        <f t="shared" ref="G7044:G7107" si="332">E7044+F7044</f>
        <v>45575.375</v>
      </c>
    </row>
    <row r="7045" spans="1:7" x14ac:dyDescent="0.45">
      <c r="A7045">
        <v>0</v>
      </c>
      <c r="B7045">
        <v>0</v>
      </c>
      <c r="C7045" t="s">
        <v>6610</v>
      </c>
      <c r="D7045" t="s">
        <v>6611</v>
      </c>
      <c r="E7045" s="32">
        <f t="shared" si="330"/>
        <v>45575</v>
      </c>
      <c r="F7045" s="51">
        <f t="shared" si="331"/>
        <v>0.39583333333333331</v>
      </c>
      <c r="G7045" s="33">
        <f t="shared" si="332"/>
        <v>45575.395833333336</v>
      </c>
    </row>
    <row r="7046" spans="1:7" x14ac:dyDescent="0.45">
      <c r="A7046">
        <v>0</v>
      </c>
      <c r="B7046">
        <v>0</v>
      </c>
      <c r="C7046" t="s">
        <v>6611</v>
      </c>
      <c r="D7046" t="s">
        <v>6612</v>
      </c>
      <c r="E7046" s="32">
        <f t="shared" si="330"/>
        <v>45575</v>
      </c>
      <c r="F7046" s="51">
        <f t="shared" si="331"/>
        <v>0.41666666666666669</v>
      </c>
      <c r="G7046" s="33">
        <f t="shared" si="332"/>
        <v>45575.416666666664</v>
      </c>
    </row>
    <row r="7047" spans="1:7" x14ac:dyDescent="0.45">
      <c r="A7047">
        <v>0.41520000000000001</v>
      </c>
      <c r="B7047">
        <v>2.48</v>
      </c>
      <c r="C7047" t="s">
        <v>6612</v>
      </c>
      <c r="D7047" t="s">
        <v>6613</v>
      </c>
      <c r="E7047" s="32">
        <f t="shared" si="330"/>
        <v>45575</v>
      </c>
      <c r="F7047" s="51">
        <f t="shared" si="331"/>
        <v>0.4375</v>
      </c>
      <c r="G7047" s="33">
        <f t="shared" si="332"/>
        <v>45575.4375</v>
      </c>
    </row>
    <row r="7048" spans="1:7" x14ac:dyDescent="0.45">
      <c r="A7048">
        <v>0.29170000000000001</v>
      </c>
      <c r="B7048">
        <v>1.74</v>
      </c>
      <c r="C7048" t="s">
        <v>6613</v>
      </c>
      <c r="D7048" t="s">
        <v>6614</v>
      </c>
      <c r="E7048" s="32">
        <f t="shared" si="330"/>
        <v>45575</v>
      </c>
      <c r="F7048" s="51">
        <f t="shared" si="331"/>
        <v>0.45833333333333331</v>
      </c>
      <c r="G7048" s="33">
        <f t="shared" si="332"/>
        <v>45575.458333333336</v>
      </c>
    </row>
    <row r="7049" spans="1:7" x14ac:dyDescent="0.45">
      <c r="A7049">
        <v>0</v>
      </c>
      <c r="B7049">
        <v>0</v>
      </c>
      <c r="C7049" t="s">
        <v>6614</v>
      </c>
      <c r="D7049" t="s">
        <v>6615</v>
      </c>
      <c r="E7049" s="32">
        <f t="shared" si="330"/>
        <v>45575</v>
      </c>
      <c r="F7049" s="51">
        <f t="shared" si="331"/>
        <v>0.47916666666666669</v>
      </c>
      <c r="G7049" s="33">
        <f t="shared" si="332"/>
        <v>45575.479166666664</v>
      </c>
    </row>
    <row r="7050" spans="1:7" x14ac:dyDescent="0.45">
      <c r="A7050">
        <v>5.1391</v>
      </c>
      <c r="B7050">
        <v>30.66</v>
      </c>
      <c r="C7050" t="s">
        <v>6615</v>
      </c>
      <c r="D7050" t="s">
        <v>6616</v>
      </c>
      <c r="E7050" s="32">
        <f t="shared" si="330"/>
        <v>45575</v>
      </c>
      <c r="F7050" s="51">
        <f t="shared" si="331"/>
        <v>0.5</v>
      </c>
      <c r="G7050" s="33">
        <f t="shared" si="332"/>
        <v>45575.5</v>
      </c>
    </row>
    <row r="7051" spans="1:7" x14ac:dyDescent="0.45">
      <c r="A7051">
        <v>0.41520000000000001</v>
      </c>
      <c r="B7051">
        <v>2.48</v>
      </c>
      <c r="C7051" t="s">
        <v>6616</v>
      </c>
      <c r="D7051" t="s">
        <v>6617</v>
      </c>
      <c r="E7051" s="32">
        <f t="shared" si="330"/>
        <v>45575</v>
      </c>
      <c r="F7051" s="51">
        <f t="shared" si="331"/>
        <v>0.52083333333333337</v>
      </c>
      <c r="G7051" s="33">
        <f t="shared" si="332"/>
        <v>45575.520833333336</v>
      </c>
    </row>
    <row r="7052" spans="1:7" x14ac:dyDescent="0.45">
      <c r="A7052">
        <v>0</v>
      </c>
      <c r="B7052">
        <v>0</v>
      </c>
      <c r="C7052" t="s">
        <v>6617</v>
      </c>
      <c r="D7052" t="s">
        <v>6618</v>
      </c>
      <c r="E7052" s="32">
        <f t="shared" si="330"/>
        <v>45575</v>
      </c>
      <c r="F7052" s="51">
        <f t="shared" si="331"/>
        <v>0.54166666666666663</v>
      </c>
      <c r="G7052" s="33">
        <f t="shared" si="332"/>
        <v>45575.541666666664</v>
      </c>
    </row>
    <row r="7053" spans="1:7" x14ac:dyDescent="0.45">
      <c r="A7053">
        <v>0</v>
      </c>
      <c r="B7053">
        <v>0</v>
      </c>
      <c r="C7053" t="s">
        <v>6618</v>
      </c>
      <c r="D7053" t="s">
        <v>6619</v>
      </c>
      <c r="E7053" s="32">
        <f t="shared" si="330"/>
        <v>45575</v>
      </c>
      <c r="F7053" s="51">
        <f t="shared" si="331"/>
        <v>0.5625</v>
      </c>
      <c r="G7053" s="33">
        <f t="shared" si="332"/>
        <v>45575.5625</v>
      </c>
    </row>
    <row r="7054" spans="1:7" x14ac:dyDescent="0.45">
      <c r="A7054">
        <v>0</v>
      </c>
      <c r="B7054">
        <v>0</v>
      </c>
      <c r="C7054" t="s">
        <v>6619</v>
      </c>
      <c r="D7054" t="s">
        <v>6620</v>
      </c>
      <c r="E7054" s="32">
        <f t="shared" si="330"/>
        <v>45575</v>
      </c>
      <c r="F7054" s="51">
        <f t="shared" si="331"/>
        <v>0.58333333333333337</v>
      </c>
      <c r="G7054" s="33">
        <f t="shared" si="332"/>
        <v>45575.583333333336</v>
      </c>
    </row>
    <row r="7055" spans="1:7" x14ac:dyDescent="0.45">
      <c r="A7055">
        <v>0</v>
      </c>
      <c r="B7055">
        <v>0</v>
      </c>
      <c r="C7055" t="s">
        <v>6620</v>
      </c>
      <c r="D7055" t="s">
        <v>11203</v>
      </c>
      <c r="E7055" s="32">
        <f t="shared" si="330"/>
        <v>45575</v>
      </c>
      <c r="F7055" s="51">
        <f t="shared" si="331"/>
        <v>0.60416666666666663</v>
      </c>
      <c r="G7055" s="33">
        <f t="shared" si="332"/>
        <v>45575.604166666664</v>
      </c>
    </row>
    <row r="7056" spans="1:7" x14ac:dyDescent="0.45">
      <c r="A7056">
        <v>0</v>
      </c>
      <c r="B7056">
        <v>0</v>
      </c>
      <c r="C7056" t="s">
        <v>11203</v>
      </c>
      <c r="D7056" t="s">
        <v>11204</v>
      </c>
      <c r="E7056" s="32">
        <f t="shared" si="330"/>
        <v>45575</v>
      </c>
      <c r="F7056" s="51">
        <f t="shared" si="331"/>
        <v>0.625</v>
      </c>
      <c r="G7056" s="33">
        <f t="shared" si="332"/>
        <v>45575.625</v>
      </c>
    </row>
    <row r="7057" spans="1:7" x14ac:dyDescent="0.45">
      <c r="A7057">
        <v>0</v>
      </c>
      <c r="B7057">
        <v>0</v>
      </c>
      <c r="C7057" t="s">
        <v>11204</v>
      </c>
      <c r="D7057" t="s">
        <v>11205</v>
      </c>
      <c r="E7057" s="32">
        <f t="shared" si="330"/>
        <v>45575</v>
      </c>
      <c r="F7057" s="51">
        <f t="shared" si="331"/>
        <v>0.64583333333333337</v>
      </c>
      <c r="G7057" s="33">
        <f t="shared" si="332"/>
        <v>45575.645833333336</v>
      </c>
    </row>
    <row r="7058" spans="1:7" x14ac:dyDescent="0.45">
      <c r="A7058">
        <v>0</v>
      </c>
      <c r="B7058">
        <v>0</v>
      </c>
      <c r="C7058" t="s">
        <v>11205</v>
      </c>
      <c r="D7058" t="s">
        <v>11206</v>
      </c>
      <c r="E7058" s="32">
        <f t="shared" si="330"/>
        <v>45575</v>
      </c>
      <c r="F7058" s="51">
        <f t="shared" si="331"/>
        <v>0.66666666666666663</v>
      </c>
      <c r="G7058" s="33">
        <f t="shared" si="332"/>
        <v>45575.666666666664</v>
      </c>
    </row>
    <row r="7059" spans="1:7" x14ac:dyDescent="0.45">
      <c r="A7059">
        <v>0</v>
      </c>
      <c r="B7059">
        <v>0</v>
      </c>
      <c r="C7059" t="s">
        <v>11206</v>
      </c>
      <c r="D7059" t="s">
        <v>11207</v>
      </c>
      <c r="E7059" s="32">
        <f t="shared" si="330"/>
        <v>45575</v>
      </c>
      <c r="F7059" s="51">
        <f t="shared" si="331"/>
        <v>0.6875</v>
      </c>
      <c r="G7059" s="33">
        <f t="shared" si="332"/>
        <v>45575.6875</v>
      </c>
    </row>
    <row r="7060" spans="1:7" x14ac:dyDescent="0.45">
      <c r="A7060">
        <v>0</v>
      </c>
      <c r="B7060">
        <v>0</v>
      </c>
      <c r="C7060" t="s">
        <v>11207</v>
      </c>
      <c r="D7060" t="s">
        <v>11208</v>
      </c>
      <c r="E7060" s="32">
        <f t="shared" si="330"/>
        <v>45575</v>
      </c>
      <c r="F7060" s="51">
        <f t="shared" si="331"/>
        <v>0.70833333333333337</v>
      </c>
      <c r="G7060" s="33">
        <f t="shared" si="332"/>
        <v>45575.708333333336</v>
      </c>
    </row>
    <row r="7061" spans="1:7" x14ac:dyDescent="0.45">
      <c r="A7061">
        <v>0</v>
      </c>
      <c r="B7061">
        <v>0</v>
      </c>
      <c r="C7061" t="s">
        <v>11208</v>
      </c>
      <c r="D7061" t="s">
        <v>11209</v>
      </c>
      <c r="E7061" s="32">
        <f t="shared" si="330"/>
        <v>45575</v>
      </c>
      <c r="F7061" s="51">
        <f t="shared" si="331"/>
        <v>0.72916666666666663</v>
      </c>
      <c r="G7061" s="33">
        <f t="shared" si="332"/>
        <v>45575.729166666664</v>
      </c>
    </row>
    <row r="7062" spans="1:7" x14ac:dyDescent="0.45">
      <c r="A7062">
        <v>1.12E-2</v>
      </c>
      <c r="B7062">
        <v>7.0000000000000007E-2</v>
      </c>
      <c r="C7062" t="s">
        <v>11209</v>
      </c>
      <c r="D7062" t="s">
        <v>11210</v>
      </c>
      <c r="E7062" s="32">
        <f t="shared" si="330"/>
        <v>45575</v>
      </c>
      <c r="F7062" s="51">
        <f t="shared" si="331"/>
        <v>0.75</v>
      </c>
      <c r="G7062" s="33">
        <f t="shared" si="332"/>
        <v>45575.75</v>
      </c>
    </row>
    <row r="7063" spans="1:7" x14ac:dyDescent="0.45">
      <c r="A7063">
        <v>7.85E-2</v>
      </c>
      <c r="B7063">
        <v>0.47</v>
      </c>
      <c r="C7063" t="s">
        <v>11210</v>
      </c>
      <c r="D7063" t="s">
        <v>11211</v>
      </c>
      <c r="E7063" s="32">
        <f t="shared" si="330"/>
        <v>45575</v>
      </c>
      <c r="F7063" s="51">
        <f t="shared" si="331"/>
        <v>0.77083333333333337</v>
      </c>
      <c r="G7063" s="33">
        <f t="shared" si="332"/>
        <v>45575.770833333336</v>
      </c>
    </row>
    <row r="7064" spans="1:7" x14ac:dyDescent="0.45">
      <c r="A7064">
        <v>0.4713</v>
      </c>
      <c r="B7064">
        <v>2.81</v>
      </c>
      <c r="C7064" t="s">
        <v>11211</v>
      </c>
      <c r="D7064" t="s">
        <v>11212</v>
      </c>
      <c r="E7064" s="32">
        <f t="shared" si="330"/>
        <v>45575</v>
      </c>
      <c r="F7064" s="51">
        <f t="shared" si="331"/>
        <v>0.79166666666666663</v>
      </c>
      <c r="G7064" s="33">
        <f t="shared" si="332"/>
        <v>45575.791666666664</v>
      </c>
    </row>
    <row r="7065" spans="1:7" x14ac:dyDescent="0.45">
      <c r="A7065">
        <v>0.93130000000000002</v>
      </c>
      <c r="B7065">
        <v>5.56</v>
      </c>
      <c r="C7065" t="s">
        <v>11212</v>
      </c>
      <c r="D7065" t="s">
        <v>11213</v>
      </c>
      <c r="E7065" s="32">
        <f t="shared" si="330"/>
        <v>45575</v>
      </c>
      <c r="F7065" s="51">
        <f t="shared" si="331"/>
        <v>0.8125</v>
      </c>
      <c r="G7065" s="33">
        <f t="shared" si="332"/>
        <v>45575.8125</v>
      </c>
    </row>
    <row r="7066" spans="1:7" x14ac:dyDescent="0.45">
      <c r="A7066">
        <v>0</v>
      </c>
      <c r="B7066">
        <v>0</v>
      </c>
      <c r="C7066" t="s">
        <v>11213</v>
      </c>
      <c r="D7066" t="s">
        <v>11214</v>
      </c>
      <c r="E7066" s="32">
        <f t="shared" si="330"/>
        <v>45575</v>
      </c>
      <c r="F7066" s="51">
        <f t="shared" si="331"/>
        <v>0.83333333333333337</v>
      </c>
      <c r="G7066" s="33">
        <f t="shared" si="332"/>
        <v>45575.833333333336</v>
      </c>
    </row>
    <row r="7067" spans="1:7" x14ac:dyDescent="0.45">
      <c r="A7067">
        <v>0</v>
      </c>
      <c r="B7067">
        <v>0</v>
      </c>
      <c r="C7067" t="s">
        <v>11214</v>
      </c>
      <c r="D7067" t="s">
        <v>11215</v>
      </c>
      <c r="E7067" s="32">
        <f t="shared" si="330"/>
        <v>45575</v>
      </c>
      <c r="F7067" s="51">
        <f t="shared" si="331"/>
        <v>0.85416666666666663</v>
      </c>
      <c r="G7067" s="33">
        <f t="shared" si="332"/>
        <v>45575.854166666664</v>
      </c>
    </row>
    <row r="7068" spans="1:7" x14ac:dyDescent="0.45">
      <c r="A7068">
        <v>0</v>
      </c>
      <c r="B7068">
        <v>0</v>
      </c>
      <c r="C7068" t="s">
        <v>11215</v>
      </c>
      <c r="D7068" t="s">
        <v>11216</v>
      </c>
      <c r="E7068" s="32">
        <f t="shared" si="330"/>
        <v>45575</v>
      </c>
      <c r="F7068" s="51">
        <f t="shared" si="331"/>
        <v>0.875</v>
      </c>
      <c r="G7068" s="33">
        <f t="shared" si="332"/>
        <v>45575.875</v>
      </c>
    </row>
    <row r="7069" spans="1:7" x14ac:dyDescent="0.45">
      <c r="A7069">
        <v>0.1908</v>
      </c>
      <c r="B7069">
        <v>1.1399999999999999</v>
      </c>
      <c r="C7069" t="s">
        <v>11216</v>
      </c>
      <c r="D7069" t="s">
        <v>11217</v>
      </c>
      <c r="E7069" s="32">
        <f t="shared" si="330"/>
        <v>45575</v>
      </c>
      <c r="F7069" s="51">
        <f t="shared" si="331"/>
        <v>0.89583333333333337</v>
      </c>
      <c r="G7069" s="33">
        <f t="shared" si="332"/>
        <v>45575.895833333336</v>
      </c>
    </row>
    <row r="7070" spans="1:7" x14ac:dyDescent="0.45">
      <c r="A7070">
        <v>0</v>
      </c>
      <c r="B7070">
        <v>0</v>
      </c>
      <c r="C7070" t="s">
        <v>11217</v>
      </c>
      <c r="D7070" t="s">
        <v>11218</v>
      </c>
      <c r="E7070" s="32">
        <f t="shared" si="330"/>
        <v>45575</v>
      </c>
      <c r="F7070" s="51">
        <f t="shared" si="331"/>
        <v>0.91666666666666663</v>
      </c>
      <c r="G7070" s="33">
        <f t="shared" si="332"/>
        <v>45575.916666666664</v>
      </c>
    </row>
    <row r="7071" spans="1:7" x14ac:dyDescent="0.45">
      <c r="A7071">
        <v>0</v>
      </c>
      <c r="B7071">
        <v>0</v>
      </c>
      <c r="C7071" t="s">
        <v>11218</v>
      </c>
      <c r="D7071" t="s">
        <v>11219</v>
      </c>
      <c r="E7071" s="32">
        <f t="shared" si="330"/>
        <v>45575</v>
      </c>
      <c r="F7071" s="51">
        <f t="shared" si="331"/>
        <v>0.9375</v>
      </c>
      <c r="G7071" s="33">
        <f t="shared" si="332"/>
        <v>45575.9375</v>
      </c>
    </row>
    <row r="7072" spans="1:7" x14ac:dyDescent="0.45">
      <c r="A7072">
        <v>0</v>
      </c>
      <c r="B7072">
        <v>0</v>
      </c>
      <c r="C7072" t="s">
        <v>11219</v>
      </c>
      <c r="D7072" t="s">
        <v>11220</v>
      </c>
      <c r="E7072" s="32">
        <f t="shared" si="330"/>
        <v>45575</v>
      </c>
      <c r="F7072" s="51">
        <f t="shared" si="331"/>
        <v>0.95833333333333337</v>
      </c>
      <c r="G7072" s="33">
        <f t="shared" si="332"/>
        <v>45575.958333333336</v>
      </c>
    </row>
    <row r="7073" spans="1:7" x14ac:dyDescent="0.45">
      <c r="A7073">
        <v>0</v>
      </c>
      <c r="B7073">
        <v>0</v>
      </c>
      <c r="C7073" t="s">
        <v>11220</v>
      </c>
      <c r="D7073" t="s">
        <v>11221</v>
      </c>
      <c r="E7073" s="32">
        <f t="shared" si="330"/>
        <v>45575</v>
      </c>
      <c r="F7073" s="51">
        <f t="shared" si="331"/>
        <v>0.97916666666666663</v>
      </c>
      <c r="G7073" s="33">
        <f t="shared" si="332"/>
        <v>45575.979166666664</v>
      </c>
    </row>
    <row r="7074" spans="1:7" x14ac:dyDescent="0.45">
      <c r="A7074">
        <v>0</v>
      </c>
      <c r="B7074">
        <v>0</v>
      </c>
      <c r="C7074" t="s">
        <v>11221</v>
      </c>
      <c r="D7074" t="s">
        <v>11222</v>
      </c>
      <c r="E7074" s="32">
        <f t="shared" si="330"/>
        <v>45576</v>
      </c>
      <c r="F7074" s="51">
        <f t="shared" si="331"/>
        <v>0</v>
      </c>
      <c r="G7074" s="33">
        <f t="shared" si="332"/>
        <v>45576</v>
      </c>
    </row>
    <row r="7075" spans="1:7" x14ac:dyDescent="0.45">
      <c r="A7075">
        <v>0</v>
      </c>
      <c r="B7075">
        <v>0</v>
      </c>
      <c r="C7075" t="s">
        <v>11222</v>
      </c>
      <c r="D7075" t="s">
        <v>6621</v>
      </c>
      <c r="E7075" s="32">
        <f t="shared" si="330"/>
        <v>45576</v>
      </c>
      <c r="F7075" s="51">
        <f t="shared" si="331"/>
        <v>2.0833333333333332E-2</v>
      </c>
      <c r="G7075" s="33">
        <f t="shared" si="332"/>
        <v>45576.020833333336</v>
      </c>
    </row>
    <row r="7076" spans="1:7" x14ac:dyDescent="0.45">
      <c r="A7076">
        <v>0</v>
      </c>
      <c r="B7076">
        <v>0</v>
      </c>
      <c r="C7076" t="s">
        <v>6621</v>
      </c>
      <c r="D7076" t="s">
        <v>6622</v>
      </c>
      <c r="E7076" s="32">
        <f t="shared" si="330"/>
        <v>45576</v>
      </c>
      <c r="F7076" s="51">
        <f t="shared" si="331"/>
        <v>4.1666666666666664E-2</v>
      </c>
      <c r="G7076" s="33">
        <f t="shared" si="332"/>
        <v>45576.041666666664</v>
      </c>
    </row>
    <row r="7077" spans="1:7" x14ac:dyDescent="0.45">
      <c r="A7077">
        <v>0</v>
      </c>
      <c r="B7077">
        <v>0</v>
      </c>
      <c r="C7077" t="s">
        <v>6622</v>
      </c>
      <c r="D7077" t="s">
        <v>6623</v>
      </c>
      <c r="E7077" s="32">
        <f t="shared" si="330"/>
        <v>45576</v>
      </c>
      <c r="F7077" s="51">
        <f t="shared" si="331"/>
        <v>6.25E-2</v>
      </c>
      <c r="G7077" s="33">
        <f t="shared" si="332"/>
        <v>45576.0625</v>
      </c>
    </row>
    <row r="7078" spans="1:7" x14ac:dyDescent="0.45">
      <c r="A7078">
        <v>0</v>
      </c>
      <c r="B7078">
        <v>0</v>
      </c>
      <c r="C7078" t="s">
        <v>6623</v>
      </c>
      <c r="D7078" t="s">
        <v>6624</v>
      </c>
      <c r="E7078" s="32">
        <f t="shared" si="330"/>
        <v>45576</v>
      </c>
      <c r="F7078" s="51">
        <f t="shared" si="331"/>
        <v>8.3333333333333329E-2</v>
      </c>
      <c r="G7078" s="33">
        <f t="shared" si="332"/>
        <v>45576.083333333336</v>
      </c>
    </row>
    <row r="7079" spans="1:7" x14ac:dyDescent="0.45">
      <c r="A7079">
        <v>0</v>
      </c>
      <c r="B7079">
        <v>0</v>
      </c>
      <c r="C7079" t="s">
        <v>6624</v>
      </c>
      <c r="D7079" t="s">
        <v>6625</v>
      </c>
      <c r="E7079" s="32">
        <f t="shared" si="330"/>
        <v>45576</v>
      </c>
      <c r="F7079" s="51">
        <f t="shared" si="331"/>
        <v>0.10416666666666667</v>
      </c>
      <c r="G7079" s="33">
        <f t="shared" si="332"/>
        <v>45576.104166666664</v>
      </c>
    </row>
    <row r="7080" spans="1:7" x14ac:dyDescent="0.45">
      <c r="A7080">
        <v>0</v>
      </c>
      <c r="B7080">
        <v>0</v>
      </c>
      <c r="C7080" t="s">
        <v>6625</v>
      </c>
      <c r="D7080" t="s">
        <v>6626</v>
      </c>
      <c r="E7080" s="32">
        <f t="shared" si="330"/>
        <v>45576</v>
      </c>
      <c r="F7080" s="51">
        <f t="shared" si="331"/>
        <v>0.125</v>
      </c>
      <c r="G7080" s="33">
        <f t="shared" si="332"/>
        <v>45576.125</v>
      </c>
    </row>
    <row r="7081" spans="1:7" x14ac:dyDescent="0.45">
      <c r="A7081">
        <v>0</v>
      </c>
      <c r="B7081">
        <v>0</v>
      </c>
      <c r="C7081" t="s">
        <v>6626</v>
      </c>
      <c r="D7081" t="s">
        <v>6627</v>
      </c>
      <c r="E7081" s="32">
        <f t="shared" si="330"/>
        <v>45576</v>
      </c>
      <c r="F7081" s="51">
        <f t="shared" si="331"/>
        <v>0.14583333333333334</v>
      </c>
      <c r="G7081" s="33">
        <f t="shared" si="332"/>
        <v>45576.145833333336</v>
      </c>
    </row>
    <row r="7082" spans="1:7" x14ac:dyDescent="0.45">
      <c r="A7082">
        <v>0</v>
      </c>
      <c r="B7082">
        <v>0</v>
      </c>
      <c r="C7082" t="s">
        <v>6627</v>
      </c>
      <c r="D7082" t="s">
        <v>6628</v>
      </c>
      <c r="E7082" s="32">
        <f t="shared" si="330"/>
        <v>45576</v>
      </c>
      <c r="F7082" s="51">
        <f t="shared" si="331"/>
        <v>0.16666666666666666</v>
      </c>
      <c r="G7082" s="33">
        <f t="shared" si="332"/>
        <v>45576.166666666664</v>
      </c>
    </row>
    <row r="7083" spans="1:7" x14ac:dyDescent="0.45">
      <c r="A7083">
        <v>0</v>
      </c>
      <c r="B7083">
        <v>0</v>
      </c>
      <c r="C7083" t="s">
        <v>6628</v>
      </c>
      <c r="D7083" t="s">
        <v>6629</v>
      </c>
      <c r="E7083" s="32">
        <f t="shared" si="330"/>
        <v>45576</v>
      </c>
      <c r="F7083" s="51">
        <f t="shared" si="331"/>
        <v>0.1875</v>
      </c>
      <c r="G7083" s="33">
        <f t="shared" si="332"/>
        <v>45576.1875</v>
      </c>
    </row>
    <row r="7084" spans="1:7" x14ac:dyDescent="0.45">
      <c r="A7084">
        <v>0</v>
      </c>
      <c r="B7084">
        <v>0</v>
      </c>
      <c r="C7084" t="s">
        <v>6629</v>
      </c>
      <c r="D7084" t="s">
        <v>6630</v>
      </c>
      <c r="E7084" s="32">
        <f t="shared" si="330"/>
        <v>45576</v>
      </c>
      <c r="F7084" s="51">
        <f t="shared" si="331"/>
        <v>0.20833333333333334</v>
      </c>
      <c r="G7084" s="33">
        <f t="shared" si="332"/>
        <v>45576.208333333336</v>
      </c>
    </row>
    <row r="7085" spans="1:7" x14ac:dyDescent="0.45">
      <c r="A7085">
        <v>0</v>
      </c>
      <c r="B7085">
        <v>0</v>
      </c>
      <c r="C7085" t="s">
        <v>6630</v>
      </c>
      <c r="D7085" t="s">
        <v>6631</v>
      </c>
      <c r="E7085" s="32">
        <f t="shared" si="330"/>
        <v>45576</v>
      </c>
      <c r="F7085" s="51">
        <f t="shared" si="331"/>
        <v>0.22916666666666666</v>
      </c>
      <c r="G7085" s="33">
        <f t="shared" si="332"/>
        <v>45576.229166666664</v>
      </c>
    </row>
    <row r="7086" spans="1:7" x14ac:dyDescent="0.45">
      <c r="A7086">
        <v>0</v>
      </c>
      <c r="B7086">
        <v>0</v>
      </c>
      <c r="C7086" t="s">
        <v>6631</v>
      </c>
      <c r="D7086" t="s">
        <v>6632</v>
      </c>
      <c r="E7086" s="32">
        <f t="shared" si="330"/>
        <v>45576</v>
      </c>
      <c r="F7086" s="51">
        <f t="shared" si="331"/>
        <v>0.25</v>
      </c>
      <c r="G7086" s="33">
        <f t="shared" si="332"/>
        <v>45576.25</v>
      </c>
    </row>
    <row r="7087" spans="1:7" x14ac:dyDescent="0.45">
      <c r="A7087">
        <v>0</v>
      </c>
      <c r="B7087">
        <v>0</v>
      </c>
      <c r="C7087" t="s">
        <v>6632</v>
      </c>
      <c r="D7087" t="s">
        <v>6633</v>
      </c>
      <c r="E7087" s="32">
        <f t="shared" si="330"/>
        <v>45576</v>
      </c>
      <c r="F7087" s="51">
        <f t="shared" si="331"/>
        <v>0.27083333333333331</v>
      </c>
      <c r="G7087" s="33">
        <f t="shared" si="332"/>
        <v>45576.270833333336</v>
      </c>
    </row>
    <row r="7088" spans="1:7" x14ac:dyDescent="0.45">
      <c r="A7088">
        <v>1.12E-2</v>
      </c>
      <c r="B7088">
        <v>7.0000000000000007E-2</v>
      </c>
      <c r="C7088" t="s">
        <v>6633</v>
      </c>
      <c r="D7088" t="s">
        <v>6634</v>
      </c>
      <c r="E7088" s="32">
        <f t="shared" si="330"/>
        <v>45576</v>
      </c>
      <c r="F7088" s="51">
        <f t="shared" si="331"/>
        <v>0.29166666666666669</v>
      </c>
      <c r="G7088" s="33">
        <f t="shared" si="332"/>
        <v>45576.291666666664</v>
      </c>
    </row>
    <row r="7089" spans="1:7" x14ac:dyDescent="0.45">
      <c r="A7089">
        <v>0</v>
      </c>
      <c r="B7089">
        <v>0</v>
      </c>
      <c r="C7089" t="s">
        <v>6634</v>
      </c>
      <c r="D7089" t="s">
        <v>6635</v>
      </c>
      <c r="E7089" s="32">
        <f t="shared" si="330"/>
        <v>45576</v>
      </c>
      <c r="F7089" s="51">
        <f t="shared" si="331"/>
        <v>0.3125</v>
      </c>
      <c r="G7089" s="33">
        <f t="shared" si="332"/>
        <v>45576.3125</v>
      </c>
    </row>
    <row r="7090" spans="1:7" x14ac:dyDescent="0.45">
      <c r="A7090">
        <v>0</v>
      </c>
      <c r="B7090">
        <v>0</v>
      </c>
      <c r="C7090" t="s">
        <v>6635</v>
      </c>
      <c r="D7090" t="s">
        <v>6636</v>
      </c>
      <c r="E7090" s="32">
        <f t="shared" si="330"/>
        <v>45576</v>
      </c>
      <c r="F7090" s="51">
        <f t="shared" si="331"/>
        <v>0.33333333333333331</v>
      </c>
      <c r="G7090" s="33">
        <f t="shared" si="332"/>
        <v>45576.333333333336</v>
      </c>
    </row>
    <row r="7091" spans="1:7" x14ac:dyDescent="0.45">
      <c r="A7091">
        <v>0</v>
      </c>
      <c r="B7091">
        <v>0</v>
      </c>
      <c r="C7091" t="s">
        <v>6636</v>
      </c>
      <c r="D7091" t="s">
        <v>6637</v>
      </c>
      <c r="E7091" s="32">
        <f t="shared" si="330"/>
        <v>45576</v>
      </c>
      <c r="F7091" s="51">
        <f t="shared" si="331"/>
        <v>0.35416666666666669</v>
      </c>
      <c r="G7091" s="33">
        <f t="shared" si="332"/>
        <v>45576.354166666664</v>
      </c>
    </row>
    <row r="7092" spans="1:7" x14ac:dyDescent="0.45">
      <c r="A7092">
        <v>0.9425</v>
      </c>
      <c r="B7092">
        <v>5.62</v>
      </c>
      <c r="C7092" t="s">
        <v>6637</v>
      </c>
      <c r="D7092" t="s">
        <v>6638</v>
      </c>
      <c r="E7092" s="32">
        <f t="shared" si="330"/>
        <v>45576</v>
      </c>
      <c r="F7092" s="51">
        <f t="shared" si="331"/>
        <v>0.375</v>
      </c>
      <c r="G7092" s="33">
        <f t="shared" si="332"/>
        <v>45576.375</v>
      </c>
    </row>
    <row r="7093" spans="1:7" x14ac:dyDescent="0.45">
      <c r="A7093">
        <v>0.15709999999999999</v>
      </c>
      <c r="B7093">
        <v>0.94</v>
      </c>
      <c r="C7093" t="s">
        <v>6638</v>
      </c>
      <c r="D7093" t="s">
        <v>6639</v>
      </c>
      <c r="E7093" s="32">
        <f t="shared" si="330"/>
        <v>45576</v>
      </c>
      <c r="F7093" s="51">
        <f t="shared" si="331"/>
        <v>0.39583333333333331</v>
      </c>
      <c r="G7093" s="33">
        <f t="shared" si="332"/>
        <v>45576.395833333336</v>
      </c>
    </row>
    <row r="7094" spans="1:7" x14ac:dyDescent="0.45">
      <c r="A7094">
        <v>0.16830000000000001</v>
      </c>
      <c r="B7094">
        <v>1</v>
      </c>
      <c r="C7094" t="s">
        <v>6639</v>
      </c>
      <c r="D7094" t="s">
        <v>6640</v>
      </c>
      <c r="E7094" s="32">
        <f t="shared" si="330"/>
        <v>45576</v>
      </c>
      <c r="F7094" s="51">
        <f t="shared" si="331"/>
        <v>0.41666666666666669</v>
      </c>
      <c r="G7094" s="33">
        <f t="shared" si="332"/>
        <v>45576.416666666664</v>
      </c>
    </row>
    <row r="7095" spans="1:7" x14ac:dyDescent="0.45">
      <c r="A7095">
        <v>2.24E-2</v>
      </c>
      <c r="B7095">
        <v>0.13</v>
      </c>
      <c r="C7095" t="s">
        <v>6640</v>
      </c>
      <c r="D7095" t="s">
        <v>6641</v>
      </c>
      <c r="E7095" s="32">
        <f t="shared" si="330"/>
        <v>45576</v>
      </c>
      <c r="F7095" s="51">
        <f t="shared" si="331"/>
        <v>0.4375</v>
      </c>
      <c r="G7095" s="33">
        <f t="shared" si="332"/>
        <v>45576.4375</v>
      </c>
    </row>
    <row r="7096" spans="1:7" x14ac:dyDescent="0.45">
      <c r="A7096">
        <v>0.15709999999999999</v>
      </c>
      <c r="B7096">
        <v>0.94</v>
      </c>
      <c r="C7096" t="s">
        <v>6641</v>
      </c>
      <c r="D7096" t="s">
        <v>6642</v>
      </c>
      <c r="E7096" s="32">
        <f t="shared" si="330"/>
        <v>45576</v>
      </c>
      <c r="F7096" s="51">
        <f t="shared" si="331"/>
        <v>0.45833333333333331</v>
      </c>
      <c r="G7096" s="33">
        <f t="shared" si="332"/>
        <v>45576.458333333336</v>
      </c>
    </row>
    <row r="7097" spans="1:7" x14ac:dyDescent="0.45">
      <c r="A7097">
        <v>0</v>
      </c>
      <c r="B7097">
        <v>0</v>
      </c>
      <c r="C7097" t="s">
        <v>6642</v>
      </c>
      <c r="D7097" t="s">
        <v>6643</v>
      </c>
      <c r="E7097" s="32">
        <f t="shared" si="330"/>
        <v>45576</v>
      </c>
      <c r="F7097" s="51">
        <f t="shared" si="331"/>
        <v>0.47916666666666669</v>
      </c>
      <c r="G7097" s="33">
        <f t="shared" si="332"/>
        <v>45576.479166666664</v>
      </c>
    </row>
    <row r="7098" spans="1:7" x14ac:dyDescent="0.45">
      <c r="A7098">
        <v>0</v>
      </c>
      <c r="B7098">
        <v>0</v>
      </c>
      <c r="C7098" t="s">
        <v>6643</v>
      </c>
      <c r="D7098" t="s">
        <v>6644</v>
      </c>
      <c r="E7098" s="32">
        <f t="shared" si="330"/>
        <v>45576</v>
      </c>
      <c r="F7098" s="51">
        <f t="shared" si="331"/>
        <v>0.5</v>
      </c>
      <c r="G7098" s="33">
        <f t="shared" si="332"/>
        <v>45576.5</v>
      </c>
    </row>
    <row r="7099" spans="1:7" x14ac:dyDescent="0.45">
      <c r="A7099">
        <v>0</v>
      </c>
      <c r="B7099">
        <v>0</v>
      </c>
      <c r="C7099" t="s">
        <v>6644</v>
      </c>
      <c r="D7099" t="s">
        <v>6645</v>
      </c>
      <c r="E7099" s="32">
        <f t="shared" si="330"/>
        <v>45576</v>
      </c>
      <c r="F7099" s="51">
        <f t="shared" si="331"/>
        <v>0.52083333333333337</v>
      </c>
      <c r="G7099" s="33">
        <f t="shared" si="332"/>
        <v>45576.520833333336</v>
      </c>
    </row>
    <row r="7100" spans="1:7" x14ac:dyDescent="0.45">
      <c r="A7100">
        <v>0</v>
      </c>
      <c r="B7100">
        <v>0</v>
      </c>
      <c r="C7100" t="s">
        <v>6645</v>
      </c>
      <c r="D7100" t="s">
        <v>6646</v>
      </c>
      <c r="E7100" s="32">
        <f t="shared" si="330"/>
        <v>45576</v>
      </c>
      <c r="F7100" s="51">
        <f t="shared" si="331"/>
        <v>0.54166666666666663</v>
      </c>
      <c r="G7100" s="33">
        <f t="shared" si="332"/>
        <v>45576.541666666664</v>
      </c>
    </row>
    <row r="7101" spans="1:7" x14ac:dyDescent="0.45">
      <c r="A7101">
        <v>0</v>
      </c>
      <c r="B7101">
        <v>0</v>
      </c>
      <c r="C7101" t="s">
        <v>6646</v>
      </c>
      <c r="D7101" t="s">
        <v>6647</v>
      </c>
      <c r="E7101" s="32">
        <f t="shared" si="330"/>
        <v>45576</v>
      </c>
      <c r="F7101" s="51">
        <f t="shared" si="331"/>
        <v>0.5625</v>
      </c>
      <c r="G7101" s="33">
        <f t="shared" si="332"/>
        <v>45576.5625</v>
      </c>
    </row>
    <row r="7102" spans="1:7" x14ac:dyDescent="0.45">
      <c r="A7102">
        <v>0</v>
      </c>
      <c r="B7102">
        <v>0</v>
      </c>
      <c r="C7102" t="s">
        <v>6647</v>
      </c>
      <c r="D7102" t="s">
        <v>6648</v>
      </c>
      <c r="E7102" s="32">
        <f t="shared" si="330"/>
        <v>45576</v>
      </c>
      <c r="F7102" s="51">
        <f t="shared" si="331"/>
        <v>0.58333333333333337</v>
      </c>
      <c r="G7102" s="33">
        <f t="shared" si="332"/>
        <v>45576.583333333336</v>
      </c>
    </row>
    <row r="7103" spans="1:7" x14ac:dyDescent="0.45">
      <c r="A7103">
        <v>0</v>
      </c>
      <c r="B7103">
        <v>0</v>
      </c>
      <c r="C7103" t="s">
        <v>6648</v>
      </c>
      <c r="D7103" t="s">
        <v>6649</v>
      </c>
      <c r="E7103" s="32">
        <f t="shared" si="330"/>
        <v>45576</v>
      </c>
      <c r="F7103" s="51">
        <f t="shared" si="331"/>
        <v>0.60416666666666663</v>
      </c>
      <c r="G7103" s="33">
        <f t="shared" si="332"/>
        <v>45576.604166666664</v>
      </c>
    </row>
    <row r="7104" spans="1:7" x14ac:dyDescent="0.45">
      <c r="A7104">
        <v>0</v>
      </c>
      <c r="B7104">
        <v>0</v>
      </c>
      <c r="C7104" t="s">
        <v>6649</v>
      </c>
      <c r="D7104" t="s">
        <v>6650</v>
      </c>
      <c r="E7104" s="32">
        <f t="shared" si="330"/>
        <v>45576</v>
      </c>
      <c r="F7104" s="51">
        <f t="shared" si="331"/>
        <v>0.625</v>
      </c>
      <c r="G7104" s="33">
        <f t="shared" si="332"/>
        <v>45576.625</v>
      </c>
    </row>
    <row r="7105" spans="1:7" x14ac:dyDescent="0.45">
      <c r="A7105">
        <v>0</v>
      </c>
      <c r="B7105">
        <v>0</v>
      </c>
      <c r="C7105" t="s">
        <v>6650</v>
      </c>
      <c r="D7105" t="s">
        <v>6651</v>
      </c>
      <c r="E7105" s="32">
        <f t="shared" si="330"/>
        <v>45576</v>
      </c>
      <c r="F7105" s="51">
        <f t="shared" si="331"/>
        <v>0.64583333333333337</v>
      </c>
      <c r="G7105" s="33">
        <f t="shared" si="332"/>
        <v>45576.645833333336</v>
      </c>
    </row>
    <row r="7106" spans="1:7" x14ac:dyDescent="0.45">
      <c r="A7106">
        <v>0</v>
      </c>
      <c r="B7106">
        <v>0</v>
      </c>
      <c r="C7106" t="s">
        <v>6651</v>
      </c>
      <c r="D7106" t="s">
        <v>6652</v>
      </c>
      <c r="E7106" s="32">
        <f t="shared" si="330"/>
        <v>45576</v>
      </c>
      <c r="F7106" s="51">
        <f t="shared" si="331"/>
        <v>0.66666666666666663</v>
      </c>
      <c r="G7106" s="33">
        <f t="shared" si="332"/>
        <v>45576.666666666664</v>
      </c>
    </row>
    <row r="7107" spans="1:7" x14ac:dyDescent="0.45">
      <c r="A7107">
        <v>0</v>
      </c>
      <c r="B7107">
        <v>0</v>
      </c>
      <c r="C7107" t="s">
        <v>6652</v>
      </c>
      <c r="D7107" t="s">
        <v>6653</v>
      </c>
      <c r="E7107" s="32">
        <f t="shared" si="330"/>
        <v>45576</v>
      </c>
      <c r="F7107" s="51">
        <f t="shared" si="331"/>
        <v>0.6875</v>
      </c>
      <c r="G7107" s="33">
        <f t="shared" si="332"/>
        <v>45576.6875</v>
      </c>
    </row>
    <row r="7108" spans="1:7" x14ac:dyDescent="0.45">
      <c r="A7108">
        <v>0</v>
      </c>
      <c r="B7108">
        <v>0</v>
      </c>
      <c r="C7108" t="s">
        <v>6653</v>
      </c>
      <c r="D7108" t="s">
        <v>6654</v>
      </c>
      <c r="E7108" s="32">
        <f t="shared" ref="E7108:E7171" si="333">DATE(MID(C7108,2,4),MID(C7108,7,2),MID(C7108,10,2))</f>
        <v>45576</v>
      </c>
      <c r="F7108" s="51">
        <f t="shared" ref="F7108:F7171" si="334">TIME(MID(C7108,13,2),MID(C7108,16,2),0)</f>
        <v>0.70833333333333337</v>
      </c>
      <c r="G7108" s="33">
        <f t="shared" ref="G7108:G7171" si="335">E7108+F7108</f>
        <v>45576.708333333336</v>
      </c>
    </row>
    <row r="7109" spans="1:7" x14ac:dyDescent="0.45">
      <c r="A7109">
        <v>0</v>
      </c>
      <c r="B7109">
        <v>0</v>
      </c>
      <c r="C7109" t="s">
        <v>6654</v>
      </c>
      <c r="D7109" t="s">
        <v>6655</v>
      </c>
      <c r="E7109" s="32">
        <f t="shared" si="333"/>
        <v>45576</v>
      </c>
      <c r="F7109" s="51">
        <f t="shared" si="334"/>
        <v>0.72916666666666663</v>
      </c>
      <c r="G7109" s="33">
        <f t="shared" si="335"/>
        <v>45576.729166666664</v>
      </c>
    </row>
    <row r="7110" spans="1:7" x14ac:dyDescent="0.45">
      <c r="A7110">
        <v>0.74060000000000004</v>
      </c>
      <c r="B7110">
        <v>4.42</v>
      </c>
      <c r="C7110" t="s">
        <v>6655</v>
      </c>
      <c r="D7110" t="s">
        <v>6656</v>
      </c>
      <c r="E7110" s="32">
        <f t="shared" si="333"/>
        <v>45576</v>
      </c>
      <c r="F7110" s="51">
        <f t="shared" si="334"/>
        <v>0.75</v>
      </c>
      <c r="G7110" s="33">
        <f t="shared" si="335"/>
        <v>45576.75</v>
      </c>
    </row>
    <row r="7111" spans="1:7" x14ac:dyDescent="0.45">
      <c r="A7111">
        <v>0.24690000000000001</v>
      </c>
      <c r="B7111">
        <v>1.47</v>
      </c>
      <c r="C7111" t="s">
        <v>6656</v>
      </c>
      <c r="D7111" t="s">
        <v>6657</v>
      </c>
      <c r="E7111" s="32">
        <f t="shared" si="333"/>
        <v>45576</v>
      </c>
      <c r="F7111" s="51">
        <f t="shared" si="334"/>
        <v>0.77083333333333337</v>
      </c>
      <c r="G7111" s="33">
        <f t="shared" si="335"/>
        <v>45576.770833333336</v>
      </c>
    </row>
    <row r="7112" spans="1:7" x14ac:dyDescent="0.45">
      <c r="A7112">
        <v>0</v>
      </c>
      <c r="B7112">
        <v>0</v>
      </c>
      <c r="C7112" t="s">
        <v>6657</v>
      </c>
      <c r="D7112" t="s">
        <v>6658</v>
      </c>
      <c r="E7112" s="32">
        <f t="shared" si="333"/>
        <v>45576</v>
      </c>
      <c r="F7112" s="51">
        <f t="shared" si="334"/>
        <v>0.79166666666666663</v>
      </c>
      <c r="G7112" s="33">
        <f t="shared" si="335"/>
        <v>45576.791666666664</v>
      </c>
    </row>
    <row r="7113" spans="1:7" x14ac:dyDescent="0.45">
      <c r="A7113">
        <v>0</v>
      </c>
      <c r="B7113">
        <v>0</v>
      </c>
      <c r="C7113" t="s">
        <v>6658</v>
      </c>
      <c r="D7113" t="s">
        <v>6659</v>
      </c>
      <c r="E7113" s="32">
        <f t="shared" si="333"/>
        <v>45576</v>
      </c>
      <c r="F7113" s="51">
        <f t="shared" si="334"/>
        <v>0.8125</v>
      </c>
      <c r="G7113" s="33">
        <f t="shared" si="335"/>
        <v>45576.8125</v>
      </c>
    </row>
    <row r="7114" spans="1:7" x14ac:dyDescent="0.45">
      <c r="A7114">
        <v>0</v>
      </c>
      <c r="B7114">
        <v>0</v>
      </c>
      <c r="C7114" t="s">
        <v>6659</v>
      </c>
      <c r="D7114" t="s">
        <v>6660</v>
      </c>
      <c r="E7114" s="32">
        <f t="shared" si="333"/>
        <v>45576</v>
      </c>
      <c r="F7114" s="51">
        <f t="shared" si="334"/>
        <v>0.83333333333333337</v>
      </c>
      <c r="G7114" s="33">
        <f t="shared" si="335"/>
        <v>45576.833333333336</v>
      </c>
    </row>
    <row r="7115" spans="1:7" x14ac:dyDescent="0.45">
      <c r="A7115">
        <v>0</v>
      </c>
      <c r="B7115">
        <v>0</v>
      </c>
      <c r="C7115" t="s">
        <v>6660</v>
      </c>
      <c r="D7115" t="s">
        <v>6661</v>
      </c>
      <c r="E7115" s="32">
        <f t="shared" si="333"/>
        <v>45576</v>
      </c>
      <c r="F7115" s="51">
        <f t="shared" si="334"/>
        <v>0.85416666666666663</v>
      </c>
      <c r="G7115" s="33">
        <f t="shared" si="335"/>
        <v>45576.854166666664</v>
      </c>
    </row>
    <row r="7116" spans="1:7" x14ac:dyDescent="0.45">
      <c r="A7116">
        <v>0</v>
      </c>
      <c r="B7116">
        <v>0</v>
      </c>
      <c r="C7116" t="s">
        <v>6661</v>
      </c>
      <c r="D7116" t="s">
        <v>6662</v>
      </c>
      <c r="E7116" s="32">
        <f t="shared" si="333"/>
        <v>45576</v>
      </c>
      <c r="F7116" s="51">
        <f t="shared" si="334"/>
        <v>0.875</v>
      </c>
      <c r="G7116" s="33">
        <f t="shared" si="335"/>
        <v>45576.875</v>
      </c>
    </row>
    <row r="7117" spans="1:7" x14ac:dyDescent="0.45">
      <c r="A7117">
        <v>0</v>
      </c>
      <c r="B7117">
        <v>0</v>
      </c>
      <c r="C7117" t="s">
        <v>6662</v>
      </c>
      <c r="D7117" t="s">
        <v>6663</v>
      </c>
      <c r="E7117" s="32">
        <f t="shared" si="333"/>
        <v>45576</v>
      </c>
      <c r="F7117" s="51">
        <f t="shared" si="334"/>
        <v>0.89583333333333337</v>
      </c>
      <c r="G7117" s="33">
        <f t="shared" si="335"/>
        <v>45576.895833333336</v>
      </c>
    </row>
    <row r="7118" spans="1:7" x14ac:dyDescent="0.45">
      <c r="A7118">
        <v>0</v>
      </c>
      <c r="B7118">
        <v>0</v>
      </c>
      <c r="C7118" t="s">
        <v>6663</v>
      </c>
      <c r="D7118" t="s">
        <v>6664</v>
      </c>
      <c r="E7118" s="32">
        <f t="shared" si="333"/>
        <v>45576</v>
      </c>
      <c r="F7118" s="51">
        <f t="shared" si="334"/>
        <v>0.91666666666666663</v>
      </c>
      <c r="G7118" s="33">
        <f t="shared" si="335"/>
        <v>45576.916666666664</v>
      </c>
    </row>
    <row r="7119" spans="1:7" x14ac:dyDescent="0.45">
      <c r="A7119">
        <v>0</v>
      </c>
      <c r="B7119">
        <v>0</v>
      </c>
      <c r="C7119" t="s">
        <v>6664</v>
      </c>
      <c r="D7119" t="s">
        <v>6665</v>
      </c>
      <c r="E7119" s="32">
        <f t="shared" si="333"/>
        <v>45576</v>
      </c>
      <c r="F7119" s="51">
        <f t="shared" si="334"/>
        <v>0.9375</v>
      </c>
      <c r="G7119" s="33">
        <f t="shared" si="335"/>
        <v>45576.9375</v>
      </c>
    </row>
    <row r="7120" spans="1:7" x14ac:dyDescent="0.45">
      <c r="A7120">
        <v>2.24E-2</v>
      </c>
      <c r="B7120">
        <v>0.13</v>
      </c>
      <c r="C7120" t="s">
        <v>6665</v>
      </c>
      <c r="D7120" t="s">
        <v>6666</v>
      </c>
      <c r="E7120" s="32">
        <f t="shared" si="333"/>
        <v>45576</v>
      </c>
      <c r="F7120" s="51">
        <f t="shared" si="334"/>
        <v>0.95833333333333337</v>
      </c>
      <c r="G7120" s="33">
        <f t="shared" si="335"/>
        <v>45576.958333333336</v>
      </c>
    </row>
    <row r="7121" spans="1:7" x14ac:dyDescent="0.45">
      <c r="A7121">
        <v>0.37030000000000002</v>
      </c>
      <c r="B7121">
        <v>2.21</v>
      </c>
      <c r="C7121" t="s">
        <v>6666</v>
      </c>
      <c r="D7121" t="s">
        <v>6667</v>
      </c>
      <c r="E7121" s="32">
        <f t="shared" si="333"/>
        <v>45576</v>
      </c>
      <c r="F7121" s="51">
        <f t="shared" si="334"/>
        <v>0.97916666666666663</v>
      </c>
      <c r="G7121" s="33">
        <f t="shared" si="335"/>
        <v>45576.979166666664</v>
      </c>
    </row>
    <row r="7122" spans="1:7" x14ac:dyDescent="0.45">
      <c r="A7122">
        <v>0</v>
      </c>
      <c r="B7122">
        <v>0</v>
      </c>
      <c r="C7122" t="s">
        <v>6667</v>
      </c>
      <c r="D7122" t="s">
        <v>6668</v>
      </c>
      <c r="E7122" s="32">
        <f t="shared" si="333"/>
        <v>45577</v>
      </c>
      <c r="F7122" s="51">
        <f t="shared" si="334"/>
        <v>0</v>
      </c>
      <c r="G7122" s="33">
        <f t="shared" si="335"/>
        <v>45577</v>
      </c>
    </row>
    <row r="7123" spans="1:7" x14ac:dyDescent="0.45">
      <c r="A7123">
        <v>0</v>
      </c>
      <c r="B7123">
        <v>0</v>
      </c>
      <c r="C7123" t="s">
        <v>6668</v>
      </c>
      <c r="D7123" t="s">
        <v>6669</v>
      </c>
      <c r="E7123" s="32">
        <f t="shared" si="333"/>
        <v>45577</v>
      </c>
      <c r="F7123" s="51">
        <f t="shared" si="334"/>
        <v>2.0833333333333332E-2</v>
      </c>
      <c r="G7123" s="33">
        <f t="shared" si="335"/>
        <v>45577.020833333336</v>
      </c>
    </row>
    <row r="7124" spans="1:7" x14ac:dyDescent="0.45">
      <c r="A7124">
        <v>0</v>
      </c>
      <c r="B7124">
        <v>0</v>
      </c>
      <c r="C7124" t="s">
        <v>6669</v>
      </c>
      <c r="D7124" t="s">
        <v>6670</v>
      </c>
      <c r="E7124" s="32">
        <f t="shared" si="333"/>
        <v>45577</v>
      </c>
      <c r="F7124" s="51">
        <f t="shared" si="334"/>
        <v>4.1666666666666664E-2</v>
      </c>
      <c r="G7124" s="33">
        <f t="shared" si="335"/>
        <v>45577.041666666664</v>
      </c>
    </row>
    <row r="7125" spans="1:7" x14ac:dyDescent="0.45">
      <c r="A7125">
        <v>0</v>
      </c>
      <c r="B7125">
        <v>0</v>
      </c>
      <c r="C7125" t="s">
        <v>6670</v>
      </c>
      <c r="D7125" t="s">
        <v>6671</v>
      </c>
      <c r="E7125" s="32">
        <f t="shared" si="333"/>
        <v>45577</v>
      </c>
      <c r="F7125" s="51">
        <f t="shared" si="334"/>
        <v>6.25E-2</v>
      </c>
      <c r="G7125" s="33">
        <f t="shared" si="335"/>
        <v>45577.0625</v>
      </c>
    </row>
    <row r="7126" spans="1:7" x14ac:dyDescent="0.45">
      <c r="A7126">
        <v>0</v>
      </c>
      <c r="B7126">
        <v>0</v>
      </c>
      <c r="C7126" t="s">
        <v>6671</v>
      </c>
      <c r="D7126" t="s">
        <v>6672</v>
      </c>
      <c r="E7126" s="32">
        <f t="shared" si="333"/>
        <v>45577</v>
      </c>
      <c r="F7126" s="51">
        <f t="shared" si="334"/>
        <v>8.3333333333333329E-2</v>
      </c>
      <c r="G7126" s="33">
        <f t="shared" si="335"/>
        <v>45577.083333333336</v>
      </c>
    </row>
    <row r="7127" spans="1:7" x14ac:dyDescent="0.45">
      <c r="A7127">
        <v>0</v>
      </c>
      <c r="B7127">
        <v>0</v>
      </c>
      <c r="C7127" t="s">
        <v>6672</v>
      </c>
      <c r="D7127" t="s">
        <v>6673</v>
      </c>
      <c r="E7127" s="32">
        <f t="shared" si="333"/>
        <v>45577</v>
      </c>
      <c r="F7127" s="51">
        <f t="shared" si="334"/>
        <v>0.10416666666666667</v>
      </c>
      <c r="G7127" s="33">
        <f t="shared" si="335"/>
        <v>45577.104166666664</v>
      </c>
    </row>
    <row r="7128" spans="1:7" x14ac:dyDescent="0.45">
      <c r="A7128">
        <v>0</v>
      </c>
      <c r="B7128">
        <v>0</v>
      </c>
      <c r="C7128" t="s">
        <v>6673</v>
      </c>
      <c r="D7128" t="s">
        <v>6674</v>
      </c>
      <c r="E7128" s="32">
        <f t="shared" si="333"/>
        <v>45577</v>
      </c>
      <c r="F7128" s="51">
        <f t="shared" si="334"/>
        <v>0.125</v>
      </c>
      <c r="G7128" s="33">
        <f t="shared" si="335"/>
        <v>45577.125</v>
      </c>
    </row>
    <row r="7129" spans="1:7" x14ac:dyDescent="0.45">
      <c r="A7129">
        <v>0</v>
      </c>
      <c r="B7129">
        <v>0</v>
      </c>
      <c r="C7129" t="s">
        <v>6674</v>
      </c>
      <c r="D7129" t="s">
        <v>6675</v>
      </c>
      <c r="E7129" s="32">
        <f t="shared" si="333"/>
        <v>45577</v>
      </c>
      <c r="F7129" s="51">
        <f t="shared" si="334"/>
        <v>0.14583333333333334</v>
      </c>
      <c r="G7129" s="33">
        <f t="shared" si="335"/>
        <v>45577.145833333336</v>
      </c>
    </row>
    <row r="7130" spans="1:7" x14ac:dyDescent="0.45">
      <c r="A7130">
        <v>0</v>
      </c>
      <c r="B7130">
        <v>0</v>
      </c>
      <c r="C7130" t="s">
        <v>6675</v>
      </c>
      <c r="D7130" t="s">
        <v>6676</v>
      </c>
      <c r="E7130" s="32">
        <f t="shared" si="333"/>
        <v>45577</v>
      </c>
      <c r="F7130" s="51">
        <f t="shared" si="334"/>
        <v>0.16666666666666666</v>
      </c>
      <c r="G7130" s="33">
        <f t="shared" si="335"/>
        <v>45577.166666666664</v>
      </c>
    </row>
    <row r="7131" spans="1:7" x14ac:dyDescent="0.45">
      <c r="A7131">
        <v>0</v>
      </c>
      <c r="B7131">
        <v>0</v>
      </c>
      <c r="C7131" t="s">
        <v>6676</v>
      </c>
      <c r="D7131" t="s">
        <v>6677</v>
      </c>
      <c r="E7131" s="32">
        <f t="shared" si="333"/>
        <v>45577</v>
      </c>
      <c r="F7131" s="51">
        <f t="shared" si="334"/>
        <v>0.1875</v>
      </c>
      <c r="G7131" s="33">
        <f t="shared" si="335"/>
        <v>45577.1875</v>
      </c>
    </row>
    <row r="7132" spans="1:7" x14ac:dyDescent="0.45">
      <c r="A7132">
        <v>0</v>
      </c>
      <c r="B7132">
        <v>0</v>
      </c>
      <c r="C7132" t="s">
        <v>6677</v>
      </c>
      <c r="D7132" t="s">
        <v>6678</v>
      </c>
      <c r="E7132" s="32">
        <f t="shared" si="333"/>
        <v>45577</v>
      </c>
      <c r="F7132" s="51">
        <f t="shared" si="334"/>
        <v>0.20833333333333334</v>
      </c>
      <c r="G7132" s="33">
        <f t="shared" si="335"/>
        <v>45577.208333333336</v>
      </c>
    </row>
    <row r="7133" spans="1:7" x14ac:dyDescent="0.45">
      <c r="A7133">
        <v>0</v>
      </c>
      <c r="B7133">
        <v>0</v>
      </c>
      <c r="C7133" t="s">
        <v>6678</v>
      </c>
      <c r="D7133" t="s">
        <v>6679</v>
      </c>
      <c r="E7133" s="32">
        <f t="shared" si="333"/>
        <v>45577</v>
      </c>
      <c r="F7133" s="51">
        <f t="shared" si="334"/>
        <v>0.22916666666666666</v>
      </c>
      <c r="G7133" s="33">
        <f t="shared" si="335"/>
        <v>45577.229166666664</v>
      </c>
    </row>
    <row r="7134" spans="1:7" x14ac:dyDescent="0.45">
      <c r="A7134">
        <v>0</v>
      </c>
      <c r="B7134">
        <v>0</v>
      </c>
      <c r="C7134" t="s">
        <v>6679</v>
      </c>
      <c r="D7134" t="s">
        <v>6680</v>
      </c>
      <c r="E7134" s="32">
        <f t="shared" si="333"/>
        <v>45577</v>
      </c>
      <c r="F7134" s="51">
        <f t="shared" si="334"/>
        <v>0.25</v>
      </c>
      <c r="G7134" s="33">
        <f t="shared" si="335"/>
        <v>45577.25</v>
      </c>
    </row>
    <row r="7135" spans="1:7" x14ac:dyDescent="0.45">
      <c r="A7135">
        <v>0</v>
      </c>
      <c r="B7135">
        <v>0</v>
      </c>
      <c r="C7135" t="s">
        <v>6680</v>
      </c>
      <c r="D7135" t="s">
        <v>6681</v>
      </c>
      <c r="E7135" s="32">
        <f t="shared" si="333"/>
        <v>45577</v>
      </c>
      <c r="F7135" s="51">
        <f t="shared" si="334"/>
        <v>0.27083333333333331</v>
      </c>
      <c r="G7135" s="33">
        <f t="shared" si="335"/>
        <v>45577.270833333336</v>
      </c>
    </row>
    <row r="7136" spans="1:7" x14ac:dyDescent="0.45">
      <c r="A7136">
        <v>0</v>
      </c>
      <c r="B7136">
        <v>0</v>
      </c>
      <c r="C7136" t="s">
        <v>6681</v>
      </c>
      <c r="D7136" t="s">
        <v>6682</v>
      </c>
      <c r="E7136" s="32">
        <f t="shared" si="333"/>
        <v>45577</v>
      </c>
      <c r="F7136" s="51">
        <f t="shared" si="334"/>
        <v>0.29166666666666669</v>
      </c>
      <c r="G7136" s="33">
        <f t="shared" si="335"/>
        <v>45577.291666666664</v>
      </c>
    </row>
    <row r="7137" spans="1:7" x14ac:dyDescent="0.45">
      <c r="A7137">
        <v>0</v>
      </c>
      <c r="B7137">
        <v>0</v>
      </c>
      <c r="C7137" t="s">
        <v>6682</v>
      </c>
      <c r="D7137" t="s">
        <v>6683</v>
      </c>
      <c r="E7137" s="32">
        <f t="shared" si="333"/>
        <v>45577</v>
      </c>
      <c r="F7137" s="51">
        <f t="shared" si="334"/>
        <v>0.3125</v>
      </c>
      <c r="G7137" s="33">
        <f t="shared" si="335"/>
        <v>45577.3125</v>
      </c>
    </row>
    <row r="7138" spans="1:7" x14ac:dyDescent="0.45">
      <c r="A7138">
        <v>0</v>
      </c>
      <c r="B7138">
        <v>0</v>
      </c>
      <c r="C7138" t="s">
        <v>6683</v>
      </c>
      <c r="D7138" t="s">
        <v>6684</v>
      </c>
      <c r="E7138" s="32">
        <f t="shared" si="333"/>
        <v>45577</v>
      </c>
      <c r="F7138" s="51">
        <f t="shared" si="334"/>
        <v>0.33333333333333331</v>
      </c>
      <c r="G7138" s="33">
        <f t="shared" si="335"/>
        <v>45577.333333333336</v>
      </c>
    </row>
    <row r="7139" spans="1:7" x14ac:dyDescent="0.45">
      <c r="A7139">
        <v>0</v>
      </c>
      <c r="B7139">
        <v>0</v>
      </c>
      <c r="C7139" t="s">
        <v>6684</v>
      </c>
      <c r="D7139" t="s">
        <v>6685</v>
      </c>
      <c r="E7139" s="32">
        <f t="shared" si="333"/>
        <v>45577</v>
      </c>
      <c r="F7139" s="51">
        <f t="shared" si="334"/>
        <v>0.35416666666666669</v>
      </c>
      <c r="G7139" s="33">
        <f t="shared" si="335"/>
        <v>45577.354166666664</v>
      </c>
    </row>
    <row r="7140" spans="1:7" x14ac:dyDescent="0.45">
      <c r="A7140">
        <v>1.12E-2</v>
      </c>
      <c r="B7140">
        <v>7.0000000000000007E-2</v>
      </c>
      <c r="C7140" t="s">
        <v>6685</v>
      </c>
      <c r="D7140" t="s">
        <v>6686</v>
      </c>
      <c r="E7140" s="32">
        <f t="shared" si="333"/>
        <v>45577</v>
      </c>
      <c r="F7140" s="51">
        <f t="shared" si="334"/>
        <v>0.375</v>
      </c>
      <c r="G7140" s="33">
        <f t="shared" si="335"/>
        <v>45577.375</v>
      </c>
    </row>
    <row r="7141" spans="1:7" x14ac:dyDescent="0.45">
      <c r="A7141">
        <v>0</v>
      </c>
      <c r="B7141">
        <v>0</v>
      </c>
      <c r="C7141" t="s">
        <v>6686</v>
      </c>
      <c r="D7141" t="s">
        <v>6687</v>
      </c>
      <c r="E7141" s="32">
        <f t="shared" si="333"/>
        <v>45577</v>
      </c>
      <c r="F7141" s="51">
        <f t="shared" si="334"/>
        <v>0.39583333333333331</v>
      </c>
      <c r="G7141" s="33">
        <f t="shared" si="335"/>
        <v>45577.395833333336</v>
      </c>
    </row>
    <row r="7142" spans="1:7" x14ac:dyDescent="0.45">
      <c r="A7142">
        <v>0</v>
      </c>
      <c r="B7142">
        <v>0</v>
      </c>
      <c r="C7142" t="s">
        <v>6687</v>
      </c>
      <c r="D7142" t="s">
        <v>6688</v>
      </c>
      <c r="E7142" s="32">
        <f t="shared" si="333"/>
        <v>45577</v>
      </c>
      <c r="F7142" s="51">
        <f t="shared" si="334"/>
        <v>0.41666666666666669</v>
      </c>
      <c r="G7142" s="33">
        <f t="shared" si="335"/>
        <v>45577.416666666664</v>
      </c>
    </row>
    <row r="7143" spans="1:7" x14ac:dyDescent="0.45">
      <c r="A7143">
        <v>0.69569999999999999</v>
      </c>
      <c r="B7143">
        <v>4.1500000000000004</v>
      </c>
      <c r="C7143" t="s">
        <v>6688</v>
      </c>
      <c r="D7143" t="s">
        <v>6689</v>
      </c>
      <c r="E7143" s="32">
        <f t="shared" si="333"/>
        <v>45577</v>
      </c>
      <c r="F7143" s="51">
        <f t="shared" si="334"/>
        <v>0.4375</v>
      </c>
      <c r="G7143" s="33">
        <f t="shared" si="335"/>
        <v>45577.4375</v>
      </c>
    </row>
    <row r="7144" spans="1:7" x14ac:dyDescent="0.45">
      <c r="A7144">
        <v>3.3700000000000001E-2</v>
      </c>
      <c r="B7144">
        <v>0.2</v>
      </c>
      <c r="C7144" t="s">
        <v>6689</v>
      </c>
      <c r="D7144" t="s">
        <v>6690</v>
      </c>
      <c r="E7144" s="32">
        <f t="shared" si="333"/>
        <v>45577</v>
      </c>
      <c r="F7144" s="51">
        <f t="shared" si="334"/>
        <v>0.45833333333333331</v>
      </c>
      <c r="G7144" s="33">
        <f t="shared" si="335"/>
        <v>45577.458333333336</v>
      </c>
    </row>
    <row r="7145" spans="1:7" x14ac:dyDescent="0.45">
      <c r="A7145">
        <v>0.4713</v>
      </c>
      <c r="B7145">
        <v>2.81</v>
      </c>
      <c r="C7145" t="s">
        <v>6690</v>
      </c>
      <c r="D7145" t="s">
        <v>6691</v>
      </c>
      <c r="E7145" s="32">
        <f t="shared" si="333"/>
        <v>45577</v>
      </c>
      <c r="F7145" s="51">
        <f t="shared" si="334"/>
        <v>0.47916666666666669</v>
      </c>
      <c r="G7145" s="33">
        <f t="shared" si="335"/>
        <v>45577.479166666664</v>
      </c>
    </row>
    <row r="7146" spans="1:7" x14ac:dyDescent="0.45">
      <c r="A7146">
        <v>0</v>
      </c>
      <c r="B7146">
        <v>0</v>
      </c>
      <c r="C7146" t="s">
        <v>6691</v>
      </c>
      <c r="D7146" t="s">
        <v>6692</v>
      </c>
      <c r="E7146" s="32">
        <f t="shared" si="333"/>
        <v>45577</v>
      </c>
      <c r="F7146" s="51">
        <f t="shared" si="334"/>
        <v>0.5</v>
      </c>
      <c r="G7146" s="33">
        <f t="shared" si="335"/>
        <v>45577.5</v>
      </c>
    </row>
    <row r="7147" spans="1:7" x14ac:dyDescent="0.45">
      <c r="A7147">
        <v>0</v>
      </c>
      <c r="B7147">
        <v>0</v>
      </c>
      <c r="C7147" t="s">
        <v>6692</v>
      </c>
      <c r="D7147" t="s">
        <v>6693</v>
      </c>
      <c r="E7147" s="32">
        <f t="shared" si="333"/>
        <v>45577</v>
      </c>
      <c r="F7147" s="51">
        <f t="shared" si="334"/>
        <v>0.52083333333333337</v>
      </c>
      <c r="G7147" s="33">
        <f t="shared" si="335"/>
        <v>45577.520833333336</v>
      </c>
    </row>
    <row r="7148" spans="1:7" x14ac:dyDescent="0.45">
      <c r="A7148">
        <v>0.2132</v>
      </c>
      <c r="B7148">
        <v>1.27</v>
      </c>
      <c r="C7148" t="s">
        <v>6693</v>
      </c>
      <c r="D7148" t="s">
        <v>6694</v>
      </c>
      <c r="E7148" s="32">
        <f t="shared" si="333"/>
        <v>45577</v>
      </c>
      <c r="F7148" s="51">
        <f t="shared" si="334"/>
        <v>0.54166666666666663</v>
      </c>
      <c r="G7148" s="33">
        <f t="shared" si="335"/>
        <v>45577.541666666664</v>
      </c>
    </row>
    <row r="7149" spans="1:7" x14ac:dyDescent="0.45">
      <c r="A7149">
        <v>0</v>
      </c>
      <c r="B7149">
        <v>0</v>
      </c>
      <c r="C7149" t="s">
        <v>6694</v>
      </c>
      <c r="D7149" t="s">
        <v>6695</v>
      </c>
      <c r="E7149" s="32">
        <f t="shared" si="333"/>
        <v>45577</v>
      </c>
      <c r="F7149" s="51">
        <f t="shared" si="334"/>
        <v>0.5625</v>
      </c>
      <c r="G7149" s="33">
        <f t="shared" si="335"/>
        <v>45577.5625</v>
      </c>
    </row>
    <row r="7150" spans="1:7" x14ac:dyDescent="0.45">
      <c r="A7150">
        <v>0</v>
      </c>
      <c r="B7150">
        <v>0</v>
      </c>
      <c r="C7150" t="s">
        <v>6695</v>
      </c>
      <c r="D7150" t="s">
        <v>6696</v>
      </c>
      <c r="E7150" s="32">
        <f t="shared" si="333"/>
        <v>45577</v>
      </c>
      <c r="F7150" s="51">
        <f t="shared" si="334"/>
        <v>0.58333333333333337</v>
      </c>
      <c r="G7150" s="33">
        <f t="shared" si="335"/>
        <v>45577.583333333336</v>
      </c>
    </row>
    <row r="7151" spans="1:7" x14ac:dyDescent="0.45">
      <c r="A7151">
        <v>0.2581</v>
      </c>
      <c r="B7151">
        <v>1.54</v>
      </c>
      <c r="C7151" t="s">
        <v>6696</v>
      </c>
      <c r="D7151" t="s">
        <v>6697</v>
      </c>
      <c r="E7151" s="32">
        <f t="shared" si="333"/>
        <v>45577</v>
      </c>
      <c r="F7151" s="51">
        <f t="shared" si="334"/>
        <v>0.60416666666666663</v>
      </c>
      <c r="G7151" s="33">
        <f t="shared" si="335"/>
        <v>45577.604166666664</v>
      </c>
    </row>
    <row r="7152" spans="1:7" x14ac:dyDescent="0.45">
      <c r="A7152">
        <v>2.24E-2</v>
      </c>
      <c r="B7152">
        <v>0.13</v>
      </c>
      <c r="C7152" t="s">
        <v>6697</v>
      </c>
      <c r="D7152" t="s">
        <v>6698</v>
      </c>
      <c r="E7152" s="32">
        <f t="shared" si="333"/>
        <v>45577</v>
      </c>
      <c r="F7152" s="51">
        <f t="shared" si="334"/>
        <v>0.625</v>
      </c>
      <c r="G7152" s="33">
        <f t="shared" si="335"/>
        <v>45577.625</v>
      </c>
    </row>
    <row r="7153" spans="1:7" x14ac:dyDescent="0.45">
      <c r="A7153">
        <v>0</v>
      </c>
      <c r="B7153">
        <v>0</v>
      </c>
      <c r="C7153" t="s">
        <v>6698</v>
      </c>
      <c r="D7153" t="s">
        <v>6699</v>
      </c>
      <c r="E7153" s="32">
        <f t="shared" si="333"/>
        <v>45577</v>
      </c>
      <c r="F7153" s="51">
        <f t="shared" si="334"/>
        <v>0.64583333333333337</v>
      </c>
      <c r="G7153" s="33">
        <f t="shared" si="335"/>
        <v>45577.645833333336</v>
      </c>
    </row>
    <row r="7154" spans="1:7" x14ac:dyDescent="0.45">
      <c r="A7154">
        <v>0</v>
      </c>
      <c r="B7154">
        <v>0</v>
      </c>
      <c r="C7154" t="s">
        <v>6699</v>
      </c>
      <c r="D7154" t="s">
        <v>6700</v>
      </c>
      <c r="E7154" s="32">
        <f t="shared" si="333"/>
        <v>45577</v>
      </c>
      <c r="F7154" s="51">
        <f t="shared" si="334"/>
        <v>0.66666666666666663</v>
      </c>
      <c r="G7154" s="33">
        <f t="shared" si="335"/>
        <v>45577.666666666664</v>
      </c>
    </row>
    <row r="7155" spans="1:7" x14ac:dyDescent="0.45">
      <c r="A7155">
        <v>0</v>
      </c>
      <c r="B7155">
        <v>0</v>
      </c>
      <c r="C7155" t="s">
        <v>6700</v>
      </c>
      <c r="D7155" t="s">
        <v>6701</v>
      </c>
      <c r="E7155" s="32">
        <f t="shared" si="333"/>
        <v>45577</v>
      </c>
      <c r="F7155" s="51">
        <f t="shared" si="334"/>
        <v>0.6875</v>
      </c>
      <c r="G7155" s="33">
        <f t="shared" si="335"/>
        <v>45577.6875</v>
      </c>
    </row>
    <row r="7156" spans="1:7" x14ac:dyDescent="0.45">
      <c r="A7156">
        <v>0</v>
      </c>
      <c r="B7156">
        <v>0</v>
      </c>
      <c r="C7156" t="s">
        <v>6701</v>
      </c>
      <c r="D7156" t="s">
        <v>6702</v>
      </c>
      <c r="E7156" s="32">
        <f t="shared" si="333"/>
        <v>45577</v>
      </c>
      <c r="F7156" s="51">
        <f t="shared" si="334"/>
        <v>0.70833333333333337</v>
      </c>
      <c r="G7156" s="33">
        <f t="shared" si="335"/>
        <v>45577.708333333336</v>
      </c>
    </row>
    <row r="7157" spans="1:7" x14ac:dyDescent="0.45">
      <c r="A7157">
        <v>0.17949999999999999</v>
      </c>
      <c r="B7157">
        <v>1.07</v>
      </c>
      <c r="C7157" t="s">
        <v>6702</v>
      </c>
      <c r="D7157" t="s">
        <v>6703</v>
      </c>
      <c r="E7157" s="32">
        <f t="shared" si="333"/>
        <v>45577</v>
      </c>
      <c r="F7157" s="51">
        <f t="shared" si="334"/>
        <v>0.72916666666666663</v>
      </c>
      <c r="G7157" s="33">
        <f t="shared" si="335"/>
        <v>45577.729166666664</v>
      </c>
    </row>
    <row r="7158" spans="1:7" x14ac:dyDescent="0.45">
      <c r="A7158">
        <v>0</v>
      </c>
      <c r="B7158">
        <v>0</v>
      </c>
      <c r="C7158" t="s">
        <v>6703</v>
      </c>
      <c r="D7158" t="s">
        <v>6704</v>
      </c>
      <c r="E7158" s="32">
        <f t="shared" si="333"/>
        <v>45577</v>
      </c>
      <c r="F7158" s="51">
        <f t="shared" si="334"/>
        <v>0.75</v>
      </c>
      <c r="G7158" s="33">
        <f t="shared" si="335"/>
        <v>45577.75</v>
      </c>
    </row>
    <row r="7159" spans="1:7" x14ac:dyDescent="0.45">
      <c r="A7159">
        <v>0</v>
      </c>
      <c r="B7159">
        <v>0</v>
      </c>
      <c r="C7159" t="s">
        <v>6704</v>
      </c>
      <c r="D7159" t="s">
        <v>6705</v>
      </c>
      <c r="E7159" s="32">
        <f t="shared" si="333"/>
        <v>45577</v>
      </c>
      <c r="F7159" s="51">
        <f t="shared" si="334"/>
        <v>0.77083333333333337</v>
      </c>
      <c r="G7159" s="33">
        <f t="shared" si="335"/>
        <v>45577.770833333336</v>
      </c>
    </row>
    <row r="7160" spans="1:7" x14ac:dyDescent="0.45">
      <c r="A7160">
        <v>0</v>
      </c>
      <c r="B7160">
        <v>0</v>
      </c>
      <c r="C7160" t="s">
        <v>6705</v>
      </c>
      <c r="D7160" t="s">
        <v>6706</v>
      </c>
      <c r="E7160" s="32">
        <f t="shared" si="333"/>
        <v>45577</v>
      </c>
      <c r="F7160" s="51">
        <f t="shared" si="334"/>
        <v>0.79166666666666663</v>
      </c>
      <c r="G7160" s="33">
        <f t="shared" si="335"/>
        <v>45577.791666666664</v>
      </c>
    </row>
    <row r="7161" spans="1:7" x14ac:dyDescent="0.45">
      <c r="A7161">
        <v>0.93130000000000002</v>
      </c>
      <c r="B7161">
        <v>5.56</v>
      </c>
      <c r="C7161" t="s">
        <v>6706</v>
      </c>
      <c r="D7161" t="s">
        <v>6707</v>
      </c>
      <c r="E7161" s="32">
        <f t="shared" si="333"/>
        <v>45577</v>
      </c>
      <c r="F7161" s="51">
        <f t="shared" si="334"/>
        <v>0.8125</v>
      </c>
      <c r="G7161" s="33">
        <f t="shared" si="335"/>
        <v>45577.8125</v>
      </c>
    </row>
    <row r="7162" spans="1:7" x14ac:dyDescent="0.45">
      <c r="A7162">
        <v>0.2132</v>
      </c>
      <c r="B7162">
        <v>1.27</v>
      </c>
      <c r="C7162" t="s">
        <v>6707</v>
      </c>
      <c r="D7162" t="s">
        <v>6708</v>
      </c>
      <c r="E7162" s="32">
        <f t="shared" si="333"/>
        <v>45577</v>
      </c>
      <c r="F7162" s="51">
        <f t="shared" si="334"/>
        <v>0.83333333333333337</v>
      </c>
      <c r="G7162" s="33">
        <f t="shared" si="335"/>
        <v>45577.833333333336</v>
      </c>
    </row>
    <row r="7163" spans="1:7" x14ac:dyDescent="0.45">
      <c r="A7163">
        <v>0.1459</v>
      </c>
      <c r="B7163">
        <v>0.87</v>
      </c>
      <c r="C7163" t="s">
        <v>6708</v>
      </c>
      <c r="D7163" t="s">
        <v>6709</v>
      </c>
      <c r="E7163" s="32">
        <f t="shared" si="333"/>
        <v>45577</v>
      </c>
      <c r="F7163" s="51">
        <f t="shared" si="334"/>
        <v>0.85416666666666663</v>
      </c>
      <c r="G7163" s="33">
        <f t="shared" si="335"/>
        <v>45577.854166666664</v>
      </c>
    </row>
    <row r="7164" spans="1:7" x14ac:dyDescent="0.45">
      <c r="A7164">
        <v>0</v>
      </c>
      <c r="B7164">
        <v>0</v>
      </c>
      <c r="C7164" t="s">
        <v>6709</v>
      </c>
      <c r="D7164" t="s">
        <v>6710</v>
      </c>
      <c r="E7164" s="32">
        <f t="shared" si="333"/>
        <v>45577</v>
      </c>
      <c r="F7164" s="51">
        <f t="shared" si="334"/>
        <v>0.875</v>
      </c>
      <c r="G7164" s="33">
        <f t="shared" si="335"/>
        <v>45577.875</v>
      </c>
    </row>
    <row r="7165" spans="1:7" x14ac:dyDescent="0.45">
      <c r="A7165">
        <v>0</v>
      </c>
      <c r="B7165">
        <v>0</v>
      </c>
      <c r="C7165" t="s">
        <v>6710</v>
      </c>
      <c r="D7165" t="s">
        <v>6711</v>
      </c>
      <c r="E7165" s="32">
        <f t="shared" si="333"/>
        <v>45577</v>
      </c>
      <c r="F7165" s="51">
        <f t="shared" si="334"/>
        <v>0.89583333333333337</v>
      </c>
      <c r="G7165" s="33">
        <f t="shared" si="335"/>
        <v>45577.895833333336</v>
      </c>
    </row>
    <row r="7166" spans="1:7" x14ac:dyDescent="0.45">
      <c r="A7166">
        <v>0</v>
      </c>
      <c r="B7166">
        <v>0</v>
      </c>
      <c r="C7166" t="s">
        <v>6711</v>
      </c>
      <c r="D7166" t="s">
        <v>6712</v>
      </c>
      <c r="E7166" s="32">
        <f t="shared" si="333"/>
        <v>45577</v>
      </c>
      <c r="F7166" s="51">
        <f t="shared" si="334"/>
        <v>0.91666666666666663</v>
      </c>
      <c r="G7166" s="33">
        <f t="shared" si="335"/>
        <v>45577.916666666664</v>
      </c>
    </row>
    <row r="7167" spans="1:7" x14ac:dyDescent="0.45">
      <c r="A7167">
        <v>0</v>
      </c>
      <c r="B7167">
        <v>0</v>
      </c>
      <c r="C7167" t="s">
        <v>6712</v>
      </c>
      <c r="D7167" t="s">
        <v>6713</v>
      </c>
      <c r="E7167" s="32">
        <f t="shared" si="333"/>
        <v>45577</v>
      </c>
      <c r="F7167" s="51">
        <f t="shared" si="334"/>
        <v>0.9375</v>
      </c>
      <c r="G7167" s="33">
        <f t="shared" si="335"/>
        <v>45577.9375</v>
      </c>
    </row>
    <row r="7168" spans="1:7" x14ac:dyDescent="0.45">
      <c r="A7168">
        <v>0</v>
      </c>
      <c r="B7168">
        <v>0</v>
      </c>
      <c r="C7168" t="s">
        <v>6713</v>
      </c>
      <c r="D7168" t="s">
        <v>6714</v>
      </c>
      <c r="E7168" s="32">
        <f t="shared" si="333"/>
        <v>45577</v>
      </c>
      <c r="F7168" s="51">
        <f t="shared" si="334"/>
        <v>0.95833333333333337</v>
      </c>
      <c r="G7168" s="33">
        <f t="shared" si="335"/>
        <v>45577.958333333336</v>
      </c>
    </row>
    <row r="7169" spans="1:7" x14ac:dyDescent="0.45">
      <c r="A7169">
        <v>2.24E-2</v>
      </c>
      <c r="B7169">
        <v>0.13</v>
      </c>
      <c r="C7169" t="s">
        <v>6714</v>
      </c>
      <c r="D7169" t="s">
        <v>6715</v>
      </c>
      <c r="E7169" s="32">
        <f t="shared" si="333"/>
        <v>45577</v>
      </c>
      <c r="F7169" s="51">
        <f t="shared" si="334"/>
        <v>0.97916666666666663</v>
      </c>
      <c r="G7169" s="33">
        <f t="shared" si="335"/>
        <v>45577.979166666664</v>
      </c>
    </row>
    <row r="7170" spans="1:7" x14ac:dyDescent="0.45">
      <c r="A7170">
        <v>0</v>
      </c>
      <c r="B7170">
        <v>0</v>
      </c>
      <c r="C7170" t="s">
        <v>6715</v>
      </c>
      <c r="D7170" t="s">
        <v>6716</v>
      </c>
      <c r="E7170" s="32">
        <f t="shared" si="333"/>
        <v>45578</v>
      </c>
      <c r="F7170" s="51">
        <f t="shared" si="334"/>
        <v>0</v>
      </c>
      <c r="G7170" s="33">
        <f t="shared" si="335"/>
        <v>45578</v>
      </c>
    </row>
    <row r="7171" spans="1:7" x14ac:dyDescent="0.45">
      <c r="A7171">
        <v>0</v>
      </c>
      <c r="B7171">
        <v>0</v>
      </c>
      <c r="C7171" t="s">
        <v>6716</v>
      </c>
      <c r="D7171" t="s">
        <v>6717</v>
      </c>
      <c r="E7171" s="32">
        <f t="shared" si="333"/>
        <v>45578</v>
      </c>
      <c r="F7171" s="51">
        <f t="shared" si="334"/>
        <v>2.0833333333333332E-2</v>
      </c>
      <c r="G7171" s="33">
        <f t="shared" si="335"/>
        <v>45578.020833333336</v>
      </c>
    </row>
    <row r="7172" spans="1:7" x14ac:dyDescent="0.45">
      <c r="A7172">
        <v>0</v>
      </c>
      <c r="B7172">
        <v>0</v>
      </c>
      <c r="C7172" t="s">
        <v>6717</v>
      </c>
      <c r="D7172" t="s">
        <v>6718</v>
      </c>
      <c r="E7172" s="32">
        <f t="shared" ref="E7172:E7235" si="336">DATE(MID(C7172,2,4),MID(C7172,7,2),MID(C7172,10,2))</f>
        <v>45578</v>
      </c>
      <c r="F7172" s="51">
        <f t="shared" ref="F7172:F7235" si="337">TIME(MID(C7172,13,2),MID(C7172,16,2),0)</f>
        <v>4.1666666666666664E-2</v>
      </c>
      <c r="G7172" s="33">
        <f t="shared" ref="G7172:G7235" si="338">E7172+F7172</f>
        <v>45578.041666666664</v>
      </c>
    </row>
    <row r="7173" spans="1:7" x14ac:dyDescent="0.45">
      <c r="A7173">
        <v>0</v>
      </c>
      <c r="B7173">
        <v>0</v>
      </c>
      <c r="C7173" t="s">
        <v>6718</v>
      </c>
      <c r="D7173" t="s">
        <v>6719</v>
      </c>
      <c r="E7173" s="32">
        <f t="shared" si="336"/>
        <v>45578</v>
      </c>
      <c r="F7173" s="51">
        <f t="shared" si="337"/>
        <v>6.25E-2</v>
      </c>
      <c r="G7173" s="33">
        <f t="shared" si="338"/>
        <v>45578.0625</v>
      </c>
    </row>
    <row r="7174" spans="1:7" x14ac:dyDescent="0.45">
      <c r="A7174">
        <v>0</v>
      </c>
      <c r="B7174">
        <v>0</v>
      </c>
      <c r="C7174" t="s">
        <v>6719</v>
      </c>
      <c r="D7174" t="s">
        <v>6720</v>
      </c>
      <c r="E7174" s="32">
        <f t="shared" si="336"/>
        <v>45578</v>
      </c>
      <c r="F7174" s="51">
        <f t="shared" si="337"/>
        <v>8.3333333333333329E-2</v>
      </c>
      <c r="G7174" s="33">
        <f t="shared" si="338"/>
        <v>45578.083333333336</v>
      </c>
    </row>
    <row r="7175" spans="1:7" x14ac:dyDescent="0.45">
      <c r="A7175">
        <v>0</v>
      </c>
      <c r="B7175">
        <v>0</v>
      </c>
      <c r="C7175" t="s">
        <v>6720</v>
      </c>
      <c r="D7175" t="s">
        <v>6721</v>
      </c>
      <c r="E7175" s="32">
        <f t="shared" si="336"/>
        <v>45578</v>
      </c>
      <c r="F7175" s="51">
        <f t="shared" si="337"/>
        <v>0.10416666666666667</v>
      </c>
      <c r="G7175" s="33">
        <f t="shared" si="338"/>
        <v>45578.104166666664</v>
      </c>
    </row>
    <row r="7176" spans="1:7" x14ac:dyDescent="0.45">
      <c r="A7176">
        <v>0</v>
      </c>
      <c r="B7176">
        <v>0</v>
      </c>
      <c r="C7176" t="s">
        <v>6721</v>
      </c>
      <c r="D7176" t="s">
        <v>6722</v>
      </c>
      <c r="E7176" s="32">
        <f t="shared" si="336"/>
        <v>45578</v>
      </c>
      <c r="F7176" s="51">
        <f t="shared" si="337"/>
        <v>0.125</v>
      </c>
      <c r="G7176" s="33">
        <f t="shared" si="338"/>
        <v>45578.125</v>
      </c>
    </row>
    <row r="7177" spans="1:7" x14ac:dyDescent="0.45">
      <c r="A7177">
        <v>0</v>
      </c>
      <c r="B7177">
        <v>0</v>
      </c>
      <c r="C7177" t="s">
        <v>6722</v>
      </c>
      <c r="D7177" t="s">
        <v>6723</v>
      </c>
      <c r="E7177" s="32">
        <f t="shared" si="336"/>
        <v>45578</v>
      </c>
      <c r="F7177" s="51">
        <f t="shared" si="337"/>
        <v>0.14583333333333334</v>
      </c>
      <c r="G7177" s="33">
        <f t="shared" si="338"/>
        <v>45578.145833333336</v>
      </c>
    </row>
    <row r="7178" spans="1:7" x14ac:dyDescent="0.45">
      <c r="A7178">
        <v>0</v>
      </c>
      <c r="B7178">
        <v>0</v>
      </c>
      <c r="C7178" t="s">
        <v>6723</v>
      </c>
      <c r="D7178" t="s">
        <v>6724</v>
      </c>
      <c r="E7178" s="32">
        <f t="shared" si="336"/>
        <v>45578</v>
      </c>
      <c r="F7178" s="51">
        <f t="shared" si="337"/>
        <v>0.16666666666666666</v>
      </c>
      <c r="G7178" s="33">
        <f t="shared" si="338"/>
        <v>45578.166666666664</v>
      </c>
    </row>
    <row r="7179" spans="1:7" x14ac:dyDescent="0.45">
      <c r="A7179">
        <v>0</v>
      </c>
      <c r="B7179">
        <v>0</v>
      </c>
      <c r="C7179" t="s">
        <v>6724</v>
      </c>
      <c r="D7179" t="s">
        <v>6725</v>
      </c>
      <c r="E7179" s="32">
        <f t="shared" si="336"/>
        <v>45578</v>
      </c>
      <c r="F7179" s="51">
        <f t="shared" si="337"/>
        <v>0.1875</v>
      </c>
      <c r="G7179" s="33">
        <f t="shared" si="338"/>
        <v>45578.1875</v>
      </c>
    </row>
    <row r="7180" spans="1:7" x14ac:dyDescent="0.45">
      <c r="A7180">
        <v>0</v>
      </c>
      <c r="B7180">
        <v>0</v>
      </c>
      <c r="C7180" t="s">
        <v>6725</v>
      </c>
      <c r="D7180" t="s">
        <v>6726</v>
      </c>
      <c r="E7180" s="32">
        <f t="shared" si="336"/>
        <v>45578</v>
      </c>
      <c r="F7180" s="51">
        <f t="shared" si="337"/>
        <v>0.20833333333333334</v>
      </c>
      <c r="G7180" s="33">
        <f t="shared" si="338"/>
        <v>45578.208333333336</v>
      </c>
    </row>
    <row r="7181" spans="1:7" x14ac:dyDescent="0.45">
      <c r="A7181">
        <v>0</v>
      </c>
      <c r="B7181">
        <v>0</v>
      </c>
      <c r="C7181" t="s">
        <v>6726</v>
      </c>
      <c r="D7181" t="s">
        <v>6727</v>
      </c>
      <c r="E7181" s="32">
        <f t="shared" si="336"/>
        <v>45578</v>
      </c>
      <c r="F7181" s="51">
        <f t="shared" si="337"/>
        <v>0.22916666666666666</v>
      </c>
      <c r="G7181" s="33">
        <f t="shared" si="338"/>
        <v>45578.229166666664</v>
      </c>
    </row>
    <row r="7182" spans="1:7" x14ac:dyDescent="0.45">
      <c r="A7182">
        <v>0</v>
      </c>
      <c r="B7182">
        <v>0</v>
      </c>
      <c r="C7182" t="s">
        <v>6727</v>
      </c>
      <c r="D7182" t="s">
        <v>6728</v>
      </c>
      <c r="E7182" s="32">
        <f t="shared" si="336"/>
        <v>45578</v>
      </c>
      <c r="F7182" s="51">
        <f t="shared" si="337"/>
        <v>0.25</v>
      </c>
      <c r="G7182" s="33">
        <f t="shared" si="338"/>
        <v>45578.25</v>
      </c>
    </row>
    <row r="7183" spans="1:7" x14ac:dyDescent="0.45">
      <c r="A7183">
        <v>0</v>
      </c>
      <c r="B7183">
        <v>0</v>
      </c>
      <c r="C7183" t="s">
        <v>6728</v>
      </c>
      <c r="D7183" t="s">
        <v>6729</v>
      </c>
      <c r="E7183" s="32">
        <f t="shared" si="336"/>
        <v>45578</v>
      </c>
      <c r="F7183" s="51">
        <f t="shared" si="337"/>
        <v>0.27083333333333331</v>
      </c>
      <c r="G7183" s="33">
        <f t="shared" si="338"/>
        <v>45578.270833333336</v>
      </c>
    </row>
    <row r="7184" spans="1:7" x14ac:dyDescent="0.45">
      <c r="A7184">
        <v>0</v>
      </c>
      <c r="B7184">
        <v>0</v>
      </c>
      <c r="C7184" t="s">
        <v>6729</v>
      </c>
      <c r="D7184" t="s">
        <v>6730</v>
      </c>
      <c r="E7184" s="32">
        <f t="shared" si="336"/>
        <v>45578</v>
      </c>
      <c r="F7184" s="51">
        <f t="shared" si="337"/>
        <v>0.29166666666666669</v>
      </c>
      <c r="G7184" s="33">
        <f t="shared" si="338"/>
        <v>45578.291666666664</v>
      </c>
    </row>
    <row r="7185" spans="1:7" x14ac:dyDescent="0.45">
      <c r="A7185">
        <v>0</v>
      </c>
      <c r="B7185">
        <v>0</v>
      </c>
      <c r="C7185" t="s">
        <v>6730</v>
      </c>
      <c r="D7185" t="s">
        <v>6731</v>
      </c>
      <c r="E7185" s="32">
        <f t="shared" si="336"/>
        <v>45578</v>
      </c>
      <c r="F7185" s="51">
        <f t="shared" si="337"/>
        <v>0.3125</v>
      </c>
      <c r="G7185" s="33">
        <f t="shared" si="338"/>
        <v>45578.3125</v>
      </c>
    </row>
    <row r="7186" spans="1:7" x14ac:dyDescent="0.45">
      <c r="A7186">
        <v>0</v>
      </c>
      <c r="B7186">
        <v>0</v>
      </c>
      <c r="C7186" t="s">
        <v>6731</v>
      </c>
      <c r="D7186" t="s">
        <v>6732</v>
      </c>
      <c r="E7186" s="32">
        <f t="shared" si="336"/>
        <v>45578</v>
      </c>
      <c r="F7186" s="51">
        <f t="shared" si="337"/>
        <v>0.33333333333333331</v>
      </c>
      <c r="G7186" s="33">
        <f t="shared" si="338"/>
        <v>45578.333333333336</v>
      </c>
    </row>
    <row r="7187" spans="1:7" x14ac:dyDescent="0.45">
      <c r="A7187">
        <v>0</v>
      </c>
      <c r="B7187">
        <v>0</v>
      </c>
      <c r="C7187" t="s">
        <v>6732</v>
      </c>
      <c r="D7187" t="s">
        <v>6733</v>
      </c>
      <c r="E7187" s="32">
        <f t="shared" si="336"/>
        <v>45578</v>
      </c>
      <c r="F7187" s="51">
        <f t="shared" si="337"/>
        <v>0.35416666666666669</v>
      </c>
      <c r="G7187" s="33">
        <f t="shared" si="338"/>
        <v>45578.354166666664</v>
      </c>
    </row>
    <row r="7188" spans="1:7" x14ac:dyDescent="0.45">
      <c r="A7188">
        <v>0</v>
      </c>
      <c r="B7188">
        <v>0</v>
      </c>
      <c r="C7188" t="s">
        <v>6733</v>
      </c>
      <c r="D7188" t="s">
        <v>6734</v>
      </c>
      <c r="E7188" s="32">
        <f t="shared" si="336"/>
        <v>45578</v>
      </c>
      <c r="F7188" s="51">
        <f t="shared" si="337"/>
        <v>0.375</v>
      </c>
      <c r="G7188" s="33">
        <f t="shared" si="338"/>
        <v>45578.375</v>
      </c>
    </row>
    <row r="7189" spans="1:7" x14ac:dyDescent="0.45">
      <c r="A7189">
        <v>0.20200000000000001</v>
      </c>
      <c r="B7189">
        <v>1.21</v>
      </c>
      <c r="C7189" t="s">
        <v>6734</v>
      </c>
      <c r="D7189" t="s">
        <v>6735</v>
      </c>
      <c r="E7189" s="32">
        <f t="shared" si="336"/>
        <v>45578</v>
      </c>
      <c r="F7189" s="51">
        <f t="shared" si="337"/>
        <v>0.39583333333333331</v>
      </c>
      <c r="G7189" s="33">
        <f t="shared" si="338"/>
        <v>45578.395833333336</v>
      </c>
    </row>
    <row r="7190" spans="1:7" x14ac:dyDescent="0.45">
      <c r="A7190">
        <v>0.2581</v>
      </c>
      <c r="B7190">
        <v>1.54</v>
      </c>
      <c r="C7190" t="s">
        <v>6735</v>
      </c>
      <c r="D7190" t="s">
        <v>6736</v>
      </c>
      <c r="E7190" s="32">
        <f t="shared" si="336"/>
        <v>45578</v>
      </c>
      <c r="F7190" s="51">
        <f t="shared" si="337"/>
        <v>0.41666666666666669</v>
      </c>
      <c r="G7190" s="33">
        <f t="shared" si="338"/>
        <v>45578.416666666664</v>
      </c>
    </row>
    <row r="7191" spans="1:7" x14ac:dyDescent="0.45">
      <c r="A7191">
        <v>0</v>
      </c>
      <c r="B7191">
        <v>0</v>
      </c>
      <c r="C7191" t="s">
        <v>6736</v>
      </c>
      <c r="D7191" t="s">
        <v>6737</v>
      </c>
      <c r="E7191" s="32">
        <f t="shared" si="336"/>
        <v>45578</v>
      </c>
      <c r="F7191" s="51">
        <f t="shared" si="337"/>
        <v>0.4375</v>
      </c>
      <c r="G7191" s="33">
        <f t="shared" si="338"/>
        <v>45578.4375</v>
      </c>
    </row>
    <row r="7192" spans="1:7" x14ac:dyDescent="0.45">
      <c r="A7192">
        <v>0</v>
      </c>
      <c r="B7192">
        <v>0</v>
      </c>
      <c r="C7192" t="s">
        <v>6737</v>
      </c>
      <c r="D7192" t="s">
        <v>6738</v>
      </c>
      <c r="E7192" s="32">
        <f t="shared" si="336"/>
        <v>45578</v>
      </c>
      <c r="F7192" s="51">
        <f t="shared" si="337"/>
        <v>0.45833333333333331</v>
      </c>
      <c r="G7192" s="33">
        <f t="shared" si="338"/>
        <v>45578.458333333336</v>
      </c>
    </row>
    <row r="7193" spans="1:7" x14ac:dyDescent="0.45">
      <c r="A7193">
        <v>0</v>
      </c>
      <c r="B7193">
        <v>0</v>
      </c>
      <c r="C7193" t="s">
        <v>6738</v>
      </c>
      <c r="D7193" t="s">
        <v>6739</v>
      </c>
      <c r="E7193" s="32">
        <f t="shared" si="336"/>
        <v>45578</v>
      </c>
      <c r="F7193" s="51">
        <f t="shared" si="337"/>
        <v>0.47916666666666669</v>
      </c>
      <c r="G7193" s="33">
        <f t="shared" si="338"/>
        <v>45578.479166666664</v>
      </c>
    </row>
    <row r="7194" spans="1:7" x14ac:dyDescent="0.45">
      <c r="A7194">
        <v>0</v>
      </c>
      <c r="B7194">
        <v>0</v>
      </c>
      <c r="C7194" t="s">
        <v>6739</v>
      </c>
      <c r="D7194" t="s">
        <v>6740</v>
      </c>
      <c r="E7194" s="32">
        <f t="shared" si="336"/>
        <v>45578</v>
      </c>
      <c r="F7194" s="51">
        <f t="shared" si="337"/>
        <v>0.5</v>
      </c>
      <c r="G7194" s="33">
        <f t="shared" si="338"/>
        <v>45578.5</v>
      </c>
    </row>
    <row r="7195" spans="1:7" x14ac:dyDescent="0.45">
      <c r="A7195">
        <v>0</v>
      </c>
      <c r="B7195">
        <v>0</v>
      </c>
      <c r="C7195" t="s">
        <v>6740</v>
      </c>
      <c r="D7195" t="s">
        <v>6741</v>
      </c>
      <c r="E7195" s="32">
        <f t="shared" si="336"/>
        <v>45578</v>
      </c>
      <c r="F7195" s="51">
        <f t="shared" si="337"/>
        <v>0.52083333333333337</v>
      </c>
      <c r="G7195" s="33">
        <f t="shared" si="338"/>
        <v>45578.520833333336</v>
      </c>
    </row>
    <row r="7196" spans="1:7" x14ac:dyDescent="0.45">
      <c r="A7196">
        <v>0</v>
      </c>
      <c r="B7196">
        <v>0</v>
      </c>
      <c r="C7196" t="s">
        <v>6741</v>
      </c>
      <c r="D7196" t="s">
        <v>6742</v>
      </c>
      <c r="E7196" s="32">
        <f t="shared" si="336"/>
        <v>45578</v>
      </c>
      <c r="F7196" s="51">
        <f t="shared" si="337"/>
        <v>0.54166666666666663</v>
      </c>
      <c r="G7196" s="33">
        <f t="shared" si="338"/>
        <v>45578.541666666664</v>
      </c>
    </row>
    <row r="7197" spans="1:7" x14ac:dyDescent="0.45">
      <c r="A7197">
        <v>0</v>
      </c>
      <c r="B7197">
        <v>0</v>
      </c>
      <c r="C7197" t="s">
        <v>6742</v>
      </c>
      <c r="D7197" t="s">
        <v>6743</v>
      </c>
      <c r="E7197" s="32">
        <f t="shared" si="336"/>
        <v>45578</v>
      </c>
      <c r="F7197" s="51">
        <f t="shared" si="337"/>
        <v>0.5625</v>
      </c>
      <c r="G7197" s="33">
        <f t="shared" si="338"/>
        <v>45578.5625</v>
      </c>
    </row>
    <row r="7198" spans="1:7" x14ac:dyDescent="0.45">
      <c r="A7198">
        <v>0</v>
      </c>
      <c r="B7198">
        <v>0</v>
      </c>
      <c r="C7198" t="s">
        <v>6743</v>
      </c>
      <c r="D7198" t="s">
        <v>6744</v>
      </c>
      <c r="E7198" s="32">
        <f t="shared" si="336"/>
        <v>45578</v>
      </c>
      <c r="F7198" s="51">
        <f t="shared" si="337"/>
        <v>0.58333333333333337</v>
      </c>
      <c r="G7198" s="33">
        <f t="shared" si="338"/>
        <v>45578.583333333336</v>
      </c>
    </row>
    <row r="7199" spans="1:7" x14ac:dyDescent="0.45">
      <c r="A7199">
        <v>0</v>
      </c>
      <c r="B7199">
        <v>0</v>
      </c>
      <c r="C7199" t="s">
        <v>6744</v>
      </c>
      <c r="D7199" t="s">
        <v>6745</v>
      </c>
      <c r="E7199" s="32">
        <f t="shared" si="336"/>
        <v>45578</v>
      </c>
      <c r="F7199" s="51">
        <f t="shared" si="337"/>
        <v>0.60416666666666663</v>
      </c>
      <c r="G7199" s="33">
        <f t="shared" si="338"/>
        <v>45578.604166666664</v>
      </c>
    </row>
    <row r="7200" spans="1:7" x14ac:dyDescent="0.45">
      <c r="A7200">
        <v>0</v>
      </c>
      <c r="B7200">
        <v>0</v>
      </c>
      <c r="C7200" t="s">
        <v>6745</v>
      </c>
      <c r="D7200" t="s">
        <v>6746</v>
      </c>
      <c r="E7200" s="32">
        <f t="shared" si="336"/>
        <v>45578</v>
      </c>
      <c r="F7200" s="51">
        <f t="shared" si="337"/>
        <v>0.625</v>
      </c>
      <c r="G7200" s="33">
        <f t="shared" si="338"/>
        <v>45578.625</v>
      </c>
    </row>
    <row r="7201" spans="1:7" x14ac:dyDescent="0.45">
      <c r="A7201">
        <v>0</v>
      </c>
      <c r="B7201">
        <v>0</v>
      </c>
      <c r="C7201" t="s">
        <v>6746</v>
      </c>
      <c r="D7201" t="s">
        <v>6747</v>
      </c>
      <c r="E7201" s="32">
        <f t="shared" si="336"/>
        <v>45578</v>
      </c>
      <c r="F7201" s="51">
        <f t="shared" si="337"/>
        <v>0.64583333333333337</v>
      </c>
      <c r="G7201" s="33">
        <f t="shared" si="338"/>
        <v>45578.645833333336</v>
      </c>
    </row>
    <row r="7202" spans="1:7" x14ac:dyDescent="0.45">
      <c r="A7202">
        <v>0</v>
      </c>
      <c r="B7202">
        <v>0</v>
      </c>
      <c r="C7202" t="s">
        <v>6747</v>
      </c>
      <c r="D7202" t="s">
        <v>6748</v>
      </c>
      <c r="E7202" s="32">
        <f t="shared" si="336"/>
        <v>45578</v>
      </c>
      <c r="F7202" s="51">
        <f t="shared" si="337"/>
        <v>0.66666666666666663</v>
      </c>
      <c r="G7202" s="33">
        <f t="shared" si="338"/>
        <v>45578.666666666664</v>
      </c>
    </row>
    <row r="7203" spans="1:7" x14ac:dyDescent="0.45">
      <c r="A7203">
        <v>0</v>
      </c>
      <c r="B7203">
        <v>0</v>
      </c>
      <c r="C7203" t="s">
        <v>6748</v>
      </c>
      <c r="D7203" t="s">
        <v>6749</v>
      </c>
      <c r="E7203" s="32">
        <f t="shared" si="336"/>
        <v>45578</v>
      </c>
      <c r="F7203" s="51">
        <f t="shared" si="337"/>
        <v>0.6875</v>
      </c>
      <c r="G7203" s="33">
        <f t="shared" si="338"/>
        <v>45578.6875</v>
      </c>
    </row>
    <row r="7204" spans="1:7" x14ac:dyDescent="0.45">
      <c r="A7204">
        <v>6.4743000000000004</v>
      </c>
      <c r="B7204">
        <v>38.619999999999997</v>
      </c>
      <c r="C7204" t="s">
        <v>6749</v>
      </c>
      <c r="D7204" t="s">
        <v>6750</v>
      </c>
      <c r="E7204" s="32">
        <f t="shared" si="336"/>
        <v>45578</v>
      </c>
      <c r="F7204" s="51">
        <f t="shared" si="337"/>
        <v>0.70833333333333337</v>
      </c>
      <c r="G7204" s="33">
        <f t="shared" si="338"/>
        <v>45578.708333333336</v>
      </c>
    </row>
    <row r="7205" spans="1:7" x14ac:dyDescent="0.45">
      <c r="A7205">
        <v>0.66200000000000003</v>
      </c>
      <c r="B7205">
        <v>3.95</v>
      </c>
      <c r="C7205" t="s">
        <v>6750</v>
      </c>
      <c r="D7205" t="s">
        <v>6751</v>
      </c>
      <c r="E7205" s="32">
        <f t="shared" si="336"/>
        <v>45578</v>
      </c>
      <c r="F7205" s="51">
        <f t="shared" si="337"/>
        <v>0.72916666666666663</v>
      </c>
      <c r="G7205" s="33">
        <f t="shared" si="338"/>
        <v>45578.729166666664</v>
      </c>
    </row>
    <row r="7206" spans="1:7" x14ac:dyDescent="0.45">
      <c r="A7206">
        <v>0</v>
      </c>
      <c r="B7206">
        <v>0</v>
      </c>
      <c r="C7206" t="s">
        <v>6751</v>
      </c>
      <c r="D7206" t="s">
        <v>6752</v>
      </c>
      <c r="E7206" s="32">
        <f t="shared" si="336"/>
        <v>45578</v>
      </c>
      <c r="F7206" s="51">
        <f t="shared" si="337"/>
        <v>0.75</v>
      </c>
      <c r="G7206" s="33">
        <f t="shared" si="338"/>
        <v>45578.75</v>
      </c>
    </row>
    <row r="7207" spans="1:7" x14ac:dyDescent="0.45">
      <c r="A7207">
        <v>8.1574000000000009</v>
      </c>
      <c r="B7207">
        <v>48.67</v>
      </c>
      <c r="C7207" t="s">
        <v>6752</v>
      </c>
      <c r="D7207" t="s">
        <v>6753</v>
      </c>
      <c r="E7207" s="32">
        <f t="shared" si="336"/>
        <v>45578</v>
      </c>
      <c r="F7207" s="51">
        <f t="shared" si="337"/>
        <v>0.77083333333333337</v>
      </c>
      <c r="G7207" s="33">
        <f t="shared" si="338"/>
        <v>45578.770833333336</v>
      </c>
    </row>
    <row r="7208" spans="1:7" x14ac:dyDescent="0.45">
      <c r="A7208">
        <v>3.3700000000000001E-2</v>
      </c>
      <c r="B7208">
        <v>0.2</v>
      </c>
      <c r="C7208" t="s">
        <v>6753</v>
      </c>
      <c r="D7208" t="s">
        <v>6754</v>
      </c>
      <c r="E7208" s="32">
        <f t="shared" si="336"/>
        <v>45578</v>
      </c>
      <c r="F7208" s="51">
        <f t="shared" si="337"/>
        <v>0.79166666666666663</v>
      </c>
      <c r="G7208" s="33">
        <f t="shared" si="338"/>
        <v>45578.791666666664</v>
      </c>
    </row>
    <row r="7209" spans="1:7" x14ac:dyDescent="0.45">
      <c r="A7209">
        <v>0.35909999999999997</v>
      </c>
      <c r="B7209">
        <v>2.14</v>
      </c>
      <c r="C7209" t="s">
        <v>6754</v>
      </c>
      <c r="D7209" t="s">
        <v>6755</v>
      </c>
      <c r="E7209" s="32">
        <f t="shared" si="336"/>
        <v>45578</v>
      </c>
      <c r="F7209" s="51">
        <f t="shared" si="337"/>
        <v>0.8125</v>
      </c>
      <c r="G7209" s="33">
        <f t="shared" si="338"/>
        <v>45578.8125</v>
      </c>
    </row>
    <row r="7210" spans="1:7" x14ac:dyDescent="0.45">
      <c r="A7210">
        <v>5.6099999999999997E-2</v>
      </c>
      <c r="B7210">
        <v>0.33</v>
      </c>
      <c r="C7210" t="s">
        <v>6755</v>
      </c>
      <c r="D7210" t="s">
        <v>6756</v>
      </c>
      <c r="E7210" s="32">
        <f t="shared" si="336"/>
        <v>45578</v>
      </c>
      <c r="F7210" s="51">
        <f t="shared" si="337"/>
        <v>0.83333333333333337</v>
      </c>
      <c r="G7210" s="33">
        <f t="shared" si="338"/>
        <v>45578.833333333336</v>
      </c>
    </row>
    <row r="7211" spans="1:7" x14ac:dyDescent="0.45">
      <c r="A7211">
        <v>0</v>
      </c>
      <c r="B7211">
        <v>0</v>
      </c>
      <c r="C7211" t="s">
        <v>6756</v>
      </c>
      <c r="D7211" t="s">
        <v>6757</v>
      </c>
      <c r="E7211" s="32">
        <f t="shared" si="336"/>
        <v>45578</v>
      </c>
      <c r="F7211" s="51">
        <f t="shared" si="337"/>
        <v>0.85416666666666663</v>
      </c>
      <c r="G7211" s="33">
        <f t="shared" si="338"/>
        <v>45578.854166666664</v>
      </c>
    </row>
    <row r="7212" spans="1:7" x14ac:dyDescent="0.45">
      <c r="A7212">
        <v>0</v>
      </c>
      <c r="B7212">
        <v>0</v>
      </c>
      <c r="C7212" t="s">
        <v>6757</v>
      </c>
      <c r="D7212" t="s">
        <v>6758</v>
      </c>
      <c r="E7212" s="32">
        <f t="shared" si="336"/>
        <v>45578</v>
      </c>
      <c r="F7212" s="51">
        <f t="shared" si="337"/>
        <v>0.875</v>
      </c>
      <c r="G7212" s="33">
        <f t="shared" si="338"/>
        <v>45578.875</v>
      </c>
    </row>
    <row r="7213" spans="1:7" x14ac:dyDescent="0.45">
      <c r="A7213">
        <v>0</v>
      </c>
      <c r="B7213">
        <v>0</v>
      </c>
      <c r="C7213" t="s">
        <v>6758</v>
      </c>
      <c r="D7213" t="s">
        <v>6759</v>
      </c>
      <c r="E7213" s="32">
        <f t="shared" si="336"/>
        <v>45578</v>
      </c>
      <c r="F7213" s="51">
        <f t="shared" si="337"/>
        <v>0.89583333333333337</v>
      </c>
      <c r="G7213" s="33">
        <f t="shared" si="338"/>
        <v>45578.895833333336</v>
      </c>
    </row>
    <row r="7214" spans="1:7" x14ac:dyDescent="0.45">
      <c r="A7214">
        <v>0.20200000000000001</v>
      </c>
      <c r="B7214">
        <v>1.21</v>
      </c>
      <c r="C7214" t="s">
        <v>6759</v>
      </c>
      <c r="D7214" t="s">
        <v>6760</v>
      </c>
      <c r="E7214" s="32">
        <f t="shared" si="336"/>
        <v>45578</v>
      </c>
      <c r="F7214" s="51">
        <f t="shared" si="337"/>
        <v>0.91666666666666663</v>
      </c>
      <c r="G7214" s="33">
        <f t="shared" si="338"/>
        <v>45578.916666666664</v>
      </c>
    </row>
    <row r="7215" spans="1:7" x14ac:dyDescent="0.45">
      <c r="A7215">
        <v>0</v>
      </c>
      <c r="B7215">
        <v>0</v>
      </c>
      <c r="C7215" t="s">
        <v>6760</v>
      </c>
      <c r="D7215" t="s">
        <v>6761</v>
      </c>
      <c r="E7215" s="32">
        <f t="shared" si="336"/>
        <v>45578</v>
      </c>
      <c r="F7215" s="51">
        <f t="shared" si="337"/>
        <v>0.9375</v>
      </c>
      <c r="G7215" s="33">
        <f t="shared" si="338"/>
        <v>45578.9375</v>
      </c>
    </row>
    <row r="7216" spans="1:7" x14ac:dyDescent="0.45">
      <c r="A7216">
        <v>0</v>
      </c>
      <c r="B7216">
        <v>0</v>
      </c>
      <c r="C7216" t="s">
        <v>6761</v>
      </c>
      <c r="D7216" t="s">
        <v>6762</v>
      </c>
      <c r="E7216" s="32">
        <f t="shared" si="336"/>
        <v>45578</v>
      </c>
      <c r="F7216" s="51">
        <f t="shared" si="337"/>
        <v>0.95833333333333337</v>
      </c>
      <c r="G7216" s="33">
        <f t="shared" si="338"/>
        <v>45578.958333333336</v>
      </c>
    </row>
    <row r="7217" spans="1:7" x14ac:dyDescent="0.45">
      <c r="A7217">
        <v>0</v>
      </c>
      <c r="B7217">
        <v>0</v>
      </c>
      <c r="C7217" t="s">
        <v>6762</v>
      </c>
      <c r="D7217" t="s">
        <v>6763</v>
      </c>
      <c r="E7217" s="32">
        <f t="shared" si="336"/>
        <v>45578</v>
      </c>
      <c r="F7217" s="51">
        <f t="shared" si="337"/>
        <v>0.97916666666666663</v>
      </c>
      <c r="G7217" s="33">
        <f t="shared" si="338"/>
        <v>45578.979166666664</v>
      </c>
    </row>
    <row r="7218" spans="1:7" x14ac:dyDescent="0.45">
      <c r="A7218">
        <v>0</v>
      </c>
      <c r="B7218">
        <v>0</v>
      </c>
      <c r="C7218" t="s">
        <v>6763</v>
      </c>
      <c r="D7218" t="s">
        <v>6764</v>
      </c>
      <c r="E7218" s="32">
        <f t="shared" si="336"/>
        <v>45579</v>
      </c>
      <c r="F7218" s="51">
        <f t="shared" si="337"/>
        <v>0</v>
      </c>
      <c r="G7218" s="33">
        <f t="shared" si="338"/>
        <v>45579</v>
      </c>
    </row>
    <row r="7219" spans="1:7" x14ac:dyDescent="0.45">
      <c r="A7219">
        <v>0</v>
      </c>
      <c r="B7219">
        <v>0</v>
      </c>
      <c r="C7219" t="s">
        <v>6764</v>
      </c>
      <c r="D7219" t="s">
        <v>6765</v>
      </c>
      <c r="E7219" s="32">
        <f t="shared" si="336"/>
        <v>45579</v>
      </c>
      <c r="F7219" s="51">
        <f t="shared" si="337"/>
        <v>2.0833333333333332E-2</v>
      </c>
      <c r="G7219" s="33">
        <f t="shared" si="338"/>
        <v>45579.020833333336</v>
      </c>
    </row>
    <row r="7220" spans="1:7" x14ac:dyDescent="0.45">
      <c r="A7220">
        <v>0</v>
      </c>
      <c r="B7220">
        <v>0</v>
      </c>
      <c r="C7220" t="s">
        <v>6765</v>
      </c>
      <c r="D7220" t="s">
        <v>6766</v>
      </c>
      <c r="E7220" s="32">
        <f t="shared" si="336"/>
        <v>45579</v>
      </c>
      <c r="F7220" s="51">
        <f t="shared" si="337"/>
        <v>4.1666666666666664E-2</v>
      </c>
      <c r="G7220" s="33">
        <f t="shared" si="338"/>
        <v>45579.041666666664</v>
      </c>
    </row>
    <row r="7221" spans="1:7" x14ac:dyDescent="0.45">
      <c r="A7221">
        <v>0</v>
      </c>
      <c r="B7221">
        <v>0</v>
      </c>
      <c r="C7221" t="s">
        <v>6766</v>
      </c>
      <c r="D7221" t="s">
        <v>6767</v>
      </c>
      <c r="E7221" s="32">
        <f t="shared" si="336"/>
        <v>45579</v>
      </c>
      <c r="F7221" s="51">
        <f t="shared" si="337"/>
        <v>6.25E-2</v>
      </c>
      <c r="G7221" s="33">
        <f t="shared" si="338"/>
        <v>45579.0625</v>
      </c>
    </row>
    <row r="7222" spans="1:7" x14ac:dyDescent="0.45">
      <c r="A7222">
        <v>0</v>
      </c>
      <c r="B7222">
        <v>0</v>
      </c>
      <c r="C7222" t="s">
        <v>6767</v>
      </c>
      <c r="D7222" t="s">
        <v>6768</v>
      </c>
      <c r="E7222" s="32">
        <f t="shared" si="336"/>
        <v>45579</v>
      </c>
      <c r="F7222" s="51">
        <f t="shared" si="337"/>
        <v>8.3333333333333329E-2</v>
      </c>
      <c r="G7222" s="33">
        <f t="shared" si="338"/>
        <v>45579.083333333336</v>
      </c>
    </row>
    <row r="7223" spans="1:7" x14ac:dyDescent="0.45">
      <c r="A7223">
        <v>0</v>
      </c>
      <c r="B7223">
        <v>0</v>
      </c>
      <c r="C7223" t="s">
        <v>6768</v>
      </c>
      <c r="D7223" t="s">
        <v>6769</v>
      </c>
      <c r="E7223" s="32">
        <f t="shared" si="336"/>
        <v>45579</v>
      </c>
      <c r="F7223" s="51">
        <f t="shared" si="337"/>
        <v>0.10416666666666667</v>
      </c>
      <c r="G7223" s="33">
        <f t="shared" si="338"/>
        <v>45579.104166666664</v>
      </c>
    </row>
    <row r="7224" spans="1:7" x14ac:dyDescent="0.45">
      <c r="A7224">
        <v>0</v>
      </c>
      <c r="B7224">
        <v>0</v>
      </c>
      <c r="C7224" t="s">
        <v>6769</v>
      </c>
      <c r="D7224" t="s">
        <v>6770</v>
      </c>
      <c r="E7224" s="32">
        <f t="shared" si="336"/>
        <v>45579</v>
      </c>
      <c r="F7224" s="51">
        <f t="shared" si="337"/>
        <v>0.125</v>
      </c>
      <c r="G7224" s="33">
        <f t="shared" si="338"/>
        <v>45579.125</v>
      </c>
    </row>
    <row r="7225" spans="1:7" x14ac:dyDescent="0.45">
      <c r="A7225">
        <v>0</v>
      </c>
      <c r="B7225">
        <v>0</v>
      </c>
      <c r="C7225" t="s">
        <v>6770</v>
      </c>
      <c r="D7225" t="s">
        <v>6771</v>
      </c>
      <c r="E7225" s="32">
        <f t="shared" si="336"/>
        <v>45579</v>
      </c>
      <c r="F7225" s="51">
        <f t="shared" si="337"/>
        <v>0.14583333333333334</v>
      </c>
      <c r="G7225" s="33">
        <f t="shared" si="338"/>
        <v>45579.145833333336</v>
      </c>
    </row>
    <row r="7226" spans="1:7" x14ac:dyDescent="0.45">
      <c r="A7226">
        <v>0</v>
      </c>
      <c r="B7226">
        <v>0</v>
      </c>
      <c r="C7226" t="s">
        <v>6771</v>
      </c>
      <c r="D7226" t="s">
        <v>6772</v>
      </c>
      <c r="E7226" s="32">
        <f t="shared" si="336"/>
        <v>45579</v>
      </c>
      <c r="F7226" s="51">
        <f t="shared" si="337"/>
        <v>0.16666666666666666</v>
      </c>
      <c r="G7226" s="33">
        <f t="shared" si="338"/>
        <v>45579.166666666664</v>
      </c>
    </row>
    <row r="7227" spans="1:7" x14ac:dyDescent="0.45">
      <c r="A7227">
        <v>0</v>
      </c>
      <c r="B7227">
        <v>0</v>
      </c>
      <c r="C7227" t="s">
        <v>6772</v>
      </c>
      <c r="D7227" t="s">
        <v>6773</v>
      </c>
      <c r="E7227" s="32">
        <f t="shared" si="336"/>
        <v>45579</v>
      </c>
      <c r="F7227" s="51">
        <f t="shared" si="337"/>
        <v>0.1875</v>
      </c>
      <c r="G7227" s="33">
        <f t="shared" si="338"/>
        <v>45579.1875</v>
      </c>
    </row>
    <row r="7228" spans="1:7" x14ac:dyDescent="0.45">
      <c r="A7228">
        <v>0</v>
      </c>
      <c r="B7228">
        <v>0</v>
      </c>
      <c r="C7228" t="s">
        <v>6773</v>
      </c>
      <c r="D7228" t="s">
        <v>6774</v>
      </c>
      <c r="E7228" s="32">
        <f t="shared" si="336"/>
        <v>45579</v>
      </c>
      <c r="F7228" s="51">
        <f t="shared" si="337"/>
        <v>0.20833333333333334</v>
      </c>
      <c r="G7228" s="33">
        <f t="shared" si="338"/>
        <v>45579.208333333336</v>
      </c>
    </row>
    <row r="7229" spans="1:7" x14ac:dyDescent="0.45">
      <c r="A7229">
        <v>0</v>
      </c>
      <c r="B7229">
        <v>0</v>
      </c>
      <c r="C7229" t="s">
        <v>6774</v>
      </c>
      <c r="D7229" t="s">
        <v>6775</v>
      </c>
      <c r="E7229" s="32">
        <f t="shared" si="336"/>
        <v>45579</v>
      </c>
      <c r="F7229" s="51">
        <f t="shared" si="337"/>
        <v>0.22916666666666666</v>
      </c>
      <c r="G7229" s="33">
        <f t="shared" si="338"/>
        <v>45579.229166666664</v>
      </c>
    </row>
    <row r="7230" spans="1:7" x14ac:dyDescent="0.45">
      <c r="A7230">
        <v>0</v>
      </c>
      <c r="B7230">
        <v>0</v>
      </c>
      <c r="C7230" t="s">
        <v>6775</v>
      </c>
      <c r="D7230" t="s">
        <v>6776</v>
      </c>
      <c r="E7230" s="32">
        <f t="shared" si="336"/>
        <v>45579</v>
      </c>
      <c r="F7230" s="51">
        <f t="shared" si="337"/>
        <v>0.25</v>
      </c>
      <c r="G7230" s="33">
        <f t="shared" si="338"/>
        <v>45579.25</v>
      </c>
    </row>
    <row r="7231" spans="1:7" x14ac:dyDescent="0.45">
      <c r="A7231">
        <v>0</v>
      </c>
      <c r="B7231">
        <v>0</v>
      </c>
      <c r="C7231" t="s">
        <v>6776</v>
      </c>
      <c r="D7231" t="s">
        <v>6777</v>
      </c>
      <c r="E7231" s="32">
        <f t="shared" si="336"/>
        <v>45579</v>
      </c>
      <c r="F7231" s="51">
        <f t="shared" si="337"/>
        <v>0.27083333333333331</v>
      </c>
      <c r="G7231" s="33">
        <f t="shared" si="338"/>
        <v>45579.270833333336</v>
      </c>
    </row>
    <row r="7232" spans="1:7" x14ac:dyDescent="0.45">
      <c r="A7232">
        <v>0</v>
      </c>
      <c r="B7232">
        <v>0</v>
      </c>
      <c r="C7232" t="s">
        <v>6777</v>
      </c>
      <c r="D7232" t="s">
        <v>6778</v>
      </c>
      <c r="E7232" s="32">
        <f t="shared" si="336"/>
        <v>45579</v>
      </c>
      <c r="F7232" s="51">
        <f t="shared" si="337"/>
        <v>0.29166666666666669</v>
      </c>
      <c r="G7232" s="33">
        <f t="shared" si="338"/>
        <v>45579.291666666664</v>
      </c>
    </row>
    <row r="7233" spans="1:7" x14ac:dyDescent="0.45">
      <c r="A7233">
        <v>0</v>
      </c>
      <c r="B7233">
        <v>0</v>
      </c>
      <c r="C7233" t="s">
        <v>6778</v>
      </c>
      <c r="D7233" t="s">
        <v>6779</v>
      </c>
      <c r="E7233" s="32">
        <f t="shared" si="336"/>
        <v>45579</v>
      </c>
      <c r="F7233" s="51">
        <f t="shared" si="337"/>
        <v>0.3125</v>
      </c>
      <c r="G7233" s="33">
        <f t="shared" si="338"/>
        <v>45579.3125</v>
      </c>
    </row>
    <row r="7234" spans="1:7" x14ac:dyDescent="0.45">
      <c r="A7234">
        <v>0</v>
      </c>
      <c r="B7234">
        <v>0</v>
      </c>
      <c r="C7234" t="s">
        <v>6779</v>
      </c>
      <c r="D7234" t="s">
        <v>6780</v>
      </c>
      <c r="E7234" s="32">
        <f t="shared" si="336"/>
        <v>45579</v>
      </c>
      <c r="F7234" s="51">
        <f t="shared" si="337"/>
        <v>0.33333333333333331</v>
      </c>
      <c r="G7234" s="33">
        <f t="shared" si="338"/>
        <v>45579.333333333336</v>
      </c>
    </row>
    <row r="7235" spans="1:7" x14ac:dyDescent="0.45">
      <c r="A7235">
        <v>0.26929999999999998</v>
      </c>
      <c r="B7235">
        <v>1.61</v>
      </c>
      <c r="C7235" t="s">
        <v>6780</v>
      </c>
      <c r="D7235" t="s">
        <v>6781</v>
      </c>
      <c r="E7235" s="32">
        <f t="shared" si="336"/>
        <v>45579</v>
      </c>
      <c r="F7235" s="51">
        <f t="shared" si="337"/>
        <v>0.35416666666666669</v>
      </c>
      <c r="G7235" s="33">
        <f t="shared" si="338"/>
        <v>45579.354166666664</v>
      </c>
    </row>
    <row r="7236" spans="1:7" x14ac:dyDescent="0.45">
      <c r="A7236">
        <v>0</v>
      </c>
      <c r="B7236">
        <v>0</v>
      </c>
      <c r="C7236" t="s">
        <v>6781</v>
      </c>
      <c r="D7236" t="s">
        <v>6782</v>
      </c>
      <c r="E7236" s="32">
        <f t="shared" ref="E7236:E7299" si="339">DATE(MID(C7236,2,4),MID(C7236,7,2),MID(C7236,10,2))</f>
        <v>45579</v>
      </c>
      <c r="F7236" s="51">
        <f t="shared" ref="F7236:F7299" si="340">TIME(MID(C7236,13,2),MID(C7236,16,2),0)</f>
        <v>0.375</v>
      </c>
      <c r="G7236" s="33">
        <f t="shared" ref="G7236:G7299" si="341">E7236+F7236</f>
        <v>45579.375</v>
      </c>
    </row>
    <row r="7237" spans="1:7" x14ac:dyDescent="0.45">
      <c r="A7237">
        <v>8.9800000000000005E-2</v>
      </c>
      <c r="B7237">
        <v>0.54</v>
      </c>
      <c r="C7237" t="s">
        <v>6782</v>
      </c>
      <c r="D7237" t="s">
        <v>6783</v>
      </c>
      <c r="E7237" s="32">
        <f t="shared" si="339"/>
        <v>45579</v>
      </c>
      <c r="F7237" s="51">
        <f t="shared" si="340"/>
        <v>0.39583333333333331</v>
      </c>
      <c r="G7237" s="33">
        <f t="shared" si="341"/>
        <v>45579.395833333336</v>
      </c>
    </row>
    <row r="7238" spans="1:7" x14ac:dyDescent="0.45">
      <c r="A7238">
        <v>0.52739999999999998</v>
      </c>
      <c r="B7238">
        <v>3.15</v>
      </c>
      <c r="C7238" t="s">
        <v>6783</v>
      </c>
      <c r="D7238" t="s">
        <v>6784</v>
      </c>
      <c r="E7238" s="32">
        <f t="shared" si="339"/>
        <v>45579</v>
      </c>
      <c r="F7238" s="51">
        <f t="shared" si="340"/>
        <v>0.41666666666666669</v>
      </c>
      <c r="G7238" s="33">
        <f t="shared" si="341"/>
        <v>45579.416666666664</v>
      </c>
    </row>
    <row r="7239" spans="1:7" x14ac:dyDescent="0.45">
      <c r="A7239">
        <v>0.15709999999999999</v>
      </c>
      <c r="B7239">
        <v>0.94</v>
      </c>
      <c r="C7239" t="s">
        <v>6784</v>
      </c>
      <c r="D7239" t="s">
        <v>6785</v>
      </c>
      <c r="E7239" s="32">
        <f t="shared" si="339"/>
        <v>45579</v>
      </c>
      <c r="F7239" s="51">
        <f t="shared" si="340"/>
        <v>0.4375</v>
      </c>
      <c r="G7239" s="33">
        <f t="shared" si="341"/>
        <v>45579.4375</v>
      </c>
    </row>
    <row r="7240" spans="1:7" x14ac:dyDescent="0.45">
      <c r="A7240">
        <v>6.7299999999999999E-2</v>
      </c>
      <c r="B7240">
        <v>0.4</v>
      </c>
      <c r="C7240" t="s">
        <v>6785</v>
      </c>
      <c r="D7240" t="s">
        <v>6786</v>
      </c>
      <c r="E7240" s="32">
        <f t="shared" si="339"/>
        <v>45579</v>
      </c>
      <c r="F7240" s="51">
        <f t="shared" si="340"/>
        <v>0.45833333333333331</v>
      </c>
      <c r="G7240" s="33">
        <f t="shared" si="341"/>
        <v>45579.458333333336</v>
      </c>
    </row>
    <row r="7241" spans="1:7" x14ac:dyDescent="0.45">
      <c r="A7241">
        <v>0</v>
      </c>
      <c r="B7241">
        <v>0</v>
      </c>
      <c r="C7241" t="s">
        <v>6786</v>
      </c>
      <c r="D7241" t="s">
        <v>6787</v>
      </c>
      <c r="E7241" s="32">
        <f t="shared" si="339"/>
        <v>45579</v>
      </c>
      <c r="F7241" s="51">
        <f t="shared" si="340"/>
        <v>0.47916666666666669</v>
      </c>
      <c r="G7241" s="33">
        <f t="shared" si="341"/>
        <v>45579.479166666664</v>
      </c>
    </row>
    <row r="7242" spans="1:7" x14ac:dyDescent="0.45">
      <c r="A7242">
        <v>0</v>
      </c>
      <c r="B7242">
        <v>0</v>
      </c>
      <c r="C7242" t="s">
        <v>6787</v>
      </c>
      <c r="D7242" t="s">
        <v>6788</v>
      </c>
      <c r="E7242" s="32">
        <f t="shared" si="339"/>
        <v>45579</v>
      </c>
      <c r="F7242" s="51">
        <f t="shared" si="340"/>
        <v>0.5</v>
      </c>
      <c r="G7242" s="33">
        <f t="shared" si="341"/>
        <v>45579.5</v>
      </c>
    </row>
    <row r="7243" spans="1:7" x14ac:dyDescent="0.45">
      <c r="A7243">
        <v>0</v>
      </c>
      <c r="B7243">
        <v>0</v>
      </c>
      <c r="C7243" t="s">
        <v>6788</v>
      </c>
      <c r="D7243" t="s">
        <v>6789</v>
      </c>
      <c r="E7243" s="32">
        <f t="shared" si="339"/>
        <v>45579</v>
      </c>
      <c r="F7243" s="51">
        <f t="shared" si="340"/>
        <v>0.52083333333333337</v>
      </c>
      <c r="G7243" s="33">
        <f t="shared" si="341"/>
        <v>45579.520833333336</v>
      </c>
    </row>
    <row r="7244" spans="1:7" x14ac:dyDescent="0.45">
      <c r="A7244">
        <v>0</v>
      </c>
      <c r="B7244">
        <v>0</v>
      </c>
      <c r="C7244" t="s">
        <v>6789</v>
      </c>
      <c r="D7244" t="s">
        <v>6790</v>
      </c>
      <c r="E7244" s="32">
        <f t="shared" si="339"/>
        <v>45579</v>
      </c>
      <c r="F7244" s="51">
        <f t="shared" si="340"/>
        <v>0.54166666666666663</v>
      </c>
      <c r="G7244" s="33">
        <f t="shared" si="341"/>
        <v>45579.541666666664</v>
      </c>
    </row>
    <row r="7245" spans="1:7" x14ac:dyDescent="0.45">
      <c r="A7245">
        <v>0</v>
      </c>
      <c r="B7245">
        <v>0</v>
      </c>
      <c r="C7245" t="s">
        <v>6790</v>
      </c>
      <c r="D7245" t="s">
        <v>6791</v>
      </c>
      <c r="E7245" s="32">
        <f t="shared" si="339"/>
        <v>45579</v>
      </c>
      <c r="F7245" s="51">
        <f t="shared" si="340"/>
        <v>0.5625</v>
      </c>
      <c r="G7245" s="33">
        <f t="shared" si="341"/>
        <v>45579.5625</v>
      </c>
    </row>
    <row r="7246" spans="1:7" x14ac:dyDescent="0.45">
      <c r="A7246">
        <v>0</v>
      </c>
      <c r="B7246">
        <v>0</v>
      </c>
      <c r="C7246" t="s">
        <v>6791</v>
      </c>
      <c r="D7246" t="s">
        <v>6792</v>
      </c>
      <c r="E7246" s="32">
        <f t="shared" si="339"/>
        <v>45579</v>
      </c>
      <c r="F7246" s="51">
        <f t="shared" si="340"/>
        <v>0.58333333333333337</v>
      </c>
      <c r="G7246" s="33">
        <f t="shared" si="341"/>
        <v>45579.583333333336</v>
      </c>
    </row>
    <row r="7247" spans="1:7" x14ac:dyDescent="0.45">
      <c r="A7247">
        <v>0</v>
      </c>
      <c r="B7247">
        <v>0</v>
      </c>
      <c r="C7247" t="s">
        <v>6792</v>
      </c>
      <c r="D7247" t="s">
        <v>6793</v>
      </c>
      <c r="E7247" s="32">
        <f t="shared" si="339"/>
        <v>45579</v>
      </c>
      <c r="F7247" s="51">
        <f t="shared" si="340"/>
        <v>0.60416666666666663</v>
      </c>
      <c r="G7247" s="33">
        <f t="shared" si="341"/>
        <v>45579.604166666664</v>
      </c>
    </row>
    <row r="7248" spans="1:7" x14ac:dyDescent="0.45">
      <c r="A7248">
        <v>0</v>
      </c>
      <c r="B7248">
        <v>0</v>
      </c>
      <c r="C7248" t="s">
        <v>6793</v>
      </c>
      <c r="D7248" t="s">
        <v>6794</v>
      </c>
      <c r="E7248" s="32">
        <f t="shared" si="339"/>
        <v>45579</v>
      </c>
      <c r="F7248" s="51">
        <f t="shared" si="340"/>
        <v>0.625</v>
      </c>
      <c r="G7248" s="33">
        <f t="shared" si="341"/>
        <v>45579.625</v>
      </c>
    </row>
    <row r="7249" spans="1:7" x14ac:dyDescent="0.45">
      <c r="A7249">
        <v>0</v>
      </c>
      <c r="B7249">
        <v>0</v>
      </c>
      <c r="C7249" t="s">
        <v>6794</v>
      </c>
      <c r="D7249" t="s">
        <v>6795</v>
      </c>
      <c r="E7249" s="32">
        <f t="shared" si="339"/>
        <v>45579</v>
      </c>
      <c r="F7249" s="51">
        <f t="shared" si="340"/>
        <v>0.64583333333333337</v>
      </c>
      <c r="G7249" s="33">
        <f t="shared" si="341"/>
        <v>45579.645833333336</v>
      </c>
    </row>
    <row r="7250" spans="1:7" x14ac:dyDescent="0.45">
      <c r="A7250">
        <v>0.30299999999999999</v>
      </c>
      <c r="B7250">
        <v>1.81</v>
      </c>
      <c r="C7250" t="s">
        <v>6795</v>
      </c>
      <c r="D7250" t="s">
        <v>6796</v>
      </c>
      <c r="E7250" s="32">
        <f t="shared" si="339"/>
        <v>45579</v>
      </c>
      <c r="F7250" s="51">
        <f t="shared" si="340"/>
        <v>0.66666666666666663</v>
      </c>
      <c r="G7250" s="33">
        <f t="shared" si="341"/>
        <v>45579.666666666664</v>
      </c>
    </row>
    <row r="7251" spans="1:7" x14ac:dyDescent="0.45">
      <c r="A7251">
        <v>0</v>
      </c>
      <c r="B7251">
        <v>0</v>
      </c>
      <c r="C7251" t="s">
        <v>6796</v>
      </c>
      <c r="D7251" t="s">
        <v>6797</v>
      </c>
      <c r="E7251" s="32">
        <f t="shared" si="339"/>
        <v>45579</v>
      </c>
      <c r="F7251" s="51">
        <f t="shared" si="340"/>
        <v>0.6875</v>
      </c>
      <c r="G7251" s="33">
        <f t="shared" si="341"/>
        <v>45579.6875</v>
      </c>
    </row>
    <row r="7252" spans="1:7" x14ac:dyDescent="0.45">
      <c r="A7252">
        <v>0</v>
      </c>
      <c r="B7252">
        <v>0</v>
      </c>
      <c r="C7252" t="s">
        <v>6797</v>
      </c>
      <c r="D7252" t="s">
        <v>6798</v>
      </c>
      <c r="E7252" s="32">
        <f t="shared" si="339"/>
        <v>45579</v>
      </c>
      <c r="F7252" s="51">
        <f t="shared" si="340"/>
        <v>0.70833333333333337</v>
      </c>
      <c r="G7252" s="33">
        <f t="shared" si="341"/>
        <v>45579.708333333336</v>
      </c>
    </row>
    <row r="7253" spans="1:7" x14ac:dyDescent="0.45">
      <c r="A7253">
        <v>0</v>
      </c>
      <c r="B7253">
        <v>0</v>
      </c>
      <c r="C7253" t="s">
        <v>6798</v>
      </c>
      <c r="D7253" t="s">
        <v>6799</v>
      </c>
      <c r="E7253" s="32">
        <f t="shared" si="339"/>
        <v>45579</v>
      </c>
      <c r="F7253" s="51">
        <f t="shared" si="340"/>
        <v>0.72916666666666663</v>
      </c>
      <c r="G7253" s="33">
        <f t="shared" si="341"/>
        <v>45579.729166666664</v>
      </c>
    </row>
    <row r="7254" spans="1:7" x14ac:dyDescent="0.45">
      <c r="A7254">
        <v>0.67320000000000002</v>
      </c>
      <c r="B7254">
        <v>4.0199999999999996</v>
      </c>
      <c r="C7254" t="s">
        <v>6799</v>
      </c>
      <c r="D7254" t="s">
        <v>6800</v>
      </c>
      <c r="E7254" s="32">
        <f t="shared" si="339"/>
        <v>45579</v>
      </c>
      <c r="F7254" s="51">
        <f t="shared" si="340"/>
        <v>0.75</v>
      </c>
      <c r="G7254" s="33">
        <f t="shared" si="341"/>
        <v>45579.75</v>
      </c>
    </row>
    <row r="7255" spans="1:7" x14ac:dyDescent="0.45">
      <c r="A7255">
        <v>0.78539999999999999</v>
      </c>
      <c r="B7255">
        <v>4.6900000000000004</v>
      </c>
      <c r="C7255" t="s">
        <v>6800</v>
      </c>
      <c r="D7255" t="s">
        <v>6801</v>
      </c>
      <c r="E7255" s="32">
        <f t="shared" si="339"/>
        <v>45579</v>
      </c>
      <c r="F7255" s="51">
        <f t="shared" si="340"/>
        <v>0.77083333333333337</v>
      </c>
      <c r="G7255" s="33">
        <f t="shared" si="341"/>
        <v>45579.770833333336</v>
      </c>
    </row>
    <row r="7256" spans="1:7" x14ac:dyDescent="0.45">
      <c r="A7256">
        <v>0</v>
      </c>
      <c r="B7256">
        <v>0</v>
      </c>
      <c r="C7256" t="s">
        <v>6801</v>
      </c>
      <c r="D7256" t="s">
        <v>6802</v>
      </c>
      <c r="E7256" s="32">
        <f t="shared" si="339"/>
        <v>45579</v>
      </c>
      <c r="F7256" s="51">
        <f t="shared" si="340"/>
        <v>0.79166666666666663</v>
      </c>
      <c r="G7256" s="33">
        <f t="shared" si="341"/>
        <v>45579.791666666664</v>
      </c>
    </row>
    <row r="7257" spans="1:7" x14ac:dyDescent="0.45">
      <c r="A7257">
        <v>0</v>
      </c>
      <c r="B7257">
        <v>0</v>
      </c>
      <c r="C7257" t="s">
        <v>6802</v>
      </c>
      <c r="D7257" t="s">
        <v>6803</v>
      </c>
      <c r="E7257" s="32">
        <f t="shared" si="339"/>
        <v>45579</v>
      </c>
      <c r="F7257" s="51">
        <f t="shared" si="340"/>
        <v>0.8125</v>
      </c>
      <c r="G7257" s="33">
        <f t="shared" si="341"/>
        <v>45579.8125</v>
      </c>
    </row>
    <row r="7258" spans="1:7" x14ac:dyDescent="0.45">
      <c r="A7258">
        <v>0</v>
      </c>
      <c r="B7258">
        <v>0</v>
      </c>
      <c r="C7258" t="s">
        <v>6803</v>
      </c>
      <c r="D7258" t="s">
        <v>6804</v>
      </c>
      <c r="E7258" s="32">
        <f t="shared" si="339"/>
        <v>45579</v>
      </c>
      <c r="F7258" s="51">
        <f t="shared" si="340"/>
        <v>0.83333333333333337</v>
      </c>
      <c r="G7258" s="33">
        <f t="shared" si="341"/>
        <v>45579.833333333336</v>
      </c>
    </row>
    <row r="7259" spans="1:7" x14ac:dyDescent="0.45">
      <c r="A7259">
        <v>0</v>
      </c>
      <c r="B7259">
        <v>0</v>
      </c>
      <c r="C7259" t="s">
        <v>6804</v>
      </c>
      <c r="D7259" t="s">
        <v>6805</v>
      </c>
      <c r="E7259" s="32">
        <f t="shared" si="339"/>
        <v>45579</v>
      </c>
      <c r="F7259" s="51">
        <f t="shared" si="340"/>
        <v>0.85416666666666663</v>
      </c>
      <c r="G7259" s="33">
        <f t="shared" si="341"/>
        <v>45579.854166666664</v>
      </c>
    </row>
    <row r="7260" spans="1:7" x14ac:dyDescent="0.45">
      <c r="A7260">
        <v>0</v>
      </c>
      <c r="B7260">
        <v>0</v>
      </c>
      <c r="C7260" t="s">
        <v>6805</v>
      </c>
      <c r="D7260" t="s">
        <v>6806</v>
      </c>
      <c r="E7260" s="32">
        <f t="shared" si="339"/>
        <v>45579</v>
      </c>
      <c r="F7260" s="51">
        <f t="shared" si="340"/>
        <v>0.875</v>
      </c>
      <c r="G7260" s="33">
        <f t="shared" si="341"/>
        <v>45579.875</v>
      </c>
    </row>
    <row r="7261" spans="1:7" x14ac:dyDescent="0.45">
      <c r="A7261">
        <v>0</v>
      </c>
      <c r="B7261">
        <v>0</v>
      </c>
      <c r="C7261" t="s">
        <v>6806</v>
      </c>
      <c r="D7261" t="s">
        <v>6807</v>
      </c>
      <c r="E7261" s="32">
        <f t="shared" si="339"/>
        <v>45579</v>
      </c>
      <c r="F7261" s="51">
        <f t="shared" si="340"/>
        <v>0.89583333333333337</v>
      </c>
      <c r="G7261" s="33">
        <f t="shared" si="341"/>
        <v>45579.895833333336</v>
      </c>
    </row>
    <row r="7262" spans="1:7" x14ac:dyDescent="0.45">
      <c r="A7262">
        <v>0</v>
      </c>
      <c r="B7262">
        <v>0</v>
      </c>
      <c r="C7262" t="s">
        <v>6807</v>
      </c>
      <c r="D7262" t="s">
        <v>6808</v>
      </c>
      <c r="E7262" s="32">
        <f t="shared" si="339"/>
        <v>45579</v>
      </c>
      <c r="F7262" s="51">
        <f t="shared" si="340"/>
        <v>0.91666666666666663</v>
      </c>
      <c r="G7262" s="33">
        <f t="shared" si="341"/>
        <v>45579.916666666664</v>
      </c>
    </row>
    <row r="7263" spans="1:7" x14ac:dyDescent="0.45">
      <c r="A7263">
        <v>0</v>
      </c>
      <c r="B7263">
        <v>0</v>
      </c>
      <c r="C7263" t="s">
        <v>6808</v>
      </c>
      <c r="D7263" t="s">
        <v>6809</v>
      </c>
      <c r="E7263" s="32">
        <f t="shared" si="339"/>
        <v>45579</v>
      </c>
      <c r="F7263" s="51">
        <f t="shared" si="340"/>
        <v>0.9375</v>
      </c>
      <c r="G7263" s="33">
        <f t="shared" si="341"/>
        <v>45579.9375</v>
      </c>
    </row>
    <row r="7264" spans="1:7" x14ac:dyDescent="0.45">
      <c r="A7264">
        <v>0</v>
      </c>
      <c r="B7264">
        <v>0</v>
      </c>
      <c r="C7264" t="s">
        <v>6809</v>
      </c>
      <c r="D7264" t="s">
        <v>6810</v>
      </c>
      <c r="E7264" s="32">
        <f t="shared" si="339"/>
        <v>45579</v>
      </c>
      <c r="F7264" s="51">
        <f t="shared" si="340"/>
        <v>0.95833333333333337</v>
      </c>
      <c r="G7264" s="33">
        <f t="shared" si="341"/>
        <v>45579.958333333336</v>
      </c>
    </row>
    <row r="7265" spans="1:7" x14ac:dyDescent="0.45">
      <c r="A7265">
        <v>0</v>
      </c>
      <c r="B7265">
        <v>0</v>
      </c>
      <c r="C7265" t="s">
        <v>6810</v>
      </c>
      <c r="D7265" t="s">
        <v>6811</v>
      </c>
      <c r="E7265" s="32">
        <f t="shared" si="339"/>
        <v>45579</v>
      </c>
      <c r="F7265" s="51">
        <f t="shared" si="340"/>
        <v>0.97916666666666663</v>
      </c>
      <c r="G7265" s="33">
        <f t="shared" si="341"/>
        <v>45579.979166666664</v>
      </c>
    </row>
    <row r="7266" spans="1:7" x14ac:dyDescent="0.45">
      <c r="A7266">
        <v>0</v>
      </c>
      <c r="B7266">
        <v>0</v>
      </c>
      <c r="C7266" t="s">
        <v>6811</v>
      </c>
      <c r="D7266" t="s">
        <v>6812</v>
      </c>
      <c r="E7266" s="32">
        <f t="shared" si="339"/>
        <v>45580</v>
      </c>
      <c r="F7266" s="51">
        <f t="shared" si="340"/>
        <v>0</v>
      </c>
      <c r="G7266" s="33">
        <f t="shared" si="341"/>
        <v>45580</v>
      </c>
    </row>
    <row r="7267" spans="1:7" x14ac:dyDescent="0.45">
      <c r="A7267">
        <v>0</v>
      </c>
      <c r="B7267">
        <v>0</v>
      </c>
      <c r="C7267" t="s">
        <v>6812</v>
      </c>
      <c r="D7267" t="s">
        <v>6813</v>
      </c>
      <c r="E7267" s="32">
        <f t="shared" si="339"/>
        <v>45580</v>
      </c>
      <c r="F7267" s="51">
        <f t="shared" si="340"/>
        <v>2.0833333333333332E-2</v>
      </c>
      <c r="G7267" s="33">
        <f t="shared" si="341"/>
        <v>45580.020833333336</v>
      </c>
    </row>
    <row r="7268" spans="1:7" x14ac:dyDescent="0.45">
      <c r="A7268">
        <v>0</v>
      </c>
      <c r="B7268">
        <v>0</v>
      </c>
      <c r="C7268" t="s">
        <v>6813</v>
      </c>
      <c r="D7268" t="s">
        <v>6814</v>
      </c>
      <c r="E7268" s="32">
        <f t="shared" si="339"/>
        <v>45580</v>
      </c>
      <c r="F7268" s="51">
        <f t="shared" si="340"/>
        <v>4.1666666666666664E-2</v>
      </c>
      <c r="G7268" s="33">
        <f t="shared" si="341"/>
        <v>45580.041666666664</v>
      </c>
    </row>
    <row r="7269" spans="1:7" x14ac:dyDescent="0.45">
      <c r="A7269">
        <v>0</v>
      </c>
      <c r="B7269">
        <v>0</v>
      </c>
      <c r="C7269" t="s">
        <v>6814</v>
      </c>
      <c r="D7269" t="s">
        <v>6815</v>
      </c>
      <c r="E7269" s="32">
        <f t="shared" si="339"/>
        <v>45580</v>
      </c>
      <c r="F7269" s="51">
        <f t="shared" si="340"/>
        <v>6.25E-2</v>
      </c>
      <c r="G7269" s="33">
        <f t="shared" si="341"/>
        <v>45580.0625</v>
      </c>
    </row>
    <row r="7270" spans="1:7" x14ac:dyDescent="0.45">
      <c r="A7270">
        <v>0</v>
      </c>
      <c r="B7270">
        <v>0</v>
      </c>
      <c r="C7270" t="s">
        <v>6815</v>
      </c>
      <c r="D7270" t="s">
        <v>6816</v>
      </c>
      <c r="E7270" s="32">
        <f t="shared" si="339"/>
        <v>45580</v>
      </c>
      <c r="F7270" s="51">
        <f t="shared" si="340"/>
        <v>8.3333333333333329E-2</v>
      </c>
      <c r="G7270" s="33">
        <f t="shared" si="341"/>
        <v>45580.083333333336</v>
      </c>
    </row>
    <row r="7271" spans="1:7" x14ac:dyDescent="0.45">
      <c r="A7271">
        <v>0</v>
      </c>
      <c r="B7271">
        <v>0</v>
      </c>
      <c r="C7271" t="s">
        <v>6816</v>
      </c>
      <c r="D7271" t="s">
        <v>6817</v>
      </c>
      <c r="E7271" s="32">
        <f t="shared" si="339"/>
        <v>45580</v>
      </c>
      <c r="F7271" s="51">
        <f t="shared" si="340"/>
        <v>0.10416666666666667</v>
      </c>
      <c r="G7271" s="33">
        <f t="shared" si="341"/>
        <v>45580.104166666664</v>
      </c>
    </row>
    <row r="7272" spans="1:7" x14ac:dyDescent="0.45">
      <c r="A7272">
        <v>0</v>
      </c>
      <c r="B7272">
        <v>0</v>
      </c>
      <c r="C7272" t="s">
        <v>6817</v>
      </c>
      <c r="D7272" t="s">
        <v>6818</v>
      </c>
      <c r="E7272" s="32">
        <f t="shared" si="339"/>
        <v>45580</v>
      </c>
      <c r="F7272" s="51">
        <f t="shared" si="340"/>
        <v>0.125</v>
      </c>
      <c r="G7272" s="33">
        <f t="shared" si="341"/>
        <v>45580.125</v>
      </c>
    </row>
    <row r="7273" spans="1:7" x14ac:dyDescent="0.45">
      <c r="A7273">
        <v>0</v>
      </c>
      <c r="B7273">
        <v>0</v>
      </c>
      <c r="C7273" t="s">
        <v>6818</v>
      </c>
      <c r="D7273" t="s">
        <v>6819</v>
      </c>
      <c r="E7273" s="32">
        <f t="shared" si="339"/>
        <v>45580</v>
      </c>
      <c r="F7273" s="51">
        <f t="shared" si="340"/>
        <v>0.14583333333333334</v>
      </c>
      <c r="G7273" s="33">
        <f t="shared" si="341"/>
        <v>45580.145833333336</v>
      </c>
    </row>
    <row r="7274" spans="1:7" x14ac:dyDescent="0.45">
      <c r="A7274">
        <v>0</v>
      </c>
      <c r="B7274">
        <v>0</v>
      </c>
      <c r="C7274" t="s">
        <v>6819</v>
      </c>
      <c r="D7274" t="s">
        <v>6820</v>
      </c>
      <c r="E7274" s="32">
        <f t="shared" si="339"/>
        <v>45580</v>
      </c>
      <c r="F7274" s="51">
        <f t="shared" si="340"/>
        <v>0.16666666666666666</v>
      </c>
      <c r="G7274" s="33">
        <f t="shared" si="341"/>
        <v>45580.166666666664</v>
      </c>
    </row>
    <row r="7275" spans="1:7" x14ac:dyDescent="0.45">
      <c r="A7275">
        <v>0</v>
      </c>
      <c r="B7275">
        <v>0</v>
      </c>
      <c r="C7275" t="s">
        <v>6820</v>
      </c>
      <c r="D7275" t="s">
        <v>6821</v>
      </c>
      <c r="E7275" s="32">
        <f t="shared" si="339"/>
        <v>45580</v>
      </c>
      <c r="F7275" s="51">
        <f t="shared" si="340"/>
        <v>0.1875</v>
      </c>
      <c r="G7275" s="33">
        <f t="shared" si="341"/>
        <v>45580.1875</v>
      </c>
    </row>
    <row r="7276" spans="1:7" x14ac:dyDescent="0.45">
      <c r="A7276">
        <v>0</v>
      </c>
      <c r="B7276">
        <v>0</v>
      </c>
      <c r="C7276" t="s">
        <v>6821</v>
      </c>
      <c r="D7276" t="s">
        <v>6822</v>
      </c>
      <c r="E7276" s="32">
        <f t="shared" si="339"/>
        <v>45580</v>
      </c>
      <c r="F7276" s="51">
        <f t="shared" si="340"/>
        <v>0.20833333333333334</v>
      </c>
      <c r="G7276" s="33">
        <f t="shared" si="341"/>
        <v>45580.208333333336</v>
      </c>
    </row>
    <row r="7277" spans="1:7" x14ac:dyDescent="0.45">
      <c r="A7277">
        <v>0</v>
      </c>
      <c r="B7277">
        <v>0</v>
      </c>
      <c r="C7277" t="s">
        <v>6822</v>
      </c>
      <c r="D7277" t="s">
        <v>6823</v>
      </c>
      <c r="E7277" s="32">
        <f t="shared" si="339"/>
        <v>45580</v>
      </c>
      <c r="F7277" s="51">
        <f t="shared" si="340"/>
        <v>0.22916666666666666</v>
      </c>
      <c r="G7277" s="33">
        <f t="shared" si="341"/>
        <v>45580.229166666664</v>
      </c>
    </row>
    <row r="7278" spans="1:7" x14ac:dyDescent="0.45">
      <c r="A7278">
        <v>0</v>
      </c>
      <c r="B7278">
        <v>0</v>
      </c>
      <c r="C7278" t="s">
        <v>6823</v>
      </c>
      <c r="D7278" t="s">
        <v>6824</v>
      </c>
      <c r="E7278" s="32">
        <f t="shared" si="339"/>
        <v>45580</v>
      </c>
      <c r="F7278" s="51">
        <f t="shared" si="340"/>
        <v>0.25</v>
      </c>
      <c r="G7278" s="33">
        <f t="shared" si="341"/>
        <v>45580.25</v>
      </c>
    </row>
    <row r="7279" spans="1:7" x14ac:dyDescent="0.45">
      <c r="A7279">
        <v>0</v>
      </c>
      <c r="B7279">
        <v>0</v>
      </c>
      <c r="C7279" t="s">
        <v>6824</v>
      </c>
      <c r="D7279" t="s">
        <v>6825</v>
      </c>
      <c r="E7279" s="32">
        <f t="shared" si="339"/>
        <v>45580</v>
      </c>
      <c r="F7279" s="51">
        <f t="shared" si="340"/>
        <v>0.27083333333333331</v>
      </c>
      <c r="G7279" s="33">
        <f t="shared" si="341"/>
        <v>45580.270833333336</v>
      </c>
    </row>
    <row r="7280" spans="1:7" x14ac:dyDescent="0.45">
      <c r="A7280">
        <v>0</v>
      </c>
      <c r="B7280">
        <v>0</v>
      </c>
      <c r="C7280" t="s">
        <v>6825</v>
      </c>
      <c r="D7280" t="s">
        <v>6826</v>
      </c>
      <c r="E7280" s="32">
        <f t="shared" si="339"/>
        <v>45580</v>
      </c>
      <c r="F7280" s="51">
        <f t="shared" si="340"/>
        <v>0.29166666666666669</v>
      </c>
      <c r="G7280" s="33">
        <f t="shared" si="341"/>
        <v>45580.291666666664</v>
      </c>
    </row>
    <row r="7281" spans="1:7" x14ac:dyDescent="0.45">
      <c r="A7281">
        <v>0</v>
      </c>
      <c r="B7281">
        <v>0</v>
      </c>
      <c r="C7281" t="s">
        <v>6826</v>
      </c>
      <c r="D7281" t="s">
        <v>6827</v>
      </c>
      <c r="E7281" s="32">
        <f t="shared" si="339"/>
        <v>45580</v>
      </c>
      <c r="F7281" s="51">
        <f t="shared" si="340"/>
        <v>0.3125</v>
      </c>
      <c r="G7281" s="33">
        <f t="shared" si="341"/>
        <v>45580.3125</v>
      </c>
    </row>
    <row r="7282" spans="1:7" x14ac:dyDescent="0.45">
      <c r="A7282">
        <v>0.1459</v>
      </c>
      <c r="B7282">
        <v>0.87</v>
      </c>
      <c r="C7282" t="s">
        <v>6827</v>
      </c>
      <c r="D7282" t="s">
        <v>6828</v>
      </c>
      <c r="E7282" s="32">
        <f t="shared" si="339"/>
        <v>45580</v>
      </c>
      <c r="F7282" s="51">
        <f t="shared" si="340"/>
        <v>0.33333333333333331</v>
      </c>
      <c r="G7282" s="33">
        <f t="shared" si="341"/>
        <v>45580.333333333336</v>
      </c>
    </row>
    <row r="7283" spans="1:7" x14ac:dyDescent="0.45">
      <c r="A7283">
        <v>0</v>
      </c>
      <c r="B7283">
        <v>0</v>
      </c>
      <c r="C7283" t="s">
        <v>6828</v>
      </c>
      <c r="D7283" t="s">
        <v>6829</v>
      </c>
      <c r="E7283" s="32">
        <f t="shared" si="339"/>
        <v>45580</v>
      </c>
      <c r="F7283" s="51">
        <f t="shared" si="340"/>
        <v>0.35416666666666669</v>
      </c>
      <c r="G7283" s="33">
        <f t="shared" si="341"/>
        <v>45580.354166666664</v>
      </c>
    </row>
    <row r="7284" spans="1:7" x14ac:dyDescent="0.45">
      <c r="A7284">
        <v>1.3914</v>
      </c>
      <c r="B7284">
        <v>8.3000000000000007</v>
      </c>
      <c r="C7284" t="s">
        <v>6829</v>
      </c>
      <c r="D7284" t="s">
        <v>6830</v>
      </c>
      <c r="E7284" s="32">
        <f t="shared" si="339"/>
        <v>45580</v>
      </c>
      <c r="F7284" s="51">
        <f t="shared" si="340"/>
        <v>0.375</v>
      </c>
      <c r="G7284" s="33">
        <f t="shared" si="341"/>
        <v>45580.375</v>
      </c>
    </row>
    <row r="7285" spans="1:7" x14ac:dyDescent="0.45">
      <c r="A7285">
        <v>0</v>
      </c>
      <c r="B7285">
        <v>0</v>
      </c>
      <c r="C7285" t="s">
        <v>6830</v>
      </c>
      <c r="D7285" t="s">
        <v>6831</v>
      </c>
      <c r="E7285" s="32">
        <f t="shared" si="339"/>
        <v>45580</v>
      </c>
      <c r="F7285" s="51">
        <f t="shared" si="340"/>
        <v>0.39583333333333331</v>
      </c>
      <c r="G7285" s="33">
        <f t="shared" si="341"/>
        <v>45580.395833333336</v>
      </c>
    </row>
    <row r="7286" spans="1:7" x14ac:dyDescent="0.45">
      <c r="A7286">
        <v>0</v>
      </c>
      <c r="B7286">
        <v>0</v>
      </c>
      <c r="C7286" t="s">
        <v>6831</v>
      </c>
      <c r="D7286" t="s">
        <v>6832</v>
      </c>
      <c r="E7286" s="32">
        <f t="shared" si="339"/>
        <v>45580</v>
      </c>
      <c r="F7286" s="51">
        <f t="shared" si="340"/>
        <v>0.41666666666666669</v>
      </c>
      <c r="G7286" s="33">
        <f t="shared" si="341"/>
        <v>45580.416666666664</v>
      </c>
    </row>
    <row r="7287" spans="1:7" x14ac:dyDescent="0.45">
      <c r="A7287">
        <v>0</v>
      </c>
      <c r="B7287">
        <v>0</v>
      </c>
      <c r="C7287" t="s">
        <v>6832</v>
      </c>
      <c r="D7287" t="s">
        <v>6833</v>
      </c>
      <c r="E7287" s="32">
        <f t="shared" si="339"/>
        <v>45580</v>
      </c>
      <c r="F7287" s="51">
        <f t="shared" si="340"/>
        <v>0.4375</v>
      </c>
      <c r="G7287" s="33">
        <f t="shared" si="341"/>
        <v>45580.4375</v>
      </c>
    </row>
    <row r="7288" spans="1:7" x14ac:dyDescent="0.45">
      <c r="A7288">
        <v>0</v>
      </c>
      <c r="B7288">
        <v>0</v>
      </c>
      <c r="C7288" t="s">
        <v>6833</v>
      </c>
      <c r="D7288" t="s">
        <v>6834</v>
      </c>
      <c r="E7288" s="32">
        <f t="shared" si="339"/>
        <v>45580</v>
      </c>
      <c r="F7288" s="51">
        <f t="shared" si="340"/>
        <v>0.45833333333333331</v>
      </c>
      <c r="G7288" s="33">
        <f t="shared" si="341"/>
        <v>45580.458333333336</v>
      </c>
    </row>
    <row r="7289" spans="1:7" x14ac:dyDescent="0.45">
      <c r="A7289">
        <v>0</v>
      </c>
      <c r="B7289">
        <v>0</v>
      </c>
      <c r="C7289" t="s">
        <v>6834</v>
      </c>
      <c r="D7289" t="s">
        <v>6835</v>
      </c>
      <c r="E7289" s="32">
        <f t="shared" si="339"/>
        <v>45580</v>
      </c>
      <c r="F7289" s="51">
        <f t="shared" si="340"/>
        <v>0.47916666666666669</v>
      </c>
      <c r="G7289" s="33">
        <f t="shared" si="341"/>
        <v>45580.479166666664</v>
      </c>
    </row>
    <row r="7290" spans="1:7" x14ac:dyDescent="0.45">
      <c r="A7290">
        <v>0.29170000000000001</v>
      </c>
      <c r="B7290">
        <v>1.74</v>
      </c>
      <c r="C7290" t="s">
        <v>6835</v>
      </c>
      <c r="D7290" t="s">
        <v>6836</v>
      </c>
      <c r="E7290" s="32">
        <f t="shared" si="339"/>
        <v>45580</v>
      </c>
      <c r="F7290" s="51">
        <f t="shared" si="340"/>
        <v>0.5</v>
      </c>
      <c r="G7290" s="33">
        <f t="shared" si="341"/>
        <v>45580.5</v>
      </c>
    </row>
    <row r="7291" spans="1:7" x14ac:dyDescent="0.45">
      <c r="A7291">
        <v>0</v>
      </c>
      <c r="B7291">
        <v>0</v>
      </c>
      <c r="C7291" t="s">
        <v>6836</v>
      </c>
      <c r="D7291" t="s">
        <v>6837</v>
      </c>
      <c r="E7291" s="32">
        <f t="shared" si="339"/>
        <v>45580</v>
      </c>
      <c r="F7291" s="51">
        <f t="shared" si="340"/>
        <v>0.52083333333333337</v>
      </c>
      <c r="G7291" s="33">
        <f t="shared" si="341"/>
        <v>45580.520833333336</v>
      </c>
    </row>
    <row r="7292" spans="1:7" x14ac:dyDescent="0.45">
      <c r="A7292">
        <v>0</v>
      </c>
      <c r="B7292">
        <v>0</v>
      </c>
      <c r="C7292" t="s">
        <v>6837</v>
      </c>
      <c r="D7292" t="s">
        <v>6838</v>
      </c>
      <c r="E7292" s="32">
        <f t="shared" si="339"/>
        <v>45580</v>
      </c>
      <c r="F7292" s="51">
        <f t="shared" si="340"/>
        <v>0.54166666666666663</v>
      </c>
      <c r="G7292" s="33">
        <f t="shared" si="341"/>
        <v>45580.541666666664</v>
      </c>
    </row>
    <row r="7293" spans="1:7" x14ac:dyDescent="0.45">
      <c r="A7293">
        <v>0.16830000000000001</v>
      </c>
      <c r="B7293">
        <v>1</v>
      </c>
      <c r="C7293" t="s">
        <v>6838</v>
      </c>
      <c r="D7293" t="s">
        <v>6839</v>
      </c>
      <c r="E7293" s="32">
        <f t="shared" si="339"/>
        <v>45580</v>
      </c>
      <c r="F7293" s="51">
        <f t="shared" si="340"/>
        <v>0.5625</v>
      </c>
      <c r="G7293" s="33">
        <f t="shared" si="341"/>
        <v>45580.5625</v>
      </c>
    </row>
    <row r="7294" spans="1:7" x14ac:dyDescent="0.45">
      <c r="A7294">
        <v>0</v>
      </c>
      <c r="B7294">
        <v>0</v>
      </c>
      <c r="C7294" t="s">
        <v>6839</v>
      </c>
      <c r="D7294" t="s">
        <v>6840</v>
      </c>
      <c r="E7294" s="32">
        <f t="shared" si="339"/>
        <v>45580</v>
      </c>
      <c r="F7294" s="51">
        <f t="shared" si="340"/>
        <v>0.58333333333333337</v>
      </c>
      <c r="G7294" s="33">
        <f t="shared" si="341"/>
        <v>45580.583333333336</v>
      </c>
    </row>
    <row r="7295" spans="1:7" x14ac:dyDescent="0.45">
      <c r="A7295">
        <v>0</v>
      </c>
      <c r="B7295">
        <v>0</v>
      </c>
      <c r="C7295" t="s">
        <v>6840</v>
      </c>
      <c r="D7295" t="s">
        <v>6841</v>
      </c>
      <c r="E7295" s="32">
        <f t="shared" si="339"/>
        <v>45580</v>
      </c>
      <c r="F7295" s="51">
        <f t="shared" si="340"/>
        <v>0.60416666666666663</v>
      </c>
      <c r="G7295" s="33">
        <f t="shared" si="341"/>
        <v>45580.604166666664</v>
      </c>
    </row>
    <row r="7296" spans="1:7" x14ac:dyDescent="0.45">
      <c r="A7296">
        <v>0</v>
      </c>
      <c r="B7296">
        <v>0</v>
      </c>
      <c r="C7296" t="s">
        <v>6841</v>
      </c>
      <c r="D7296" t="s">
        <v>6842</v>
      </c>
      <c r="E7296" s="32">
        <f t="shared" si="339"/>
        <v>45580</v>
      </c>
      <c r="F7296" s="51">
        <f t="shared" si="340"/>
        <v>0.625</v>
      </c>
      <c r="G7296" s="33">
        <f t="shared" si="341"/>
        <v>45580.625</v>
      </c>
    </row>
    <row r="7297" spans="1:7" x14ac:dyDescent="0.45">
      <c r="A7297">
        <v>0</v>
      </c>
      <c r="B7297">
        <v>0</v>
      </c>
      <c r="C7297" t="s">
        <v>6842</v>
      </c>
      <c r="D7297" t="s">
        <v>6843</v>
      </c>
      <c r="E7297" s="32">
        <f t="shared" si="339"/>
        <v>45580</v>
      </c>
      <c r="F7297" s="51">
        <f t="shared" si="340"/>
        <v>0.64583333333333337</v>
      </c>
      <c r="G7297" s="33">
        <f t="shared" si="341"/>
        <v>45580.645833333336</v>
      </c>
    </row>
    <row r="7298" spans="1:7" x14ac:dyDescent="0.45">
      <c r="A7298">
        <v>0</v>
      </c>
      <c r="B7298">
        <v>0</v>
      </c>
      <c r="C7298" t="s">
        <v>6843</v>
      </c>
      <c r="D7298" t="s">
        <v>6844</v>
      </c>
      <c r="E7298" s="32">
        <f t="shared" si="339"/>
        <v>45580</v>
      </c>
      <c r="F7298" s="51">
        <f t="shared" si="340"/>
        <v>0.66666666666666663</v>
      </c>
      <c r="G7298" s="33">
        <f t="shared" si="341"/>
        <v>45580.666666666664</v>
      </c>
    </row>
    <row r="7299" spans="1:7" x14ac:dyDescent="0.45">
      <c r="A7299">
        <v>0</v>
      </c>
      <c r="B7299">
        <v>0</v>
      </c>
      <c r="C7299" t="s">
        <v>6844</v>
      </c>
      <c r="D7299" t="s">
        <v>6845</v>
      </c>
      <c r="E7299" s="32">
        <f t="shared" si="339"/>
        <v>45580</v>
      </c>
      <c r="F7299" s="51">
        <f t="shared" si="340"/>
        <v>0.6875</v>
      </c>
      <c r="G7299" s="33">
        <f t="shared" si="341"/>
        <v>45580.6875</v>
      </c>
    </row>
    <row r="7300" spans="1:7" x14ac:dyDescent="0.45">
      <c r="A7300">
        <v>0</v>
      </c>
      <c r="B7300">
        <v>0</v>
      </c>
      <c r="C7300" t="s">
        <v>6845</v>
      </c>
      <c r="D7300" t="s">
        <v>6846</v>
      </c>
      <c r="E7300" s="32">
        <f t="shared" ref="E7300:E7363" si="342">DATE(MID(C7300,2,4),MID(C7300,7,2),MID(C7300,10,2))</f>
        <v>45580</v>
      </c>
      <c r="F7300" s="51">
        <f t="shared" ref="F7300:F7363" si="343">TIME(MID(C7300,13,2),MID(C7300,16,2),0)</f>
        <v>0.70833333333333337</v>
      </c>
      <c r="G7300" s="33">
        <f t="shared" ref="G7300:G7363" si="344">E7300+F7300</f>
        <v>45580.708333333336</v>
      </c>
    </row>
    <row r="7301" spans="1:7" x14ac:dyDescent="0.45">
      <c r="A7301">
        <v>0</v>
      </c>
      <c r="B7301">
        <v>0</v>
      </c>
      <c r="C7301" t="s">
        <v>6846</v>
      </c>
      <c r="D7301" t="s">
        <v>6847</v>
      </c>
      <c r="E7301" s="32">
        <f t="shared" si="342"/>
        <v>45580</v>
      </c>
      <c r="F7301" s="51">
        <f t="shared" si="343"/>
        <v>0.72916666666666663</v>
      </c>
      <c r="G7301" s="33">
        <f t="shared" si="344"/>
        <v>45580.729166666664</v>
      </c>
    </row>
    <row r="7302" spans="1:7" x14ac:dyDescent="0.45">
      <c r="A7302">
        <v>0.1346</v>
      </c>
      <c r="B7302">
        <v>0.8</v>
      </c>
      <c r="C7302" t="s">
        <v>6847</v>
      </c>
      <c r="D7302" t="s">
        <v>6848</v>
      </c>
      <c r="E7302" s="32">
        <f t="shared" si="342"/>
        <v>45580</v>
      </c>
      <c r="F7302" s="51">
        <f t="shared" si="343"/>
        <v>0.75</v>
      </c>
      <c r="G7302" s="33">
        <f t="shared" si="344"/>
        <v>45580.75</v>
      </c>
    </row>
    <row r="7303" spans="1:7" x14ac:dyDescent="0.45">
      <c r="A7303">
        <v>0.44879999999999998</v>
      </c>
      <c r="B7303">
        <v>2.68</v>
      </c>
      <c r="C7303" t="s">
        <v>6848</v>
      </c>
      <c r="D7303" t="s">
        <v>6849</v>
      </c>
      <c r="E7303" s="32">
        <f t="shared" si="342"/>
        <v>45580</v>
      </c>
      <c r="F7303" s="51">
        <f t="shared" si="343"/>
        <v>0.77083333333333337</v>
      </c>
      <c r="G7303" s="33">
        <f t="shared" si="344"/>
        <v>45580.770833333336</v>
      </c>
    </row>
    <row r="7304" spans="1:7" x14ac:dyDescent="0.45">
      <c r="A7304">
        <v>0.29170000000000001</v>
      </c>
      <c r="B7304">
        <v>1.74</v>
      </c>
      <c r="C7304" t="s">
        <v>6849</v>
      </c>
      <c r="D7304" t="s">
        <v>6850</v>
      </c>
      <c r="E7304" s="32">
        <f t="shared" si="342"/>
        <v>45580</v>
      </c>
      <c r="F7304" s="51">
        <f t="shared" si="343"/>
        <v>0.79166666666666663</v>
      </c>
      <c r="G7304" s="33">
        <f t="shared" si="344"/>
        <v>45580.791666666664</v>
      </c>
    </row>
    <row r="7305" spans="1:7" x14ac:dyDescent="0.45">
      <c r="A7305">
        <v>5.6099999999999997E-2</v>
      </c>
      <c r="B7305">
        <v>0.33</v>
      </c>
      <c r="C7305" t="s">
        <v>6850</v>
      </c>
      <c r="D7305" t="s">
        <v>6851</v>
      </c>
      <c r="E7305" s="32">
        <f t="shared" si="342"/>
        <v>45580</v>
      </c>
      <c r="F7305" s="51">
        <f t="shared" si="343"/>
        <v>0.8125</v>
      </c>
      <c r="G7305" s="33">
        <f t="shared" si="344"/>
        <v>45580.8125</v>
      </c>
    </row>
    <row r="7306" spans="1:7" x14ac:dyDescent="0.45">
      <c r="A7306">
        <v>0</v>
      </c>
      <c r="B7306">
        <v>0</v>
      </c>
      <c r="C7306" t="s">
        <v>6851</v>
      </c>
      <c r="D7306" t="s">
        <v>6852</v>
      </c>
      <c r="E7306" s="32">
        <f t="shared" si="342"/>
        <v>45580</v>
      </c>
      <c r="F7306" s="51">
        <f t="shared" si="343"/>
        <v>0.83333333333333337</v>
      </c>
      <c r="G7306" s="33">
        <f t="shared" si="344"/>
        <v>45580.833333333336</v>
      </c>
    </row>
    <row r="7307" spans="1:7" x14ac:dyDescent="0.45">
      <c r="A7307">
        <v>0.40389999999999998</v>
      </c>
      <c r="B7307">
        <v>2.41</v>
      </c>
      <c r="C7307" t="s">
        <v>6852</v>
      </c>
      <c r="D7307" t="s">
        <v>6853</v>
      </c>
      <c r="E7307" s="32">
        <f t="shared" si="342"/>
        <v>45580</v>
      </c>
      <c r="F7307" s="51">
        <f t="shared" si="343"/>
        <v>0.85416666666666663</v>
      </c>
      <c r="G7307" s="33">
        <f t="shared" si="344"/>
        <v>45580.854166666664</v>
      </c>
    </row>
    <row r="7308" spans="1:7" x14ac:dyDescent="0.45">
      <c r="A7308">
        <v>0</v>
      </c>
      <c r="B7308">
        <v>0</v>
      </c>
      <c r="C7308" t="s">
        <v>6853</v>
      </c>
      <c r="D7308" t="s">
        <v>6854</v>
      </c>
      <c r="E7308" s="32">
        <f t="shared" si="342"/>
        <v>45580</v>
      </c>
      <c r="F7308" s="51">
        <f t="shared" si="343"/>
        <v>0.875</v>
      </c>
      <c r="G7308" s="33">
        <f t="shared" si="344"/>
        <v>45580.875</v>
      </c>
    </row>
    <row r="7309" spans="1:7" x14ac:dyDescent="0.45">
      <c r="A7309">
        <v>0.71809999999999996</v>
      </c>
      <c r="B7309">
        <v>4.28</v>
      </c>
      <c r="C7309" t="s">
        <v>6854</v>
      </c>
      <c r="D7309" t="s">
        <v>6855</v>
      </c>
      <c r="E7309" s="32">
        <f t="shared" si="342"/>
        <v>45580</v>
      </c>
      <c r="F7309" s="51">
        <f t="shared" si="343"/>
        <v>0.89583333333333337</v>
      </c>
      <c r="G7309" s="33">
        <f t="shared" si="344"/>
        <v>45580.895833333336</v>
      </c>
    </row>
    <row r="7310" spans="1:7" x14ac:dyDescent="0.45">
      <c r="A7310">
        <v>0.29170000000000001</v>
      </c>
      <c r="B7310">
        <v>1.74</v>
      </c>
      <c r="C7310" t="s">
        <v>6855</v>
      </c>
      <c r="D7310" t="s">
        <v>6856</v>
      </c>
      <c r="E7310" s="32">
        <f t="shared" si="342"/>
        <v>45580</v>
      </c>
      <c r="F7310" s="51">
        <f t="shared" si="343"/>
        <v>0.91666666666666663</v>
      </c>
      <c r="G7310" s="33">
        <f t="shared" si="344"/>
        <v>45580.916666666664</v>
      </c>
    </row>
    <row r="7311" spans="1:7" x14ac:dyDescent="0.45">
      <c r="A7311">
        <v>0</v>
      </c>
      <c r="B7311">
        <v>0</v>
      </c>
      <c r="C7311" t="s">
        <v>6856</v>
      </c>
      <c r="D7311" t="s">
        <v>6857</v>
      </c>
      <c r="E7311" s="32">
        <f t="shared" si="342"/>
        <v>45580</v>
      </c>
      <c r="F7311" s="51">
        <f t="shared" si="343"/>
        <v>0.9375</v>
      </c>
      <c r="G7311" s="33">
        <f t="shared" si="344"/>
        <v>45580.9375</v>
      </c>
    </row>
    <row r="7312" spans="1:7" x14ac:dyDescent="0.45">
      <c r="A7312">
        <v>0</v>
      </c>
      <c r="B7312">
        <v>0</v>
      </c>
      <c r="C7312" t="s">
        <v>6857</v>
      </c>
      <c r="D7312" t="s">
        <v>6858</v>
      </c>
      <c r="E7312" s="32">
        <f t="shared" si="342"/>
        <v>45580</v>
      </c>
      <c r="F7312" s="51">
        <f t="shared" si="343"/>
        <v>0.95833333333333337</v>
      </c>
      <c r="G7312" s="33">
        <f t="shared" si="344"/>
        <v>45580.958333333336</v>
      </c>
    </row>
    <row r="7313" spans="1:7" x14ac:dyDescent="0.45">
      <c r="A7313">
        <v>0</v>
      </c>
      <c r="B7313">
        <v>0</v>
      </c>
      <c r="C7313" t="s">
        <v>6858</v>
      </c>
      <c r="D7313" t="s">
        <v>6859</v>
      </c>
      <c r="E7313" s="32">
        <f t="shared" si="342"/>
        <v>45580</v>
      </c>
      <c r="F7313" s="51">
        <f t="shared" si="343"/>
        <v>0.97916666666666663</v>
      </c>
      <c r="G7313" s="33">
        <f t="shared" si="344"/>
        <v>45580.979166666664</v>
      </c>
    </row>
    <row r="7314" spans="1:7" x14ac:dyDescent="0.45">
      <c r="A7314">
        <v>0</v>
      </c>
      <c r="B7314">
        <v>0</v>
      </c>
      <c r="C7314" t="s">
        <v>6859</v>
      </c>
      <c r="D7314" t="s">
        <v>6860</v>
      </c>
      <c r="E7314" s="32">
        <f t="shared" si="342"/>
        <v>45581</v>
      </c>
      <c r="F7314" s="51">
        <f t="shared" si="343"/>
        <v>0</v>
      </c>
      <c r="G7314" s="33">
        <f t="shared" si="344"/>
        <v>45581</v>
      </c>
    </row>
    <row r="7315" spans="1:7" x14ac:dyDescent="0.45">
      <c r="A7315">
        <v>0</v>
      </c>
      <c r="B7315">
        <v>0</v>
      </c>
      <c r="C7315" t="s">
        <v>6860</v>
      </c>
      <c r="D7315" t="s">
        <v>6861</v>
      </c>
      <c r="E7315" s="32">
        <f t="shared" si="342"/>
        <v>45581</v>
      </c>
      <c r="F7315" s="51">
        <f t="shared" si="343"/>
        <v>2.0833333333333332E-2</v>
      </c>
      <c r="G7315" s="33">
        <f t="shared" si="344"/>
        <v>45581.020833333336</v>
      </c>
    </row>
    <row r="7316" spans="1:7" x14ac:dyDescent="0.45">
      <c r="A7316">
        <v>0</v>
      </c>
      <c r="B7316">
        <v>0</v>
      </c>
      <c r="C7316" t="s">
        <v>6861</v>
      </c>
      <c r="D7316" t="s">
        <v>6862</v>
      </c>
      <c r="E7316" s="32">
        <f t="shared" si="342"/>
        <v>45581</v>
      </c>
      <c r="F7316" s="51">
        <f t="shared" si="343"/>
        <v>4.1666666666666664E-2</v>
      </c>
      <c r="G7316" s="33">
        <f t="shared" si="344"/>
        <v>45581.041666666664</v>
      </c>
    </row>
    <row r="7317" spans="1:7" x14ac:dyDescent="0.45">
      <c r="A7317">
        <v>0</v>
      </c>
      <c r="B7317">
        <v>0</v>
      </c>
      <c r="C7317" t="s">
        <v>6862</v>
      </c>
      <c r="D7317" t="s">
        <v>6863</v>
      </c>
      <c r="E7317" s="32">
        <f t="shared" si="342"/>
        <v>45581</v>
      </c>
      <c r="F7317" s="51">
        <f t="shared" si="343"/>
        <v>6.25E-2</v>
      </c>
      <c r="G7317" s="33">
        <f t="shared" si="344"/>
        <v>45581.0625</v>
      </c>
    </row>
    <row r="7318" spans="1:7" x14ac:dyDescent="0.45">
      <c r="A7318">
        <v>0</v>
      </c>
      <c r="B7318">
        <v>0</v>
      </c>
      <c r="C7318" t="s">
        <v>6863</v>
      </c>
      <c r="D7318" t="s">
        <v>6864</v>
      </c>
      <c r="E7318" s="32">
        <f t="shared" si="342"/>
        <v>45581</v>
      </c>
      <c r="F7318" s="51">
        <f t="shared" si="343"/>
        <v>8.3333333333333329E-2</v>
      </c>
      <c r="G7318" s="33">
        <f t="shared" si="344"/>
        <v>45581.083333333336</v>
      </c>
    </row>
    <row r="7319" spans="1:7" x14ac:dyDescent="0.45">
      <c r="A7319">
        <v>0</v>
      </c>
      <c r="B7319">
        <v>0</v>
      </c>
      <c r="C7319" t="s">
        <v>6864</v>
      </c>
      <c r="D7319" t="s">
        <v>6865</v>
      </c>
      <c r="E7319" s="32">
        <f t="shared" si="342"/>
        <v>45581</v>
      </c>
      <c r="F7319" s="51">
        <f t="shared" si="343"/>
        <v>0.10416666666666667</v>
      </c>
      <c r="G7319" s="33">
        <f t="shared" si="344"/>
        <v>45581.104166666664</v>
      </c>
    </row>
    <row r="7320" spans="1:7" x14ac:dyDescent="0.45">
      <c r="A7320">
        <v>0</v>
      </c>
      <c r="B7320">
        <v>0</v>
      </c>
      <c r="C7320" t="s">
        <v>6865</v>
      </c>
      <c r="D7320" t="s">
        <v>6866</v>
      </c>
      <c r="E7320" s="32">
        <f t="shared" si="342"/>
        <v>45581</v>
      </c>
      <c r="F7320" s="51">
        <f t="shared" si="343"/>
        <v>0.125</v>
      </c>
      <c r="G7320" s="33">
        <f t="shared" si="344"/>
        <v>45581.125</v>
      </c>
    </row>
    <row r="7321" spans="1:7" x14ac:dyDescent="0.45">
      <c r="A7321">
        <v>0</v>
      </c>
      <c r="B7321">
        <v>0</v>
      </c>
      <c r="C7321" t="s">
        <v>6866</v>
      </c>
      <c r="D7321" t="s">
        <v>6867</v>
      </c>
      <c r="E7321" s="32">
        <f t="shared" si="342"/>
        <v>45581</v>
      </c>
      <c r="F7321" s="51">
        <f t="shared" si="343"/>
        <v>0.14583333333333334</v>
      </c>
      <c r="G7321" s="33">
        <f t="shared" si="344"/>
        <v>45581.145833333336</v>
      </c>
    </row>
    <row r="7322" spans="1:7" x14ac:dyDescent="0.45">
      <c r="A7322">
        <v>0</v>
      </c>
      <c r="B7322">
        <v>0</v>
      </c>
      <c r="C7322" t="s">
        <v>6867</v>
      </c>
      <c r="D7322" t="s">
        <v>6868</v>
      </c>
      <c r="E7322" s="32">
        <f t="shared" si="342"/>
        <v>45581</v>
      </c>
      <c r="F7322" s="51">
        <f t="shared" si="343"/>
        <v>0.16666666666666666</v>
      </c>
      <c r="G7322" s="33">
        <f t="shared" si="344"/>
        <v>45581.166666666664</v>
      </c>
    </row>
    <row r="7323" spans="1:7" x14ac:dyDescent="0.45">
      <c r="A7323">
        <v>0</v>
      </c>
      <c r="B7323">
        <v>0</v>
      </c>
      <c r="C7323" t="s">
        <v>6868</v>
      </c>
      <c r="D7323" t="s">
        <v>6869</v>
      </c>
      <c r="E7323" s="32">
        <f t="shared" si="342"/>
        <v>45581</v>
      </c>
      <c r="F7323" s="51">
        <f t="shared" si="343"/>
        <v>0.1875</v>
      </c>
      <c r="G7323" s="33">
        <f t="shared" si="344"/>
        <v>45581.1875</v>
      </c>
    </row>
    <row r="7324" spans="1:7" x14ac:dyDescent="0.45">
      <c r="A7324">
        <v>0</v>
      </c>
      <c r="B7324">
        <v>0</v>
      </c>
      <c r="C7324" t="s">
        <v>6869</v>
      </c>
      <c r="D7324" t="s">
        <v>6870</v>
      </c>
      <c r="E7324" s="32">
        <f t="shared" si="342"/>
        <v>45581</v>
      </c>
      <c r="F7324" s="51">
        <f t="shared" si="343"/>
        <v>0.20833333333333334</v>
      </c>
      <c r="G7324" s="33">
        <f t="shared" si="344"/>
        <v>45581.208333333336</v>
      </c>
    </row>
    <row r="7325" spans="1:7" x14ac:dyDescent="0.45">
      <c r="A7325">
        <v>0</v>
      </c>
      <c r="B7325">
        <v>0</v>
      </c>
      <c r="C7325" t="s">
        <v>6870</v>
      </c>
      <c r="D7325" t="s">
        <v>6871</v>
      </c>
      <c r="E7325" s="32">
        <f t="shared" si="342"/>
        <v>45581</v>
      </c>
      <c r="F7325" s="51">
        <f t="shared" si="343"/>
        <v>0.22916666666666666</v>
      </c>
      <c r="G7325" s="33">
        <f t="shared" si="344"/>
        <v>45581.229166666664</v>
      </c>
    </row>
    <row r="7326" spans="1:7" x14ac:dyDescent="0.45">
      <c r="A7326">
        <v>0</v>
      </c>
      <c r="B7326">
        <v>0</v>
      </c>
      <c r="C7326" t="s">
        <v>6871</v>
      </c>
      <c r="D7326" t="s">
        <v>6872</v>
      </c>
      <c r="E7326" s="32">
        <f t="shared" si="342"/>
        <v>45581</v>
      </c>
      <c r="F7326" s="51">
        <f t="shared" si="343"/>
        <v>0.25</v>
      </c>
      <c r="G7326" s="33">
        <f t="shared" si="344"/>
        <v>45581.25</v>
      </c>
    </row>
    <row r="7327" spans="1:7" x14ac:dyDescent="0.45">
      <c r="A7327">
        <v>0</v>
      </c>
      <c r="B7327">
        <v>0</v>
      </c>
      <c r="C7327" t="s">
        <v>6872</v>
      </c>
      <c r="D7327" t="s">
        <v>6873</v>
      </c>
      <c r="E7327" s="32">
        <f t="shared" si="342"/>
        <v>45581</v>
      </c>
      <c r="F7327" s="51">
        <f t="shared" si="343"/>
        <v>0.27083333333333331</v>
      </c>
      <c r="G7327" s="33">
        <f t="shared" si="344"/>
        <v>45581.270833333336</v>
      </c>
    </row>
    <row r="7328" spans="1:7" x14ac:dyDescent="0.45">
      <c r="A7328">
        <v>0</v>
      </c>
      <c r="B7328">
        <v>0</v>
      </c>
      <c r="C7328" t="s">
        <v>6873</v>
      </c>
      <c r="D7328" t="s">
        <v>6874</v>
      </c>
      <c r="E7328" s="32">
        <f t="shared" si="342"/>
        <v>45581</v>
      </c>
      <c r="F7328" s="51">
        <f t="shared" si="343"/>
        <v>0.29166666666666669</v>
      </c>
      <c r="G7328" s="33">
        <f t="shared" si="344"/>
        <v>45581.291666666664</v>
      </c>
    </row>
    <row r="7329" spans="1:7" x14ac:dyDescent="0.45">
      <c r="A7329">
        <v>0</v>
      </c>
      <c r="B7329">
        <v>0</v>
      </c>
      <c r="C7329" t="s">
        <v>6874</v>
      </c>
      <c r="D7329" t="s">
        <v>6875</v>
      </c>
      <c r="E7329" s="32">
        <f t="shared" si="342"/>
        <v>45581</v>
      </c>
      <c r="F7329" s="51">
        <f t="shared" si="343"/>
        <v>0.3125</v>
      </c>
      <c r="G7329" s="33">
        <f t="shared" si="344"/>
        <v>45581.3125</v>
      </c>
    </row>
    <row r="7330" spans="1:7" x14ac:dyDescent="0.45">
      <c r="A7330">
        <v>0.2581</v>
      </c>
      <c r="B7330">
        <v>1.54</v>
      </c>
      <c r="C7330" t="s">
        <v>6875</v>
      </c>
      <c r="D7330" t="s">
        <v>6876</v>
      </c>
      <c r="E7330" s="32">
        <f t="shared" si="342"/>
        <v>45581</v>
      </c>
      <c r="F7330" s="51">
        <f t="shared" si="343"/>
        <v>0.33333333333333331</v>
      </c>
      <c r="G7330" s="33">
        <f t="shared" si="344"/>
        <v>45581.333333333336</v>
      </c>
    </row>
    <row r="7331" spans="1:7" x14ac:dyDescent="0.45">
      <c r="A7331">
        <v>0</v>
      </c>
      <c r="B7331">
        <v>0</v>
      </c>
      <c r="C7331" t="s">
        <v>6876</v>
      </c>
      <c r="D7331" t="s">
        <v>6877</v>
      </c>
      <c r="E7331" s="32">
        <f t="shared" si="342"/>
        <v>45581</v>
      </c>
      <c r="F7331" s="51">
        <f t="shared" si="343"/>
        <v>0.35416666666666669</v>
      </c>
      <c r="G7331" s="33">
        <f t="shared" si="344"/>
        <v>45581.354166666664</v>
      </c>
    </row>
    <row r="7332" spans="1:7" x14ac:dyDescent="0.45">
      <c r="A7332">
        <v>0</v>
      </c>
      <c r="B7332">
        <v>0</v>
      </c>
      <c r="C7332" t="s">
        <v>6877</v>
      </c>
      <c r="D7332" t="s">
        <v>6878</v>
      </c>
      <c r="E7332" s="32">
        <f t="shared" si="342"/>
        <v>45581</v>
      </c>
      <c r="F7332" s="51">
        <f t="shared" si="343"/>
        <v>0.375</v>
      </c>
      <c r="G7332" s="33">
        <f t="shared" si="344"/>
        <v>45581.375</v>
      </c>
    </row>
    <row r="7333" spans="1:7" x14ac:dyDescent="0.45">
      <c r="A7333">
        <v>0</v>
      </c>
      <c r="B7333">
        <v>0</v>
      </c>
      <c r="C7333" t="s">
        <v>6878</v>
      </c>
      <c r="D7333" t="s">
        <v>6879</v>
      </c>
      <c r="E7333" s="32">
        <f t="shared" si="342"/>
        <v>45581</v>
      </c>
      <c r="F7333" s="51">
        <f t="shared" si="343"/>
        <v>0.39583333333333331</v>
      </c>
      <c r="G7333" s="33">
        <f t="shared" si="344"/>
        <v>45581.395833333336</v>
      </c>
    </row>
    <row r="7334" spans="1:7" x14ac:dyDescent="0.45">
      <c r="A7334">
        <v>0</v>
      </c>
      <c r="B7334">
        <v>0</v>
      </c>
      <c r="C7334" t="s">
        <v>6879</v>
      </c>
      <c r="D7334" t="s">
        <v>6880</v>
      </c>
      <c r="E7334" s="32">
        <f t="shared" si="342"/>
        <v>45581</v>
      </c>
      <c r="F7334" s="51">
        <f t="shared" si="343"/>
        <v>0.41666666666666669</v>
      </c>
      <c r="G7334" s="33">
        <f t="shared" si="344"/>
        <v>45581.416666666664</v>
      </c>
    </row>
    <row r="7335" spans="1:7" x14ac:dyDescent="0.45">
      <c r="A7335">
        <v>0</v>
      </c>
      <c r="B7335">
        <v>0</v>
      </c>
      <c r="C7335" t="s">
        <v>6880</v>
      </c>
      <c r="D7335" t="s">
        <v>6881</v>
      </c>
      <c r="E7335" s="32">
        <f t="shared" si="342"/>
        <v>45581</v>
      </c>
      <c r="F7335" s="51">
        <f t="shared" si="343"/>
        <v>0.4375</v>
      </c>
      <c r="G7335" s="33">
        <f t="shared" si="344"/>
        <v>45581.4375</v>
      </c>
    </row>
    <row r="7336" spans="1:7" x14ac:dyDescent="0.45">
      <c r="A7336">
        <v>0</v>
      </c>
      <c r="B7336">
        <v>0</v>
      </c>
      <c r="C7336" t="s">
        <v>6881</v>
      </c>
      <c r="D7336" t="s">
        <v>6882</v>
      </c>
      <c r="E7336" s="32">
        <f t="shared" si="342"/>
        <v>45581</v>
      </c>
      <c r="F7336" s="51">
        <f t="shared" si="343"/>
        <v>0.45833333333333331</v>
      </c>
      <c r="G7336" s="33">
        <f t="shared" si="344"/>
        <v>45581.458333333336</v>
      </c>
    </row>
    <row r="7337" spans="1:7" x14ac:dyDescent="0.45">
      <c r="A7337">
        <v>0</v>
      </c>
      <c r="B7337">
        <v>0</v>
      </c>
      <c r="C7337" t="s">
        <v>6882</v>
      </c>
      <c r="D7337" t="s">
        <v>6883</v>
      </c>
      <c r="E7337" s="32">
        <f t="shared" si="342"/>
        <v>45581</v>
      </c>
      <c r="F7337" s="51">
        <f t="shared" si="343"/>
        <v>0.47916666666666669</v>
      </c>
      <c r="G7337" s="33">
        <f t="shared" si="344"/>
        <v>45581.479166666664</v>
      </c>
    </row>
    <row r="7338" spans="1:7" x14ac:dyDescent="0.45">
      <c r="A7338">
        <v>0</v>
      </c>
      <c r="B7338">
        <v>0</v>
      </c>
      <c r="C7338" t="s">
        <v>6883</v>
      </c>
      <c r="D7338" t="s">
        <v>6884</v>
      </c>
      <c r="E7338" s="32">
        <f t="shared" si="342"/>
        <v>45581</v>
      </c>
      <c r="F7338" s="51">
        <f t="shared" si="343"/>
        <v>0.5</v>
      </c>
      <c r="G7338" s="33">
        <f t="shared" si="344"/>
        <v>45581.5</v>
      </c>
    </row>
    <row r="7339" spans="1:7" x14ac:dyDescent="0.45">
      <c r="A7339">
        <v>0</v>
      </c>
      <c r="B7339">
        <v>0</v>
      </c>
      <c r="C7339" t="s">
        <v>6884</v>
      </c>
      <c r="D7339" t="s">
        <v>6885</v>
      </c>
      <c r="E7339" s="32">
        <f t="shared" si="342"/>
        <v>45581</v>
      </c>
      <c r="F7339" s="51">
        <f t="shared" si="343"/>
        <v>0.52083333333333337</v>
      </c>
      <c r="G7339" s="33">
        <f t="shared" si="344"/>
        <v>45581.520833333336</v>
      </c>
    </row>
    <row r="7340" spans="1:7" x14ac:dyDescent="0.45">
      <c r="A7340">
        <v>0</v>
      </c>
      <c r="B7340">
        <v>0</v>
      </c>
      <c r="C7340" t="s">
        <v>6885</v>
      </c>
      <c r="D7340" t="s">
        <v>6886</v>
      </c>
      <c r="E7340" s="32">
        <f t="shared" si="342"/>
        <v>45581</v>
      </c>
      <c r="F7340" s="51">
        <f t="shared" si="343"/>
        <v>0.54166666666666663</v>
      </c>
      <c r="G7340" s="33">
        <f t="shared" si="344"/>
        <v>45581.541666666664</v>
      </c>
    </row>
    <row r="7341" spans="1:7" x14ac:dyDescent="0.45">
      <c r="A7341">
        <v>0</v>
      </c>
      <c r="B7341">
        <v>0</v>
      </c>
      <c r="C7341" t="s">
        <v>6886</v>
      </c>
      <c r="D7341" t="s">
        <v>6887</v>
      </c>
      <c r="E7341" s="32">
        <f t="shared" si="342"/>
        <v>45581</v>
      </c>
      <c r="F7341" s="51">
        <f t="shared" si="343"/>
        <v>0.5625</v>
      </c>
      <c r="G7341" s="33">
        <f t="shared" si="344"/>
        <v>45581.5625</v>
      </c>
    </row>
    <row r="7342" spans="1:7" x14ac:dyDescent="0.45">
      <c r="A7342">
        <v>0</v>
      </c>
      <c r="B7342">
        <v>0</v>
      </c>
      <c r="C7342" t="s">
        <v>6887</v>
      </c>
      <c r="D7342" t="s">
        <v>6888</v>
      </c>
      <c r="E7342" s="32">
        <f t="shared" si="342"/>
        <v>45581</v>
      </c>
      <c r="F7342" s="51">
        <f t="shared" si="343"/>
        <v>0.58333333333333337</v>
      </c>
      <c r="G7342" s="33">
        <f t="shared" si="344"/>
        <v>45581.583333333336</v>
      </c>
    </row>
    <row r="7343" spans="1:7" x14ac:dyDescent="0.45">
      <c r="A7343">
        <v>0</v>
      </c>
      <c r="B7343">
        <v>0</v>
      </c>
      <c r="C7343" t="s">
        <v>6888</v>
      </c>
      <c r="D7343" t="s">
        <v>6889</v>
      </c>
      <c r="E7343" s="32">
        <f t="shared" si="342"/>
        <v>45581</v>
      </c>
      <c r="F7343" s="51">
        <f t="shared" si="343"/>
        <v>0.60416666666666663</v>
      </c>
      <c r="G7343" s="33">
        <f t="shared" si="344"/>
        <v>45581.604166666664</v>
      </c>
    </row>
    <row r="7344" spans="1:7" x14ac:dyDescent="0.45">
      <c r="A7344">
        <v>0</v>
      </c>
      <c r="B7344">
        <v>0</v>
      </c>
      <c r="C7344" t="s">
        <v>6889</v>
      </c>
      <c r="D7344" t="s">
        <v>6890</v>
      </c>
      <c r="E7344" s="32">
        <f t="shared" si="342"/>
        <v>45581</v>
      </c>
      <c r="F7344" s="51">
        <f t="shared" si="343"/>
        <v>0.625</v>
      </c>
      <c r="G7344" s="33">
        <f t="shared" si="344"/>
        <v>45581.625</v>
      </c>
    </row>
    <row r="7345" spans="1:7" x14ac:dyDescent="0.45">
      <c r="A7345">
        <v>0</v>
      </c>
      <c r="B7345">
        <v>0</v>
      </c>
      <c r="C7345" t="s">
        <v>6890</v>
      </c>
      <c r="D7345" t="s">
        <v>6891</v>
      </c>
      <c r="E7345" s="32">
        <f t="shared" si="342"/>
        <v>45581</v>
      </c>
      <c r="F7345" s="51">
        <f t="shared" si="343"/>
        <v>0.64583333333333337</v>
      </c>
      <c r="G7345" s="33">
        <f t="shared" si="344"/>
        <v>45581.645833333336</v>
      </c>
    </row>
    <row r="7346" spans="1:7" x14ac:dyDescent="0.45">
      <c r="A7346">
        <v>0</v>
      </c>
      <c r="B7346">
        <v>0</v>
      </c>
      <c r="C7346" t="s">
        <v>6891</v>
      </c>
      <c r="D7346" t="s">
        <v>6892</v>
      </c>
      <c r="E7346" s="32">
        <f t="shared" si="342"/>
        <v>45581</v>
      </c>
      <c r="F7346" s="51">
        <f t="shared" si="343"/>
        <v>0.66666666666666663</v>
      </c>
      <c r="G7346" s="33">
        <f t="shared" si="344"/>
        <v>45581.666666666664</v>
      </c>
    </row>
    <row r="7347" spans="1:7" x14ac:dyDescent="0.45">
      <c r="A7347">
        <v>0</v>
      </c>
      <c r="B7347">
        <v>0</v>
      </c>
      <c r="C7347" t="s">
        <v>6892</v>
      </c>
      <c r="D7347" t="s">
        <v>6893</v>
      </c>
      <c r="E7347" s="32">
        <f t="shared" si="342"/>
        <v>45581</v>
      </c>
      <c r="F7347" s="51">
        <f t="shared" si="343"/>
        <v>0.6875</v>
      </c>
      <c r="G7347" s="33">
        <f t="shared" si="344"/>
        <v>45581.6875</v>
      </c>
    </row>
    <row r="7348" spans="1:7" x14ac:dyDescent="0.45">
      <c r="A7348">
        <v>0</v>
      </c>
      <c r="B7348">
        <v>0</v>
      </c>
      <c r="C7348" t="s">
        <v>6893</v>
      </c>
      <c r="D7348" t="s">
        <v>6894</v>
      </c>
      <c r="E7348" s="32">
        <f t="shared" si="342"/>
        <v>45581</v>
      </c>
      <c r="F7348" s="51">
        <f t="shared" si="343"/>
        <v>0.70833333333333337</v>
      </c>
      <c r="G7348" s="33">
        <f t="shared" si="344"/>
        <v>45581.708333333336</v>
      </c>
    </row>
    <row r="7349" spans="1:7" x14ac:dyDescent="0.45">
      <c r="A7349">
        <v>0</v>
      </c>
      <c r="B7349">
        <v>0</v>
      </c>
      <c r="C7349" t="s">
        <v>6894</v>
      </c>
      <c r="D7349" t="s">
        <v>6895</v>
      </c>
      <c r="E7349" s="32">
        <f t="shared" si="342"/>
        <v>45581</v>
      </c>
      <c r="F7349" s="51">
        <f t="shared" si="343"/>
        <v>0.72916666666666663</v>
      </c>
      <c r="G7349" s="33">
        <f t="shared" si="344"/>
        <v>45581.729166666664</v>
      </c>
    </row>
    <row r="7350" spans="1:7" x14ac:dyDescent="0.45">
      <c r="A7350">
        <v>0</v>
      </c>
      <c r="B7350">
        <v>0</v>
      </c>
      <c r="C7350" t="s">
        <v>6895</v>
      </c>
      <c r="D7350" t="s">
        <v>6896</v>
      </c>
      <c r="E7350" s="32">
        <f t="shared" si="342"/>
        <v>45581</v>
      </c>
      <c r="F7350" s="51">
        <f t="shared" si="343"/>
        <v>0.75</v>
      </c>
      <c r="G7350" s="33">
        <f t="shared" si="344"/>
        <v>45581.75</v>
      </c>
    </row>
    <row r="7351" spans="1:7" x14ac:dyDescent="0.45">
      <c r="A7351">
        <v>0</v>
      </c>
      <c r="B7351">
        <v>0</v>
      </c>
      <c r="C7351" t="s">
        <v>6896</v>
      </c>
      <c r="D7351" t="s">
        <v>6897</v>
      </c>
      <c r="E7351" s="32">
        <f t="shared" si="342"/>
        <v>45581</v>
      </c>
      <c r="F7351" s="51">
        <f t="shared" si="343"/>
        <v>0.77083333333333337</v>
      </c>
      <c r="G7351" s="33">
        <f t="shared" si="344"/>
        <v>45581.770833333336</v>
      </c>
    </row>
    <row r="7352" spans="1:7" x14ac:dyDescent="0.45">
      <c r="A7352">
        <v>0</v>
      </c>
      <c r="B7352">
        <v>0</v>
      </c>
      <c r="C7352" t="s">
        <v>6897</v>
      </c>
      <c r="D7352" t="s">
        <v>6898</v>
      </c>
      <c r="E7352" s="32">
        <f t="shared" si="342"/>
        <v>45581</v>
      </c>
      <c r="F7352" s="51">
        <f t="shared" si="343"/>
        <v>0.79166666666666663</v>
      </c>
      <c r="G7352" s="33">
        <f t="shared" si="344"/>
        <v>45581.791666666664</v>
      </c>
    </row>
    <row r="7353" spans="1:7" x14ac:dyDescent="0.45">
      <c r="A7353">
        <v>0.56100000000000005</v>
      </c>
      <c r="B7353">
        <v>3.35</v>
      </c>
      <c r="C7353" t="s">
        <v>6898</v>
      </c>
      <c r="D7353" t="s">
        <v>6899</v>
      </c>
      <c r="E7353" s="32">
        <f t="shared" si="342"/>
        <v>45581</v>
      </c>
      <c r="F7353" s="51">
        <f t="shared" si="343"/>
        <v>0.8125</v>
      </c>
      <c r="G7353" s="33">
        <f t="shared" si="344"/>
        <v>45581.8125</v>
      </c>
    </row>
    <row r="7354" spans="1:7" x14ac:dyDescent="0.45">
      <c r="A7354">
        <v>0.1346</v>
      </c>
      <c r="B7354">
        <v>0.8</v>
      </c>
      <c r="C7354" t="s">
        <v>6899</v>
      </c>
      <c r="D7354" t="s">
        <v>6900</v>
      </c>
      <c r="E7354" s="32">
        <f t="shared" si="342"/>
        <v>45581</v>
      </c>
      <c r="F7354" s="51">
        <f t="shared" si="343"/>
        <v>0.83333333333333337</v>
      </c>
      <c r="G7354" s="33">
        <f t="shared" si="344"/>
        <v>45581.833333333336</v>
      </c>
    </row>
    <row r="7355" spans="1:7" x14ac:dyDescent="0.45">
      <c r="A7355">
        <v>0.1234</v>
      </c>
      <c r="B7355">
        <v>0.74</v>
      </c>
      <c r="C7355" t="s">
        <v>6900</v>
      </c>
      <c r="D7355" t="s">
        <v>6901</v>
      </c>
      <c r="E7355" s="32">
        <f t="shared" si="342"/>
        <v>45581</v>
      </c>
      <c r="F7355" s="51">
        <f t="shared" si="343"/>
        <v>0.85416666666666663</v>
      </c>
      <c r="G7355" s="33">
        <f t="shared" si="344"/>
        <v>45581.854166666664</v>
      </c>
    </row>
    <row r="7356" spans="1:7" x14ac:dyDescent="0.45">
      <c r="A7356">
        <v>1.12E-2</v>
      </c>
      <c r="B7356">
        <v>7.0000000000000007E-2</v>
      </c>
      <c r="C7356" t="s">
        <v>6901</v>
      </c>
      <c r="D7356" t="s">
        <v>6902</v>
      </c>
      <c r="E7356" s="32">
        <f t="shared" si="342"/>
        <v>45581</v>
      </c>
      <c r="F7356" s="51">
        <f t="shared" si="343"/>
        <v>0.875</v>
      </c>
      <c r="G7356" s="33">
        <f t="shared" si="344"/>
        <v>45581.875</v>
      </c>
    </row>
    <row r="7357" spans="1:7" x14ac:dyDescent="0.45">
      <c r="A7357">
        <v>0</v>
      </c>
      <c r="B7357">
        <v>0</v>
      </c>
      <c r="C7357" t="s">
        <v>6902</v>
      </c>
      <c r="D7357" t="s">
        <v>6903</v>
      </c>
      <c r="E7357" s="32">
        <f t="shared" si="342"/>
        <v>45581</v>
      </c>
      <c r="F7357" s="51">
        <f t="shared" si="343"/>
        <v>0.89583333333333337</v>
      </c>
      <c r="G7357" s="33">
        <f t="shared" si="344"/>
        <v>45581.895833333336</v>
      </c>
    </row>
    <row r="7358" spans="1:7" x14ac:dyDescent="0.45">
      <c r="A7358">
        <v>0</v>
      </c>
      <c r="B7358">
        <v>0</v>
      </c>
      <c r="C7358" t="s">
        <v>6903</v>
      </c>
      <c r="D7358" t="s">
        <v>6904</v>
      </c>
      <c r="E7358" s="32">
        <f t="shared" si="342"/>
        <v>45581</v>
      </c>
      <c r="F7358" s="51">
        <f t="shared" si="343"/>
        <v>0.91666666666666663</v>
      </c>
      <c r="G7358" s="33">
        <f t="shared" si="344"/>
        <v>45581.916666666664</v>
      </c>
    </row>
    <row r="7359" spans="1:7" x14ac:dyDescent="0.45">
      <c r="A7359">
        <v>0.29170000000000001</v>
      </c>
      <c r="B7359">
        <v>1.74</v>
      </c>
      <c r="C7359" t="s">
        <v>6904</v>
      </c>
      <c r="D7359" t="s">
        <v>6905</v>
      </c>
      <c r="E7359" s="32">
        <f t="shared" si="342"/>
        <v>45581</v>
      </c>
      <c r="F7359" s="51">
        <f t="shared" si="343"/>
        <v>0.9375</v>
      </c>
      <c r="G7359" s="33">
        <f t="shared" si="344"/>
        <v>45581.9375</v>
      </c>
    </row>
    <row r="7360" spans="1:7" x14ac:dyDescent="0.45">
      <c r="A7360">
        <v>1.12E-2</v>
      </c>
      <c r="B7360">
        <v>7.0000000000000007E-2</v>
      </c>
      <c r="C7360" t="s">
        <v>6905</v>
      </c>
      <c r="D7360" t="s">
        <v>6906</v>
      </c>
      <c r="E7360" s="32">
        <f t="shared" si="342"/>
        <v>45581</v>
      </c>
      <c r="F7360" s="51">
        <f t="shared" si="343"/>
        <v>0.95833333333333337</v>
      </c>
      <c r="G7360" s="33">
        <f t="shared" si="344"/>
        <v>45581.958333333336</v>
      </c>
    </row>
    <row r="7361" spans="1:7" x14ac:dyDescent="0.45">
      <c r="A7361">
        <v>0</v>
      </c>
      <c r="B7361">
        <v>0</v>
      </c>
      <c r="C7361" t="s">
        <v>6906</v>
      </c>
      <c r="D7361" t="s">
        <v>6907</v>
      </c>
      <c r="E7361" s="32">
        <f t="shared" si="342"/>
        <v>45581</v>
      </c>
      <c r="F7361" s="51">
        <f t="shared" si="343"/>
        <v>0.97916666666666663</v>
      </c>
      <c r="G7361" s="33">
        <f t="shared" si="344"/>
        <v>45581.979166666664</v>
      </c>
    </row>
    <row r="7362" spans="1:7" x14ac:dyDescent="0.45">
      <c r="A7362">
        <v>0</v>
      </c>
      <c r="B7362">
        <v>0</v>
      </c>
      <c r="C7362" t="s">
        <v>6907</v>
      </c>
      <c r="D7362" t="s">
        <v>6908</v>
      </c>
      <c r="E7362" s="32">
        <f t="shared" si="342"/>
        <v>45582</v>
      </c>
      <c r="F7362" s="51">
        <f t="shared" si="343"/>
        <v>0</v>
      </c>
      <c r="G7362" s="33">
        <f t="shared" si="344"/>
        <v>45582</v>
      </c>
    </row>
    <row r="7363" spans="1:7" x14ac:dyDescent="0.45">
      <c r="A7363">
        <v>0</v>
      </c>
      <c r="B7363">
        <v>0</v>
      </c>
      <c r="C7363" t="s">
        <v>6908</v>
      </c>
      <c r="D7363" t="s">
        <v>6909</v>
      </c>
      <c r="E7363" s="32">
        <f t="shared" si="342"/>
        <v>45582</v>
      </c>
      <c r="F7363" s="51">
        <f t="shared" si="343"/>
        <v>2.0833333333333332E-2</v>
      </c>
      <c r="G7363" s="33">
        <f t="shared" si="344"/>
        <v>45582.020833333336</v>
      </c>
    </row>
    <row r="7364" spans="1:7" x14ac:dyDescent="0.45">
      <c r="A7364">
        <v>0</v>
      </c>
      <c r="B7364">
        <v>0</v>
      </c>
      <c r="C7364" t="s">
        <v>6909</v>
      </c>
      <c r="D7364" t="s">
        <v>6910</v>
      </c>
      <c r="E7364" s="32">
        <f t="shared" ref="E7364:E7427" si="345">DATE(MID(C7364,2,4),MID(C7364,7,2),MID(C7364,10,2))</f>
        <v>45582</v>
      </c>
      <c r="F7364" s="51">
        <f t="shared" ref="F7364:F7427" si="346">TIME(MID(C7364,13,2),MID(C7364,16,2),0)</f>
        <v>4.1666666666666664E-2</v>
      </c>
      <c r="G7364" s="33">
        <f t="shared" ref="G7364:G7427" si="347">E7364+F7364</f>
        <v>45582.041666666664</v>
      </c>
    </row>
    <row r="7365" spans="1:7" x14ac:dyDescent="0.45">
      <c r="A7365">
        <v>0</v>
      </c>
      <c r="B7365">
        <v>0</v>
      </c>
      <c r="C7365" t="s">
        <v>6910</v>
      </c>
      <c r="D7365" t="s">
        <v>6911</v>
      </c>
      <c r="E7365" s="32">
        <f t="shared" si="345"/>
        <v>45582</v>
      </c>
      <c r="F7365" s="51">
        <f t="shared" si="346"/>
        <v>6.25E-2</v>
      </c>
      <c r="G7365" s="33">
        <f t="shared" si="347"/>
        <v>45582.0625</v>
      </c>
    </row>
    <row r="7366" spans="1:7" x14ac:dyDescent="0.45">
      <c r="A7366">
        <v>0</v>
      </c>
      <c r="B7366">
        <v>0</v>
      </c>
      <c r="C7366" t="s">
        <v>6911</v>
      </c>
      <c r="D7366" t="s">
        <v>6912</v>
      </c>
      <c r="E7366" s="32">
        <f t="shared" si="345"/>
        <v>45582</v>
      </c>
      <c r="F7366" s="51">
        <f t="shared" si="346"/>
        <v>8.3333333333333329E-2</v>
      </c>
      <c r="G7366" s="33">
        <f t="shared" si="347"/>
        <v>45582.083333333336</v>
      </c>
    </row>
    <row r="7367" spans="1:7" x14ac:dyDescent="0.45">
      <c r="A7367">
        <v>0</v>
      </c>
      <c r="B7367">
        <v>0</v>
      </c>
      <c r="C7367" t="s">
        <v>6912</v>
      </c>
      <c r="D7367" t="s">
        <v>6913</v>
      </c>
      <c r="E7367" s="32">
        <f t="shared" si="345"/>
        <v>45582</v>
      </c>
      <c r="F7367" s="51">
        <f t="shared" si="346"/>
        <v>0.10416666666666667</v>
      </c>
      <c r="G7367" s="33">
        <f t="shared" si="347"/>
        <v>45582.104166666664</v>
      </c>
    </row>
    <row r="7368" spans="1:7" x14ac:dyDescent="0.45">
      <c r="A7368">
        <v>0</v>
      </c>
      <c r="B7368">
        <v>0</v>
      </c>
      <c r="C7368" t="s">
        <v>6913</v>
      </c>
      <c r="D7368" t="s">
        <v>6914</v>
      </c>
      <c r="E7368" s="32">
        <f t="shared" si="345"/>
        <v>45582</v>
      </c>
      <c r="F7368" s="51">
        <f t="shared" si="346"/>
        <v>0.125</v>
      </c>
      <c r="G7368" s="33">
        <f t="shared" si="347"/>
        <v>45582.125</v>
      </c>
    </row>
    <row r="7369" spans="1:7" x14ac:dyDescent="0.45">
      <c r="A7369">
        <v>0</v>
      </c>
      <c r="B7369">
        <v>0</v>
      </c>
      <c r="C7369" t="s">
        <v>6914</v>
      </c>
      <c r="D7369" t="s">
        <v>6915</v>
      </c>
      <c r="E7369" s="32">
        <f t="shared" si="345"/>
        <v>45582</v>
      </c>
      <c r="F7369" s="51">
        <f t="shared" si="346"/>
        <v>0.14583333333333334</v>
      </c>
      <c r="G7369" s="33">
        <f t="shared" si="347"/>
        <v>45582.145833333336</v>
      </c>
    </row>
    <row r="7370" spans="1:7" x14ac:dyDescent="0.45">
      <c r="A7370">
        <v>0</v>
      </c>
      <c r="B7370">
        <v>0</v>
      </c>
      <c r="C7370" t="s">
        <v>6915</v>
      </c>
      <c r="D7370" t="s">
        <v>6916</v>
      </c>
      <c r="E7370" s="32">
        <f t="shared" si="345"/>
        <v>45582</v>
      </c>
      <c r="F7370" s="51">
        <f t="shared" si="346"/>
        <v>0.16666666666666666</v>
      </c>
      <c r="G7370" s="33">
        <f t="shared" si="347"/>
        <v>45582.166666666664</v>
      </c>
    </row>
    <row r="7371" spans="1:7" x14ac:dyDescent="0.45">
      <c r="A7371">
        <v>0</v>
      </c>
      <c r="B7371">
        <v>0</v>
      </c>
      <c r="C7371" t="s">
        <v>6916</v>
      </c>
      <c r="D7371" t="s">
        <v>6917</v>
      </c>
      <c r="E7371" s="32">
        <f t="shared" si="345"/>
        <v>45582</v>
      </c>
      <c r="F7371" s="51">
        <f t="shared" si="346"/>
        <v>0.1875</v>
      </c>
      <c r="G7371" s="33">
        <f t="shared" si="347"/>
        <v>45582.1875</v>
      </c>
    </row>
    <row r="7372" spans="1:7" x14ac:dyDescent="0.45">
      <c r="A7372">
        <v>0</v>
      </c>
      <c r="B7372">
        <v>0</v>
      </c>
      <c r="C7372" t="s">
        <v>6917</v>
      </c>
      <c r="D7372" t="s">
        <v>6918</v>
      </c>
      <c r="E7372" s="32">
        <f t="shared" si="345"/>
        <v>45582</v>
      </c>
      <c r="F7372" s="51">
        <f t="shared" si="346"/>
        <v>0.20833333333333334</v>
      </c>
      <c r="G7372" s="33">
        <f t="shared" si="347"/>
        <v>45582.208333333336</v>
      </c>
    </row>
    <row r="7373" spans="1:7" x14ac:dyDescent="0.45">
      <c r="A7373">
        <v>0</v>
      </c>
      <c r="B7373">
        <v>0</v>
      </c>
      <c r="C7373" t="s">
        <v>6918</v>
      </c>
      <c r="D7373" t="s">
        <v>6919</v>
      </c>
      <c r="E7373" s="32">
        <f t="shared" si="345"/>
        <v>45582</v>
      </c>
      <c r="F7373" s="51">
        <f t="shared" si="346"/>
        <v>0.22916666666666666</v>
      </c>
      <c r="G7373" s="33">
        <f t="shared" si="347"/>
        <v>45582.229166666664</v>
      </c>
    </row>
    <row r="7374" spans="1:7" x14ac:dyDescent="0.45">
      <c r="A7374">
        <v>0</v>
      </c>
      <c r="B7374">
        <v>0</v>
      </c>
      <c r="C7374" t="s">
        <v>6919</v>
      </c>
      <c r="D7374" t="s">
        <v>6920</v>
      </c>
      <c r="E7374" s="32">
        <f t="shared" si="345"/>
        <v>45582</v>
      </c>
      <c r="F7374" s="51">
        <f t="shared" si="346"/>
        <v>0.25</v>
      </c>
      <c r="G7374" s="33">
        <f t="shared" si="347"/>
        <v>45582.25</v>
      </c>
    </row>
    <row r="7375" spans="1:7" x14ac:dyDescent="0.45">
      <c r="A7375">
        <v>0</v>
      </c>
      <c r="B7375">
        <v>0</v>
      </c>
      <c r="C7375" t="s">
        <v>6920</v>
      </c>
      <c r="D7375" t="s">
        <v>6921</v>
      </c>
      <c r="E7375" s="32">
        <f t="shared" si="345"/>
        <v>45582</v>
      </c>
      <c r="F7375" s="51">
        <f t="shared" si="346"/>
        <v>0.27083333333333331</v>
      </c>
      <c r="G7375" s="33">
        <f t="shared" si="347"/>
        <v>45582.270833333336</v>
      </c>
    </row>
    <row r="7376" spans="1:7" x14ac:dyDescent="0.45">
      <c r="A7376">
        <v>0.30299999999999999</v>
      </c>
      <c r="B7376">
        <v>1.81</v>
      </c>
      <c r="C7376" t="s">
        <v>6921</v>
      </c>
      <c r="D7376" t="s">
        <v>6922</v>
      </c>
      <c r="E7376" s="32">
        <f t="shared" si="345"/>
        <v>45582</v>
      </c>
      <c r="F7376" s="51">
        <f t="shared" si="346"/>
        <v>0.29166666666666669</v>
      </c>
      <c r="G7376" s="33">
        <f t="shared" si="347"/>
        <v>45582.291666666664</v>
      </c>
    </row>
    <row r="7377" spans="1:7" x14ac:dyDescent="0.45">
      <c r="A7377">
        <v>0</v>
      </c>
      <c r="B7377">
        <v>0</v>
      </c>
      <c r="C7377" t="s">
        <v>6922</v>
      </c>
      <c r="D7377" t="s">
        <v>6923</v>
      </c>
      <c r="E7377" s="32">
        <f t="shared" si="345"/>
        <v>45582</v>
      </c>
      <c r="F7377" s="51">
        <f t="shared" si="346"/>
        <v>0.3125</v>
      </c>
      <c r="G7377" s="33">
        <f t="shared" si="347"/>
        <v>45582.3125</v>
      </c>
    </row>
    <row r="7378" spans="1:7" x14ac:dyDescent="0.45">
      <c r="A7378">
        <v>0</v>
      </c>
      <c r="B7378">
        <v>0</v>
      </c>
      <c r="C7378" t="s">
        <v>6923</v>
      </c>
      <c r="D7378" t="s">
        <v>6924</v>
      </c>
      <c r="E7378" s="32">
        <f t="shared" si="345"/>
        <v>45582</v>
      </c>
      <c r="F7378" s="51">
        <f t="shared" si="346"/>
        <v>0.33333333333333331</v>
      </c>
      <c r="G7378" s="33">
        <f t="shared" si="347"/>
        <v>45582.333333333336</v>
      </c>
    </row>
    <row r="7379" spans="1:7" x14ac:dyDescent="0.45">
      <c r="A7379">
        <v>1.12E-2</v>
      </c>
      <c r="B7379">
        <v>7.0000000000000007E-2</v>
      </c>
      <c r="C7379" t="s">
        <v>6924</v>
      </c>
      <c r="D7379" t="s">
        <v>6925</v>
      </c>
      <c r="E7379" s="32">
        <f t="shared" si="345"/>
        <v>45582</v>
      </c>
      <c r="F7379" s="51">
        <f t="shared" si="346"/>
        <v>0.35416666666666669</v>
      </c>
      <c r="G7379" s="33">
        <f t="shared" si="347"/>
        <v>45582.354166666664</v>
      </c>
    </row>
    <row r="7380" spans="1:7" x14ac:dyDescent="0.45">
      <c r="A7380">
        <v>0.2356</v>
      </c>
      <c r="B7380">
        <v>1.41</v>
      </c>
      <c r="C7380" t="s">
        <v>6925</v>
      </c>
      <c r="D7380" t="s">
        <v>6926</v>
      </c>
      <c r="E7380" s="32">
        <f t="shared" si="345"/>
        <v>45582</v>
      </c>
      <c r="F7380" s="51">
        <f t="shared" si="346"/>
        <v>0.375</v>
      </c>
      <c r="G7380" s="33">
        <f t="shared" si="347"/>
        <v>45582.375</v>
      </c>
    </row>
    <row r="7381" spans="1:7" x14ac:dyDescent="0.45">
      <c r="A7381">
        <v>0</v>
      </c>
      <c r="B7381">
        <v>0</v>
      </c>
      <c r="C7381" t="s">
        <v>6926</v>
      </c>
      <c r="D7381" t="s">
        <v>6927</v>
      </c>
      <c r="E7381" s="32">
        <f t="shared" si="345"/>
        <v>45582</v>
      </c>
      <c r="F7381" s="51">
        <f t="shared" si="346"/>
        <v>0.39583333333333331</v>
      </c>
      <c r="G7381" s="33">
        <f t="shared" si="347"/>
        <v>45582.395833333336</v>
      </c>
    </row>
    <row r="7382" spans="1:7" x14ac:dyDescent="0.45">
      <c r="A7382">
        <v>2.0983000000000001</v>
      </c>
      <c r="B7382">
        <v>12.52</v>
      </c>
      <c r="C7382" t="s">
        <v>6927</v>
      </c>
      <c r="D7382" t="s">
        <v>6928</v>
      </c>
      <c r="E7382" s="32">
        <f t="shared" si="345"/>
        <v>45582</v>
      </c>
      <c r="F7382" s="51">
        <f t="shared" si="346"/>
        <v>0.41666666666666669</v>
      </c>
      <c r="G7382" s="33">
        <f t="shared" si="347"/>
        <v>45582.416666666664</v>
      </c>
    </row>
    <row r="7383" spans="1:7" x14ac:dyDescent="0.45">
      <c r="A7383">
        <v>1.6942999999999999</v>
      </c>
      <c r="B7383">
        <v>10.11</v>
      </c>
      <c r="C7383" t="s">
        <v>6928</v>
      </c>
      <c r="D7383" t="s">
        <v>6929</v>
      </c>
      <c r="E7383" s="32">
        <f t="shared" si="345"/>
        <v>45582</v>
      </c>
      <c r="F7383" s="51">
        <f t="shared" si="346"/>
        <v>0.4375</v>
      </c>
      <c r="G7383" s="33">
        <f t="shared" si="347"/>
        <v>45582.4375</v>
      </c>
    </row>
    <row r="7384" spans="1:7" x14ac:dyDescent="0.45">
      <c r="A7384">
        <v>0</v>
      </c>
      <c r="B7384">
        <v>0</v>
      </c>
      <c r="C7384" t="s">
        <v>6929</v>
      </c>
      <c r="D7384" t="s">
        <v>6930</v>
      </c>
      <c r="E7384" s="32">
        <f t="shared" si="345"/>
        <v>45582</v>
      </c>
      <c r="F7384" s="51">
        <f t="shared" si="346"/>
        <v>0.45833333333333331</v>
      </c>
      <c r="G7384" s="33">
        <f t="shared" si="347"/>
        <v>45582.458333333336</v>
      </c>
    </row>
    <row r="7385" spans="1:7" x14ac:dyDescent="0.45">
      <c r="A7385">
        <v>0</v>
      </c>
      <c r="B7385">
        <v>0</v>
      </c>
      <c r="C7385" t="s">
        <v>6930</v>
      </c>
      <c r="D7385" t="s">
        <v>6931</v>
      </c>
      <c r="E7385" s="32">
        <f t="shared" si="345"/>
        <v>45582</v>
      </c>
      <c r="F7385" s="51">
        <f t="shared" si="346"/>
        <v>0.47916666666666669</v>
      </c>
      <c r="G7385" s="33">
        <f t="shared" si="347"/>
        <v>45582.479166666664</v>
      </c>
    </row>
    <row r="7386" spans="1:7" x14ac:dyDescent="0.45">
      <c r="A7386">
        <v>0</v>
      </c>
      <c r="B7386">
        <v>0</v>
      </c>
      <c r="C7386" t="s">
        <v>6931</v>
      </c>
      <c r="D7386" t="s">
        <v>6932</v>
      </c>
      <c r="E7386" s="32">
        <f t="shared" si="345"/>
        <v>45582</v>
      </c>
      <c r="F7386" s="51">
        <f t="shared" si="346"/>
        <v>0.5</v>
      </c>
      <c r="G7386" s="33">
        <f t="shared" si="347"/>
        <v>45582.5</v>
      </c>
    </row>
    <row r="7387" spans="1:7" x14ac:dyDescent="0.45">
      <c r="A7387">
        <v>0</v>
      </c>
      <c r="B7387">
        <v>0</v>
      </c>
      <c r="C7387" t="s">
        <v>6932</v>
      </c>
      <c r="D7387" t="s">
        <v>6933</v>
      </c>
      <c r="E7387" s="32">
        <f t="shared" si="345"/>
        <v>45582</v>
      </c>
      <c r="F7387" s="51">
        <f t="shared" si="346"/>
        <v>0.52083333333333337</v>
      </c>
      <c r="G7387" s="33">
        <f t="shared" si="347"/>
        <v>45582.520833333336</v>
      </c>
    </row>
    <row r="7388" spans="1:7" x14ac:dyDescent="0.45">
      <c r="A7388">
        <v>0</v>
      </c>
      <c r="B7388">
        <v>0</v>
      </c>
      <c r="C7388" t="s">
        <v>6933</v>
      </c>
      <c r="D7388" t="s">
        <v>6934</v>
      </c>
      <c r="E7388" s="32">
        <f t="shared" si="345"/>
        <v>45582</v>
      </c>
      <c r="F7388" s="51">
        <f t="shared" si="346"/>
        <v>0.54166666666666663</v>
      </c>
      <c r="G7388" s="33">
        <f t="shared" si="347"/>
        <v>45582.541666666664</v>
      </c>
    </row>
    <row r="7389" spans="1:7" x14ac:dyDescent="0.45">
      <c r="A7389">
        <v>0</v>
      </c>
      <c r="B7389">
        <v>0</v>
      </c>
      <c r="C7389" t="s">
        <v>6934</v>
      </c>
      <c r="D7389" t="s">
        <v>6935</v>
      </c>
      <c r="E7389" s="32">
        <f t="shared" si="345"/>
        <v>45582</v>
      </c>
      <c r="F7389" s="51">
        <f t="shared" si="346"/>
        <v>0.5625</v>
      </c>
      <c r="G7389" s="33">
        <f t="shared" si="347"/>
        <v>45582.5625</v>
      </c>
    </row>
    <row r="7390" spans="1:7" x14ac:dyDescent="0.45">
      <c r="A7390">
        <v>0</v>
      </c>
      <c r="B7390">
        <v>0</v>
      </c>
      <c r="C7390" t="s">
        <v>6935</v>
      </c>
      <c r="D7390" t="s">
        <v>6936</v>
      </c>
      <c r="E7390" s="32">
        <f t="shared" si="345"/>
        <v>45582</v>
      </c>
      <c r="F7390" s="51">
        <f t="shared" si="346"/>
        <v>0.58333333333333337</v>
      </c>
      <c r="G7390" s="33">
        <f t="shared" si="347"/>
        <v>45582.583333333336</v>
      </c>
    </row>
    <row r="7391" spans="1:7" x14ac:dyDescent="0.45">
      <c r="A7391">
        <v>0</v>
      </c>
      <c r="B7391">
        <v>0</v>
      </c>
      <c r="C7391" t="s">
        <v>6936</v>
      </c>
      <c r="D7391" t="s">
        <v>6937</v>
      </c>
      <c r="E7391" s="32">
        <f t="shared" si="345"/>
        <v>45582</v>
      </c>
      <c r="F7391" s="51">
        <f t="shared" si="346"/>
        <v>0.60416666666666663</v>
      </c>
      <c r="G7391" s="33">
        <f t="shared" si="347"/>
        <v>45582.604166666664</v>
      </c>
    </row>
    <row r="7392" spans="1:7" x14ac:dyDescent="0.45">
      <c r="A7392">
        <v>0</v>
      </c>
      <c r="B7392">
        <v>0</v>
      </c>
      <c r="C7392" t="s">
        <v>6937</v>
      </c>
      <c r="D7392" t="s">
        <v>6938</v>
      </c>
      <c r="E7392" s="32">
        <f t="shared" si="345"/>
        <v>45582</v>
      </c>
      <c r="F7392" s="51">
        <f t="shared" si="346"/>
        <v>0.625</v>
      </c>
      <c r="G7392" s="33">
        <f t="shared" si="347"/>
        <v>45582.625</v>
      </c>
    </row>
    <row r="7393" spans="1:7" x14ac:dyDescent="0.45">
      <c r="A7393">
        <v>0</v>
      </c>
      <c r="B7393">
        <v>0</v>
      </c>
      <c r="C7393" t="s">
        <v>6938</v>
      </c>
      <c r="D7393" t="s">
        <v>6939</v>
      </c>
      <c r="E7393" s="32">
        <f t="shared" si="345"/>
        <v>45582</v>
      </c>
      <c r="F7393" s="51">
        <f t="shared" si="346"/>
        <v>0.64583333333333337</v>
      </c>
      <c r="G7393" s="33">
        <f t="shared" si="347"/>
        <v>45582.645833333336</v>
      </c>
    </row>
    <row r="7394" spans="1:7" x14ac:dyDescent="0.45">
      <c r="A7394">
        <v>0</v>
      </c>
      <c r="B7394">
        <v>0</v>
      </c>
      <c r="C7394" t="s">
        <v>6939</v>
      </c>
      <c r="D7394" t="s">
        <v>6940</v>
      </c>
      <c r="E7394" s="32">
        <f t="shared" si="345"/>
        <v>45582</v>
      </c>
      <c r="F7394" s="51">
        <f t="shared" si="346"/>
        <v>0.66666666666666663</v>
      </c>
      <c r="G7394" s="33">
        <f t="shared" si="347"/>
        <v>45582.666666666664</v>
      </c>
    </row>
    <row r="7395" spans="1:7" x14ac:dyDescent="0.45">
      <c r="A7395">
        <v>0</v>
      </c>
      <c r="B7395">
        <v>0</v>
      </c>
      <c r="C7395" t="s">
        <v>6940</v>
      </c>
      <c r="D7395" t="s">
        <v>6941</v>
      </c>
      <c r="E7395" s="32">
        <f t="shared" si="345"/>
        <v>45582</v>
      </c>
      <c r="F7395" s="51">
        <f t="shared" si="346"/>
        <v>0.6875</v>
      </c>
      <c r="G7395" s="33">
        <f t="shared" si="347"/>
        <v>45582.6875</v>
      </c>
    </row>
    <row r="7396" spans="1:7" x14ac:dyDescent="0.45">
      <c r="A7396">
        <v>0</v>
      </c>
      <c r="B7396">
        <v>0</v>
      </c>
      <c r="C7396" t="s">
        <v>6941</v>
      </c>
      <c r="D7396" t="s">
        <v>6942</v>
      </c>
      <c r="E7396" s="32">
        <f t="shared" si="345"/>
        <v>45582</v>
      </c>
      <c r="F7396" s="51">
        <f t="shared" si="346"/>
        <v>0.70833333333333337</v>
      </c>
      <c r="G7396" s="33">
        <f t="shared" si="347"/>
        <v>45582.708333333336</v>
      </c>
    </row>
    <row r="7397" spans="1:7" x14ac:dyDescent="0.45">
      <c r="A7397">
        <v>0</v>
      </c>
      <c r="B7397">
        <v>0</v>
      </c>
      <c r="C7397" t="s">
        <v>6942</v>
      </c>
      <c r="D7397" t="s">
        <v>6943</v>
      </c>
      <c r="E7397" s="32">
        <f t="shared" si="345"/>
        <v>45582</v>
      </c>
      <c r="F7397" s="51">
        <f t="shared" si="346"/>
        <v>0.72916666666666663</v>
      </c>
      <c r="G7397" s="33">
        <f t="shared" si="347"/>
        <v>45582.729166666664</v>
      </c>
    </row>
    <row r="7398" spans="1:7" x14ac:dyDescent="0.45">
      <c r="A7398">
        <v>0</v>
      </c>
      <c r="B7398">
        <v>0</v>
      </c>
      <c r="C7398" t="s">
        <v>6943</v>
      </c>
      <c r="D7398" t="s">
        <v>6944</v>
      </c>
      <c r="E7398" s="32">
        <f t="shared" si="345"/>
        <v>45582</v>
      </c>
      <c r="F7398" s="51">
        <f t="shared" si="346"/>
        <v>0.75</v>
      </c>
      <c r="G7398" s="33">
        <f t="shared" si="347"/>
        <v>45582.75</v>
      </c>
    </row>
    <row r="7399" spans="1:7" x14ac:dyDescent="0.45">
      <c r="A7399">
        <v>0</v>
      </c>
      <c r="B7399">
        <v>0</v>
      </c>
      <c r="C7399" t="s">
        <v>6944</v>
      </c>
      <c r="D7399" t="s">
        <v>6945</v>
      </c>
      <c r="E7399" s="32">
        <f t="shared" si="345"/>
        <v>45582</v>
      </c>
      <c r="F7399" s="51">
        <f t="shared" si="346"/>
        <v>0.77083333333333337</v>
      </c>
      <c r="G7399" s="33">
        <f t="shared" si="347"/>
        <v>45582.770833333336</v>
      </c>
    </row>
    <row r="7400" spans="1:7" x14ac:dyDescent="0.45">
      <c r="A7400">
        <v>0</v>
      </c>
      <c r="B7400">
        <v>0</v>
      </c>
      <c r="C7400" t="s">
        <v>6945</v>
      </c>
      <c r="D7400" t="s">
        <v>6946</v>
      </c>
      <c r="E7400" s="32">
        <f t="shared" si="345"/>
        <v>45582</v>
      </c>
      <c r="F7400" s="51">
        <f t="shared" si="346"/>
        <v>0.79166666666666663</v>
      </c>
      <c r="G7400" s="33">
        <f t="shared" si="347"/>
        <v>45582.791666666664</v>
      </c>
    </row>
    <row r="7401" spans="1:7" x14ac:dyDescent="0.45">
      <c r="A7401">
        <v>0.30299999999999999</v>
      </c>
      <c r="B7401">
        <v>1.81</v>
      </c>
      <c r="C7401" t="s">
        <v>6946</v>
      </c>
      <c r="D7401" t="s">
        <v>6947</v>
      </c>
      <c r="E7401" s="32">
        <f t="shared" si="345"/>
        <v>45582</v>
      </c>
      <c r="F7401" s="51">
        <f t="shared" si="346"/>
        <v>0.8125</v>
      </c>
      <c r="G7401" s="33">
        <f t="shared" si="347"/>
        <v>45582.8125</v>
      </c>
    </row>
    <row r="7402" spans="1:7" x14ac:dyDescent="0.45">
      <c r="A7402">
        <v>0</v>
      </c>
      <c r="B7402">
        <v>0</v>
      </c>
      <c r="C7402" t="s">
        <v>6947</v>
      </c>
      <c r="D7402" t="s">
        <v>6948</v>
      </c>
      <c r="E7402" s="32">
        <f t="shared" si="345"/>
        <v>45582</v>
      </c>
      <c r="F7402" s="51">
        <f t="shared" si="346"/>
        <v>0.83333333333333337</v>
      </c>
      <c r="G7402" s="33">
        <f t="shared" si="347"/>
        <v>45582.833333333336</v>
      </c>
    </row>
    <row r="7403" spans="1:7" x14ac:dyDescent="0.45">
      <c r="A7403">
        <v>1.627</v>
      </c>
      <c r="B7403">
        <v>9.7100000000000009</v>
      </c>
      <c r="C7403" t="s">
        <v>6948</v>
      </c>
      <c r="D7403" t="s">
        <v>6949</v>
      </c>
      <c r="E7403" s="32">
        <f t="shared" si="345"/>
        <v>45582</v>
      </c>
      <c r="F7403" s="51">
        <f t="shared" si="346"/>
        <v>0.85416666666666663</v>
      </c>
      <c r="G7403" s="33">
        <f t="shared" si="347"/>
        <v>45582.854166666664</v>
      </c>
    </row>
    <row r="7404" spans="1:7" x14ac:dyDescent="0.45">
      <c r="A7404">
        <v>0.29170000000000001</v>
      </c>
      <c r="B7404">
        <v>1.74</v>
      </c>
      <c r="C7404" t="s">
        <v>6949</v>
      </c>
      <c r="D7404" t="s">
        <v>6950</v>
      </c>
      <c r="E7404" s="32">
        <f t="shared" si="345"/>
        <v>45582</v>
      </c>
      <c r="F7404" s="51">
        <f t="shared" si="346"/>
        <v>0.875</v>
      </c>
      <c r="G7404" s="33">
        <f t="shared" si="347"/>
        <v>45582.875</v>
      </c>
    </row>
    <row r="7405" spans="1:7" x14ac:dyDescent="0.45">
      <c r="A7405">
        <v>0.26929999999999998</v>
      </c>
      <c r="B7405">
        <v>1.61</v>
      </c>
      <c r="C7405" t="s">
        <v>6950</v>
      </c>
      <c r="D7405" t="s">
        <v>6951</v>
      </c>
      <c r="E7405" s="32">
        <f t="shared" si="345"/>
        <v>45582</v>
      </c>
      <c r="F7405" s="51">
        <f t="shared" si="346"/>
        <v>0.89583333333333337</v>
      </c>
      <c r="G7405" s="33">
        <f t="shared" si="347"/>
        <v>45582.895833333336</v>
      </c>
    </row>
    <row r="7406" spans="1:7" x14ac:dyDescent="0.45">
      <c r="A7406">
        <v>0</v>
      </c>
      <c r="B7406">
        <v>0</v>
      </c>
      <c r="C7406" t="s">
        <v>6951</v>
      </c>
      <c r="D7406" t="s">
        <v>6952</v>
      </c>
      <c r="E7406" s="32">
        <f t="shared" si="345"/>
        <v>45582</v>
      </c>
      <c r="F7406" s="51">
        <f t="shared" si="346"/>
        <v>0.91666666666666663</v>
      </c>
      <c r="G7406" s="33">
        <f t="shared" si="347"/>
        <v>45582.916666666664</v>
      </c>
    </row>
    <row r="7407" spans="1:7" x14ac:dyDescent="0.45">
      <c r="A7407">
        <v>0</v>
      </c>
      <c r="B7407">
        <v>0</v>
      </c>
      <c r="C7407" t="s">
        <v>6952</v>
      </c>
      <c r="D7407" t="s">
        <v>6953</v>
      </c>
      <c r="E7407" s="32">
        <f t="shared" si="345"/>
        <v>45582</v>
      </c>
      <c r="F7407" s="51">
        <f t="shared" si="346"/>
        <v>0.9375</v>
      </c>
      <c r="G7407" s="33">
        <f t="shared" si="347"/>
        <v>45582.9375</v>
      </c>
    </row>
    <row r="7408" spans="1:7" x14ac:dyDescent="0.45">
      <c r="A7408">
        <v>0.49370000000000003</v>
      </c>
      <c r="B7408">
        <v>2.95</v>
      </c>
      <c r="C7408" t="s">
        <v>6953</v>
      </c>
      <c r="D7408" t="s">
        <v>6954</v>
      </c>
      <c r="E7408" s="32">
        <f t="shared" si="345"/>
        <v>45582</v>
      </c>
      <c r="F7408" s="51">
        <f t="shared" si="346"/>
        <v>0.95833333333333337</v>
      </c>
      <c r="G7408" s="33">
        <f t="shared" si="347"/>
        <v>45582.958333333336</v>
      </c>
    </row>
    <row r="7409" spans="1:7" x14ac:dyDescent="0.45">
      <c r="A7409">
        <v>0</v>
      </c>
      <c r="B7409">
        <v>0</v>
      </c>
      <c r="C7409" t="s">
        <v>6954</v>
      </c>
      <c r="D7409" t="s">
        <v>6955</v>
      </c>
      <c r="E7409" s="32">
        <f t="shared" si="345"/>
        <v>45582</v>
      </c>
      <c r="F7409" s="51">
        <f t="shared" si="346"/>
        <v>0.97916666666666663</v>
      </c>
      <c r="G7409" s="33">
        <f t="shared" si="347"/>
        <v>45582.979166666664</v>
      </c>
    </row>
    <row r="7410" spans="1:7" x14ac:dyDescent="0.45">
      <c r="A7410">
        <v>0</v>
      </c>
      <c r="B7410">
        <v>0</v>
      </c>
      <c r="C7410" t="s">
        <v>6955</v>
      </c>
      <c r="D7410" t="s">
        <v>6956</v>
      </c>
      <c r="E7410" s="32">
        <f t="shared" si="345"/>
        <v>45583</v>
      </c>
      <c r="F7410" s="51">
        <f t="shared" si="346"/>
        <v>0</v>
      </c>
      <c r="G7410" s="33">
        <f t="shared" si="347"/>
        <v>45583</v>
      </c>
    </row>
    <row r="7411" spans="1:7" x14ac:dyDescent="0.45">
      <c r="A7411">
        <v>0</v>
      </c>
      <c r="B7411">
        <v>0</v>
      </c>
      <c r="C7411" t="s">
        <v>6956</v>
      </c>
      <c r="D7411" t="s">
        <v>6957</v>
      </c>
      <c r="E7411" s="32">
        <f t="shared" si="345"/>
        <v>45583</v>
      </c>
      <c r="F7411" s="51">
        <f t="shared" si="346"/>
        <v>2.0833333333333332E-2</v>
      </c>
      <c r="G7411" s="33">
        <f t="shared" si="347"/>
        <v>45583.020833333336</v>
      </c>
    </row>
    <row r="7412" spans="1:7" x14ac:dyDescent="0.45">
      <c r="A7412">
        <v>0</v>
      </c>
      <c r="B7412">
        <v>0</v>
      </c>
      <c r="C7412" t="s">
        <v>6957</v>
      </c>
      <c r="D7412" t="s">
        <v>6958</v>
      </c>
      <c r="E7412" s="32">
        <f t="shared" si="345"/>
        <v>45583</v>
      </c>
      <c r="F7412" s="51">
        <f t="shared" si="346"/>
        <v>4.1666666666666664E-2</v>
      </c>
      <c r="G7412" s="33">
        <f t="shared" si="347"/>
        <v>45583.041666666664</v>
      </c>
    </row>
    <row r="7413" spans="1:7" x14ac:dyDescent="0.45">
      <c r="A7413">
        <v>0</v>
      </c>
      <c r="B7413">
        <v>0</v>
      </c>
      <c r="C7413" t="s">
        <v>6958</v>
      </c>
      <c r="D7413" t="s">
        <v>6959</v>
      </c>
      <c r="E7413" s="32">
        <f t="shared" si="345"/>
        <v>45583</v>
      </c>
      <c r="F7413" s="51">
        <f t="shared" si="346"/>
        <v>6.25E-2</v>
      </c>
      <c r="G7413" s="33">
        <f t="shared" si="347"/>
        <v>45583.0625</v>
      </c>
    </row>
    <row r="7414" spans="1:7" x14ac:dyDescent="0.45">
      <c r="A7414">
        <v>0</v>
      </c>
      <c r="B7414">
        <v>0</v>
      </c>
      <c r="C7414" t="s">
        <v>6959</v>
      </c>
      <c r="D7414" t="s">
        <v>6960</v>
      </c>
      <c r="E7414" s="32">
        <f t="shared" si="345"/>
        <v>45583</v>
      </c>
      <c r="F7414" s="51">
        <f t="shared" si="346"/>
        <v>8.3333333333333329E-2</v>
      </c>
      <c r="G7414" s="33">
        <f t="shared" si="347"/>
        <v>45583.083333333336</v>
      </c>
    </row>
    <row r="7415" spans="1:7" x14ac:dyDescent="0.45">
      <c r="A7415">
        <v>0</v>
      </c>
      <c r="B7415">
        <v>0</v>
      </c>
      <c r="C7415" t="s">
        <v>6960</v>
      </c>
      <c r="D7415" t="s">
        <v>6961</v>
      </c>
      <c r="E7415" s="32">
        <f t="shared" si="345"/>
        <v>45583</v>
      </c>
      <c r="F7415" s="51">
        <f t="shared" si="346"/>
        <v>0.10416666666666667</v>
      </c>
      <c r="G7415" s="33">
        <f t="shared" si="347"/>
        <v>45583.104166666664</v>
      </c>
    </row>
    <row r="7416" spans="1:7" x14ac:dyDescent="0.45">
      <c r="A7416">
        <v>0</v>
      </c>
      <c r="B7416">
        <v>0</v>
      </c>
      <c r="C7416" t="s">
        <v>6961</v>
      </c>
      <c r="D7416" t="s">
        <v>6962</v>
      </c>
      <c r="E7416" s="32">
        <f t="shared" si="345"/>
        <v>45583</v>
      </c>
      <c r="F7416" s="51">
        <f t="shared" si="346"/>
        <v>0.125</v>
      </c>
      <c r="G7416" s="33">
        <f t="shared" si="347"/>
        <v>45583.125</v>
      </c>
    </row>
    <row r="7417" spans="1:7" x14ac:dyDescent="0.45">
      <c r="A7417">
        <v>0</v>
      </c>
      <c r="B7417">
        <v>0</v>
      </c>
      <c r="C7417" t="s">
        <v>6962</v>
      </c>
      <c r="D7417" t="s">
        <v>6963</v>
      </c>
      <c r="E7417" s="32">
        <f t="shared" si="345"/>
        <v>45583</v>
      </c>
      <c r="F7417" s="51">
        <f t="shared" si="346"/>
        <v>0.14583333333333334</v>
      </c>
      <c r="G7417" s="33">
        <f t="shared" si="347"/>
        <v>45583.145833333336</v>
      </c>
    </row>
    <row r="7418" spans="1:7" x14ac:dyDescent="0.45">
      <c r="A7418">
        <v>0</v>
      </c>
      <c r="B7418">
        <v>0</v>
      </c>
      <c r="C7418" t="s">
        <v>6963</v>
      </c>
      <c r="D7418" t="s">
        <v>6964</v>
      </c>
      <c r="E7418" s="32">
        <f t="shared" si="345"/>
        <v>45583</v>
      </c>
      <c r="F7418" s="51">
        <f t="shared" si="346"/>
        <v>0.16666666666666666</v>
      </c>
      <c r="G7418" s="33">
        <f t="shared" si="347"/>
        <v>45583.166666666664</v>
      </c>
    </row>
    <row r="7419" spans="1:7" x14ac:dyDescent="0.45">
      <c r="A7419">
        <v>0</v>
      </c>
      <c r="B7419">
        <v>0</v>
      </c>
      <c r="C7419" t="s">
        <v>6964</v>
      </c>
      <c r="D7419" t="s">
        <v>6965</v>
      </c>
      <c r="E7419" s="32">
        <f t="shared" si="345"/>
        <v>45583</v>
      </c>
      <c r="F7419" s="51">
        <f t="shared" si="346"/>
        <v>0.1875</v>
      </c>
      <c r="G7419" s="33">
        <f t="shared" si="347"/>
        <v>45583.1875</v>
      </c>
    </row>
    <row r="7420" spans="1:7" x14ac:dyDescent="0.45">
      <c r="A7420">
        <v>0</v>
      </c>
      <c r="B7420">
        <v>0</v>
      </c>
      <c r="C7420" t="s">
        <v>6965</v>
      </c>
      <c r="D7420" t="s">
        <v>6966</v>
      </c>
      <c r="E7420" s="32">
        <f t="shared" si="345"/>
        <v>45583</v>
      </c>
      <c r="F7420" s="51">
        <f t="shared" si="346"/>
        <v>0.20833333333333334</v>
      </c>
      <c r="G7420" s="33">
        <f t="shared" si="347"/>
        <v>45583.208333333336</v>
      </c>
    </row>
    <row r="7421" spans="1:7" x14ac:dyDescent="0.45">
      <c r="A7421">
        <v>0</v>
      </c>
      <c r="B7421">
        <v>0</v>
      </c>
      <c r="C7421" t="s">
        <v>6966</v>
      </c>
      <c r="D7421" t="s">
        <v>6967</v>
      </c>
      <c r="E7421" s="32">
        <f t="shared" si="345"/>
        <v>45583</v>
      </c>
      <c r="F7421" s="51">
        <f t="shared" si="346"/>
        <v>0.22916666666666666</v>
      </c>
      <c r="G7421" s="33">
        <f t="shared" si="347"/>
        <v>45583.229166666664</v>
      </c>
    </row>
    <row r="7422" spans="1:7" x14ac:dyDescent="0.45">
      <c r="A7422">
        <v>0</v>
      </c>
      <c r="B7422">
        <v>0</v>
      </c>
      <c r="C7422" t="s">
        <v>6967</v>
      </c>
      <c r="D7422" t="s">
        <v>6968</v>
      </c>
      <c r="E7422" s="32">
        <f t="shared" si="345"/>
        <v>45583</v>
      </c>
      <c r="F7422" s="51">
        <f t="shared" si="346"/>
        <v>0.25</v>
      </c>
      <c r="G7422" s="33">
        <f t="shared" si="347"/>
        <v>45583.25</v>
      </c>
    </row>
    <row r="7423" spans="1:7" x14ac:dyDescent="0.45">
      <c r="A7423">
        <v>0</v>
      </c>
      <c r="B7423">
        <v>0</v>
      </c>
      <c r="C7423" t="s">
        <v>6968</v>
      </c>
      <c r="D7423" t="s">
        <v>6969</v>
      </c>
      <c r="E7423" s="32">
        <f t="shared" si="345"/>
        <v>45583</v>
      </c>
      <c r="F7423" s="51">
        <f t="shared" si="346"/>
        <v>0.27083333333333331</v>
      </c>
      <c r="G7423" s="33">
        <f t="shared" si="347"/>
        <v>45583.270833333336</v>
      </c>
    </row>
    <row r="7424" spans="1:7" x14ac:dyDescent="0.45">
      <c r="A7424">
        <v>0.1346</v>
      </c>
      <c r="B7424">
        <v>0.8</v>
      </c>
      <c r="C7424" t="s">
        <v>6969</v>
      </c>
      <c r="D7424" t="s">
        <v>6970</v>
      </c>
      <c r="E7424" s="32">
        <f t="shared" si="345"/>
        <v>45583</v>
      </c>
      <c r="F7424" s="51">
        <f t="shared" si="346"/>
        <v>0.29166666666666669</v>
      </c>
      <c r="G7424" s="33">
        <f t="shared" si="347"/>
        <v>45583.291666666664</v>
      </c>
    </row>
    <row r="7425" spans="1:7" x14ac:dyDescent="0.45">
      <c r="A7425">
        <v>0</v>
      </c>
      <c r="B7425">
        <v>0</v>
      </c>
      <c r="C7425" t="s">
        <v>6970</v>
      </c>
      <c r="D7425" t="s">
        <v>6971</v>
      </c>
      <c r="E7425" s="32">
        <f t="shared" si="345"/>
        <v>45583</v>
      </c>
      <c r="F7425" s="51">
        <f t="shared" si="346"/>
        <v>0.3125</v>
      </c>
      <c r="G7425" s="33">
        <f t="shared" si="347"/>
        <v>45583.3125</v>
      </c>
    </row>
    <row r="7426" spans="1:7" x14ac:dyDescent="0.45">
      <c r="A7426">
        <v>0.17949999999999999</v>
      </c>
      <c r="B7426">
        <v>1.07</v>
      </c>
      <c r="C7426" t="s">
        <v>6971</v>
      </c>
      <c r="D7426" t="s">
        <v>6972</v>
      </c>
      <c r="E7426" s="32">
        <f t="shared" si="345"/>
        <v>45583</v>
      </c>
      <c r="F7426" s="51">
        <f t="shared" si="346"/>
        <v>0.33333333333333331</v>
      </c>
      <c r="G7426" s="33">
        <f t="shared" si="347"/>
        <v>45583.333333333336</v>
      </c>
    </row>
    <row r="7427" spans="1:7" x14ac:dyDescent="0.45">
      <c r="A7427">
        <v>0</v>
      </c>
      <c r="B7427">
        <v>0</v>
      </c>
      <c r="C7427" t="s">
        <v>6972</v>
      </c>
      <c r="D7427" t="s">
        <v>6973</v>
      </c>
      <c r="E7427" s="32">
        <f t="shared" si="345"/>
        <v>45583</v>
      </c>
      <c r="F7427" s="51">
        <f t="shared" si="346"/>
        <v>0.35416666666666669</v>
      </c>
      <c r="G7427" s="33">
        <f t="shared" si="347"/>
        <v>45583.354166666664</v>
      </c>
    </row>
    <row r="7428" spans="1:7" x14ac:dyDescent="0.45">
      <c r="A7428">
        <v>0</v>
      </c>
      <c r="B7428">
        <v>0</v>
      </c>
      <c r="C7428" t="s">
        <v>6973</v>
      </c>
      <c r="D7428" t="s">
        <v>6974</v>
      </c>
      <c r="E7428" s="32">
        <f t="shared" ref="E7428:E7491" si="348">DATE(MID(C7428,2,4),MID(C7428,7,2),MID(C7428,10,2))</f>
        <v>45583</v>
      </c>
      <c r="F7428" s="51">
        <f t="shared" ref="F7428:F7491" si="349">TIME(MID(C7428,13,2),MID(C7428,16,2),0)</f>
        <v>0.375</v>
      </c>
      <c r="G7428" s="33">
        <f t="shared" ref="G7428:G7491" si="350">E7428+F7428</f>
        <v>45583.375</v>
      </c>
    </row>
    <row r="7429" spans="1:7" x14ac:dyDescent="0.45">
      <c r="A7429">
        <v>2.24E-2</v>
      </c>
      <c r="B7429">
        <v>0.13</v>
      </c>
      <c r="C7429" t="s">
        <v>6974</v>
      </c>
      <c r="D7429" t="s">
        <v>6975</v>
      </c>
      <c r="E7429" s="32">
        <f t="shared" si="348"/>
        <v>45583</v>
      </c>
      <c r="F7429" s="51">
        <f t="shared" si="349"/>
        <v>0.39583333333333331</v>
      </c>
      <c r="G7429" s="33">
        <f t="shared" si="350"/>
        <v>45583.395833333336</v>
      </c>
    </row>
    <row r="7430" spans="1:7" x14ac:dyDescent="0.45">
      <c r="A7430">
        <v>0.61709999999999998</v>
      </c>
      <c r="B7430">
        <v>3.68</v>
      </c>
      <c r="C7430" t="s">
        <v>6975</v>
      </c>
      <c r="D7430" t="s">
        <v>6976</v>
      </c>
      <c r="E7430" s="32">
        <f t="shared" si="348"/>
        <v>45583</v>
      </c>
      <c r="F7430" s="51">
        <f t="shared" si="349"/>
        <v>0.41666666666666669</v>
      </c>
      <c r="G7430" s="33">
        <f t="shared" si="350"/>
        <v>45583.416666666664</v>
      </c>
    </row>
    <row r="7431" spans="1:7" x14ac:dyDescent="0.45">
      <c r="A7431">
        <v>0.61709999999999998</v>
      </c>
      <c r="B7431">
        <v>3.68</v>
      </c>
      <c r="C7431" t="s">
        <v>6976</v>
      </c>
      <c r="D7431" t="s">
        <v>6977</v>
      </c>
      <c r="E7431" s="32">
        <f t="shared" si="348"/>
        <v>45583</v>
      </c>
      <c r="F7431" s="51">
        <f t="shared" si="349"/>
        <v>0.4375</v>
      </c>
      <c r="G7431" s="33">
        <f t="shared" si="350"/>
        <v>45583.4375</v>
      </c>
    </row>
    <row r="7432" spans="1:7" x14ac:dyDescent="0.45">
      <c r="A7432">
        <v>0.16830000000000001</v>
      </c>
      <c r="B7432">
        <v>1</v>
      </c>
      <c r="C7432" t="s">
        <v>6977</v>
      </c>
      <c r="D7432" t="s">
        <v>6978</v>
      </c>
      <c r="E7432" s="32">
        <f t="shared" si="348"/>
        <v>45583</v>
      </c>
      <c r="F7432" s="51">
        <f t="shared" si="349"/>
        <v>0.45833333333333331</v>
      </c>
      <c r="G7432" s="33">
        <f t="shared" si="350"/>
        <v>45583.458333333336</v>
      </c>
    </row>
    <row r="7433" spans="1:7" x14ac:dyDescent="0.45">
      <c r="A7433">
        <v>8.9800000000000005E-2</v>
      </c>
      <c r="B7433">
        <v>0.54</v>
      </c>
      <c r="C7433" t="s">
        <v>6978</v>
      </c>
      <c r="D7433" t="s">
        <v>6979</v>
      </c>
      <c r="E7433" s="32">
        <f t="shared" si="348"/>
        <v>45583</v>
      </c>
      <c r="F7433" s="51">
        <f t="shared" si="349"/>
        <v>0.47916666666666669</v>
      </c>
      <c r="G7433" s="33">
        <f t="shared" si="350"/>
        <v>45583.479166666664</v>
      </c>
    </row>
    <row r="7434" spans="1:7" x14ac:dyDescent="0.45">
      <c r="A7434">
        <v>0</v>
      </c>
      <c r="B7434">
        <v>0</v>
      </c>
      <c r="C7434" t="s">
        <v>6979</v>
      </c>
      <c r="D7434" t="s">
        <v>6980</v>
      </c>
      <c r="E7434" s="32">
        <f t="shared" si="348"/>
        <v>45583</v>
      </c>
      <c r="F7434" s="51">
        <f t="shared" si="349"/>
        <v>0.5</v>
      </c>
      <c r="G7434" s="33">
        <f t="shared" si="350"/>
        <v>45583.5</v>
      </c>
    </row>
    <row r="7435" spans="1:7" x14ac:dyDescent="0.45">
      <c r="A7435">
        <v>0.7742</v>
      </c>
      <c r="B7435">
        <v>4.62</v>
      </c>
      <c r="C7435" t="s">
        <v>6980</v>
      </c>
      <c r="D7435" t="s">
        <v>6981</v>
      </c>
      <c r="E7435" s="32">
        <f t="shared" si="348"/>
        <v>45583</v>
      </c>
      <c r="F7435" s="51">
        <f t="shared" si="349"/>
        <v>0.52083333333333337</v>
      </c>
      <c r="G7435" s="33">
        <f t="shared" si="350"/>
        <v>45583.520833333336</v>
      </c>
    </row>
    <row r="7436" spans="1:7" x14ac:dyDescent="0.45">
      <c r="A7436">
        <v>8.9800000000000005E-2</v>
      </c>
      <c r="B7436">
        <v>0.54</v>
      </c>
      <c r="C7436" t="s">
        <v>6981</v>
      </c>
      <c r="D7436" t="s">
        <v>6982</v>
      </c>
      <c r="E7436" s="32">
        <f t="shared" si="348"/>
        <v>45583</v>
      </c>
      <c r="F7436" s="51">
        <f t="shared" si="349"/>
        <v>0.54166666666666663</v>
      </c>
      <c r="G7436" s="33">
        <f t="shared" si="350"/>
        <v>45583.541666666664</v>
      </c>
    </row>
    <row r="7437" spans="1:7" x14ac:dyDescent="0.45">
      <c r="A7437">
        <v>0</v>
      </c>
      <c r="B7437">
        <v>0</v>
      </c>
      <c r="C7437" t="s">
        <v>6982</v>
      </c>
      <c r="D7437" t="s">
        <v>6983</v>
      </c>
      <c r="E7437" s="32">
        <f t="shared" si="348"/>
        <v>45583</v>
      </c>
      <c r="F7437" s="51">
        <f t="shared" si="349"/>
        <v>0.5625</v>
      </c>
      <c r="G7437" s="33">
        <f t="shared" si="350"/>
        <v>45583.5625</v>
      </c>
    </row>
    <row r="7438" spans="1:7" x14ac:dyDescent="0.45">
      <c r="A7438">
        <v>4.4900000000000002E-2</v>
      </c>
      <c r="B7438">
        <v>0.27</v>
      </c>
      <c r="C7438" t="s">
        <v>6983</v>
      </c>
      <c r="D7438" t="s">
        <v>6984</v>
      </c>
      <c r="E7438" s="32">
        <f t="shared" si="348"/>
        <v>45583</v>
      </c>
      <c r="F7438" s="51">
        <f t="shared" si="349"/>
        <v>0.58333333333333337</v>
      </c>
      <c r="G7438" s="33">
        <f t="shared" si="350"/>
        <v>45583.583333333336</v>
      </c>
    </row>
    <row r="7439" spans="1:7" x14ac:dyDescent="0.45">
      <c r="A7439">
        <v>0</v>
      </c>
      <c r="B7439">
        <v>0</v>
      </c>
      <c r="C7439" t="s">
        <v>6984</v>
      </c>
      <c r="D7439" t="s">
        <v>6985</v>
      </c>
      <c r="E7439" s="32">
        <f t="shared" si="348"/>
        <v>45583</v>
      </c>
      <c r="F7439" s="51">
        <f t="shared" si="349"/>
        <v>0.60416666666666663</v>
      </c>
      <c r="G7439" s="33">
        <f t="shared" si="350"/>
        <v>45583.604166666664</v>
      </c>
    </row>
    <row r="7440" spans="1:7" x14ac:dyDescent="0.45">
      <c r="A7440">
        <v>1.12E-2</v>
      </c>
      <c r="B7440">
        <v>7.0000000000000007E-2</v>
      </c>
      <c r="C7440" t="s">
        <v>6985</v>
      </c>
      <c r="D7440" t="s">
        <v>6986</v>
      </c>
      <c r="E7440" s="32">
        <f t="shared" si="348"/>
        <v>45583</v>
      </c>
      <c r="F7440" s="51">
        <f t="shared" si="349"/>
        <v>0.625</v>
      </c>
      <c r="G7440" s="33">
        <f t="shared" si="350"/>
        <v>45583.625</v>
      </c>
    </row>
    <row r="7441" spans="1:7" x14ac:dyDescent="0.45">
      <c r="A7441">
        <v>0</v>
      </c>
      <c r="B7441">
        <v>0</v>
      </c>
      <c r="C7441" t="s">
        <v>6986</v>
      </c>
      <c r="D7441" t="s">
        <v>6987</v>
      </c>
      <c r="E7441" s="32">
        <f t="shared" si="348"/>
        <v>45583</v>
      </c>
      <c r="F7441" s="51">
        <f t="shared" si="349"/>
        <v>0.64583333333333337</v>
      </c>
      <c r="G7441" s="33">
        <f t="shared" si="350"/>
        <v>45583.645833333336</v>
      </c>
    </row>
    <row r="7442" spans="1:7" x14ac:dyDescent="0.45">
      <c r="A7442">
        <v>0</v>
      </c>
      <c r="B7442">
        <v>0</v>
      </c>
      <c r="C7442" t="s">
        <v>6987</v>
      </c>
      <c r="D7442" t="s">
        <v>6988</v>
      </c>
      <c r="E7442" s="32">
        <f t="shared" si="348"/>
        <v>45583</v>
      </c>
      <c r="F7442" s="51">
        <f t="shared" si="349"/>
        <v>0.66666666666666663</v>
      </c>
      <c r="G7442" s="33">
        <f t="shared" si="350"/>
        <v>45583.666666666664</v>
      </c>
    </row>
    <row r="7443" spans="1:7" x14ac:dyDescent="0.45">
      <c r="A7443">
        <v>0.99860000000000004</v>
      </c>
      <c r="B7443">
        <v>5.96</v>
      </c>
      <c r="C7443" t="s">
        <v>6988</v>
      </c>
      <c r="D7443" t="s">
        <v>6989</v>
      </c>
      <c r="E7443" s="32">
        <f t="shared" si="348"/>
        <v>45583</v>
      </c>
      <c r="F7443" s="51">
        <f t="shared" si="349"/>
        <v>0.6875</v>
      </c>
      <c r="G7443" s="33">
        <f t="shared" si="350"/>
        <v>45583.6875</v>
      </c>
    </row>
    <row r="7444" spans="1:7" x14ac:dyDescent="0.45">
      <c r="A7444">
        <v>1.0547</v>
      </c>
      <c r="B7444">
        <v>6.29</v>
      </c>
      <c r="C7444" t="s">
        <v>6989</v>
      </c>
      <c r="D7444" t="s">
        <v>6990</v>
      </c>
      <c r="E7444" s="32">
        <f t="shared" si="348"/>
        <v>45583</v>
      </c>
      <c r="F7444" s="51">
        <f t="shared" si="349"/>
        <v>0.70833333333333337</v>
      </c>
      <c r="G7444" s="33">
        <f t="shared" si="350"/>
        <v>45583.708333333336</v>
      </c>
    </row>
    <row r="7445" spans="1:7" x14ac:dyDescent="0.45">
      <c r="A7445">
        <v>0.66200000000000003</v>
      </c>
      <c r="B7445">
        <v>3.95</v>
      </c>
      <c r="C7445" t="s">
        <v>6990</v>
      </c>
      <c r="D7445" t="s">
        <v>6991</v>
      </c>
      <c r="E7445" s="32">
        <f t="shared" si="348"/>
        <v>45583</v>
      </c>
      <c r="F7445" s="51">
        <f t="shared" si="349"/>
        <v>0.72916666666666663</v>
      </c>
      <c r="G7445" s="33">
        <f t="shared" si="350"/>
        <v>45583.729166666664</v>
      </c>
    </row>
    <row r="7446" spans="1:7" x14ac:dyDescent="0.45">
      <c r="A7446">
        <v>0.24690000000000001</v>
      </c>
      <c r="B7446">
        <v>1.47</v>
      </c>
      <c r="C7446" t="s">
        <v>6991</v>
      </c>
      <c r="D7446" t="s">
        <v>6992</v>
      </c>
      <c r="E7446" s="32">
        <f t="shared" si="348"/>
        <v>45583</v>
      </c>
      <c r="F7446" s="51">
        <f t="shared" si="349"/>
        <v>0.75</v>
      </c>
      <c r="G7446" s="33">
        <f t="shared" si="350"/>
        <v>45583.75</v>
      </c>
    </row>
    <row r="7447" spans="1:7" x14ac:dyDescent="0.45">
      <c r="A7447">
        <v>2.24E-2</v>
      </c>
      <c r="B7447">
        <v>0.13</v>
      </c>
      <c r="C7447" t="s">
        <v>6992</v>
      </c>
      <c r="D7447" t="s">
        <v>6993</v>
      </c>
      <c r="E7447" s="32">
        <f t="shared" si="348"/>
        <v>45583</v>
      </c>
      <c r="F7447" s="51">
        <f t="shared" si="349"/>
        <v>0.77083333333333337</v>
      </c>
      <c r="G7447" s="33">
        <f t="shared" si="350"/>
        <v>45583.770833333336</v>
      </c>
    </row>
    <row r="7448" spans="1:7" x14ac:dyDescent="0.45">
      <c r="A7448">
        <v>0.24690000000000001</v>
      </c>
      <c r="B7448">
        <v>1.47</v>
      </c>
      <c r="C7448" t="s">
        <v>6993</v>
      </c>
      <c r="D7448" t="s">
        <v>6994</v>
      </c>
      <c r="E7448" s="32">
        <f t="shared" si="348"/>
        <v>45583</v>
      </c>
      <c r="F7448" s="51">
        <f t="shared" si="349"/>
        <v>0.79166666666666663</v>
      </c>
      <c r="G7448" s="33">
        <f t="shared" si="350"/>
        <v>45583.791666666664</v>
      </c>
    </row>
    <row r="7449" spans="1:7" x14ac:dyDescent="0.45">
      <c r="A7449">
        <v>0.38150000000000001</v>
      </c>
      <c r="B7449">
        <v>2.2799999999999998</v>
      </c>
      <c r="C7449" t="s">
        <v>6994</v>
      </c>
      <c r="D7449" t="s">
        <v>6995</v>
      </c>
      <c r="E7449" s="32">
        <f t="shared" si="348"/>
        <v>45583</v>
      </c>
      <c r="F7449" s="51">
        <f t="shared" si="349"/>
        <v>0.8125</v>
      </c>
      <c r="G7449" s="33">
        <f t="shared" si="350"/>
        <v>45583.8125</v>
      </c>
    </row>
    <row r="7450" spans="1:7" x14ac:dyDescent="0.45">
      <c r="A7450">
        <v>0.83030000000000004</v>
      </c>
      <c r="B7450">
        <v>4.95</v>
      </c>
      <c r="C7450" t="s">
        <v>6995</v>
      </c>
      <c r="D7450" t="s">
        <v>6996</v>
      </c>
      <c r="E7450" s="32">
        <f t="shared" si="348"/>
        <v>45583</v>
      </c>
      <c r="F7450" s="51">
        <f t="shared" si="349"/>
        <v>0.83333333333333337</v>
      </c>
      <c r="G7450" s="33">
        <f t="shared" si="350"/>
        <v>45583.833333333336</v>
      </c>
    </row>
    <row r="7451" spans="1:7" x14ac:dyDescent="0.45">
      <c r="A7451">
        <v>0.1908</v>
      </c>
      <c r="B7451">
        <v>1.1399999999999999</v>
      </c>
      <c r="C7451" t="s">
        <v>6996</v>
      </c>
      <c r="D7451" t="s">
        <v>6997</v>
      </c>
      <c r="E7451" s="32">
        <f t="shared" si="348"/>
        <v>45583</v>
      </c>
      <c r="F7451" s="51">
        <f t="shared" si="349"/>
        <v>0.85416666666666663</v>
      </c>
      <c r="G7451" s="33">
        <f t="shared" si="350"/>
        <v>45583.854166666664</v>
      </c>
    </row>
    <row r="7452" spans="1:7" x14ac:dyDescent="0.45">
      <c r="A7452">
        <v>2.24E-2</v>
      </c>
      <c r="B7452">
        <v>0.13</v>
      </c>
      <c r="C7452" t="s">
        <v>6997</v>
      </c>
      <c r="D7452" t="s">
        <v>6998</v>
      </c>
      <c r="E7452" s="32">
        <f t="shared" si="348"/>
        <v>45583</v>
      </c>
      <c r="F7452" s="51">
        <f t="shared" si="349"/>
        <v>0.875</v>
      </c>
      <c r="G7452" s="33">
        <f t="shared" si="350"/>
        <v>45583.875</v>
      </c>
    </row>
    <row r="7453" spans="1:7" x14ac:dyDescent="0.45">
      <c r="A7453">
        <v>0</v>
      </c>
      <c r="B7453">
        <v>0</v>
      </c>
      <c r="C7453" t="s">
        <v>6998</v>
      </c>
      <c r="D7453" t="s">
        <v>6999</v>
      </c>
      <c r="E7453" s="32">
        <f t="shared" si="348"/>
        <v>45583</v>
      </c>
      <c r="F7453" s="51">
        <f t="shared" si="349"/>
        <v>0.89583333333333337</v>
      </c>
      <c r="G7453" s="33">
        <f t="shared" si="350"/>
        <v>45583.895833333336</v>
      </c>
    </row>
    <row r="7454" spans="1:7" x14ac:dyDescent="0.45">
      <c r="A7454">
        <v>0</v>
      </c>
      <c r="B7454">
        <v>0</v>
      </c>
      <c r="C7454" t="s">
        <v>6999</v>
      </c>
      <c r="D7454" t="s">
        <v>7000</v>
      </c>
      <c r="E7454" s="32">
        <f t="shared" si="348"/>
        <v>45583</v>
      </c>
      <c r="F7454" s="51">
        <f t="shared" si="349"/>
        <v>0.91666666666666663</v>
      </c>
      <c r="G7454" s="33">
        <f t="shared" si="350"/>
        <v>45583.916666666664</v>
      </c>
    </row>
    <row r="7455" spans="1:7" x14ac:dyDescent="0.45">
      <c r="A7455">
        <v>0</v>
      </c>
      <c r="B7455">
        <v>0</v>
      </c>
      <c r="C7455" t="s">
        <v>7000</v>
      </c>
      <c r="D7455" t="s">
        <v>7001</v>
      </c>
      <c r="E7455" s="32">
        <f t="shared" si="348"/>
        <v>45583</v>
      </c>
      <c r="F7455" s="51">
        <f t="shared" si="349"/>
        <v>0.9375</v>
      </c>
      <c r="G7455" s="33">
        <f t="shared" si="350"/>
        <v>45583.9375</v>
      </c>
    </row>
    <row r="7456" spans="1:7" x14ac:dyDescent="0.45">
      <c r="A7456">
        <v>2.24E-2</v>
      </c>
      <c r="B7456">
        <v>0.13</v>
      </c>
      <c r="C7456" t="s">
        <v>7001</v>
      </c>
      <c r="D7456" t="s">
        <v>7002</v>
      </c>
      <c r="E7456" s="32">
        <f t="shared" si="348"/>
        <v>45583</v>
      </c>
      <c r="F7456" s="51">
        <f t="shared" si="349"/>
        <v>0.95833333333333337</v>
      </c>
      <c r="G7456" s="33">
        <f t="shared" si="350"/>
        <v>45583.958333333336</v>
      </c>
    </row>
    <row r="7457" spans="1:7" x14ac:dyDescent="0.45">
      <c r="A7457">
        <v>0.10100000000000001</v>
      </c>
      <c r="B7457">
        <v>0.6</v>
      </c>
      <c r="C7457" t="s">
        <v>7002</v>
      </c>
      <c r="D7457" t="s">
        <v>7003</v>
      </c>
      <c r="E7457" s="32">
        <f t="shared" si="348"/>
        <v>45583</v>
      </c>
      <c r="F7457" s="51">
        <f t="shared" si="349"/>
        <v>0.97916666666666663</v>
      </c>
      <c r="G7457" s="33">
        <f t="shared" si="350"/>
        <v>45583.979166666664</v>
      </c>
    </row>
    <row r="7458" spans="1:7" x14ac:dyDescent="0.45">
      <c r="A7458">
        <v>0</v>
      </c>
      <c r="B7458">
        <v>0</v>
      </c>
      <c r="C7458" t="s">
        <v>7003</v>
      </c>
      <c r="D7458" t="s">
        <v>7004</v>
      </c>
      <c r="E7458" s="32">
        <f t="shared" si="348"/>
        <v>45584</v>
      </c>
      <c r="F7458" s="51">
        <f t="shared" si="349"/>
        <v>0</v>
      </c>
      <c r="G7458" s="33">
        <f t="shared" si="350"/>
        <v>45584</v>
      </c>
    </row>
    <row r="7459" spans="1:7" x14ac:dyDescent="0.45">
      <c r="A7459">
        <v>0</v>
      </c>
      <c r="B7459">
        <v>0</v>
      </c>
      <c r="C7459" t="s">
        <v>7004</v>
      </c>
      <c r="D7459" t="s">
        <v>7005</v>
      </c>
      <c r="E7459" s="32">
        <f t="shared" si="348"/>
        <v>45584</v>
      </c>
      <c r="F7459" s="51">
        <f t="shared" si="349"/>
        <v>2.0833333333333332E-2</v>
      </c>
      <c r="G7459" s="33">
        <f t="shared" si="350"/>
        <v>45584.020833333336</v>
      </c>
    </row>
    <row r="7460" spans="1:7" x14ac:dyDescent="0.45">
      <c r="A7460">
        <v>0</v>
      </c>
      <c r="B7460">
        <v>0</v>
      </c>
      <c r="C7460" t="s">
        <v>7005</v>
      </c>
      <c r="D7460" t="s">
        <v>7006</v>
      </c>
      <c r="E7460" s="32">
        <f t="shared" si="348"/>
        <v>45584</v>
      </c>
      <c r="F7460" s="51">
        <f t="shared" si="349"/>
        <v>4.1666666666666664E-2</v>
      </c>
      <c r="G7460" s="33">
        <f t="shared" si="350"/>
        <v>45584.041666666664</v>
      </c>
    </row>
    <row r="7461" spans="1:7" x14ac:dyDescent="0.45">
      <c r="A7461">
        <v>0</v>
      </c>
      <c r="B7461">
        <v>0</v>
      </c>
      <c r="C7461" t="s">
        <v>7006</v>
      </c>
      <c r="D7461" t="s">
        <v>7007</v>
      </c>
      <c r="E7461" s="32">
        <f t="shared" si="348"/>
        <v>45584</v>
      </c>
      <c r="F7461" s="51">
        <f t="shared" si="349"/>
        <v>6.25E-2</v>
      </c>
      <c r="G7461" s="33">
        <f t="shared" si="350"/>
        <v>45584.0625</v>
      </c>
    </row>
    <row r="7462" spans="1:7" x14ac:dyDescent="0.45">
      <c r="A7462">
        <v>0</v>
      </c>
      <c r="B7462">
        <v>0</v>
      </c>
      <c r="C7462" t="s">
        <v>7007</v>
      </c>
      <c r="D7462" t="s">
        <v>7008</v>
      </c>
      <c r="E7462" s="32">
        <f t="shared" si="348"/>
        <v>45584</v>
      </c>
      <c r="F7462" s="51">
        <f t="shared" si="349"/>
        <v>8.3333333333333329E-2</v>
      </c>
      <c r="G7462" s="33">
        <f t="shared" si="350"/>
        <v>45584.083333333336</v>
      </c>
    </row>
    <row r="7463" spans="1:7" x14ac:dyDescent="0.45">
      <c r="A7463">
        <v>0</v>
      </c>
      <c r="B7463">
        <v>0</v>
      </c>
      <c r="C7463" t="s">
        <v>7008</v>
      </c>
      <c r="D7463" t="s">
        <v>7009</v>
      </c>
      <c r="E7463" s="32">
        <f t="shared" si="348"/>
        <v>45584</v>
      </c>
      <c r="F7463" s="51">
        <f t="shared" si="349"/>
        <v>0.10416666666666667</v>
      </c>
      <c r="G7463" s="33">
        <f t="shared" si="350"/>
        <v>45584.104166666664</v>
      </c>
    </row>
    <row r="7464" spans="1:7" x14ac:dyDescent="0.45">
      <c r="A7464">
        <v>0</v>
      </c>
      <c r="B7464">
        <v>0</v>
      </c>
      <c r="C7464" t="s">
        <v>7009</v>
      </c>
      <c r="D7464" t="s">
        <v>7010</v>
      </c>
      <c r="E7464" s="32">
        <f t="shared" si="348"/>
        <v>45584</v>
      </c>
      <c r="F7464" s="51">
        <f t="shared" si="349"/>
        <v>0.125</v>
      </c>
      <c r="G7464" s="33">
        <f t="shared" si="350"/>
        <v>45584.125</v>
      </c>
    </row>
    <row r="7465" spans="1:7" x14ac:dyDescent="0.45">
      <c r="A7465">
        <v>0</v>
      </c>
      <c r="B7465">
        <v>0</v>
      </c>
      <c r="C7465" t="s">
        <v>7010</v>
      </c>
      <c r="D7465" t="s">
        <v>7011</v>
      </c>
      <c r="E7465" s="32">
        <f t="shared" si="348"/>
        <v>45584</v>
      </c>
      <c r="F7465" s="51">
        <f t="shared" si="349"/>
        <v>0.14583333333333334</v>
      </c>
      <c r="G7465" s="33">
        <f t="shared" si="350"/>
        <v>45584.145833333336</v>
      </c>
    </row>
    <row r="7466" spans="1:7" x14ac:dyDescent="0.45">
      <c r="A7466">
        <v>0</v>
      </c>
      <c r="B7466">
        <v>0</v>
      </c>
      <c r="C7466" t="s">
        <v>7011</v>
      </c>
      <c r="D7466" t="s">
        <v>7012</v>
      </c>
      <c r="E7466" s="32">
        <f t="shared" si="348"/>
        <v>45584</v>
      </c>
      <c r="F7466" s="51">
        <f t="shared" si="349"/>
        <v>0.16666666666666666</v>
      </c>
      <c r="G7466" s="33">
        <f t="shared" si="350"/>
        <v>45584.166666666664</v>
      </c>
    </row>
    <row r="7467" spans="1:7" x14ac:dyDescent="0.45">
      <c r="A7467">
        <v>0</v>
      </c>
      <c r="B7467">
        <v>0</v>
      </c>
      <c r="C7467" t="s">
        <v>7012</v>
      </c>
      <c r="D7467" t="s">
        <v>7013</v>
      </c>
      <c r="E7467" s="32">
        <f t="shared" si="348"/>
        <v>45584</v>
      </c>
      <c r="F7467" s="51">
        <f t="shared" si="349"/>
        <v>0.1875</v>
      </c>
      <c r="G7467" s="33">
        <f t="shared" si="350"/>
        <v>45584.1875</v>
      </c>
    </row>
    <row r="7468" spans="1:7" x14ac:dyDescent="0.45">
      <c r="A7468">
        <v>0</v>
      </c>
      <c r="B7468">
        <v>0</v>
      </c>
      <c r="C7468" t="s">
        <v>7013</v>
      </c>
      <c r="D7468" t="s">
        <v>7014</v>
      </c>
      <c r="E7468" s="32">
        <f t="shared" si="348"/>
        <v>45584</v>
      </c>
      <c r="F7468" s="51">
        <f t="shared" si="349"/>
        <v>0.20833333333333334</v>
      </c>
      <c r="G7468" s="33">
        <f t="shared" si="350"/>
        <v>45584.208333333336</v>
      </c>
    </row>
    <row r="7469" spans="1:7" x14ac:dyDescent="0.45">
      <c r="A7469">
        <v>0</v>
      </c>
      <c r="B7469">
        <v>0</v>
      </c>
      <c r="C7469" t="s">
        <v>7014</v>
      </c>
      <c r="D7469" t="s">
        <v>7015</v>
      </c>
      <c r="E7469" s="32">
        <f t="shared" si="348"/>
        <v>45584</v>
      </c>
      <c r="F7469" s="51">
        <f t="shared" si="349"/>
        <v>0.22916666666666666</v>
      </c>
      <c r="G7469" s="33">
        <f t="shared" si="350"/>
        <v>45584.229166666664</v>
      </c>
    </row>
    <row r="7470" spans="1:7" x14ac:dyDescent="0.45">
      <c r="A7470">
        <v>0</v>
      </c>
      <c r="B7470">
        <v>0</v>
      </c>
      <c r="C7470" t="s">
        <v>7015</v>
      </c>
      <c r="D7470" t="s">
        <v>7016</v>
      </c>
      <c r="E7470" s="32">
        <f t="shared" si="348"/>
        <v>45584</v>
      </c>
      <c r="F7470" s="51">
        <f t="shared" si="349"/>
        <v>0.25</v>
      </c>
      <c r="G7470" s="33">
        <f t="shared" si="350"/>
        <v>45584.25</v>
      </c>
    </row>
    <row r="7471" spans="1:7" x14ac:dyDescent="0.45">
      <c r="A7471">
        <v>0</v>
      </c>
      <c r="B7471">
        <v>0</v>
      </c>
      <c r="C7471" t="s">
        <v>7016</v>
      </c>
      <c r="D7471" t="s">
        <v>7017</v>
      </c>
      <c r="E7471" s="32">
        <f t="shared" si="348"/>
        <v>45584</v>
      </c>
      <c r="F7471" s="51">
        <f t="shared" si="349"/>
        <v>0.27083333333333331</v>
      </c>
      <c r="G7471" s="33">
        <f t="shared" si="350"/>
        <v>45584.270833333336</v>
      </c>
    </row>
    <row r="7472" spans="1:7" x14ac:dyDescent="0.45">
      <c r="A7472">
        <v>0</v>
      </c>
      <c r="B7472">
        <v>0</v>
      </c>
      <c r="C7472" t="s">
        <v>7017</v>
      </c>
      <c r="D7472" t="s">
        <v>7018</v>
      </c>
      <c r="E7472" s="32">
        <f t="shared" si="348"/>
        <v>45584</v>
      </c>
      <c r="F7472" s="51">
        <f t="shared" si="349"/>
        <v>0.29166666666666669</v>
      </c>
      <c r="G7472" s="33">
        <f t="shared" si="350"/>
        <v>45584.291666666664</v>
      </c>
    </row>
    <row r="7473" spans="1:7" x14ac:dyDescent="0.45">
      <c r="A7473">
        <v>1.12E-2</v>
      </c>
      <c r="B7473">
        <v>7.0000000000000007E-2</v>
      </c>
      <c r="C7473" t="s">
        <v>7018</v>
      </c>
      <c r="D7473" t="s">
        <v>7019</v>
      </c>
      <c r="E7473" s="32">
        <f t="shared" si="348"/>
        <v>45584</v>
      </c>
      <c r="F7473" s="51">
        <f t="shared" si="349"/>
        <v>0.3125</v>
      </c>
      <c r="G7473" s="33">
        <f t="shared" si="350"/>
        <v>45584.3125</v>
      </c>
    </row>
    <row r="7474" spans="1:7" x14ac:dyDescent="0.45">
      <c r="A7474">
        <v>0</v>
      </c>
      <c r="B7474">
        <v>0</v>
      </c>
      <c r="C7474" t="s">
        <v>7019</v>
      </c>
      <c r="D7474" t="s">
        <v>7020</v>
      </c>
      <c r="E7474" s="32">
        <f t="shared" si="348"/>
        <v>45584</v>
      </c>
      <c r="F7474" s="51">
        <f t="shared" si="349"/>
        <v>0.33333333333333331</v>
      </c>
      <c r="G7474" s="33">
        <f t="shared" si="350"/>
        <v>45584.333333333336</v>
      </c>
    </row>
    <row r="7475" spans="1:7" x14ac:dyDescent="0.45">
      <c r="A7475">
        <v>0</v>
      </c>
      <c r="B7475">
        <v>0</v>
      </c>
      <c r="C7475" t="s">
        <v>7020</v>
      </c>
      <c r="D7475" t="s">
        <v>7021</v>
      </c>
      <c r="E7475" s="32">
        <f t="shared" si="348"/>
        <v>45584</v>
      </c>
      <c r="F7475" s="51">
        <f t="shared" si="349"/>
        <v>0.35416666666666669</v>
      </c>
      <c r="G7475" s="33">
        <f t="shared" si="350"/>
        <v>45584.354166666664</v>
      </c>
    </row>
    <row r="7476" spans="1:7" x14ac:dyDescent="0.45">
      <c r="A7476">
        <v>1.0771999999999999</v>
      </c>
      <c r="B7476">
        <v>6.43</v>
      </c>
      <c r="C7476" t="s">
        <v>7021</v>
      </c>
      <c r="D7476" t="s">
        <v>7022</v>
      </c>
      <c r="E7476" s="32">
        <f t="shared" si="348"/>
        <v>45584</v>
      </c>
      <c r="F7476" s="51">
        <f t="shared" si="349"/>
        <v>0.375</v>
      </c>
      <c r="G7476" s="33">
        <f t="shared" si="350"/>
        <v>45584.375</v>
      </c>
    </row>
    <row r="7477" spans="1:7" x14ac:dyDescent="0.45">
      <c r="A7477">
        <v>0</v>
      </c>
      <c r="B7477">
        <v>0</v>
      </c>
      <c r="C7477" t="s">
        <v>7022</v>
      </c>
      <c r="D7477" t="s">
        <v>7023</v>
      </c>
      <c r="E7477" s="32">
        <f t="shared" si="348"/>
        <v>45584</v>
      </c>
      <c r="F7477" s="51">
        <f t="shared" si="349"/>
        <v>0.39583333333333331</v>
      </c>
      <c r="G7477" s="33">
        <f t="shared" si="350"/>
        <v>45584.395833333336</v>
      </c>
    </row>
    <row r="7478" spans="1:7" x14ac:dyDescent="0.45">
      <c r="A7478">
        <v>2.24E-2</v>
      </c>
      <c r="B7478">
        <v>0.13</v>
      </c>
      <c r="C7478" t="s">
        <v>7023</v>
      </c>
      <c r="D7478" t="s">
        <v>7024</v>
      </c>
      <c r="E7478" s="32">
        <f t="shared" si="348"/>
        <v>45584</v>
      </c>
      <c r="F7478" s="51">
        <f t="shared" si="349"/>
        <v>0.41666666666666669</v>
      </c>
      <c r="G7478" s="33">
        <f t="shared" si="350"/>
        <v>45584.416666666664</v>
      </c>
    </row>
    <row r="7479" spans="1:7" x14ac:dyDescent="0.45">
      <c r="A7479">
        <v>2.24E-2</v>
      </c>
      <c r="B7479">
        <v>0.13</v>
      </c>
      <c r="C7479" t="s">
        <v>7024</v>
      </c>
      <c r="D7479" t="s">
        <v>7025</v>
      </c>
      <c r="E7479" s="32">
        <f t="shared" si="348"/>
        <v>45584</v>
      </c>
      <c r="F7479" s="51">
        <f t="shared" si="349"/>
        <v>0.4375</v>
      </c>
      <c r="G7479" s="33">
        <f t="shared" si="350"/>
        <v>45584.4375</v>
      </c>
    </row>
    <row r="7480" spans="1:7" x14ac:dyDescent="0.45">
      <c r="A7480">
        <v>0.74060000000000004</v>
      </c>
      <c r="B7480">
        <v>4.42</v>
      </c>
      <c r="C7480" t="s">
        <v>7025</v>
      </c>
      <c r="D7480" t="s">
        <v>7026</v>
      </c>
      <c r="E7480" s="32">
        <f t="shared" si="348"/>
        <v>45584</v>
      </c>
      <c r="F7480" s="51">
        <f t="shared" si="349"/>
        <v>0.45833333333333331</v>
      </c>
      <c r="G7480" s="33">
        <f t="shared" si="350"/>
        <v>45584.458333333336</v>
      </c>
    </row>
    <row r="7481" spans="1:7" x14ac:dyDescent="0.45">
      <c r="A7481">
        <v>2.24E-2</v>
      </c>
      <c r="B7481">
        <v>0.13</v>
      </c>
      <c r="C7481" t="s">
        <v>7026</v>
      </c>
      <c r="D7481" t="s">
        <v>7027</v>
      </c>
      <c r="E7481" s="32">
        <f t="shared" si="348"/>
        <v>45584</v>
      </c>
      <c r="F7481" s="51">
        <f t="shared" si="349"/>
        <v>0.47916666666666669</v>
      </c>
      <c r="G7481" s="33">
        <f t="shared" si="350"/>
        <v>45584.479166666664</v>
      </c>
    </row>
    <row r="7482" spans="1:7" x14ac:dyDescent="0.45">
      <c r="A7482">
        <v>0.35909999999999997</v>
      </c>
      <c r="B7482">
        <v>2.14</v>
      </c>
      <c r="C7482" t="s">
        <v>7027</v>
      </c>
      <c r="D7482" t="s">
        <v>7028</v>
      </c>
      <c r="E7482" s="32">
        <f t="shared" si="348"/>
        <v>45584</v>
      </c>
      <c r="F7482" s="51">
        <f t="shared" si="349"/>
        <v>0.5</v>
      </c>
      <c r="G7482" s="33">
        <f t="shared" si="350"/>
        <v>45584.5</v>
      </c>
    </row>
    <row r="7483" spans="1:7" x14ac:dyDescent="0.45">
      <c r="A7483">
        <v>0</v>
      </c>
      <c r="B7483">
        <v>0</v>
      </c>
      <c r="C7483" t="s">
        <v>7028</v>
      </c>
      <c r="D7483" t="s">
        <v>7029</v>
      </c>
      <c r="E7483" s="32">
        <f t="shared" si="348"/>
        <v>45584</v>
      </c>
      <c r="F7483" s="51">
        <f t="shared" si="349"/>
        <v>0.52083333333333337</v>
      </c>
      <c r="G7483" s="33">
        <f t="shared" si="350"/>
        <v>45584.520833333336</v>
      </c>
    </row>
    <row r="7484" spans="1:7" x14ac:dyDescent="0.45">
      <c r="A7484">
        <v>0.28050000000000003</v>
      </c>
      <c r="B7484">
        <v>1.67</v>
      </c>
      <c r="C7484" t="s">
        <v>7029</v>
      </c>
      <c r="D7484" t="s">
        <v>7030</v>
      </c>
      <c r="E7484" s="32">
        <f t="shared" si="348"/>
        <v>45584</v>
      </c>
      <c r="F7484" s="51">
        <f t="shared" si="349"/>
        <v>0.54166666666666663</v>
      </c>
      <c r="G7484" s="33">
        <f t="shared" si="350"/>
        <v>45584.541666666664</v>
      </c>
    </row>
    <row r="7485" spans="1:7" x14ac:dyDescent="0.45">
      <c r="A7485">
        <v>0.1908</v>
      </c>
      <c r="B7485">
        <v>1.1399999999999999</v>
      </c>
      <c r="C7485" t="s">
        <v>7030</v>
      </c>
      <c r="D7485" t="s">
        <v>7031</v>
      </c>
      <c r="E7485" s="32">
        <f t="shared" si="348"/>
        <v>45584</v>
      </c>
      <c r="F7485" s="51">
        <f t="shared" si="349"/>
        <v>0.5625</v>
      </c>
      <c r="G7485" s="33">
        <f t="shared" si="350"/>
        <v>45584.5625</v>
      </c>
    </row>
    <row r="7486" spans="1:7" x14ac:dyDescent="0.45">
      <c r="A7486">
        <v>0</v>
      </c>
      <c r="B7486">
        <v>0</v>
      </c>
      <c r="C7486" t="s">
        <v>7031</v>
      </c>
      <c r="D7486" t="s">
        <v>7032</v>
      </c>
      <c r="E7486" s="32">
        <f t="shared" si="348"/>
        <v>45584</v>
      </c>
      <c r="F7486" s="51">
        <f t="shared" si="349"/>
        <v>0.58333333333333337</v>
      </c>
      <c r="G7486" s="33">
        <f t="shared" si="350"/>
        <v>45584.583333333336</v>
      </c>
    </row>
    <row r="7487" spans="1:7" x14ac:dyDescent="0.45">
      <c r="A7487">
        <v>0</v>
      </c>
      <c r="B7487">
        <v>0</v>
      </c>
      <c r="C7487" t="s">
        <v>7032</v>
      </c>
      <c r="D7487" t="s">
        <v>7033</v>
      </c>
      <c r="E7487" s="32">
        <f t="shared" si="348"/>
        <v>45584</v>
      </c>
      <c r="F7487" s="51">
        <f t="shared" si="349"/>
        <v>0.60416666666666663</v>
      </c>
      <c r="G7487" s="33">
        <f t="shared" si="350"/>
        <v>45584.604166666664</v>
      </c>
    </row>
    <row r="7488" spans="1:7" x14ac:dyDescent="0.45">
      <c r="A7488">
        <v>7.85E-2</v>
      </c>
      <c r="B7488">
        <v>0.47</v>
      </c>
      <c r="C7488" t="s">
        <v>7033</v>
      </c>
      <c r="D7488" t="s">
        <v>7034</v>
      </c>
      <c r="E7488" s="32">
        <f t="shared" si="348"/>
        <v>45584</v>
      </c>
      <c r="F7488" s="51">
        <f t="shared" si="349"/>
        <v>0.625</v>
      </c>
      <c r="G7488" s="33">
        <f t="shared" si="350"/>
        <v>45584.625</v>
      </c>
    </row>
    <row r="7489" spans="1:7" x14ac:dyDescent="0.45">
      <c r="A7489">
        <v>0</v>
      </c>
      <c r="B7489">
        <v>0</v>
      </c>
      <c r="C7489" t="s">
        <v>7034</v>
      </c>
      <c r="D7489" t="s">
        <v>7035</v>
      </c>
      <c r="E7489" s="32">
        <f t="shared" si="348"/>
        <v>45584</v>
      </c>
      <c r="F7489" s="51">
        <f t="shared" si="349"/>
        <v>0.64583333333333337</v>
      </c>
      <c r="G7489" s="33">
        <f t="shared" si="350"/>
        <v>45584.645833333336</v>
      </c>
    </row>
    <row r="7490" spans="1:7" x14ac:dyDescent="0.45">
      <c r="A7490">
        <v>0</v>
      </c>
      <c r="B7490">
        <v>0</v>
      </c>
      <c r="C7490" t="s">
        <v>7035</v>
      </c>
      <c r="D7490" t="s">
        <v>7036</v>
      </c>
      <c r="E7490" s="32">
        <f t="shared" si="348"/>
        <v>45584</v>
      </c>
      <c r="F7490" s="51">
        <f t="shared" si="349"/>
        <v>0.66666666666666663</v>
      </c>
      <c r="G7490" s="33">
        <f t="shared" si="350"/>
        <v>45584.666666666664</v>
      </c>
    </row>
    <row r="7491" spans="1:7" x14ac:dyDescent="0.45">
      <c r="A7491">
        <v>0</v>
      </c>
      <c r="B7491">
        <v>0</v>
      </c>
      <c r="C7491" t="s">
        <v>7036</v>
      </c>
      <c r="D7491" t="s">
        <v>7037</v>
      </c>
      <c r="E7491" s="32">
        <f t="shared" si="348"/>
        <v>45584</v>
      </c>
      <c r="F7491" s="51">
        <f t="shared" si="349"/>
        <v>0.6875</v>
      </c>
      <c r="G7491" s="33">
        <f t="shared" si="350"/>
        <v>45584.6875</v>
      </c>
    </row>
    <row r="7492" spans="1:7" x14ac:dyDescent="0.45">
      <c r="A7492">
        <v>0</v>
      </c>
      <c r="B7492">
        <v>0</v>
      </c>
      <c r="C7492" t="s">
        <v>7037</v>
      </c>
      <c r="D7492" t="s">
        <v>7038</v>
      </c>
      <c r="E7492" s="32">
        <f t="shared" ref="E7492:E7555" si="351">DATE(MID(C7492,2,4),MID(C7492,7,2),MID(C7492,10,2))</f>
        <v>45584</v>
      </c>
      <c r="F7492" s="51">
        <f t="shared" ref="F7492:F7555" si="352">TIME(MID(C7492,13,2),MID(C7492,16,2),0)</f>
        <v>0.70833333333333337</v>
      </c>
      <c r="G7492" s="33">
        <f t="shared" ref="G7492:G7555" si="353">E7492+F7492</f>
        <v>45584.708333333336</v>
      </c>
    </row>
    <row r="7493" spans="1:7" x14ac:dyDescent="0.45">
      <c r="A7493">
        <v>0</v>
      </c>
      <c r="B7493">
        <v>0</v>
      </c>
      <c r="C7493" t="s">
        <v>7038</v>
      </c>
      <c r="D7493" t="s">
        <v>7039</v>
      </c>
      <c r="E7493" s="32">
        <f t="shared" si="351"/>
        <v>45584</v>
      </c>
      <c r="F7493" s="51">
        <f t="shared" si="352"/>
        <v>0.72916666666666663</v>
      </c>
      <c r="G7493" s="33">
        <f t="shared" si="353"/>
        <v>45584.729166666664</v>
      </c>
    </row>
    <row r="7494" spans="1:7" x14ac:dyDescent="0.45">
      <c r="A7494">
        <v>0</v>
      </c>
      <c r="B7494">
        <v>0</v>
      </c>
      <c r="C7494" t="s">
        <v>7039</v>
      </c>
      <c r="D7494" t="s">
        <v>7040</v>
      </c>
      <c r="E7494" s="32">
        <f t="shared" si="351"/>
        <v>45584</v>
      </c>
      <c r="F7494" s="51">
        <f t="shared" si="352"/>
        <v>0.75</v>
      </c>
      <c r="G7494" s="33">
        <f t="shared" si="353"/>
        <v>45584.75</v>
      </c>
    </row>
    <row r="7495" spans="1:7" x14ac:dyDescent="0.45">
      <c r="A7495">
        <v>3.2427999999999999</v>
      </c>
      <c r="B7495">
        <v>19.350000000000001</v>
      </c>
      <c r="C7495" t="s">
        <v>7040</v>
      </c>
      <c r="D7495" t="s">
        <v>7041</v>
      </c>
      <c r="E7495" s="32">
        <f t="shared" si="351"/>
        <v>45584</v>
      </c>
      <c r="F7495" s="51">
        <f t="shared" si="352"/>
        <v>0.77083333333333337</v>
      </c>
      <c r="G7495" s="33">
        <f t="shared" si="353"/>
        <v>45584.770833333336</v>
      </c>
    </row>
    <row r="7496" spans="1:7" x14ac:dyDescent="0.45">
      <c r="A7496">
        <v>0.4713</v>
      </c>
      <c r="B7496">
        <v>2.81</v>
      </c>
      <c r="C7496" t="s">
        <v>7041</v>
      </c>
      <c r="D7496" t="s">
        <v>7042</v>
      </c>
      <c r="E7496" s="32">
        <f t="shared" si="351"/>
        <v>45584</v>
      </c>
      <c r="F7496" s="51">
        <f t="shared" si="352"/>
        <v>0.79166666666666663</v>
      </c>
      <c r="G7496" s="33">
        <f t="shared" si="353"/>
        <v>45584.791666666664</v>
      </c>
    </row>
    <row r="7497" spans="1:7" x14ac:dyDescent="0.45">
      <c r="A7497">
        <v>3.3700000000000001E-2</v>
      </c>
      <c r="B7497">
        <v>0.2</v>
      </c>
      <c r="C7497" t="s">
        <v>7042</v>
      </c>
      <c r="D7497" t="s">
        <v>7043</v>
      </c>
      <c r="E7497" s="32">
        <f t="shared" si="351"/>
        <v>45584</v>
      </c>
      <c r="F7497" s="51">
        <f t="shared" si="352"/>
        <v>0.8125</v>
      </c>
      <c r="G7497" s="33">
        <f t="shared" si="353"/>
        <v>45584.8125</v>
      </c>
    </row>
    <row r="7498" spans="1:7" x14ac:dyDescent="0.45">
      <c r="A7498">
        <v>0.17949999999999999</v>
      </c>
      <c r="B7498">
        <v>1.07</v>
      </c>
      <c r="C7498" t="s">
        <v>7043</v>
      </c>
      <c r="D7498" t="s">
        <v>7044</v>
      </c>
      <c r="E7498" s="32">
        <f t="shared" si="351"/>
        <v>45584</v>
      </c>
      <c r="F7498" s="51">
        <f t="shared" si="352"/>
        <v>0.83333333333333337</v>
      </c>
      <c r="G7498" s="33">
        <f t="shared" si="353"/>
        <v>45584.833333333336</v>
      </c>
    </row>
    <row r="7499" spans="1:7" x14ac:dyDescent="0.45">
      <c r="A7499">
        <v>0</v>
      </c>
      <c r="B7499">
        <v>0</v>
      </c>
      <c r="C7499" t="s">
        <v>7044</v>
      </c>
      <c r="D7499" t="s">
        <v>7045</v>
      </c>
      <c r="E7499" s="32">
        <f t="shared" si="351"/>
        <v>45584</v>
      </c>
      <c r="F7499" s="51">
        <f t="shared" si="352"/>
        <v>0.85416666666666663</v>
      </c>
      <c r="G7499" s="33">
        <f t="shared" si="353"/>
        <v>45584.854166666664</v>
      </c>
    </row>
    <row r="7500" spans="1:7" x14ac:dyDescent="0.45">
      <c r="A7500">
        <v>0.2132</v>
      </c>
      <c r="B7500">
        <v>1.27</v>
      </c>
      <c r="C7500" t="s">
        <v>7045</v>
      </c>
      <c r="D7500" t="s">
        <v>7046</v>
      </c>
      <c r="E7500" s="32">
        <f t="shared" si="351"/>
        <v>45584</v>
      </c>
      <c r="F7500" s="51">
        <f t="shared" si="352"/>
        <v>0.875</v>
      </c>
      <c r="G7500" s="33">
        <f t="shared" si="353"/>
        <v>45584.875</v>
      </c>
    </row>
    <row r="7501" spans="1:7" x14ac:dyDescent="0.45">
      <c r="A7501">
        <v>0</v>
      </c>
      <c r="B7501">
        <v>0</v>
      </c>
      <c r="C7501" t="s">
        <v>7046</v>
      </c>
      <c r="D7501" t="s">
        <v>7047</v>
      </c>
      <c r="E7501" s="32">
        <f t="shared" si="351"/>
        <v>45584</v>
      </c>
      <c r="F7501" s="51">
        <f t="shared" si="352"/>
        <v>0.89583333333333337</v>
      </c>
      <c r="G7501" s="33">
        <f t="shared" si="353"/>
        <v>45584.895833333336</v>
      </c>
    </row>
    <row r="7502" spans="1:7" x14ac:dyDescent="0.45">
      <c r="A7502">
        <v>2.24E-2</v>
      </c>
      <c r="B7502">
        <v>0.13</v>
      </c>
      <c r="C7502" t="s">
        <v>7047</v>
      </c>
      <c r="D7502" t="s">
        <v>7048</v>
      </c>
      <c r="E7502" s="32">
        <f t="shared" si="351"/>
        <v>45584</v>
      </c>
      <c r="F7502" s="51">
        <f t="shared" si="352"/>
        <v>0.91666666666666663</v>
      </c>
      <c r="G7502" s="33">
        <f t="shared" si="353"/>
        <v>45584.916666666664</v>
      </c>
    </row>
    <row r="7503" spans="1:7" x14ac:dyDescent="0.45">
      <c r="A7503">
        <v>2.24E-2</v>
      </c>
      <c r="B7503">
        <v>0.13</v>
      </c>
      <c r="C7503" t="s">
        <v>7048</v>
      </c>
      <c r="D7503" t="s">
        <v>7049</v>
      </c>
      <c r="E7503" s="32">
        <f t="shared" si="351"/>
        <v>45584</v>
      </c>
      <c r="F7503" s="51">
        <f t="shared" si="352"/>
        <v>0.9375</v>
      </c>
      <c r="G7503" s="33">
        <f t="shared" si="353"/>
        <v>45584.9375</v>
      </c>
    </row>
    <row r="7504" spans="1:7" x14ac:dyDescent="0.45">
      <c r="A7504">
        <v>0</v>
      </c>
      <c r="B7504">
        <v>0</v>
      </c>
      <c r="C7504" t="s">
        <v>7049</v>
      </c>
      <c r="D7504" t="s">
        <v>7050</v>
      </c>
      <c r="E7504" s="32">
        <f t="shared" si="351"/>
        <v>45584</v>
      </c>
      <c r="F7504" s="51">
        <f t="shared" si="352"/>
        <v>0.95833333333333337</v>
      </c>
      <c r="G7504" s="33">
        <f t="shared" si="353"/>
        <v>45584.958333333336</v>
      </c>
    </row>
    <row r="7505" spans="1:7" x14ac:dyDescent="0.45">
      <c r="A7505">
        <v>2.24E-2</v>
      </c>
      <c r="B7505">
        <v>0.13</v>
      </c>
      <c r="C7505" t="s">
        <v>7050</v>
      </c>
      <c r="D7505" t="s">
        <v>7051</v>
      </c>
      <c r="E7505" s="32">
        <f t="shared" si="351"/>
        <v>45584</v>
      </c>
      <c r="F7505" s="51">
        <f t="shared" si="352"/>
        <v>0.97916666666666663</v>
      </c>
      <c r="G7505" s="33">
        <f t="shared" si="353"/>
        <v>45584.979166666664</v>
      </c>
    </row>
    <row r="7506" spans="1:7" x14ac:dyDescent="0.45">
      <c r="A7506">
        <v>0.1908</v>
      </c>
      <c r="B7506">
        <v>1.1399999999999999</v>
      </c>
      <c r="C7506" t="s">
        <v>7051</v>
      </c>
      <c r="D7506" t="s">
        <v>7052</v>
      </c>
      <c r="E7506" s="32">
        <f t="shared" si="351"/>
        <v>45585</v>
      </c>
      <c r="F7506" s="51">
        <f t="shared" si="352"/>
        <v>0</v>
      </c>
      <c r="G7506" s="33">
        <f t="shared" si="353"/>
        <v>45585</v>
      </c>
    </row>
    <row r="7507" spans="1:7" x14ac:dyDescent="0.45">
      <c r="A7507">
        <v>0</v>
      </c>
      <c r="B7507">
        <v>0</v>
      </c>
      <c r="C7507" t="s">
        <v>7052</v>
      </c>
      <c r="D7507" t="s">
        <v>7053</v>
      </c>
      <c r="E7507" s="32">
        <f t="shared" si="351"/>
        <v>45585</v>
      </c>
      <c r="F7507" s="51">
        <f t="shared" si="352"/>
        <v>2.0833333333333332E-2</v>
      </c>
      <c r="G7507" s="33">
        <f t="shared" si="353"/>
        <v>45585.020833333336</v>
      </c>
    </row>
    <row r="7508" spans="1:7" x14ac:dyDescent="0.45">
      <c r="A7508">
        <v>0</v>
      </c>
      <c r="B7508">
        <v>0</v>
      </c>
      <c r="C7508" t="s">
        <v>7053</v>
      </c>
      <c r="D7508" t="s">
        <v>7054</v>
      </c>
      <c r="E7508" s="32">
        <f t="shared" si="351"/>
        <v>45585</v>
      </c>
      <c r="F7508" s="51">
        <f t="shared" si="352"/>
        <v>4.1666666666666664E-2</v>
      </c>
      <c r="G7508" s="33">
        <f t="shared" si="353"/>
        <v>45585.041666666664</v>
      </c>
    </row>
    <row r="7509" spans="1:7" x14ac:dyDescent="0.45">
      <c r="A7509">
        <v>0</v>
      </c>
      <c r="B7509">
        <v>0</v>
      </c>
      <c r="C7509" t="s">
        <v>7054</v>
      </c>
      <c r="D7509" t="s">
        <v>7055</v>
      </c>
      <c r="E7509" s="32">
        <f t="shared" si="351"/>
        <v>45585</v>
      </c>
      <c r="F7509" s="51">
        <f t="shared" si="352"/>
        <v>6.25E-2</v>
      </c>
      <c r="G7509" s="33">
        <f t="shared" si="353"/>
        <v>45585.0625</v>
      </c>
    </row>
    <row r="7510" spans="1:7" x14ac:dyDescent="0.45">
      <c r="A7510">
        <v>0</v>
      </c>
      <c r="B7510">
        <v>0</v>
      </c>
      <c r="C7510" t="s">
        <v>7055</v>
      </c>
      <c r="D7510" t="s">
        <v>7056</v>
      </c>
      <c r="E7510" s="32">
        <f t="shared" si="351"/>
        <v>45585</v>
      </c>
      <c r="F7510" s="51">
        <f t="shared" si="352"/>
        <v>8.3333333333333329E-2</v>
      </c>
      <c r="G7510" s="33">
        <f t="shared" si="353"/>
        <v>45585.083333333336</v>
      </c>
    </row>
    <row r="7511" spans="1:7" x14ac:dyDescent="0.45">
      <c r="A7511">
        <v>0</v>
      </c>
      <c r="B7511">
        <v>0</v>
      </c>
      <c r="C7511" t="s">
        <v>7056</v>
      </c>
      <c r="D7511" t="s">
        <v>7057</v>
      </c>
      <c r="E7511" s="32">
        <f t="shared" si="351"/>
        <v>45585</v>
      </c>
      <c r="F7511" s="51">
        <f t="shared" si="352"/>
        <v>0.10416666666666667</v>
      </c>
      <c r="G7511" s="33">
        <f t="shared" si="353"/>
        <v>45585.104166666664</v>
      </c>
    </row>
    <row r="7512" spans="1:7" x14ac:dyDescent="0.45">
      <c r="A7512">
        <v>0</v>
      </c>
      <c r="B7512">
        <v>0</v>
      </c>
      <c r="C7512" t="s">
        <v>7057</v>
      </c>
      <c r="D7512" t="s">
        <v>7058</v>
      </c>
      <c r="E7512" s="32">
        <f t="shared" si="351"/>
        <v>45585</v>
      </c>
      <c r="F7512" s="51">
        <f t="shared" si="352"/>
        <v>0.125</v>
      </c>
      <c r="G7512" s="33">
        <f t="shared" si="353"/>
        <v>45585.125</v>
      </c>
    </row>
    <row r="7513" spans="1:7" x14ac:dyDescent="0.45">
      <c r="A7513">
        <v>0</v>
      </c>
      <c r="B7513">
        <v>0</v>
      </c>
      <c r="C7513" t="s">
        <v>7058</v>
      </c>
      <c r="D7513" t="s">
        <v>7059</v>
      </c>
      <c r="E7513" s="32">
        <f t="shared" si="351"/>
        <v>45585</v>
      </c>
      <c r="F7513" s="51">
        <f t="shared" si="352"/>
        <v>0.14583333333333334</v>
      </c>
      <c r="G7513" s="33">
        <f t="shared" si="353"/>
        <v>45585.145833333336</v>
      </c>
    </row>
    <row r="7514" spans="1:7" x14ac:dyDescent="0.45">
      <c r="A7514">
        <v>0</v>
      </c>
      <c r="B7514">
        <v>0</v>
      </c>
      <c r="C7514" t="s">
        <v>7059</v>
      </c>
      <c r="D7514" t="s">
        <v>7060</v>
      </c>
      <c r="E7514" s="32">
        <f t="shared" si="351"/>
        <v>45585</v>
      </c>
      <c r="F7514" s="51">
        <f t="shared" si="352"/>
        <v>0.16666666666666666</v>
      </c>
      <c r="G7514" s="33">
        <f t="shared" si="353"/>
        <v>45585.166666666664</v>
      </c>
    </row>
    <row r="7515" spans="1:7" x14ac:dyDescent="0.45">
      <c r="A7515">
        <v>0</v>
      </c>
      <c r="B7515">
        <v>0</v>
      </c>
      <c r="C7515" t="s">
        <v>7060</v>
      </c>
      <c r="D7515" t="s">
        <v>7061</v>
      </c>
      <c r="E7515" s="32">
        <f t="shared" si="351"/>
        <v>45585</v>
      </c>
      <c r="F7515" s="51">
        <f t="shared" si="352"/>
        <v>0.1875</v>
      </c>
      <c r="G7515" s="33">
        <f t="shared" si="353"/>
        <v>45585.1875</v>
      </c>
    </row>
    <row r="7516" spans="1:7" x14ac:dyDescent="0.45">
      <c r="A7516">
        <v>0</v>
      </c>
      <c r="B7516">
        <v>0</v>
      </c>
      <c r="C7516" t="s">
        <v>7061</v>
      </c>
      <c r="D7516" t="s">
        <v>7062</v>
      </c>
      <c r="E7516" s="32">
        <f t="shared" si="351"/>
        <v>45585</v>
      </c>
      <c r="F7516" s="51">
        <f t="shared" si="352"/>
        <v>0.20833333333333334</v>
      </c>
      <c r="G7516" s="33">
        <f t="shared" si="353"/>
        <v>45585.208333333336</v>
      </c>
    </row>
    <row r="7517" spans="1:7" x14ac:dyDescent="0.45">
      <c r="A7517">
        <v>0</v>
      </c>
      <c r="B7517">
        <v>0</v>
      </c>
      <c r="C7517" t="s">
        <v>7062</v>
      </c>
      <c r="D7517" t="s">
        <v>7063</v>
      </c>
      <c r="E7517" s="32">
        <f t="shared" si="351"/>
        <v>45585</v>
      </c>
      <c r="F7517" s="51">
        <f t="shared" si="352"/>
        <v>0.22916666666666666</v>
      </c>
      <c r="G7517" s="33">
        <f t="shared" si="353"/>
        <v>45585.229166666664</v>
      </c>
    </row>
    <row r="7518" spans="1:7" x14ac:dyDescent="0.45">
      <c r="A7518">
        <v>0</v>
      </c>
      <c r="B7518">
        <v>0</v>
      </c>
      <c r="C7518" t="s">
        <v>7063</v>
      </c>
      <c r="D7518" t="s">
        <v>7064</v>
      </c>
      <c r="E7518" s="32">
        <f t="shared" si="351"/>
        <v>45585</v>
      </c>
      <c r="F7518" s="51">
        <f t="shared" si="352"/>
        <v>0.25</v>
      </c>
      <c r="G7518" s="33">
        <f t="shared" si="353"/>
        <v>45585.25</v>
      </c>
    </row>
    <row r="7519" spans="1:7" x14ac:dyDescent="0.45">
      <c r="A7519">
        <v>0</v>
      </c>
      <c r="B7519">
        <v>0</v>
      </c>
      <c r="C7519" t="s">
        <v>7064</v>
      </c>
      <c r="D7519" t="s">
        <v>7065</v>
      </c>
      <c r="E7519" s="32">
        <f t="shared" si="351"/>
        <v>45585</v>
      </c>
      <c r="F7519" s="51">
        <f t="shared" si="352"/>
        <v>0.27083333333333331</v>
      </c>
      <c r="G7519" s="33">
        <f t="shared" si="353"/>
        <v>45585.270833333336</v>
      </c>
    </row>
    <row r="7520" spans="1:7" x14ac:dyDescent="0.45">
      <c r="A7520">
        <v>0</v>
      </c>
      <c r="B7520">
        <v>0</v>
      </c>
      <c r="C7520" t="s">
        <v>7065</v>
      </c>
      <c r="D7520" t="s">
        <v>7066</v>
      </c>
      <c r="E7520" s="32">
        <f t="shared" si="351"/>
        <v>45585</v>
      </c>
      <c r="F7520" s="51">
        <f t="shared" si="352"/>
        <v>0.29166666666666669</v>
      </c>
      <c r="G7520" s="33">
        <f t="shared" si="353"/>
        <v>45585.291666666664</v>
      </c>
    </row>
    <row r="7521" spans="1:7" x14ac:dyDescent="0.45">
      <c r="A7521">
        <v>0</v>
      </c>
      <c r="B7521">
        <v>0</v>
      </c>
      <c r="C7521" t="s">
        <v>7066</v>
      </c>
      <c r="D7521" t="s">
        <v>7067</v>
      </c>
      <c r="E7521" s="32">
        <f t="shared" si="351"/>
        <v>45585</v>
      </c>
      <c r="F7521" s="51">
        <f t="shared" si="352"/>
        <v>0.3125</v>
      </c>
      <c r="G7521" s="33">
        <f t="shared" si="353"/>
        <v>45585.3125</v>
      </c>
    </row>
    <row r="7522" spans="1:7" x14ac:dyDescent="0.45">
      <c r="A7522">
        <v>8.9800000000000005E-2</v>
      </c>
      <c r="B7522">
        <v>0.54</v>
      </c>
      <c r="C7522" t="s">
        <v>7067</v>
      </c>
      <c r="D7522" t="s">
        <v>7068</v>
      </c>
      <c r="E7522" s="32">
        <f t="shared" si="351"/>
        <v>45585</v>
      </c>
      <c r="F7522" s="51">
        <f t="shared" si="352"/>
        <v>0.33333333333333331</v>
      </c>
      <c r="G7522" s="33">
        <f t="shared" si="353"/>
        <v>45585.333333333336</v>
      </c>
    </row>
    <row r="7523" spans="1:7" x14ac:dyDescent="0.45">
      <c r="A7523">
        <v>0</v>
      </c>
      <c r="B7523">
        <v>0</v>
      </c>
      <c r="C7523" t="s">
        <v>7068</v>
      </c>
      <c r="D7523" t="s">
        <v>7069</v>
      </c>
      <c r="E7523" s="32">
        <f t="shared" si="351"/>
        <v>45585</v>
      </c>
      <c r="F7523" s="51">
        <f t="shared" si="352"/>
        <v>0.35416666666666669</v>
      </c>
      <c r="G7523" s="33">
        <f t="shared" si="353"/>
        <v>45585.354166666664</v>
      </c>
    </row>
    <row r="7524" spans="1:7" x14ac:dyDescent="0.45">
      <c r="A7524">
        <v>2.24E-2</v>
      </c>
      <c r="B7524">
        <v>0.13</v>
      </c>
      <c r="C7524" t="s">
        <v>7069</v>
      </c>
      <c r="D7524" t="s">
        <v>7070</v>
      </c>
      <c r="E7524" s="32">
        <f t="shared" si="351"/>
        <v>45585</v>
      </c>
      <c r="F7524" s="51">
        <f t="shared" si="352"/>
        <v>0.375</v>
      </c>
      <c r="G7524" s="33">
        <f t="shared" si="353"/>
        <v>45585.375</v>
      </c>
    </row>
    <row r="7525" spans="1:7" x14ac:dyDescent="0.45">
      <c r="A7525">
        <v>0.20200000000000001</v>
      </c>
      <c r="B7525">
        <v>1.21</v>
      </c>
      <c r="C7525" t="s">
        <v>7070</v>
      </c>
      <c r="D7525" t="s">
        <v>7071</v>
      </c>
      <c r="E7525" s="32">
        <f t="shared" si="351"/>
        <v>45585</v>
      </c>
      <c r="F7525" s="51">
        <f t="shared" si="352"/>
        <v>0.39583333333333331</v>
      </c>
      <c r="G7525" s="33">
        <f t="shared" si="353"/>
        <v>45585.395833333336</v>
      </c>
    </row>
    <row r="7526" spans="1:7" x14ac:dyDescent="0.45">
      <c r="A7526">
        <v>0</v>
      </c>
      <c r="B7526">
        <v>0</v>
      </c>
      <c r="C7526" t="s">
        <v>7071</v>
      </c>
      <c r="D7526" t="s">
        <v>7072</v>
      </c>
      <c r="E7526" s="32">
        <f t="shared" si="351"/>
        <v>45585</v>
      </c>
      <c r="F7526" s="51">
        <f t="shared" si="352"/>
        <v>0.41666666666666669</v>
      </c>
      <c r="G7526" s="33">
        <f t="shared" si="353"/>
        <v>45585.416666666664</v>
      </c>
    </row>
    <row r="7527" spans="1:7" x14ac:dyDescent="0.45">
      <c r="A7527">
        <v>0</v>
      </c>
      <c r="B7527">
        <v>0</v>
      </c>
      <c r="C7527" t="s">
        <v>7072</v>
      </c>
      <c r="D7527" t="s">
        <v>7073</v>
      </c>
      <c r="E7527" s="32">
        <f t="shared" si="351"/>
        <v>45585</v>
      </c>
      <c r="F7527" s="51">
        <f t="shared" si="352"/>
        <v>0.4375</v>
      </c>
      <c r="G7527" s="33">
        <f t="shared" si="353"/>
        <v>45585.4375</v>
      </c>
    </row>
    <row r="7528" spans="1:7" x14ac:dyDescent="0.45">
      <c r="A7528">
        <v>0</v>
      </c>
      <c r="B7528">
        <v>0</v>
      </c>
      <c r="C7528" t="s">
        <v>7073</v>
      </c>
      <c r="D7528" t="s">
        <v>7074</v>
      </c>
      <c r="E7528" s="32">
        <f t="shared" si="351"/>
        <v>45585</v>
      </c>
      <c r="F7528" s="51">
        <f t="shared" si="352"/>
        <v>0.45833333333333331</v>
      </c>
      <c r="G7528" s="33">
        <f t="shared" si="353"/>
        <v>45585.458333333336</v>
      </c>
    </row>
    <row r="7529" spans="1:7" x14ac:dyDescent="0.45">
      <c r="A7529">
        <v>0</v>
      </c>
      <c r="B7529">
        <v>0</v>
      </c>
      <c r="C7529" t="s">
        <v>7074</v>
      </c>
      <c r="D7529" t="s">
        <v>7075</v>
      </c>
      <c r="E7529" s="32">
        <f t="shared" si="351"/>
        <v>45585</v>
      </c>
      <c r="F7529" s="51">
        <f t="shared" si="352"/>
        <v>0.47916666666666669</v>
      </c>
      <c r="G7529" s="33">
        <f t="shared" si="353"/>
        <v>45585.479166666664</v>
      </c>
    </row>
    <row r="7530" spans="1:7" x14ac:dyDescent="0.45">
      <c r="A7530">
        <v>0</v>
      </c>
      <c r="B7530">
        <v>0</v>
      </c>
      <c r="C7530" t="s">
        <v>7075</v>
      </c>
      <c r="D7530" t="s">
        <v>7076</v>
      </c>
      <c r="E7530" s="32">
        <f t="shared" si="351"/>
        <v>45585</v>
      </c>
      <c r="F7530" s="51">
        <f t="shared" si="352"/>
        <v>0.5</v>
      </c>
      <c r="G7530" s="33">
        <f t="shared" si="353"/>
        <v>45585.5</v>
      </c>
    </row>
    <row r="7531" spans="1:7" x14ac:dyDescent="0.45">
      <c r="A7531">
        <v>0</v>
      </c>
      <c r="B7531">
        <v>0</v>
      </c>
      <c r="C7531" t="s">
        <v>7076</v>
      </c>
      <c r="D7531" t="s">
        <v>7077</v>
      </c>
      <c r="E7531" s="32">
        <f t="shared" si="351"/>
        <v>45585</v>
      </c>
      <c r="F7531" s="51">
        <f t="shared" si="352"/>
        <v>0.52083333333333337</v>
      </c>
      <c r="G7531" s="33">
        <f t="shared" si="353"/>
        <v>45585.520833333336</v>
      </c>
    </row>
    <row r="7532" spans="1:7" x14ac:dyDescent="0.45">
      <c r="A7532">
        <v>0.11219999999999999</v>
      </c>
      <c r="B7532">
        <v>0.67</v>
      </c>
      <c r="C7532" t="s">
        <v>7077</v>
      </c>
      <c r="D7532" t="s">
        <v>7078</v>
      </c>
      <c r="E7532" s="32">
        <f t="shared" si="351"/>
        <v>45585</v>
      </c>
      <c r="F7532" s="51">
        <f t="shared" si="352"/>
        <v>0.54166666666666663</v>
      </c>
      <c r="G7532" s="33">
        <f t="shared" si="353"/>
        <v>45585.541666666664</v>
      </c>
    </row>
    <row r="7533" spans="1:7" x14ac:dyDescent="0.45">
      <c r="A7533">
        <v>0</v>
      </c>
      <c r="B7533">
        <v>0</v>
      </c>
      <c r="C7533" t="s">
        <v>7078</v>
      </c>
      <c r="D7533" t="s">
        <v>7079</v>
      </c>
      <c r="E7533" s="32">
        <f t="shared" si="351"/>
        <v>45585</v>
      </c>
      <c r="F7533" s="51">
        <f t="shared" si="352"/>
        <v>0.5625</v>
      </c>
      <c r="G7533" s="33">
        <f t="shared" si="353"/>
        <v>45585.5625</v>
      </c>
    </row>
    <row r="7534" spans="1:7" x14ac:dyDescent="0.45">
      <c r="A7534">
        <v>0</v>
      </c>
      <c r="B7534">
        <v>0</v>
      </c>
      <c r="C7534" t="s">
        <v>7079</v>
      </c>
      <c r="D7534" t="s">
        <v>7080</v>
      </c>
      <c r="E7534" s="32">
        <f t="shared" si="351"/>
        <v>45585</v>
      </c>
      <c r="F7534" s="51">
        <f t="shared" si="352"/>
        <v>0.58333333333333337</v>
      </c>
      <c r="G7534" s="33">
        <f t="shared" si="353"/>
        <v>45585.583333333336</v>
      </c>
    </row>
    <row r="7535" spans="1:7" x14ac:dyDescent="0.45">
      <c r="A7535">
        <v>0.53859999999999997</v>
      </c>
      <c r="B7535">
        <v>3.21</v>
      </c>
      <c r="C7535" t="s">
        <v>7080</v>
      </c>
      <c r="D7535" t="s">
        <v>7081</v>
      </c>
      <c r="E7535" s="32">
        <f t="shared" si="351"/>
        <v>45585</v>
      </c>
      <c r="F7535" s="51">
        <f t="shared" si="352"/>
        <v>0.60416666666666663</v>
      </c>
      <c r="G7535" s="33">
        <f t="shared" si="353"/>
        <v>45585.604166666664</v>
      </c>
    </row>
    <row r="7536" spans="1:7" x14ac:dyDescent="0.45">
      <c r="A7536">
        <v>4.4900000000000002E-2</v>
      </c>
      <c r="B7536">
        <v>0.27</v>
      </c>
      <c r="C7536" t="s">
        <v>7081</v>
      </c>
      <c r="D7536" t="s">
        <v>7082</v>
      </c>
      <c r="E7536" s="32">
        <f t="shared" si="351"/>
        <v>45585</v>
      </c>
      <c r="F7536" s="51">
        <f t="shared" si="352"/>
        <v>0.625</v>
      </c>
      <c r="G7536" s="33">
        <f t="shared" si="353"/>
        <v>45585.625</v>
      </c>
    </row>
    <row r="7537" spans="1:7" x14ac:dyDescent="0.45">
      <c r="A7537">
        <v>0</v>
      </c>
      <c r="B7537">
        <v>0</v>
      </c>
      <c r="C7537" t="s">
        <v>7082</v>
      </c>
      <c r="D7537" t="s">
        <v>7083</v>
      </c>
      <c r="E7537" s="32">
        <f t="shared" si="351"/>
        <v>45585</v>
      </c>
      <c r="F7537" s="51">
        <f t="shared" si="352"/>
        <v>0.64583333333333337</v>
      </c>
      <c r="G7537" s="33">
        <f t="shared" si="353"/>
        <v>45585.645833333336</v>
      </c>
    </row>
    <row r="7538" spans="1:7" x14ac:dyDescent="0.45">
      <c r="A7538">
        <v>0.52739999999999998</v>
      </c>
      <c r="B7538">
        <v>3.15</v>
      </c>
      <c r="C7538" t="s">
        <v>7083</v>
      </c>
      <c r="D7538" t="s">
        <v>7084</v>
      </c>
      <c r="E7538" s="32">
        <f t="shared" si="351"/>
        <v>45585</v>
      </c>
      <c r="F7538" s="51">
        <f t="shared" si="352"/>
        <v>0.66666666666666663</v>
      </c>
      <c r="G7538" s="33">
        <f t="shared" si="353"/>
        <v>45585.666666666664</v>
      </c>
    </row>
    <row r="7539" spans="1:7" x14ac:dyDescent="0.45">
      <c r="A7539">
        <v>0.65080000000000005</v>
      </c>
      <c r="B7539">
        <v>3.88</v>
      </c>
      <c r="C7539" t="s">
        <v>7084</v>
      </c>
      <c r="D7539" t="s">
        <v>7085</v>
      </c>
      <c r="E7539" s="32">
        <f t="shared" si="351"/>
        <v>45585</v>
      </c>
      <c r="F7539" s="51">
        <f t="shared" si="352"/>
        <v>0.6875</v>
      </c>
      <c r="G7539" s="33">
        <f t="shared" si="353"/>
        <v>45585.6875</v>
      </c>
    </row>
    <row r="7540" spans="1:7" x14ac:dyDescent="0.45">
      <c r="A7540">
        <v>0.1459</v>
      </c>
      <c r="B7540">
        <v>0.87</v>
      </c>
      <c r="C7540" t="s">
        <v>7085</v>
      </c>
      <c r="D7540" t="s">
        <v>7086</v>
      </c>
      <c r="E7540" s="32">
        <f t="shared" si="351"/>
        <v>45585</v>
      </c>
      <c r="F7540" s="51">
        <f t="shared" si="352"/>
        <v>0.70833333333333337</v>
      </c>
      <c r="G7540" s="33">
        <f t="shared" si="353"/>
        <v>45585.708333333336</v>
      </c>
    </row>
    <row r="7541" spans="1:7" x14ac:dyDescent="0.45">
      <c r="A7541">
        <v>3.3774000000000002</v>
      </c>
      <c r="B7541">
        <v>20.149999999999999</v>
      </c>
      <c r="C7541" t="s">
        <v>7086</v>
      </c>
      <c r="D7541" t="s">
        <v>7087</v>
      </c>
      <c r="E7541" s="32">
        <f t="shared" si="351"/>
        <v>45585</v>
      </c>
      <c r="F7541" s="51">
        <f t="shared" si="352"/>
        <v>0.72916666666666663</v>
      </c>
      <c r="G7541" s="33">
        <f t="shared" si="353"/>
        <v>45585.729166666664</v>
      </c>
    </row>
    <row r="7542" spans="1:7" x14ac:dyDescent="0.45">
      <c r="A7542">
        <v>2.3563000000000001</v>
      </c>
      <c r="B7542">
        <v>14.06</v>
      </c>
      <c r="C7542" t="s">
        <v>7087</v>
      </c>
      <c r="D7542" t="s">
        <v>7088</v>
      </c>
      <c r="E7542" s="32">
        <f t="shared" si="351"/>
        <v>45585</v>
      </c>
      <c r="F7542" s="51">
        <f t="shared" si="352"/>
        <v>0.75</v>
      </c>
      <c r="G7542" s="33">
        <f t="shared" si="353"/>
        <v>45585.75</v>
      </c>
    </row>
    <row r="7543" spans="1:7" x14ac:dyDescent="0.45">
      <c r="A7543">
        <v>3.4110999999999998</v>
      </c>
      <c r="B7543">
        <v>20.350000000000001</v>
      </c>
      <c r="C7543" t="s">
        <v>7088</v>
      </c>
      <c r="D7543" t="s">
        <v>7089</v>
      </c>
      <c r="E7543" s="32">
        <f t="shared" si="351"/>
        <v>45585</v>
      </c>
      <c r="F7543" s="51">
        <f t="shared" si="352"/>
        <v>0.77083333333333337</v>
      </c>
      <c r="G7543" s="33">
        <f t="shared" si="353"/>
        <v>45585.770833333336</v>
      </c>
    </row>
    <row r="7544" spans="1:7" x14ac:dyDescent="0.45">
      <c r="A7544">
        <v>3.6355</v>
      </c>
      <c r="B7544">
        <v>21.69</v>
      </c>
      <c r="C7544" t="s">
        <v>7089</v>
      </c>
      <c r="D7544" t="s">
        <v>7090</v>
      </c>
      <c r="E7544" s="32">
        <f t="shared" si="351"/>
        <v>45585</v>
      </c>
      <c r="F7544" s="51">
        <f t="shared" si="352"/>
        <v>0.79166666666666663</v>
      </c>
      <c r="G7544" s="33">
        <f t="shared" si="353"/>
        <v>45585.791666666664</v>
      </c>
    </row>
    <row r="7545" spans="1:7" x14ac:dyDescent="0.45">
      <c r="A7545">
        <v>0.1459</v>
      </c>
      <c r="B7545">
        <v>0.87</v>
      </c>
      <c r="C7545" t="s">
        <v>7090</v>
      </c>
      <c r="D7545" t="s">
        <v>7091</v>
      </c>
      <c r="E7545" s="32">
        <f t="shared" si="351"/>
        <v>45585</v>
      </c>
      <c r="F7545" s="51">
        <f t="shared" si="352"/>
        <v>0.8125</v>
      </c>
      <c r="G7545" s="33">
        <f t="shared" si="353"/>
        <v>45585.8125</v>
      </c>
    </row>
    <row r="7546" spans="1:7" x14ac:dyDescent="0.45">
      <c r="A7546">
        <v>0</v>
      </c>
      <c r="B7546">
        <v>0</v>
      </c>
      <c r="C7546" t="s">
        <v>7091</v>
      </c>
      <c r="D7546" t="s">
        <v>7092</v>
      </c>
      <c r="E7546" s="32">
        <f t="shared" si="351"/>
        <v>45585</v>
      </c>
      <c r="F7546" s="51">
        <f t="shared" si="352"/>
        <v>0.83333333333333337</v>
      </c>
      <c r="G7546" s="33">
        <f t="shared" si="353"/>
        <v>45585.833333333336</v>
      </c>
    </row>
    <row r="7547" spans="1:7" x14ac:dyDescent="0.45">
      <c r="A7547">
        <v>0</v>
      </c>
      <c r="B7547">
        <v>0</v>
      </c>
      <c r="C7547" t="s">
        <v>7092</v>
      </c>
      <c r="D7547" t="s">
        <v>7093</v>
      </c>
      <c r="E7547" s="32">
        <f t="shared" si="351"/>
        <v>45585</v>
      </c>
      <c r="F7547" s="51">
        <f t="shared" si="352"/>
        <v>0.85416666666666663</v>
      </c>
      <c r="G7547" s="33">
        <f t="shared" si="353"/>
        <v>45585.854166666664</v>
      </c>
    </row>
    <row r="7548" spans="1:7" x14ac:dyDescent="0.45">
      <c r="A7548">
        <v>0</v>
      </c>
      <c r="B7548">
        <v>0</v>
      </c>
      <c r="C7548" t="s">
        <v>7093</v>
      </c>
      <c r="D7548" t="s">
        <v>7094</v>
      </c>
      <c r="E7548" s="32">
        <f t="shared" si="351"/>
        <v>45585</v>
      </c>
      <c r="F7548" s="51">
        <f t="shared" si="352"/>
        <v>0.875</v>
      </c>
      <c r="G7548" s="33">
        <f t="shared" si="353"/>
        <v>45585.875</v>
      </c>
    </row>
    <row r="7549" spans="1:7" x14ac:dyDescent="0.45">
      <c r="A7549">
        <v>0.15709999999999999</v>
      </c>
      <c r="B7549">
        <v>0.94</v>
      </c>
      <c r="C7549" t="s">
        <v>7094</v>
      </c>
      <c r="D7549" t="s">
        <v>7095</v>
      </c>
      <c r="E7549" s="32">
        <f t="shared" si="351"/>
        <v>45585</v>
      </c>
      <c r="F7549" s="51">
        <f t="shared" si="352"/>
        <v>0.89583333333333337</v>
      </c>
      <c r="G7549" s="33">
        <f t="shared" si="353"/>
        <v>45585.895833333336</v>
      </c>
    </row>
    <row r="7550" spans="1:7" x14ac:dyDescent="0.45">
      <c r="A7550">
        <v>7.85E-2</v>
      </c>
      <c r="B7550">
        <v>0.47</v>
      </c>
      <c r="C7550" t="s">
        <v>7095</v>
      </c>
      <c r="D7550" t="s">
        <v>7096</v>
      </c>
      <c r="E7550" s="32">
        <f t="shared" si="351"/>
        <v>45585</v>
      </c>
      <c r="F7550" s="51">
        <f t="shared" si="352"/>
        <v>0.91666666666666663</v>
      </c>
      <c r="G7550" s="33">
        <f t="shared" si="353"/>
        <v>45585.916666666664</v>
      </c>
    </row>
    <row r="7551" spans="1:7" x14ac:dyDescent="0.45">
      <c r="A7551">
        <v>0</v>
      </c>
      <c r="B7551">
        <v>0</v>
      </c>
      <c r="C7551" t="s">
        <v>7096</v>
      </c>
      <c r="D7551" t="s">
        <v>7097</v>
      </c>
      <c r="E7551" s="32">
        <f t="shared" si="351"/>
        <v>45585</v>
      </c>
      <c r="F7551" s="51">
        <f t="shared" si="352"/>
        <v>0.9375</v>
      </c>
      <c r="G7551" s="33">
        <f t="shared" si="353"/>
        <v>45585.9375</v>
      </c>
    </row>
    <row r="7552" spans="1:7" x14ac:dyDescent="0.45">
      <c r="A7552">
        <v>0</v>
      </c>
      <c r="B7552">
        <v>0</v>
      </c>
      <c r="C7552" t="s">
        <v>7097</v>
      </c>
      <c r="D7552" t="s">
        <v>7098</v>
      </c>
      <c r="E7552" s="32">
        <f t="shared" si="351"/>
        <v>45585</v>
      </c>
      <c r="F7552" s="51">
        <f t="shared" si="352"/>
        <v>0.95833333333333337</v>
      </c>
      <c r="G7552" s="33">
        <f t="shared" si="353"/>
        <v>45585.958333333336</v>
      </c>
    </row>
    <row r="7553" spans="1:7" x14ac:dyDescent="0.45">
      <c r="A7553">
        <v>0</v>
      </c>
      <c r="B7553">
        <v>0</v>
      </c>
      <c r="C7553" t="s">
        <v>7098</v>
      </c>
      <c r="D7553" t="s">
        <v>7099</v>
      </c>
      <c r="E7553" s="32">
        <f t="shared" si="351"/>
        <v>45585</v>
      </c>
      <c r="F7553" s="51">
        <f t="shared" si="352"/>
        <v>0.97916666666666663</v>
      </c>
      <c r="G7553" s="33">
        <f t="shared" si="353"/>
        <v>45585.979166666664</v>
      </c>
    </row>
    <row r="7554" spans="1:7" x14ac:dyDescent="0.45">
      <c r="A7554">
        <v>0</v>
      </c>
      <c r="B7554">
        <v>0</v>
      </c>
      <c r="C7554" t="s">
        <v>7099</v>
      </c>
      <c r="D7554" t="s">
        <v>7100</v>
      </c>
      <c r="E7554" s="32">
        <f t="shared" si="351"/>
        <v>45586</v>
      </c>
      <c r="F7554" s="51">
        <f t="shared" si="352"/>
        <v>0</v>
      </c>
      <c r="G7554" s="33">
        <f t="shared" si="353"/>
        <v>45586</v>
      </c>
    </row>
    <row r="7555" spans="1:7" x14ac:dyDescent="0.45">
      <c r="A7555">
        <v>0</v>
      </c>
      <c r="B7555">
        <v>0</v>
      </c>
      <c r="C7555" t="s">
        <v>7100</v>
      </c>
      <c r="D7555" t="s">
        <v>7101</v>
      </c>
      <c r="E7555" s="32">
        <f t="shared" si="351"/>
        <v>45586</v>
      </c>
      <c r="F7555" s="51">
        <f t="shared" si="352"/>
        <v>2.0833333333333332E-2</v>
      </c>
      <c r="G7555" s="33">
        <f t="shared" si="353"/>
        <v>45586.020833333336</v>
      </c>
    </row>
    <row r="7556" spans="1:7" x14ac:dyDescent="0.45">
      <c r="A7556">
        <v>0</v>
      </c>
      <c r="B7556">
        <v>0</v>
      </c>
      <c r="C7556" t="s">
        <v>7101</v>
      </c>
      <c r="D7556" t="s">
        <v>7102</v>
      </c>
      <c r="E7556" s="32">
        <f t="shared" ref="E7556:E7619" si="354">DATE(MID(C7556,2,4),MID(C7556,7,2),MID(C7556,10,2))</f>
        <v>45586</v>
      </c>
      <c r="F7556" s="51">
        <f t="shared" ref="F7556:F7619" si="355">TIME(MID(C7556,13,2),MID(C7556,16,2),0)</f>
        <v>4.1666666666666664E-2</v>
      </c>
      <c r="G7556" s="33">
        <f t="shared" ref="G7556:G7619" si="356">E7556+F7556</f>
        <v>45586.041666666664</v>
      </c>
    </row>
    <row r="7557" spans="1:7" x14ac:dyDescent="0.45">
      <c r="A7557">
        <v>0</v>
      </c>
      <c r="B7557">
        <v>0</v>
      </c>
      <c r="C7557" t="s">
        <v>7102</v>
      </c>
      <c r="D7557" t="s">
        <v>7103</v>
      </c>
      <c r="E7557" s="32">
        <f t="shared" si="354"/>
        <v>45586</v>
      </c>
      <c r="F7557" s="51">
        <f t="shared" si="355"/>
        <v>6.25E-2</v>
      </c>
      <c r="G7557" s="33">
        <f t="shared" si="356"/>
        <v>45586.0625</v>
      </c>
    </row>
    <row r="7558" spans="1:7" x14ac:dyDescent="0.45">
      <c r="A7558">
        <v>0</v>
      </c>
      <c r="B7558">
        <v>0</v>
      </c>
      <c r="C7558" t="s">
        <v>7103</v>
      </c>
      <c r="D7558" t="s">
        <v>7104</v>
      </c>
      <c r="E7558" s="32">
        <f t="shared" si="354"/>
        <v>45586</v>
      </c>
      <c r="F7558" s="51">
        <f t="shared" si="355"/>
        <v>8.3333333333333329E-2</v>
      </c>
      <c r="G7558" s="33">
        <f t="shared" si="356"/>
        <v>45586.083333333336</v>
      </c>
    </row>
    <row r="7559" spans="1:7" x14ac:dyDescent="0.45">
      <c r="A7559">
        <v>0</v>
      </c>
      <c r="B7559">
        <v>0</v>
      </c>
      <c r="C7559" t="s">
        <v>7104</v>
      </c>
      <c r="D7559" t="s">
        <v>7105</v>
      </c>
      <c r="E7559" s="32">
        <f t="shared" si="354"/>
        <v>45586</v>
      </c>
      <c r="F7559" s="51">
        <f t="shared" si="355"/>
        <v>0.10416666666666667</v>
      </c>
      <c r="G7559" s="33">
        <f t="shared" si="356"/>
        <v>45586.104166666664</v>
      </c>
    </row>
    <row r="7560" spans="1:7" x14ac:dyDescent="0.45">
      <c r="A7560">
        <v>0</v>
      </c>
      <c r="B7560">
        <v>0</v>
      </c>
      <c r="C7560" t="s">
        <v>7105</v>
      </c>
      <c r="D7560" t="s">
        <v>7106</v>
      </c>
      <c r="E7560" s="32">
        <f t="shared" si="354"/>
        <v>45586</v>
      </c>
      <c r="F7560" s="51">
        <f t="shared" si="355"/>
        <v>0.125</v>
      </c>
      <c r="G7560" s="33">
        <f t="shared" si="356"/>
        <v>45586.125</v>
      </c>
    </row>
    <row r="7561" spans="1:7" x14ac:dyDescent="0.45">
      <c r="A7561">
        <v>0</v>
      </c>
      <c r="B7561">
        <v>0</v>
      </c>
      <c r="C7561" t="s">
        <v>7106</v>
      </c>
      <c r="D7561" t="s">
        <v>7107</v>
      </c>
      <c r="E7561" s="32">
        <f t="shared" si="354"/>
        <v>45586</v>
      </c>
      <c r="F7561" s="51">
        <f t="shared" si="355"/>
        <v>0.14583333333333334</v>
      </c>
      <c r="G7561" s="33">
        <f t="shared" si="356"/>
        <v>45586.145833333336</v>
      </c>
    </row>
    <row r="7562" spans="1:7" x14ac:dyDescent="0.45">
      <c r="A7562">
        <v>0</v>
      </c>
      <c r="B7562">
        <v>0</v>
      </c>
      <c r="C7562" t="s">
        <v>7107</v>
      </c>
      <c r="D7562" t="s">
        <v>7108</v>
      </c>
      <c r="E7562" s="32">
        <f t="shared" si="354"/>
        <v>45586</v>
      </c>
      <c r="F7562" s="51">
        <f t="shared" si="355"/>
        <v>0.16666666666666666</v>
      </c>
      <c r="G7562" s="33">
        <f t="shared" si="356"/>
        <v>45586.166666666664</v>
      </c>
    </row>
    <row r="7563" spans="1:7" x14ac:dyDescent="0.45">
      <c r="A7563">
        <v>0</v>
      </c>
      <c r="B7563">
        <v>0</v>
      </c>
      <c r="C7563" t="s">
        <v>7108</v>
      </c>
      <c r="D7563" t="s">
        <v>7109</v>
      </c>
      <c r="E7563" s="32">
        <f t="shared" si="354"/>
        <v>45586</v>
      </c>
      <c r="F7563" s="51">
        <f t="shared" si="355"/>
        <v>0.1875</v>
      </c>
      <c r="G7563" s="33">
        <f t="shared" si="356"/>
        <v>45586.1875</v>
      </c>
    </row>
    <row r="7564" spans="1:7" x14ac:dyDescent="0.45">
      <c r="A7564">
        <v>0</v>
      </c>
      <c r="B7564">
        <v>0</v>
      </c>
      <c r="C7564" t="s">
        <v>7109</v>
      </c>
      <c r="D7564" t="s">
        <v>7110</v>
      </c>
      <c r="E7564" s="32">
        <f t="shared" si="354"/>
        <v>45586</v>
      </c>
      <c r="F7564" s="51">
        <f t="shared" si="355"/>
        <v>0.20833333333333334</v>
      </c>
      <c r="G7564" s="33">
        <f t="shared" si="356"/>
        <v>45586.208333333336</v>
      </c>
    </row>
    <row r="7565" spans="1:7" x14ac:dyDescent="0.45">
      <c r="A7565">
        <v>0</v>
      </c>
      <c r="B7565">
        <v>0</v>
      </c>
      <c r="C7565" t="s">
        <v>7110</v>
      </c>
      <c r="D7565" t="s">
        <v>7111</v>
      </c>
      <c r="E7565" s="32">
        <f t="shared" si="354"/>
        <v>45586</v>
      </c>
      <c r="F7565" s="51">
        <f t="shared" si="355"/>
        <v>0.22916666666666666</v>
      </c>
      <c r="G7565" s="33">
        <f t="shared" si="356"/>
        <v>45586.229166666664</v>
      </c>
    </row>
    <row r="7566" spans="1:7" x14ac:dyDescent="0.45">
      <c r="A7566">
        <v>0</v>
      </c>
      <c r="B7566">
        <v>0</v>
      </c>
      <c r="C7566" t="s">
        <v>7111</v>
      </c>
      <c r="D7566" t="s">
        <v>7112</v>
      </c>
      <c r="E7566" s="32">
        <f t="shared" si="354"/>
        <v>45586</v>
      </c>
      <c r="F7566" s="51">
        <f t="shared" si="355"/>
        <v>0.25</v>
      </c>
      <c r="G7566" s="33">
        <f t="shared" si="356"/>
        <v>45586.25</v>
      </c>
    </row>
    <row r="7567" spans="1:7" x14ac:dyDescent="0.45">
      <c r="A7567">
        <v>0</v>
      </c>
      <c r="B7567">
        <v>0</v>
      </c>
      <c r="C7567" t="s">
        <v>7112</v>
      </c>
      <c r="D7567" t="s">
        <v>7113</v>
      </c>
      <c r="E7567" s="32">
        <f t="shared" si="354"/>
        <v>45586</v>
      </c>
      <c r="F7567" s="51">
        <f t="shared" si="355"/>
        <v>0.27083333333333331</v>
      </c>
      <c r="G7567" s="33">
        <f t="shared" si="356"/>
        <v>45586.270833333336</v>
      </c>
    </row>
    <row r="7568" spans="1:7" x14ac:dyDescent="0.45">
      <c r="A7568">
        <v>0</v>
      </c>
      <c r="B7568">
        <v>0</v>
      </c>
      <c r="C7568" t="s">
        <v>7113</v>
      </c>
      <c r="D7568" t="s">
        <v>7114</v>
      </c>
      <c r="E7568" s="32">
        <f t="shared" si="354"/>
        <v>45586</v>
      </c>
      <c r="F7568" s="51">
        <f t="shared" si="355"/>
        <v>0.29166666666666669</v>
      </c>
      <c r="G7568" s="33">
        <f t="shared" si="356"/>
        <v>45586.291666666664</v>
      </c>
    </row>
    <row r="7569" spans="1:7" x14ac:dyDescent="0.45">
      <c r="A7569">
        <v>0</v>
      </c>
      <c r="B7569">
        <v>0</v>
      </c>
      <c r="C7569" t="s">
        <v>7114</v>
      </c>
      <c r="D7569" t="s">
        <v>7115</v>
      </c>
      <c r="E7569" s="32">
        <f t="shared" si="354"/>
        <v>45586</v>
      </c>
      <c r="F7569" s="51">
        <f t="shared" si="355"/>
        <v>0.3125</v>
      </c>
      <c r="G7569" s="33">
        <f t="shared" si="356"/>
        <v>45586.3125</v>
      </c>
    </row>
    <row r="7570" spans="1:7" x14ac:dyDescent="0.45">
      <c r="A7570">
        <v>5.6099999999999997E-2</v>
      </c>
      <c r="B7570">
        <v>0.33</v>
      </c>
      <c r="C7570" t="s">
        <v>7115</v>
      </c>
      <c r="D7570" t="s">
        <v>7116</v>
      </c>
      <c r="E7570" s="32">
        <f t="shared" si="354"/>
        <v>45586</v>
      </c>
      <c r="F7570" s="51">
        <f t="shared" si="355"/>
        <v>0.33333333333333331</v>
      </c>
      <c r="G7570" s="33">
        <f t="shared" si="356"/>
        <v>45586.333333333336</v>
      </c>
    </row>
    <row r="7571" spans="1:7" x14ac:dyDescent="0.45">
      <c r="A7571">
        <v>0</v>
      </c>
      <c r="B7571">
        <v>0</v>
      </c>
      <c r="C7571" t="s">
        <v>7116</v>
      </c>
      <c r="D7571" t="s">
        <v>7117</v>
      </c>
      <c r="E7571" s="32">
        <f t="shared" si="354"/>
        <v>45586</v>
      </c>
      <c r="F7571" s="51">
        <f t="shared" si="355"/>
        <v>0.35416666666666669</v>
      </c>
      <c r="G7571" s="33">
        <f t="shared" si="356"/>
        <v>45586.354166666664</v>
      </c>
    </row>
    <row r="7572" spans="1:7" x14ac:dyDescent="0.45">
      <c r="A7572">
        <v>0.28050000000000003</v>
      </c>
      <c r="B7572">
        <v>1.67</v>
      </c>
      <c r="C7572" t="s">
        <v>7117</v>
      </c>
      <c r="D7572" t="s">
        <v>7118</v>
      </c>
      <c r="E7572" s="32">
        <f t="shared" si="354"/>
        <v>45586</v>
      </c>
      <c r="F7572" s="51">
        <f t="shared" si="355"/>
        <v>0.375</v>
      </c>
      <c r="G7572" s="33">
        <f t="shared" si="356"/>
        <v>45586.375</v>
      </c>
    </row>
    <row r="7573" spans="1:7" x14ac:dyDescent="0.45">
      <c r="A7573">
        <v>0.32540000000000002</v>
      </c>
      <c r="B7573">
        <v>1.94</v>
      </c>
      <c r="C7573" t="s">
        <v>7118</v>
      </c>
      <c r="D7573" t="s">
        <v>7119</v>
      </c>
      <c r="E7573" s="32">
        <f t="shared" si="354"/>
        <v>45586</v>
      </c>
      <c r="F7573" s="51">
        <f t="shared" si="355"/>
        <v>0.39583333333333331</v>
      </c>
      <c r="G7573" s="33">
        <f t="shared" si="356"/>
        <v>45586.395833333336</v>
      </c>
    </row>
    <row r="7574" spans="1:7" x14ac:dyDescent="0.45">
      <c r="A7574">
        <v>8.9800000000000005E-2</v>
      </c>
      <c r="B7574">
        <v>0.54</v>
      </c>
      <c r="C7574" t="s">
        <v>7119</v>
      </c>
      <c r="D7574" t="s">
        <v>7120</v>
      </c>
      <c r="E7574" s="32">
        <f t="shared" si="354"/>
        <v>45586</v>
      </c>
      <c r="F7574" s="51">
        <f t="shared" si="355"/>
        <v>0.41666666666666669</v>
      </c>
      <c r="G7574" s="33">
        <f t="shared" si="356"/>
        <v>45586.416666666664</v>
      </c>
    </row>
    <row r="7575" spans="1:7" x14ac:dyDescent="0.45">
      <c r="A7575">
        <v>0</v>
      </c>
      <c r="B7575">
        <v>0</v>
      </c>
      <c r="C7575" t="s">
        <v>7120</v>
      </c>
      <c r="D7575" t="s">
        <v>7121</v>
      </c>
      <c r="E7575" s="32">
        <f t="shared" si="354"/>
        <v>45586</v>
      </c>
      <c r="F7575" s="51">
        <f t="shared" si="355"/>
        <v>0.4375</v>
      </c>
      <c r="G7575" s="33">
        <f t="shared" si="356"/>
        <v>45586.4375</v>
      </c>
    </row>
    <row r="7576" spans="1:7" x14ac:dyDescent="0.45">
      <c r="A7576">
        <v>0</v>
      </c>
      <c r="B7576">
        <v>0</v>
      </c>
      <c r="C7576" t="s">
        <v>7121</v>
      </c>
      <c r="D7576" t="s">
        <v>7122</v>
      </c>
      <c r="E7576" s="32">
        <f t="shared" si="354"/>
        <v>45586</v>
      </c>
      <c r="F7576" s="51">
        <f t="shared" si="355"/>
        <v>0.45833333333333331</v>
      </c>
      <c r="G7576" s="33">
        <f t="shared" si="356"/>
        <v>45586.458333333336</v>
      </c>
    </row>
    <row r="7577" spans="1:7" x14ac:dyDescent="0.45">
      <c r="A7577">
        <v>0</v>
      </c>
      <c r="B7577">
        <v>0</v>
      </c>
      <c r="C7577" t="s">
        <v>7122</v>
      </c>
      <c r="D7577" t="s">
        <v>7123</v>
      </c>
      <c r="E7577" s="32">
        <f t="shared" si="354"/>
        <v>45586</v>
      </c>
      <c r="F7577" s="51">
        <f t="shared" si="355"/>
        <v>0.47916666666666669</v>
      </c>
      <c r="G7577" s="33">
        <f t="shared" si="356"/>
        <v>45586.479166666664</v>
      </c>
    </row>
    <row r="7578" spans="1:7" x14ac:dyDescent="0.45">
      <c r="A7578">
        <v>0</v>
      </c>
      <c r="B7578">
        <v>0</v>
      </c>
      <c r="C7578" t="s">
        <v>7123</v>
      </c>
      <c r="D7578" t="s">
        <v>7124</v>
      </c>
      <c r="E7578" s="32">
        <f t="shared" si="354"/>
        <v>45586</v>
      </c>
      <c r="F7578" s="51">
        <f t="shared" si="355"/>
        <v>0.5</v>
      </c>
      <c r="G7578" s="33">
        <f t="shared" si="356"/>
        <v>45586.5</v>
      </c>
    </row>
    <row r="7579" spans="1:7" x14ac:dyDescent="0.45">
      <c r="A7579">
        <v>0</v>
      </c>
      <c r="B7579">
        <v>0</v>
      </c>
      <c r="C7579" t="s">
        <v>7124</v>
      </c>
      <c r="D7579" t="s">
        <v>7125</v>
      </c>
      <c r="E7579" s="32">
        <f t="shared" si="354"/>
        <v>45586</v>
      </c>
      <c r="F7579" s="51">
        <f t="shared" si="355"/>
        <v>0.52083333333333337</v>
      </c>
      <c r="G7579" s="33">
        <f t="shared" si="356"/>
        <v>45586.520833333336</v>
      </c>
    </row>
    <row r="7580" spans="1:7" x14ac:dyDescent="0.45">
      <c r="A7580">
        <v>0</v>
      </c>
      <c r="B7580">
        <v>0</v>
      </c>
      <c r="C7580" t="s">
        <v>7125</v>
      </c>
      <c r="D7580" t="s">
        <v>7126</v>
      </c>
      <c r="E7580" s="32">
        <f t="shared" si="354"/>
        <v>45586</v>
      </c>
      <c r="F7580" s="51">
        <f t="shared" si="355"/>
        <v>0.54166666666666663</v>
      </c>
      <c r="G7580" s="33">
        <f t="shared" si="356"/>
        <v>45586.541666666664</v>
      </c>
    </row>
    <row r="7581" spans="1:7" x14ac:dyDescent="0.45">
      <c r="A7581">
        <v>0</v>
      </c>
      <c r="B7581">
        <v>0</v>
      </c>
      <c r="C7581" t="s">
        <v>7126</v>
      </c>
      <c r="D7581" t="s">
        <v>7127</v>
      </c>
      <c r="E7581" s="32">
        <f t="shared" si="354"/>
        <v>45586</v>
      </c>
      <c r="F7581" s="51">
        <f t="shared" si="355"/>
        <v>0.5625</v>
      </c>
      <c r="G7581" s="33">
        <f t="shared" si="356"/>
        <v>45586.5625</v>
      </c>
    </row>
    <row r="7582" spans="1:7" x14ac:dyDescent="0.45">
      <c r="A7582">
        <v>0</v>
      </c>
      <c r="B7582">
        <v>0</v>
      </c>
      <c r="C7582" t="s">
        <v>7127</v>
      </c>
      <c r="D7582" t="s">
        <v>7128</v>
      </c>
      <c r="E7582" s="32">
        <f t="shared" si="354"/>
        <v>45586</v>
      </c>
      <c r="F7582" s="51">
        <f t="shared" si="355"/>
        <v>0.58333333333333337</v>
      </c>
      <c r="G7582" s="33">
        <f t="shared" si="356"/>
        <v>45586.583333333336</v>
      </c>
    </row>
    <row r="7583" spans="1:7" x14ac:dyDescent="0.45">
      <c r="A7583">
        <v>0</v>
      </c>
      <c r="B7583">
        <v>0</v>
      </c>
      <c r="C7583" t="s">
        <v>7128</v>
      </c>
      <c r="D7583" t="s">
        <v>7129</v>
      </c>
      <c r="E7583" s="32">
        <f t="shared" si="354"/>
        <v>45586</v>
      </c>
      <c r="F7583" s="51">
        <f t="shared" si="355"/>
        <v>0.60416666666666663</v>
      </c>
      <c r="G7583" s="33">
        <f t="shared" si="356"/>
        <v>45586.604166666664</v>
      </c>
    </row>
    <row r="7584" spans="1:7" x14ac:dyDescent="0.45">
      <c r="A7584">
        <v>0</v>
      </c>
      <c r="B7584">
        <v>0</v>
      </c>
      <c r="C7584" t="s">
        <v>7129</v>
      </c>
      <c r="D7584" t="s">
        <v>7130</v>
      </c>
      <c r="E7584" s="32">
        <f t="shared" si="354"/>
        <v>45586</v>
      </c>
      <c r="F7584" s="51">
        <f t="shared" si="355"/>
        <v>0.625</v>
      </c>
      <c r="G7584" s="33">
        <f t="shared" si="356"/>
        <v>45586.625</v>
      </c>
    </row>
    <row r="7585" spans="1:7" x14ac:dyDescent="0.45">
      <c r="A7585">
        <v>0.1234</v>
      </c>
      <c r="B7585">
        <v>0.74</v>
      </c>
      <c r="C7585" t="s">
        <v>7130</v>
      </c>
      <c r="D7585" t="s">
        <v>7131</v>
      </c>
      <c r="E7585" s="32">
        <f t="shared" si="354"/>
        <v>45586</v>
      </c>
      <c r="F7585" s="51">
        <f t="shared" si="355"/>
        <v>0.64583333333333337</v>
      </c>
      <c r="G7585" s="33">
        <f t="shared" si="356"/>
        <v>45586.645833333336</v>
      </c>
    </row>
    <row r="7586" spans="1:7" x14ac:dyDescent="0.45">
      <c r="A7586">
        <v>0</v>
      </c>
      <c r="B7586">
        <v>0</v>
      </c>
      <c r="C7586" t="s">
        <v>7131</v>
      </c>
      <c r="D7586" t="s">
        <v>7132</v>
      </c>
      <c r="E7586" s="32">
        <f t="shared" si="354"/>
        <v>45586</v>
      </c>
      <c r="F7586" s="51">
        <f t="shared" si="355"/>
        <v>0.66666666666666663</v>
      </c>
      <c r="G7586" s="33">
        <f t="shared" si="356"/>
        <v>45586.666666666664</v>
      </c>
    </row>
    <row r="7587" spans="1:7" x14ac:dyDescent="0.45">
      <c r="A7587">
        <v>0</v>
      </c>
      <c r="B7587">
        <v>0</v>
      </c>
      <c r="C7587" t="s">
        <v>7132</v>
      </c>
      <c r="D7587" t="s">
        <v>7133</v>
      </c>
      <c r="E7587" s="32">
        <f t="shared" si="354"/>
        <v>45586</v>
      </c>
      <c r="F7587" s="51">
        <f t="shared" si="355"/>
        <v>0.6875</v>
      </c>
      <c r="G7587" s="33">
        <f t="shared" si="356"/>
        <v>45586.6875</v>
      </c>
    </row>
    <row r="7588" spans="1:7" x14ac:dyDescent="0.45">
      <c r="A7588">
        <v>0</v>
      </c>
      <c r="B7588">
        <v>0</v>
      </c>
      <c r="C7588" t="s">
        <v>7133</v>
      </c>
      <c r="D7588" t="s">
        <v>7134</v>
      </c>
      <c r="E7588" s="32">
        <f t="shared" si="354"/>
        <v>45586</v>
      </c>
      <c r="F7588" s="51">
        <f t="shared" si="355"/>
        <v>0.70833333333333337</v>
      </c>
      <c r="G7588" s="33">
        <f t="shared" si="356"/>
        <v>45586.708333333336</v>
      </c>
    </row>
    <row r="7589" spans="1:7" x14ac:dyDescent="0.45">
      <c r="A7589">
        <v>0</v>
      </c>
      <c r="B7589">
        <v>0</v>
      </c>
      <c r="C7589" t="s">
        <v>7134</v>
      </c>
      <c r="D7589" t="s">
        <v>7135</v>
      </c>
      <c r="E7589" s="32">
        <f t="shared" si="354"/>
        <v>45586</v>
      </c>
      <c r="F7589" s="51">
        <f t="shared" si="355"/>
        <v>0.72916666666666663</v>
      </c>
      <c r="G7589" s="33">
        <f t="shared" si="356"/>
        <v>45586.729166666664</v>
      </c>
    </row>
    <row r="7590" spans="1:7" x14ac:dyDescent="0.45">
      <c r="A7590">
        <v>0</v>
      </c>
      <c r="B7590">
        <v>0</v>
      </c>
      <c r="C7590" t="s">
        <v>7135</v>
      </c>
      <c r="D7590" t="s">
        <v>7136</v>
      </c>
      <c r="E7590" s="32">
        <f t="shared" si="354"/>
        <v>45586</v>
      </c>
      <c r="F7590" s="51">
        <f t="shared" si="355"/>
        <v>0.75</v>
      </c>
      <c r="G7590" s="33">
        <f t="shared" si="356"/>
        <v>45586.75</v>
      </c>
    </row>
    <row r="7591" spans="1:7" x14ac:dyDescent="0.45">
      <c r="A7591">
        <v>0</v>
      </c>
      <c r="B7591">
        <v>0</v>
      </c>
      <c r="C7591" t="s">
        <v>7136</v>
      </c>
      <c r="D7591" t="s">
        <v>7137</v>
      </c>
      <c r="E7591" s="32">
        <f t="shared" si="354"/>
        <v>45586</v>
      </c>
      <c r="F7591" s="51">
        <f t="shared" si="355"/>
        <v>0.77083333333333337</v>
      </c>
      <c r="G7591" s="33">
        <f t="shared" si="356"/>
        <v>45586.770833333336</v>
      </c>
    </row>
    <row r="7592" spans="1:7" x14ac:dyDescent="0.45">
      <c r="A7592">
        <v>8.9800000000000005E-2</v>
      </c>
      <c r="B7592">
        <v>0.54</v>
      </c>
      <c r="C7592" t="s">
        <v>7137</v>
      </c>
      <c r="D7592" t="s">
        <v>7138</v>
      </c>
      <c r="E7592" s="32">
        <f t="shared" si="354"/>
        <v>45586</v>
      </c>
      <c r="F7592" s="51">
        <f t="shared" si="355"/>
        <v>0.79166666666666663</v>
      </c>
      <c r="G7592" s="33">
        <f t="shared" si="356"/>
        <v>45586.791666666664</v>
      </c>
    </row>
    <row r="7593" spans="1:7" x14ac:dyDescent="0.45">
      <c r="A7593">
        <v>0.1459</v>
      </c>
      <c r="B7593">
        <v>0.87</v>
      </c>
      <c r="C7593" t="s">
        <v>7138</v>
      </c>
      <c r="D7593" t="s">
        <v>7139</v>
      </c>
      <c r="E7593" s="32">
        <f t="shared" si="354"/>
        <v>45586</v>
      </c>
      <c r="F7593" s="51">
        <f t="shared" si="355"/>
        <v>0.8125</v>
      </c>
      <c r="G7593" s="33">
        <f t="shared" si="356"/>
        <v>45586.8125</v>
      </c>
    </row>
    <row r="7594" spans="1:7" x14ac:dyDescent="0.45">
      <c r="A7594">
        <v>0</v>
      </c>
      <c r="B7594">
        <v>0</v>
      </c>
      <c r="C7594" t="s">
        <v>7139</v>
      </c>
      <c r="D7594" t="s">
        <v>7140</v>
      </c>
      <c r="E7594" s="32">
        <f t="shared" si="354"/>
        <v>45586</v>
      </c>
      <c r="F7594" s="51">
        <f t="shared" si="355"/>
        <v>0.83333333333333337</v>
      </c>
      <c r="G7594" s="33">
        <f t="shared" si="356"/>
        <v>45586.833333333336</v>
      </c>
    </row>
    <row r="7595" spans="1:7" x14ac:dyDescent="0.45">
      <c r="A7595">
        <v>5.6099999999999997E-2</v>
      </c>
      <c r="B7595">
        <v>0.33</v>
      </c>
      <c r="C7595" t="s">
        <v>7140</v>
      </c>
      <c r="D7595" t="s">
        <v>7141</v>
      </c>
      <c r="E7595" s="32">
        <f t="shared" si="354"/>
        <v>45586</v>
      </c>
      <c r="F7595" s="51">
        <f t="shared" si="355"/>
        <v>0.85416666666666663</v>
      </c>
      <c r="G7595" s="33">
        <f t="shared" si="356"/>
        <v>45586.854166666664</v>
      </c>
    </row>
    <row r="7596" spans="1:7" x14ac:dyDescent="0.45">
      <c r="A7596">
        <v>0</v>
      </c>
      <c r="B7596">
        <v>0</v>
      </c>
      <c r="C7596" t="s">
        <v>7141</v>
      </c>
      <c r="D7596" t="s">
        <v>7142</v>
      </c>
      <c r="E7596" s="32">
        <f t="shared" si="354"/>
        <v>45586</v>
      </c>
      <c r="F7596" s="51">
        <f t="shared" si="355"/>
        <v>0.875</v>
      </c>
      <c r="G7596" s="33">
        <f t="shared" si="356"/>
        <v>45586.875</v>
      </c>
    </row>
    <row r="7597" spans="1:7" x14ac:dyDescent="0.45">
      <c r="A7597">
        <v>0</v>
      </c>
      <c r="B7597">
        <v>0</v>
      </c>
      <c r="C7597" t="s">
        <v>7142</v>
      </c>
      <c r="D7597" t="s">
        <v>7143</v>
      </c>
      <c r="E7597" s="32">
        <f t="shared" si="354"/>
        <v>45586</v>
      </c>
      <c r="F7597" s="51">
        <f t="shared" si="355"/>
        <v>0.89583333333333337</v>
      </c>
      <c r="G7597" s="33">
        <f t="shared" si="356"/>
        <v>45586.895833333336</v>
      </c>
    </row>
    <row r="7598" spans="1:7" x14ac:dyDescent="0.45">
      <c r="A7598">
        <v>4.4900000000000002E-2</v>
      </c>
      <c r="B7598">
        <v>0.27</v>
      </c>
      <c r="C7598" t="s">
        <v>7143</v>
      </c>
      <c r="D7598" t="s">
        <v>7144</v>
      </c>
      <c r="E7598" s="32">
        <f t="shared" si="354"/>
        <v>45586</v>
      </c>
      <c r="F7598" s="51">
        <f t="shared" si="355"/>
        <v>0.91666666666666663</v>
      </c>
      <c r="G7598" s="33">
        <f t="shared" si="356"/>
        <v>45586.916666666664</v>
      </c>
    </row>
    <row r="7599" spans="1:7" x14ac:dyDescent="0.45">
      <c r="A7599">
        <v>0</v>
      </c>
      <c r="B7599">
        <v>0</v>
      </c>
      <c r="C7599" t="s">
        <v>7144</v>
      </c>
      <c r="D7599" t="s">
        <v>7145</v>
      </c>
      <c r="E7599" s="32">
        <f t="shared" si="354"/>
        <v>45586</v>
      </c>
      <c r="F7599" s="51">
        <f t="shared" si="355"/>
        <v>0.9375</v>
      </c>
      <c r="G7599" s="33">
        <f t="shared" si="356"/>
        <v>45586.9375</v>
      </c>
    </row>
    <row r="7600" spans="1:7" x14ac:dyDescent="0.45">
      <c r="A7600">
        <v>0</v>
      </c>
      <c r="B7600">
        <v>0</v>
      </c>
      <c r="C7600" t="s">
        <v>7145</v>
      </c>
      <c r="D7600" t="s">
        <v>7146</v>
      </c>
      <c r="E7600" s="32">
        <f t="shared" si="354"/>
        <v>45586</v>
      </c>
      <c r="F7600" s="51">
        <f t="shared" si="355"/>
        <v>0.95833333333333337</v>
      </c>
      <c r="G7600" s="33">
        <f t="shared" si="356"/>
        <v>45586.958333333336</v>
      </c>
    </row>
    <row r="7601" spans="1:7" x14ac:dyDescent="0.45">
      <c r="A7601">
        <v>0</v>
      </c>
      <c r="B7601">
        <v>0</v>
      </c>
      <c r="C7601" t="s">
        <v>7146</v>
      </c>
      <c r="D7601" t="s">
        <v>7147</v>
      </c>
      <c r="E7601" s="32">
        <f t="shared" si="354"/>
        <v>45586</v>
      </c>
      <c r="F7601" s="51">
        <f t="shared" si="355"/>
        <v>0.97916666666666663</v>
      </c>
      <c r="G7601" s="33">
        <f t="shared" si="356"/>
        <v>45586.979166666664</v>
      </c>
    </row>
    <row r="7602" spans="1:7" x14ac:dyDescent="0.45">
      <c r="A7602">
        <v>0</v>
      </c>
      <c r="B7602">
        <v>0</v>
      </c>
      <c r="C7602" t="s">
        <v>7147</v>
      </c>
      <c r="D7602" t="s">
        <v>7148</v>
      </c>
      <c r="E7602" s="32">
        <f t="shared" si="354"/>
        <v>45587</v>
      </c>
      <c r="F7602" s="51">
        <f t="shared" si="355"/>
        <v>0</v>
      </c>
      <c r="G7602" s="33">
        <f t="shared" si="356"/>
        <v>45587</v>
      </c>
    </row>
    <row r="7603" spans="1:7" x14ac:dyDescent="0.45">
      <c r="A7603">
        <v>0</v>
      </c>
      <c r="B7603">
        <v>0</v>
      </c>
      <c r="C7603" t="s">
        <v>7148</v>
      </c>
      <c r="D7603" t="s">
        <v>7149</v>
      </c>
      <c r="E7603" s="32">
        <f t="shared" si="354"/>
        <v>45587</v>
      </c>
      <c r="F7603" s="51">
        <f t="shared" si="355"/>
        <v>2.0833333333333332E-2</v>
      </c>
      <c r="G7603" s="33">
        <f t="shared" si="356"/>
        <v>45587.020833333336</v>
      </c>
    </row>
    <row r="7604" spans="1:7" x14ac:dyDescent="0.45">
      <c r="A7604">
        <v>0</v>
      </c>
      <c r="B7604">
        <v>0</v>
      </c>
      <c r="C7604" t="s">
        <v>7149</v>
      </c>
      <c r="D7604" t="s">
        <v>7150</v>
      </c>
      <c r="E7604" s="32">
        <f t="shared" si="354"/>
        <v>45587</v>
      </c>
      <c r="F7604" s="51">
        <f t="shared" si="355"/>
        <v>4.1666666666666664E-2</v>
      </c>
      <c r="G7604" s="33">
        <f t="shared" si="356"/>
        <v>45587.041666666664</v>
      </c>
    </row>
    <row r="7605" spans="1:7" x14ac:dyDescent="0.45">
      <c r="A7605">
        <v>0</v>
      </c>
      <c r="B7605">
        <v>0</v>
      </c>
      <c r="C7605" t="s">
        <v>7150</v>
      </c>
      <c r="D7605" t="s">
        <v>7151</v>
      </c>
      <c r="E7605" s="32">
        <f t="shared" si="354"/>
        <v>45587</v>
      </c>
      <c r="F7605" s="51">
        <f t="shared" si="355"/>
        <v>6.25E-2</v>
      </c>
      <c r="G7605" s="33">
        <f t="shared" si="356"/>
        <v>45587.0625</v>
      </c>
    </row>
    <row r="7606" spans="1:7" x14ac:dyDescent="0.45">
      <c r="A7606">
        <v>0</v>
      </c>
      <c r="B7606">
        <v>0</v>
      </c>
      <c r="C7606" t="s">
        <v>7151</v>
      </c>
      <c r="D7606" t="s">
        <v>7152</v>
      </c>
      <c r="E7606" s="32">
        <f t="shared" si="354"/>
        <v>45587</v>
      </c>
      <c r="F7606" s="51">
        <f t="shared" si="355"/>
        <v>8.3333333333333329E-2</v>
      </c>
      <c r="G7606" s="33">
        <f t="shared" si="356"/>
        <v>45587.083333333336</v>
      </c>
    </row>
    <row r="7607" spans="1:7" x14ac:dyDescent="0.45">
      <c r="A7607">
        <v>0</v>
      </c>
      <c r="B7607">
        <v>0</v>
      </c>
      <c r="C7607" t="s">
        <v>7152</v>
      </c>
      <c r="D7607" t="s">
        <v>7153</v>
      </c>
      <c r="E7607" s="32">
        <f t="shared" si="354"/>
        <v>45587</v>
      </c>
      <c r="F7607" s="51">
        <f t="shared" si="355"/>
        <v>0.10416666666666667</v>
      </c>
      <c r="G7607" s="33">
        <f t="shared" si="356"/>
        <v>45587.104166666664</v>
      </c>
    </row>
    <row r="7608" spans="1:7" x14ac:dyDescent="0.45">
      <c r="A7608">
        <v>0</v>
      </c>
      <c r="B7608">
        <v>0</v>
      </c>
      <c r="C7608" t="s">
        <v>7153</v>
      </c>
      <c r="D7608" t="s">
        <v>7154</v>
      </c>
      <c r="E7608" s="32">
        <f t="shared" si="354"/>
        <v>45587</v>
      </c>
      <c r="F7608" s="51">
        <f t="shared" si="355"/>
        <v>0.125</v>
      </c>
      <c r="G7608" s="33">
        <f t="shared" si="356"/>
        <v>45587.125</v>
      </c>
    </row>
    <row r="7609" spans="1:7" x14ac:dyDescent="0.45">
      <c r="A7609">
        <v>0</v>
      </c>
      <c r="B7609">
        <v>0</v>
      </c>
      <c r="C7609" t="s">
        <v>7154</v>
      </c>
      <c r="D7609" t="s">
        <v>7155</v>
      </c>
      <c r="E7609" s="32">
        <f t="shared" si="354"/>
        <v>45587</v>
      </c>
      <c r="F7609" s="51">
        <f t="shared" si="355"/>
        <v>0.14583333333333334</v>
      </c>
      <c r="G7609" s="33">
        <f t="shared" si="356"/>
        <v>45587.145833333336</v>
      </c>
    </row>
    <row r="7610" spans="1:7" x14ac:dyDescent="0.45">
      <c r="A7610">
        <v>0</v>
      </c>
      <c r="B7610">
        <v>0</v>
      </c>
      <c r="C7610" t="s">
        <v>7155</v>
      </c>
      <c r="D7610" t="s">
        <v>7156</v>
      </c>
      <c r="E7610" s="32">
        <f t="shared" si="354"/>
        <v>45587</v>
      </c>
      <c r="F7610" s="51">
        <f t="shared" si="355"/>
        <v>0.16666666666666666</v>
      </c>
      <c r="G7610" s="33">
        <f t="shared" si="356"/>
        <v>45587.166666666664</v>
      </c>
    </row>
    <row r="7611" spans="1:7" x14ac:dyDescent="0.45">
      <c r="A7611">
        <v>0</v>
      </c>
      <c r="B7611">
        <v>0</v>
      </c>
      <c r="C7611" t="s">
        <v>7156</v>
      </c>
      <c r="D7611" t="s">
        <v>7157</v>
      </c>
      <c r="E7611" s="32">
        <f t="shared" si="354"/>
        <v>45587</v>
      </c>
      <c r="F7611" s="51">
        <f t="shared" si="355"/>
        <v>0.1875</v>
      </c>
      <c r="G7611" s="33">
        <f t="shared" si="356"/>
        <v>45587.1875</v>
      </c>
    </row>
    <row r="7612" spans="1:7" x14ac:dyDescent="0.45">
      <c r="A7612">
        <v>0</v>
      </c>
      <c r="B7612">
        <v>0</v>
      </c>
      <c r="C7612" t="s">
        <v>7157</v>
      </c>
      <c r="D7612" t="s">
        <v>7158</v>
      </c>
      <c r="E7612" s="32">
        <f t="shared" si="354"/>
        <v>45587</v>
      </c>
      <c r="F7612" s="51">
        <f t="shared" si="355"/>
        <v>0.20833333333333334</v>
      </c>
      <c r="G7612" s="33">
        <f t="shared" si="356"/>
        <v>45587.208333333336</v>
      </c>
    </row>
    <row r="7613" spans="1:7" x14ac:dyDescent="0.45">
      <c r="A7613">
        <v>0</v>
      </c>
      <c r="B7613">
        <v>0</v>
      </c>
      <c r="C7613" t="s">
        <v>7158</v>
      </c>
      <c r="D7613" t="s">
        <v>7159</v>
      </c>
      <c r="E7613" s="32">
        <f t="shared" si="354"/>
        <v>45587</v>
      </c>
      <c r="F7613" s="51">
        <f t="shared" si="355"/>
        <v>0.22916666666666666</v>
      </c>
      <c r="G7613" s="33">
        <f t="shared" si="356"/>
        <v>45587.229166666664</v>
      </c>
    </row>
    <row r="7614" spans="1:7" x14ac:dyDescent="0.45">
      <c r="A7614">
        <v>0</v>
      </c>
      <c r="B7614">
        <v>0</v>
      </c>
      <c r="C7614" t="s">
        <v>7159</v>
      </c>
      <c r="D7614" t="s">
        <v>7160</v>
      </c>
      <c r="E7614" s="32">
        <f t="shared" si="354"/>
        <v>45587</v>
      </c>
      <c r="F7614" s="51">
        <f t="shared" si="355"/>
        <v>0.25</v>
      </c>
      <c r="G7614" s="33">
        <f t="shared" si="356"/>
        <v>45587.25</v>
      </c>
    </row>
    <row r="7615" spans="1:7" x14ac:dyDescent="0.45">
      <c r="A7615">
        <v>0</v>
      </c>
      <c r="B7615">
        <v>0</v>
      </c>
      <c r="C7615" t="s">
        <v>7160</v>
      </c>
      <c r="D7615" t="s">
        <v>7161</v>
      </c>
      <c r="E7615" s="32">
        <f t="shared" si="354"/>
        <v>45587</v>
      </c>
      <c r="F7615" s="51">
        <f t="shared" si="355"/>
        <v>0.27083333333333331</v>
      </c>
      <c r="G7615" s="33">
        <f t="shared" si="356"/>
        <v>45587.270833333336</v>
      </c>
    </row>
    <row r="7616" spans="1:7" x14ac:dyDescent="0.45">
      <c r="A7616">
        <v>0.17949999999999999</v>
      </c>
      <c r="B7616">
        <v>1.07</v>
      </c>
      <c r="C7616" t="s">
        <v>7161</v>
      </c>
      <c r="D7616" t="s">
        <v>7162</v>
      </c>
      <c r="E7616" s="32">
        <f t="shared" si="354"/>
        <v>45587</v>
      </c>
      <c r="F7616" s="51">
        <f t="shared" si="355"/>
        <v>0.29166666666666669</v>
      </c>
      <c r="G7616" s="33">
        <f t="shared" si="356"/>
        <v>45587.291666666664</v>
      </c>
    </row>
    <row r="7617" spans="1:7" x14ac:dyDescent="0.45">
      <c r="A7617">
        <v>0.31419999999999998</v>
      </c>
      <c r="B7617">
        <v>1.87</v>
      </c>
      <c r="C7617" t="s">
        <v>7162</v>
      </c>
      <c r="D7617" t="s">
        <v>7163</v>
      </c>
      <c r="E7617" s="32">
        <f t="shared" si="354"/>
        <v>45587</v>
      </c>
      <c r="F7617" s="51">
        <f t="shared" si="355"/>
        <v>0.3125</v>
      </c>
      <c r="G7617" s="33">
        <f t="shared" si="356"/>
        <v>45587.3125</v>
      </c>
    </row>
    <row r="7618" spans="1:7" x14ac:dyDescent="0.45">
      <c r="A7618">
        <v>0</v>
      </c>
      <c r="B7618">
        <v>0</v>
      </c>
      <c r="C7618" t="s">
        <v>7163</v>
      </c>
      <c r="D7618" t="s">
        <v>7164</v>
      </c>
      <c r="E7618" s="32">
        <f t="shared" si="354"/>
        <v>45587</v>
      </c>
      <c r="F7618" s="51">
        <f t="shared" si="355"/>
        <v>0.33333333333333331</v>
      </c>
      <c r="G7618" s="33">
        <f t="shared" si="356"/>
        <v>45587.333333333336</v>
      </c>
    </row>
    <row r="7619" spans="1:7" x14ac:dyDescent="0.45">
      <c r="A7619">
        <v>0</v>
      </c>
      <c r="B7619">
        <v>0</v>
      </c>
      <c r="C7619" t="s">
        <v>7164</v>
      </c>
      <c r="D7619" t="s">
        <v>7165</v>
      </c>
      <c r="E7619" s="32">
        <f t="shared" si="354"/>
        <v>45587</v>
      </c>
      <c r="F7619" s="51">
        <f t="shared" si="355"/>
        <v>0.35416666666666669</v>
      </c>
      <c r="G7619" s="33">
        <f t="shared" si="356"/>
        <v>45587.354166666664</v>
      </c>
    </row>
    <row r="7620" spans="1:7" x14ac:dyDescent="0.45">
      <c r="A7620">
        <v>0</v>
      </c>
      <c r="B7620">
        <v>0</v>
      </c>
      <c r="C7620" t="s">
        <v>7165</v>
      </c>
      <c r="D7620" t="s">
        <v>7166</v>
      </c>
      <c r="E7620" s="32">
        <f t="shared" ref="E7620:E7683" si="357">DATE(MID(C7620,2,4),MID(C7620,7,2),MID(C7620,10,2))</f>
        <v>45587</v>
      </c>
      <c r="F7620" s="51">
        <f t="shared" ref="F7620:F7683" si="358">TIME(MID(C7620,13,2),MID(C7620,16,2),0)</f>
        <v>0.375</v>
      </c>
      <c r="G7620" s="33">
        <f t="shared" ref="G7620:G7683" si="359">E7620+F7620</f>
        <v>45587.375</v>
      </c>
    </row>
    <row r="7621" spans="1:7" x14ac:dyDescent="0.45">
      <c r="A7621">
        <v>0</v>
      </c>
      <c r="B7621">
        <v>0</v>
      </c>
      <c r="C7621" t="s">
        <v>7166</v>
      </c>
      <c r="D7621" t="s">
        <v>7167</v>
      </c>
      <c r="E7621" s="32">
        <f t="shared" si="357"/>
        <v>45587</v>
      </c>
      <c r="F7621" s="51">
        <f t="shared" si="358"/>
        <v>0.39583333333333331</v>
      </c>
      <c r="G7621" s="33">
        <f t="shared" si="359"/>
        <v>45587.395833333336</v>
      </c>
    </row>
    <row r="7622" spans="1:7" x14ac:dyDescent="0.45">
      <c r="A7622">
        <v>0</v>
      </c>
      <c r="B7622">
        <v>0</v>
      </c>
      <c r="C7622" t="s">
        <v>7167</v>
      </c>
      <c r="D7622" t="s">
        <v>7168</v>
      </c>
      <c r="E7622" s="32">
        <f t="shared" si="357"/>
        <v>45587</v>
      </c>
      <c r="F7622" s="51">
        <f t="shared" si="358"/>
        <v>0.41666666666666669</v>
      </c>
      <c r="G7622" s="33">
        <f t="shared" si="359"/>
        <v>45587.416666666664</v>
      </c>
    </row>
    <row r="7623" spans="1:7" x14ac:dyDescent="0.45">
      <c r="A7623">
        <v>0</v>
      </c>
      <c r="B7623">
        <v>0</v>
      </c>
      <c r="C7623" t="s">
        <v>7168</v>
      </c>
      <c r="D7623" t="s">
        <v>7169</v>
      </c>
      <c r="E7623" s="32">
        <f t="shared" si="357"/>
        <v>45587</v>
      </c>
      <c r="F7623" s="51">
        <f t="shared" si="358"/>
        <v>0.4375</v>
      </c>
      <c r="G7623" s="33">
        <f t="shared" si="359"/>
        <v>45587.4375</v>
      </c>
    </row>
    <row r="7624" spans="1:7" x14ac:dyDescent="0.45">
      <c r="A7624">
        <v>0</v>
      </c>
      <c r="B7624">
        <v>0</v>
      </c>
      <c r="C7624" t="s">
        <v>7169</v>
      </c>
      <c r="D7624" t="s">
        <v>7170</v>
      </c>
      <c r="E7624" s="32">
        <f t="shared" si="357"/>
        <v>45587</v>
      </c>
      <c r="F7624" s="51">
        <f t="shared" si="358"/>
        <v>0.45833333333333331</v>
      </c>
      <c r="G7624" s="33">
        <f t="shared" si="359"/>
        <v>45587.458333333336</v>
      </c>
    </row>
    <row r="7625" spans="1:7" x14ac:dyDescent="0.45">
      <c r="A7625">
        <v>4.4900000000000002E-2</v>
      </c>
      <c r="B7625">
        <v>0.27</v>
      </c>
      <c r="C7625" t="s">
        <v>7170</v>
      </c>
      <c r="D7625" t="s">
        <v>7171</v>
      </c>
      <c r="E7625" s="32">
        <f t="shared" si="357"/>
        <v>45587</v>
      </c>
      <c r="F7625" s="51">
        <f t="shared" si="358"/>
        <v>0.47916666666666669</v>
      </c>
      <c r="G7625" s="33">
        <f t="shared" si="359"/>
        <v>45587.479166666664</v>
      </c>
    </row>
    <row r="7626" spans="1:7" x14ac:dyDescent="0.45">
      <c r="A7626">
        <v>0</v>
      </c>
      <c r="B7626">
        <v>0</v>
      </c>
      <c r="C7626" t="s">
        <v>7171</v>
      </c>
      <c r="D7626" t="s">
        <v>7172</v>
      </c>
      <c r="E7626" s="32">
        <f t="shared" si="357"/>
        <v>45587</v>
      </c>
      <c r="F7626" s="51">
        <f t="shared" si="358"/>
        <v>0.5</v>
      </c>
      <c r="G7626" s="33">
        <f t="shared" si="359"/>
        <v>45587.5</v>
      </c>
    </row>
    <row r="7627" spans="1:7" x14ac:dyDescent="0.45">
      <c r="A7627">
        <v>0</v>
      </c>
      <c r="B7627">
        <v>0</v>
      </c>
      <c r="C7627" t="s">
        <v>7172</v>
      </c>
      <c r="D7627" t="s">
        <v>7173</v>
      </c>
      <c r="E7627" s="32">
        <f t="shared" si="357"/>
        <v>45587</v>
      </c>
      <c r="F7627" s="51">
        <f t="shared" si="358"/>
        <v>0.52083333333333337</v>
      </c>
      <c r="G7627" s="33">
        <f t="shared" si="359"/>
        <v>45587.520833333336</v>
      </c>
    </row>
    <row r="7628" spans="1:7" x14ac:dyDescent="0.45">
      <c r="A7628">
        <v>0</v>
      </c>
      <c r="B7628">
        <v>0</v>
      </c>
      <c r="C7628" t="s">
        <v>7173</v>
      </c>
      <c r="D7628" t="s">
        <v>7174</v>
      </c>
      <c r="E7628" s="32">
        <f t="shared" si="357"/>
        <v>45587</v>
      </c>
      <c r="F7628" s="51">
        <f t="shared" si="358"/>
        <v>0.54166666666666663</v>
      </c>
      <c r="G7628" s="33">
        <f t="shared" si="359"/>
        <v>45587.541666666664</v>
      </c>
    </row>
    <row r="7629" spans="1:7" x14ac:dyDescent="0.45">
      <c r="A7629">
        <v>0</v>
      </c>
      <c r="B7629">
        <v>0</v>
      </c>
      <c r="C7629" t="s">
        <v>7174</v>
      </c>
      <c r="D7629" t="s">
        <v>7175</v>
      </c>
      <c r="E7629" s="32">
        <f t="shared" si="357"/>
        <v>45587</v>
      </c>
      <c r="F7629" s="51">
        <f t="shared" si="358"/>
        <v>0.5625</v>
      </c>
      <c r="G7629" s="33">
        <f t="shared" si="359"/>
        <v>45587.5625</v>
      </c>
    </row>
    <row r="7630" spans="1:7" x14ac:dyDescent="0.45">
      <c r="A7630">
        <v>0</v>
      </c>
      <c r="B7630">
        <v>0</v>
      </c>
      <c r="C7630" t="s">
        <v>7175</v>
      </c>
      <c r="D7630" t="s">
        <v>7176</v>
      </c>
      <c r="E7630" s="32">
        <f t="shared" si="357"/>
        <v>45587</v>
      </c>
      <c r="F7630" s="51">
        <f t="shared" si="358"/>
        <v>0.58333333333333337</v>
      </c>
      <c r="G7630" s="33">
        <f t="shared" si="359"/>
        <v>45587.583333333336</v>
      </c>
    </row>
    <row r="7631" spans="1:7" x14ac:dyDescent="0.45">
      <c r="A7631">
        <v>0</v>
      </c>
      <c r="B7631">
        <v>0</v>
      </c>
      <c r="C7631" t="s">
        <v>7176</v>
      </c>
      <c r="D7631" t="s">
        <v>7177</v>
      </c>
      <c r="E7631" s="32">
        <f t="shared" si="357"/>
        <v>45587</v>
      </c>
      <c r="F7631" s="51">
        <f t="shared" si="358"/>
        <v>0.60416666666666663</v>
      </c>
      <c r="G7631" s="33">
        <f t="shared" si="359"/>
        <v>45587.604166666664</v>
      </c>
    </row>
    <row r="7632" spans="1:7" x14ac:dyDescent="0.45">
      <c r="A7632">
        <v>0</v>
      </c>
      <c r="B7632">
        <v>0</v>
      </c>
      <c r="C7632" t="s">
        <v>7177</v>
      </c>
      <c r="D7632" t="s">
        <v>7178</v>
      </c>
      <c r="E7632" s="32">
        <f t="shared" si="357"/>
        <v>45587</v>
      </c>
      <c r="F7632" s="51">
        <f t="shared" si="358"/>
        <v>0.625</v>
      </c>
      <c r="G7632" s="33">
        <f t="shared" si="359"/>
        <v>45587.625</v>
      </c>
    </row>
    <row r="7633" spans="1:7" x14ac:dyDescent="0.45">
      <c r="A7633">
        <v>0.1346</v>
      </c>
      <c r="B7633">
        <v>0.8</v>
      </c>
      <c r="C7633" t="s">
        <v>7178</v>
      </c>
      <c r="D7633" t="s">
        <v>7179</v>
      </c>
      <c r="E7633" s="32">
        <f t="shared" si="357"/>
        <v>45587</v>
      </c>
      <c r="F7633" s="51">
        <f t="shared" si="358"/>
        <v>0.64583333333333337</v>
      </c>
      <c r="G7633" s="33">
        <f t="shared" si="359"/>
        <v>45587.645833333336</v>
      </c>
    </row>
    <row r="7634" spans="1:7" x14ac:dyDescent="0.45">
      <c r="A7634">
        <v>0</v>
      </c>
      <c r="B7634">
        <v>0</v>
      </c>
      <c r="C7634" t="s">
        <v>7179</v>
      </c>
      <c r="D7634" t="s">
        <v>7180</v>
      </c>
      <c r="E7634" s="32">
        <f t="shared" si="357"/>
        <v>45587</v>
      </c>
      <c r="F7634" s="51">
        <f t="shared" si="358"/>
        <v>0.66666666666666663</v>
      </c>
      <c r="G7634" s="33">
        <f t="shared" si="359"/>
        <v>45587.666666666664</v>
      </c>
    </row>
    <row r="7635" spans="1:7" x14ac:dyDescent="0.45">
      <c r="A7635">
        <v>0</v>
      </c>
      <c r="B7635">
        <v>0</v>
      </c>
      <c r="C7635" t="s">
        <v>7180</v>
      </c>
      <c r="D7635" t="s">
        <v>7181</v>
      </c>
      <c r="E7635" s="32">
        <f t="shared" si="357"/>
        <v>45587</v>
      </c>
      <c r="F7635" s="51">
        <f t="shared" si="358"/>
        <v>0.6875</v>
      </c>
      <c r="G7635" s="33">
        <f t="shared" si="359"/>
        <v>45587.6875</v>
      </c>
    </row>
    <row r="7636" spans="1:7" x14ac:dyDescent="0.45">
      <c r="A7636">
        <v>0</v>
      </c>
      <c r="B7636">
        <v>0</v>
      </c>
      <c r="C7636" t="s">
        <v>7181</v>
      </c>
      <c r="D7636" t="s">
        <v>7182</v>
      </c>
      <c r="E7636" s="32">
        <f t="shared" si="357"/>
        <v>45587</v>
      </c>
      <c r="F7636" s="51">
        <f t="shared" si="358"/>
        <v>0.70833333333333337</v>
      </c>
      <c r="G7636" s="33">
        <f t="shared" si="359"/>
        <v>45587.708333333336</v>
      </c>
    </row>
    <row r="7637" spans="1:7" x14ac:dyDescent="0.45">
      <c r="A7637">
        <v>1.12E-2</v>
      </c>
      <c r="B7637">
        <v>7.0000000000000007E-2</v>
      </c>
      <c r="C7637" t="s">
        <v>7182</v>
      </c>
      <c r="D7637" t="s">
        <v>7183</v>
      </c>
      <c r="E7637" s="32">
        <f t="shared" si="357"/>
        <v>45587</v>
      </c>
      <c r="F7637" s="51">
        <f t="shared" si="358"/>
        <v>0.72916666666666663</v>
      </c>
      <c r="G7637" s="33">
        <f t="shared" si="359"/>
        <v>45587.729166666664</v>
      </c>
    </row>
    <row r="7638" spans="1:7" x14ac:dyDescent="0.45">
      <c r="A7638">
        <v>0</v>
      </c>
      <c r="B7638">
        <v>0</v>
      </c>
      <c r="C7638" t="s">
        <v>7183</v>
      </c>
      <c r="D7638" t="s">
        <v>7184</v>
      </c>
      <c r="E7638" s="32">
        <f t="shared" si="357"/>
        <v>45587</v>
      </c>
      <c r="F7638" s="51">
        <f t="shared" si="358"/>
        <v>0.75</v>
      </c>
      <c r="G7638" s="33">
        <f t="shared" si="359"/>
        <v>45587.75</v>
      </c>
    </row>
    <row r="7639" spans="1:7" x14ac:dyDescent="0.45">
      <c r="A7639">
        <v>0</v>
      </c>
      <c r="B7639">
        <v>0</v>
      </c>
      <c r="C7639" t="s">
        <v>7184</v>
      </c>
      <c r="D7639" t="s">
        <v>7185</v>
      </c>
      <c r="E7639" s="32">
        <f t="shared" si="357"/>
        <v>45587</v>
      </c>
      <c r="F7639" s="51">
        <f t="shared" si="358"/>
        <v>0.77083333333333337</v>
      </c>
      <c r="G7639" s="33">
        <f t="shared" si="359"/>
        <v>45587.770833333336</v>
      </c>
    </row>
    <row r="7640" spans="1:7" x14ac:dyDescent="0.45">
      <c r="A7640">
        <v>0</v>
      </c>
      <c r="B7640">
        <v>0</v>
      </c>
      <c r="C7640" t="s">
        <v>7185</v>
      </c>
      <c r="D7640" t="s">
        <v>7186</v>
      </c>
      <c r="E7640" s="32">
        <f t="shared" si="357"/>
        <v>45587</v>
      </c>
      <c r="F7640" s="51">
        <f t="shared" si="358"/>
        <v>0.79166666666666663</v>
      </c>
      <c r="G7640" s="33">
        <f t="shared" si="359"/>
        <v>45587.791666666664</v>
      </c>
    </row>
    <row r="7641" spans="1:7" x14ac:dyDescent="0.45">
      <c r="A7641">
        <v>0.52739999999999998</v>
      </c>
      <c r="B7641">
        <v>3.15</v>
      </c>
      <c r="C7641" t="s">
        <v>7186</v>
      </c>
      <c r="D7641" t="s">
        <v>7187</v>
      </c>
      <c r="E7641" s="32">
        <f t="shared" si="357"/>
        <v>45587</v>
      </c>
      <c r="F7641" s="51">
        <f t="shared" si="358"/>
        <v>0.8125</v>
      </c>
      <c r="G7641" s="33">
        <f t="shared" si="359"/>
        <v>45587.8125</v>
      </c>
    </row>
    <row r="7642" spans="1:7" x14ac:dyDescent="0.45">
      <c r="A7642">
        <v>5.6099999999999997E-2</v>
      </c>
      <c r="B7642">
        <v>0.33</v>
      </c>
      <c r="C7642" t="s">
        <v>7187</v>
      </c>
      <c r="D7642" t="s">
        <v>7188</v>
      </c>
      <c r="E7642" s="32">
        <f t="shared" si="357"/>
        <v>45587</v>
      </c>
      <c r="F7642" s="51">
        <f t="shared" si="358"/>
        <v>0.83333333333333337</v>
      </c>
      <c r="G7642" s="33">
        <f t="shared" si="359"/>
        <v>45587.833333333336</v>
      </c>
    </row>
    <row r="7643" spans="1:7" x14ac:dyDescent="0.45">
      <c r="A7643">
        <v>0</v>
      </c>
      <c r="B7643">
        <v>0</v>
      </c>
      <c r="C7643" t="s">
        <v>7188</v>
      </c>
      <c r="D7643" t="s">
        <v>7189</v>
      </c>
      <c r="E7643" s="32">
        <f t="shared" si="357"/>
        <v>45587</v>
      </c>
      <c r="F7643" s="51">
        <f t="shared" si="358"/>
        <v>0.85416666666666663</v>
      </c>
      <c r="G7643" s="33">
        <f t="shared" si="359"/>
        <v>45587.854166666664</v>
      </c>
    </row>
    <row r="7644" spans="1:7" x14ac:dyDescent="0.45">
      <c r="A7644">
        <v>0.48249999999999998</v>
      </c>
      <c r="B7644">
        <v>2.88</v>
      </c>
      <c r="C7644" t="s">
        <v>7189</v>
      </c>
      <c r="D7644" t="s">
        <v>7190</v>
      </c>
      <c r="E7644" s="32">
        <f t="shared" si="357"/>
        <v>45587</v>
      </c>
      <c r="F7644" s="51">
        <f t="shared" si="358"/>
        <v>0.875</v>
      </c>
      <c r="G7644" s="33">
        <f t="shared" si="359"/>
        <v>45587.875</v>
      </c>
    </row>
    <row r="7645" spans="1:7" x14ac:dyDescent="0.45">
      <c r="A7645">
        <v>0</v>
      </c>
      <c r="B7645">
        <v>0</v>
      </c>
      <c r="C7645" t="s">
        <v>7190</v>
      </c>
      <c r="D7645" t="s">
        <v>7191</v>
      </c>
      <c r="E7645" s="32">
        <f t="shared" si="357"/>
        <v>45587</v>
      </c>
      <c r="F7645" s="51">
        <f t="shared" si="358"/>
        <v>0.89583333333333337</v>
      </c>
      <c r="G7645" s="33">
        <f t="shared" si="359"/>
        <v>45587.895833333336</v>
      </c>
    </row>
    <row r="7646" spans="1:7" x14ac:dyDescent="0.45">
      <c r="A7646">
        <v>0</v>
      </c>
      <c r="B7646">
        <v>0</v>
      </c>
      <c r="C7646" t="s">
        <v>7191</v>
      </c>
      <c r="D7646" t="s">
        <v>7192</v>
      </c>
      <c r="E7646" s="32">
        <f t="shared" si="357"/>
        <v>45587</v>
      </c>
      <c r="F7646" s="51">
        <f t="shared" si="358"/>
        <v>0.91666666666666663</v>
      </c>
      <c r="G7646" s="33">
        <f t="shared" si="359"/>
        <v>45587.916666666664</v>
      </c>
    </row>
    <row r="7647" spans="1:7" x14ac:dyDescent="0.45">
      <c r="A7647">
        <v>0.26929999999999998</v>
      </c>
      <c r="B7647">
        <v>1.61</v>
      </c>
      <c r="C7647" t="s">
        <v>7192</v>
      </c>
      <c r="D7647" t="s">
        <v>7193</v>
      </c>
      <c r="E7647" s="32">
        <f t="shared" si="357"/>
        <v>45587</v>
      </c>
      <c r="F7647" s="51">
        <f t="shared" si="358"/>
        <v>0.9375</v>
      </c>
      <c r="G7647" s="33">
        <f t="shared" si="359"/>
        <v>45587.9375</v>
      </c>
    </row>
    <row r="7648" spans="1:7" x14ac:dyDescent="0.45">
      <c r="A7648">
        <v>1.12E-2</v>
      </c>
      <c r="B7648">
        <v>7.0000000000000007E-2</v>
      </c>
      <c r="C7648" t="s">
        <v>7193</v>
      </c>
      <c r="D7648" t="s">
        <v>7194</v>
      </c>
      <c r="E7648" s="32">
        <f t="shared" si="357"/>
        <v>45587</v>
      </c>
      <c r="F7648" s="51">
        <f t="shared" si="358"/>
        <v>0.95833333333333337</v>
      </c>
      <c r="G7648" s="33">
        <f t="shared" si="359"/>
        <v>45587.958333333336</v>
      </c>
    </row>
    <row r="7649" spans="1:7" x14ac:dyDescent="0.45">
      <c r="A7649">
        <v>0</v>
      </c>
      <c r="B7649">
        <v>0</v>
      </c>
      <c r="C7649" t="s">
        <v>7194</v>
      </c>
      <c r="D7649" t="s">
        <v>7195</v>
      </c>
      <c r="E7649" s="32">
        <f t="shared" si="357"/>
        <v>45587</v>
      </c>
      <c r="F7649" s="51">
        <f t="shared" si="358"/>
        <v>0.97916666666666663</v>
      </c>
      <c r="G7649" s="33">
        <f t="shared" si="359"/>
        <v>45587.979166666664</v>
      </c>
    </row>
    <row r="7650" spans="1:7" x14ac:dyDescent="0.45">
      <c r="A7650">
        <v>0</v>
      </c>
      <c r="B7650">
        <v>0</v>
      </c>
      <c r="C7650" t="s">
        <v>7195</v>
      </c>
      <c r="D7650" t="s">
        <v>7196</v>
      </c>
      <c r="E7650" s="32">
        <f t="shared" si="357"/>
        <v>45588</v>
      </c>
      <c r="F7650" s="51">
        <f t="shared" si="358"/>
        <v>0</v>
      </c>
      <c r="G7650" s="33">
        <f t="shared" si="359"/>
        <v>45588</v>
      </c>
    </row>
    <row r="7651" spans="1:7" x14ac:dyDescent="0.45">
      <c r="A7651">
        <v>0</v>
      </c>
      <c r="B7651">
        <v>0</v>
      </c>
      <c r="C7651" t="s">
        <v>7196</v>
      </c>
      <c r="D7651" t="s">
        <v>7197</v>
      </c>
      <c r="E7651" s="32">
        <f t="shared" si="357"/>
        <v>45588</v>
      </c>
      <c r="F7651" s="51">
        <f t="shared" si="358"/>
        <v>2.0833333333333332E-2</v>
      </c>
      <c r="G7651" s="33">
        <f t="shared" si="359"/>
        <v>45588.020833333336</v>
      </c>
    </row>
    <row r="7652" spans="1:7" x14ac:dyDescent="0.45">
      <c r="A7652">
        <v>0</v>
      </c>
      <c r="B7652">
        <v>0</v>
      </c>
      <c r="C7652" t="s">
        <v>7197</v>
      </c>
      <c r="D7652" t="s">
        <v>7198</v>
      </c>
      <c r="E7652" s="32">
        <f t="shared" si="357"/>
        <v>45588</v>
      </c>
      <c r="F7652" s="51">
        <f t="shared" si="358"/>
        <v>4.1666666666666664E-2</v>
      </c>
      <c r="G7652" s="33">
        <f t="shared" si="359"/>
        <v>45588.041666666664</v>
      </c>
    </row>
    <row r="7653" spans="1:7" x14ac:dyDescent="0.45">
      <c r="A7653">
        <v>0</v>
      </c>
      <c r="B7653">
        <v>0</v>
      </c>
      <c r="C7653" t="s">
        <v>7198</v>
      </c>
      <c r="D7653" t="s">
        <v>7199</v>
      </c>
      <c r="E7653" s="32">
        <f t="shared" si="357"/>
        <v>45588</v>
      </c>
      <c r="F7653" s="51">
        <f t="shared" si="358"/>
        <v>6.25E-2</v>
      </c>
      <c r="G7653" s="33">
        <f t="shared" si="359"/>
        <v>45588.0625</v>
      </c>
    </row>
    <row r="7654" spans="1:7" x14ac:dyDescent="0.45">
      <c r="A7654">
        <v>0</v>
      </c>
      <c r="B7654">
        <v>0</v>
      </c>
      <c r="C7654" t="s">
        <v>7199</v>
      </c>
      <c r="D7654" t="s">
        <v>7200</v>
      </c>
      <c r="E7654" s="32">
        <f t="shared" si="357"/>
        <v>45588</v>
      </c>
      <c r="F7654" s="51">
        <f t="shared" si="358"/>
        <v>8.3333333333333329E-2</v>
      </c>
      <c r="G7654" s="33">
        <f t="shared" si="359"/>
        <v>45588.083333333336</v>
      </c>
    </row>
    <row r="7655" spans="1:7" x14ac:dyDescent="0.45">
      <c r="A7655">
        <v>0</v>
      </c>
      <c r="B7655">
        <v>0</v>
      </c>
      <c r="C7655" t="s">
        <v>7200</v>
      </c>
      <c r="D7655" t="s">
        <v>7201</v>
      </c>
      <c r="E7655" s="32">
        <f t="shared" si="357"/>
        <v>45588</v>
      </c>
      <c r="F7655" s="51">
        <f t="shared" si="358"/>
        <v>0.10416666666666667</v>
      </c>
      <c r="G7655" s="33">
        <f t="shared" si="359"/>
        <v>45588.104166666664</v>
      </c>
    </row>
    <row r="7656" spans="1:7" x14ac:dyDescent="0.45">
      <c r="A7656">
        <v>0</v>
      </c>
      <c r="B7656">
        <v>0</v>
      </c>
      <c r="C7656" t="s">
        <v>7201</v>
      </c>
      <c r="D7656" t="s">
        <v>7202</v>
      </c>
      <c r="E7656" s="32">
        <f t="shared" si="357"/>
        <v>45588</v>
      </c>
      <c r="F7656" s="51">
        <f t="shared" si="358"/>
        <v>0.125</v>
      </c>
      <c r="G7656" s="33">
        <f t="shared" si="359"/>
        <v>45588.125</v>
      </c>
    </row>
    <row r="7657" spans="1:7" x14ac:dyDescent="0.45">
      <c r="A7657">
        <v>0</v>
      </c>
      <c r="B7657">
        <v>0</v>
      </c>
      <c r="C7657" t="s">
        <v>7202</v>
      </c>
      <c r="D7657" t="s">
        <v>7203</v>
      </c>
      <c r="E7657" s="32">
        <f t="shared" si="357"/>
        <v>45588</v>
      </c>
      <c r="F7657" s="51">
        <f t="shared" si="358"/>
        <v>0.14583333333333334</v>
      </c>
      <c r="G7657" s="33">
        <f t="shared" si="359"/>
        <v>45588.145833333336</v>
      </c>
    </row>
    <row r="7658" spans="1:7" x14ac:dyDescent="0.45">
      <c r="A7658">
        <v>0</v>
      </c>
      <c r="B7658">
        <v>0</v>
      </c>
      <c r="C7658" t="s">
        <v>7203</v>
      </c>
      <c r="D7658" t="s">
        <v>7204</v>
      </c>
      <c r="E7658" s="32">
        <f t="shared" si="357"/>
        <v>45588</v>
      </c>
      <c r="F7658" s="51">
        <f t="shared" si="358"/>
        <v>0.16666666666666666</v>
      </c>
      <c r="G7658" s="33">
        <f t="shared" si="359"/>
        <v>45588.166666666664</v>
      </c>
    </row>
    <row r="7659" spans="1:7" x14ac:dyDescent="0.45">
      <c r="A7659">
        <v>0</v>
      </c>
      <c r="B7659">
        <v>0</v>
      </c>
      <c r="C7659" t="s">
        <v>7204</v>
      </c>
      <c r="D7659" t="s">
        <v>7205</v>
      </c>
      <c r="E7659" s="32">
        <f t="shared" si="357"/>
        <v>45588</v>
      </c>
      <c r="F7659" s="51">
        <f t="shared" si="358"/>
        <v>0.1875</v>
      </c>
      <c r="G7659" s="33">
        <f t="shared" si="359"/>
        <v>45588.1875</v>
      </c>
    </row>
    <row r="7660" spans="1:7" x14ac:dyDescent="0.45">
      <c r="A7660">
        <v>0</v>
      </c>
      <c r="B7660">
        <v>0</v>
      </c>
      <c r="C7660" t="s">
        <v>7205</v>
      </c>
      <c r="D7660" t="s">
        <v>7206</v>
      </c>
      <c r="E7660" s="32">
        <f t="shared" si="357"/>
        <v>45588</v>
      </c>
      <c r="F7660" s="51">
        <f t="shared" si="358"/>
        <v>0.20833333333333334</v>
      </c>
      <c r="G7660" s="33">
        <f t="shared" si="359"/>
        <v>45588.208333333336</v>
      </c>
    </row>
    <row r="7661" spans="1:7" x14ac:dyDescent="0.45">
      <c r="A7661">
        <v>0</v>
      </c>
      <c r="B7661">
        <v>0</v>
      </c>
      <c r="C7661" t="s">
        <v>7206</v>
      </c>
      <c r="D7661" t="s">
        <v>7207</v>
      </c>
      <c r="E7661" s="32">
        <f t="shared" si="357"/>
        <v>45588</v>
      </c>
      <c r="F7661" s="51">
        <f t="shared" si="358"/>
        <v>0.22916666666666666</v>
      </c>
      <c r="G7661" s="33">
        <f t="shared" si="359"/>
        <v>45588.229166666664</v>
      </c>
    </row>
    <row r="7662" spans="1:7" x14ac:dyDescent="0.45">
      <c r="A7662">
        <v>0</v>
      </c>
      <c r="B7662">
        <v>0</v>
      </c>
      <c r="C7662" t="s">
        <v>7207</v>
      </c>
      <c r="D7662" t="s">
        <v>7208</v>
      </c>
      <c r="E7662" s="32">
        <f t="shared" si="357"/>
        <v>45588</v>
      </c>
      <c r="F7662" s="51">
        <f t="shared" si="358"/>
        <v>0.25</v>
      </c>
      <c r="G7662" s="33">
        <f t="shared" si="359"/>
        <v>45588.25</v>
      </c>
    </row>
    <row r="7663" spans="1:7" x14ac:dyDescent="0.45">
      <c r="A7663">
        <v>0</v>
      </c>
      <c r="B7663">
        <v>0</v>
      </c>
      <c r="C7663" t="s">
        <v>7208</v>
      </c>
      <c r="D7663" t="s">
        <v>7209</v>
      </c>
      <c r="E7663" s="32">
        <f t="shared" si="357"/>
        <v>45588</v>
      </c>
      <c r="F7663" s="51">
        <f t="shared" si="358"/>
        <v>0.27083333333333331</v>
      </c>
      <c r="G7663" s="33">
        <f t="shared" si="359"/>
        <v>45588.270833333336</v>
      </c>
    </row>
    <row r="7664" spans="1:7" x14ac:dyDescent="0.45">
      <c r="A7664">
        <v>0</v>
      </c>
      <c r="B7664">
        <v>0</v>
      </c>
      <c r="C7664" t="s">
        <v>7209</v>
      </c>
      <c r="D7664" t="s">
        <v>7210</v>
      </c>
      <c r="E7664" s="32">
        <f t="shared" si="357"/>
        <v>45588</v>
      </c>
      <c r="F7664" s="51">
        <f t="shared" si="358"/>
        <v>0.29166666666666669</v>
      </c>
      <c r="G7664" s="33">
        <f t="shared" si="359"/>
        <v>45588.291666666664</v>
      </c>
    </row>
    <row r="7665" spans="1:7" x14ac:dyDescent="0.45">
      <c r="A7665">
        <v>0.3478</v>
      </c>
      <c r="B7665">
        <v>2.0699999999999998</v>
      </c>
      <c r="C7665" t="s">
        <v>7210</v>
      </c>
      <c r="D7665" t="s">
        <v>7211</v>
      </c>
      <c r="E7665" s="32">
        <f t="shared" si="357"/>
        <v>45588</v>
      </c>
      <c r="F7665" s="51">
        <f t="shared" si="358"/>
        <v>0.3125</v>
      </c>
      <c r="G7665" s="33">
        <f t="shared" si="359"/>
        <v>45588.3125</v>
      </c>
    </row>
    <row r="7666" spans="1:7" x14ac:dyDescent="0.45">
      <c r="A7666">
        <v>0.1346</v>
      </c>
      <c r="B7666">
        <v>0.8</v>
      </c>
      <c r="C7666" t="s">
        <v>7211</v>
      </c>
      <c r="D7666" t="s">
        <v>7212</v>
      </c>
      <c r="E7666" s="32">
        <f t="shared" si="357"/>
        <v>45588</v>
      </c>
      <c r="F7666" s="51">
        <f t="shared" si="358"/>
        <v>0.33333333333333331</v>
      </c>
      <c r="G7666" s="33">
        <f t="shared" si="359"/>
        <v>45588.333333333336</v>
      </c>
    </row>
    <row r="7667" spans="1:7" x14ac:dyDescent="0.45">
      <c r="A7667">
        <v>0</v>
      </c>
      <c r="B7667">
        <v>0</v>
      </c>
      <c r="C7667" t="s">
        <v>7212</v>
      </c>
      <c r="D7667" t="s">
        <v>7213</v>
      </c>
      <c r="E7667" s="32">
        <f t="shared" si="357"/>
        <v>45588</v>
      </c>
      <c r="F7667" s="51">
        <f t="shared" si="358"/>
        <v>0.35416666666666669</v>
      </c>
      <c r="G7667" s="33">
        <f t="shared" si="359"/>
        <v>45588.354166666664</v>
      </c>
    </row>
    <row r="7668" spans="1:7" x14ac:dyDescent="0.45">
      <c r="A7668">
        <v>0</v>
      </c>
      <c r="B7668">
        <v>0</v>
      </c>
      <c r="C7668" t="s">
        <v>7213</v>
      </c>
      <c r="D7668" t="s">
        <v>7214</v>
      </c>
      <c r="E7668" s="32">
        <f t="shared" si="357"/>
        <v>45588</v>
      </c>
      <c r="F7668" s="51">
        <f t="shared" si="358"/>
        <v>0.375</v>
      </c>
      <c r="G7668" s="33">
        <f t="shared" si="359"/>
        <v>45588.375</v>
      </c>
    </row>
    <row r="7669" spans="1:7" x14ac:dyDescent="0.45">
      <c r="A7669">
        <v>0</v>
      </c>
      <c r="B7669">
        <v>0</v>
      </c>
      <c r="C7669" t="s">
        <v>7214</v>
      </c>
      <c r="D7669" t="s">
        <v>7215</v>
      </c>
      <c r="E7669" s="32">
        <f t="shared" si="357"/>
        <v>45588</v>
      </c>
      <c r="F7669" s="51">
        <f t="shared" si="358"/>
        <v>0.39583333333333331</v>
      </c>
      <c r="G7669" s="33">
        <f t="shared" si="359"/>
        <v>45588.395833333336</v>
      </c>
    </row>
    <row r="7670" spans="1:7" x14ac:dyDescent="0.45">
      <c r="A7670">
        <v>0</v>
      </c>
      <c r="B7670">
        <v>0</v>
      </c>
      <c r="C7670" t="s">
        <v>7215</v>
      </c>
      <c r="D7670" t="s">
        <v>7216</v>
      </c>
      <c r="E7670" s="32">
        <f t="shared" si="357"/>
        <v>45588</v>
      </c>
      <c r="F7670" s="51">
        <f t="shared" si="358"/>
        <v>0.41666666666666669</v>
      </c>
      <c r="G7670" s="33">
        <f t="shared" si="359"/>
        <v>45588.416666666664</v>
      </c>
    </row>
    <row r="7671" spans="1:7" x14ac:dyDescent="0.45">
      <c r="A7671">
        <v>0</v>
      </c>
      <c r="B7671">
        <v>0</v>
      </c>
      <c r="C7671" t="s">
        <v>7216</v>
      </c>
      <c r="D7671" t="s">
        <v>7217</v>
      </c>
      <c r="E7671" s="32">
        <f t="shared" si="357"/>
        <v>45588</v>
      </c>
      <c r="F7671" s="51">
        <f t="shared" si="358"/>
        <v>0.4375</v>
      </c>
      <c r="G7671" s="33">
        <f t="shared" si="359"/>
        <v>45588.4375</v>
      </c>
    </row>
    <row r="7672" spans="1:7" x14ac:dyDescent="0.45">
      <c r="A7672">
        <v>0</v>
      </c>
      <c r="B7672">
        <v>0</v>
      </c>
      <c r="C7672" t="s">
        <v>7217</v>
      </c>
      <c r="D7672" t="s">
        <v>7218</v>
      </c>
      <c r="E7672" s="32">
        <f t="shared" si="357"/>
        <v>45588</v>
      </c>
      <c r="F7672" s="51">
        <f t="shared" si="358"/>
        <v>0.45833333333333331</v>
      </c>
      <c r="G7672" s="33">
        <f t="shared" si="359"/>
        <v>45588.458333333336</v>
      </c>
    </row>
    <row r="7673" spans="1:7" x14ac:dyDescent="0.45">
      <c r="A7673">
        <v>6.7299999999999999E-2</v>
      </c>
      <c r="B7673">
        <v>0.4</v>
      </c>
      <c r="C7673" t="s">
        <v>7218</v>
      </c>
      <c r="D7673" t="s">
        <v>7219</v>
      </c>
      <c r="E7673" s="32">
        <f t="shared" si="357"/>
        <v>45588</v>
      </c>
      <c r="F7673" s="51">
        <f t="shared" si="358"/>
        <v>0.47916666666666669</v>
      </c>
      <c r="G7673" s="33">
        <f t="shared" si="359"/>
        <v>45588.479166666664</v>
      </c>
    </row>
    <row r="7674" spans="1:7" x14ac:dyDescent="0.45">
      <c r="A7674">
        <v>0</v>
      </c>
      <c r="B7674">
        <v>0</v>
      </c>
      <c r="C7674" t="s">
        <v>7219</v>
      </c>
      <c r="D7674" t="s">
        <v>7220</v>
      </c>
      <c r="E7674" s="32">
        <f t="shared" si="357"/>
        <v>45588</v>
      </c>
      <c r="F7674" s="51">
        <f t="shared" si="358"/>
        <v>0.5</v>
      </c>
      <c r="G7674" s="33">
        <f t="shared" si="359"/>
        <v>45588.5</v>
      </c>
    </row>
    <row r="7675" spans="1:7" x14ac:dyDescent="0.45">
      <c r="A7675">
        <v>0</v>
      </c>
      <c r="B7675">
        <v>0</v>
      </c>
      <c r="C7675" t="s">
        <v>7220</v>
      </c>
      <c r="D7675" t="s">
        <v>7221</v>
      </c>
      <c r="E7675" s="32">
        <f t="shared" si="357"/>
        <v>45588</v>
      </c>
      <c r="F7675" s="51">
        <f t="shared" si="358"/>
        <v>0.52083333333333337</v>
      </c>
      <c r="G7675" s="33">
        <f t="shared" si="359"/>
        <v>45588.520833333336</v>
      </c>
    </row>
    <row r="7676" spans="1:7" x14ac:dyDescent="0.45">
      <c r="A7676">
        <v>0</v>
      </c>
      <c r="B7676">
        <v>0</v>
      </c>
      <c r="C7676" t="s">
        <v>7221</v>
      </c>
      <c r="D7676" t="s">
        <v>7222</v>
      </c>
      <c r="E7676" s="32">
        <f t="shared" si="357"/>
        <v>45588</v>
      </c>
      <c r="F7676" s="51">
        <f t="shared" si="358"/>
        <v>0.54166666666666663</v>
      </c>
      <c r="G7676" s="33">
        <f t="shared" si="359"/>
        <v>45588.541666666664</v>
      </c>
    </row>
    <row r="7677" spans="1:7" x14ac:dyDescent="0.45">
      <c r="A7677">
        <v>0.11219999999999999</v>
      </c>
      <c r="B7677">
        <v>0.67</v>
      </c>
      <c r="C7677" t="s">
        <v>7222</v>
      </c>
      <c r="D7677" t="s">
        <v>7223</v>
      </c>
      <c r="E7677" s="32">
        <f t="shared" si="357"/>
        <v>45588</v>
      </c>
      <c r="F7677" s="51">
        <f t="shared" si="358"/>
        <v>0.5625</v>
      </c>
      <c r="G7677" s="33">
        <f t="shared" si="359"/>
        <v>45588.5625</v>
      </c>
    </row>
    <row r="7678" spans="1:7" x14ac:dyDescent="0.45">
      <c r="A7678">
        <v>0.93130000000000002</v>
      </c>
      <c r="B7678">
        <v>5.56</v>
      </c>
      <c r="C7678" t="s">
        <v>7223</v>
      </c>
      <c r="D7678" t="s">
        <v>7224</v>
      </c>
      <c r="E7678" s="32">
        <f t="shared" si="357"/>
        <v>45588</v>
      </c>
      <c r="F7678" s="51">
        <f t="shared" si="358"/>
        <v>0.58333333333333337</v>
      </c>
      <c r="G7678" s="33">
        <f t="shared" si="359"/>
        <v>45588.583333333336</v>
      </c>
    </row>
    <row r="7679" spans="1:7" x14ac:dyDescent="0.45">
      <c r="A7679">
        <v>6.7299999999999999E-2</v>
      </c>
      <c r="B7679">
        <v>0.4</v>
      </c>
      <c r="C7679" t="s">
        <v>7224</v>
      </c>
      <c r="D7679" t="s">
        <v>7225</v>
      </c>
      <c r="E7679" s="32">
        <f t="shared" si="357"/>
        <v>45588</v>
      </c>
      <c r="F7679" s="51">
        <f t="shared" si="358"/>
        <v>0.60416666666666663</v>
      </c>
      <c r="G7679" s="33">
        <f t="shared" si="359"/>
        <v>45588.604166666664</v>
      </c>
    </row>
    <row r="7680" spans="1:7" x14ac:dyDescent="0.45">
      <c r="A7680">
        <v>0.1234</v>
      </c>
      <c r="B7680">
        <v>0.74</v>
      </c>
      <c r="C7680" t="s">
        <v>7225</v>
      </c>
      <c r="D7680" t="s">
        <v>7226</v>
      </c>
      <c r="E7680" s="32">
        <f t="shared" si="357"/>
        <v>45588</v>
      </c>
      <c r="F7680" s="51">
        <f t="shared" si="358"/>
        <v>0.625</v>
      </c>
      <c r="G7680" s="33">
        <f t="shared" si="359"/>
        <v>45588.625</v>
      </c>
    </row>
    <row r="7681" spans="1:7" x14ac:dyDescent="0.45">
      <c r="A7681">
        <v>0</v>
      </c>
      <c r="B7681">
        <v>0</v>
      </c>
      <c r="C7681" t="s">
        <v>7226</v>
      </c>
      <c r="D7681" t="s">
        <v>7227</v>
      </c>
      <c r="E7681" s="32">
        <f t="shared" si="357"/>
        <v>45588</v>
      </c>
      <c r="F7681" s="51">
        <f t="shared" si="358"/>
        <v>0.64583333333333337</v>
      </c>
      <c r="G7681" s="33">
        <f t="shared" si="359"/>
        <v>45588.645833333336</v>
      </c>
    </row>
    <row r="7682" spans="1:7" x14ac:dyDescent="0.45">
      <c r="A7682">
        <v>0</v>
      </c>
      <c r="B7682">
        <v>0</v>
      </c>
      <c r="C7682" t="s">
        <v>7227</v>
      </c>
      <c r="D7682" t="s">
        <v>7228</v>
      </c>
      <c r="E7682" s="32">
        <f t="shared" si="357"/>
        <v>45588</v>
      </c>
      <c r="F7682" s="51">
        <f t="shared" si="358"/>
        <v>0.66666666666666663</v>
      </c>
      <c r="G7682" s="33">
        <f t="shared" si="359"/>
        <v>45588.666666666664</v>
      </c>
    </row>
    <row r="7683" spans="1:7" x14ac:dyDescent="0.45">
      <c r="A7683">
        <v>3.3700000000000001E-2</v>
      </c>
      <c r="B7683">
        <v>0.2</v>
      </c>
      <c r="C7683" t="s">
        <v>7228</v>
      </c>
      <c r="D7683" t="s">
        <v>7229</v>
      </c>
      <c r="E7683" s="32">
        <f t="shared" si="357"/>
        <v>45588</v>
      </c>
      <c r="F7683" s="51">
        <f t="shared" si="358"/>
        <v>0.6875</v>
      </c>
      <c r="G7683" s="33">
        <f t="shared" si="359"/>
        <v>45588.6875</v>
      </c>
    </row>
    <row r="7684" spans="1:7" x14ac:dyDescent="0.45">
      <c r="A7684">
        <v>0.22439999999999999</v>
      </c>
      <c r="B7684">
        <v>1.34</v>
      </c>
      <c r="C7684" t="s">
        <v>7229</v>
      </c>
      <c r="D7684" t="s">
        <v>7230</v>
      </c>
      <c r="E7684" s="32">
        <f t="shared" ref="E7684:E7747" si="360">DATE(MID(C7684,2,4),MID(C7684,7,2),MID(C7684,10,2))</f>
        <v>45588</v>
      </c>
      <c r="F7684" s="51">
        <f t="shared" ref="F7684:F7747" si="361">TIME(MID(C7684,13,2),MID(C7684,16,2),0)</f>
        <v>0.70833333333333337</v>
      </c>
      <c r="G7684" s="33">
        <f t="shared" ref="G7684:G7747" si="362">E7684+F7684</f>
        <v>45588.708333333336</v>
      </c>
    </row>
    <row r="7685" spans="1:7" x14ac:dyDescent="0.45">
      <c r="A7685">
        <v>0.53859999999999997</v>
      </c>
      <c r="B7685">
        <v>3.21</v>
      </c>
      <c r="C7685" t="s">
        <v>7230</v>
      </c>
      <c r="D7685" t="s">
        <v>7231</v>
      </c>
      <c r="E7685" s="32">
        <f t="shared" si="360"/>
        <v>45588</v>
      </c>
      <c r="F7685" s="51">
        <f t="shared" si="361"/>
        <v>0.72916666666666663</v>
      </c>
      <c r="G7685" s="33">
        <f t="shared" si="362"/>
        <v>45588.729166666664</v>
      </c>
    </row>
    <row r="7686" spans="1:7" x14ac:dyDescent="0.45">
      <c r="A7686">
        <v>0.24690000000000001</v>
      </c>
      <c r="B7686">
        <v>1.47</v>
      </c>
      <c r="C7686" t="s">
        <v>7231</v>
      </c>
      <c r="D7686" t="s">
        <v>7232</v>
      </c>
      <c r="E7686" s="32">
        <f t="shared" si="360"/>
        <v>45588</v>
      </c>
      <c r="F7686" s="51">
        <f t="shared" si="361"/>
        <v>0.75</v>
      </c>
      <c r="G7686" s="33">
        <f t="shared" si="362"/>
        <v>45588.75</v>
      </c>
    </row>
    <row r="7687" spans="1:7" x14ac:dyDescent="0.45">
      <c r="A7687">
        <v>0.50490000000000002</v>
      </c>
      <c r="B7687">
        <v>3.01</v>
      </c>
      <c r="C7687" t="s">
        <v>7232</v>
      </c>
      <c r="D7687" t="s">
        <v>7233</v>
      </c>
      <c r="E7687" s="32">
        <f t="shared" si="360"/>
        <v>45588</v>
      </c>
      <c r="F7687" s="51">
        <f t="shared" si="361"/>
        <v>0.77083333333333337</v>
      </c>
      <c r="G7687" s="33">
        <f t="shared" si="362"/>
        <v>45588.770833333336</v>
      </c>
    </row>
    <row r="7688" spans="1:7" x14ac:dyDescent="0.45">
      <c r="A7688">
        <v>7.85E-2</v>
      </c>
      <c r="B7688">
        <v>0.47</v>
      </c>
      <c r="C7688" t="s">
        <v>7233</v>
      </c>
      <c r="D7688" t="s">
        <v>7234</v>
      </c>
      <c r="E7688" s="32">
        <f t="shared" si="360"/>
        <v>45588</v>
      </c>
      <c r="F7688" s="51">
        <f t="shared" si="361"/>
        <v>0.79166666666666663</v>
      </c>
      <c r="G7688" s="33">
        <f t="shared" si="362"/>
        <v>45588.791666666664</v>
      </c>
    </row>
    <row r="7689" spans="1:7" x14ac:dyDescent="0.45">
      <c r="A7689">
        <v>0.22439999999999999</v>
      </c>
      <c r="B7689">
        <v>1.34</v>
      </c>
      <c r="C7689" t="s">
        <v>7234</v>
      </c>
      <c r="D7689" t="s">
        <v>7235</v>
      </c>
      <c r="E7689" s="32">
        <f t="shared" si="360"/>
        <v>45588</v>
      </c>
      <c r="F7689" s="51">
        <f t="shared" si="361"/>
        <v>0.8125</v>
      </c>
      <c r="G7689" s="33">
        <f t="shared" si="362"/>
        <v>45588.8125</v>
      </c>
    </row>
    <row r="7690" spans="1:7" x14ac:dyDescent="0.45">
      <c r="A7690">
        <v>0</v>
      </c>
      <c r="B7690">
        <v>0</v>
      </c>
      <c r="C7690" t="s">
        <v>7235</v>
      </c>
      <c r="D7690" t="s">
        <v>7236</v>
      </c>
      <c r="E7690" s="32">
        <f t="shared" si="360"/>
        <v>45588</v>
      </c>
      <c r="F7690" s="51">
        <f t="shared" si="361"/>
        <v>0.83333333333333337</v>
      </c>
      <c r="G7690" s="33">
        <f t="shared" si="362"/>
        <v>45588.833333333336</v>
      </c>
    </row>
    <row r="7691" spans="1:7" x14ac:dyDescent="0.45">
      <c r="A7691">
        <v>0.1459</v>
      </c>
      <c r="B7691">
        <v>0.87</v>
      </c>
      <c r="C7691" t="s">
        <v>7236</v>
      </c>
      <c r="D7691" t="s">
        <v>7237</v>
      </c>
      <c r="E7691" s="32">
        <f t="shared" si="360"/>
        <v>45588</v>
      </c>
      <c r="F7691" s="51">
        <f t="shared" si="361"/>
        <v>0.85416666666666663</v>
      </c>
      <c r="G7691" s="33">
        <f t="shared" si="362"/>
        <v>45588.854166666664</v>
      </c>
    </row>
    <row r="7692" spans="1:7" x14ac:dyDescent="0.45">
      <c r="A7692">
        <v>0</v>
      </c>
      <c r="B7692">
        <v>0</v>
      </c>
      <c r="C7692" t="s">
        <v>7237</v>
      </c>
      <c r="D7692" t="s">
        <v>7238</v>
      </c>
      <c r="E7692" s="32">
        <f t="shared" si="360"/>
        <v>45588</v>
      </c>
      <c r="F7692" s="51">
        <f t="shared" si="361"/>
        <v>0.875</v>
      </c>
      <c r="G7692" s="33">
        <f t="shared" si="362"/>
        <v>45588.875</v>
      </c>
    </row>
    <row r="7693" spans="1:7" x14ac:dyDescent="0.45">
      <c r="A7693">
        <v>0</v>
      </c>
      <c r="B7693">
        <v>0</v>
      </c>
      <c r="C7693" t="s">
        <v>7238</v>
      </c>
      <c r="D7693" t="s">
        <v>7239</v>
      </c>
      <c r="E7693" s="32">
        <f t="shared" si="360"/>
        <v>45588</v>
      </c>
      <c r="F7693" s="51">
        <f t="shared" si="361"/>
        <v>0.89583333333333337</v>
      </c>
      <c r="G7693" s="33">
        <f t="shared" si="362"/>
        <v>45588.895833333336</v>
      </c>
    </row>
    <row r="7694" spans="1:7" x14ac:dyDescent="0.45">
      <c r="A7694">
        <v>0.63959999999999995</v>
      </c>
      <c r="B7694">
        <v>3.82</v>
      </c>
      <c r="C7694" t="s">
        <v>7239</v>
      </c>
      <c r="D7694" t="s">
        <v>7240</v>
      </c>
      <c r="E7694" s="32">
        <f t="shared" si="360"/>
        <v>45588</v>
      </c>
      <c r="F7694" s="51">
        <f t="shared" si="361"/>
        <v>0.91666666666666663</v>
      </c>
      <c r="G7694" s="33">
        <f t="shared" si="362"/>
        <v>45588.916666666664</v>
      </c>
    </row>
    <row r="7695" spans="1:7" x14ac:dyDescent="0.45">
      <c r="A7695">
        <v>0</v>
      </c>
      <c r="B7695">
        <v>0</v>
      </c>
      <c r="C7695" t="s">
        <v>7240</v>
      </c>
      <c r="D7695" t="s">
        <v>7241</v>
      </c>
      <c r="E7695" s="32">
        <f t="shared" si="360"/>
        <v>45588</v>
      </c>
      <c r="F7695" s="51">
        <f t="shared" si="361"/>
        <v>0.9375</v>
      </c>
      <c r="G7695" s="33">
        <f t="shared" si="362"/>
        <v>45588.9375</v>
      </c>
    </row>
    <row r="7696" spans="1:7" x14ac:dyDescent="0.45">
      <c r="A7696">
        <v>0</v>
      </c>
      <c r="B7696">
        <v>0</v>
      </c>
      <c r="C7696" t="s">
        <v>7241</v>
      </c>
      <c r="D7696" t="s">
        <v>7242</v>
      </c>
      <c r="E7696" s="32">
        <f t="shared" si="360"/>
        <v>45588</v>
      </c>
      <c r="F7696" s="51">
        <f t="shared" si="361"/>
        <v>0.95833333333333337</v>
      </c>
      <c r="G7696" s="33">
        <f t="shared" si="362"/>
        <v>45588.958333333336</v>
      </c>
    </row>
    <row r="7697" spans="1:7" x14ac:dyDescent="0.45">
      <c r="A7697">
        <v>0</v>
      </c>
      <c r="B7697">
        <v>0</v>
      </c>
      <c r="C7697" t="s">
        <v>7242</v>
      </c>
      <c r="D7697" t="s">
        <v>7243</v>
      </c>
      <c r="E7697" s="32">
        <f t="shared" si="360"/>
        <v>45588</v>
      </c>
      <c r="F7697" s="51">
        <f t="shared" si="361"/>
        <v>0.97916666666666663</v>
      </c>
      <c r="G7697" s="33">
        <f t="shared" si="362"/>
        <v>45588.979166666664</v>
      </c>
    </row>
    <row r="7698" spans="1:7" x14ac:dyDescent="0.45">
      <c r="A7698">
        <v>0</v>
      </c>
      <c r="B7698">
        <v>0</v>
      </c>
      <c r="C7698" t="s">
        <v>7243</v>
      </c>
      <c r="D7698" t="s">
        <v>7244</v>
      </c>
      <c r="E7698" s="32">
        <f t="shared" si="360"/>
        <v>45589</v>
      </c>
      <c r="F7698" s="51">
        <f t="shared" si="361"/>
        <v>0</v>
      </c>
      <c r="G7698" s="33">
        <f t="shared" si="362"/>
        <v>45589</v>
      </c>
    </row>
    <row r="7699" spans="1:7" x14ac:dyDescent="0.45">
      <c r="A7699">
        <v>0</v>
      </c>
      <c r="B7699">
        <v>0</v>
      </c>
      <c r="C7699" t="s">
        <v>7244</v>
      </c>
      <c r="D7699" t="s">
        <v>7245</v>
      </c>
      <c r="E7699" s="32">
        <f t="shared" si="360"/>
        <v>45589</v>
      </c>
      <c r="F7699" s="51">
        <f t="shared" si="361"/>
        <v>2.0833333333333332E-2</v>
      </c>
      <c r="G7699" s="33">
        <f t="shared" si="362"/>
        <v>45589.020833333336</v>
      </c>
    </row>
    <row r="7700" spans="1:7" x14ac:dyDescent="0.45">
      <c r="A7700">
        <v>0</v>
      </c>
      <c r="B7700">
        <v>0</v>
      </c>
      <c r="C7700" t="s">
        <v>7245</v>
      </c>
      <c r="D7700" t="s">
        <v>7246</v>
      </c>
      <c r="E7700" s="32">
        <f t="shared" si="360"/>
        <v>45589</v>
      </c>
      <c r="F7700" s="51">
        <f t="shared" si="361"/>
        <v>4.1666666666666664E-2</v>
      </c>
      <c r="G7700" s="33">
        <f t="shared" si="362"/>
        <v>45589.041666666664</v>
      </c>
    </row>
    <row r="7701" spans="1:7" x14ac:dyDescent="0.45">
      <c r="A7701">
        <v>0</v>
      </c>
      <c r="B7701">
        <v>0</v>
      </c>
      <c r="C7701" t="s">
        <v>7246</v>
      </c>
      <c r="D7701" t="s">
        <v>7247</v>
      </c>
      <c r="E7701" s="32">
        <f t="shared" si="360"/>
        <v>45589</v>
      </c>
      <c r="F7701" s="51">
        <f t="shared" si="361"/>
        <v>6.25E-2</v>
      </c>
      <c r="G7701" s="33">
        <f t="shared" si="362"/>
        <v>45589.0625</v>
      </c>
    </row>
    <row r="7702" spans="1:7" x14ac:dyDescent="0.45">
      <c r="A7702">
        <v>0</v>
      </c>
      <c r="B7702">
        <v>0</v>
      </c>
      <c r="C7702" t="s">
        <v>7247</v>
      </c>
      <c r="D7702" t="s">
        <v>7248</v>
      </c>
      <c r="E7702" s="32">
        <f t="shared" si="360"/>
        <v>45589</v>
      </c>
      <c r="F7702" s="51">
        <f t="shared" si="361"/>
        <v>8.3333333333333329E-2</v>
      </c>
      <c r="G7702" s="33">
        <f t="shared" si="362"/>
        <v>45589.083333333336</v>
      </c>
    </row>
    <row r="7703" spans="1:7" x14ac:dyDescent="0.45">
      <c r="A7703">
        <v>0</v>
      </c>
      <c r="B7703">
        <v>0</v>
      </c>
      <c r="C7703" t="s">
        <v>7248</v>
      </c>
      <c r="D7703" t="s">
        <v>7249</v>
      </c>
      <c r="E7703" s="32">
        <f t="shared" si="360"/>
        <v>45589</v>
      </c>
      <c r="F7703" s="51">
        <f t="shared" si="361"/>
        <v>0.10416666666666667</v>
      </c>
      <c r="G7703" s="33">
        <f t="shared" si="362"/>
        <v>45589.104166666664</v>
      </c>
    </row>
    <row r="7704" spans="1:7" x14ac:dyDescent="0.45">
      <c r="A7704">
        <v>0</v>
      </c>
      <c r="B7704">
        <v>0</v>
      </c>
      <c r="C7704" t="s">
        <v>7249</v>
      </c>
      <c r="D7704" t="s">
        <v>7250</v>
      </c>
      <c r="E7704" s="32">
        <f t="shared" si="360"/>
        <v>45589</v>
      </c>
      <c r="F7704" s="51">
        <f t="shared" si="361"/>
        <v>0.125</v>
      </c>
      <c r="G7704" s="33">
        <f t="shared" si="362"/>
        <v>45589.125</v>
      </c>
    </row>
    <row r="7705" spans="1:7" x14ac:dyDescent="0.45">
      <c r="A7705">
        <v>0</v>
      </c>
      <c r="B7705">
        <v>0</v>
      </c>
      <c r="C7705" t="s">
        <v>7250</v>
      </c>
      <c r="D7705" t="s">
        <v>7251</v>
      </c>
      <c r="E7705" s="32">
        <f t="shared" si="360"/>
        <v>45589</v>
      </c>
      <c r="F7705" s="51">
        <f t="shared" si="361"/>
        <v>0.14583333333333334</v>
      </c>
      <c r="G7705" s="33">
        <f t="shared" si="362"/>
        <v>45589.145833333336</v>
      </c>
    </row>
    <row r="7706" spans="1:7" x14ac:dyDescent="0.45">
      <c r="A7706">
        <v>0</v>
      </c>
      <c r="B7706">
        <v>0</v>
      </c>
      <c r="C7706" t="s">
        <v>7251</v>
      </c>
      <c r="D7706" t="s">
        <v>7252</v>
      </c>
      <c r="E7706" s="32">
        <f t="shared" si="360"/>
        <v>45589</v>
      </c>
      <c r="F7706" s="51">
        <f t="shared" si="361"/>
        <v>0.16666666666666666</v>
      </c>
      <c r="G7706" s="33">
        <f t="shared" si="362"/>
        <v>45589.166666666664</v>
      </c>
    </row>
    <row r="7707" spans="1:7" x14ac:dyDescent="0.45">
      <c r="A7707">
        <v>0</v>
      </c>
      <c r="B7707">
        <v>0</v>
      </c>
      <c r="C7707" t="s">
        <v>7252</v>
      </c>
      <c r="D7707" t="s">
        <v>7253</v>
      </c>
      <c r="E7707" s="32">
        <f t="shared" si="360"/>
        <v>45589</v>
      </c>
      <c r="F7707" s="51">
        <f t="shared" si="361"/>
        <v>0.1875</v>
      </c>
      <c r="G7707" s="33">
        <f t="shared" si="362"/>
        <v>45589.1875</v>
      </c>
    </row>
    <row r="7708" spans="1:7" x14ac:dyDescent="0.45">
      <c r="A7708">
        <v>0</v>
      </c>
      <c r="B7708">
        <v>0</v>
      </c>
      <c r="C7708" t="s">
        <v>7253</v>
      </c>
      <c r="D7708" t="s">
        <v>7254</v>
      </c>
      <c r="E7708" s="32">
        <f t="shared" si="360"/>
        <v>45589</v>
      </c>
      <c r="F7708" s="51">
        <f t="shared" si="361"/>
        <v>0.20833333333333334</v>
      </c>
      <c r="G7708" s="33">
        <f t="shared" si="362"/>
        <v>45589.208333333336</v>
      </c>
    </row>
    <row r="7709" spans="1:7" x14ac:dyDescent="0.45">
      <c r="A7709">
        <v>0</v>
      </c>
      <c r="B7709">
        <v>0</v>
      </c>
      <c r="C7709" t="s">
        <v>7254</v>
      </c>
      <c r="D7709" t="s">
        <v>7255</v>
      </c>
      <c r="E7709" s="32">
        <f t="shared" si="360"/>
        <v>45589</v>
      </c>
      <c r="F7709" s="51">
        <f t="shared" si="361"/>
        <v>0.22916666666666666</v>
      </c>
      <c r="G7709" s="33">
        <f t="shared" si="362"/>
        <v>45589.229166666664</v>
      </c>
    </row>
    <row r="7710" spans="1:7" x14ac:dyDescent="0.45">
      <c r="A7710">
        <v>0</v>
      </c>
      <c r="B7710">
        <v>0</v>
      </c>
      <c r="C7710" t="s">
        <v>7255</v>
      </c>
      <c r="D7710" t="s">
        <v>7256</v>
      </c>
      <c r="E7710" s="32">
        <f t="shared" si="360"/>
        <v>45589</v>
      </c>
      <c r="F7710" s="51">
        <f t="shared" si="361"/>
        <v>0.25</v>
      </c>
      <c r="G7710" s="33">
        <f t="shared" si="362"/>
        <v>45589.25</v>
      </c>
    </row>
    <row r="7711" spans="1:7" x14ac:dyDescent="0.45">
      <c r="A7711">
        <v>0</v>
      </c>
      <c r="B7711">
        <v>0</v>
      </c>
      <c r="C7711" t="s">
        <v>7256</v>
      </c>
      <c r="D7711" t="s">
        <v>7257</v>
      </c>
      <c r="E7711" s="32">
        <f t="shared" si="360"/>
        <v>45589</v>
      </c>
      <c r="F7711" s="51">
        <f t="shared" si="361"/>
        <v>0.27083333333333331</v>
      </c>
      <c r="G7711" s="33">
        <f t="shared" si="362"/>
        <v>45589.270833333336</v>
      </c>
    </row>
    <row r="7712" spans="1:7" x14ac:dyDescent="0.45">
      <c r="A7712">
        <v>0</v>
      </c>
      <c r="B7712">
        <v>0</v>
      </c>
      <c r="C7712" t="s">
        <v>7257</v>
      </c>
      <c r="D7712" t="s">
        <v>7258</v>
      </c>
      <c r="E7712" s="32">
        <f t="shared" si="360"/>
        <v>45589</v>
      </c>
      <c r="F7712" s="51">
        <f t="shared" si="361"/>
        <v>0.29166666666666669</v>
      </c>
      <c r="G7712" s="33">
        <f t="shared" si="362"/>
        <v>45589.291666666664</v>
      </c>
    </row>
    <row r="7713" spans="1:7" x14ac:dyDescent="0.45">
      <c r="A7713">
        <v>0</v>
      </c>
      <c r="B7713">
        <v>0</v>
      </c>
      <c r="C7713" t="s">
        <v>7258</v>
      </c>
      <c r="D7713" t="s">
        <v>7259</v>
      </c>
      <c r="E7713" s="32">
        <f t="shared" si="360"/>
        <v>45589</v>
      </c>
      <c r="F7713" s="51">
        <f t="shared" si="361"/>
        <v>0.3125</v>
      </c>
      <c r="G7713" s="33">
        <f t="shared" si="362"/>
        <v>45589.3125</v>
      </c>
    </row>
    <row r="7714" spans="1:7" x14ac:dyDescent="0.45">
      <c r="A7714">
        <v>0</v>
      </c>
      <c r="B7714">
        <v>0</v>
      </c>
      <c r="C7714" t="s">
        <v>7259</v>
      </c>
      <c r="D7714" t="s">
        <v>7260</v>
      </c>
      <c r="E7714" s="32">
        <f t="shared" si="360"/>
        <v>45589</v>
      </c>
      <c r="F7714" s="51">
        <f t="shared" si="361"/>
        <v>0.33333333333333331</v>
      </c>
      <c r="G7714" s="33">
        <f t="shared" si="362"/>
        <v>45589.333333333336</v>
      </c>
    </row>
    <row r="7715" spans="1:7" x14ac:dyDescent="0.45">
      <c r="A7715">
        <v>0</v>
      </c>
      <c r="B7715">
        <v>0</v>
      </c>
      <c r="C7715" t="s">
        <v>7260</v>
      </c>
      <c r="D7715" t="s">
        <v>7261</v>
      </c>
      <c r="E7715" s="32">
        <f t="shared" si="360"/>
        <v>45589</v>
      </c>
      <c r="F7715" s="51">
        <f t="shared" si="361"/>
        <v>0.35416666666666669</v>
      </c>
      <c r="G7715" s="33">
        <f t="shared" si="362"/>
        <v>45589.354166666664</v>
      </c>
    </row>
    <row r="7716" spans="1:7" x14ac:dyDescent="0.45">
      <c r="A7716">
        <v>0.1346</v>
      </c>
      <c r="B7716">
        <v>0.8</v>
      </c>
      <c r="C7716" t="s">
        <v>7261</v>
      </c>
      <c r="D7716" t="s">
        <v>7262</v>
      </c>
      <c r="E7716" s="32">
        <f t="shared" si="360"/>
        <v>45589</v>
      </c>
      <c r="F7716" s="51">
        <f t="shared" si="361"/>
        <v>0.375</v>
      </c>
      <c r="G7716" s="33">
        <f t="shared" si="362"/>
        <v>45589.375</v>
      </c>
    </row>
    <row r="7717" spans="1:7" x14ac:dyDescent="0.45">
      <c r="A7717">
        <v>0</v>
      </c>
      <c r="B7717">
        <v>0</v>
      </c>
      <c r="C7717" t="s">
        <v>7262</v>
      </c>
      <c r="D7717" t="s">
        <v>7263</v>
      </c>
      <c r="E7717" s="32">
        <f t="shared" si="360"/>
        <v>45589</v>
      </c>
      <c r="F7717" s="51">
        <f t="shared" si="361"/>
        <v>0.39583333333333331</v>
      </c>
      <c r="G7717" s="33">
        <f t="shared" si="362"/>
        <v>45589.395833333336</v>
      </c>
    </row>
    <row r="7718" spans="1:7" x14ac:dyDescent="0.45">
      <c r="A7718">
        <v>0</v>
      </c>
      <c r="B7718">
        <v>0</v>
      </c>
      <c r="C7718" t="s">
        <v>7263</v>
      </c>
      <c r="D7718" t="s">
        <v>7264</v>
      </c>
      <c r="E7718" s="32">
        <f t="shared" si="360"/>
        <v>45589</v>
      </c>
      <c r="F7718" s="51">
        <f t="shared" si="361"/>
        <v>0.41666666666666669</v>
      </c>
      <c r="G7718" s="33">
        <f t="shared" si="362"/>
        <v>45589.416666666664</v>
      </c>
    </row>
    <row r="7719" spans="1:7" x14ac:dyDescent="0.45">
      <c r="A7719">
        <v>0</v>
      </c>
      <c r="B7719">
        <v>0</v>
      </c>
      <c r="C7719" t="s">
        <v>7264</v>
      </c>
      <c r="D7719" t="s">
        <v>7265</v>
      </c>
      <c r="E7719" s="32">
        <f t="shared" si="360"/>
        <v>45589</v>
      </c>
      <c r="F7719" s="51">
        <f t="shared" si="361"/>
        <v>0.4375</v>
      </c>
      <c r="G7719" s="33">
        <f t="shared" si="362"/>
        <v>45589.4375</v>
      </c>
    </row>
    <row r="7720" spans="1:7" x14ac:dyDescent="0.45">
      <c r="A7720">
        <v>7.85E-2</v>
      </c>
      <c r="B7720">
        <v>0.47</v>
      </c>
      <c r="C7720" t="s">
        <v>7265</v>
      </c>
      <c r="D7720" t="s">
        <v>7266</v>
      </c>
      <c r="E7720" s="32">
        <f t="shared" si="360"/>
        <v>45589</v>
      </c>
      <c r="F7720" s="51">
        <f t="shared" si="361"/>
        <v>0.45833333333333331</v>
      </c>
      <c r="G7720" s="33">
        <f t="shared" si="362"/>
        <v>45589.458333333336</v>
      </c>
    </row>
    <row r="7721" spans="1:7" x14ac:dyDescent="0.45">
      <c r="A7721">
        <v>8.1798000000000002</v>
      </c>
      <c r="B7721">
        <v>48.8</v>
      </c>
      <c r="C7721" t="s">
        <v>7266</v>
      </c>
      <c r="D7721" t="s">
        <v>7267</v>
      </c>
      <c r="E7721" s="32">
        <f t="shared" si="360"/>
        <v>45589</v>
      </c>
      <c r="F7721" s="51">
        <f t="shared" si="361"/>
        <v>0.47916666666666669</v>
      </c>
      <c r="G7721" s="33">
        <f t="shared" si="362"/>
        <v>45589.479166666664</v>
      </c>
    </row>
    <row r="7722" spans="1:7" x14ac:dyDescent="0.45">
      <c r="A7722">
        <v>0</v>
      </c>
      <c r="B7722">
        <v>0</v>
      </c>
      <c r="C7722" t="s">
        <v>7267</v>
      </c>
      <c r="D7722" t="s">
        <v>7268</v>
      </c>
      <c r="E7722" s="32">
        <f t="shared" si="360"/>
        <v>45589</v>
      </c>
      <c r="F7722" s="51">
        <f t="shared" si="361"/>
        <v>0.5</v>
      </c>
      <c r="G7722" s="33">
        <f t="shared" si="362"/>
        <v>45589.5</v>
      </c>
    </row>
    <row r="7723" spans="1:7" x14ac:dyDescent="0.45">
      <c r="A7723">
        <v>0.74060000000000004</v>
      </c>
      <c r="B7723">
        <v>4.42</v>
      </c>
      <c r="C7723" t="s">
        <v>7268</v>
      </c>
      <c r="D7723" t="s">
        <v>7269</v>
      </c>
      <c r="E7723" s="32">
        <f t="shared" si="360"/>
        <v>45589</v>
      </c>
      <c r="F7723" s="51">
        <f t="shared" si="361"/>
        <v>0.52083333333333337</v>
      </c>
      <c r="G7723" s="33">
        <f t="shared" si="362"/>
        <v>45589.520833333336</v>
      </c>
    </row>
    <row r="7724" spans="1:7" x14ac:dyDescent="0.45">
      <c r="A7724">
        <v>1.12E-2</v>
      </c>
      <c r="B7724">
        <v>7.0000000000000007E-2</v>
      </c>
      <c r="C7724" t="s">
        <v>7269</v>
      </c>
      <c r="D7724" t="s">
        <v>7270</v>
      </c>
      <c r="E7724" s="32">
        <f t="shared" si="360"/>
        <v>45589</v>
      </c>
      <c r="F7724" s="51">
        <f t="shared" si="361"/>
        <v>0.54166666666666663</v>
      </c>
      <c r="G7724" s="33">
        <f t="shared" si="362"/>
        <v>45589.541666666664</v>
      </c>
    </row>
    <row r="7725" spans="1:7" x14ac:dyDescent="0.45">
      <c r="A7725">
        <v>0.56100000000000005</v>
      </c>
      <c r="B7725">
        <v>3.35</v>
      </c>
      <c r="C7725" t="s">
        <v>7270</v>
      </c>
      <c r="D7725" t="s">
        <v>7271</v>
      </c>
      <c r="E7725" s="32">
        <f t="shared" si="360"/>
        <v>45589</v>
      </c>
      <c r="F7725" s="51">
        <f t="shared" si="361"/>
        <v>0.5625</v>
      </c>
      <c r="G7725" s="33">
        <f t="shared" si="362"/>
        <v>45589.5625</v>
      </c>
    </row>
    <row r="7726" spans="1:7" x14ac:dyDescent="0.45">
      <c r="A7726">
        <v>0.10100000000000001</v>
      </c>
      <c r="B7726">
        <v>0.6</v>
      </c>
      <c r="C7726" t="s">
        <v>7271</v>
      </c>
      <c r="D7726" t="s">
        <v>7272</v>
      </c>
      <c r="E7726" s="32">
        <f t="shared" si="360"/>
        <v>45589</v>
      </c>
      <c r="F7726" s="51">
        <f t="shared" si="361"/>
        <v>0.58333333333333337</v>
      </c>
      <c r="G7726" s="33">
        <f t="shared" si="362"/>
        <v>45589.583333333336</v>
      </c>
    </row>
    <row r="7727" spans="1:7" x14ac:dyDescent="0.45">
      <c r="A7727">
        <v>0</v>
      </c>
      <c r="B7727">
        <v>0</v>
      </c>
      <c r="C7727" t="s">
        <v>7272</v>
      </c>
      <c r="D7727" t="s">
        <v>7273</v>
      </c>
      <c r="E7727" s="32">
        <f t="shared" si="360"/>
        <v>45589</v>
      </c>
      <c r="F7727" s="51">
        <f t="shared" si="361"/>
        <v>0.60416666666666663</v>
      </c>
      <c r="G7727" s="33">
        <f t="shared" si="362"/>
        <v>45589.604166666664</v>
      </c>
    </row>
    <row r="7728" spans="1:7" x14ac:dyDescent="0.45">
      <c r="A7728">
        <v>0</v>
      </c>
      <c r="B7728">
        <v>0</v>
      </c>
      <c r="C7728" t="s">
        <v>7273</v>
      </c>
      <c r="D7728" t="s">
        <v>7274</v>
      </c>
      <c r="E7728" s="32">
        <f t="shared" si="360"/>
        <v>45589</v>
      </c>
      <c r="F7728" s="51">
        <f t="shared" si="361"/>
        <v>0.625</v>
      </c>
      <c r="G7728" s="33">
        <f t="shared" si="362"/>
        <v>45589.625</v>
      </c>
    </row>
    <row r="7729" spans="1:7" x14ac:dyDescent="0.45">
      <c r="A7729">
        <v>0</v>
      </c>
      <c r="B7729">
        <v>0</v>
      </c>
      <c r="C7729" t="s">
        <v>7274</v>
      </c>
      <c r="D7729" t="s">
        <v>7275</v>
      </c>
      <c r="E7729" s="32">
        <f t="shared" si="360"/>
        <v>45589</v>
      </c>
      <c r="F7729" s="51">
        <f t="shared" si="361"/>
        <v>0.64583333333333337</v>
      </c>
      <c r="G7729" s="33">
        <f t="shared" si="362"/>
        <v>45589.645833333336</v>
      </c>
    </row>
    <row r="7730" spans="1:7" x14ac:dyDescent="0.45">
      <c r="A7730">
        <v>0.37030000000000002</v>
      </c>
      <c r="B7730">
        <v>2.21</v>
      </c>
      <c r="C7730" t="s">
        <v>7275</v>
      </c>
      <c r="D7730" t="s">
        <v>7276</v>
      </c>
      <c r="E7730" s="32">
        <f t="shared" si="360"/>
        <v>45589</v>
      </c>
      <c r="F7730" s="51">
        <f t="shared" si="361"/>
        <v>0.66666666666666663</v>
      </c>
      <c r="G7730" s="33">
        <f t="shared" si="362"/>
        <v>45589.666666666664</v>
      </c>
    </row>
    <row r="7731" spans="1:7" x14ac:dyDescent="0.45">
      <c r="A7731">
        <v>0.10100000000000001</v>
      </c>
      <c r="B7731">
        <v>0.6</v>
      </c>
      <c r="C7731" t="s">
        <v>7276</v>
      </c>
      <c r="D7731" t="s">
        <v>7277</v>
      </c>
      <c r="E7731" s="32">
        <f t="shared" si="360"/>
        <v>45589</v>
      </c>
      <c r="F7731" s="51">
        <f t="shared" si="361"/>
        <v>0.6875</v>
      </c>
      <c r="G7731" s="33">
        <f t="shared" si="362"/>
        <v>45589.6875</v>
      </c>
    </row>
    <row r="7732" spans="1:7" x14ac:dyDescent="0.45">
      <c r="A7732">
        <v>0</v>
      </c>
      <c r="B7732">
        <v>0</v>
      </c>
      <c r="C7732" t="s">
        <v>7277</v>
      </c>
      <c r="D7732" t="s">
        <v>7278</v>
      </c>
      <c r="E7732" s="32">
        <f t="shared" si="360"/>
        <v>45589</v>
      </c>
      <c r="F7732" s="51">
        <f t="shared" si="361"/>
        <v>0.70833333333333337</v>
      </c>
      <c r="G7732" s="33">
        <f t="shared" si="362"/>
        <v>45589.708333333336</v>
      </c>
    </row>
    <row r="7733" spans="1:7" x14ac:dyDescent="0.45">
      <c r="A7733">
        <v>0</v>
      </c>
      <c r="B7733">
        <v>0</v>
      </c>
      <c r="C7733" t="s">
        <v>7278</v>
      </c>
      <c r="D7733" t="s">
        <v>7279</v>
      </c>
      <c r="E7733" s="32">
        <f t="shared" si="360"/>
        <v>45589</v>
      </c>
      <c r="F7733" s="51">
        <f t="shared" si="361"/>
        <v>0.72916666666666663</v>
      </c>
      <c r="G7733" s="33">
        <f t="shared" si="362"/>
        <v>45589.729166666664</v>
      </c>
    </row>
    <row r="7734" spans="1:7" x14ac:dyDescent="0.45">
      <c r="A7734">
        <v>1.9075</v>
      </c>
      <c r="B7734">
        <v>11.38</v>
      </c>
      <c r="C7734" t="s">
        <v>7279</v>
      </c>
      <c r="D7734" t="s">
        <v>7280</v>
      </c>
      <c r="E7734" s="32">
        <f t="shared" si="360"/>
        <v>45589</v>
      </c>
      <c r="F7734" s="51">
        <f t="shared" si="361"/>
        <v>0.75</v>
      </c>
      <c r="G7734" s="33">
        <f t="shared" si="362"/>
        <v>45589.75</v>
      </c>
    </row>
    <row r="7735" spans="1:7" x14ac:dyDescent="0.45">
      <c r="A7735">
        <v>3.3700000000000001E-2</v>
      </c>
      <c r="B7735">
        <v>0.2</v>
      </c>
      <c r="C7735" t="s">
        <v>7280</v>
      </c>
      <c r="D7735" t="s">
        <v>7281</v>
      </c>
      <c r="E7735" s="32">
        <f t="shared" si="360"/>
        <v>45589</v>
      </c>
      <c r="F7735" s="51">
        <f t="shared" si="361"/>
        <v>0.77083333333333337</v>
      </c>
      <c r="G7735" s="33">
        <f t="shared" si="362"/>
        <v>45589.770833333336</v>
      </c>
    </row>
    <row r="7736" spans="1:7" x14ac:dyDescent="0.45">
      <c r="A7736">
        <v>0.96499999999999997</v>
      </c>
      <c r="B7736">
        <v>5.76</v>
      </c>
      <c r="C7736" t="s">
        <v>7281</v>
      </c>
      <c r="D7736" t="s">
        <v>7282</v>
      </c>
      <c r="E7736" s="32">
        <f t="shared" si="360"/>
        <v>45589</v>
      </c>
      <c r="F7736" s="51">
        <f t="shared" si="361"/>
        <v>0.79166666666666663</v>
      </c>
      <c r="G7736" s="33">
        <f t="shared" si="362"/>
        <v>45589.791666666664</v>
      </c>
    </row>
    <row r="7737" spans="1:7" x14ac:dyDescent="0.45">
      <c r="A7737">
        <v>0.1346</v>
      </c>
      <c r="B7737">
        <v>0.8</v>
      </c>
      <c r="C7737" t="s">
        <v>7282</v>
      </c>
      <c r="D7737" t="s">
        <v>7283</v>
      </c>
      <c r="E7737" s="32">
        <f t="shared" si="360"/>
        <v>45589</v>
      </c>
      <c r="F7737" s="51">
        <f t="shared" si="361"/>
        <v>0.8125</v>
      </c>
      <c r="G7737" s="33">
        <f t="shared" si="362"/>
        <v>45589.8125</v>
      </c>
    </row>
    <row r="7738" spans="1:7" x14ac:dyDescent="0.45">
      <c r="A7738">
        <v>0.1234</v>
      </c>
      <c r="B7738">
        <v>0.74</v>
      </c>
      <c r="C7738" t="s">
        <v>7283</v>
      </c>
      <c r="D7738" t="s">
        <v>7284</v>
      </c>
      <c r="E7738" s="32">
        <f t="shared" si="360"/>
        <v>45589</v>
      </c>
      <c r="F7738" s="51">
        <f t="shared" si="361"/>
        <v>0.83333333333333337</v>
      </c>
      <c r="G7738" s="33">
        <f t="shared" si="362"/>
        <v>45589.833333333336</v>
      </c>
    </row>
    <row r="7739" spans="1:7" x14ac:dyDescent="0.45">
      <c r="A7739">
        <v>0</v>
      </c>
      <c r="B7739">
        <v>0</v>
      </c>
      <c r="C7739" t="s">
        <v>7284</v>
      </c>
      <c r="D7739" t="s">
        <v>7285</v>
      </c>
      <c r="E7739" s="32">
        <f t="shared" si="360"/>
        <v>45589</v>
      </c>
      <c r="F7739" s="51">
        <f t="shared" si="361"/>
        <v>0.85416666666666663</v>
      </c>
      <c r="G7739" s="33">
        <f t="shared" si="362"/>
        <v>45589.854166666664</v>
      </c>
    </row>
    <row r="7740" spans="1:7" x14ac:dyDescent="0.45">
      <c r="A7740">
        <v>0</v>
      </c>
      <c r="B7740">
        <v>0</v>
      </c>
      <c r="C7740" t="s">
        <v>7285</v>
      </c>
      <c r="D7740" t="s">
        <v>7286</v>
      </c>
      <c r="E7740" s="32">
        <f t="shared" si="360"/>
        <v>45589</v>
      </c>
      <c r="F7740" s="51">
        <f t="shared" si="361"/>
        <v>0.875</v>
      </c>
      <c r="G7740" s="33">
        <f t="shared" si="362"/>
        <v>45589.875</v>
      </c>
    </row>
    <row r="7741" spans="1:7" x14ac:dyDescent="0.45">
      <c r="A7741">
        <v>0.32540000000000002</v>
      </c>
      <c r="B7741">
        <v>1.94</v>
      </c>
      <c r="C7741" t="s">
        <v>7286</v>
      </c>
      <c r="D7741" t="s">
        <v>7287</v>
      </c>
      <c r="E7741" s="32">
        <f t="shared" si="360"/>
        <v>45589</v>
      </c>
      <c r="F7741" s="51">
        <f t="shared" si="361"/>
        <v>0.89583333333333337</v>
      </c>
      <c r="G7741" s="33">
        <f t="shared" si="362"/>
        <v>45589.895833333336</v>
      </c>
    </row>
    <row r="7742" spans="1:7" x14ac:dyDescent="0.45">
      <c r="A7742">
        <v>2.24E-2</v>
      </c>
      <c r="B7742">
        <v>0.13</v>
      </c>
      <c r="C7742" t="s">
        <v>7287</v>
      </c>
      <c r="D7742" t="s">
        <v>7288</v>
      </c>
      <c r="E7742" s="32">
        <f t="shared" si="360"/>
        <v>45589</v>
      </c>
      <c r="F7742" s="51">
        <f t="shared" si="361"/>
        <v>0.91666666666666663</v>
      </c>
      <c r="G7742" s="33">
        <f t="shared" si="362"/>
        <v>45589.916666666664</v>
      </c>
    </row>
    <row r="7743" spans="1:7" x14ac:dyDescent="0.45">
      <c r="A7743">
        <v>0</v>
      </c>
      <c r="B7743">
        <v>0</v>
      </c>
      <c r="C7743" t="s">
        <v>7288</v>
      </c>
      <c r="D7743" t="s">
        <v>7289</v>
      </c>
      <c r="E7743" s="32">
        <f t="shared" si="360"/>
        <v>45589</v>
      </c>
      <c r="F7743" s="51">
        <f t="shared" si="361"/>
        <v>0.9375</v>
      </c>
      <c r="G7743" s="33">
        <f t="shared" si="362"/>
        <v>45589.9375</v>
      </c>
    </row>
    <row r="7744" spans="1:7" x14ac:dyDescent="0.45">
      <c r="A7744">
        <v>0.4264</v>
      </c>
      <c r="B7744">
        <v>2.54</v>
      </c>
      <c r="C7744" t="s">
        <v>7289</v>
      </c>
      <c r="D7744" t="s">
        <v>7290</v>
      </c>
      <c r="E7744" s="32">
        <f t="shared" si="360"/>
        <v>45589</v>
      </c>
      <c r="F7744" s="51">
        <f t="shared" si="361"/>
        <v>0.95833333333333337</v>
      </c>
      <c r="G7744" s="33">
        <f t="shared" si="362"/>
        <v>45589.958333333336</v>
      </c>
    </row>
    <row r="7745" spans="1:7" x14ac:dyDescent="0.45">
      <c r="A7745">
        <v>1.12E-2</v>
      </c>
      <c r="B7745">
        <v>7.0000000000000007E-2</v>
      </c>
      <c r="C7745" t="s">
        <v>7290</v>
      </c>
      <c r="D7745" t="s">
        <v>7291</v>
      </c>
      <c r="E7745" s="32">
        <f t="shared" si="360"/>
        <v>45589</v>
      </c>
      <c r="F7745" s="51">
        <f t="shared" si="361"/>
        <v>0.97916666666666663</v>
      </c>
      <c r="G7745" s="33">
        <f t="shared" si="362"/>
        <v>45589.979166666664</v>
      </c>
    </row>
    <row r="7746" spans="1:7" x14ac:dyDescent="0.45">
      <c r="A7746">
        <v>0</v>
      </c>
      <c r="B7746">
        <v>0</v>
      </c>
      <c r="C7746" t="s">
        <v>7291</v>
      </c>
      <c r="D7746" t="s">
        <v>7292</v>
      </c>
      <c r="E7746" s="32">
        <f t="shared" si="360"/>
        <v>45590</v>
      </c>
      <c r="F7746" s="51">
        <f t="shared" si="361"/>
        <v>0</v>
      </c>
      <c r="G7746" s="33">
        <f t="shared" si="362"/>
        <v>45590</v>
      </c>
    </row>
    <row r="7747" spans="1:7" x14ac:dyDescent="0.45">
      <c r="A7747">
        <v>0</v>
      </c>
      <c r="B7747">
        <v>0</v>
      </c>
      <c r="C7747" t="s">
        <v>7292</v>
      </c>
      <c r="D7747" t="s">
        <v>7293</v>
      </c>
      <c r="E7747" s="32">
        <f t="shared" si="360"/>
        <v>45590</v>
      </c>
      <c r="F7747" s="51">
        <f t="shared" si="361"/>
        <v>2.0833333333333332E-2</v>
      </c>
      <c r="G7747" s="33">
        <f t="shared" si="362"/>
        <v>45590.020833333336</v>
      </c>
    </row>
    <row r="7748" spans="1:7" x14ac:dyDescent="0.45">
      <c r="A7748">
        <v>0</v>
      </c>
      <c r="B7748">
        <v>0</v>
      </c>
      <c r="C7748" t="s">
        <v>7293</v>
      </c>
      <c r="D7748" t="s">
        <v>7294</v>
      </c>
      <c r="E7748" s="32">
        <f t="shared" ref="E7748:E7811" si="363">DATE(MID(C7748,2,4),MID(C7748,7,2),MID(C7748,10,2))</f>
        <v>45590</v>
      </c>
      <c r="F7748" s="51">
        <f t="shared" ref="F7748:F7811" si="364">TIME(MID(C7748,13,2),MID(C7748,16,2),0)</f>
        <v>4.1666666666666664E-2</v>
      </c>
      <c r="G7748" s="33">
        <f t="shared" ref="G7748:G7811" si="365">E7748+F7748</f>
        <v>45590.041666666664</v>
      </c>
    </row>
    <row r="7749" spans="1:7" x14ac:dyDescent="0.45">
      <c r="A7749">
        <v>0</v>
      </c>
      <c r="B7749">
        <v>0</v>
      </c>
      <c r="C7749" t="s">
        <v>7294</v>
      </c>
      <c r="D7749" t="s">
        <v>7295</v>
      </c>
      <c r="E7749" s="32">
        <f t="shared" si="363"/>
        <v>45590</v>
      </c>
      <c r="F7749" s="51">
        <f t="shared" si="364"/>
        <v>6.25E-2</v>
      </c>
      <c r="G7749" s="33">
        <f t="shared" si="365"/>
        <v>45590.0625</v>
      </c>
    </row>
    <row r="7750" spans="1:7" x14ac:dyDescent="0.45">
      <c r="A7750">
        <v>0</v>
      </c>
      <c r="B7750">
        <v>0</v>
      </c>
      <c r="C7750" t="s">
        <v>7295</v>
      </c>
      <c r="D7750" t="s">
        <v>7296</v>
      </c>
      <c r="E7750" s="32">
        <f t="shared" si="363"/>
        <v>45590</v>
      </c>
      <c r="F7750" s="51">
        <f t="shared" si="364"/>
        <v>8.3333333333333329E-2</v>
      </c>
      <c r="G7750" s="33">
        <f t="shared" si="365"/>
        <v>45590.083333333336</v>
      </c>
    </row>
    <row r="7751" spans="1:7" x14ac:dyDescent="0.45">
      <c r="A7751">
        <v>0</v>
      </c>
      <c r="B7751">
        <v>0</v>
      </c>
      <c r="C7751" t="s">
        <v>7296</v>
      </c>
      <c r="D7751" t="s">
        <v>7297</v>
      </c>
      <c r="E7751" s="32">
        <f t="shared" si="363"/>
        <v>45590</v>
      </c>
      <c r="F7751" s="51">
        <f t="shared" si="364"/>
        <v>0.10416666666666667</v>
      </c>
      <c r="G7751" s="33">
        <f t="shared" si="365"/>
        <v>45590.104166666664</v>
      </c>
    </row>
    <row r="7752" spans="1:7" x14ac:dyDescent="0.45">
      <c r="A7752">
        <v>0</v>
      </c>
      <c r="B7752">
        <v>0</v>
      </c>
      <c r="C7752" t="s">
        <v>7297</v>
      </c>
      <c r="D7752" t="s">
        <v>7298</v>
      </c>
      <c r="E7752" s="32">
        <f t="shared" si="363"/>
        <v>45590</v>
      </c>
      <c r="F7752" s="51">
        <f t="shared" si="364"/>
        <v>0.125</v>
      </c>
      <c r="G7752" s="33">
        <f t="shared" si="365"/>
        <v>45590.125</v>
      </c>
    </row>
    <row r="7753" spans="1:7" x14ac:dyDescent="0.45">
      <c r="A7753">
        <v>0</v>
      </c>
      <c r="B7753">
        <v>0</v>
      </c>
      <c r="C7753" t="s">
        <v>7298</v>
      </c>
      <c r="D7753" t="s">
        <v>7299</v>
      </c>
      <c r="E7753" s="32">
        <f t="shared" si="363"/>
        <v>45590</v>
      </c>
      <c r="F7753" s="51">
        <f t="shared" si="364"/>
        <v>0.14583333333333334</v>
      </c>
      <c r="G7753" s="33">
        <f t="shared" si="365"/>
        <v>45590.145833333336</v>
      </c>
    </row>
    <row r="7754" spans="1:7" x14ac:dyDescent="0.45">
      <c r="A7754">
        <v>0</v>
      </c>
      <c r="B7754">
        <v>0</v>
      </c>
      <c r="C7754" t="s">
        <v>7299</v>
      </c>
      <c r="D7754" t="s">
        <v>7300</v>
      </c>
      <c r="E7754" s="32">
        <f t="shared" si="363"/>
        <v>45590</v>
      </c>
      <c r="F7754" s="51">
        <f t="shared" si="364"/>
        <v>0.16666666666666666</v>
      </c>
      <c r="G7754" s="33">
        <f t="shared" si="365"/>
        <v>45590.166666666664</v>
      </c>
    </row>
    <row r="7755" spans="1:7" x14ac:dyDescent="0.45">
      <c r="A7755">
        <v>0</v>
      </c>
      <c r="B7755">
        <v>0</v>
      </c>
      <c r="C7755" t="s">
        <v>7300</v>
      </c>
      <c r="D7755" t="s">
        <v>7301</v>
      </c>
      <c r="E7755" s="32">
        <f t="shared" si="363"/>
        <v>45590</v>
      </c>
      <c r="F7755" s="51">
        <f t="shared" si="364"/>
        <v>0.1875</v>
      </c>
      <c r="G7755" s="33">
        <f t="shared" si="365"/>
        <v>45590.1875</v>
      </c>
    </row>
    <row r="7756" spans="1:7" x14ac:dyDescent="0.45">
      <c r="A7756">
        <v>0</v>
      </c>
      <c r="B7756">
        <v>0</v>
      </c>
      <c r="C7756" t="s">
        <v>7301</v>
      </c>
      <c r="D7756" t="s">
        <v>7302</v>
      </c>
      <c r="E7756" s="32">
        <f t="shared" si="363"/>
        <v>45590</v>
      </c>
      <c r="F7756" s="51">
        <f t="shared" si="364"/>
        <v>0.20833333333333334</v>
      </c>
      <c r="G7756" s="33">
        <f t="shared" si="365"/>
        <v>45590.208333333336</v>
      </c>
    </row>
    <row r="7757" spans="1:7" x14ac:dyDescent="0.45">
      <c r="A7757">
        <v>0</v>
      </c>
      <c r="B7757">
        <v>0</v>
      </c>
      <c r="C7757" t="s">
        <v>7302</v>
      </c>
      <c r="D7757" t="s">
        <v>7303</v>
      </c>
      <c r="E7757" s="32">
        <f t="shared" si="363"/>
        <v>45590</v>
      </c>
      <c r="F7757" s="51">
        <f t="shared" si="364"/>
        <v>0.22916666666666666</v>
      </c>
      <c r="G7757" s="33">
        <f t="shared" si="365"/>
        <v>45590.229166666664</v>
      </c>
    </row>
    <row r="7758" spans="1:7" x14ac:dyDescent="0.45">
      <c r="A7758">
        <v>0</v>
      </c>
      <c r="B7758">
        <v>0</v>
      </c>
      <c r="C7758" t="s">
        <v>7303</v>
      </c>
      <c r="D7758" t="s">
        <v>7304</v>
      </c>
      <c r="E7758" s="32">
        <f t="shared" si="363"/>
        <v>45590</v>
      </c>
      <c r="F7758" s="51">
        <f t="shared" si="364"/>
        <v>0.25</v>
      </c>
      <c r="G7758" s="33">
        <f t="shared" si="365"/>
        <v>45590.25</v>
      </c>
    </row>
    <row r="7759" spans="1:7" x14ac:dyDescent="0.45">
      <c r="A7759">
        <v>0</v>
      </c>
      <c r="B7759">
        <v>0</v>
      </c>
      <c r="C7759" t="s">
        <v>7304</v>
      </c>
      <c r="D7759" t="s">
        <v>7305</v>
      </c>
      <c r="E7759" s="32">
        <f t="shared" si="363"/>
        <v>45590</v>
      </c>
      <c r="F7759" s="51">
        <f t="shared" si="364"/>
        <v>0.27083333333333331</v>
      </c>
      <c r="G7759" s="33">
        <f t="shared" si="365"/>
        <v>45590.270833333336</v>
      </c>
    </row>
    <row r="7760" spans="1:7" x14ac:dyDescent="0.45">
      <c r="A7760">
        <v>0</v>
      </c>
      <c r="B7760">
        <v>0</v>
      </c>
      <c r="C7760" t="s">
        <v>7305</v>
      </c>
      <c r="D7760" t="s">
        <v>7306</v>
      </c>
      <c r="E7760" s="32">
        <f t="shared" si="363"/>
        <v>45590</v>
      </c>
      <c r="F7760" s="51">
        <f t="shared" si="364"/>
        <v>0.29166666666666669</v>
      </c>
      <c r="G7760" s="33">
        <f t="shared" si="365"/>
        <v>45590.291666666664</v>
      </c>
    </row>
    <row r="7761" spans="1:7" x14ac:dyDescent="0.45">
      <c r="A7761">
        <v>0</v>
      </c>
      <c r="B7761">
        <v>0</v>
      </c>
      <c r="C7761" t="s">
        <v>7306</v>
      </c>
      <c r="D7761" t="s">
        <v>7307</v>
      </c>
      <c r="E7761" s="32">
        <f t="shared" si="363"/>
        <v>45590</v>
      </c>
      <c r="F7761" s="51">
        <f t="shared" si="364"/>
        <v>0.3125</v>
      </c>
      <c r="G7761" s="33">
        <f t="shared" si="365"/>
        <v>45590.3125</v>
      </c>
    </row>
    <row r="7762" spans="1:7" x14ac:dyDescent="0.45">
      <c r="A7762">
        <v>0</v>
      </c>
      <c r="B7762">
        <v>0</v>
      </c>
      <c r="C7762" t="s">
        <v>7307</v>
      </c>
      <c r="D7762" t="s">
        <v>7308</v>
      </c>
      <c r="E7762" s="32">
        <f t="shared" si="363"/>
        <v>45590</v>
      </c>
      <c r="F7762" s="51">
        <f t="shared" si="364"/>
        <v>0.33333333333333331</v>
      </c>
      <c r="G7762" s="33">
        <f t="shared" si="365"/>
        <v>45590.333333333336</v>
      </c>
    </row>
    <row r="7763" spans="1:7" x14ac:dyDescent="0.45">
      <c r="A7763">
        <v>0.11219999999999999</v>
      </c>
      <c r="B7763">
        <v>0.67</v>
      </c>
      <c r="C7763" t="s">
        <v>7308</v>
      </c>
      <c r="D7763" t="s">
        <v>7309</v>
      </c>
      <c r="E7763" s="32">
        <f t="shared" si="363"/>
        <v>45590</v>
      </c>
      <c r="F7763" s="51">
        <f t="shared" si="364"/>
        <v>0.35416666666666669</v>
      </c>
      <c r="G7763" s="33">
        <f t="shared" si="365"/>
        <v>45590.354166666664</v>
      </c>
    </row>
    <row r="7764" spans="1:7" x14ac:dyDescent="0.45">
      <c r="A7764">
        <v>0.81910000000000005</v>
      </c>
      <c r="B7764">
        <v>4.8899999999999997</v>
      </c>
      <c r="C7764" t="s">
        <v>7309</v>
      </c>
      <c r="D7764" t="s">
        <v>7310</v>
      </c>
      <c r="E7764" s="32">
        <f t="shared" si="363"/>
        <v>45590</v>
      </c>
      <c r="F7764" s="51">
        <f t="shared" si="364"/>
        <v>0.375</v>
      </c>
      <c r="G7764" s="33">
        <f t="shared" si="365"/>
        <v>45590.375</v>
      </c>
    </row>
    <row r="7765" spans="1:7" x14ac:dyDescent="0.45">
      <c r="A7765">
        <v>0</v>
      </c>
      <c r="B7765">
        <v>0</v>
      </c>
      <c r="C7765" t="s">
        <v>7310</v>
      </c>
      <c r="D7765" t="s">
        <v>7311</v>
      </c>
      <c r="E7765" s="32">
        <f t="shared" si="363"/>
        <v>45590</v>
      </c>
      <c r="F7765" s="51">
        <f t="shared" si="364"/>
        <v>0.39583333333333331</v>
      </c>
      <c r="G7765" s="33">
        <f t="shared" si="365"/>
        <v>45590.395833333336</v>
      </c>
    </row>
    <row r="7766" spans="1:7" x14ac:dyDescent="0.45">
      <c r="A7766">
        <v>2.24E-2</v>
      </c>
      <c r="B7766">
        <v>0.13</v>
      </c>
      <c r="C7766" t="s">
        <v>7311</v>
      </c>
      <c r="D7766" t="s">
        <v>7312</v>
      </c>
      <c r="E7766" s="32">
        <f t="shared" si="363"/>
        <v>45590</v>
      </c>
      <c r="F7766" s="51">
        <f t="shared" si="364"/>
        <v>0.41666666666666669</v>
      </c>
      <c r="G7766" s="33">
        <f t="shared" si="365"/>
        <v>45590.416666666664</v>
      </c>
    </row>
    <row r="7767" spans="1:7" x14ac:dyDescent="0.45">
      <c r="A7767">
        <v>2.24E-2</v>
      </c>
      <c r="B7767">
        <v>0.13</v>
      </c>
      <c r="C7767" t="s">
        <v>7312</v>
      </c>
      <c r="D7767" t="s">
        <v>7313</v>
      </c>
      <c r="E7767" s="32">
        <f t="shared" si="363"/>
        <v>45590</v>
      </c>
      <c r="F7767" s="51">
        <f t="shared" si="364"/>
        <v>0.4375</v>
      </c>
      <c r="G7767" s="33">
        <f t="shared" si="365"/>
        <v>45590.4375</v>
      </c>
    </row>
    <row r="7768" spans="1:7" x14ac:dyDescent="0.45">
      <c r="A7768">
        <v>0</v>
      </c>
      <c r="B7768">
        <v>0</v>
      </c>
      <c r="C7768" t="s">
        <v>7313</v>
      </c>
      <c r="D7768" t="s">
        <v>7314</v>
      </c>
      <c r="E7768" s="32">
        <f t="shared" si="363"/>
        <v>45590</v>
      </c>
      <c r="F7768" s="51">
        <f t="shared" si="364"/>
        <v>0.45833333333333331</v>
      </c>
      <c r="G7768" s="33">
        <f t="shared" si="365"/>
        <v>45590.458333333336</v>
      </c>
    </row>
    <row r="7769" spans="1:7" x14ac:dyDescent="0.45">
      <c r="A7769">
        <v>0</v>
      </c>
      <c r="B7769">
        <v>0</v>
      </c>
      <c r="C7769" t="s">
        <v>7314</v>
      </c>
      <c r="D7769" t="s">
        <v>7315</v>
      </c>
      <c r="E7769" s="32">
        <f t="shared" si="363"/>
        <v>45590</v>
      </c>
      <c r="F7769" s="51">
        <f t="shared" si="364"/>
        <v>0.47916666666666669</v>
      </c>
      <c r="G7769" s="33">
        <f t="shared" si="365"/>
        <v>45590.479166666664</v>
      </c>
    </row>
    <row r="7770" spans="1:7" x14ac:dyDescent="0.45">
      <c r="A7770">
        <v>0</v>
      </c>
      <c r="B7770">
        <v>0</v>
      </c>
      <c r="C7770" t="s">
        <v>7315</v>
      </c>
      <c r="D7770" t="s">
        <v>7316</v>
      </c>
      <c r="E7770" s="32">
        <f t="shared" si="363"/>
        <v>45590</v>
      </c>
      <c r="F7770" s="51">
        <f t="shared" si="364"/>
        <v>0.5</v>
      </c>
      <c r="G7770" s="33">
        <f t="shared" si="365"/>
        <v>45590.5</v>
      </c>
    </row>
    <row r="7771" spans="1:7" x14ac:dyDescent="0.45">
      <c r="A7771">
        <v>0.92010000000000003</v>
      </c>
      <c r="B7771">
        <v>5.49</v>
      </c>
      <c r="C7771" t="s">
        <v>7316</v>
      </c>
      <c r="D7771" t="s">
        <v>7317</v>
      </c>
      <c r="E7771" s="32">
        <f t="shared" si="363"/>
        <v>45590</v>
      </c>
      <c r="F7771" s="51">
        <f t="shared" si="364"/>
        <v>0.52083333333333337</v>
      </c>
      <c r="G7771" s="33">
        <f t="shared" si="365"/>
        <v>45590.520833333336</v>
      </c>
    </row>
    <row r="7772" spans="1:7" x14ac:dyDescent="0.45">
      <c r="A7772">
        <v>0.62839999999999996</v>
      </c>
      <c r="B7772">
        <v>3.75</v>
      </c>
      <c r="C7772" t="s">
        <v>7317</v>
      </c>
      <c r="D7772" t="s">
        <v>7318</v>
      </c>
      <c r="E7772" s="32">
        <f t="shared" si="363"/>
        <v>45590</v>
      </c>
      <c r="F7772" s="51">
        <f t="shared" si="364"/>
        <v>0.54166666666666663</v>
      </c>
      <c r="G7772" s="33">
        <f t="shared" si="365"/>
        <v>45590.541666666664</v>
      </c>
    </row>
    <row r="7773" spans="1:7" x14ac:dyDescent="0.45">
      <c r="A7773">
        <v>0.1908</v>
      </c>
      <c r="B7773">
        <v>1.1399999999999999</v>
      </c>
      <c r="C7773" t="s">
        <v>7318</v>
      </c>
      <c r="D7773" t="s">
        <v>7319</v>
      </c>
      <c r="E7773" s="32">
        <f t="shared" si="363"/>
        <v>45590</v>
      </c>
      <c r="F7773" s="51">
        <f t="shared" si="364"/>
        <v>0.5625</v>
      </c>
      <c r="G7773" s="33">
        <f t="shared" si="365"/>
        <v>45590.5625</v>
      </c>
    </row>
    <row r="7774" spans="1:7" x14ac:dyDescent="0.45">
      <c r="A7774">
        <v>1.8737999999999999</v>
      </c>
      <c r="B7774">
        <v>11.18</v>
      </c>
      <c r="C7774" t="s">
        <v>7319</v>
      </c>
      <c r="D7774" t="s">
        <v>7320</v>
      </c>
      <c r="E7774" s="32">
        <f t="shared" si="363"/>
        <v>45590</v>
      </c>
      <c r="F7774" s="51">
        <f t="shared" si="364"/>
        <v>0.58333333333333337</v>
      </c>
      <c r="G7774" s="33">
        <f t="shared" si="365"/>
        <v>45590.583333333336</v>
      </c>
    </row>
    <row r="7775" spans="1:7" x14ac:dyDescent="0.45">
      <c r="A7775">
        <v>2.1656</v>
      </c>
      <c r="B7775">
        <v>12.92</v>
      </c>
      <c r="C7775" t="s">
        <v>7320</v>
      </c>
      <c r="D7775" t="s">
        <v>7321</v>
      </c>
      <c r="E7775" s="32">
        <f t="shared" si="363"/>
        <v>45590</v>
      </c>
      <c r="F7775" s="51">
        <f t="shared" si="364"/>
        <v>0.60416666666666663</v>
      </c>
      <c r="G7775" s="33">
        <f t="shared" si="365"/>
        <v>45590.604166666664</v>
      </c>
    </row>
    <row r="7776" spans="1:7" x14ac:dyDescent="0.45">
      <c r="A7776">
        <v>0.57230000000000003</v>
      </c>
      <c r="B7776">
        <v>3.41</v>
      </c>
      <c r="C7776" t="s">
        <v>7321</v>
      </c>
      <c r="D7776" t="s">
        <v>7322</v>
      </c>
      <c r="E7776" s="32">
        <f t="shared" si="363"/>
        <v>45590</v>
      </c>
      <c r="F7776" s="51">
        <f t="shared" si="364"/>
        <v>0.625</v>
      </c>
      <c r="G7776" s="33">
        <f t="shared" si="365"/>
        <v>45590.625</v>
      </c>
    </row>
    <row r="7777" spans="1:7" x14ac:dyDescent="0.45">
      <c r="A7777">
        <v>0.4713</v>
      </c>
      <c r="B7777">
        <v>2.81</v>
      </c>
      <c r="C7777" t="s">
        <v>7322</v>
      </c>
      <c r="D7777" t="s">
        <v>7323</v>
      </c>
      <c r="E7777" s="32">
        <f t="shared" si="363"/>
        <v>45590</v>
      </c>
      <c r="F7777" s="51">
        <f t="shared" si="364"/>
        <v>0.64583333333333337</v>
      </c>
      <c r="G7777" s="33">
        <f t="shared" si="365"/>
        <v>45590.645833333336</v>
      </c>
    </row>
    <row r="7778" spans="1:7" x14ac:dyDescent="0.45">
      <c r="A7778">
        <v>0.74060000000000004</v>
      </c>
      <c r="B7778">
        <v>4.42</v>
      </c>
      <c r="C7778" t="s">
        <v>7323</v>
      </c>
      <c r="D7778" t="s">
        <v>7324</v>
      </c>
      <c r="E7778" s="32">
        <f t="shared" si="363"/>
        <v>45590</v>
      </c>
      <c r="F7778" s="51">
        <f t="shared" si="364"/>
        <v>0.66666666666666663</v>
      </c>
      <c r="G7778" s="33">
        <f t="shared" si="365"/>
        <v>45590.666666666664</v>
      </c>
    </row>
    <row r="7779" spans="1:7" x14ac:dyDescent="0.45">
      <c r="A7779">
        <v>0.48249999999999998</v>
      </c>
      <c r="B7779">
        <v>2.88</v>
      </c>
      <c r="C7779" t="s">
        <v>7324</v>
      </c>
      <c r="D7779" t="s">
        <v>7325</v>
      </c>
      <c r="E7779" s="32">
        <f t="shared" si="363"/>
        <v>45590</v>
      </c>
      <c r="F7779" s="51">
        <f t="shared" si="364"/>
        <v>0.6875</v>
      </c>
      <c r="G7779" s="33">
        <f t="shared" si="365"/>
        <v>45590.6875</v>
      </c>
    </row>
    <row r="7780" spans="1:7" x14ac:dyDescent="0.45">
      <c r="A7780">
        <v>0.37030000000000002</v>
      </c>
      <c r="B7780">
        <v>2.21</v>
      </c>
      <c r="C7780" t="s">
        <v>7325</v>
      </c>
      <c r="D7780" t="s">
        <v>7326</v>
      </c>
      <c r="E7780" s="32">
        <f t="shared" si="363"/>
        <v>45590</v>
      </c>
      <c r="F7780" s="51">
        <f t="shared" si="364"/>
        <v>0.70833333333333337</v>
      </c>
      <c r="G7780" s="33">
        <f t="shared" si="365"/>
        <v>45590.708333333336</v>
      </c>
    </row>
    <row r="7781" spans="1:7" x14ac:dyDescent="0.45">
      <c r="A7781">
        <v>0.4264</v>
      </c>
      <c r="B7781">
        <v>2.54</v>
      </c>
      <c r="C7781" t="s">
        <v>7326</v>
      </c>
      <c r="D7781" t="s">
        <v>7327</v>
      </c>
      <c r="E7781" s="32">
        <f t="shared" si="363"/>
        <v>45590</v>
      </c>
      <c r="F7781" s="51">
        <f t="shared" si="364"/>
        <v>0.72916666666666663</v>
      </c>
      <c r="G7781" s="33">
        <f t="shared" si="365"/>
        <v>45590.729166666664</v>
      </c>
    </row>
    <row r="7782" spans="1:7" x14ac:dyDescent="0.45">
      <c r="A7782">
        <v>0.98740000000000006</v>
      </c>
      <c r="B7782">
        <v>5.89</v>
      </c>
      <c r="C7782" t="s">
        <v>7327</v>
      </c>
      <c r="D7782" t="s">
        <v>7328</v>
      </c>
      <c r="E7782" s="32">
        <f t="shared" si="363"/>
        <v>45590</v>
      </c>
      <c r="F7782" s="51">
        <f t="shared" si="364"/>
        <v>0.75</v>
      </c>
      <c r="G7782" s="33">
        <f t="shared" si="365"/>
        <v>45590.75</v>
      </c>
    </row>
    <row r="7783" spans="1:7" x14ac:dyDescent="0.45">
      <c r="A7783">
        <v>0.29170000000000001</v>
      </c>
      <c r="B7783">
        <v>1.74</v>
      </c>
      <c r="C7783" t="s">
        <v>7328</v>
      </c>
      <c r="D7783" t="s">
        <v>7329</v>
      </c>
      <c r="E7783" s="32">
        <f t="shared" si="363"/>
        <v>45590</v>
      </c>
      <c r="F7783" s="51">
        <f t="shared" si="364"/>
        <v>0.77083333333333337</v>
      </c>
      <c r="G7783" s="33">
        <f t="shared" si="365"/>
        <v>45590.770833333336</v>
      </c>
    </row>
    <row r="7784" spans="1:7" x14ac:dyDescent="0.45">
      <c r="A7784">
        <v>0.22439999999999999</v>
      </c>
      <c r="B7784">
        <v>1.34</v>
      </c>
      <c r="C7784" t="s">
        <v>7329</v>
      </c>
      <c r="D7784" t="s">
        <v>7330</v>
      </c>
      <c r="E7784" s="32">
        <f t="shared" si="363"/>
        <v>45590</v>
      </c>
      <c r="F7784" s="51">
        <f t="shared" si="364"/>
        <v>0.79166666666666663</v>
      </c>
      <c r="G7784" s="33">
        <f t="shared" si="365"/>
        <v>45590.791666666664</v>
      </c>
    </row>
    <row r="7785" spans="1:7" x14ac:dyDescent="0.45">
      <c r="A7785">
        <v>8.9800000000000005E-2</v>
      </c>
      <c r="B7785">
        <v>0.54</v>
      </c>
      <c r="C7785" t="s">
        <v>7330</v>
      </c>
      <c r="D7785" t="s">
        <v>7331</v>
      </c>
      <c r="E7785" s="32">
        <f t="shared" si="363"/>
        <v>45590</v>
      </c>
      <c r="F7785" s="51">
        <f t="shared" si="364"/>
        <v>0.8125</v>
      </c>
      <c r="G7785" s="33">
        <f t="shared" si="365"/>
        <v>45590.8125</v>
      </c>
    </row>
    <row r="7786" spans="1:7" x14ac:dyDescent="0.45">
      <c r="A7786">
        <v>0</v>
      </c>
      <c r="B7786">
        <v>0</v>
      </c>
      <c r="C7786" t="s">
        <v>7331</v>
      </c>
      <c r="D7786" t="s">
        <v>7332</v>
      </c>
      <c r="E7786" s="32">
        <f t="shared" si="363"/>
        <v>45590</v>
      </c>
      <c r="F7786" s="51">
        <f t="shared" si="364"/>
        <v>0.83333333333333337</v>
      </c>
      <c r="G7786" s="33">
        <f t="shared" si="365"/>
        <v>45590.833333333336</v>
      </c>
    </row>
    <row r="7787" spans="1:7" x14ac:dyDescent="0.45">
      <c r="A7787">
        <v>0</v>
      </c>
      <c r="B7787">
        <v>0</v>
      </c>
      <c r="C7787" t="s">
        <v>7332</v>
      </c>
      <c r="D7787" t="s">
        <v>7333</v>
      </c>
      <c r="E7787" s="32">
        <f t="shared" si="363"/>
        <v>45590</v>
      </c>
      <c r="F7787" s="51">
        <f t="shared" si="364"/>
        <v>0.85416666666666663</v>
      </c>
      <c r="G7787" s="33">
        <f t="shared" si="365"/>
        <v>45590.854166666664</v>
      </c>
    </row>
    <row r="7788" spans="1:7" x14ac:dyDescent="0.45">
      <c r="A7788">
        <v>0</v>
      </c>
      <c r="B7788">
        <v>0</v>
      </c>
      <c r="C7788" t="s">
        <v>7333</v>
      </c>
      <c r="D7788" t="s">
        <v>7334</v>
      </c>
      <c r="E7788" s="32">
        <f t="shared" si="363"/>
        <v>45590</v>
      </c>
      <c r="F7788" s="51">
        <f t="shared" si="364"/>
        <v>0.875</v>
      </c>
      <c r="G7788" s="33">
        <f t="shared" si="365"/>
        <v>45590.875</v>
      </c>
    </row>
    <row r="7789" spans="1:7" x14ac:dyDescent="0.45">
      <c r="A7789">
        <v>0</v>
      </c>
      <c r="B7789">
        <v>0</v>
      </c>
      <c r="C7789" t="s">
        <v>7334</v>
      </c>
      <c r="D7789" t="s">
        <v>7335</v>
      </c>
      <c r="E7789" s="32">
        <f t="shared" si="363"/>
        <v>45590</v>
      </c>
      <c r="F7789" s="51">
        <f t="shared" si="364"/>
        <v>0.89583333333333337</v>
      </c>
      <c r="G7789" s="33">
        <f t="shared" si="365"/>
        <v>45590.895833333336</v>
      </c>
    </row>
    <row r="7790" spans="1:7" x14ac:dyDescent="0.45">
      <c r="A7790">
        <v>0</v>
      </c>
      <c r="B7790">
        <v>0</v>
      </c>
      <c r="C7790" t="s">
        <v>7335</v>
      </c>
      <c r="D7790" t="s">
        <v>7336</v>
      </c>
      <c r="E7790" s="32">
        <f t="shared" si="363"/>
        <v>45590</v>
      </c>
      <c r="F7790" s="51">
        <f t="shared" si="364"/>
        <v>0.91666666666666663</v>
      </c>
      <c r="G7790" s="33">
        <f t="shared" si="365"/>
        <v>45590.916666666664</v>
      </c>
    </row>
    <row r="7791" spans="1:7" x14ac:dyDescent="0.45">
      <c r="A7791">
        <v>0.20200000000000001</v>
      </c>
      <c r="B7791">
        <v>1.21</v>
      </c>
      <c r="C7791" t="s">
        <v>7336</v>
      </c>
      <c r="D7791" t="s">
        <v>7337</v>
      </c>
      <c r="E7791" s="32">
        <f t="shared" si="363"/>
        <v>45590</v>
      </c>
      <c r="F7791" s="51">
        <f t="shared" si="364"/>
        <v>0.9375</v>
      </c>
      <c r="G7791" s="33">
        <f t="shared" si="365"/>
        <v>45590.9375</v>
      </c>
    </row>
    <row r="7792" spans="1:7" x14ac:dyDescent="0.45">
      <c r="A7792">
        <v>0.49370000000000003</v>
      </c>
      <c r="B7792">
        <v>2.95</v>
      </c>
      <c r="C7792" t="s">
        <v>7337</v>
      </c>
      <c r="D7792" t="s">
        <v>7338</v>
      </c>
      <c r="E7792" s="32">
        <f t="shared" si="363"/>
        <v>45590</v>
      </c>
      <c r="F7792" s="51">
        <f t="shared" si="364"/>
        <v>0.95833333333333337</v>
      </c>
      <c r="G7792" s="33">
        <f t="shared" si="365"/>
        <v>45590.958333333336</v>
      </c>
    </row>
    <row r="7793" spans="1:7" x14ac:dyDescent="0.45">
      <c r="A7793">
        <v>0</v>
      </c>
      <c r="B7793">
        <v>0</v>
      </c>
      <c r="C7793" t="s">
        <v>7338</v>
      </c>
      <c r="D7793" t="s">
        <v>7339</v>
      </c>
      <c r="E7793" s="32">
        <f t="shared" si="363"/>
        <v>45590</v>
      </c>
      <c r="F7793" s="51">
        <f t="shared" si="364"/>
        <v>0.97916666666666663</v>
      </c>
      <c r="G7793" s="33">
        <f t="shared" si="365"/>
        <v>45590.979166666664</v>
      </c>
    </row>
    <row r="7794" spans="1:7" x14ac:dyDescent="0.45">
      <c r="A7794">
        <v>0.1908</v>
      </c>
      <c r="B7794">
        <v>1.1399999999999999</v>
      </c>
      <c r="C7794" t="s">
        <v>7339</v>
      </c>
      <c r="D7794" t="s">
        <v>7340</v>
      </c>
      <c r="E7794" s="32">
        <f t="shared" si="363"/>
        <v>45591</v>
      </c>
      <c r="F7794" s="51">
        <f t="shared" si="364"/>
        <v>0</v>
      </c>
      <c r="G7794" s="33">
        <f t="shared" si="365"/>
        <v>45591</v>
      </c>
    </row>
    <row r="7795" spans="1:7" x14ac:dyDescent="0.45">
      <c r="A7795">
        <v>0</v>
      </c>
      <c r="B7795">
        <v>0</v>
      </c>
      <c r="C7795" t="s">
        <v>7340</v>
      </c>
      <c r="D7795" t="s">
        <v>7341</v>
      </c>
      <c r="E7795" s="32">
        <f t="shared" si="363"/>
        <v>45591</v>
      </c>
      <c r="F7795" s="51">
        <f t="shared" si="364"/>
        <v>2.0833333333333332E-2</v>
      </c>
      <c r="G7795" s="33">
        <f t="shared" si="365"/>
        <v>45591.020833333336</v>
      </c>
    </row>
    <row r="7796" spans="1:7" x14ac:dyDescent="0.45">
      <c r="A7796">
        <v>0</v>
      </c>
      <c r="B7796">
        <v>0</v>
      </c>
      <c r="C7796" t="s">
        <v>7341</v>
      </c>
      <c r="D7796" t="s">
        <v>7342</v>
      </c>
      <c r="E7796" s="32">
        <f t="shared" si="363"/>
        <v>45591</v>
      </c>
      <c r="F7796" s="51">
        <f t="shared" si="364"/>
        <v>4.1666666666666664E-2</v>
      </c>
      <c r="G7796" s="33">
        <f t="shared" si="365"/>
        <v>45591.041666666664</v>
      </c>
    </row>
    <row r="7797" spans="1:7" x14ac:dyDescent="0.45">
      <c r="A7797">
        <v>2.24E-2</v>
      </c>
      <c r="B7797">
        <v>0.13</v>
      </c>
      <c r="C7797" t="s">
        <v>7342</v>
      </c>
      <c r="D7797" t="s">
        <v>7343</v>
      </c>
      <c r="E7797" s="32">
        <f t="shared" si="363"/>
        <v>45591</v>
      </c>
      <c r="F7797" s="51">
        <f t="shared" si="364"/>
        <v>6.25E-2</v>
      </c>
      <c r="G7797" s="33">
        <f t="shared" si="365"/>
        <v>45591.0625</v>
      </c>
    </row>
    <row r="7798" spans="1:7" x14ac:dyDescent="0.45">
      <c r="A7798">
        <v>0</v>
      </c>
      <c r="B7798">
        <v>0</v>
      </c>
      <c r="C7798" t="s">
        <v>7343</v>
      </c>
      <c r="D7798" t="s">
        <v>7344</v>
      </c>
      <c r="E7798" s="32">
        <f t="shared" si="363"/>
        <v>45591</v>
      </c>
      <c r="F7798" s="51">
        <f t="shared" si="364"/>
        <v>8.3333333333333329E-2</v>
      </c>
      <c r="G7798" s="33">
        <f t="shared" si="365"/>
        <v>45591.083333333336</v>
      </c>
    </row>
    <row r="7799" spans="1:7" x14ac:dyDescent="0.45">
      <c r="A7799">
        <v>0</v>
      </c>
      <c r="B7799">
        <v>0</v>
      </c>
      <c r="C7799" t="s">
        <v>7344</v>
      </c>
      <c r="D7799" t="s">
        <v>7345</v>
      </c>
      <c r="E7799" s="32">
        <f t="shared" si="363"/>
        <v>45591</v>
      </c>
      <c r="F7799" s="51">
        <f t="shared" si="364"/>
        <v>0.10416666666666667</v>
      </c>
      <c r="G7799" s="33">
        <f t="shared" si="365"/>
        <v>45591.104166666664</v>
      </c>
    </row>
    <row r="7800" spans="1:7" x14ac:dyDescent="0.45">
      <c r="A7800">
        <v>0</v>
      </c>
      <c r="B7800">
        <v>0</v>
      </c>
      <c r="C7800" t="s">
        <v>7345</v>
      </c>
      <c r="D7800" t="s">
        <v>7346</v>
      </c>
      <c r="E7800" s="32">
        <f t="shared" si="363"/>
        <v>45591</v>
      </c>
      <c r="F7800" s="51">
        <f t="shared" si="364"/>
        <v>0.125</v>
      </c>
      <c r="G7800" s="33">
        <f t="shared" si="365"/>
        <v>45591.125</v>
      </c>
    </row>
    <row r="7801" spans="1:7" x14ac:dyDescent="0.45">
      <c r="A7801">
        <v>0</v>
      </c>
      <c r="B7801">
        <v>0</v>
      </c>
      <c r="C7801" t="s">
        <v>7346</v>
      </c>
      <c r="D7801" t="s">
        <v>7347</v>
      </c>
      <c r="E7801" s="32">
        <f t="shared" si="363"/>
        <v>45591</v>
      </c>
      <c r="F7801" s="51">
        <f t="shared" si="364"/>
        <v>0.14583333333333334</v>
      </c>
      <c r="G7801" s="33">
        <f t="shared" si="365"/>
        <v>45591.145833333336</v>
      </c>
    </row>
    <row r="7802" spans="1:7" x14ac:dyDescent="0.45">
      <c r="A7802">
        <v>0</v>
      </c>
      <c r="B7802">
        <v>0</v>
      </c>
      <c r="C7802" t="s">
        <v>7347</v>
      </c>
      <c r="D7802" t="s">
        <v>7348</v>
      </c>
      <c r="E7802" s="32">
        <f t="shared" si="363"/>
        <v>45591</v>
      </c>
      <c r="F7802" s="51">
        <f t="shared" si="364"/>
        <v>0.16666666666666666</v>
      </c>
      <c r="G7802" s="33">
        <f t="shared" si="365"/>
        <v>45591.166666666664</v>
      </c>
    </row>
    <row r="7803" spans="1:7" x14ac:dyDescent="0.45">
      <c r="A7803">
        <v>0</v>
      </c>
      <c r="B7803">
        <v>0</v>
      </c>
      <c r="C7803" t="s">
        <v>7348</v>
      </c>
      <c r="D7803" t="s">
        <v>7349</v>
      </c>
      <c r="E7803" s="32">
        <f t="shared" si="363"/>
        <v>45591</v>
      </c>
      <c r="F7803" s="51">
        <f t="shared" si="364"/>
        <v>0.1875</v>
      </c>
      <c r="G7803" s="33">
        <f t="shared" si="365"/>
        <v>45591.1875</v>
      </c>
    </row>
    <row r="7804" spans="1:7" x14ac:dyDescent="0.45">
      <c r="A7804">
        <v>0</v>
      </c>
      <c r="B7804">
        <v>0</v>
      </c>
      <c r="C7804" t="s">
        <v>7349</v>
      </c>
      <c r="D7804" t="s">
        <v>7350</v>
      </c>
      <c r="E7804" s="32">
        <f t="shared" si="363"/>
        <v>45591</v>
      </c>
      <c r="F7804" s="51">
        <f t="shared" si="364"/>
        <v>0.20833333333333334</v>
      </c>
      <c r="G7804" s="33">
        <f t="shared" si="365"/>
        <v>45591.208333333336</v>
      </c>
    </row>
    <row r="7805" spans="1:7" x14ac:dyDescent="0.45">
      <c r="A7805">
        <v>0</v>
      </c>
      <c r="B7805">
        <v>0</v>
      </c>
      <c r="C7805" t="s">
        <v>7350</v>
      </c>
      <c r="D7805" t="s">
        <v>7351</v>
      </c>
      <c r="E7805" s="32">
        <f t="shared" si="363"/>
        <v>45591</v>
      </c>
      <c r="F7805" s="51">
        <f t="shared" si="364"/>
        <v>0.22916666666666666</v>
      </c>
      <c r="G7805" s="33">
        <f t="shared" si="365"/>
        <v>45591.229166666664</v>
      </c>
    </row>
    <row r="7806" spans="1:7" x14ac:dyDescent="0.45">
      <c r="A7806">
        <v>0</v>
      </c>
      <c r="B7806">
        <v>0</v>
      </c>
      <c r="C7806" t="s">
        <v>7351</v>
      </c>
      <c r="D7806" t="s">
        <v>7352</v>
      </c>
      <c r="E7806" s="32">
        <f t="shared" si="363"/>
        <v>45591</v>
      </c>
      <c r="F7806" s="51">
        <f t="shared" si="364"/>
        <v>0.25</v>
      </c>
      <c r="G7806" s="33">
        <f t="shared" si="365"/>
        <v>45591.25</v>
      </c>
    </row>
    <row r="7807" spans="1:7" x14ac:dyDescent="0.45">
      <c r="A7807">
        <v>0</v>
      </c>
      <c r="B7807">
        <v>0</v>
      </c>
      <c r="C7807" t="s">
        <v>7352</v>
      </c>
      <c r="D7807" t="s">
        <v>7353</v>
      </c>
      <c r="E7807" s="32">
        <f t="shared" si="363"/>
        <v>45591</v>
      </c>
      <c r="F7807" s="51">
        <f t="shared" si="364"/>
        <v>0.27083333333333331</v>
      </c>
      <c r="G7807" s="33">
        <f t="shared" si="365"/>
        <v>45591.270833333336</v>
      </c>
    </row>
    <row r="7808" spans="1:7" x14ac:dyDescent="0.45">
      <c r="A7808">
        <v>0</v>
      </c>
      <c r="B7808">
        <v>0</v>
      </c>
      <c r="C7808" t="s">
        <v>7353</v>
      </c>
      <c r="D7808" t="s">
        <v>7354</v>
      </c>
      <c r="E7808" s="32">
        <f t="shared" si="363"/>
        <v>45591</v>
      </c>
      <c r="F7808" s="51">
        <f t="shared" si="364"/>
        <v>0.29166666666666669</v>
      </c>
      <c r="G7808" s="33">
        <f t="shared" si="365"/>
        <v>45591.291666666664</v>
      </c>
    </row>
    <row r="7809" spans="1:7" x14ac:dyDescent="0.45">
      <c r="A7809">
        <v>0</v>
      </c>
      <c r="B7809">
        <v>0</v>
      </c>
      <c r="C7809" t="s">
        <v>7354</v>
      </c>
      <c r="D7809" t="s">
        <v>7355</v>
      </c>
      <c r="E7809" s="32">
        <f t="shared" si="363"/>
        <v>45591</v>
      </c>
      <c r="F7809" s="51">
        <f t="shared" si="364"/>
        <v>0.3125</v>
      </c>
      <c r="G7809" s="33">
        <f t="shared" si="365"/>
        <v>45591.3125</v>
      </c>
    </row>
    <row r="7810" spans="1:7" x14ac:dyDescent="0.45">
      <c r="A7810">
        <v>0</v>
      </c>
      <c r="B7810">
        <v>0</v>
      </c>
      <c r="C7810" t="s">
        <v>7355</v>
      </c>
      <c r="D7810" t="s">
        <v>7356</v>
      </c>
      <c r="E7810" s="32">
        <f t="shared" si="363"/>
        <v>45591</v>
      </c>
      <c r="F7810" s="51">
        <f t="shared" si="364"/>
        <v>0.33333333333333331</v>
      </c>
      <c r="G7810" s="33">
        <f t="shared" si="365"/>
        <v>45591.333333333336</v>
      </c>
    </row>
    <row r="7811" spans="1:7" x14ac:dyDescent="0.45">
      <c r="A7811">
        <v>4.4900000000000002E-2</v>
      </c>
      <c r="B7811">
        <v>0.27</v>
      </c>
      <c r="C7811" t="s">
        <v>7356</v>
      </c>
      <c r="D7811" t="s">
        <v>7357</v>
      </c>
      <c r="E7811" s="32">
        <f t="shared" si="363"/>
        <v>45591</v>
      </c>
      <c r="F7811" s="51">
        <f t="shared" si="364"/>
        <v>0.35416666666666669</v>
      </c>
      <c r="G7811" s="33">
        <f t="shared" si="365"/>
        <v>45591.354166666664</v>
      </c>
    </row>
    <row r="7812" spans="1:7" x14ac:dyDescent="0.45">
      <c r="A7812">
        <v>0</v>
      </c>
      <c r="B7812">
        <v>0</v>
      </c>
      <c r="C7812" t="s">
        <v>7357</v>
      </c>
      <c r="D7812" t="s">
        <v>7358</v>
      </c>
      <c r="E7812" s="32">
        <f t="shared" ref="E7812:E7875" si="366">DATE(MID(C7812,2,4),MID(C7812,7,2),MID(C7812,10,2))</f>
        <v>45591</v>
      </c>
      <c r="F7812" s="51">
        <f t="shared" ref="F7812:F7875" si="367">TIME(MID(C7812,13,2),MID(C7812,16,2),0)</f>
        <v>0.375</v>
      </c>
      <c r="G7812" s="33">
        <f t="shared" ref="G7812:G7875" si="368">E7812+F7812</f>
        <v>45591.375</v>
      </c>
    </row>
    <row r="7813" spans="1:7" x14ac:dyDescent="0.45">
      <c r="A7813">
        <v>0</v>
      </c>
      <c r="B7813">
        <v>0</v>
      </c>
      <c r="C7813" t="s">
        <v>7358</v>
      </c>
      <c r="D7813" t="s">
        <v>7359</v>
      </c>
      <c r="E7813" s="32">
        <f t="shared" si="366"/>
        <v>45591</v>
      </c>
      <c r="F7813" s="51">
        <f t="shared" si="367"/>
        <v>0.39583333333333331</v>
      </c>
      <c r="G7813" s="33">
        <f t="shared" si="368"/>
        <v>45591.395833333336</v>
      </c>
    </row>
    <row r="7814" spans="1:7" x14ac:dyDescent="0.45">
      <c r="A7814">
        <v>0</v>
      </c>
      <c r="B7814">
        <v>0</v>
      </c>
      <c r="C7814" t="s">
        <v>7359</v>
      </c>
      <c r="D7814" t="s">
        <v>7360</v>
      </c>
      <c r="E7814" s="32">
        <f t="shared" si="366"/>
        <v>45591</v>
      </c>
      <c r="F7814" s="51">
        <f t="shared" si="367"/>
        <v>0.41666666666666669</v>
      </c>
      <c r="G7814" s="33">
        <f t="shared" si="368"/>
        <v>45591.416666666664</v>
      </c>
    </row>
    <row r="7815" spans="1:7" x14ac:dyDescent="0.45">
      <c r="A7815">
        <v>0</v>
      </c>
      <c r="B7815">
        <v>0</v>
      </c>
      <c r="C7815" t="s">
        <v>7360</v>
      </c>
      <c r="D7815" t="s">
        <v>7361</v>
      </c>
      <c r="E7815" s="32">
        <f t="shared" si="366"/>
        <v>45591</v>
      </c>
      <c r="F7815" s="51">
        <f t="shared" si="367"/>
        <v>0.4375</v>
      </c>
      <c r="G7815" s="33">
        <f t="shared" si="368"/>
        <v>45591.4375</v>
      </c>
    </row>
    <row r="7816" spans="1:7" x14ac:dyDescent="0.45">
      <c r="A7816">
        <v>0.1908</v>
      </c>
      <c r="B7816">
        <v>1.1399999999999999</v>
      </c>
      <c r="C7816" t="s">
        <v>7361</v>
      </c>
      <c r="D7816" t="s">
        <v>7362</v>
      </c>
      <c r="E7816" s="32">
        <f t="shared" si="366"/>
        <v>45591</v>
      </c>
      <c r="F7816" s="51">
        <f t="shared" si="367"/>
        <v>0.45833333333333331</v>
      </c>
      <c r="G7816" s="33">
        <f t="shared" si="368"/>
        <v>45591.458333333336</v>
      </c>
    </row>
    <row r="7817" spans="1:7" x14ac:dyDescent="0.45">
      <c r="A7817">
        <v>0</v>
      </c>
      <c r="B7817">
        <v>0</v>
      </c>
      <c r="C7817" t="s">
        <v>7362</v>
      </c>
      <c r="D7817" t="s">
        <v>7363</v>
      </c>
      <c r="E7817" s="32">
        <f t="shared" si="366"/>
        <v>45591</v>
      </c>
      <c r="F7817" s="51">
        <f t="shared" si="367"/>
        <v>0.47916666666666669</v>
      </c>
      <c r="G7817" s="33">
        <f t="shared" si="368"/>
        <v>45591.479166666664</v>
      </c>
    </row>
    <row r="7818" spans="1:7" x14ac:dyDescent="0.45">
      <c r="A7818">
        <v>0.20200000000000001</v>
      </c>
      <c r="B7818">
        <v>1.21</v>
      </c>
      <c r="C7818" t="s">
        <v>7363</v>
      </c>
      <c r="D7818" t="s">
        <v>7364</v>
      </c>
      <c r="E7818" s="32">
        <f t="shared" si="366"/>
        <v>45591</v>
      </c>
      <c r="F7818" s="51">
        <f t="shared" si="367"/>
        <v>0.5</v>
      </c>
      <c r="G7818" s="33">
        <f t="shared" si="368"/>
        <v>45591.5</v>
      </c>
    </row>
    <row r="7819" spans="1:7" x14ac:dyDescent="0.45">
      <c r="A7819">
        <v>0</v>
      </c>
      <c r="B7819">
        <v>0</v>
      </c>
      <c r="C7819" t="s">
        <v>7364</v>
      </c>
      <c r="D7819" t="s">
        <v>7365</v>
      </c>
      <c r="E7819" s="32">
        <f t="shared" si="366"/>
        <v>45591</v>
      </c>
      <c r="F7819" s="51">
        <f t="shared" si="367"/>
        <v>0.52083333333333337</v>
      </c>
      <c r="G7819" s="33">
        <f t="shared" si="368"/>
        <v>45591.520833333336</v>
      </c>
    </row>
    <row r="7820" spans="1:7" x14ac:dyDescent="0.45">
      <c r="A7820">
        <v>0</v>
      </c>
      <c r="B7820">
        <v>0</v>
      </c>
      <c r="C7820" t="s">
        <v>7365</v>
      </c>
      <c r="D7820" t="s">
        <v>7366</v>
      </c>
      <c r="E7820" s="32">
        <f t="shared" si="366"/>
        <v>45591</v>
      </c>
      <c r="F7820" s="51">
        <f t="shared" si="367"/>
        <v>0.54166666666666663</v>
      </c>
      <c r="G7820" s="33">
        <f t="shared" si="368"/>
        <v>45591.541666666664</v>
      </c>
    </row>
    <row r="7821" spans="1:7" x14ac:dyDescent="0.45">
      <c r="A7821">
        <v>0</v>
      </c>
      <c r="B7821">
        <v>0</v>
      </c>
      <c r="C7821" t="s">
        <v>7366</v>
      </c>
      <c r="D7821" t="s">
        <v>7367</v>
      </c>
      <c r="E7821" s="32">
        <f t="shared" si="366"/>
        <v>45591</v>
      </c>
      <c r="F7821" s="51">
        <f t="shared" si="367"/>
        <v>0.5625</v>
      </c>
      <c r="G7821" s="33">
        <f t="shared" si="368"/>
        <v>45591.5625</v>
      </c>
    </row>
    <row r="7822" spans="1:7" x14ac:dyDescent="0.45">
      <c r="A7822">
        <v>0</v>
      </c>
      <c r="B7822">
        <v>0</v>
      </c>
      <c r="C7822" t="s">
        <v>7367</v>
      </c>
      <c r="D7822" t="s">
        <v>7368</v>
      </c>
      <c r="E7822" s="32">
        <f t="shared" si="366"/>
        <v>45591</v>
      </c>
      <c r="F7822" s="51">
        <f t="shared" si="367"/>
        <v>0.58333333333333337</v>
      </c>
      <c r="G7822" s="33">
        <f t="shared" si="368"/>
        <v>45591.583333333336</v>
      </c>
    </row>
    <row r="7823" spans="1:7" x14ac:dyDescent="0.45">
      <c r="A7823">
        <v>0</v>
      </c>
      <c r="B7823">
        <v>0</v>
      </c>
      <c r="C7823" t="s">
        <v>7368</v>
      </c>
      <c r="D7823" t="s">
        <v>7369</v>
      </c>
      <c r="E7823" s="32">
        <f t="shared" si="366"/>
        <v>45591</v>
      </c>
      <c r="F7823" s="51">
        <f t="shared" si="367"/>
        <v>0.60416666666666663</v>
      </c>
      <c r="G7823" s="33">
        <f t="shared" si="368"/>
        <v>45591.604166666664</v>
      </c>
    </row>
    <row r="7824" spans="1:7" x14ac:dyDescent="0.45">
      <c r="A7824">
        <v>0</v>
      </c>
      <c r="B7824">
        <v>0</v>
      </c>
      <c r="C7824" t="s">
        <v>7369</v>
      </c>
      <c r="D7824" t="s">
        <v>7370</v>
      </c>
      <c r="E7824" s="32">
        <f t="shared" si="366"/>
        <v>45591</v>
      </c>
      <c r="F7824" s="51">
        <f t="shared" si="367"/>
        <v>0.625</v>
      </c>
      <c r="G7824" s="33">
        <f t="shared" si="368"/>
        <v>45591.625</v>
      </c>
    </row>
    <row r="7825" spans="1:7" x14ac:dyDescent="0.45">
      <c r="A7825">
        <v>0</v>
      </c>
      <c r="B7825">
        <v>0</v>
      </c>
      <c r="C7825" t="s">
        <v>7370</v>
      </c>
      <c r="D7825" t="s">
        <v>7371</v>
      </c>
      <c r="E7825" s="32">
        <f t="shared" si="366"/>
        <v>45591</v>
      </c>
      <c r="F7825" s="51">
        <f t="shared" si="367"/>
        <v>0.64583333333333337</v>
      </c>
      <c r="G7825" s="33">
        <f t="shared" si="368"/>
        <v>45591.645833333336</v>
      </c>
    </row>
    <row r="7826" spans="1:7" x14ac:dyDescent="0.45">
      <c r="A7826">
        <v>0</v>
      </c>
      <c r="B7826">
        <v>0</v>
      </c>
      <c r="C7826" t="s">
        <v>7371</v>
      </c>
      <c r="D7826" t="s">
        <v>7372</v>
      </c>
      <c r="E7826" s="32">
        <f t="shared" si="366"/>
        <v>45591</v>
      </c>
      <c r="F7826" s="51">
        <f t="shared" si="367"/>
        <v>0.66666666666666663</v>
      </c>
      <c r="G7826" s="33">
        <f t="shared" si="368"/>
        <v>45591.666666666664</v>
      </c>
    </row>
    <row r="7827" spans="1:7" x14ac:dyDescent="0.45">
      <c r="A7827">
        <v>0</v>
      </c>
      <c r="B7827">
        <v>0</v>
      </c>
      <c r="C7827" t="s">
        <v>7372</v>
      </c>
      <c r="D7827" t="s">
        <v>7373</v>
      </c>
      <c r="E7827" s="32">
        <f t="shared" si="366"/>
        <v>45591</v>
      </c>
      <c r="F7827" s="51">
        <f t="shared" si="367"/>
        <v>0.6875</v>
      </c>
      <c r="G7827" s="33">
        <f t="shared" si="368"/>
        <v>45591.6875</v>
      </c>
    </row>
    <row r="7828" spans="1:7" x14ac:dyDescent="0.45">
      <c r="A7828">
        <v>0</v>
      </c>
      <c r="B7828">
        <v>0</v>
      </c>
      <c r="C7828" t="s">
        <v>7373</v>
      </c>
      <c r="D7828" t="s">
        <v>7374</v>
      </c>
      <c r="E7828" s="32">
        <f t="shared" si="366"/>
        <v>45591</v>
      </c>
      <c r="F7828" s="51">
        <f t="shared" si="367"/>
        <v>0.70833333333333337</v>
      </c>
      <c r="G7828" s="33">
        <f t="shared" si="368"/>
        <v>45591.708333333336</v>
      </c>
    </row>
    <row r="7829" spans="1:7" x14ac:dyDescent="0.45">
      <c r="A7829">
        <v>0</v>
      </c>
      <c r="B7829">
        <v>0</v>
      </c>
      <c r="C7829" t="s">
        <v>7374</v>
      </c>
      <c r="D7829" t="s">
        <v>7375</v>
      </c>
      <c r="E7829" s="32">
        <f t="shared" si="366"/>
        <v>45591</v>
      </c>
      <c r="F7829" s="51">
        <f t="shared" si="367"/>
        <v>0.72916666666666663</v>
      </c>
      <c r="G7829" s="33">
        <f t="shared" si="368"/>
        <v>45591.729166666664</v>
      </c>
    </row>
    <row r="7830" spans="1:7" x14ac:dyDescent="0.45">
      <c r="A7830">
        <v>0</v>
      </c>
      <c r="B7830">
        <v>0</v>
      </c>
      <c r="C7830" t="s">
        <v>7375</v>
      </c>
      <c r="D7830" t="s">
        <v>7376</v>
      </c>
      <c r="E7830" s="32">
        <f t="shared" si="366"/>
        <v>45591</v>
      </c>
      <c r="F7830" s="51">
        <f t="shared" si="367"/>
        <v>0.75</v>
      </c>
      <c r="G7830" s="33">
        <f t="shared" si="368"/>
        <v>45591.75</v>
      </c>
    </row>
    <row r="7831" spans="1:7" x14ac:dyDescent="0.45">
      <c r="A7831">
        <v>0</v>
      </c>
      <c r="B7831">
        <v>0</v>
      </c>
      <c r="C7831" t="s">
        <v>7376</v>
      </c>
      <c r="D7831" t="s">
        <v>7377</v>
      </c>
      <c r="E7831" s="32">
        <f t="shared" si="366"/>
        <v>45591</v>
      </c>
      <c r="F7831" s="51">
        <f t="shared" si="367"/>
        <v>0.77083333333333337</v>
      </c>
      <c r="G7831" s="33">
        <f t="shared" si="368"/>
        <v>45591.770833333336</v>
      </c>
    </row>
    <row r="7832" spans="1:7" x14ac:dyDescent="0.45">
      <c r="A7832">
        <v>0</v>
      </c>
      <c r="B7832">
        <v>0</v>
      </c>
      <c r="C7832" t="s">
        <v>7377</v>
      </c>
      <c r="D7832" t="s">
        <v>7378</v>
      </c>
      <c r="E7832" s="32">
        <f t="shared" si="366"/>
        <v>45591</v>
      </c>
      <c r="F7832" s="51">
        <f t="shared" si="367"/>
        <v>0.79166666666666663</v>
      </c>
      <c r="G7832" s="33">
        <f t="shared" si="368"/>
        <v>45591.791666666664</v>
      </c>
    </row>
    <row r="7833" spans="1:7" x14ac:dyDescent="0.45">
      <c r="A7833">
        <v>0</v>
      </c>
      <c r="B7833">
        <v>0</v>
      </c>
      <c r="C7833" t="s">
        <v>7378</v>
      </c>
      <c r="D7833" t="s">
        <v>7379</v>
      </c>
      <c r="E7833" s="32">
        <f t="shared" si="366"/>
        <v>45591</v>
      </c>
      <c r="F7833" s="51">
        <f t="shared" si="367"/>
        <v>0.8125</v>
      </c>
      <c r="G7833" s="33">
        <f t="shared" si="368"/>
        <v>45591.8125</v>
      </c>
    </row>
    <row r="7834" spans="1:7" x14ac:dyDescent="0.45">
      <c r="A7834">
        <v>0</v>
      </c>
      <c r="B7834">
        <v>0</v>
      </c>
      <c r="C7834" t="s">
        <v>7379</v>
      </c>
      <c r="D7834" t="s">
        <v>7380</v>
      </c>
      <c r="E7834" s="32">
        <f t="shared" si="366"/>
        <v>45591</v>
      </c>
      <c r="F7834" s="51">
        <f t="shared" si="367"/>
        <v>0.83333333333333337</v>
      </c>
      <c r="G7834" s="33">
        <f t="shared" si="368"/>
        <v>45591.833333333336</v>
      </c>
    </row>
    <row r="7835" spans="1:7" x14ac:dyDescent="0.45">
      <c r="A7835">
        <v>0</v>
      </c>
      <c r="B7835">
        <v>0</v>
      </c>
      <c r="C7835" t="s">
        <v>7380</v>
      </c>
      <c r="D7835" t="s">
        <v>7381</v>
      </c>
      <c r="E7835" s="32">
        <f t="shared" si="366"/>
        <v>45591</v>
      </c>
      <c r="F7835" s="51">
        <f t="shared" si="367"/>
        <v>0.85416666666666663</v>
      </c>
      <c r="G7835" s="33">
        <f t="shared" si="368"/>
        <v>45591.854166666664</v>
      </c>
    </row>
    <row r="7836" spans="1:7" x14ac:dyDescent="0.45">
      <c r="A7836">
        <v>0</v>
      </c>
      <c r="B7836">
        <v>0</v>
      </c>
      <c r="C7836" t="s">
        <v>7381</v>
      </c>
      <c r="D7836" t="s">
        <v>7382</v>
      </c>
      <c r="E7836" s="32">
        <f t="shared" si="366"/>
        <v>45591</v>
      </c>
      <c r="F7836" s="51">
        <f t="shared" si="367"/>
        <v>0.875</v>
      </c>
      <c r="G7836" s="33">
        <f t="shared" si="368"/>
        <v>45591.875</v>
      </c>
    </row>
    <row r="7837" spans="1:7" x14ac:dyDescent="0.45">
      <c r="A7837">
        <v>0</v>
      </c>
      <c r="B7837">
        <v>0</v>
      </c>
      <c r="C7837" t="s">
        <v>7382</v>
      </c>
      <c r="D7837" t="s">
        <v>7383</v>
      </c>
      <c r="E7837" s="32">
        <f t="shared" si="366"/>
        <v>45591</v>
      </c>
      <c r="F7837" s="51">
        <f t="shared" si="367"/>
        <v>0.89583333333333337</v>
      </c>
      <c r="G7837" s="33">
        <f t="shared" si="368"/>
        <v>45591.895833333336</v>
      </c>
    </row>
    <row r="7838" spans="1:7" x14ac:dyDescent="0.45">
      <c r="A7838">
        <v>7.85E-2</v>
      </c>
      <c r="B7838">
        <v>0.47</v>
      </c>
      <c r="C7838" t="s">
        <v>7383</v>
      </c>
      <c r="D7838" t="s">
        <v>7384</v>
      </c>
      <c r="E7838" s="32">
        <f t="shared" si="366"/>
        <v>45591</v>
      </c>
      <c r="F7838" s="51">
        <f t="shared" si="367"/>
        <v>0.91666666666666663</v>
      </c>
      <c r="G7838" s="33">
        <f t="shared" si="368"/>
        <v>45591.916666666664</v>
      </c>
    </row>
    <row r="7839" spans="1:7" x14ac:dyDescent="0.45">
      <c r="A7839">
        <v>0</v>
      </c>
      <c r="B7839">
        <v>0</v>
      </c>
      <c r="C7839" t="s">
        <v>7384</v>
      </c>
      <c r="D7839" t="s">
        <v>7385</v>
      </c>
      <c r="E7839" s="32">
        <f t="shared" si="366"/>
        <v>45591</v>
      </c>
      <c r="F7839" s="51">
        <f t="shared" si="367"/>
        <v>0.9375</v>
      </c>
      <c r="G7839" s="33">
        <f t="shared" si="368"/>
        <v>45591.9375</v>
      </c>
    </row>
    <row r="7840" spans="1:7" x14ac:dyDescent="0.45">
      <c r="A7840">
        <v>0</v>
      </c>
      <c r="B7840">
        <v>0</v>
      </c>
      <c r="C7840" t="s">
        <v>7385</v>
      </c>
      <c r="D7840" t="s">
        <v>7386</v>
      </c>
      <c r="E7840" s="32">
        <f t="shared" si="366"/>
        <v>45591</v>
      </c>
      <c r="F7840" s="51">
        <f t="shared" si="367"/>
        <v>0.95833333333333337</v>
      </c>
      <c r="G7840" s="33">
        <f t="shared" si="368"/>
        <v>45591.958333333336</v>
      </c>
    </row>
    <row r="7841" spans="1:7" x14ac:dyDescent="0.45">
      <c r="A7841">
        <v>0</v>
      </c>
      <c r="B7841">
        <v>0</v>
      </c>
      <c r="C7841" t="s">
        <v>7386</v>
      </c>
      <c r="D7841" t="s">
        <v>7387</v>
      </c>
      <c r="E7841" s="32">
        <f t="shared" si="366"/>
        <v>45591</v>
      </c>
      <c r="F7841" s="51">
        <f t="shared" si="367"/>
        <v>0.97916666666666663</v>
      </c>
      <c r="G7841" s="33">
        <f t="shared" si="368"/>
        <v>45591.979166666664</v>
      </c>
    </row>
    <row r="7842" spans="1:7" x14ac:dyDescent="0.45">
      <c r="A7842">
        <v>0</v>
      </c>
      <c r="B7842">
        <v>0</v>
      </c>
      <c r="C7842" t="s">
        <v>7387</v>
      </c>
      <c r="D7842" t="s">
        <v>7388</v>
      </c>
      <c r="E7842" s="32">
        <f t="shared" si="366"/>
        <v>45592</v>
      </c>
      <c r="F7842" s="51">
        <f t="shared" si="367"/>
        <v>0</v>
      </c>
      <c r="G7842" s="33">
        <f t="shared" si="368"/>
        <v>45592</v>
      </c>
    </row>
    <row r="7843" spans="1:7" x14ac:dyDescent="0.45">
      <c r="A7843">
        <v>0</v>
      </c>
      <c r="B7843">
        <v>0</v>
      </c>
      <c r="C7843" t="s">
        <v>7389</v>
      </c>
      <c r="D7843" t="s">
        <v>7390</v>
      </c>
      <c r="E7843" s="32">
        <f t="shared" si="366"/>
        <v>45592</v>
      </c>
      <c r="F7843" s="51">
        <f t="shared" si="367"/>
        <v>6.25E-2</v>
      </c>
      <c r="G7843" s="33">
        <f t="shared" si="368"/>
        <v>45592.0625</v>
      </c>
    </row>
    <row r="7844" spans="1:7" x14ac:dyDescent="0.45">
      <c r="A7844">
        <v>0</v>
      </c>
      <c r="B7844">
        <v>0</v>
      </c>
      <c r="C7844" t="s">
        <v>7390</v>
      </c>
      <c r="D7844" t="s">
        <v>7391</v>
      </c>
      <c r="E7844" s="32">
        <f t="shared" si="366"/>
        <v>45592</v>
      </c>
      <c r="F7844" s="51">
        <f t="shared" si="367"/>
        <v>4.1666666666666664E-2</v>
      </c>
      <c r="G7844" s="33">
        <f t="shared" si="368"/>
        <v>45592.041666666664</v>
      </c>
    </row>
    <row r="7845" spans="1:7" x14ac:dyDescent="0.45">
      <c r="A7845">
        <v>0</v>
      </c>
      <c r="B7845">
        <v>0</v>
      </c>
      <c r="C7845" t="s">
        <v>7391</v>
      </c>
      <c r="D7845" t="s">
        <v>7392</v>
      </c>
      <c r="E7845" s="32">
        <f t="shared" si="366"/>
        <v>45592</v>
      </c>
      <c r="F7845" s="51">
        <f t="shared" si="367"/>
        <v>6.25E-2</v>
      </c>
      <c r="G7845" s="33">
        <f t="shared" si="368"/>
        <v>45592.0625</v>
      </c>
    </row>
    <row r="7846" spans="1:7" x14ac:dyDescent="0.45">
      <c r="A7846">
        <v>0</v>
      </c>
      <c r="B7846">
        <v>0</v>
      </c>
      <c r="C7846" t="s">
        <v>7392</v>
      </c>
      <c r="D7846" t="s">
        <v>7393</v>
      </c>
      <c r="E7846" s="32">
        <f t="shared" si="366"/>
        <v>45592</v>
      </c>
      <c r="F7846" s="51">
        <f t="shared" si="367"/>
        <v>8.3333333333333329E-2</v>
      </c>
      <c r="G7846" s="33">
        <f t="shared" si="368"/>
        <v>45592.083333333336</v>
      </c>
    </row>
    <row r="7847" spans="1:7" x14ac:dyDescent="0.45">
      <c r="A7847">
        <v>0</v>
      </c>
      <c r="B7847">
        <v>0</v>
      </c>
      <c r="C7847" t="s">
        <v>7393</v>
      </c>
      <c r="D7847" t="s">
        <v>7394</v>
      </c>
      <c r="E7847" s="32">
        <f t="shared" si="366"/>
        <v>45592</v>
      </c>
      <c r="F7847" s="51">
        <f t="shared" si="367"/>
        <v>0.10416666666666667</v>
      </c>
      <c r="G7847" s="33">
        <f t="shared" si="368"/>
        <v>45592.104166666664</v>
      </c>
    </row>
    <row r="7848" spans="1:7" x14ac:dyDescent="0.45">
      <c r="A7848">
        <v>0</v>
      </c>
      <c r="B7848">
        <v>0</v>
      </c>
      <c r="C7848" t="s">
        <v>7394</v>
      </c>
      <c r="D7848" t="s">
        <v>7395</v>
      </c>
      <c r="E7848" s="32">
        <f t="shared" si="366"/>
        <v>45592</v>
      </c>
      <c r="F7848" s="51">
        <f t="shared" si="367"/>
        <v>0.125</v>
      </c>
      <c r="G7848" s="33">
        <f t="shared" si="368"/>
        <v>45592.125</v>
      </c>
    </row>
    <row r="7849" spans="1:7" x14ac:dyDescent="0.45">
      <c r="A7849">
        <v>0</v>
      </c>
      <c r="B7849">
        <v>0</v>
      </c>
      <c r="C7849" t="s">
        <v>7395</v>
      </c>
      <c r="D7849" t="s">
        <v>7396</v>
      </c>
      <c r="E7849" s="32">
        <f t="shared" si="366"/>
        <v>45592</v>
      </c>
      <c r="F7849" s="51">
        <f t="shared" si="367"/>
        <v>0.14583333333333334</v>
      </c>
      <c r="G7849" s="33">
        <f t="shared" si="368"/>
        <v>45592.145833333336</v>
      </c>
    </row>
    <row r="7850" spans="1:7" x14ac:dyDescent="0.45">
      <c r="A7850">
        <v>0</v>
      </c>
      <c r="B7850">
        <v>0</v>
      </c>
      <c r="C7850" t="s">
        <v>7396</v>
      </c>
      <c r="D7850" t="s">
        <v>7397</v>
      </c>
      <c r="E7850" s="32">
        <f t="shared" si="366"/>
        <v>45592</v>
      </c>
      <c r="F7850" s="51">
        <f t="shared" si="367"/>
        <v>0.16666666666666666</v>
      </c>
      <c r="G7850" s="33">
        <f t="shared" si="368"/>
        <v>45592.166666666664</v>
      </c>
    </row>
    <row r="7851" spans="1:7" x14ac:dyDescent="0.45">
      <c r="A7851">
        <v>0</v>
      </c>
      <c r="B7851">
        <v>0</v>
      </c>
      <c r="C7851" t="s">
        <v>7397</v>
      </c>
      <c r="D7851" t="s">
        <v>7398</v>
      </c>
      <c r="E7851" s="32">
        <f t="shared" si="366"/>
        <v>45592</v>
      </c>
      <c r="F7851" s="51">
        <f t="shared" si="367"/>
        <v>0.1875</v>
      </c>
      <c r="G7851" s="33">
        <f t="shared" si="368"/>
        <v>45592.1875</v>
      </c>
    </row>
    <row r="7852" spans="1:7" x14ac:dyDescent="0.45">
      <c r="A7852">
        <v>0</v>
      </c>
      <c r="B7852">
        <v>0</v>
      </c>
      <c r="C7852" t="s">
        <v>7398</v>
      </c>
      <c r="D7852" t="s">
        <v>7399</v>
      </c>
      <c r="E7852" s="32">
        <f t="shared" si="366"/>
        <v>45592</v>
      </c>
      <c r="F7852" s="51">
        <f t="shared" si="367"/>
        <v>0.20833333333333334</v>
      </c>
      <c r="G7852" s="33">
        <f t="shared" si="368"/>
        <v>45592.208333333336</v>
      </c>
    </row>
    <row r="7853" spans="1:7" x14ac:dyDescent="0.45">
      <c r="A7853">
        <v>0</v>
      </c>
      <c r="B7853">
        <v>0</v>
      </c>
      <c r="C7853" t="s">
        <v>7399</v>
      </c>
      <c r="D7853" t="s">
        <v>7400</v>
      </c>
      <c r="E7853" s="32">
        <f t="shared" si="366"/>
        <v>45592</v>
      </c>
      <c r="F7853" s="51">
        <f t="shared" si="367"/>
        <v>0.22916666666666666</v>
      </c>
      <c r="G7853" s="33">
        <f t="shared" si="368"/>
        <v>45592.229166666664</v>
      </c>
    </row>
    <row r="7854" spans="1:7" x14ac:dyDescent="0.45">
      <c r="A7854">
        <v>0</v>
      </c>
      <c r="B7854">
        <v>0</v>
      </c>
      <c r="C7854" t="s">
        <v>7400</v>
      </c>
      <c r="D7854" t="s">
        <v>7401</v>
      </c>
      <c r="E7854" s="32">
        <f t="shared" si="366"/>
        <v>45592</v>
      </c>
      <c r="F7854" s="51">
        <f t="shared" si="367"/>
        <v>0.25</v>
      </c>
      <c r="G7854" s="33">
        <f t="shared" si="368"/>
        <v>45592.25</v>
      </c>
    </row>
    <row r="7855" spans="1:7" x14ac:dyDescent="0.45">
      <c r="A7855">
        <v>0</v>
      </c>
      <c r="B7855">
        <v>0</v>
      </c>
      <c r="C7855" t="s">
        <v>7401</v>
      </c>
      <c r="D7855" t="s">
        <v>7402</v>
      </c>
      <c r="E7855" s="32">
        <f t="shared" si="366"/>
        <v>45592</v>
      </c>
      <c r="F7855" s="51">
        <f t="shared" si="367"/>
        <v>0.27083333333333331</v>
      </c>
      <c r="G7855" s="33">
        <f t="shared" si="368"/>
        <v>45592.270833333336</v>
      </c>
    </row>
    <row r="7856" spans="1:7" x14ac:dyDescent="0.45">
      <c r="A7856">
        <v>0</v>
      </c>
      <c r="B7856">
        <v>0</v>
      </c>
      <c r="C7856" t="s">
        <v>7402</v>
      </c>
      <c r="D7856" t="s">
        <v>7403</v>
      </c>
      <c r="E7856" s="32">
        <f t="shared" si="366"/>
        <v>45592</v>
      </c>
      <c r="F7856" s="51">
        <f t="shared" si="367"/>
        <v>0.29166666666666669</v>
      </c>
      <c r="G7856" s="33">
        <f t="shared" si="368"/>
        <v>45592.291666666664</v>
      </c>
    </row>
    <row r="7857" spans="1:7" x14ac:dyDescent="0.45">
      <c r="A7857">
        <v>0.17949999999999999</v>
      </c>
      <c r="B7857">
        <v>1.07</v>
      </c>
      <c r="C7857" t="s">
        <v>7403</v>
      </c>
      <c r="D7857" t="s">
        <v>7404</v>
      </c>
      <c r="E7857" s="32">
        <f t="shared" si="366"/>
        <v>45592</v>
      </c>
      <c r="F7857" s="51">
        <f t="shared" si="367"/>
        <v>0.3125</v>
      </c>
      <c r="G7857" s="33">
        <f t="shared" si="368"/>
        <v>45592.3125</v>
      </c>
    </row>
    <row r="7858" spans="1:7" x14ac:dyDescent="0.45">
      <c r="A7858">
        <v>0</v>
      </c>
      <c r="B7858">
        <v>0</v>
      </c>
      <c r="C7858" t="s">
        <v>7404</v>
      </c>
      <c r="D7858" t="s">
        <v>7405</v>
      </c>
      <c r="E7858" s="32">
        <f t="shared" si="366"/>
        <v>45592</v>
      </c>
      <c r="F7858" s="51">
        <f t="shared" si="367"/>
        <v>0.33333333333333331</v>
      </c>
      <c r="G7858" s="33">
        <f t="shared" si="368"/>
        <v>45592.333333333336</v>
      </c>
    </row>
    <row r="7859" spans="1:7" x14ac:dyDescent="0.45">
      <c r="A7859">
        <v>0</v>
      </c>
      <c r="B7859">
        <v>0</v>
      </c>
      <c r="C7859" t="s">
        <v>7405</v>
      </c>
      <c r="D7859" t="s">
        <v>7406</v>
      </c>
      <c r="E7859" s="32">
        <f t="shared" si="366"/>
        <v>45592</v>
      </c>
      <c r="F7859" s="51">
        <f t="shared" si="367"/>
        <v>0.35416666666666669</v>
      </c>
      <c r="G7859" s="33">
        <f t="shared" si="368"/>
        <v>45592.354166666664</v>
      </c>
    </row>
    <row r="7860" spans="1:7" x14ac:dyDescent="0.45">
      <c r="A7860">
        <v>0</v>
      </c>
      <c r="B7860">
        <v>0</v>
      </c>
      <c r="C7860" t="s">
        <v>7406</v>
      </c>
      <c r="D7860" t="s">
        <v>7407</v>
      </c>
      <c r="E7860" s="32">
        <f t="shared" si="366"/>
        <v>45592</v>
      </c>
      <c r="F7860" s="51">
        <f t="shared" si="367"/>
        <v>0.375</v>
      </c>
      <c r="G7860" s="33">
        <f t="shared" si="368"/>
        <v>45592.375</v>
      </c>
    </row>
    <row r="7861" spans="1:7" x14ac:dyDescent="0.45">
      <c r="A7861">
        <v>0</v>
      </c>
      <c r="B7861">
        <v>0</v>
      </c>
      <c r="C7861" t="s">
        <v>7407</v>
      </c>
      <c r="D7861" t="s">
        <v>7408</v>
      </c>
      <c r="E7861" s="32">
        <f t="shared" si="366"/>
        <v>45592</v>
      </c>
      <c r="F7861" s="51">
        <f t="shared" si="367"/>
        <v>0.39583333333333331</v>
      </c>
      <c r="G7861" s="33">
        <f t="shared" si="368"/>
        <v>45592.395833333336</v>
      </c>
    </row>
    <row r="7862" spans="1:7" x14ac:dyDescent="0.45">
      <c r="A7862">
        <v>0</v>
      </c>
      <c r="B7862">
        <v>0</v>
      </c>
      <c r="C7862" t="s">
        <v>7408</v>
      </c>
      <c r="D7862" t="s">
        <v>7409</v>
      </c>
      <c r="E7862" s="32">
        <f t="shared" si="366"/>
        <v>45592</v>
      </c>
      <c r="F7862" s="51">
        <f t="shared" si="367"/>
        <v>0.41666666666666669</v>
      </c>
      <c r="G7862" s="33">
        <f t="shared" si="368"/>
        <v>45592.416666666664</v>
      </c>
    </row>
    <row r="7863" spans="1:7" x14ac:dyDescent="0.45">
      <c r="A7863">
        <v>0</v>
      </c>
      <c r="B7863">
        <v>0</v>
      </c>
      <c r="C7863" t="s">
        <v>7409</v>
      </c>
      <c r="D7863" t="s">
        <v>7410</v>
      </c>
      <c r="E7863" s="32">
        <f t="shared" si="366"/>
        <v>45592</v>
      </c>
      <c r="F7863" s="51">
        <f t="shared" si="367"/>
        <v>0.4375</v>
      </c>
      <c r="G7863" s="33">
        <f t="shared" si="368"/>
        <v>45592.4375</v>
      </c>
    </row>
    <row r="7864" spans="1:7" x14ac:dyDescent="0.45">
      <c r="A7864">
        <v>0</v>
      </c>
      <c r="B7864">
        <v>0</v>
      </c>
      <c r="C7864" t="s">
        <v>7410</v>
      </c>
      <c r="D7864" t="s">
        <v>7411</v>
      </c>
      <c r="E7864" s="32">
        <f t="shared" si="366"/>
        <v>45592</v>
      </c>
      <c r="F7864" s="51">
        <f t="shared" si="367"/>
        <v>0.45833333333333331</v>
      </c>
      <c r="G7864" s="33">
        <f t="shared" si="368"/>
        <v>45592.458333333336</v>
      </c>
    </row>
    <row r="7865" spans="1:7" x14ac:dyDescent="0.45">
      <c r="A7865">
        <v>0</v>
      </c>
      <c r="B7865">
        <v>0</v>
      </c>
      <c r="C7865" t="s">
        <v>7411</v>
      </c>
      <c r="D7865" t="s">
        <v>7412</v>
      </c>
      <c r="E7865" s="32">
        <f t="shared" si="366"/>
        <v>45592</v>
      </c>
      <c r="F7865" s="51">
        <f t="shared" si="367"/>
        <v>0.47916666666666669</v>
      </c>
      <c r="G7865" s="33">
        <f t="shared" si="368"/>
        <v>45592.479166666664</v>
      </c>
    </row>
    <row r="7866" spans="1:7" x14ac:dyDescent="0.45">
      <c r="A7866">
        <v>0</v>
      </c>
      <c r="B7866">
        <v>0</v>
      </c>
      <c r="C7866" t="s">
        <v>7412</v>
      </c>
      <c r="D7866" t="s">
        <v>7413</v>
      </c>
      <c r="E7866" s="32">
        <f t="shared" si="366"/>
        <v>45592</v>
      </c>
      <c r="F7866" s="51">
        <f t="shared" si="367"/>
        <v>0.5</v>
      </c>
      <c r="G7866" s="33">
        <f t="shared" si="368"/>
        <v>45592.5</v>
      </c>
    </row>
    <row r="7867" spans="1:7" x14ac:dyDescent="0.45">
      <c r="A7867">
        <v>0</v>
      </c>
      <c r="B7867">
        <v>0</v>
      </c>
      <c r="C7867" t="s">
        <v>7413</v>
      </c>
      <c r="D7867" t="s">
        <v>7414</v>
      </c>
      <c r="E7867" s="32">
        <f t="shared" si="366"/>
        <v>45592</v>
      </c>
      <c r="F7867" s="51">
        <f t="shared" si="367"/>
        <v>0.52083333333333337</v>
      </c>
      <c r="G7867" s="33">
        <f t="shared" si="368"/>
        <v>45592.520833333336</v>
      </c>
    </row>
    <row r="7868" spans="1:7" x14ac:dyDescent="0.45">
      <c r="A7868">
        <v>0</v>
      </c>
      <c r="B7868">
        <v>0</v>
      </c>
      <c r="C7868" t="s">
        <v>7414</v>
      </c>
      <c r="D7868" t="s">
        <v>7415</v>
      </c>
      <c r="E7868" s="32">
        <f t="shared" si="366"/>
        <v>45592</v>
      </c>
      <c r="F7868" s="51">
        <f t="shared" si="367"/>
        <v>0.54166666666666663</v>
      </c>
      <c r="G7868" s="33">
        <f t="shared" si="368"/>
        <v>45592.541666666664</v>
      </c>
    </row>
    <row r="7869" spans="1:7" x14ac:dyDescent="0.45">
      <c r="A7869">
        <v>0</v>
      </c>
      <c r="B7869">
        <v>0</v>
      </c>
      <c r="C7869" t="s">
        <v>7415</v>
      </c>
      <c r="D7869" t="s">
        <v>7416</v>
      </c>
      <c r="E7869" s="32">
        <f t="shared" si="366"/>
        <v>45592</v>
      </c>
      <c r="F7869" s="51">
        <f t="shared" si="367"/>
        <v>0.5625</v>
      </c>
      <c r="G7869" s="33">
        <f t="shared" si="368"/>
        <v>45592.5625</v>
      </c>
    </row>
    <row r="7870" spans="1:7" x14ac:dyDescent="0.45">
      <c r="A7870">
        <v>0</v>
      </c>
      <c r="B7870">
        <v>0</v>
      </c>
      <c r="C7870" t="s">
        <v>7416</v>
      </c>
      <c r="D7870" t="s">
        <v>7417</v>
      </c>
      <c r="E7870" s="32">
        <f t="shared" si="366"/>
        <v>45592</v>
      </c>
      <c r="F7870" s="51">
        <f t="shared" si="367"/>
        <v>0.58333333333333337</v>
      </c>
      <c r="G7870" s="33">
        <f t="shared" si="368"/>
        <v>45592.583333333336</v>
      </c>
    </row>
    <row r="7871" spans="1:7" x14ac:dyDescent="0.45">
      <c r="A7871">
        <v>0</v>
      </c>
      <c r="B7871">
        <v>0</v>
      </c>
      <c r="C7871" t="s">
        <v>7417</v>
      </c>
      <c r="D7871" t="s">
        <v>7418</v>
      </c>
      <c r="E7871" s="32">
        <f t="shared" si="366"/>
        <v>45592</v>
      </c>
      <c r="F7871" s="51">
        <f t="shared" si="367"/>
        <v>0.60416666666666663</v>
      </c>
      <c r="G7871" s="33">
        <f t="shared" si="368"/>
        <v>45592.604166666664</v>
      </c>
    </row>
    <row r="7872" spans="1:7" x14ac:dyDescent="0.45">
      <c r="A7872">
        <v>0</v>
      </c>
      <c r="B7872">
        <v>0</v>
      </c>
      <c r="C7872" t="s">
        <v>7418</v>
      </c>
      <c r="D7872" t="s">
        <v>7419</v>
      </c>
      <c r="E7872" s="32">
        <f t="shared" si="366"/>
        <v>45592</v>
      </c>
      <c r="F7872" s="51">
        <f t="shared" si="367"/>
        <v>0.625</v>
      </c>
      <c r="G7872" s="33">
        <f t="shared" si="368"/>
        <v>45592.625</v>
      </c>
    </row>
    <row r="7873" spans="1:7" x14ac:dyDescent="0.45">
      <c r="A7873">
        <v>0</v>
      </c>
      <c r="B7873">
        <v>0</v>
      </c>
      <c r="C7873" t="s">
        <v>7419</v>
      </c>
      <c r="D7873" t="s">
        <v>7420</v>
      </c>
      <c r="E7873" s="32">
        <f t="shared" si="366"/>
        <v>45592</v>
      </c>
      <c r="F7873" s="51">
        <f t="shared" si="367"/>
        <v>0.64583333333333337</v>
      </c>
      <c r="G7873" s="33">
        <f t="shared" si="368"/>
        <v>45592.645833333336</v>
      </c>
    </row>
    <row r="7874" spans="1:7" x14ac:dyDescent="0.45">
      <c r="A7874">
        <v>0</v>
      </c>
      <c r="B7874">
        <v>0</v>
      </c>
      <c r="C7874" t="s">
        <v>7420</v>
      </c>
      <c r="D7874" t="s">
        <v>7421</v>
      </c>
      <c r="E7874" s="32">
        <f t="shared" si="366"/>
        <v>45592</v>
      </c>
      <c r="F7874" s="51">
        <f t="shared" si="367"/>
        <v>0.66666666666666663</v>
      </c>
      <c r="G7874" s="33">
        <f t="shared" si="368"/>
        <v>45592.666666666664</v>
      </c>
    </row>
    <row r="7875" spans="1:7" x14ac:dyDescent="0.45">
      <c r="A7875">
        <v>0</v>
      </c>
      <c r="B7875">
        <v>0</v>
      </c>
      <c r="C7875" t="s">
        <v>7421</v>
      </c>
      <c r="D7875" t="s">
        <v>7422</v>
      </c>
      <c r="E7875" s="32">
        <f t="shared" si="366"/>
        <v>45592</v>
      </c>
      <c r="F7875" s="51">
        <f t="shared" si="367"/>
        <v>0.6875</v>
      </c>
      <c r="G7875" s="33">
        <f t="shared" si="368"/>
        <v>45592.6875</v>
      </c>
    </row>
    <row r="7876" spans="1:7" x14ac:dyDescent="0.45">
      <c r="A7876">
        <v>0</v>
      </c>
      <c r="B7876">
        <v>0</v>
      </c>
      <c r="C7876" t="s">
        <v>7422</v>
      </c>
      <c r="D7876" t="s">
        <v>7423</v>
      </c>
      <c r="E7876" s="32">
        <f t="shared" ref="E7876:E7939" si="369">DATE(MID(C7876,2,4),MID(C7876,7,2),MID(C7876,10,2))</f>
        <v>45592</v>
      </c>
      <c r="F7876" s="51">
        <f t="shared" ref="F7876:F7939" si="370">TIME(MID(C7876,13,2),MID(C7876,16,2),0)</f>
        <v>0.70833333333333337</v>
      </c>
      <c r="G7876" s="33">
        <f t="shared" ref="G7876:G7939" si="371">E7876+F7876</f>
        <v>45592.708333333336</v>
      </c>
    </row>
    <row r="7877" spans="1:7" x14ac:dyDescent="0.45">
      <c r="A7877">
        <v>0</v>
      </c>
      <c r="B7877">
        <v>0</v>
      </c>
      <c r="C7877" t="s">
        <v>7423</v>
      </c>
      <c r="D7877" t="s">
        <v>7424</v>
      </c>
      <c r="E7877" s="32">
        <f t="shared" si="369"/>
        <v>45592</v>
      </c>
      <c r="F7877" s="51">
        <f t="shared" si="370"/>
        <v>0.72916666666666663</v>
      </c>
      <c r="G7877" s="33">
        <f t="shared" si="371"/>
        <v>45592.729166666664</v>
      </c>
    </row>
    <row r="7878" spans="1:7" x14ac:dyDescent="0.45">
      <c r="A7878">
        <v>0</v>
      </c>
      <c r="B7878">
        <v>0</v>
      </c>
      <c r="C7878" t="s">
        <v>7424</v>
      </c>
      <c r="D7878" t="s">
        <v>7425</v>
      </c>
      <c r="E7878" s="32">
        <f t="shared" si="369"/>
        <v>45592</v>
      </c>
      <c r="F7878" s="51">
        <f t="shared" si="370"/>
        <v>0.75</v>
      </c>
      <c r="G7878" s="33">
        <f t="shared" si="371"/>
        <v>45592.75</v>
      </c>
    </row>
    <row r="7879" spans="1:7" x14ac:dyDescent="0.45">
      <c r="A7879">
        <v>0</v>
      </c>
      <c r="B7879">
        <v>0</v>
      </c>
      <c r="C7879" t="s">
        <v>7425</v>
      </c>
      <c r="D7879" t="s">
        <v>7426</v>
      </c>
      <c r="E7879" s="32">
        <f t="shared" si="369"/>
        <v>45592</v>
      </c>
      <c r="F7879" s="51">
        <f t="shared" si="370"/>
        <v>0.77083333333333337</v>
      </c>
      <c r="G7879" s="33">
        <f t="shared" si="371"/>
        <v>45592.770833333336</v>
      </c>
    </row>
    <row r="7880" spans="1:7" x14ac:dyDescent="0.45">
      <c r="A7880">
        <v>0</v>
      </c>
      <c r="B7880">
        <v>0</v>
      </c>
      <c r="C7880" t="s">
        <v>7426</v>
      </c>
      <c r="D7880" t="s">
        <v>7427</v>
      </c>
      <c r="E7880" s="32">
        <f t="shared" si="369"/>
        <v>45592</v>
      </c>
      <c r="F7880" s="51">
        <f t="shared" si="370"/>
        <v>0.79166666666666663</v>
      </c>
      <c r="G7880" s="33">
        <f t="shared" si="371"/>
        <v>45592.791666666664</v>
      </c>
    </row>
    <row r="7881" spans="1:7" x14ac:dyDescent="0.45">
      <c r="A7881">
        <v>10.222</v>
      </c>
      <c r="B7881">
        <v>60.98</v>
      </c>
      <c r="C7881" t="s">
        <v>7427</v>
      </c>
      <c r="D7881" t="s">
        <v>7428</v>
      </c>
      <c r="E7881" s="32">
        <f t="shared" si="369"/>
        <v>45592</v>
      </c>
      <c r="F7881" s="51">
        <f t="shared" si="370"/>
        <v>0.8125</v>
      </c>
      <c r="G7881" s="33">
        <f t="shared" si="371"/>
        <v>45592.8125</v>
      </c>
    </row>
    <row r="7882" spans="1:7" x14ac:dyDescent="0.45">
      <c r="A7882">
        <v>1.2005999999999999</v>
      </c>
      <c r="B7882">
        <v>7.16</v>
      </c>
      <c r="C7882" t="s">
        <v>7428</v>
      </c>
      <c r="D7882" t="s">
        <v>7429</v>
      </c>
      <c r="E7882" s="32">
        <f t="shared" si="369"/>
        <v>45592</v>
      </c>
      <c r="F7882" s="51">
        <f t="shared" si="370"/>
        <v>0.83333333333333337</v>
      </c>
      <c r="G7882" s="33">
        <f t="shared" si="371"/>
        <v>45592.833333333336</v>
      </c>
    </row>
    <row r="7883" spans="1:7" x14ac:dyDescent="0.45">
      <c r="A7883">
        <v>0</v>
      </c>
      <c r="B7883">
        <v>0</v>
      </c>
      <c r="C7883" t="s">
        <v>7429</v>
      </c>
      <c r="D7883" t="s">
        <v>7430</v>
      </c>
      <c r="E7883" s="32">
        <f t="shared" si="369"/>
        <v>45592</v>
      </c>
      <c r="F7883" s="51">
        <f t="shared" si="370"/>
        <v>0.85416666666666663</v>
      </c>
      <c r="G7883" s="33">
        <f t="shared" si="371"/>
        <v>45592.854166666664</v>
      </c>
    </row>
    <row r="7884" spans="1:7" x14ac:dyDescent="0.45">
      <c r="A7884">
        <v>0</v>
      </c>
      <c r="B7884">
        <v>0</v>
      </c>
      <c r="C7884" t="s">
        <v>7430</v>
      </c>
      <c r="D7884" t="s">
        <v>7431</v>
      </c>
      <c r="E7884" s="32">
        <f t="shared" si="369"/>
        <v>45592</v>
      </c>
      <c r="F7884" s="51">
        <f t="shared" si="370"/>
        <v>0.875</v>
      </c>
      <c r="G7884" s="33">
        <f t="shared" si="371"/>
        <v>45592.875</v>
      </c>
    </row>
    <row r="7885" spans="1:7" x14ac:dyDescent="0.45">
      <c r="A7885">
        <v>0</v>
      </c>
      <c r="B7885">
        <v>0</v>
      </c>
      <c r="C7885" t="s">
        <v>7431</v>
      </c>
      <c r="D7885" t="s">
        <v>7432</v>
      </c>
      <c r="E7885" s="32">
        <f t="shared" si="369"/>
        <v>45592</v>
      </c>
      <c r="F7885" s="51">
        <f t="shared" si="370"/>
        <v>0.89583333333333337</v>
      </c>
      <c r="G7885" s="33">
        <f t="shared" si="371"/>
        <v>45592.895833333336</v>
      </c>
    </row>
    <row r="7886" spans="1:7" x14ac:dyDescent="0.45">
      <c r="A7886">
        <v>0</v>
      </c>
      <c r="B7886">
        <v>0</v>
      </c>
      <c r="C7886" t="s">
        <v>7432</v>
      </c>
      <c r="D7886" t="s">
        <v>7433</v>
      </c>
      <c r="E7886" s="32">
        <f t="shared" si="369"/>
        <v>45592</v>
      </c>
      <c r="F7886" s="51">
        <f t="shared" si="370"/>
        <v>0.91666666666666663</v>
      </c>
      <c r="G7886" s="33">
        <f t="shared" si="371"/>
        <v>45592.916666666664</v>
      </c>
    </row>
    <row r="7887" spans="1:7" x14ac:dyDescent="0.45">
      <c r="A7887">
        <v>3.3700000000000001E-2</v>
      </c>
      <c r="B7887">
        <v>0.2</v>
      </c>
      <c r="C7887" t="s">
        <v>7433</v>
      </c>
      <c r="D7887" t="s">
        <v>7434</v>
      </c>
      <c r="E7887" s="32">
        <f t="shared" si="369"/>
        <v>45592</v>
      </c>
      <c r="F7887" s="51">
        <f t="shared" si="370"/>
        <v>0.9375</v>
      </c>
      <c r="G7887" s="33">
        <f t="shared" si="371"/>
        <v>45592.9375</v>
      </c>
    </row>
    <row r="7888" spans="1:7" x14ac:dyDescent="0.45">
      <c r="A7888">
        <v>0</v>
      </c>
      <c r="B7888">
        <v>0</v>
      </c>
      <c r="C7888" t="s">
        <v>7434</v>
      </c>
      <c r="D7888" t="s">
        <v>7435</v>
      </c>
      <c r="E7888" s="32">
        <f t="shared" si="369"/>
        <v>45592</v>
      </c>
      <c r="F7888" s="51">
        <f t="shared" si="370"/>
        <v>0.95833333333333337</v>
      </c>
      <c r="G7888" s="33">
        <f t="shared" si="371"/>
        <v>45592.958333333336</v>
      </c>
    </row>
    <row r="7889" spans="1:7" x14ac:dyDescent="0.45">
      <c r="A7889">
        <v>0</v>
      </c>
      <c r="B7889">
        <v>0</v>
      </c>
      <c r="C7889" t="s">
        <v>7435</v>
      </c>
      <c r="D7889" t="s">
        <v>7436</v>
      </c>
      <c r="E7889" s="32">
        <f t="shared" si="369"/>
        <v>45592</v>
      </c>
      <c r="F7889" s="51">
        <f t="shared" si="370"/>
        <v>0.97916666666666663</v>
      </c>
      <c r="G7889" s="33">
        <f t="shared" si="371"/>
        <v>45592.979166666664</v>
      </c>
    </row>
    <row r="7890" spans="1:7" x14ac:dyDescent="0.45">
      <c r="A7890">
        <v>0</v>
      </c>
      <c r="B7890">
        <v>0</v>
      </c>
      <c r="C7890" t="s">
        <v>7436</v>
      </c>
      <c r="D7890" t="s">
        <v>7437</v>
      </c>
      <c r="E7890" s="32">
        <f t="shared" si="369"/>
        <v>45593</v>
      </c>
      <c r="F7890" s="51">
        <f t="shared" si="370"/>
        <v>0</v>
      </c>
      <c r="G7890" s="33">
        <f t="shared" si="371"/>
        <v>45593</v>
      </c>
    </row>
    <row r="7891" spans="1:7" x14ac:dyDescent="0.45">
      <c r="A7891">
        <v>0</v>
      </c>
      <c r="B7891">
        <v>0</v>
      </c>
      <c r="C7891" t="s">
        <v>7437</v>
      </c>
      <c r="D7891" t="s">
        <v>7438</v>
      </c>
      <c r="E7891" s="32">
        <f t="shared" si="369"/>
        <v>45593</v>
      </c>
      <c r="F7891" s="51">
        <f t="shared" si="370"/>
        <v>2.0833333333333332E-2</v>
      </c>
      <c r="G7891" s="33">
        <f t="shared" si="371"/>
        <v>45593.020833333336</v>
      </c>
    </row>
    <row r="7892" spans="1:7" x14ac:dyDescent="0.45">
      <c r="A7892">
        <v>0</v>
      </c>
      <c r="B7892">
        <v>0</v>
      </c>
      <c r="C7892" t="s">
        <v>7438</v>
      </c>
      <c r="D7892" t="s">
        <v>7439</v>
      </c>
      <c r="E7892" s="32">
        <f t="shared" si="369"/>
        <v>45593</v>
      </c>
      <c r="F7892" s="51">
        <f t="shared" si="370"/>
        <v>4.1666666666666664E-2</v>
      </c>
      <c r="G7892" s="33">
        <f t="shared" si="371"/>
        <v>45593.041666666664</v>
      </c>
    </row>
    <row r="7893" spans="1:7" x14ac:dyDescent="0.45">
      <c r="A7893">
        <v>0</v>
      </c>
      <c r="B7893">
        <v>0</v>
      </c>
      <c r="C7893" t="s">
        <v>7439</v>
      </c>
      <c r="D7893" t="s">
        <v>7440</v>
      </c>
      <c r="E7893" s="32">
        <f t="shared" si="369"/>
        <v>45593</v>
      </c>
      <c r="F7893" s="51">
        <f t="shared" si="370"/>
        <v>6.25E-2</v>
      </c>
      <c r="G7893" s="33">
        <f t="shared" si="371"/>
        <v>45593.0625</v>
      </c>
    </row>
    <row r="7894" spans="1:7" x14ac:dyDescent="0.45">
      <c r="A7894">
        <v>0</v>
      </c>
      <c r="B7894">
        <v>0</v>
      </c>
      <c r="C7894" t="s">
        <v>7440</v>
      </c>
      <c r="D7894" t="s">
        <v>7441</v>
      </c>
      <c r="E7894" s="32">
        <f t="shared" si="369"/>
        <v>45593</v>
      </c>
      <c r="F7894" s="51">
        <f t="shared" si="370"/>
        <v>8.3333333333333329E-2</v>
      </c>
      <c r="G7894" s="33">
        <f t="shared" si="371"/>
        <v>45593.083333333336</v>
      </c>
    </row>
    <row r="7895" spans="1:7" x14ac:dyDescent="0.45">
      <c r="A7895">
        <v>0</v>
      </c>
      <c r="B7895">
        <v>0</v>
      </c>
      <c r="C7895" t="s">
        <v>7441</v>
      </c>
      <c r="D7895" t="s">
        <v>7442</v>
      </c>
      <c r="E7895" s="32">
        <f t="shared" si="369"/>
        <v>45593</v>
      </c>
      <c r="F7895" s="51">
        <f t="shared" si="370"/>
        <v>0.10416666666666667</v>
      </c>
      <c r="G7895" s="33">
        <f t="shared" si="371"/>
        <v>45593.104166666664</v>
      </c>
    </row>
    <row r="7896" spans="1:7" x14ac:dyDescent="0.45">
      <c r="A7896">
        <v>0</v>
      </c>
      <c r="B7896">
        <v>0</v>
      </c>
      <c r="C7896" t="s">
        <v>7442</v>
      </c>
      <c r="D7896" t="s">
        <v>7443</v>
      </c>
      <c r="E7896" s="32">
        <f t="shared" si="369"/>
        <v>45593</v>
      </c>
      <c r="F7896" s="51">
        <f t="shared" si="370"/>
        <v>0.125</v>
      </c>
      <c r="G7896" s="33">
        <f t="shared" si="371"/>
        <v>45593.125</v>
      </c>
    </row>
    <row r="7897" spans="1:7" x14ac:dyDescent="0.45">
      <c r="A7897">
        <v>0</v>
      </c>
      <c r="B7897">
        <v>0</v>
      </c>
      <c r="C7897" t="s">
        <v>7443</v>
      </c>
      <c r="D7897" t="s">
        <v>7444</v>
      </c>
      <c r="E7897" s="32">
        <f t="shared" si="369"/>
        <v>45593</v>
      </c>
      <c r="F7897" s="51">
        <f t="shared" si="370"/>
        <v>0.14583333333333334</v>
      </c>
      <c r="G7897" s="33">
        <f t="shared" si="371"/>
        <v>45593.145833333336</v>
      </c>
    </row>
    <row r="7898" spans="1:7" x14ac:dyDescent="0.45">
      <c r="A7898">
        <v>0</v>
      </c>
      <c r="B7898">
        <v>0</v>
      </c>
      <c r="C7898" t="s">
        <v>7444</v>
      </c>
      <c r="D7898" t="s">
        <v>7445</v>
      </c>
      <c r="E7898" s="32">
        <f t="shared" si="369"/>
        <v>45593</v>
      </c>
      <c r="F7898" s="51">
        <f t="shared" si="370"/>
        <v>0.16666666666666666</v>
      </c>
      <c r="G7898" s="33">
        <f t="shared" si="371"/>
        <v>45593.166666666664</v>
      </c>
    </row>
    <row r="7899" spans="1:7" x14ac:dyDescent="0.45">
      <c r="A7899">
        <v>0</v>
      </c>
      <c r="B7899">
        <v>0</v>
      </c>
      <c r="C7899" t="s">
        <v>7445</v>
      </c>
      <c r="D7899" t="s">
        <v>7446</v>
      </c>
      <c r="E7899" s="32">
        <f t="shared" si="369"/>
        <v>45593</v>
      </c>
      <c r="F7899" s="51">
        <f t="shared" si="370"/>
        <v>0.1875</v>
      </c>
      <c r="G7899" s="33">
        <f t="shared" si="371"/>
        <v>45593.1875</v>
      </c>
    </row>
    <row r="7900" spans="1:7" x14ac:dyDescent="0.45">
      <c r="A7900">
        <v>0</v>
      </c>
      <c r="B7900">
        <v>0</v>
      </c>
      <c r="C7900" t="s">
        <v>7446</v>
      </c>
      <c r="D7900" t="s">
        <v>7447</v>
      </c>
      <c r="E7900" s="32">
        <f t="shared" si="369"/>
        <v>45593</v>
      </c>
      <c r="F7900" s="51">
        <f t="shared" si="370"/>
        <v>0.20833333333333334</v>
      </c>
      <c r="G7900" s="33">
        <f t="shared" si="371"/>
        <v>45593.208333333336</v>
      </c>
    </row>
    <row r="7901" spans="1:7" x14ac:dyDescent="0.45">
      <c r="A7901">
        <v>0</v>
      </c>
      <c r="B7901">
        <v>0</v>
      </c>
      <c r="C7901" t="s">
        <v>7447</v>
      </c>
      <c r="D7901" t="s">
        <v>7448</v>
      </c>
      <c r="E7901" s="32">
        <f t="shared" si="369"/>
        <v>45593</v>
      </c>
      <c r="F7901" s="51">
        <f t="shared" si="370"/>
        <v>0.22916666666666666</v>
      </c>
      <c r="G7901" s="33">
        <f t="shared" si="371"/>
        <v>45593.229166666664</v>
      </c>
    </row>
    <row r="7902" spans="1:7" x14ac:dyDescent="0.45">
      <c r="A7902">
        <v>0</v>
      </c>
      <c r="B7902">
        <v>0</v>
      </c>
      <c r="C7902" t="s">
        <v>7448</v>
      </c>
      <c r="D7902" t="s">
        <v>7449</v>
      </c>
      <c r="E7902" s="32">
        <f t="shared" si="369"/>
        <v>45593</v>
      </c>
      <c r="F7902" s="51">
        <f t="shared" si="370"/>
        <v>0.25</v>
      </c>
      <c r="G7902" s="33">
        <f t="shared" si="371"/>
        <v>45593.25</v>
      </c>
    </row>
    <row r="7903" spans="1:7" x14ac:dyDescent="0.45">
      <c r="A7903">
        <v>0</v>
      </c>
      <c r="B7903">
        <v>0</v>
      </c>
      <c r="C7903" t="s">
        <v>7449</v>
      </c>
      <c r="D7903" t="s">
        <v>7450</v>
      </c>
      <c r="E7903" s="32">
        <f t="shared" si="369"/>
        <v>45593</v>
      </c>
      <c r="F7903" s="51">
        <f t="shared" si="370"/>
        <v>0.27083333333333331</v>
      </c>
      <c r="G7903" s="33">
        <f t="shared" si="371"/>
        <v>45593.270833333336</v>
      </c>
    </row>
    <row r="7904" spans="1:7" x14ac:dyDescent="0.45">
      <c r="A7904">
        <v>0.26929999999999998</v>
      </c>
      <c r="B7904">
        <v>1.61</v>
      </c>
      <c r="C7904" t="s">
        <v>7450</v>
      </c>
      <c r="D7904" t="s">
        <v>7451</v>
      </c>
      <c r="E7904" s="32">
        <f t="shared" si="369"/>
        <v>45593</v>
      </c>
      <c r="F7904" s="51">
        <f t="shared" si="370"/>
        <v>0.29166666666666669</v>
      </c>
      <c r="G7904" s="33">
        <f t="shared" si="371"/>
        <v>45593.291666666664</v>
      </c>
    </row>
    <row r="7905" spans="1:7" x14ac:dyDescent="0.45">
      <c r="A7905">
        <v>0</v>
      </c>
      <c r="B7905">
        <v>0</v>
      </c>
      <c r="C7905" t="s">
        <v>7451</v>
      </c>
      <c r="D7905" t="s">
        <v>7452</v>
      </c>
      <c r="E7905" s="32">
        <f t="shared" si="369"/>
        <v>45593</v>
      </c>
      <c r="F7905" s="51">
        <f t="shared" si="370"/>
        <v>0.3125</v>
      </c>
      <c r="G7905" s="33">
        <f t="shared" si="371"/>
        <v>45593.3125</v>
      </c>
    </row>
    <row r="7906" spans="1:7" x14ac:dyDescent="0.45">
      <c r="A7906">
        <v>0</v>
      </c>
      <c r="B7906">
        <v>0</v>
      </c>
      <c r="C7906" t="s">
        <v>7452</v>
      </c>
      <c r="D7906" t="s">
        <v>7453</v>
      </c>
      <c r="E7906" s="32">
        <f t="shared" si="369"/>
        <v>45593</v>
      </c>
      <c r="F7906" s="51">
        <f t="shared" si="370"/>
        <v>0.33333333333333331</v>
      </c>
      <c r="G7906" s="33">
        <f t="shared" si="371"/>
        <v>45593.333333333336</v>
      </c>
    </row>
    <row r="7907" spans="1:7" x14ac:dyDescent="0.45">
      <c r="A7907">
        <v>1.12E-2</v>
      </c>
      <c r="B7907">
        <v>7.0000000000000007E-2</v>
      </c>
      <c r="C7907" t="s">
        <v>7453</v>
      </c>
      <c r="D7907" t="s">
        <v>7454</v>
      </c>
      <c r="E7907" s="32">
        <f t="shared" si="369"/>
        <v>45593</v>
      </c>
      <c r="F7907" s="51">
        <f t="shared" si="370"/>
        <v>0.35416666666666669</v>
      </c>
      <c r="G7907" s="33">
        <f t="shared" si="371"/>
        <v>45593.354166666664</v>
      </c>
    </row>
    <row r="7908" spans="1:7" x14ac:dyDescent="0.45">
      <c r="A7908">
        <v>1.12E-2</v>
      </c>
      <c r="B7908">
        <v>7.0000000000000007E-2</v>
      </c>
      <c r="C7908" t="s">
        <v>7454</v>
      </c>
      <c r="D7908" t="s">
        <v>7455</v>
      </c>
      <c r="E7908" s="32">
        <f t="shared" si="369"/>
        <v>45593</v>
      </c>
      <c r="F7908" s="51">
        <f t="shared" si="370"/>
        <v>0.375</v>
      </c>
      <c r="G7908" s="33">
        <f t="shared" si="371"/>
        <v>45593.375</v>
      </c>
    </row>
    <row r="7909" spans="1:7" x14ac:dyDescent="0.45">
      <c r="A7909">
        <v>0</v>
      </c>
      <c r="B7909">
        <v>0</v>
      </c>
      <c r="C7909" t="s">
        <v>7455</v>
      </c>
      <c r="D7909" t="s">
        <v>7456</v>
      </c>
      <c r="E7909" s="32">
        <f t="shared" si="369"/>
        <v>45593</v>
      </c>
      <c r="F7909" s="51">
        <f t="shared" si="370"/>
        <v>0.39583333333333331</v>
      </c>
      <c r="G7909" s="33">
        <f t="shared" si="371"/>
        <v>45593.395833333336</v>
      </c>
    </row>
    <row r="7910" spans="1:7" x14ac:dyDescent="0.45">
      <c r="A7910">
        <v>0.10100000000000001</v>
      </c>
      <c r="B7910">
        <v>0.6</v>
      </c>
      <c r="C7910" t="s">
        <v>7456</v>
      </c>
      <c r="D7910" t="s">
        <v>7457</v>
      </c>
      <c r="E7910" s="32">
        <f t="shared" si="369"/>
        <v>45593</v>
      </c>
      <c r="F7910" s="51">
        <f t="shared" si="370"/>
        <v>0.41666666666666669</v>
      </c>
      <c r="G7910" s="33">
        <f t="shared" si="371"/>
        <v>45593.416666666664</v>
      </c>
    </row>
    <row r="7911" spans="1:7" x14ac:dyDescent="0.45">
      <c r="A7911">
        <v>0.29170000000000001</v>
      </c>
      <c r="B7911">
        <v>1.74</v>
      </c>
      <c r="C7911" t="s">
        <v>7457</v>
      </c>
      <c r="D7911" t="s">
        <v>7458</v>
      </c>
      <c r="E7911" s="32">
        <f t="shared" si="369"/>
        <v>45593</v>
      </c>
      <c r="F7911" s="51">
        <f t="shared" si="370"/>
        <v>0.4375</v>
      </c>
      <c r="G7911" s="33">
        <f t="shared" si="371"/>
        <v>45593.4375</v>
      </c>
    </row>
    <row r="7912" spans="1:7" x14ac:dyDescent="0.45">
      <c r="A7912">
        <v>5.6099999999999997E-2</v>
      </c>
      <c r="B7912">
        <v>0.33</v>
      </c>
      <c r="C7912" t="s">
        <v>7458</v>
      </c>
      <c r="D7912" t="s">
        <v>7459</v>
      </c>
      <c r="E7912" s="32">
        <f t="shared" si="369"/>
        <v>45593</v>
      </c>
      <c r="F7912" s="51">
        <f t="shared" si="370"/>
        <v>0.45833333333333331</v>
      </c>
      <c r="G7912" s="33">
        <f t="shared" si="371"/>
        <v>45593.458333333336</v>
      </c>
    </row>
    <row r="7913" spans="1:7" x14ac:dyDescent="0.45">
      <c r="A7913">
        <v>0.24690000000000001</v>
      </c>
      <c r="B7913">
        <v>1.47</v>
      </c>
      <c r="C7913" t="s">
        <v>7459</v>
      </c>
      <c r="D7913" t="s">
        <v>7460</v>
      </c>
      <c r="E7913" s="32">
        <f t="shared" si="369"/>
        <v>45593</v>
      </c>
      <c r="F7913" s="51">
        <f t="shared" si="370"/>
        <v>0.47916666666666669</v>
      </c>
      <c r="G7913" s="33">
        <f t="shared" si="371"/>
        <v>45593.479166666664</v>
      </c>
    </row>
    <row r="7914" spans="1:7" x14ac:dyDescent="0.45">
      <c r="A7914">
        <v>0.2356</v>
      </c>
      <c r="B7914">
        <v>1.41</v>
      </c>
      <c r="C7914" t="s">
        <v>7460</v>
      </c>
      <c r="D7914" t="s">
        <v>7461</v>
      </c>
      <c r="E7914" s="32">
        <f t="shared" si="369"/>
        <v>45593</v>
      </c>
      <c r="F7914" s="51">
        <f t="shared" si="370"/>
        <v>0.5</v>
      </c>
      <c r="G7914" s="33">
        <f t="shared" si="371"/>
        <v>45593.5</v>
      </c>
    </row>
    <row r="7915" spans="1:7" x14ac:dyDescent="0.45">
      <c r="A7915">
        <v>7.85E-2</v>
      </c>
      <c r="B7915">
        <v>0.47</v>
      </c>
      <c r="C7915" t="s">
        <v>7461</v>
      </c>
      <c r="D7915" t="s">
        <v>7462</v>
      </c>
      <c r="E7915" s="32">
        <f t="shared" si="369"/>
        <v>45593</v>
      </c>
      <c r="F7915" s="51">
        <f t="shared" si="370"/>
        <v>0.52083333333333337</v>
      </c>
      <c r="G7915" s="33">
        <f t="shared" si="371"/>
        <v>45593.520833333336</v>
      </c>
    </row>
    <row r="7916" spans="1:7" x14ac:dyDescent="0.45">
      <c r="A7916">
        <v>0</v>
      </c>
      <c r="B7916">
        <v>0</v>
      </c>
      <c r="C7916" t="s">
        <v>7462</v>
      </c>
      <c r="D7916" t="s">
        <v>7463</v>
      </c>
      <c r="E7916" s="32">
        <f t="shared" si="369"/>
        <v>45593</v>
      </c>
      <c r="F7916" s="51">
        <f t="shared" si="370"/>
        <v>0.54166666666666663</v>
      </c>
      <c r="G7916" s="33">
        <f t="shared" si="371"/>
        <v>45593.541666666664</v>
      </c>
    </row>
    <row r="7917" spans="1:7" x14ac:dyDescent="0.45">
      <c r="A7917">
        <v>0</v>
      </c>
      <c r="B7917">
        <v>0</v>
      </c>
      <c r="C7917" t="s">
        <v>7463</v>
      </c>
      <c r="D7917" t="s">
        <v>7464</v>
      </c>
      <c r="E7917" s="32">
        <f t="shared" si="369"/>
        <v>45593</v>
      </c>
      <c r="F7917" s="51">
        <f t="shared" si="370"/>
        <v>0.5625</v>
      </c>
      <c r="G7917" s="33">
        <f t="shared" si="371"/>
        <v>45593.5625</v>
      </c>
    </row>
    <row r="7918" spans="1:7" x14ac:dyDescent="0.45">
      <c r="A7918">
        <v>0</v>
      </c>
      <c r="B7918">
        <v>0</v>
      </c>
      <c r="C7918" t="s">
        <v>7464</v>
      </c>
      <c r="D7918" t="s">
        <v>7465</v>
      </c>
      <c r="E7918" s="32">
        <f t="shared" si="369"/>
        <v>45593</v>
      </c>
      <c r="F7918" s="51">
        <f t="shared" si="370"/>
        <v>0.58333333333333337</v>
      </c>
      <c r="G7918" s="33">
        <f t="shared" si="371"/>
        <v>45593.583333333336</v>
      </c>
    </row>
    <row r="7919" spans="1:7" x14ac:dyDescent="0.45">
      <c r="A7919">
        <v>0</v>
      </c>
      <c r="B7919">
        <v>0</v>
      </c>
      <c r="C7919" t="s">
        <v>7465</v>
      </c>
      <c r="D7919" t="s">
        <v>7466</v>
      </c>
      <c r="E7919" s="32">
        <f t="shared" si="369"/>
        <v>45593</v>
      </c>
      <c r="F7919" s="51">
        <f t="shared" si="370"/>
        <v>0.60416666666666663</v>
      </c>
      <c r="G7919" s="33">
        <f t="shared" si="371"/>
        <v>45593.604166666664</v>
      </c>
    </row>
    <row r="7920" spans="1:7" x14ac:dyDescent="0.45">
      <c r="A7920">
        <v>0</v>
      </c>
      <c r="B7920">
        <v>0</v>
      </c>
      <c r="C7920" t="s">
        <v>7466</v>
      </c>
      <c r="D7920" t="s">
        <v>7467</v>
      </c>
      <c r="E7920" s="32">
        <f t="shared" si="369"/>
        <v>45593</v>
      </c>
      <c r="F7920" s="51">
        <f t="shared" si="370"/>
        <v>0.625</v>
      </c>
      <c r="G7920" s="33">
        <f t="shared" si="371"/>
        <v>45593.625</v>
      </c>
    </row>
    <row r="7921" spans="1:7" x14ac:dyDescent="0.45">
      <c r="A7921">
        <v>8.9800000000000005E-2</v>
      </c>
      <c r="B7921">
        <v>0.54</v>
      </c>
      <c r="C7921" t="s">
        <v>7467</v>
      </c>
      <c r="D7921" t="s">
        <v>7468</v>
      </c>
      <c r="E7921" s="32">
        <f t="shared" si="369"/>
        <v>45593</v>
      </c>
      <c r="F7921" s="51">
        <f t="shared" si="370"/>
        <v>0.64583333333333337</v>
      </c>
      <c r="G7921" s="33">
        <f t="shared" si="371"/>
        <v>45593.645833333336</v>
      </c>
    </row>
    <row r="7922" spans="1:7" x14ac:dyDescent="0.45">
      <c r="A7922">
        <v>0</v>
      </c>
      <c r="B7922">
        <v>0</v>
      </c>
      <c r="C7922" t="s">
        <v>7468</v>
      </c>
      <c r="D7922" t="s">
        <v>7469</v>
      </c>
      <c r="E7922" s="32">
        <f t="shared" si="369"/>
        <v>45593</v>
      </c>
      <c r="F7922" s="51">
        <f t="shared" si="370"/>
        <v>0.66666666666666663</v>
      </c>
      <c r="G7922" s="33">
        <f t="shared" si="371"/>
        <v>45593.666666666664</v>
      </c>
    </row>
    <row r="7923" spans="1:7" x14ac:dyDescent="0.45">
      <c r="A7923">
        <v>0</v>
      </c>
      <c r="B7923">
        <v>0</v>
      </c>
      <c r="C7923" t="s">
        <v>7469</v>
      </c>
      <c r="D7923" t="s">
        <v>7470</v>
      </c>
      <c r="E7923" s="32">
        <f t="shared" si="369"/>
        <v>45593</v>
      </c>
      <c r="F7923" s="51">
        <f t="shared" si="370"/>
        <v>0.6875</v>
      </c>
      <c r="G7923" s="33">
        <f t="shared" si="371"/>
        <v>45593.6875</v>
      </c>
    </row>
    <row r="7924" spans="1:7" x14ac:dyDescent="0.45">
      <c r="A7924">
        <v>0</v>
      </c>
      <c r="B7924">
        <v>0</v>
      </c>
      <c r="C7924" t="s">
        <v>7470</v>
      </c>
      <c r="D7924" t="s">
        <v>7471</v>
      </c>
      <c r="E7924" s="32">
        <f t="shared" si="369"/>
        <v>45593</v>
      </c>
      <c r="F7924" s="51">
        <f t="shared" si="370"/>
        <v>0.70833333333333337</v>
      </c>
      <c r="G7924" s="33">
        <f t="shared" si="371"/>
        <v>45593.708333333336</v>
      </c>
    </row>
    <row r="7925" spans="1:7" x14ac:dyDescent="0.45">
      <c r="A7925">
        <v>0</v>
      </c>
      <c r="B7925">
        <v>0</v>
      </c>
      <c r="C7925" t="s">
        <v>7471</v>
      </c>
      <c r="D7925" t="s">
        <v>7472</v>
      </c>
      <c r="E7925" s="32">
        <f t="shared" si="369"/>
        <v>45593</v>
      </c>
      <c r="F7925" s="51">
        <f t="shared" si="370"/>
        <v>0.72916666666666663</v>
      </c>
      <c r="G7925" s="33">
        <f t="shared" si="371"/>
        <v>45593.729166666664</v>
      </c>
    </row>
    <row r="7926" spans="1:7" x14ac:dyDescent="0.45">
      <c r="A7926">
        <v>0</v>
      </c>
      <c r="B7926">
        <v>0</v>
      </c>
      <c r="C7926" t="s">
        <v>7472</v>
      </c>
      <c r="D7926" t="s">
        <v>7473</v>
      </c>
      <c r="E7926" s="32">
        <f t="shared" si="369"/>
        <v>45593</v>
      </c>
      <c r="F7926" s="51">
        <f t="shared" si="370"/>
        <v>0.75</v>
      </c>
      <c r="G7926" s="33">
        <f t="shared" si="371"/>
        <v>45593.75</v>
      </c>
    </row>
    <row r="7927" spans="1:7" x14ac:dyDescent="0.45">
      <c r="A7927">
        <v>0</v>
      </c>
      <c r="B7927">
        <v>0</v>
      </c>
      <c r="C7927" t="s">
        <v>7473</v>
      </c>
      <c r="D7927" t="s">
        <v>7474</v>
      </c>
      <c r="E7927" s="32">
        <f t="shared" si="369"/>
        <v>45593</v>
      </c>
      <c r="F7927" s="51">
        <f t="shared" si="370"/>
        <v>0.77083333333333337</v>
      </c>
      <c r="G7927" s="33">
        <f t="shared" si="371"/>
        <v>45593.770833333336</v>
      </c>
    </row>
    <row r="7928" spans="1:7" x14ac:dyDescent="0.45">
      <c r="A7928">
        <v>0</v>
      </c>
      <c r="B7928">
        <v>0</v>
      </c>
      <c r="C7928" t="s">
        <v>7474</v>
      </c>
      <c r="D7928" t="s">
        <v>7475</v>
      </c>
      <c r="E7928" s="32">
        <f t="shared" si="369"/>
        <v>45593</v>
      </c>
      <c r="F7928" s="51">
        <f t="shared" si="370"/>
        <v>0.79166666666666663</v>
      </c>
      <c r="G7928" s="33">
        <f t="shared" si="371"/>
        <v>45593.791666666664</v>
      </c>
    </row>
    <row r="7929" spans="1:7" x14ac:dyDescent="0.45">
      <c r="A7929">
        <v>0.30299999999999999</v>
      </c>
      <c r="B7929">
        <v>1.81</v>
      </c>
      <c r="C7929" t="s">
        <v>7475</v>
      </c>
      <c r="D7929" t="s">
        <v>7476</v>
      </c>
      <c r="E7929" s="32">
        <f t="shared" si="369"/>
        <v>45593</v>
      </c>
      <c r="F7929" s="51">
        <f t="shared" si="370"/>
        <v>0.8125</v>
      </c>
      <c r="G7929" s="33">
        <f t="shared" si="371"/>
        <v>45593.8125</v>
      </c>
    </row>
    <row r="7930" spans="1:7" x14ac:dyDescent="0.45">
      <c r="A7930">
        <v>0.53859999999999997</v>
      </c>
      <c r="B7930">
        <v>3.21</v>
      </c>
      <c r="C7930" t="s">
        <v>7476</v>
      </c>
      <c r="D7930" t="s">
        <v>7477</v>
      </c>
      <c r="E7930" s="32">
        <f t="shared" si="369"/>
        <v>45593</v>
      </c>
      <c r="F7930" s="51">
        <f t="shared" si="370"/>
        <v>0.83333333333333337</v>
      </c>
      <c r="G7930" s="33">
        <f t="shared" si="371"/>
        <v>45593.833333333336</v>
      </c>
    </row>
    <row r="7931" spans="1:7" x14ac:dyDescent="0.45">
      <c r="A7931">
        <v>0</v>
      </c>
      <c r="B7931">
        <v>0</v>
      </c>
      <c r="C7931" t="s">
        <v>7477</v>
      </c>
      <c r="D7931" t="s">
        <v>7478</v>
      </c>
      <c r="E7931" s="32">
        <f t="shared" si="369"/>
        <v>45593</v>
      </c>
      <c r="F7931" s="51">
        <f t="shared" si="370"/>
        <v>0.85416666666666663</v>
      </c>
      <c r="G7931" s="33">
        <f t="shared" si="371"/>
        <v>45593.854166666664</v>
      </c>
    </row>
    <row r="7932" spans="1:7" x14ac:dyDescent="0.45">
      <c r="A7932">
        <v>0</v>
      </c>
      <c r="B7932">
        <v>0</v>
      </c>
      <c r="C7932" t="s">
        <v>7478</v>
      </c>
      <c r="D7932" t="s">
        <v>7479</v>
      </c>
      <c r="E7932" s="32">
        <f t="shared" si="369"/>
        <v>45593</v>
      </c>
      <c r="F7932" s="51">
        <f t="shared" si="370"/>
        <v>0.875</v>
      </c>
      <c r="G7932" s="33">
        <f t="shared" si="371"/>
        <v>45593.875</v>
      </c>
    </row>
    <row r="7933" spans="1:7" x14ac:dyDescent="0.45">
      <c r="A7933">
        <v>0</v>
      </c>
      <c r="B7933">
        <v>0</v>
      </c>
      <c r="C7933" t="s">
        <v>7479</v>
      </c>
      <c r="D7933" t="s">
        <v>7480</v>
      </c>
      <c r="E7933" s="32">
        <f t="shared" si="369"/>
        <v>45593</v>
      </c>
      <c r="F7933" s="51">
        <f t="shared" si="370"/>
        <v>0.89583333333333337</v>
      </c>
      <c r="G7933" s="33">
        <f t="shared" si="371"/>
        <v>45593.895833333336</v>
      </c>
    </row>
    <row r="7934" spans="1:7" x14ac:dyDescent="0.45">
      <c r="A7934">
        <v>0.41520000000000001</v>
      </c>
      <c r="B7934">
        <v>2.48</v>
      </c>
      <c r="C7934" t="s">
        <v>7480</v>
      </c>
      <c r="D7934" t="s">
        <v>7481</v>
      </c>
      <c r="E7934" s="32">
        <f t="shared" si="369"/>
        <v>45593</v>
      </c>
      <c r="F7934" s="51">
        <f t="shared" si="370"/>
        <v>0.91666666666666663</v>
      </c>
      <c r="G7934" s="33">
        <f t="shared" si="371"/>
        <v>45593.916666666664</v>
      </c>
    </row>
    <row r="7935" spans="1:7" x14ac:dyDescent="0.45">
      <c r="A7935">
        <v>0</v>
      </c>
      <c r="B7935">
        <v>0</v>
      </c>
      <c r="C7935" t="s">
        <v>7481</v>
      </c>
      <c r="D7935" t="s">
        <v>7482</v>
      </c>
      <c r="E7935" s="32">
        <f t="shared" si="369"/>
        <v>45593</v>
      </c>
      <c r="F7935" s="51">
        <f t="shared" si="370"/>
        <v>0.9375</v>
      </c>
      <c r="G7935" s="33">
        <f t="shared" si="371"/>
        <v>45593.9375</v>
      </c>
    </row>
    <row r="7936" spans="1:7" x14ac:dyDescent="0.45">
      <c r="A7936">
        <v>0</v>
      </c>
      <c r="B7936">
        <v>0</v>
      </c>
      <c r="C7936" t="s">
        <v>7482</v>
      </c>
      <c r="D7936" t="s">
        <v>7483</v>
      </c>
      <c r="E7936" s="32">
        <f t="shared" si="369"/>
        <v>45593</v>
      </c>
      <c r="F7936" s="51">
        <f t="shared" si="370"/>
        <v>0.95833333333333337</v>
      </c>
      <c r="G7936" s="33">
        <f t="shared" si="371"/>
        <v>45593.958333333336</v>
      </c>
    </row>
    <row r="7937" spans="1:7" x14ac:dyDescent="0.45">
      <c r="A7937">
        <v>0</v>
      </c>
      <c r="B7937">
        <v>0</v>
      </c>
      <c r="C7937" t="s">
        <v>7483</v>
      </c>
      <c r="D7937" t="s">
        <v>7484</v>
      </c>
      <c r="E7937" s="32">
        <f t="shared" si="369"/>
        <v>45593</v>
      </c>
      <c r="F7937" s="51">
        <f t="shared" si="370"/>
        <v>0.97916666666666663</v>
      </c>
      <c r="G7937" s="33">
        <f t="shared" si="371"/>
        <v>45593.979166666664</v>
      </c>
    </row>
    <row r="7938" spans="1:7" x14ac:dyDescent="0.45">
      <c r="A7938">
        <v>0</v>
      </c>
      <c r="B7938">
        <v>0</v>
      </c>
      <c r="C7938" t="s">
        <v>7484</v>
      </c>
      <c r="D7938" t="s">
        <v>7485</v>
      </c>
      <c r="E7938" s="32">
        <f t="shared" si="369"/>
        <v>45594</v>
      </c>
      <c r="F7938" s="51">
        <f t="shared" si="370"/>
        <v>0</v>
      </c>
      <c r="G7938" s="33">
        <f t="shared" si="371"/>
        <v>45594</v>
      </c>
    </row>
    <row r="7939" spans="1:7" x14ac:dyDescent="0.45">
      <c r="A7939">
        <v>0</v>
      </c>
      <c r="B7939">
        <v>0</v>
      </c>
      <c r="C7939" t="s">
        <v>7485</v>
      </c>
      <c r="D7939" t="s">
        <v>7486</v>
      </c>
      <c r="E7939" s="32">
        <f t="shared" si="369"/>
        <v>45594</v>
      </c>
      <c r="F7939" s="51">
        <f t="shared" si="370"/>
        <v>2.0833333333333332E-2</v>
      </c>
      <c r="G7939" s="33">
        <f t="shared" si="371"/>
        <v>45594.020833333336</v>
      </c>
    </row>
    <row r="7940" spans="1:7" x14ac:dyDescent="0.45">
      <c r="A7940">
        <v>0</v>
      </c>
      <c r="B7940">
        <v>0</v>
      </c>
      <c r="C7940" t="s">
        <v>7486</v>
      </c>
      <c r="D7940" t="s">
        <v>7487</v>
      </c>
      <c r="E7940" s="32">
        <f t="shared" ref="E7940:E8003" si="372">DATE(MID(C7940,2,4),MID(C7940,7,2),MID(C7940,10,2))</f>
        <v>45594</v>
      </c>
      <c r="F7940" s="51">
        <f t="shared" ref="F7940:F8003" si="373">TIME(MID(C7940,13,2),MID(C7940,16,2),0)</f>
        <v>4.1666666666666664E-2</v>
      </c>
      <c r="G7940" s="33">
        <f t="shared" ref="G7940:G8003" si="374">E7940+F7940</f>
        <v>45594.041666666664</v>
      </c>
    </row>
    <row r="7941" spans="1:7" x14ac:dyDescent="0.45">
      <c r="A7941">
        <v>0</v>
      </c>
      <c r="B7941">
        <v>0</v>
      </c>
      <c r="C7941" t="s">
        <v>7487</v>
      </c>
      <c r="D7941" t="s">
        <v>7488</v>
      </c>
      <c r="E7941" s="32">
        <f t="shared" si="372"/>
        <v>45594</v>
      </c>
      <c r="F7941" s="51">
        <f t="shared" si="373"/>
        <v>6.25E-2</v>
      </c>
      <c r="G7941" s="33">
        <f t="shared" si="374"/>
        <v>45594.0625</v>
      </c>
    </row>
    <row r="7942" spans="1:7" x14ac:dyDescent="0.45">
      <c r="A7942">
        <v>0</v>
      </c>
      <c r="B7942">
        <v>0</v>
      </c>
      <c r="C7942" t="s">
        <v>7488</v>
      </c>
      <c r="D7942" t="s">
        <v>7489</v>
      </c>
      <c r="E7942" s="32">
        <f t="shared" si="372"/>
        <v>45594</v>
      </c>
      <c r="F7942" s="51">
        <f t="shared" si="373"/>
        <v>8.3333333333333329E-2</v>
      </c>
      <c r="G7942" s="33">
        <f t="shared" si="374"/>
        <v>45594.083333333336</v>
      </c>
    </row>
    <row r="7943" spans="1:7" x14ac:dyDescent="0.45">
      <c r="A7943">
        <v>0</v>
      </c>
      <c r="B7943">
        <v>0</v>
      </c>
      <c r="C7943" t="s">
        <v>7489</v>
      </c>
      <c r="D7943" t="s">
        <v>7490</v>
      </c>
      <c r="E7943" s="32">
        <f t="shared" si="372"/>
        <v>45594</v>
      </c>
      <c r="F7943" s="51">
        <f t="shared" si="373"/>
        <v>0.10416666666666667</v>
      </c>
      <c r="G7943" s="33">
        <f t="shared" si="374"/>
        <v>45594.104166666664</v>
      </c>
    </row>
    <row r="7944" spans="1:7" x14ac:dyDescent="0.45">
      <c r="A7944">
        <v>0</v>
      </c>
      <c r="B7944">
        <v>0</v>
      </c>
      <c r="C7944" t="s">
        <v>7490</v>
      </c>
      <c r="D7944" t="s">
        <v>7491</v>
      </c>
      <c r="E7944" s="32">
        <f t="shared" si="372"/>
        <v>45594</v>
      </c>
      <c r="F7944" s="51">
        <f t="shared" si="373"/>
        <v>0.125</v>
      </c>
      <c r="G7944" s="33">
        <f t="shared" si="374"/>
        <v>45594.125</v>
      </c>
    </row>
    <row r="7945" spans="1:7" x14ac:dyDescent="0.45">
      <c r="A7945">
        <v>0</v>
      </c>
      <c r="B7945">
        <v>0</v>
      </c>
      <c r="C7945" t="s">
        <v>7491</v>
      </c>
      <c r="D7945" t="s">
        <v>7492</v>
      </c>
      <c r="E7945" s="32">
        <f t="shared" si="372"/>
        <v>45594</v>
      </c>
      <c r="F7945" s="51">
        <f t="shared" si="373"/>
        <v>0.14583333333333334</v>
      </c>
      <c r="G7945" s="33">
        <f t="shared" si="374"/>
        <v>45594.145833333336</v>
      </c>
    </row>
    <row r="7946" spans="1:7" x14ac:dyDescent="0.45">
      <c r="A7946">
        <v>0</v>
      </c>
      <c r="B7946">
        <v>0</v>
      </c>
      <c r="C7946" t="s">
        <v>7492</v>
      </c>
      <c r="D7946" t="s">
        <v>7493</v>
      </c>
      <c r="E7946" s="32">
        <f t="shared" si="372"/>
        <v>45594</v>
      </c>
      <c r="F7946" s="51">
        <f t="shared" si="373"/>
        <v>0.16666666666666666</v>
      </c>
      <c r="G7946" s="33">
        <f t="shared" si="374"/>
        <v>45594.166666666664</v>
      </c>
    </row>
    <row r="7947" spans="1:7" x14ac:dyDescent="0.45">
      <c r="A7947">
        <v>0</v>
      </c>
      <c r="B7947">
        <v>0</v>
      </c>
      <c r="C7947" t="s">
        <v>7493</v>
      </c>
      <c r="D7947" t="s">
        <v>7494</v>
      </c>
      <c r="E7947" s="32">
        <f t="shared" si="372"/>
        <v>45594</v>
      </c>
      <c r="F7947" s="51">
        <f t="shared" si="373"/>
        <v>0.1875</v>
      </c>
      <c r="G7947" s="33">
        <f t="shared" si="374"/>
        <v>45594.1875</v>
      </c>
    </row>
    <row r="7948" spans="1:7" x14ac:dyDescent="0.45">
      <c r="A7948">
        <v>0</v>
      </c>
      <c r="B7948">
        <v>0</v>
      </c>
      <c r="C7948" t="s">
        <v>7494</v>
      </c>
      <c r="D7948" t="s">
        <v>7495</v>
      </c>
      <c r="E7948" s="32">
        <f t="shared" si="372"/>
        <v>45594</v>
      </c>
      <c r="F7948" s="51">
        <f t="shared" si="373"/>
        <v>0.20833333333333334</v>
      </c>
      <c r="G7948" s="33">
        <f t="shared" si="374"/>
        <v>45594.208333333336</v>
      </c>
    </row>
    <row r="7949" spans="1:7" x14ac:dyDescent="0.45">
      <c r="A7949">
        <v>0</v>
      </c>
      <c r="B7949">
        <v>0</v>
      </c>
      <c r="C7949" t="s">
        <v>7495</v>
      </c>
      <c r="D7949" t="s">
        <v>7496</v>
      </c>
      <c r="E7949" s="32">
        <f t="shared" si="372"/>
        <v>45594</v>
      </c>
      <c r="F7949" s="51">
        <f t="shared" si="373"/>
        <v>0.22916666666666666</v>
      </c>
      <c r="G7949" s="33">
        <f t="shared" si="374"/>
        <v>45594.229166666664</v>
      </c>
    </row>
    <row r="7950" spans="1:7" x14ac:dyDescent="0.45">
      <c r="A7950">
        <v>0</v>
      </c>
      <c r="B7950">
        <v>0</v>
      </c>
      <c r="C7950" t="s">
        <v>7496</v>
      </c>
      <c r="D7950" t="s">
        <v>7497</v>
      </c>
      <c r="E7950" s="32">
        <f t="shared" si="372"/>
        <v>45594</v>
      </c>
      <c r="F7950" s="51">
        <f t="shared" si="373"/>
        <v>0.25</v>
      </c>
      <c r="G7950" s="33">
        <f t="shared" si="374"/>
        <v>45594.25</v>
      </c>
    </row>
    <row r="7951" spans="1:7" x14ac:dyDescent="0.45">
      <c r="A7951">
        <v>0</v>
      </c>
      <c r="B7951">
        <v>0</v>
      </c>
      <c r="C7951" t="s">
        <v>7497</v>
      </c>
      <c r="D7951" t="s">
        <v>7498</v>
      </c>
      <c r="E7951" s="32">
        <f t="shared" si="372"/>
        <v>45594</v>
      </c>
      <c r="F7951" s="51">
        <f t="shared" si="373"/>
        <v>0.27083333333333331</v>
      </c>
      <c r="G7951" s="33">
        <f t="shared" si="374"/>
        <v>45594.270833333336</v>
      </c>
    </row>
    <row r="7952" spans="1:7" x14ac:dyDescent="0.45">
      <c r="A7952">
        <v>0</v>
      </c>
      <c r="B7952">
        <v>0</v>
      </c>
      <c r="C7952" t="s">
        <v>7498</v>
      </c>
      <c r="D7952" t="s">
        <v>7499</v>
      </c>
      <c r="E7952" s="32">
        <f t="shared" si="372"/>
        <v>45594</v>
      </c>
      <c r="F7952" s="51">
        <f t="shared" si="373"/>
        <v>0.29166666666666669</v>
      </c>
      <c r="G7952" s="33">
        <f t="shared" si="374"/>
        <v>45594.291666666664</v>
      </c>
    </row>
    <row r="7953" spans="1:7" x14ac:dyDescent="0.45">
      <c r="A7953">
        <v>0.4264</v>
      </c>
      <c r="B7953">
        <v>2.54</v>
      </c>
      <c r="C7953" t="s">
        <v>7499</v>
      </c>
      <c r="D7953" t="s">
        <v>7500</v>
      </c>
      <c r="E7953" s="32">
        <f t="shared" si="372"/>
        <v>45594</v>
      </c>
      <c r="F7953" s="51">
        <f t="shared" si="373"/>
        <v>0.3125</v>
      </c>
      <c r="G7953" s="33">
        <f t="shared" si="374"/>
        <v>45594.3125</v>
      </c>
    </row>
    <row r="7954" spans="1:7" x14ac:dyDescent="0.45">
      <c r="A7954">
        <v>0</v>
      </c>
      <c r="B7954">
        <v>0</v>
      </c>
      <c r="C7954" t="s">
        <v>7500</v>
      </c>
      <c r="D7954" t="s">
        <v>7501</v>
      </c>
      <c r="E7954" s="32">
        <f t="shared" si="372"/>
        <v>45594</v>
      </c>
      <c r="F7954" s="51">
        <f t="shared" si="373"/>
        <v>0.33333333333333331</v>
      </c>
      <c r="G7954" s="33">
        <f t="shared" si="374"/>
        <v>45594.333333333336</v>
      </c>
    </row>
    <row r="7955" spans="1:7" x14ac:dyDescent="0.45">
      <c r="A7955">
        <v>6.7299999999999999E-2</v>
      </c>
      <c r="B7955">
        <v>0.4</v>
      </c>
      <c r="C7955" t="s">
        <v>7501</v>
      </c>
      <c r="D7955" t="s">
        <v>7502</v>
      </c>
      <c r="E7955" s="32">
        <f t="shared" si="372"/>
        <v>45594</v>
      </c>
      <c r="F7955" s="51">
        <f t="shared" si="373"/>
        <v>0.35416666666666669</v>
      </c>
      <c r="G7955" s="33">
        <f t="shared" si="374"/>
        <v>45594.354166666664</v>
      </c>
    </row>
    <row r="7956" spans="1:7" x14ac:dyDescent="0.45">
      <c r="A7956">
        <v>0</v>
      </c>
      <c r="B7956">
        <v>0</v>
      </c>
      <c r="C7956" t="s">
        <v>7502</v>
      </c>
      <c r="D7956" t="s">
        <v>7503</v>
      </c>
      <c r="E7956" s="32">
        <f t="shared" si="372"/>
        <v>45594</v>
      </c>
      <c r="F7956" s="51">
        <f t="shared" si="373"/>
        <v>0.375</v>
      </c>
      <c r="G7956" s="33">
        <f t="shared" si="374"/>
        <v>45594.375</v>
      </c>
    </row>
    <row r="7957" spans="1:7" x14ac:dyDescent="0.45">
      <c r="A7957">
        <v>1.12E-2</v>
      </c>
      <c r="B7957">
        <v>7.0000000000000007E-2</v>
      </c>
      <c r="C7957" t="s">
        <v>7503</v>
      </c>
      <c r="D7957" t="s">
        <v>7504</v>
      </c>
      <c r="E7957" s="32">
        <f t="shared" si="372"/>
        <v>45594</v>
      </c>
      <c r="F7957" s="51">
        <f t="shared" si="373"/>
        <v>0.39583333333333331</v>
      </c>
      <c r="G7957" s="33">
        <f t="shared" si="374"/>
        <v>45594.395833333336</v>
      </c>
    </row>
    <row r="7958" spans="1:7" x14ac:dyDescent="0.45">
      <c r="A7958">
        <v>1.12E-2</v>
      </c>
      <c r="B7958">
        <v>7.0000000000000007E-2</v>
      </c>
      <c r="C7958" t="s">
        <v>7504</v>
      </c>
      <c r="D7958" t="s">
        <v>7505</v>
      </c>
      <c r="E7958" s="32">
        <f t="shared" si="372"/>
        <v>45594</v>
      </c>
      <c r="F7958" s="51">
        <f t="shared" si="373"/>
        <v>0.41666666666666669</v>
      </c>
      <c r="G7958" s="33">
        <f t="shared" si="374"/>
        <v>45594.416666666664</v>
      </c>
    </row>
    <row r="7959" spans="1:7" x14ac:dyDescent="0.45">
      <c r="A7959">
        <v>0</v>
      </c>
      <c r="B7959">
        <v>0</v>
      </c>
      <c r="C7959" t="s">
        <v>7505</v>
      </c>
      <c r="D7959" t="s">
        <v>7506</v>
      </c>
      <c r="E7959" s="32">
        <f t="shared" si="372"/>
        <v>45594</v>
      </c>
      <c r="F7959" s="51">
        <f t="shared" si="373"/>
        <v>0.4375</v>
      </c>
      <c r="G7959" s="33">
        <f t="shared" si="374"/>
        <v>45594.4375</v>
      </c>
    </row>
    <row r="7960" spans="1:7" x14ac:dyDescent="0.45">
      <c r="A7960">
        <v>0</v>
      </c>
      <c r="B7960">
        <v>0</v>
      </c>
      <c r="C7960" t="s">
        <v>7506</v>
      </c>
      <c r="D7960" t="s">
        <v>7507</v>
      </c>
      <c r="E7960" s="32">
        <f t="shared" si="372"/>
        <v>45594</v>
      </c>
      <c r="F7960" s="51">
        <f t="shared" si="373"/>
        <v>0.45833333333333331</v>
      </c>
      <c r="G7960" s="33">
        <f t="shared" si="374"/>
        <v>45594.458333333336</v>
      </c>
    </row>
    <row r="7961" spans="1:7" x14ac:dyDescent="0.45">
      <c r="A7961">
        <v>0</v>
      </c>
      <c r="B7961">
        <v>0</v>
      </c>
      <c r="C7961" t="s">
        <v>7507</v>
      </c>
      <c r="D7961" t="s">
        <v>7508</v>
      </c>
      <c r="E7961" s="32">
        <f t="shared" si="372"/>
        <v>45594</v>
      </c>
      <c r="F7961" s="51">
        <f t="shared" si="373"/>
        <v>0.47916666666666669</v>
      </c>
      <c r="G7961" s="33">
        <f t="shared" si="374"/>
        <v>45594.479166666664</v>
      </c>
    </row>
    <row r="7962" spans="1:7" x14ac:dyDescent="0.45">
      <c r="A7962">
        <v>0</v>
      </c>
      <c r="B7962">
        <v>0</v>
      </c>
      <c r="C7962" t="s">
        <v>7508</v>
      </c>
      <c r="D7962" t="s">
        <v>7509</v>
      </c>
      <c r="E7962" s="32">
        <f t="shared" si="372"/>
        <v>45594</v>
      </c>
      <c r="F7962" s="51">
        <f t="shared" si="373"/>
        <v>0.5</v>
      </c>
      <c r="G7962" s="33">
        <f t="shared" si="374"/>
        <v>45594.5</v>
      </c>
    </row>
    <row r="7963" spans="1:7" x14ac:dyDescent="0.45">
      <c r="A7963">
        <v>0</v>
      </c>
      <c r="B7963">
        <v>0</v>
      </c>
      <c r="C7963" t="s">
        <v>7509</v>
      </c>
      <c r="D7963" t="s">
        <v>7510</v>
      </c>
      <c r="E7963" s="32">
        <f t="shared" si="372"/>
        <v>45594</v>
      </c>
      <c r="F7963" s="51">
        <f t="shared" si="373"/>
        <v>0.52083333333333337</v>
      </c>
      <c r="G7963" s="33">
        <f t="shared" si="374"/>
        <v>45594.520833333336</v>
      </c>
    </row>
    <row r="7964" spans="1:7" x14ac:dyDescent="0.45">
      <c r="A7964">
        <v>0</v>
      </c>
      <c r="B7964">
        <v>0</v>
      </c>
      <c r="C7964" t="s">
        <v>7510</v>
      </c>
      <c r="D7964" t="s">
        <v>7511</v>
      </c>
      <c r="E7964" s="32">
        <f t="shared" si="372"/>
        <v>45594</v>
      </c>
      <c r="F7964" s="51">
        <f t="shared" si="373"/>
        <v>0.54166666666666663</v>
      </c>
      <c r="G7964" s="33">
        <f t="shared" si="374"/>
        <v>45594.541666666664</v>
      </c>
    </row>
    <row r="7965" spans="1:7" x14ac:dyDescent="0.45">
      <c r="A7965">
        <v>0</v>
      </c>
      <c r="B7965">
        <v>0</v>
      </c>
      <c r="C7965" t="s">
        <v>7511</v>
      </c>
      <c r="D7965" t="s">
        <v>7512</v>
      </c>
      <c r="E7965" s="32">
        <f t="shared" si="372"/>
        <v>45594</v>
      </c>
      <c r="F7965" s="51">
        <f t="shared" si="373"/>
        <v>0.5625</v>
      </c>
      <c r="G7965" s="33">
        <f t="shared" si="374"/>
        <v>45594.5625</v>
      </c>
    </row>
    <row r="7966" spans="1:7" x14ac:dyDescent="0.45">
      <c r="A7966">
        <v>2.24E-2</v>
      </c>
      <c r="B7966">
        <v>0.13</v>
      </c>
      <c r="C7966" t="s">
        <v>7512</v>
      </c>
      <c r="D7966" t="s">
        <v>7513</v>
      </c>
      <c r="E7966" s="32">
        <f t="shared" si="372"/>
        <v>45594</v>
      </c>
      <c r="F7966" s="51">
        <f t="shared" si="373"/>
        <v>0.58333333333333337</v>
      </c>
      <c r="G7966" s="33">
        <f t="shared" si="374"/>
        <v>45594.583333333336</v>
      </c>
    </row>
    <row r="7967" spans="1:7" x14ac:dyDescent="0.45">
      <c r="A7967">
        <v>0</v>
      </c>
      <c r="B7967">
        <v>0</v>
      </c>
      <c r="C7967" t="s">
        <v>7513</v>
      </c>
      <c r="D7967" t="s">
        <v>7514</v>
      </c>
      <c r="E7967" s="32">
        <f t="shared" si="372"/>
        <v>45594</v>
      </c>
      <c r="F7967" s="51">
        <f t="shared" si="373"/>
        <v>0.60416666666666663</v>
      </c>
      <c r="G7967" s="33">
        <f t="shared" si="374"/>
        <v>45594.604166666664</v>
      </c>
    </row>
    <row r="7968" spans="1:7" x14ac:dyDescent="0.45">
      <c r="A7968">
        <v>0</v>
      </c>
      <c r="B7968">
        <v>0</v>
      </c>
      <c r="C7968" t="s">
        <v>7514</v>
      </c>
      <c r="D7968" t="s">
        <v>7515</v>
      </c>
      <c r="E7968" s="32">
        <f t="shared" si="372"/>
        <v>45594</v>
      </c>
      <c r="F7968" s="51">
        <f t="shared" si="373"/>
        <v>0.625</v>
      </c>
      <c r="G7968" s="33">
        <f t="shared" si="374"/>
        <v>45594.625</v>
      </c>
    </row>
    <row r="7969" spans="1:7" x14ac:dyDescent="0.45">
      <c r="A7969">
        <v>3.1979000000000002</v>
      </c>
      <c r="B7969">
        <v>19.079999999999998</v>
      </c>
      <c r="C7969" t="s">
        <v>7515</v>
      </c>
      <c r="D7969" t="s">
        <v>7516</v>
      </c>
      <c r="E7969" s="32">
        <f t="shared" si="372"/>
        <v>45594</v>
      </c>
      <c r="F7969" s="51">
        <f t="shared" si="373"/>
        <v>0.64583333333333337</v>
      </c>
      <c r="G7969" s="33">
        <f t="shared" si="374"/>
        <v>45594.645833333336</v>
      </c>
    </row>
    <row r="7970" spans="1:7" x14ac:dyDescent="0.45">
      <c r="A7970">
        <v>4.4900000000000002E-2</v>
      </c>
      <c r="B7970">
        <v>0.27</v>
      </c>
      <c r="C7970" t="s">
        <v>7516</v>
      </c>
      <c r="D7970" t="s">
        <v>7517</v>
      </c>
      <c r="E7970" s="32">
        <f t="shared" si="372"/>
        <v>45594</v>
      </c>
      <c r="F7970" s="51">
        <f t="shared" si="373"/>
        <v>0.66666666666666663</v>
      </c>
      <c r="G7970" s="33">
        <f t="shared" si="374"/>
        <v>45594.666666666664</v>
      </c>
    </row>
    <row r="7971" spans="1:7" x14ac:dyDescent="0.45">
      <c r="A7971">
        <v>0</v>
      </c>
      <c r="B7971">
        <v>0</v>
      </c>
      <c r="C7971" t="s">
        <v>7517</v>
      </c>
      <c r="D7971" t="s">
        <v>7518</v>
      </c>
      <c r="E7971" s="32">
        <f t="shared" si="372"/>
        <v>45594</v>
      </c>
      <c r="F7971" s="51">
        <f t="shared" si="373"/>
        <v>0.6875</v>
      </c>
      <c r="G7971" s="33">
        <f t="shared" si="374"/>
        <v>45594.6875</v>
      </c>
    </row>
    <row r="7972" spans="1:7" x14ac:dyDescent="0.45">
      <c r="A7972">
        <v>0</v>
      </c>
      <c r="B7972">
        <v>0</v>
      </c>
      <c r="C7972" t="s">
        <v>7518</v>
      </c>
      <c r="D7972" t="s">
        <v>7519</v>
      </c>
      <c r="E7972" s="32">
        <f t="shared" si="372"/>
        <v>45594</v>
      </c>
      <c r="F7972" s="51">
        <f t="shared" si="373"/>
        <v>0.70833333333333337</v>
      </c>
      <c r="G7972" s="33">
        <f t="shared" si="374"/>
        <v>45594.708333333336</v>
      </c>
    </row>
    <row r="7973" spans="1:7" x14ac:dyDescent="0.45">
      <c r="A7973">
        <v>0</v>
      </c>
      <c r="B7973">
        <v>0</v>
      </c>
      <c r="C7973" t="s">
        <v>7519</v>
      </c>
      <c r="D7973" t="s">
        <v>7520</v>
      </c>
      <c r="E7973" s="32">
        <f t="shared" si="372"/>
        <v>45594</v>
      </c>
      <c r="F7973" s="51">
        <f t="shared" si="373"/>
        <v>0.72916666666666663</v>
      </c>
      <c r="G7973" s="33">
        <f t="shared" si="374"/>
        <v>45594.729166666664</v>
      </c>
    </row>
    <row r="7974" spans="1:7" x14ac:dyDescent="0.45">
      <c r="A7974">
        <v>0</v>
      </c>
      <c r="B7974">
        <v>0</v>
      </c>
      <c r="C7974" t="s">
        <v>7520</v>
      </c>
      <c r="D7974" t="s">
        <v>7521</v>
      </c>
      <c r="E7974" s="32">
        <f t="shared" si="372"/>
        <v>45594</v>
      </c>
      <c r="F7974" s="51">
        <f t="shared" si="373"/>
        <v>0.75</v>
      </c>
      <c r="G7974" s="33">
        <f t="shared" si="374"/>
        <v>45594.75</v>
      </c>
    </row>
    <row r="7975" spans="1:7" x14ac:dyDescent="0.45">
      <c r="A7975">
        <v>0.2132</v>
      </c>
      <c r="B7975">
        <v>1.27</v>
      </c>
      <c r="C7975" t="s">
        <v>7521</v>
      </c>
      <c r="D7975" t="s">
        <v>7522</v>
      </c>
      <c r="E7975" s="32">
        <f t="shared" si="372"/>
        <v>45594</v>
      </c>
      <c r="F7975" s="51">
        <f t="shared" si="373"/>
        <v>0.77083333333333337</v>
      </c>
      <c r="G7975" s="33">
        <f t="shared" si="374"/>
        <v>45594.770833333336</v>
      </c>
    </row>
    <row r="7976" spans="1:7" x14ac:dyDescent="0.45">
      <c r="A7976">
        <v>0.15709999999999999</v>
      </c>
      <c r="B7976">
        <v>0.94</v>
      </c>
      <c r="C7976" t="s">
        <v>7522</v>
      </c>
      <c r="D7976" t="s">
        <v>7523</v>
      </c>
      <c r="E7976" s="32">
        <f t="shared" si="372"/>
        <v>45594</v>
      </c>
      <c r="F7976" s="51">
        <f t="shared" si="373"/>
        <v>0.79166666666666663</v>
      </c>
      <c r="G7976" s="33">
        <f t="shared" si="374"/>
        <v>45594.791666666664</v>
      </c>
    </row>
    <row r="7977" spans="1:7" x14ac:dyDescent="0.45">
      <c r="A7977">
        <v>8.9800000000000005E-2</v>
      </c>
      <c r="B7977">
        <v>0.54</v>
      </c>
      <c r="C7977" t="s">
        <v>7523</v>
      </c>
      <c r="D7977" t="s">
        <v>7524</v>
      </c>
      <c r="E7977" s="32">
        <f t="shared" si="372"/>
        <v>45594</v>
      </c>
      <c r="F7977" s="51">
        <f t="shared" si="373"/>
        <v>0.8125</v>
      </c>
      <c r="G7977" s="33">
        <f t="shared" si="374"/>
        <v>45594.8125</v>
      </c>
    </row>
    <row r="7978" spans="1:7" x14ac:dyDescent="0.45">
      <c r="A7978">
        <v>0</v>
      </c>
      <c r="B7978">
        <v>0</v>
      </c>
      <c r="C7978" t="s">
        <v>7524</v>
      </c>
      <c r="D7978" t="s">
        <v>7525</v>
      </c>
      <c r="E7978" s="32">
        <f t="shared" si="372"/>
        <v>45594</v>
      </c>
      <c r="F7978" s="51">
        <f t="shared" si="373"/>
        <v>0.83333333333333337</v>
      </c>
      <c r="G7978" s="33">
        <f t="shared" si="374"/>
        <v>45594.833333333336</v>
      </c>
    </row>
    <row r="7979" spans="1:7" x14ac:dyDescent="0.45">
      <c r="A7979">
        <v>0</v>
      </c>
      <c r="B7979">
        <v>0</v>
      </c>
      <c r="C7979" t="s">
        <v>7525</v>
      </c>
      <c r="D7979" t="s">
        <v>7526</v>
      </c>
      <c r="E7979" s="32">
        <f t="shared" si="372"/>
        <v>45594</v>
      </c>
      <c r="F7979" s="51">
        <f t="shared" si="373"/>
        <v>0.85416666666666663</v>
      </c>
      <c r="G7979" s="33">
        <f t="shared" si="374"/>
        <v>45594.854166666664</v>
      </c>
    </row>
    <row r="7980" spans="1:7" x14ac:dyDescent="0.45">
      <c r="A7980">
        <v>0</v>
      </c>
      <c r="B7980">
        <v>0</v>
      </c>
      <c r="C7980" t="s">
        <v>7526</v>
      </c>
      <c r="D7980" t="s">
        <v>7527</v>
      </c>
      <c r="E7980" s="32">
        <f t="shared" si="372"/>
        <v>45594</v>
      </c>
      <c r="F7980" s="51">
        <f t="shared" si="373"/>
        <v>0.875</v>
      </c>
      <c r="G7980" s="33">
        <f t="shared" si="374"/>
        <v>45594.875</v>
      </c>
    </row>
    <row r="7981" spans="1:7" x14ac:dyDescent="0.45">
      <c r="A7981">
        <v>0</v>
      </c>
      <c r="B7981">
        <v>0</v>
      </c>
      <c r="C7981" t="s">
        <v>7527</v>
      </c>
      <c r="D7981" t="s">
        <v>7528</v>
      </c>
      <c r="E7981" s="32">
        <f t="shared" si="372"/>
        <v>45594</v>
      </c>
      <c r="F7981" s="51">
        <f t="shared" si="373"/>
        <v>0.89583333333333337</v>
      </c>
      <c r="G7981" s="33">
        <f t="shared" si="374"/>
        <v>45594.895833333336</v>
      </c>
    </row>
    <row r="7982" spans="1:7" x14ac:dyDescent="0.45">
      <c r="A7982">
        <v>0.41520000000000001</v>
      </c>
      <c r="B7982">
        <v>2.48</v>
      </c>
      <c r="C7982" t="s">
        <v>7528</v>
      </c>
      <c r="D7982" t="s">
        <v>7529</v>
      </c>
      <c r="E7982" s="32">
        <f t="shared" si="372"/>
        <v>45594</v>
      </c>
      <c r="F7982" s="51">
        <f t="shared" si="373"/>
        <v>0.91666666666666663</v>
      </c>
      <c r="G7982" s="33">
        <f t="shared" si="374"/>
        <v>45594.916666666664</v>
      </c>
    </row>
    <row r="7983" spans="1:7" x14ac:dyDescent="0.45">
      <c r="A7983">
        <v>0</v>
      </c>
      <c r="B7983">
        <v>0</v>
      </c>
      <c r="C7983" t="s">
        <v>7529</v>
      </c>
      <c r="D7983" t="s">
        <v>7530</v>
      </c>
      <c r="E7983" s="32">
        <f t="shared" si="372"/>
        <v>45594</v>
      </c>
      <c r="F7983" s="51">
        <f t="shared" si="373"/>
        <v>0.9375</v>
      </c>
      <c r="G7983" s="33">
        <f t="shared" si="374"/>
        <v>45594.9375</v>
      </c>
    </row>
    <row r="7984" spans="1:7" x14ac:dyDescent="0.45">
      <c r="A7984">
        <v>0</v>
      </c>
      <c r="B7984">
        <v>0</v>
      </c>
      <c r="C7984" t="s">
        <v>7530</v>
      </c>
      <c r="D7984" t="s">
        <v>7531</v>
      </c>
      <c r="E7984" s="32">
        <f t="shared" si="372"/>
        <v>45594</v>
      </c>
      <c r="F7984" s="51">
        <f t="shared" si="373"/>
        <v>0.95833333333333337</v>
      </c>
      <c r="G7984" s="33">
        <f t="shared" si="374"/>
        <v>45594.958333333336</v>
      </c>
    </row>
    <row r="7985" spans="1:7" x14ac:dyDescent="0.45">
      <c r="A7985">
        <v>0</v>
      </c>
      <c r="B7985">
        <v>0</v>
      </c>
      <c r="C7985" t="s">
        <v>7531</v>
      </c>
      <c r="D7985" t="s">
        <v>7532</v>
      </c>
      <c r="E7985" s="32">
        <f t="shared" si="372"/>
        <v>45594</v>
      </c>
      <c r="F7985" s="51">
        <f t="shared" si="373"/>
        <v>0.97916666666666663</v>
      </c>
      <c r="G7985" s="33">
        <f t="shared" si="374"/>
        <v>45594.979166666664</v>
      </c>
    </row>
    <row r="7986" spans="1:7" x14ac:dyDescent="0.45">
      <c r="A7986">
        <v>0</v>
      </c>
      <c r="B7986">
        <v>0</v>
      </c>
      <c r="C7986" t="s">
        <v>7532</v>
      </c>
      <c r="D7986" t="s">
        <v>7533</v>
      </c>
      <c r="E7986" s="32">
        <f t="shared" si="372"/>
        <v>45595</v>
      </c>
      <c r="F7986" s="51">
        <f t="shared" si="373"/>
        <v>0</v>
      </c>
      <c r="G7986" s="33">
        <f t="shared" si="374"/>
        <v>45595</v>
      </c>
    </row>
    <row r="7987" spans="1:7" x14ac:dyDescent="0.45">
      <c r="A7987">
        <v>0</v>
      </c>
      <c r="B7987">
        <v>0</v>
      </c>
      <c r="C7987" t="s">
        <v>7533</v>
      </c>
      <c r="D7987" t="s">
        <v>7534</v>
      </c>
      <c r="E7987" s="32">
        <f t="shared" si="372"/>
        <v>45595</v>
      </c>
      <c r="F7987" s="51">
        <f t="shared" si="373"/>
        <v>2.0833333333333332E-2</v>
      </c>
      <c r="G7987" s="33">
        <f t="shared" si="374"/>
        <v>45595.020833333336</v>
      </c>
    </row>
    <row r="7988" spans="1:7" x14ac:dyDescent="0.45">
      <c r="A7988">
        <v>0</v>
      </c>
      <c r="B7988">
        <v>0</v>
      </c>
      <c r="C7988" t="s">
        <v>7534</v>
      </c>
      <c r="D7988" t="s">
        <v>7535</v>
      </c>
      <c r="E7988" s="32">
        <f t="shared" si="372"/>
        <v>45595</v>
      </c>
      <c r="F7988" s="51">
        <f t="shared" si="373"/>
        <v>4.1666666666666664E-2</v>
      </c>
      <c r="G7988" s="33">
        <f t="shared" si="374"/>
        <v>45595.041666666664</v>
      </c>
    </row>
    <row r="7989" spans="1:7" x14ac:dyDescent="0.45">
      <c r="A7989">
        <v>0</v>
      </c>
      <c r="B7989">
        <v>0</v>
      </c>
      <c r="C7989" t="s">
        <v>7535</v>
      </c>
      <c r="D7989" t="s">
        <v>7536</v>
      </c>
      <c r="E7989" s="32">
        <f t="shared" si="372"/>
        <v>45595</v>
      </c>
      <c r="F7989" s="51">
        <f t="shared" si="373"/>
        <v>6.25E-2</v>
      </c>
      <c r="G7989" s="33">
        <f t="shared" si="374"/>
        <v>45595.0625</v>
      </c>
    </row>
    <row r="7990" spans="1:7" x14ac:dyDescent="0.45">
      <c r="A7990">
        <v>0</v>
      </c>
      <c r="B7990">
        <v>0</v>
      </c>
      <c r="C7990" t="s">
        <v>7536</v>
      </c>
      <c r="D7990" t="s">
        <v>7537</v>
      </c>
      <c r="E7990" s="32">
        <f t="shared" si="372"/>
        <v>45595</v>
      </c>
      <c r="F7990" s="51">
        <f t="shared" si="373"/>
        <v>8.3333333333333329E-2</v>
      </c>
      <c r="G7990" s="33">
        <f t="shared" si="374"/>
        <v>45595.083333333336</v>
      </c>
    </row>
    <row r="7991" spans="1:7" x14ac:dyDescent="0.45">
      <c r="A7991">
        <v>0</v>
      </c>
      <c r="B7991">
        <v>0</v>
      </c>
      <c r="C7991" t="s">
        <v>7537</v>
      </c>
      <c r="D7991" t="s">
        <v>7538</v>
      </c>
      <c r="E7991" s="32">
        <f t="shared" si="372"/>
        <v>45595</v>
      </c>
      <c r="F7991" s="51">
        <f t="shared" si="373"/>
        <v>0.10416666666666667</v>
      </c>
      <c r="G7991" s="33">
        <f t="shared" si="374"/>
        <v>45595.104166666664</v>
      </c>
    </row>
    <row r="7992" spans="1:7" x14ac:dyDescent="0.45">
      <c r="A7992">
        <v>0</v>
      </c>
      <c r="B7992">
        <v>0</v>
      </c>
      <c r="C7992" t="s">
        <v>7538</v>
      </c>
      <c r="D7992" t="s">
        <v>7539</v>
      </c>
      <c r="E7992" s="32">
        <f t="shared" si="372"/>
        <v>45595</v>
      </c>
      <c r="F7992" s="51">
        <f t="shared" si="373"/>
        <v>0.125</v>
      </c>
      <c r="G7992" s="33">
        <f t="shared" si="374"/>
        <v>45595.125</v>
      </c>
    </row>
    <row r="7993" spans="1:7" x14ac:dyDescent="0.45">
      <c r="A7993">
        <v>0</v>
      </c>
      <c r="B7993">
        <v>0</v>
      </c>
      <c r="C7993" t="s">
        <v>7539</v>
      </c>
      <c r="D7993" t="s">
        <v>7540</v>
      </c>
      <c r="E7993" s="32">
        <f t="shared" si="372"/>
        <v>45595</v>
      </c>
      <c r="F7993" s="51">
        <f t="shared" si="373"/>
        <v>0.14583333333333334</v>
      </c>
      <c r="G7993" s="33">
        <f t="shared" si="374"/>
        <v>45595.145833333336</v>
      </c>
    </row>
    <row r="7994" spans="1:7" x14ac:dyDescent="0.45">
      <c r="A7994">
        <v>0</v>
      </c>
      <c r="B7994">
        <v>0</v>
      </c>
      <c r="C7994" t="s">
        <v>7540</v>
      </c>
      <c r="D7994" t="s">
        <v>7541</v>
      </c>
      <c r="E7994" s="32">
        <f t="shared" si="372"/>
        <v>45595</v>
      </c>
      <c r="F7994" s="51">
        <f t="shared" si="373"/>
        <v>0.16666666666666666</v>
      </c>
      <c r="G7994" s="33">
        <f t="shared" si="374"/>
        <v>45595.166666666664</v>
      </c>
    </row>
    <row r="7995" spans="1:7" x14ac:dyDescent="0.45">
      <c r="A7995">
        <v>0</v>
      </c>
      <c r="B7995">
        <v>0</v>
      </c>
      <c r="C7995" t="s">
        <v>7541</v>
      </c>
      <c r="D7995" t="s">
        <v>7542</v>
      </c>
      <c r="E7995" s="32">
        <f t="shared" si="372"/>
        <v>45595</v>
      </c>
      <c r="F7995" s="51">
        <f t="shared" si="373"/>
        <v>0.1875</v>
      </c>
      <c r="G7995" s="33">
        <f t="shared" si="374"/>
        <v>45595.1875</v>
      </c>
    </row>
    <row r="7996" spans="1:7" x14ac:dyDescent="0.45">
      <c r="A7996">
        <v>0</v>
      </c>
      <c r="B7996">
        <v>0</v>
      </c>
      <c r="C7996" t="s">
        <v>7542</v>
      </c>
      <c r="D7996" t="s">
        <v>7543</v>
      </c>
      <c r="E7996" s="32">
        <f t="shared" si="372"/>
        <v>45595</v>
      </c>
      <c r="F7996" s="51">
        <f t="shared" si="373"/>
        <v>0.20833333333333334</v>
      </c>
      <c r="G7996" s="33">
        <f t="shared" si="374"/>
        <v>45595.208333333336</v>
      </c>
    </row>
    <row r="7997" spans="1:7" x14ac:dyDescent="0.45">
      <c r="A7997">
        <v>0</v>
      </c>
      <c r="B7997">
        <v>0</v>
      </c>
      <c r="C7997" t="s">
        <v>7543</v>
      </c>
      <c r="D7997" t="s">
        <v>7544</v>
      </c>
      <c r="E7997" s="32">
        <f t="shared" si="372"/>
        <v>45595</v>
      </c>
      <c r="F7997" s="51">
        <f t="shared" si="373"/>
        <v>0.22916666666666666</v>
      </c>
      <c r="G7997" s="33">
        <f t="shared" si="374"/>
        <v>45595.229166666664</v>
      </c>
    </row>
    <row r="7998" spans="1:7" x14ac:dyDescent="0.45">
      <c r="A7998">
        <v>0</v>
      </c>
      <c r="B7998">
        <v>0</v>
      </c>
      <c r="C7998" t="s">
        <v>7544</v>
      </c>
      <c r="D7998" t="s">
        <v>7545</v>
      </c>
      <c r="E7998" s="32">
        <f t="shared" si="372"/>
        <v>45595</v>
      </c>
      <c r="F7998" s="51">
        <f t="shared" si="373"/>
        <v>0.25</v>
      </c>
      <c r="G7998" s="33">
        <f t="shared" si="374"/>
        <v>45595.25</v>
      </c>
    </row>
    <row r="7999" spans="1:7" x14ac:dyDescent="0.45">
      <c r="A7999">
        <v>0</v>
      </c>
      <c r="B7999">
        <v>0</v>
      </c>
      <c r="C7999" t="s">
        <v>7545</v>
      </c>
      <c r="D7999" t="s">
        <v>7546</v>
      </c>
      <c r="E7999" s="32">
        <f t="shared" si="372"/>
        <v>45595</v>
      </c>
      <c r="F7999" s="51">
        <f t="shared" si="373"/>
        <v>0.27083333333333331</v>
      </c>
      <c r="G7999" s="33">
        <f t="shared" si="374"/>
        <v>45595.270833333336</v>
      </c>
    </row>
    <row r="8000" spans="1:7" x14ac:dyDescent="0.45">
      <c r="A8000">
        <v>0</v>
      </c>
      <c r="B8000">
        <v>0</v>
      </c>
      <c r="C8000" t="s">
        <v>7546</v>
      </c>
      <c r="D8000" t="s">
        <v>7547</v>
      </c>
      <c r="E8000" s="32">
        <f t="shared" si="372"/>
        <v>45595</v>
      </c>
      <c r="F8000" s="51">
        <f t="shared" si="373"/>
        <v>0.29166666666666669</v>
      </c>
      <c r="G8000" s="33">
        <f t="shared" si="374"/>
        <v>45595.291666666664</v>
      </c>
    </row>
    <row r="8001" spans="1:7" x14ac:dyDescent="0.45">
      <c r="A8001">
        <v>0</v>
      </c>
      <c r="B8001">
        <v>0</v>
      </c>
      <c r="C8001" t="s">
        <v>7547</v>
      </c>
      <c r="D8001" t="s">
        <v>7548</v>
      </c>
      <c r="E8001" s="32">
        <f t="shared" si="372"/>
        <v>45595</v>
      </c>
      <c r="F8001" s="51">
        <f t="shared" si="373"/>
        <v>0.3125</v>
      </c>
      <c r="G8001" s="33">
        <f t="shared" si="374"/>
        <v>45595.3125</v>
      </c>
    </row>
    <row r="8002" spans="1:7" x14ac:dyDescent="0.45">
      <c r="A8002">
        <v>0</v>
      </c>
      <c r="B8002">
        <v>0</v>
      </c>
      <c r="C8002" t="s">
        <v>7548</v>
      </c>
      <c r="D8002" t="s">
        <v>7549</v>
      </c>
      <c r="E8002" s="32">
        <f t="shared" si="372"/>
        <v>45595</v>
      </c>
      <c r="F8002" s="51">
        <f t="shared" si="373"/>
        <v>0.33333333333333331</v>
      </c>
      <c r="G8002" s="33">
        <f t="shared" si="374"/>
        <v>45595.333333333336</v>
      </c>
    </row>
    <row r="8003" spans="1:7" x14ac:dyDescent="0.45">
      <c r="A8003">
        <v>3.3700000000000001E-2</v>
      </c>
      <c r="B8003">
        <v>0.2</v>
      </c>
      <c r="C8003" t="s">
        <v>7549</v>
      </c>
      <c r="D8003" t="s">
        <v>7550</v>
      </c>
      <c r="E8003" s="32">
        <f t="shared" si="372"/>
        <v>45595</v>
      </c>
      <c r="F8003" s="51">
        <f t="shared" si="373"/>
        <v>0.35416666666666669</v>
      </c>
      <c r="G8003" s="33">
        <f t="shared" si="374"/>
        <v>45595.354166666664</v>
      </c>
    </row>
    <row r="8004" spans="1:7" x14ac:dyDescent="0.45">
      <c r="A8004">
        <v>0</v>
      </c>
      <c r="B8004">
        <v>0</v>
      </c>
      <c r="C8004" t="s">
        <v>7550</v>
      </c>
      <c r="D8004" t="s">
        <v>7551</v>
      </c>
      <c r="E8004" s="32">
        <f t="shared" ref="E8004:E8067" si="375">DATE(MID(C8004,2,4),MID(C8004,7,2),MID(C8004,10,2))</f>
        <v>45595</v>
      </c>
      <c r="F8004" s="51">
        <f t="shared" ref="F8004:F8067" si="376">TIME(MID(C8004,13,2),MID(C8004,16,2),0)</f>
        <v>0.375</v>
      </c>
      <c r="G8004" s="33">
        <f t="shared" ref="G8004:G8067" si="377">E8004+F8004</f>
        <v>45595.375</v>
      </c>
    </row>
    <row r="8005" spans="1:7" x14ac:dyDescent="0.45">
      <c r="A8005">
        <v>0</v>
      </c>
      <c r="B8005">
        <v>0</v>
      </c>
      <c r="C8005" t="s">
        <v>7551</v>
      </c>
      <c r="D8005" t="s">
        <v>7552</v>
      </c>
      <c r="E8005" s="32">
        <f t="shared" si="375"/>
        <v>45595</v>
      </c>
      <c r="F8005" s="51">
        <f t="shared" si="376"/>
        <v>0.39583333333333331</v>
      </c>
      <c r="G8005" s="33">
        <f t="shared" si="377"/>
        <v>45595.395833333336</v>
      </c>
    </row>
    <row r="8006" spans="1:7" x14ac:dyDescent="0.45">
      <c r="A8006">
        <v>0</v>
      </c>
      <c r="B8006">
        <v>0</v>
      </c>
      <c r="C8006" t="s">
        <v>7552</v>
      </c>
      <c r="D8006" t="s">
        <v>7553</v>
      </c>
      <c r="E8006" s="32">
        <f t="shared" si="375"/>
        <v>45595</v>
      </c>
      <c r="F8006" s="51">
        <f t="shared" si="376"/>
        <v>0.41666666666666669</v>
      </c>
      <c r="G8006" s="33">
        <f t="shared" si="377"/>
        <v>45595.416666666664</v>
      </c>
    </row>
    <row r="8007" spans="1:7" x14ac:dyDescent="0.45">
      <c r="A8007">
        <v>0</v>
      </c>
      <c r="B8007">
        <v>0</v>
      </c>
      <c r="C8007" t="s">
        <v>7553</v>
      </c>
      <c r="D8007" t="s">
        <v>7554</v>
      </c>
      <c r="E8007" s="32">
        <f t="shared" si="375"/>
        <v>45595</v>
      </c>
      <c r="F8007" s="51">
        <f t="shared" si="376"/>
        <v>0.4375</v>
      </c>
      <c r="G8007" s="33">
        <f t="shared" si="377"/>
        <v>45595.4375</v>
      </c>
    </row>
    <row r="8008" spans="1:7" x14ac:dyDescent="0.45">
      <c r="A8008">
        <v>0</v>
      </c>
      <c r="B8008">
        <v>0</v>
      </c>
      <c r="C8008" t="s">
        <v>7554</v>
      </c>
      <c r="D8008" t="s">
        <v>7555</v>
      </c>
      <c r="E8008" s="32">
        <f t="shared" si="375"/>
        <v>45595</v>
      </c>
      <c r="F8008" s="51">
        <f t="shared" si="376"/>
        <v>0.45833333333333331</v>
      </c>
      <c r="G8008" s="33">
        <f t="shared" si="377"/>
        <v>45595.458333333336</v>
      </c>
    </row>
    <row r="8009" spans="1:7" x14ac:dyDescent="0.45">
      <c r="A8009">
        <v>0</v>
      </c>
      <c r="B8009">
        <v>0</v>
      </c>
      <c r="C8009" t="s">
        <v>7555</v>
      </c>
      <c r="D8009" t="s">
        <v>7556</v>
      </c>
      <c r="E8009" s="32">
        <f t="shared" si="375"/>
        <v>45595</v>
      </c>
      <c r="F8009" s="51">
        <f t="shared" si="376"/>
        <v>0.47916666666666669</v>
      </c>
      <c r="G8009" s="33">
        <f t="shared" si="377"/>
        <v>45595.479166666664</v>
      </c>
    </row>
    <row r="8010" spans="1:7" x14ac:dyDescent="0.45">
      <c r="A8010">
        <v>0.37030000000000002</v>
      </c>
      <c r="B8010">
        <v>2.21</v>
      </c>
      <c r="C8010" t="s">
        <v>7556</v>
      </c>
      <c r="D8010" t="s">
        <v>7557</v>
      </c>
      <c r="E8010" s="32">
        <f t="shared" si="375"/>
        <v>45595</v>
      </c>
      <c r="F8010" s="51">
        <f t="shared" si="376"/>
        <v>0.5</v>
      </c>
      <c r="G8010" s="33">
        <f t="shared" si="377"/>
        <v>45595.5</v>
      </c>
    </row>
    <row r="8011" spans="1:7" x14ac:dyDescent="0.45">
      <c r="A8011">
        <v>0</v>
      </c>
      <c r="B8011">
        <v>0</v>
      </c>
      <c r="C8011" t="s">
        <v>7557</v>
      </c>
      <c r="D8011" t="s">
        <v>7558</v>
      </c>
      <c r="E8011" s="32">
        <f t="shared" si="375"/>
        <v>45595</v>
      </c>
      <c r="F8011" s="51">
        <f t="shared" si="376"/>
        <v>0.52083333333333337</v>
      </c>
      <c r="G8011" s="33">
        <f t="shared" si="377"/>
        <v>45595.520833333336</v>
      </c>
    </row>
    <row r="8012" spans="1:7" x14ac:dyDescent="0.45">
      <c r="A8012">
        <v>0.26929999999999998</v>
      </c>
      <c r="B8012">
        <v>1.61</v>
      </c>
      <c r="C8012" t="s">
        <v>7558</v>
      </c>
      <c r="D8012" t="s">
        <v>7559</v>
      </c>
      <c r="E8012" s="32">
        <f t="shared" si="375"/>
        <v>45595</v>
      </c>
      <c r="F8012" s="51">
        <f t="shared" si="376"/>
        <v>0.54166666666666663</v>
      </c>
      <c r="G8012" s="33">
        <f t="shared" si="377"/>
        <v>45595.541666666664</v>
      </c>
    </row>
    <row r="8013" spans="1:7" x14ac:dyDescent="0.45">
      <c r="A8013">
        <v>0.2132</v>
      </c>
      <c r="B8013">
        <v>1.27</v>
      </c>
      <c r="C8013" t="s">
        <v>7559</v>
      </c>
      <c r="D8013" t="s">
        <v>7560</v>
      </c>
      <c r="E8013" s="32">
        <f t="shared" si="375"/>
        <v>45595</v>
      </c>
      <c r="F8013" s="51">
        <f t="shared" si="376"/>
        <v>0.5625</v>
      </c>
      <c r="G8013" s="33">
        <f t="shared" si="377"/>
        <v>45595.5625</v>
      </c>
    </row>
    <row r="8014" spans="1:7" x14ac:dyDescent="0.45">
      <c r="A8014">
        <v>0</v>
      </c>
      <c r="B8014">
        <v>0</v>
      </c>
      <c r="C8014" t="s">
        <v>7560</v>
      </c>
      <c r="D8014" t="s">
        <v>7561</v>
      </c>
      <c r="E8014" s="32">
        <f t="shared" si="375"/>
        <v>45595</v>
      </c>
      <c r="F8014" s="51">
        <f t="shared" si="376"/>
        <v>0.58333333333333337</v>
      </c>
      <c r="G8014" s="33">
        <f t="shared" si="377"/>
        <v>45595.583333333336</v>
      </c>
    </row>
    <row r="8015" spans="1:7" x14ac:dyDescent="0.45">
      <c r="A8015">
        <v>0</v>
      </c>
      <c r="B8015">
        <v>0</v>
      </c>
      <c r="C8015" t="s">
        <v>7561</v>
      </c>
      <c r="D8015" t="s">
        <v>7562</v>
      </c>
      <c r="E8015" s="32">
        <f t="shared" si="375"/>
        <v>45595</v>
      </c>
      <c r="F8015" s="51">
        <f t="shared" si="376"/>
        <v>0.60416666666666663</v>
      </c>
      <c r="G8015" s="33">
        <f t="shared" si="377"/>
        <v>45595.604166666664</v>
      </c>
    </row>
    <row r="8016" spans="1:7" x14ac:dyDescent="0.45">
      <c r="A8016">
        <v>0</v>
      </c>
      <c r="B8016">
        <v>0</v>
      </c>
      <c r="C8016" t="s">
        <v>7562</v>
      </c>
      <c r="D8016" t="s">
        <v>7563</v>
      </c>
      <c r="E8016" s="32">
        <f t="shared" si="375"/>
        <v>45595</v>
      </c>
      <c r="F8016" s="51">
        <f t="shared" si="376"/>
        <v>0.625</v>
      </c>
      <c r="G8016" s="33">
        <f t="shared" si="377"/>
        <v>45595.625</v>
      </c>
    </row>
    <row r="8017" spans="1:7" x14ac:dyDescent="0.45">
      <c r="A8017">
        <v>0</v>
      </c>
      <c r="B8017">
        <v>0</v>
      </c>
      <c r="C8017" t="s">
        <v>7563</v>
      </c>
      <c r="D8017" t="s">
        <v>7564</v>
      </c>
      <c r="E8017" s="32">
        <f t="shared" si="375"/>
        <v>45595</v>
      </c>
      <c r="F8017" s="51">
        <f t="shared" si="376"/>
        <v>0.64583333333333337</v>
      </c>
      <c r="G8017" s="33">
        <f t="shared" si="377"/>
        <v>45595.645833333336</v>
      </c>
    </row>
    <row r="8018" spans="1:7" x14ac:dyDescent="0.45">
      <c r="A8018">
        <v>0</v>
      </c>
      <c r="B8018">
        <v>0</v>
      </c>
      <c r="C8018" t="s">
        <v>7564</v>
      </c>
      <c r="D8018" t="s">
        <v>7565</v>
      </c>
      <c r="E8018" s="32">
        <f t="shared" si="375"/>
        <v>45595</v>
      </c>
      <c r="F8018" s="51">
        <f t="shared" si="376"/>
        <v>0.66666666666666663</v>
      </c>
      <c r="G8018" s="33">
        <f t="shared" si="377"/>
        <v>45595.666666666664</v>
      </c>
    </row>
    <row r="8019" spans="1:7" x14ac:dyDescent="0.45">
      <c r="A8019">
        <v>0</v>
      </c>
      <c r="B8019">
        <v>0</v>
      </c>
      <c r="C8019" t="s">
        <v>7565</v>
      </c>
      <c r="D8019" t="s">
        <v>7566</v>
      </c>
      <c r="E8019" s="32">
        <f t="shared" si="375"/>
        <v>45595</v>
      </c>
      <c r="F8019" s="51">
        <f t="shared" si="376"/>
        <v>0.6875</v>
      </c>
      <c r="G8019" s="33">
        <f t="shared" si="377"/>
        <v>45595.6875</v>
      </c>
    </row>
    <row r="8020" spans="1:7" x14ac:dyDescent="0.45">
      <c r="A8020">
        <v>0</v>
      </c>
      <c r="B8020">
        <v>0</v>
      </c>
      <c r="C8020" t="s">
        <v>7566</v>
      </c>
      <c r="D8020" t="s">
        <v>7567</v>
      </c>
      <c r="E8020" s="32">
        <f t="shared" si="375"/>
        <v>45595</v>
      </c>
      <c r="F8020" s="51">
        <f t="shared" si="376"/>
        <v>0.70833333333333337</v>
      </c>
      <c r="G8020" s="33">
        <f t="shared" si="377"/>
        <v>45595.708333333336</v>
      </c>
    </row>
    <row r="8021" spans="1:7" x14ac:dyDescent="0.45">
      <c r="A8021">
        <v>0.57230000000000003</v>
      </c>
      <c r="B8021">
        <v>3.41</v>
      </c>
      <c r="C8021" t="s">
        <v>7567</v>
      </c>
      <c r="D8021" t="s">
        <v>7568</v>
      </c>
      <c r="E8021" s="32">
        <f t="shared" si="375"/>
        <v>45595</v>
      </c>
      <c r="F8021" s="51">
        <f t="shared" si="376"/>
        <v>0.72916666666666663</v>
      </c>
      <c r="G8021" s="33">
        <f t="shared" si="377"/>
        <v>45595.729166666664</v>
      </c>
    </row>
    <row r="8022" spans="1:7" x14ac:dyDescent="0.45">
      <c r="A8022">
        <v>0</v>
      </c>
      <c r="B8022">
        <v>0</v>
      </c>
      <c r="C8022" t="s">
        <v>7568</v>
      </c>
      <c r="D8022" t="s">
        <v>7569</v>
      </c>
      <c r="E8022" s="32">
        <f t="shared" si="375"/>
        <v>45595</v>
      </c>
      <c r="F8022" s="51">
        <f t="shared" si="376"/>
        <v>0.75</v>
      </c>
      <c r="G8022" s="33">
        <f t="shared" si="377"/>
        <v>45595.75</v>
      </c>
    </row>
    <row r="8023" spans="1:7" x14ac:dyDescent="0.45">
      <c r="A8023">
        <v>0</v>
      </c>
      <c r="B8023">
        <v>0</v>
      </c>
      <c r="C8023" t="s">
        <v>7569</v>
      </c>
      <c r="D8023" t="s">
        <v>7570</v>
      </c>
      <c r="E8023" s="32">
        <f t="shared" si="375"/>
        <v>45595</v>
      </c>
      <c r="F8023" s="51">
        <f t="shared" si="376"/>
        <v>0.77083333333333337</v>
      </c>
      <c r="G8023" s="33">
        <f t="shared" si="377"/>
        <v>45595.770833333336</v>
      </c>
    </row>
    <row r="8024" spans="1:7" x14ac:dyDescent="0.45">
      <c r="A8024">
        <v>0</v>
      </c>
      <c r="B8024">
        <v>0</v>
      </c>
      <c r="C8024" t="s">
        <v>7570</v>
      </c>
      <c r="D8024" t="s">
        <v>7571</v>
      </c>
      <c r="E8024" s="32">
        <f t="shared" si="375"/>
        <v>45595</v>
      </c>
      <c r="F8024" s="51">
        <f t="shared" si="376"/>
        <v>0.79166666666666663</v>
      </c>
      <c r="G8024" s="33">
        <f t="shared" si="377"/>
        <v>45595.791666666664</v>
      </c>
    </row>
    <row r="8025" spans="1:7" x14ac:dyDescent="0.45">
      <c r="A8025">
        <v>0.10100000000000001</v>
      </c>
      <c r="B8025">
        <v>0.6</v>
      </c>
      <c r="C8025" t="s">
        <v>7571</v>
      </c>
      <c r="D8025" t="s">
        <v>7572</v>
      </c>
      <c r="E8025" s="32">
        <f t="shared" si="375"/>
        <v>45595</v>
      </c>
      <c r="F8025" s="51">
        <f t="shared" si="376"/>
        <v>0.8125</v>
      </c>
      <c r="G8025" s="33">
        <f t="shared" si="377"/>
        <v>45595.8125</v>
      </c>
    </row>
    <row r="8026" spans="1:7" x14ac:dyDescent="0.45">
      <c r="A8026">
        <v>0</v>
      </c>
      <c r="B8026">
        <v>0</v>
      </c>
      <c r="C8026" t="s">
        <v>7572</v>
      </c>
      <c r="D8026" t="s">
        <v>7573</v>
      </c>
      <c r="E8026" s="32">
        <f t="shared" si="375"/>
        <v>45595</v>
      </c>
      <c r="F8026" s="51">
        <f t="shared" si="376"/>
        <v>0.83333333333333337</v>
      </c>
      <c r="G8026" s="33">
        <f t="shared" si="377"/>
        <v>45595.833333333336</v>
      </c>
    </row>
    <row r="8027" spans="1:7" x14ac:dyDescent="0.45">
      <c r="A8027">
        <v>0</v>
      </c>
      <c r="B8027">
        <v>0</v>
      </c>
      <c r="C8027" t="s">
        <v>7573</v>
      </c>
      <c r="D8027" t="s">
        <v>7574</v>
      </c>
      <c r="E8027" s="32">
        <f t="shared" si="375"/>
        <v>45595</v>
      </c>
      <c r="F8027" s="51">
        <f t="shared" si="376"/>
        <v>0.85416666666666663</v>
      </c>
      <c r="G8027" s="33">
        <f t="shared" si="377"/>
        <v>45595.854166666664</v>
      </c>
    </row>
    <row r="8028" spans="1:7" x14ac:dyDescent="0.45">
      <c r="A8028">
        <v>0</v>
      </c>
      <c r="B8028">
        <v>0</v>
      </c>
      <c r="C8028" t="s">
        <v>7574</v>
      </c>
      <c r="D8028" t="s">
        <v>7575</v>
      </c>
      <c r="E8028" s="32">
        <f t="shared" si="375"/>
        <v>45595</v>
      </c>
      <c r="F8028" s="51">
        <f t="shared" si="376"/>
        <v>0.875</v>
      </c>
      <c r="G8028" s="33">
        <f t="shared" si="377"/>
        <v>45595.875</v>
      </c>
    </row>
    <row r="8029" spans="1:7" x14ac:dyDescent="0.45">
      <c r="A8029">
        <v>0</v>
      </c>
      <c r="B8029">
        <v>0</v>
      </c>
      <c r="C8029" t="s">
        <v>7575</v>
      </c>
      <c r="D8029" t="s">
        <v>7576</v>
      </c>
      <c r="E8029" s="32">
        <f t="shared" si="375"/>
        <v>45595</v>
      </c>
      <c r="F8029" s="51">
        <f t="shared" si="376"/>
        <v>0.89583333333333337</v>
      </c>
      <c r="G8029" s="33">
        <f t="shared" si="377"/>
        <v>45595.895833333336</v>
      </c>
    </row>
    <row r="8030" spans="1:7" x14ac:dyDescent="0.45">
      <c r="A8030">
        <v>2.24E-2</v>
      </c>
      <c r="B8030">
        <v>0.13</v>
      </c>
      <c r="C8030" t="s">
        <v>7576</v>
      </c>
      <c r="D8030" t="s">
        <v>7577</v>
      </c>
      <c r="E8030" s="32">
        <f t="shared" si="375"/>
        <v>45595</v>
      </c>
      <c r="F8030" s="51">
        <f t="shared" si="376"/>
        <v>0.91666666666666663</v>
      </c>
      <c r="G8030" s="33">
        <f t="shared" si="377"/>
        <v>45595.916666666664</v>
      </c>
    </row>
    <row r="8031" spans="1:7" x14ac:dyDescent="0.45">
      <c r="A8031">
        <v>0</v>
      </c>
      <c r="B8031">
        <v>0</v>
      </c>
      <c r="C8031" t="s">
        <v>7577</v>
      </c>
      <c r="D8031" t="s">
        <v>7578</v>
      </c>
      <c r="E8031" s="32">
        <f t="shared" si="375"/>
        <v>45595</v>
      </c>
      <c r="F8031" s="51">
        <f t="shared" si="376"/>
        <v>0.9375</v>
      </c>
      <c r="G8031" s="33">
        <f t="shared" si="377"/>
        <v>45595.9375</v>
      </c>
    </row>
    <row r="8032" spans="1:7" x14ac:dyDescent="0.45">
      <c r="A8032">
        <v>0</v>
      </c>
      <c r="B8032">
        <v>0</v>
      </c>
      <c r="C8032" t="s">
        <v>7578</v>
      </c>
      <c r="D8032" t="s">
        <v>7579</v>
      </c>
      <c r="E8032" s="32">
        <f t="shared" si="375"/>
        <v>45595</v>
      </c>
      <c r="F8032" s="51">
        <f t="shared" si="376"/>
        <v>0.95833333333333337</v>
      </c>
      <c r="G8032" s="33">
        <f t="shared" si="377"/>
        <v>45595.958333333336</v>
      </c>
    </row>
    <row r="8033" spans="1:7" x14ac:dyDescent="0.45">
      <c r="A8033">
        <v>0</v>
      </c>
      <c r="B8033">
        <v>0</v>
      </c>
      <c r="C8033" t="s">
        <v>7579</v>
      </c>
      <c r="D8033" t="s">
        <v>7580</v>
      </c>
      <c r="E8033" s="32">
        <f t="shared" si="375"/>
        <v>45595</v>
      </c>
      <c r="F8033" s="51">
        <f t="shared" si="376"/>
        <v>0.97916666666666663</v>
      </c>
      <c r="G8033" s="33">
        <f t="shared" si="377"/>
        <v>45595.979166666664</v>
      </c>
    </row>
    <row r="8034" spans="1:7" x14ac:dyDescent="0.45">
      <c r="A8034">
        <v>0</v>
      </c>
      <c r="B8034">
        <v>0</v>
      </c>
      <c r="C8034" t="s">
        <v>7580</v>
      </c>
      <c r="D8034" t="s">
        <v>7581</v>
      </c>
      <c r="E8034" s="32">
        <f t="shared" si="375"/>
        <v>45596</v>
      </c>
      <c r="F8034" s="51">
        <f t="shared" si="376"/>
        <v>0</v>
      </c>
      <c r="G8034" s="33">
        <f t="shared" si="377"/>
        <v>45596</v>
      </c>
    </row>
    <row r="8035" spans="1:7" x14ac:dyDescent="0.45">
      <c r="A8035">
        <v>0</v>
      </c>
      <c r="B8035">
        <v>0</v>
      </c>
      <c r="C8035" t="s">
        <v>7581</v>
      </c>
      <c r="D8035" t="s">
        <v>7582</v>
      </c>
      <c r="E8035" s="32">
        <f t="shared" si="375"/>
        <v>45596</v>
      </c>
      <c r="F8035" s="51">
        <f t="shared" si="376"/>
        <v>2.0833333333333332E-2</v>
      </c>
      <c r="G8035" s="33">
        <f t="shared" si="377"/>
        <v>45596.020833333336</v>
      </c>
    </row>
    <row r="8036" spans="1:7" x14ac:dyDescent="0.45">
      <c r="A8036">
        <v>0</v>
      </c>
      <c r="B8036">
        <v>0</v>
      </c>
      <c r="C8036" t="s">
        <v>7582</v>
      </c>
      <c r="D8036" t="s">
        <v>7583</v>
      </c>
      <c r="E8036" s="32">
        <f t="shared" si="375"/>
        <v>45596</v>
      </c>
      <c r="F8036" s="51">
        <f t="shared" si="376"/>
        <v>4.1666666666666664E-2</v>
      </c>
      <c r="G8036" s="33">
        <f t="shared" si="377"/>
        <v>45596.041666666664</v>
      </c>
    </row>
    <row r="8037" spans="1:7" x14ac:dyDescent="0.45">
      <c r="A8037">
        <v>0</v>
      </c>
      <c r="B8037">
        <v>0</v>
      </c>
      <c r="C8037" t="s">
        <v>7583</v>
      </c>
      <c r="D8037" t="s">
        <v>7584</v>
      </c>
      <c r="E8037" s="32">
        <f t="shared" si="375"/>
        <v>45596</v>
      </c>
      <c r="F8037" s="51">
        <f t="shared" si="376"/>
        <v>6.25E-2</v>
      </c>
      <c r="G8037" s="33">
        <f t="shared" si="377"/>
        <v>45596.0625</v>
      </c>
    </row>
    <row r="8038" spans="1:7" x14ac:dyDescent="0.45">
      <c r="A8038">
        <v>0</v>
      </c>
      <c r="B8038">
        <v>0</v>
      </c>
      <c r="C8038" t="s">
        <v>7584</v>
      </c>
      <c r="D8038" t="s">
        <v>7585</v>
      </c>
      <c r="E8038" s="32">
        <f t="shared" si="375"/>
        <v>45596</v>
      </c>
      <c r="F8038" s="51">
        <f t="shared" si="376"/>
        <v>8.3333333333333329E-2</v>
      </c>
      <c r="G8038" s="33">
        <f t="shared" si="377"/>
        <v>45596.083333333336</v>
      </c>
    </row>
    <row r="8039" spans="1:7" x14ac:dyDescent="0.45">
      <c r="A8039">
        <v>0</v>
      </c>
      <c r="B8039">
        <v>0</v>
      </c>
      <c r="C8039" t="s">
        <v>7585</v>
      </c>
      <c r="D8039" t="s">
        <v>7586</v>
      </c>
      <c r="E8039" s="32">
        <f t="shared" si="375"/>
        <v>45596</v>
      </c>
      <c r="F8039" s="51">
        <f t="shared" si="376"/>
        <v>0.10416666666666667</v>
      </c>
      <c r="G8039" s="33">
        <f t="shared" si="377"/>
        <v>45596.104166666664</v>
      </c>
    </row>
    <row r="8040" spans="1:7" x14ac:dyDescent="0.45">
      <c r="A8040">
        <v>0</v>
      </c>
      <c r="B8040">
        <v>0</v>
      </c>
      <c r="C8040" t="s">
        <v>7586</v>
      </c>
      <c r="D8040" t="s">
        <v>7587</v>
      </c>
      <c r="E8040" s="32">
        <f t="shared" si="375"/>
        <v>45596</v>
      </c>
      <c r="F8040" s="51">
        <f t="shared" si="376"/>
        <v>0.125</v>
      </c>
      <c r="G8040" s="33">
        <f t="shared" si="377"/>
        <v>45596.125</v>
      </c>
    </row>
    <row r="8041" spans="1:7" x14ac:dyDescent="0.45">
      <c r="A8041">
        <v>0</v>
      </c>
      <c r="B8041">
        <v>0</v>
      </c>
      <c r="C8041" t="s">
        <v>7587</v>
      </c>
      <c r="D8041" t="s">
        <v>7588</v>
      </c>
      <c r="E8041" s="32">
        <f t="shared" si="375"/>
        <v>45596</v>
      </c>
      <c r="F8041" s="51">
        <f t="shared" si="376"/>
        <v>0.14583333333333334</v>
      </c>
      <c r="G8041" s="33">
        <f t="shared" si="377"/>
        <v>45596.145833333336</v>
      </c>
    </row>
    <row r="8042" spans="1:7" x14ac:dyDescent="0.45">
      <c r="A8042">
        <v>0</v>
      </c>
      <c r="B8042">
        <v>0</v>
      </c>
      <c r="C8042" t="s">
        <v>7588</v>
      </c>
      <c r="D8042" t="s">
        <v>7589</v>
      </c>
      <c r="E8042" s="32">
        <f t="shared" si="375"/>
        <v>45596</v>
      </c>
      <c r="F8042" s="51">
        <f t="shared" si="376"/>
        <v>0.16666666666666666</v>
      </c>
      <c r="G8042" s="33">
        <f t="shared" si="377"/>
        <v>45596.166666666664</v>
      </c>
    </row>
    <row r="8043" spans="1:7" x14ac:dyDescent="0.45">
      <c r="A8043">
        <v>0</v>
      </c>
      <c r="B8043">
        <v>0</v>
      </c>
      <c r="C8043" t="s">
        <v>7589</v>
      </c>
      <c r="D8043" t="s">
        <v>7590</v>
      </c>
      <c r="E8043" s="32">
        <f t="shared" si="375"/>
        <v>45596</v>
      </c>
      <c r="F8043" s="51">
        <f t="shared" si="376"/>
        <v>0.1875</v>
      </c>
      <c r="G8043" s="33">
        <f t="shared" si="377"/>
        <v>45596.1875</v>
      </c>
    </row>
    <row r="8044" spans="1:7" x14ac:dyDescent="0.45">
      <c r="A8044">
        <v>0</v>
      </c>
      <c r="B8044">
        <v>0</v>
      </c>
      <c r="C8044" t="s">
        <v>7590</v>
      </c>
      <c r="D8044" t="s">
        <v>7591</v>
      </c>
      <c r="E8044" s="32">
        <f t="shared" si="375"/>
        <v>45596</v>
      </c>
      <c r="F8044" s="51">
        <f t="shared" si="376"/>
        <v>0.20833333333333334</v>
      </c>
      <c r="G8044" s="33">
        <f t="shared" si="377"/>
        <v>45596.208333333336</v>
      </c>
    </row>
    <row r="8045" spans="1:7" x14ac:dyDescent="0.45">
      <c r="A8045">
        <v>0</v>
      </c>
      <c r="B8045">
        <v>0</v>
      </c>
      <c r="C8045" t="s">
        <v>7591</v>
      </c>
      <c r="D8045" t="s">
        <v>7592</v>
      </c>
      <c r="E8045" s="32">
        <f t="shared" si="375"/>
        <v>45596</v>
      </c>
      <c r="F8045" s="51">
        <f t="shared" si="376"/>
        <v>0.22916666666666666</v>
      </c>
      <c r="G8045" s="33">
        <f t="shared" si="377"/>
        <v>45596.229166666664</v>
      </c>
    </row>
    <row r="8046" spans="1:7" x14ac:dyDescent="0.45">
      <c r="A8046">
        <v>0</v>
      </c>
      <c r="B8046">
        <v>0</v>
      </c>
      <c r="C8046" t="s">
        <v>7592</v>
      </c>
      <c r="D8046" t="s">
        <v>7593</v>
      </c>
      <c r="E8046" s="32">
        <f t="shared" si="375"/>
        <v>45596</v>
      </c>
      <c r="F8046" s="51">
        <f t="shared" si="376"/>
        <v>0.25</v>
      </c>
      <c r="G8046" s="33">
        <f t="shared" si="377"/>
        <v>45596.25</v>
      </c>
    </row>
    <row r="8047" spans="1:7" x14ac:dyDescent="0.45">
      <c r="A8047">
        <v>0</v>
      </c>
      <c r="B8047">
        <v>0</v>
      </c>
      <c r="C8047" t="s">
        <v>7593</v>
      </c>
      <c r="D8047" t="s">
        <v>7594</v>
      </c>
      <c r="E8047" s="32">
        <f t="shared" si="375"/>
        <v>45596</v>
      </c>
      <c r="F8047" s="51">
        <f t="shared" si="376"/>
        <v>0.27083333333333331</v>
      </c>
      <c r="G8047" s="33">
        <f t="shared" si="377"/>
        <v>45596.270833333336</v>
      </c>
    </row>
    <row r="8048" spans="1:7" x14ac:dyDescent="0.45">
      <c r="A8048">
        <v>1.12E-2</v>
      </c>
      <c r="B8048">
        <v>7.0000000000000007E-2</v>
      </c>
      <c r="C8048" t="s">
        <v>7594</v>
      </c>
      <c r="D8048" t="s">
        <v>7595</v>
      </c>
      <c r="E8048" s="32">
        <f t="shared" si="375"/>
        <v>45596</v>
      </c>
      <c r="F8048" s="51">
        <f t="shared" si="376"/>
        <v>0.29166666666666669</v>
      </c>
      <c r="G8048" s="33">
        <f t="shared" si="377"/>
        <v>45596.291666666664</v>
      </c>
    </row>
    <row r="8049" spans="1:7" x14ac:dyDescent="0.45">
      <c r="A8049">
        <v>0.3478</v>
      </c>
      <c r="B8049">
        <v>2.0699999999999998</v>
      </c>
      <c r="C8049" t="s">
        <v>7595</v>
      </c>
      <c r="D8049" t="s">
        <v>7596</v>
      </c>
      <c r="E8049" s="32">
        <f t="shared" si="375"/>
        <v>45596</v>
      </c>
      <c r="F8049" s="51">
        <f t="shared" si="376"/>
        <v>0.3125</v>
      </c>
      <c r="G8049" s="33">
        <f t="shared" si="377"/>
        <v>45596.3125</v>
      </c>
    </row>
    <row r="8050" spans="1:7" x14ac:dyDescent="0.45">
      <c r="A8050">
        <v>0.17949999999999999</v>
      </c>
      <c r="B8050">
        <v>1.07</v>
      </c>
      <c r="C8050" t="s">
        <v>7596</v>
      </c>
      <c r="D8050" t="s">
        <v>7597</v>
      </c>
      <c r="E8050" s="32">
        <f t="shared" si="375"/>
        <v>45596</v>
      </c>
      <c r="F8050" s="51">
        <f t="shared" si="376"/>
        <v>0.33333333333333331</v>
      </c>
      <c r="G8050" s="33">
        <f t="shared" si="377"/>
        <v>45596.333333333336</v>
      </c>
    </row>
    <row r="8051" spans="1:7" x14ac:dyDescent="0.45">
      <c r="A8051">
        <v>0</v>
      </c>
      <c r="B8051">
        <v>0</v>
      </c>
      <c r="C8051" t="s">
        <v>7597</v>
      </c>
      <c r="D8051" t="s">
        <v>7598</v>
      </c>
      <c r="E8051" s="32">
        <f t="shared" si="375"/>
        <v>45596</v>
      </c>
      <c r="F8051" s="51">
        <f t="shared" si="376"/>
        <v>0.35416666666666669</v>
      </c>
      <c r="G8051" s="33">
        <f t="shared" si="377"/>
        <v>45596.354166666664</v>
      </c>
    </row>
    <row r="8052" spans="1:7" x14ac:dyDescent="0.45">
      <c r="A8052">
        <v>0</v>
      </c>
      <c r="B8052">
        <v>0</v>
      </c>
      <c r="C8052" t="s">
        <v>7598</v>
      </c>
      <c r="D8052" t="s">
        <v>7599</v>
      </c>
      <c r="E8052" s="32">
        <f t="shared" si="375"/>
        <v>45596</v>
      </c>
      <c r="F8052" s="51">
        <f t="shared" si="376"/>
        <v>0.375</v>
      </c>
      <c r="G8052" s="33">
        <f t="shared" si="377"/>
        <v>45596.375</v>
      </c>
    </row>
    <row r="8053" spans="1:7" x14ac:dyDescent="0.45">
      <c r="A8053">
        <v>0</v>
      </c>
      <c r="B8053">
        <v>0</v>
      </c>
      <c r="C8053" t="s">
        <v>7599</v>
      </c>
      <c r="D8053" t="s">
        <v>7600</v>
      </c>
      <c r="E8053" s="32">
        <f t="shared" si="375"/>
        <v>45596</v>
      </c>
      <c r="F8053" s="51">
        <f t="shared" si="376"/>
        <v>0.39583333333333331</v>
      </c>
      <c r="G8053" s="33">
        <f t="shared" si="377"/>
        <v>45596.395833333336</v>
      </c>
    </row>
    <row r="8054" spans="1:7" x14ac:dyDescent="0.45">
      <c r="A8054">
        <v>0</v>
      </c>
      <c r="B8054">
        <v>0</v>
      </c>
      <c r="C8054" t="s">
        <v>7600</v>
      </c>
      <c r="D8054" t="s">
        <v>7601</v>
      </c>
      <c r="E8054" s="32">
        <f t="shared" si="375"/>
        <v>45596</v>
      </c>
      <c r="F8054" s="51">
        <f t="shared" si="376"/>
        <v>0.41666666666666669</v>
      </c>
      <c r="G8054" s="33">
        <f t="shared" si="377"/>
        <v>45596.416666666664</v>
      </c>
    </row>
    <row r="8055" spans="1:7" x14ac:dyDescent="0.45">
      <c r="A8055">
        <v>0</v>
      </c>
      <c r="B8055">
        <v>0</v>
      </c>
      <c r="C8055" t="s">
        <v>7601</v>
      </c>
      <c r="D8055" t="s">
        <v>7602</v>
      </c>
      <c r="E8055" s="32">
        <f t="shared" si="375"/>
        <v>45596</v>
      </c>
      <c r="F8055" s="51">
        <f t="shared" si="376"/>
        <v>0.4375</v>
      </c>
      <c r="G8055" s="33">
        <f t="shared" si="377"/>
        <v>45596.4375</v>
      </c>
    </row>
    <row r="8056" spans="1:7" x14ac:dyDescent="0.45">
      <c r="A8056">
        <v>0</v>
      </c>
      <c r="B8056">
        <v>0</v>
      </c>
      <c r="C8056" t="s">
        <v>7602</v>
      </c>
      <c r="D8056" t="s">
        <v>7603</v>
      </c>
      <c r="E8056" s="32">
        <f t="shared" si="375"/>
        <v>45596</v>
      </c>
      <c r="F8056" s="51">
        <f t="shared" si="376"/>
        <v>0.45833333333333331</v>
      </c>
      <c r="G8056" s="33">
        <f t="shared" si="377"/>
        <v>45596.458333333336</v>
      </c>
    </row>
    <row r="8057" spans="1:7" x14ac:dyDescent="0.45">
      <c r="A8057">
        <v>0</v>
      </c>
      <c r="B8057">
        <v>0</v>
      </c>
      <c r="C8057" t="s">
        <v>7603</v>
      </c>
      <c r="D8057" t="s">
        <v>7604</v>
      </c>
      <c r="E8057" s="32">
        <f t="shared" si="375"/>
        <v>45596</v>
      </c>
      <c r="F8057" s="51">
        <f t="shared" si="376"/>
        <v>0.47916666666666669</v>
      </c>
      <c r="G8057" s="33">
        <f t="shared" si="377"/>
        <v>45596.479166666664</v>
      </c>
    </row>
    <row r="8058" spans="1:7" x14ac:dyDescent="0.45">
      <c r="A8058">
        <v>0</v>
      </c>
      <c r="B8058">
        <v>0</v>
      </c>
      <c r="C8058" t="s">
        <v>7604</v>
      </c>
      <c r="D8058" t="s">
        <v>7605</v>
      </c>
      <c r="E8058" s="32">
        <f t="shared" si="375"/>
        <v>45596</v>
      </c>
      <c r="F8058" s="51">
        <f t="shared" si="376"/>
        <v>0.5</v>
      </c>
      <c r="G8058" s="33">
        <f t="shared" si="377"/>
        <v>45596.5</v>
      </c>
    </row>
    <row r="8059" spans="1:7" x14ac:dyDescent="0.45">
      <c r="A8059">
        <v>0</v>
      </c>
      <c r="B8059">
        <v>0</v>
      </c>
      <c r="C8059" t="s">
        <v>7605</v>
      </c>
      <c r="D8059" t="s">
        <v>7606</v>
      </c>
      <c r="E8059" s="32">
        <f t="shared" si="375"/>
        <v>45596</v>
      </c>
      <c r="F8059" s="51">
        <f t="shared" si="376"/>
        <v>0.52083333333333337</v>
      </c>
      <c r="G8059" s="33">
        <f t="shared" si="377"/>
        <v>45596.520833333336</v>
      </c>
    </row>
    <row r="8060" spans="1:7" x14ac:dyDescent="0.45">
      <c r="A8060">
        <v>0</v>
      </c>
      <c r="B8060">
        <v>0</v>
      </c>
      <c r="C8060" t="s">
        <v>7606</v>
      </c>
      <c r="D8060" t="s">
        <v>7607</v>
      </c>
      <c r="E8060" s="32">
        <f t="shared" si="375"/>
        <v>45596</v>
      </c>
      <c r="F8060" s="51">
        <f t="shared" si="376"/>
        <v>0.54166666666666663</v>
      </c>
      <c r="G8060" s="33">
        <f t="shared" si="377"/>
        <v>45596.541666666664</v>
      </c>
    </row>
    <row r="8061" spans="1:7" x14ac:dyDescent="0.45">
      <c r="A8061">
        <v>0</v>
      </c>
      <c r="B8061">
        <v>0</v>
      </c>
      <c r="C8061" t="s">
        <v>7607</v>
      </c>
      <c r="D8061" t="s">
        <v>7608</v>
      </c>
      <c r="E8061" s="32">
        <f t="shared" si="375"/>
        <v>45596</v>
      </c>
      <c r="F8061" s="51">
        <f t="shared" si="376"/>
        <v>0.5625</v>
      </c>
      <c r="G8061" s="33">
        <f t="shared" si="377"/>
        <v>45596.5625</v>
      </c>
    </row>
    <row r="8062" spans="1:7" x14ac:dyDescent="0.45">
      <c r="A8062">
        <v>0</v>
      </c>
      <c r="B8062">
        <v>0</v>
      </c>
      <c r="C8062" t="s">
        <v>7608</v>
      </c>
      <c r="D8062" t="s">
        <v>7609</v>
      </c>
      <c r="E8062" s="32">
        <f t="shared" si="375"/>
        <v>45596</v>
      </c>
      <c r="F8062" s="51">
        <f t="shared" si="376"/>
        <v>0.58333333333333337</v>
      </c>
      <c r="G8062" s="33">
        <f t="shared" si="377"/>
        <v>45596.583333333336</v>
      </c>
    </row>
    <row r="8063" spans="1:7" x14ac:dyDescent="0.45">
      <c r="A8063">
        <v>0</v>
      </c>
      <c r="B8063">
        <v>0</v>
      </c>
      <c r="C8063" t="s">
        <v>7609</v>
      </c>
      <c r="D8063" t="s">
        <v>7610</v>
      </c>
      <c r="E8063" s="32">
        <f t="shared" si="375"/>
        <v>45596</v>
      </c>
      <c r="F8063" s="51">
        <f t="shared" si="376"/>
        <v>0.60416666666666663</v>
      </c>
      <c r="G8063" s="33">
        <f t="shared" si="377"/>
        <v>45596.604166666664</v>
      </c>
    </row>
    <row r="8064" spans="1:7" x14ac:dyDescent="0.45">
      <c r="A8064">
        <v>0</v>
      </c>
      <c r="B8064">
        <v>0</v>
      </c>
      <c r="C8064" t="s">
        <v>7610</v>
      </c>
      <c r="D8064" t="s">
        <v>7611</v>
      </c>
      <c r="E8064" s="32">
        <f t="shared" si="375"/>
        <v>45596</v>
      </c>
      <c r="F8064" s="51">
        <f t="shared" si="376"/>
        <v>0.625</v>
      </c>
      <c r="G8064" s="33">
        <f t="shared" si="377"/>
        <v>45596.625</v>
      </c>
    </row>
    <row r="8065" spans="1:7" x14ac:dyDescent="0.45">
      <c r="A8065">
        <v>0</v>
      </c>
      <c r="B8065">
        <v>0</v>
      </c>
      <c r="C8065" t="s">
        <v>7611</v>
      </c>
      <c r="D8065" t="s">
        <v>7612</v>
      </c>
      <c r="E8065" s="32">
        <f t="shared" si="375"/>
        <v>45596</v>
      </c>
      <c r="F8065" s="51">
        <f t="shared" si="376"/>
        <v>0.64583333333333337</v>
      </c>
      <c r="G8065" s="33">
        <f t="shared" si="377"/>
        <v>45596.645833333336</v>
      </c>
    </row>
    <row r="8066" spans="1:7" x14ac:dyDescent="0.45">
      <c r="A8066">
        <v>0</v>
      </c>
      <c r="B8066">
        <v>0</v>
      </c>
      <c r="C8066" t="s">
        <v>7612</v>
      </c>
      <c r="D8066" t="s">
        <v>7613</v>
      </c>
      <c r="E8066" s="32">
        <f t="shared" si="375"/>
        <v>45596</v>
      </c>
      <c r="F8066" s="51">
        <f t="shared" si="376"/>
        <v>0.66666666666666663</v>
      </c>
      <c r="G8066" s="33">
        <f t="shared" si="377"/>
        <v>45596.666666666664</v>
      </c>
    </row>
    <row r="8067" spans="1:7" x14ac:dyDescent="0.45">
      <c r="A8067">
        <v>0</v>
      </c>
      <c r="B8067">
        <v>0</v>
      </c>
      <c r="C8067" t="s">
        <v>7613</v>
      </c>
      <c r="D8067" t="s">
        <v>7614</v>
      </c>
      <c r="E8067" s="32">
        <f t="shared" si="375"/>
        <v>45596</v>
      </c>
      <c r="F8067" s="51">
        <f t="shared" si="376"/>
        <v>0.6875</v>
      </c>
      <c r="G8067" s="33">
        <f t="shared" si="377"/>
        <v>45596.6875</v>
      </c>
    </row>
    <row r="8068" spans="1:7" x14ac:dyDescent="0.45">
      <c r="A8068">
        <v>0</v>
      </c>
      <c r="B8068">
        <v>0</v>
      </c>
      <c r="C8068" t="s">
        <v>7614</v>
      </c>
      <c r="D8068" t="s">
        <v>7615</v>
      </c>
      <c r="E8068" s="32">
        <f t="shared" ref="E8068:E8131" si="378">DATE(MID(C8068,2,4),MID(C8068,7,2),MID(C8068,10,2))</f>
        <v>45596</v>
      </c>
      <c r="F8068" s="51">
        <f t="shared" ref="F8068:F8131" si="379">TIME(MID(C8068,13,2),MID(C8068,16,2),0)</f>
        <v>0.70833333333333337</v>
      </c>
      <c r="G8068" s="33">
        <f t="shared" ref="G8068:G8131" si="380">E8068+F8068</f>
        <v>45596.708333333336</v>
      </c>
    </row>
    <row r="8069" spans="1:7" x14ac:dyDescent="0.45">
      <c r="A8069">
        <v>0</v>
      </c>
      <c r="B8069">
        <v>0</v>
      </c>
      <c r="C8069" t="s">
        <v>7615</v>
      </c>
      <c r="D8069" t="s">
        <v>7616</v>
      </c>
      <c r="E8069" s="32">
        <f t="shared" si="378"/>
        <v>45596</v>
      </c>
      <c r="F8069" s="51">
        <f t="shared" si="379"/>
        <v>0.72916666666666663</v>
      </c>
      <c r="G8069" s="33">
        <f t="shared" si="380"/>
        <v>45596.729166666664</v>
      </c>
    </row>
    <row r="8070" spans="1:7" x14ac:dyDescent="0.45">
      <c r="A8070">
        <v>8.5501000000000005</v>
      </c>
      <c r="B8070">
        <v>51.01</v>
      </c>
      <c r="C8070" t="s">
        <v>7616</v>
      </c>
      <c r="D8070" t="s">
        <v>7617</v>
      </c>
      <c r="E8070" s="32">
        <f t="shared" si="378"/>
        <v>45596</v>
      </c>
      <c r="F8070" s="51">
        <f t="shared" si="379"/>
        <v>0.75</v>
      </c>
      <c r="G8070" s="33">
        <f t="shared" si="380"/>
        <v>45596.75</v>
      </c>
    </row>
    <row r="8071" spans="1:7" x14ac:dyDescent="0.45">
      <c r="A8071">
        <v>0.1234</v>
      </c>
      <c r="B8071">
        <v>0.74</v>
      </c>
      <c r="C8071" t="s">
        <v>7617</v>
      </c>
      <c r="D8071" t="s">
        <v>7618</v>
      </c>
      <c r="E8071" s="32">
        <f t="shared" si="378"/>
        <v>45596</v>
      </c>
      <c r="F8071" s="51">
        <f t="shared" si="379"/>
        <v>0.77083333333333337</v>
      </c>
      <c r="G8071" s="33">
        <f t="shared" si="380"/>
        <v>45596.770833333336</v>
      </c>
    </row>
    <row r="8072" spans="1:7" x14ac:dyDescent="0.45">
      <c r="A8072">
        <v>0.93130000000000002</v>
      </c>
      <c r="B8072">
        <v>5.56</v>
      </c>
      <c r="C8072" t="s">
        <v>7618</v>
      </c>
      <c r="D8072" t="s">
        <v>7619</v>
      </c>
      <c r="E8072" s="32">
        <f t="shared" si="378"/>
        <v>45596</v>
      </c>
      <c r="F8072" s="51">
        <f t="shared" si="379"/>
        <v>0.79166666666666663</v>
      </c>
      <c r="G8072" s="33">
        <f t="shared" si="380"/>
        <v>45596.791666666664</v>
      </c>
    </row>
    <row r="8073" spans="1:7" x14ac:dyDescent="0.45">
      <c r="A8073">
        <v>0</v>
      </c>
      <c r="B8073">
        <v>0</v>
      </c>
      <c r="C8073" t="s">
        <v>7619</v>
      </c>
      <c r="D8073" t="s">
        <v>7620</v>
      </c>
      <c r="E8073" s="32">
        <f t="shared" si="378"/>
        <v>45596</v>
      </c>
      <c r="F8073" s="51">
        <f t="shared" si="379"/>
        <v>0.8125</v>
      </c>
      <c r="G8073" s="33">
        <f t="shared" si="380"/>
        <v>45596.8125</v>
      </c>
    </row>
    <row r="8074" spans="1:7" x14ac:dyDescent="0.45">
      <c r="A8074">
        <v>0</v>
      </c>
      <c r="B8074">
        <v>0</v>
      </c>
      <c r="C8074" t="s">
        <v>7620</v>
      </c>
      <c r="D8074" t="s">
        <v>7621</v>
      </c>
      <c r="E8074" s="32">
        <f t="shared" si="378"/>
        <v>45596</v>
      </c>
      <c r="F8074" s="51">
        <f t="shared" si="379"/>
        <v>0.83333333333333337</v>
      </c>
      <c r="G8074" s="33">
        <f t="shared" si="380"/>
        <v>45596.833333333336</v>
      </c>
    </row>
    <row r="8075" spans="1:7" x14ac:dyDescent="0.45">
      <c r="A8075">
        <v>0</v>
      </c>
      <c r="B8075">
        <v>0</v>
      </c>
      <c r="C8075" t="s">
        <v>7621</v>
      </c>
      <c r="D8075" t="s">
        <v>7622</v>
      </c>
      <c r="E8075" s="32">
        <f t="shared" si="378"/>
        <v>45596</v>
      </c>
      <c r="F8075" s="51">
        <f t="shared" si="379"/>
        <v>0.85416666666666663</v>
      </c>
      <c r="G8075" s="33">
        <f t="shared" si="380"/>
        <v>45596.854166666664</v>
      </c>
    </row>
    <row r="8076" spans="1:7" x14ac:dyDescent="0.45">
      <c r="A8076">
        <v>0</v>
      </c>
      <c r="B8076">
        <v>0</v>
      </c>
      <c r="C8076" t="s">
        <v>7622</v>
      </c>
      <c r="D8076" t="s">
        <v>7623</v>
      </c>
      <c r="E8076" s="32">
        <f t="shared" si="378"/>
        <v>45596</v>
      </c>
      <c r="F8076" s="51">
        <f t="shared" si="379"/>
        <v>0.875</v>
      </c>
      <c r="G8076" s="33">
        <f t="shared" si="380"/>
        <v>45596.875</v>
      </c>
    </row>
    <row r="8077" spans="1:7" x14ac:dyDescent="0.45">
      <c r="A8077">
        <v>0</v>
      </c>
      <c r="B8077">
        <v>0</v>
      </c>
      <c r="C8077" t="s">
        <v>7623</v>
      </c>
      <c r="D8077" t="s">
        <v>7624</v>
      </c>
      <c r="E8077" s="32">
        <f t="shared" si="378"/>
        <v>45596</v>
      </c>
      <c r="F8077" s="51">
        <f t="shared" si="379"/>
        <v>0.89583333333333337</v>
      </c>
      <c r="G8077" s="33">
        <f t="shared" si="380"/>
        <v>45596.895833333336</v>
      </c>
    </row>
    <row r="8078" spans="1:7" x14ac:dyDescent="0.45">
      <c r="A8078">
        <v>2.24E-2</v>
      </c>
      <c r="B8078">
        <v>0.13</v>
      </c>
      <c r="C8078" t="s">
        <v>7624</v>
      </c>
      <c r="D8078" t="s">
        <v>7625</v>
      </c>
      <c r="E8078" s="32">
        <f t="shared" si="378"/>
        <v>45596</v>
      </c>
      <c r="F8078" s="51">
        <f t="shared" si="379"/>
        <v>0.91666666666666663</v>
      </c>
      <c r="G8078" s="33">
        <f t="shared" si="380"/>
        <v>45596.916666666664</v>
      </c>
    </row>
    <row r="8079" spans="1:7" x14ac:dyDescent="0.45">
      <c r="A8079">
        <v>0</v>
      </c>
      <c r="B8079">
        <v>0</v>
      </c>
      <c r="C8079" t="s">
        <v>7625</v>
      </c>
      <c r="D8079" t="s">
        <v>7626</v>
      </c>
      <c r="E8079" s="32">
        <f t="shared" si="378"/>
        <v>45596</v>
      </c>
      <c r="F8079" s="51">
        <f t="shared" si="379"/>
        <v>0.9375</v>
      </c>
      <c r="G8079" s="33">
        <f t="shared" si="380"/>
        <v>45596.9375</v>
      </c>
    </row>
    <row r="8080" spans="1:7" x14ac:dyDescent="0.45">
      <c r="A8080">
        <v>0</v>
      </c>
      <c r="B8080">
        <v>0</v>
      </c>
      <c r="C8080" t="s">
        <v>7626</v>
      </c>
      <c r="D8080" t="s">
        <v>7627</v>
      </c>
      <c r="E8080" s="32">
        <f t="shared" si="378"/>
        <v>45596</v>
      </c>
      <c r="F8080" s="51">
        <f t="shared" si="379"/>
        <v>0.95833333333333337</v>
      </c>
      <c r="G8080" s="33">
        <f t="shared" si="380"/>
        <v>45596.958333333336</v>
      </c>
    </row>
    <row r="8081" spans="1:7" x14ac:dyDescent="0.45">
      <c r="A8081">
        <v>0</v>
      </c>
      <c r="B8081">
        <v>0</v>
      </c>
      <c r="C8081" t="s">
        <v>7627</v>
      </c>
      <c r="D8081" t="s">
        <v>7628</v>
      </c>
      <c r="E8081" s="32">
        <f t="shared" si="378"/>
        <v>45596</v>
      </c>
      <c r="F8081" s="51">
        <f t="shared" si="379"/>
        <v>0.97916666666666663</v>
      </c>
      <c r="G8081" s="33">
        <f t="shared" si="380"/>
        <v>45596.979166666664</v>
      </c>
    </row>
    <row r="8082" spans="1:7" x14ac:dyDescent="0.45">
      <c r="A8082">
        <v>0</v>
      </c>
      <c r="B8082">
        <v>0</v>
      </c>
      <c r="C8082" t="s">
        <v>7628</v>
      </c>
      <c r="D8082" t="s">
        <v>7629</v>
      </c>
      <c r="E8082" s="32">
        <f t="shared" si="378"/>
        <v>45597</v>
      </c>
      <c r="F8082" s="51">
        <f t="shared" si="379"/>
        <v>0</v>
      </c>
      <c r="G8082" s="33">
        <f t="shared" si="380"/>
        <v>45597</v>
      </c>
    </row>
    <row r="8083" spans="1:7" x14ac:dyDescent="0.45">
      <c r="A8083">
        <v>0</v>
      </c>
      <c r="B8083">
        <v>0</v>
      </c>
      <c r="C8083" t="s">
        <v>7629</v>
      </c>
      <c r="D8083" t="s">
        <v>7630</v>
      </c>
      <c r="E8083" s="32">
        <f t="shared" si="378"/>
        <v>45597</v>
      </c>
      <c r="F8083" s="51">
        <f t="shared" si="379"/>
        <v>2.0833333333333332E-2</v>
      </c>
      <c r="G8083" s="33">
        <f t="shared" si="380"/>
        <v>45597.020833333336</v>
      </c>
    </row>
    <row r="8084" spans="1:7" x14ac:dyDescent="0.45">
      <c r="A8084">
        <v>0</v>
      </c>
      <c r="B8084">
        <v>0</v>
      </c>
      <c r="C8084" t="s">
        <v>7630</v>
      </c>
      <c r="D8084" t="s">
        <v>7631</v>
      </c>
      <c r="E8084" s="32">
        <f t="shared" si="378"/>
        <v>45597</v>
      </c>
      <c r="F8084" s="51">
        <f t="shared" si="379"/>
        <v>4.1666666666666664E-2</v>
      </c>
      <c r="G8084" s="33">
        <f t="shared" si="380"/>
        <v>45597.041666666664</v>
      </c>
    </row>
    <row r="8085" spans="1:7" x14ac:dyDescent="0.45">
      <c r="A8085">
        <v>0</v>
      </c>
      <c r="B8085">
        <v>0</v>
      </c>
      <c r="C8085" t="s">
        <v>7631</v>
      </c>
      <c r="D8085" t="s">
        <v>7632</v>
      </c>
      <c r="E8085" s="32">
        <f t="shared" si="378"/>
        <v>45597</v>
      </c>
      <c r="F8085" s="51">
        <f t="shared" si="379"/>
        <v>6.25E-2</v>
      </c>
      <c r="G8085" s="33">
        <f t="shared" si="380"/>
        <v>45597.0625</v>
      </c>
    </row>
    <row r="8086" spans="1:7" x14ac:dyDescent="0.45">
      <c r="A8086">
        <v>0</v>
      </c>
      <c r="B8086">
        <v>0</v>
      </c>
      <c r="C8086" t="s">
        <v>7632</v>
      </c>
      <c r="D8086" t="s">
        <v>7633</v>
      </c>
      <c r="E8086" s="32">
        <f t="shared" si="378"/>
        <v>45597</v>
      </c>
      <c r="F8086" s="51">
        <f t="shared" si="379"/>
        <v>8.3333333333333329E-2</v>
      </c>
      <c r="G8086" s="33">
        <f t="shared" si="380"/>
        <v>45597.083333333336</v>
      </c>
    </row>
    <row r="8087" spans="1:7" x14ac:dyDescent="0.45">
      <c r="A8087">
        <v>0</v>
      </c>
      <c r="B8087">
        <v>0</v>
      </c>
      <c r="C8087" t="s">
        <v>7633</v>
      </c>
      <c r="D8087" t="s">
        <v>7634</v>
      </c>
      <c r="E8087" s="32">
        <f t="shared" si="378"/>
        <v>45597</v>
      </c>
      <c r="F8087" s="51">
        <f t="shared" si="379"/>
        <v>0.10416666666666667</v>
      </c>
      <c r="G8087" s="33">
        <f t="shared" si="380"/>
        <v>45597.104166666664</v>
      </c>
    </row>
    <row r="8088" spans="1:7" x14ac:dyDescent="0.45">
      <c r="A8088">
        <v>0</v>
      </c>
      <c r="B8088">
        <v>0</v>
      </c>
      <c r="C8088" t="s">
        <v>7634</v>
      </c>
      <c r="D8088" t="s">
        <v>7635</v>
      </c>
      <c r="E8088" s="32">
        <f t="shared" si="378"/>
        <v>45597</v>
      </c>
      <c r="F8088" s="51">
        <f t="shared" si="379"/>
        <v>0.125</v>
      </c>
      <c r="G8088" s="33">
        <f t="shared" si="380"/>
        <v>45597.125</v>
      </c>
    </row>
    <row r="8089" spans="1:7" x14ac:dyDescent="0.45">
      <c r="A8089">
        <v>0</v>
      </c>
      <c r="B8089">
        <v>0</v>
      </c>
      <c r="C8089" t="s">
        <v>7635</v>
      </c>
      <c r="D8089" t="s">
        <v>7636</v>
      </c>
      <c r="E8089" s="32">
        <f t="shared" si="378"/>
        <v>45597</v>
      </c>
      <c r="F8089" s="51">
        <f t="shared" si="379"/>
        <v>0.14583333333333334</v>
      </c>
      <c r="G8089" s="33">
        <f t="shared" si="380"/>
        <v>45597.145833333336</v>
      </c>
    </row>
    <row r="8090" spans="1:7" x14ac:dyDescent="0.45">
      <c r="A8090">
        <v>0</v>
      </c>
      <c r="B8090">
        <v>0</v>
      </c>
      <c r="C8090" t="s">
        <v>7636</v>
      </c>
      <c r="D8090" t="s">
        <v>7637</v>
      </c>
      <c r="E8090" s="32">
        <f t="shared" si="378"/>
        <v>45597</v>
      </c>
      <c r="F8090" s="51">
        <f t="shared" si="379"/>
        <v>0.16666666666666666</v>
      </c>
      <c r="G8090" s="33">
        <f t="shared" si="380"/>
        <v>45597.166666666664</v>
      </c>
    </row>
    <row r="8091" spans="1:7" x14ac:dyDescent="0.45">
      <c r="A8091">
        <v>0</v>
      </c>
      <c r="B8091">
        <v>0</v>
      </c>
      <c r="C8091" t="s">
        <v>7637</v>
      </c>
      <c r="D8091" t="s">
        <v>7638</v>
      </c>
      <c r="E8091" s="32">
        <f t="shared" si="378"/>
        <v>45597</v>
      </c>
      <c r="F8091" s="51">
        <f t="shared" si="379"/>
        <v>0.1875</v>
      </c>
      <c r="G8091" s="33">
        <f t="shared" si="380"/>
        <v>45597.1875</v>
      </c>
    </row>
    <row r="8092" spans="1:7" x14ac:dyDescent="0.45">
      <c r="A8092">
        <v>0</v>
      </c>
      <c r="B8092">
        <v>0</v>
      </c>
      <c r="C8092" t="s">
        <v>7638</v>
      </c>
      <c r="D8092" t="s">
        <v>7639</v>
      </c>
      <c r="E8092" s="32">
        <f t="shared" si="378"/>
        <v>45597</v>
      </c>
      <c r="F8092" s="51">
        <f t="shared" si="379"/>
        <v>0.20833333333333334</v>
      </c>
      <c r="G8092" s="33">
        <f t="shared" si="380"/>
        <v>45597.208333333336</v>
      </c>
    </row>
    <row r="8093" spans="1:7" x14ac:dyDescent="0.45">
      <c r="A8093">
        <v>0</v>
      </c>
      <c r="B8093">
        <v>0</v>
      </c>
      <c r="C8093" t="s">
        <v>7639</v>
      </c>
      <c r="D8093" t="s">
        <v>7640</v>
      </c>
      <c r="E8093" s="32">
        <f t="shared" si="378"/>
        <v>45597</v>
      </c>
      <c r="F8093" s="51">
        <f t="shared" si="379"/>
        <v>0.22916666666666666</v>
      </c>
      <c r="G8093" s="33">
        <f t="shared" si="380"/>
        <v>45597.229166666664</v>
      </c>
    </row>
    <row r="8094" spans="1:7" x14ac:dyDescent="0.45">
      <c r="A8094">
        <v>0</v>
      </c>
      <c r="B8094">
        <v>0</v>
      </c>
      <c r="C8094" t="s">
        <v>7640</v>
      </c>
      <c r="D8094" t="s">
        <v>7641</v>
      </c>
      <c r="E8094" s="32">
        <f t="shared" si="378"/>
        <v>45597</v>
      </c>
      <c r="F8094" s="51">
        <f t="shared" si="379"/>
        <v>0.25</v>
      </c>
      <c r="G8094" s="33">
        <f t="shared" si="380"/>
        <v>45597.25</v>
      </c>
    </row>
    <row r="8095" spans="1:7" x14ac:dyDescent="0.45">
      <c r="A8095">
        <v>0.26929999999999998</v>
      </c>
      <c r="B8095">
        <v>1.61</v>
      </c>
      <c r="C8095" t="s">
        <v>7641</v>
      </c>
      <c r="D8095" t="s">
        <v>7642</v>
      </c>
      <c r="E8095" s="32">
        <f t="shared" si="378"/>
        <v>45597</v>
      </c>
      <c r="F8095" s="51">
        <f t="shared" si="379"/>
        <v>0.27083333333333331</v>
      </c>
      <c r="G8095" s="33">
        <f t="shared" si="380"/>
        <v>45597.270833333336</v>
      </c>
    </row>
    <row r="8096" spans="1:7" x14ac:dyDescent="0.45">
      <c r="A8096">
        <v>3.3700000000000001E-2</v>
      </c>
      <c r="B8096">
        <v>0.2</v>
      </c>
      <c r="C8096" t="s">
        <v>7642</v>
      </c>
      <c r="D8096" t="s">
        <v>7643</v>
      </c>
      <c r="E8096" s="32">
        <f t="shared" si="378"/>
        <v>45597</v>
      </c>
      <c r="F8096" s="51">
        <f t="shared" si="379"/>
        <v>0.29166666666666669</v>
      </c>
      <c r="G8096" s="33">
        <f t="shared" si="380"/>
        <v>45597.291666666664</v>
      </c>
    </row>
    <row r="8097" spans="1:7" x14ac:dyDescent="0.45">
      <c r="A8097">
        <v>0</v>
      </c>
      <c r="B8097">
        <v>0</v>
      </c>
      <c r="C8097" t="s">
        <v>7643</v>
      </c>
      <c r="D8097" t="s">
        <v>7644</v>
      </c>
      <c r="E8097" s="32">
        <f t="shared" si="378"/>
        <v>45597</v>
      </c>
      <c r="F8097" s="51">
        <f t="shared" si="379"/>
        <v>0.3125</v>
      </c>
      <c r="G8097" s="33">
        <f t="shared" si="380"/>
        <v>45597.3125</v>
      </c>
    </row>
    <row r="8098" spans="1:7" x14ac:dyDescent="0.45">
      <c r="A8098">
        <v>0</v>
      </c>
      <c r="B8098">
        <v>0</v>
      </c>
      <c r="C8098" t="s">
        <v>7644</v>
      </c>
      <c r="D8098" t="s">
        <v>7645</v>
      </c>
      <c r="E8098" s="32">
        <f t="shared" si="378"/>
        <v>45597</v>
      </c>
      <c r="F8098" s="51">
        <f t="shared" si="379"/>
        <v>0.33333333333333331</v>
      </c>
      <c r="G8098" s="33">
        <f t="shared" si="380"/>
        <v>45597.333333333336</v>
      </c>
    </row>
    <row r="8099" spans="1:7" x14ac:dyDescent="0.45">
      <c r="A8099">
        <v>0</v>
      </c>
      <c r="B8099">
        <v>0</v>
      </c>
      <c r="C8099" t="s">
        <v>7645</v>
      </c>
      <c r="D8099" t="s">
        <v>7646</v>
      </c>
      <c r="E8099" s="32">
        <f t="shared" si="378"/>
        <v>45597</v>
      </c>
      <c r="F8099" s="51">
        <f t="shared" si="379"/>
        <v>0.35416666666666669</v>
      </c>
      <c r="G8099" s="33">
        <f t="shared" si="380"/>
        <v>45597.354166666664</v>
      </c>
    </row>
    <row r="8100" spans="1:7" x14ac:dyDescent="0.45">
      <c r="A8100">
        <v>0.1234</v>
      </c>
      <c r="B8100">
        <v>0.74</v>
      </c>
      <c r="C8100" t="s">
        <v>7646</v>
      </c>
      <c r="D8100" t="s">
        <v>7647</v>
      </c>
      <c r="E8100" s="32">
        <f t="shared" si="378"/>
        <v>45597</v>
      </c>
      <c r="F8100" s="51">
        <f t="shared" si="379"/>
        <v>0.375</v>
      </c>
      <c r="G8100" s="33">
        <f t="shared" si="380"/>
        <v>45597.375</v>
      </c>
    </row>
    <row r="8101" spans="1:7" x14ac:dyDescent="0.45">
      <c r="A8101">
        <v>0</v>
      </c>
      <c r="B8101">
        <v>0</v>
      </c>
      <c r="C8101" t="s">
        <v>7647</v>
      </c>
      <c r="D8101" t="s">
        <v>7648</v>
      </c>
      <c r="E8101" s="32">
        <f t="shared" si="378"/>
        <v>45597</v>
      </c>
      <c r="F8101" s="51">
        <f t="shared" si="379"/>
        <v>0.39583333333333331</v>
      </c>
      <c r="G8101" s="33">
        <f t="shared" si="380"/>
        <v>45597.395833333336</v>
      </c>
    </row>
    <row r="8102" spans="1:7" x14ac:dyDescent="0.45">
      <c r="A8102">
        <v>0.1459</v>
      </c>
      <c r="B8102">
        <v>0.87</v>
      </c>
      <c r="C8102" t="s">
        <v>7648</v>
      </c>
      <c r="D8102" t="s">
        <v>7649</v>
      </c>
      <c r="E8102" s="32">
        <f t="shared" si="378"/>
        <v>45597</v>
      </c>
      <c r="F8102" s="51">
        <f t="shared" si="379"/>
        <v>0.41666666666666669</v>
      </c>
      <c r="G8102" s="33">
        <f t="shared" si="380"/>
        <v>45597.416666666664</v>
      </c>
    </row>
    <row r="8103" spans="1:7" x14ac:dyDescent="0.45">
      <c r="A8103">
        <v>0</v>
      </c>
      <c r="B8103">
        <v>0</v>
      </c>
      <c r="C8103" t="s">
        <v>7649</v>
      </c>
      <c r="D8103" t="s">
        <v>7650</v>
      </c>
      <c r="E8103" s="32">
        <f t="shared" si="378"/>
        <v>45597</v>
      </c>
      <c r="F8103" s="51">
        <f t="shared" si="379"/>
        <v>0.4375</v>
      </c>
      <c r="G8103" s="33">
        <f t="shared" si="380"/>
        <v>45597.4375</v>
      </c>
    </row>
    <row r="8104" spans="1:7" x14ac:dyDescent="0.45">
      <c r="A8104">
        <v>0</v>
      </c>
      <c r="B8104">
        <v>0</v>
      </c>
      <c r="C8104" t="s">
        <v>7650</v>
      </c>
      <c r="D8104" t="s">
        <v>7651</v>
      </c>
      <c r="E8104" s="32">
        <f t="shared" si="378"/>
        <v>45597</v>
      </c>
      <c r="F8104" s="51">
        <f t="shared" si="379"/>
        <v>0.45833333333333331</v>
      </c>
      <c r="G8104" s="33">
        <f t="shared" si="380"/>
        <v>45597.458333333336</v>
      </c>
    </row>
    <row r="8105" spans="1:7" x14ac:dyDescent="0.45">
      <c r="A8105">
        <v>0</v>
      </c>
      <c r="B8105">
        <v>0</v>
      </c>
      <c r="C8105" t="s">
        <v>7651</v>
      </c>
      <c r="D8105" t="s">
        <v>7652</v>
      </c>
      <c r="E8105" s="32">
        <f t="shared" si="378"/>
        <v>45597</v>
      </c>
      <c r="F8105" s="51">
        <f t="shared" si="379"/>
        <v>0.47916666666666669</v>
      </c>
      <c r="G8105" s="33">
        <f t="shared" si="380"/>
        <v>45597.479166666664</v>
      </c>
    </row>
    <row r="8106" spans="1:7" x14ac:dyDescent="0.45">
      <c r="A8106">
        <v>0.20200000000000001</v>
      </c>
      <c r="B8106">
        <v>1.21</v>
      </c>
      <c r="C8106" t="s">
        <v>7652</v>
      </c>
      <c r="D8106" t="s">
        <v>7653</v>
      </c>
      <c r="E8106" s="32">
        <f t="shared" si="378"/>
        <v>45597</v>
      </c>
      <c r="F8106" s="51">
        <f t="shared" si="379"/>
        <v>0.5</v>
      </c>
      <c r="G8106" s="33">
        <f t="shared" si="380"/>
        <v>45597.5</v>
      </c>
    </row>
    <row r="8107" spans="1:7" x14ac:dyDescent="0.45">
      <c r="A8107">
        <v>7.85E-2</v>
      </c>
      <c r="B8107">
        <v>0.47</v>
      </c>
      <c r="C8107" t="s">
        <v>7653</v>
      </c>
      <c r="D8107" t="s">
        <v>7654</v>
      </c>
      <c r="E8107" s="32">
        <f t="shared" si="378"/>
        <v>45597</v>
      </c>
      <c r="F8107" s="51">
        <f t="shared" si="379"/>
        <v>0.52083333333333337</v>
      </c>
      <c r="G8107" s="33">
        <f t="shared" si="380"/>
        <v>45597.520833333336</v>
      </c>
    </row>
    <row r="8108" spans="1:7" x14ac:dyDescent="0.45">
      <c r="A8108">
        <v>0</v>
      </c>
      <c r="B8108">
        <v>0</v>
      </c>
      <c r="C8108" t="s">
        <v>7654</v>
      </c>
      <c r="D8108" t="s">
        <v>7655</v>
      </c>
      <c r="E8108" s="32">
        <f t="shared" si="378"/>
        <v>45597</v>
      </c>
      <c r="F8108" s="51">
        <f t="shared" si="379"/>
        <v>0.54166666666666663</v>
      </c>
      <c r="G8108" s="33">
        <f t="shared" si="380"/>
        <v>45597.541666666664</v>
      </c>
    </row>
    <row r="8109" spans="1:7" x14ac:dyDescent="0.45">
      <c r="A8109">
        <v>0.50490000000000002</v>
      </c>
      <c r="B8109">
        <v>3.01</v>
      </c>
      <c r="C8109" t="s">
        <v>7655</v>
      </c>
      <c r="D8109" t="s">
        <v>7656</v>
      </c>
      <c r="E8109" s="32">
        <f t="shared" si="378"/>
        <v>45597</v>
      </c>
      <c r="F8109" s="51">
        <f t="shared" si="379"/>
        <v>0.5625</v>
      </c>
      <c r="G8109" s="33">
        <f t="shared" si="380"/>
        <v>45597.5625</v>
      </c>
    </row>
    <row r="8110" spans="1:7" x14ac:dyDescent="0.45">
      <c r="A8110">
        <v>8.9800000000000005E-2</v>
      </c>
      <c r="B8110">
        <v>0.54</v>
      </c>
      <c r="C8110" t="s">
        <v>7656</v>
      </c>
      <c r="D8110" t="s">
        <v>7657</v>
      </c>
      <c r="E8110" s="32">
        <f t="shared" si="378"/>
        <v>45597</v>
      </c>
      <c r="F8110" s="51">
        <f t="shared" si="379"/>
        <v>0.58333333333333337</v>
      </c>
      <c r="G8110" s="33">
        <f t="shared" si="380"/>
        <v>45597.583333333336</v>
      </c>
    </row>
    <row r="8111" spans="1:7" x14ac:dyDescent="0.45">
      <c r="A8111">
        <v>1.8065</v>
      </c>
      <c r="B8111">
        <v>10.78</v>
      </c>
      <c r="C8111" t="s">
        <v>7657</v>
      </c>
      <c r="D8111" t="s">
        <v>7658</v>
      </c>
      <c r="E8111" s="32">
        <f t="shared" si="378"/>
        <v>45597</v>
      </c>
      <c r="F8111" s="51">
        <f t="shared" si="379"/>
        <v>0.60416666666666663</v>
      </c>
      <c r="G8111" s="33">
        <f t="shared" si="380"/>
        <v>45597.604166666664</v>
      </c>
    </row>
    <row r="8112" spans="1:7" x14ac:dyDescent="0.45">
      <c r="A8112">
        <v>0.92010000000000003</v>
      </c>
      <c r="B8112">
        <v>5.49</v>
      </c>
      <c r="C8112" t="s">
        <v>7658</v>
      </c>
      <c r="D8112" t="s">
        <v>7659</v>
      </c>
      <c r="E8112" s="32">
        <f t="shared" si="378"/>
        <v>45597</v>
      </c>
      <c r="F8112" s="51">
        <f t="shared" si="379"/>
        <v>0.625</v>
      </c>
      <c r="G8112" s="33">
        <f t="shared" si="380"/>
        <v>45597.625</v>
      </c>
    </row>
    <row r="8113" spans="1:7" x14ac:dyDescent="0.45">
      <c r="A8113">
        <v>1.2343</v>
      </c>
      <c r="B8113">
        <v>7.36</v>
      </c>
      <c r="C8113" t="s">
        <v>7659</v>
      </c>
      <c r="D8113" t="s">
        <v>7660</v>
      </c>
      <c r="E8113" s="32">
        <f t="shared" si="378"/>
        <v>45597</v>
      </c>
      <c r="F8113" s="51">
        <f t="shared" si="379"/>
        <v>0.64583333333333337</v>
      </c>
      <c r="G8113" s="33">
        <f t="shared" si="380"/>
        <v>45597.645833333336</v>
      </c>
    </row>
    <row r="8114" spans="1:7" x14ac:dyDescent="0.45">
      <c r="A8114">
        <v>3.153</v>
      </c>
      <c r="B8114">
        <v>18.809999999999999</v>
      </c>
      <c r="C8114" t="s">
        <v>7660</v>
      </c>
      <c r="D8114" t="s">
        <v>7661</v>
      </c>
      <c r="E8114" s="32">
        <f t="shared" si="378"/>
        <v>45597</v>
      </c>
      <c r="F8114" s="51">
        <f t="shared" si="379"/>
        <v>0.66666666666666663</v>
      </c>
      <c r="G8114" s="33">
        <f t="shared" si="380"/>
        <v>45597.666666666664</v>
      </c>
    </row>
    <row r="8115" spans="1:7" x14ac:dyDescent="0.45">
      <c r="A8115">
        <v>1.6718999999999999</v>
      </c>
      <c r="B8115">
        <v>9.9700000000000006</v>
      </c>
      <c r="C8115" t="s">
        <v>7661</v>
      </c>
      <c r="D8115" t="s">
        <v>7662</v>
      </c>
      <c r="E8115" s="32">
        <f t="shared" si="378"/>
        <v>45597</v>
      </c>
      <c r="F8115" s="51">
        <f t="shared" si="379"/>
        <v>0.6875</v>
      </c>
      <c r="G8115" s="33">
        <f t="shared" si="380"/>
        <v>45597.6875</v>
      </c>
    </row>
    <row r="8116" spans="1:7" x14ac:dyDescent="0.45">
      <c r="A8116">
        <v>1.5036</v>
      </c>
      <c r="B8116">
        <v>8.9700000000000006</v>
      </c>
      <c r="C8116" t="s">
        <v>7662</v>
      </c>
      <c r="D8116" t="s">
        <v>7663</v>
      </c>
      <c r="E8116" s="32">
        <f t="shared" si="378"/>
        <v>45597</v>
      </c>
      <c r="F8116" s="51">
        <f t="shared" si="379"/>
        <v>0.70833333333333337</v>
      </c>
      <c r="G8116" s="33">
        <f t="shared" si="380"/>
        <v>45597.708333333336</v>
      </c>
    </row>
    <row r="8117" spans="1:7" x14ac:dyDescent="0.45">
      <c r="A8117">
        <v>1.2791999999999999</v>
      </c>
      <c r="B8117">
        <v>7.63</v>
      </c>
      <c r="C8117" t="s">
        <v>7663</v>
      </c>
      <c r="D8117" t="s">
        <v>7664</v>
      </c>
      <c r="E8117" s="32">
        <f t="shared" si="378"/>
        <v>45597</v>
      </c>
      <c r="F8117" s="51">
        <f t="shared" si="379"/>
        <v>0.72916666666666663</v>
      </c>
      <c r="G8117" s="33">
        <f t="shared" si="380"/>
        <v>45597.729166666664</v>
      </c>
    </row>
    <row r="8118" spans="1:7" x14ac:dyDescent="0.45">
      <c r="A8118">
        <v>1.4699</v>
      </c>
      <c r="B8118">
        <v>8.77</v>
      </c>
      <c r="C8118" t="s">
        <v>7664</v>
      </c>
      <c r="D8118" t="s">
        <v>7665</v>
      </c>
      <c r="E8118" s="32">
        <f t="shared" si="378"/>
        <v>45597</v>
      </c>
      <c r="F8118" s="51">
        <f t="shared" si="379"/>
        <v>0.75</v>
      </c>
      <c r="G8118" s="33">
        <f t="shared" si="380"/>
        <v>45597.75</v>
      </c>
    </row>
    <row r="8119" spans="1:7" x14ac:dyDescent="0.45">
      <c r="A8119">
        <v>2.2553000000000001</v>
      </c>
      <c r="B8119">
        <v>13.45</v>
      </c>
      <c r="C8119" t="s">
        <v>7665</v>
      </c>
      <c r="D8119" t="s">
        <v>7666</v>
      </c>
      <c r="E8119" s="32">
        <f t="shared" si="378"/>
        <v>45597</v>
      </c>
      <c r="F8119" s="51">
        <f t="shared" si="379"/>
        <v>0.77083333333333337</v>
      </c>
      <c r="G8119" s="33">
        <f t="shared" si="380"/>
        <v>45597.770833333336</v>
      </c>
    </row>
    <row r="8120" spans="1:7" x14ac:dyDescent="0.45">
      <c r="A8120">
        <v>0.93130000000000002</v>
      </c>
      <c r="B8120">
        <v>5.56</v>
      </c>
      <c r="C8120" t="s">
        <v>7666</v>
      </c>
      <c r="D8120" t="s">
        <v>7667</v>
      </c>
      <c r="E8120" s="32">
        <f t="shared" si="378"/>
        <v>45597</v>
      </c>
      <c r="F8120" s="51">
        <f t="shared" si="379"/>
        <v>0.79166666666666663</v>
      </c>
      <c r="G8120" s="33">
        <f t="shared" si="380"/>
        <v>45597.791666666664</v>
      </c>
    </row>
    <row r="8121" spans="1:7" x14ac:dyDescent="0.45">
      <c r="A8121">
        <v>0.31419999999999998</v>
      </c>
      <c r="B8121">
        <v>1.87</v>
      </c>
      <c r="C8121" t="s">
        <v>7667</v>
      </c>
      <c r="D8121" t="s">
        <v>7668</v>
      </c>
      <c r="E8121" s="32">
        <f t="shared" si="378"/>
        <v>45597</v>
      </c>
      <c r="F8121" s="51">
        <f t="shared" si="379"/>
        <v>0.8125</v>
      </c>
      <c r="G8121" s="33">
        <f t="shared" si="380"/>
        <v>45597.8125</v>
      </c>
    </row>
    <row r="8122" spans="1:7" x14ac:dyDescent="0.45">
      <c r="A8122">
        <v>1.526</v>
      </c>
      <c r="B8122">
        <v>9.1</v>
      </c>
      <c r="C8122" t="s">
        <v>7668</v>
      </c>
      <c r="D8122" t="s">
        <v>7669</v>
      </c>
      <c r="E8122" s="32">
        <f t="shared" si="378"/>
        <v>45597</v>
      </c>
      <c r="F8122" s="51">
        <f t="shared" si="379"/>
        <v>0.83333333333333337</v>
      </c>
      <c r="G8122" s="33">
        <f t="shared" si="380"/>
        <v>45597.833333333336</v>
      </c>
    </row>
    <row r="8123" spans="1:7" x14ac:dyDescent="0.45">
      <c r="A8123">
        <v>4.1852999999999998</v>
      </c>
      <c r="B8123">
        <v>24.97</v>
      </c>
      <c r="C8123" t="s">
        <v>7669</v>
      </c>
      <c r="D8123" t="s">
        <v>7670</v>
      </c>
      <c r="E8123" s="32">
        <f t="shared" si="378"/>
        <v>45597</v>
      </c>
      <c r="F8123" s="51">
        <f t="shared" si="379"/>
        <v>0.85416666666666663</v>
      </c>
      <c r="G8123" s="33">
        <f t="shared" si="380"/>
        <v>45597.854166666664</v>
      </c>
    </row>
    <row r="8124" spans="1:7" x14ac:dyDescent="0.45">
      <c r="A8124">
        <v>1.4923</v>
      </c>
      <c r="B8124">
        <v>8.9</v>
      </c>
      <c r="C8124" t="s">
        <v>7670</v>
      </c>
      <c r="D8124" t="s">
        <v>7671</v>
      </c>
      <c r="E8124" s="32">
        <f t="shared" si="378"/>
        <v>45597</v>
      </c>
      <c r="F8124" s="51">
        <f t="shared" si="379"/>
        <v>0.875</v>
      </c>
      <c r="G8124" s="33">
        <f t="shared" si="380"/>
        <v>45597.875</v>
      </c>
    </row>
    <row r="8125" spans="1:7" x14ac:dyDescent="0.45">
      <c r="A8125">
        <v>0.41520000000000001</v>
      </c>
      <c r="B8125">
        <v>2.48</v>
      </c>
      <c r="C8125" t="s">
        <v>7671</v>
      </c>
      <c r="D8125" t="s">
        <v>7672</v>
      </c>
      <c r="E8125" s="32">
        <f t="shared" si="378"/>
        <v>45597</v>
      </c>
      <c r="F8125" s="51">
        <f t="shared" si="379"/>
        <v>0.89583333333333337</v>
      </c>
      <c r="G8125" s="33">
        <f t="shared" si="380"/>
        <v>45597.895833333336</v>
      </c>
    </row>
    <row r="8126" spans="1:7" x14ac:dyDescent="0.45">
      <c r="A8126">
        <v>0.30299999999999999</v>
      </c>
      <c r="B8126">
        <v>1.81</v>
      </c>
      <c r="C8126" t="s">
        <v>7672</v>
      </c>
      <c r="D8126" t="s">
        <v>7673</v>
      </c>
      <c r="E8126" s="32">
        <f t="shared" si="378"/>
        <v>45597</v>
      </c>
      <c r="F8126" s="51">
        <f t="shared" si="379"/>
        <v>0.91666666666666663</v>
      </c>
      <c r="G8126" s="33">
        <f t="shared" si="380"/>
        <v>45597.916666666664</v>
      </c>
    </row>
    <row r="8127" spans="1:7" x14ac:dyDescent="0.45">
      <c r="A8127">
        <v>0.20200000000000001</v>
      </c>
      <c r="B8127">
        <v>1.21</v>
      </c>
      <c r="C8127" t="s">
        <v>7673</v>
      </c>
      <c r="D8127" t="s">
        <v>7674</v>
      </c>
      <c r="E8127" s="32">
        <f t="shared" si="378"/>
        <v>45597</v>
      </c>
      <c r="F8127" s="51">
        <f t="shared" si="379"/>
        <v>0.9375</v>
      </c>
      <c r="G8127" s="33">
        <f t="shared" si="380"/>
        <v>45597.9375</v>
      </c>
    </row>
    <row r="8128" spans="1:7" x14ac:dyDescent="0.45">
      <c r="A8128">
        <v>0.50490000000000002</v>
      </c>
      <c r="B8128">
        <v>3.01</v>
      </c>
      <c r="C8128" t="s">
        <v>7674</v>
      </c>
      <c r="D8128" t="s">
        <v>7675</v>
      </c>
      <c r="E8128" s="32">
        <f t="shared" si="378"/>
        <v>45597</v>
      </c>
      <c r="F8128" s="51">
        <f t="shared" si="379"/>
        <v>0.95833333333333337</v>
      </c>
      <c r="G8128" s="33">
        <f t="shared" si="380"/>
        <v>45597.958333333336</v>
      </c>
    </row>
    <row r="8129" spans="1:7" x14ac:dyDescent="0.45">
      <c r="A8129">
        <v>0</v>
      </c>
      <c r="B8129">
        <v>0</v>
      </c>
      <c r="C8129" t="s">
        <v>7675</v>
      </c>
      <c r="D8129" t="s">
        <v>7676</v>
      </c>
      <c r="E8129" s="32">
        <f t="shared" si="378"/>
        <v>45597</v>
      </c>
      <c r="F8129" s="51">
        <f t="shared" si="379"/>
        <v>0.97916666666666663</v>
      </c>
      <c r="G8129" s="33">
        <f t="shared" si="380"/>
        <v>45597.979166666664</v>
      </c>
    </row>
    <row r="8130" spans="1:7" x14ac:dyDescent="0.45">
      <c r="A8130">
        <v>0</v>
      </c>
      <c r="B8130">
        <v>0</v>
      </c>
      <c r="C8130" t="s">
        <v>7676</v>
      </c>
      <c r="D8130" t="s">
        <v>7677</v>
      </c>
      <c r="E8130" s="32">
        <f t="shared" si="378"/>
        <v>45598</v>
      </c>
      <c r="F8130" s="51">
        <f t="shared" si="379"/>
        <v>0</v>
      </c>
      <c r="G8130" s="33">
        <f t="shared" si="380"/>
        <v>45598</v>
      </c>
    </row>
    <row r="8131" spans="1:7" x14ac:dyDescent="0.45">
      <c r="A8131">
        <v>0</v>
      </c>
      <c r="B8131">
        <v>0</v>
      </c>
      <c r="C8131" t="s">
        <v>7677</v>
      </c>
      <c r="D8131" t="s">
        <v>7678</v>
      </c>
      <c r="E8131" s="32">
        <f t="shared" si="378"/>
        <v>45598</v>
      </c>
      <c r="F8131" s="51">
        <f t="shared" si="379"/>
        <v>2.0833333333333332E-2</v>
      </c>
      <c r="G8131" s="33">
        <f t="shared" si="380"/>
        <v>45598.020833333336</v>
      </c>
    </row>
    <row r="8132" spans="1:7" x14ac:dyDescent="0.45">
      <c r="A8132">
        <v>0</v>
      </c>
      <c r="B8132">
        <v>0</v>
      </c>
      <c r="C8132" t="s">
        <v>7678</v>
      </c>
      <c r="D8132" t="s">
        <v>7679</v>
      </c>
      <c r="E8132" s="32">
        <f t="shared" ref="E8132:E8195" si="381">DATE(MID(C8132,2,4),MID(C8132,7,2),MID(C8132,10,2))</f>
        <v>45598</v>
      </c>
      <c r="F8132" s="51">
        <f t="shared" ref="F8132:F8195" si="382">TIME(MID(C8132,13,2),MID(C8132,16,2),0)</f>
        <v>4.1666666666666664E-2</v>
      </c>
      <c r="G8132" s="33">
        <f t="shared" ref="G8132:G8195" si="383">E8132+F8132</f>
        <v>45598.041666666664</v>
      </c>
    </row>
    <row r="8133" spans="1:7" x14ac:dyDescent="0.45">
      <c r="A8133">
        <v>0</v>
      </c>
      <c r="B8133">
        <v>0</v>
      </c>
      <c r="C8133" t="s">
        <v>7679</v>
      </c>
      <c r="D8133" t="s">
        <v>7680</v>
      </c>
      <c r="E8133" s="32">
        <f t="shared" si="381"/>
        <v>45598</v>
      </c>
      <c r="F8133" s="51">
        <f t="shared" si="382"/>
        <v>6.25E-2</v>
      </c>
      <c r="G8133" s="33">
        <f t="shared" si="383"/>
        <v>45598.0625</v>
      </c>
    </row>
    <row r="8134" spans="1:7" x14ac:dyDescent="0.45">
      <c r="A8134">
        <v>0</v>
      </c>
      <c r="B8134">
        <v>0</v>
      </c>
      <c r="C8134" t="s">
        <v>7680</v>
      </c>
      <c r="D8134" t="s">
        <v>7681</v>
      </c>
      <c r="E8134" s="32">
        <f t="shared" si="381"/>
        <v>45598</v>
      </c>
      <c r="F8134" s="51">
        <f t="shared" si="382"/>
        <v>8.3333333333333329E-2</v>
      </c>
      <c r="G8134" s="33">
        <f t="shared" si="383"/>
        <v>45598.083333333336</v>
      </c>
    </row>
    <row r="8135" spans="1:7" x14ac:dyDescent="0.45">
      <c r="A8135">
        <v>0</v>
      </c>
      <c r="B8135">
        <v>0</v>
      </c>
      <c r="C8135" t="s">
        <v>7681</v>
      </c>
      <c r="D8135" t="s">
        <v>7682</v>
      </c>
      <c r="E8135" s="32">
        <f t="shared" si="381"/>
        <v>45598</v>
      </c>
      <c r="F8135" s="51">
        <f t="shared" si="382"/>
        <v>0.10416666666666667</v>
      </c>
      <c r="G8135" s="33">
        <f t="shared" si="383"/>
        <v>45598.104166666664</v>
      </c>
    </row>
    <row r="8136" spans="1:7" x14ac:dyDescent="0.45">
      <c r="A8136">
        <v>0</v>
      </c>
      <c r="B8136">
        <v>0</v>
      </c>
      <c r="C8136" t="s">
        <v>7682</v>
      </c>
      <c r="D8136" t="s">
        <v>7683</v>
      </c>
      <c r="E8136" s="32">
        <f t="shared" si="381"/>
        <v>45598</v>
      </c>
      <c r="F8136" s="51">
        <f t="shared" si="382"/>
        <v>0.125</v>
      </c>
      <c r="G8136" s="33">
        <f t="shared" si="383"/>
        <v>45598.125</v>
      </c>
    </row>
    <row r="8137" spans="1:7" x14ac:dyDescent="0.45">
      <c r="A8137">
        <v>0</v>
      </c>
      <c r="B8137">
        <v>0</v>
      </c>
      <c r="C8137" t="s">
        <v>7683</v>
      </c>
      <c r="D8137" t="s">
        <v>7684</v>
      </c>
      <c r="E8137" s="32">
        <f t="shared" si="381"/>
        <v>45598</v>
      </c>
      <c r="F8137" s="51">
        <f t="shared" si="382"/>
        <v>0.14583333333333334</v>
      </c>
      <c r="G8137" s="33">
        <f t="shared" si="383"/>
        <v>45598.145833333336</v>
      </c>
    </row>
    <row r="8138" spans="1:7" x14ac:dyDescent="0.45">
      <c r="A8138">
        <v>0</v>
      </c>
      <c r="B8138">
        <v>0</v>
      </c>
      <c r="C8138" t="s">
        <v>7684</v>
      </c>
      <c r="D8138" t="s">
        <v>7685</v>
      </c>
      <c r="E8138" s="32">
        <f t="shared" si="381"/>
        <v>45598</v>
      </c>
      <c r="F8138" s="51">
        <f t="shared" si="382"/>
        <v>0.16666666666666666</v>
      </c>
      <c r="G8138" s="33">
        <f t="shared" si="383"/>
        <v>45598.166666666664</v>
      </c>
    </row>
    <row r="8139" spans="1:7" x14ac:dyDescent="0.45">
      <c r="A8139">
        <v>0</v>
      </c>
      <c r="B8139">
        <v>0</v>
      </c>
      <c r="C8139" t="s">
        <v>7685</v>
      </c>
      <c r="D8139" t="s">
        <v>7686</v>
      </c>
      <c r="E8139" s="32">
        <f t="shared" si="381"/>
        <v>45598</v>
      </c>
      <c r="F8139" s="51">
        <f t="shared" si="382"/>
        <v>0.1875</v>
      </c>
      <c r="G8139" s="33">
        <f t="shared" si="383"/>
        <v>45598.1875</v>
      </c>
    </row>
    <row r="8140" spans="1:7" x14ac:dyDescent="0.45">
      <c r="A8140">
        <v>0</v>
      </c>
      <c r="B8140">
        <v>0</v>
      </c>
      <c r="C8140" t="s">
        <v>7686</v>
      </c>
      <c r="D8140" t="s">
        <v>7687</v>
      </c>
      <c r="E8140" s="32">
        <f t="shared" si="381"/>
        <v>45598</v>
      </c>
      <c r="F8140" s="51">
        <f t="shared" si="382"/>
        <v>0.20833333333333334</v>
      </c>
      <c r="G8140" s="33">
        <f t="shared" si="383"/>
        <v>45598.208333333336</v>
      </c>
    </row>
    <row r="8141" spans="1:7" x14ac:dyDescent="0.45">
      <c r="A8141">
        <v>0</v>
      </c>
      <c r="B8141">
        <v>0</v>
      </c>
      <c r="C8141" t="s">
        <v>7687</v>
      </c>
      <c r="D8141" t="s">
        <v>7688</v>
      </c>
      <c r="E8141" s="32">
        <f t="shared" si="381"/>
        <v>45598</v>
      </c>
      <c r="F8141" s="51">
        <f t="shared" si="382"/>
        <v>0.22916666666666666</v>
      </c>
      <c r="G8141" s="33">
        <f t="shared" si="383"/>
        <v>45598.229166666664</v>
      </c>
    </row>
    <row r="8142" spans="1:7" x14ac:dyDescent="0.45">
      <c r="A8142">
        <v>0</v>
      </c>
      <c r="B8142">
        <v>0</v>
      </c>
      <c r="C8142" t="s">
        <v>7688</v>
      </c>
      <c r="D8142" t="s">
        <v>7689</v>
      </c>
      <c r="E8142" s="32">
        <f t="shared" si="381"/>
        <v>45598</v>
      </c>
      <c r="F8142" s="51">
        <f t="shared" si="382"/>
        <v>0.25</v>
      </c>
      <c r="G8142" s="33">
        <f t="shared" si="383"/>
        <v>45598.25</v>
      </c>
    </row>
    <row r="8143" spans="1:7" x14ac:dyDescent="0.45">
      <c r="A8143">
        <v>0.15709999999999999</v>
      </c>
      <c r="B8143">
        <v>0.94</v>
      </c>
      <c r="C8143" t="s">
        <v>7689</v>
      </c>
      <c r="D8143" t="s">
        <v>7690</v>
      </c>
      <c r="E8143" s="32">
        <f t="shared" si="381"/>
        <v>45598</v>
      </c>
      <c r="F8143" s="51">
        <f t="shared" si="382"/>
        <v>0.27083333333333331</v>
      </c>
      <c r="G8143" s="33">
        <f t="shared" si="383"/>
        <v>45598.270833333336</v>
      </c>
    </row>
    <row r="8144" spans="1:7" x14ac:dyDescent="0.45">
      <c r="A8144">
        <v>0.50490000000000002</v>
      </c>
      <c r="B8144">
        <v>3.01</v>
      </c>
      <c r="C8144" t="s">
        <v>7690</v>
      </c>
      <c r="D8144" t="s">
        <v>7691</v>
      </c>
      <c r="E8144" s="32">
        <f t="shared" si="381"/>
        <v>45598</v>
      </c>
      <c r="F8144" s="51">
        <f t="shared" si="382"/>
        <v>0.29166666666666669</v>
      </c>
      <c r="G8144" s="33">
        <f t="shared" si="383"/>
        <v>45598.291666666664</v>
      </c>
    </row>
    <row r="8145" spans="1:7" x14ac:dyDescent="0.45">
      <c r="A8145">
        <v>0.61709999999999998</v>
      </c>
      <c r="B8145">
        <v>3.68</v>
      </c>
      <c r="C8145" t="s">
        <v>7691</v>
      </c>
      <c r="D8145" t="s">
        <v>7692</v>
      </c>
      <c r="E8145" s="32">
        <f t="shared" si="381"/>
        <v>45598</v>
      </c>
      <c r="F8145" s="51">
        <f t="shared" si="382"/>
        <v>0.3125</v>
      </c>
      <c r="G8145" s="33">
        <f t="shared" si="383"/>
        <v>45598.3125</v>
      </c>
    </row>
    <row r="8146" spans="1:7" x14ac:dyDescent="0.45">
      <c r="A8146">
        <v>1.0210999999999999</v>
      </c>
      <c r="B8146">
        <v>6.09</v>
      </c>
      <c r="C8146" t="s">
        <v>7692</v>
      </c>
      <c r="D8146" t="s">
        <v>7693</v>
      </c>
      <c r="E8146" s="32">
        <f t="shared" si="381"/>
        <v>45598</v>
      </c>
      <c r="F8146" s="51">
        <f t="shared" si="382"/>
        <v>0.33333333333333331</v>
      </c>
      <c r="G8146" s="33">
        <f t="shared" si="383"/>
        <v>45598.333333333336</v>
      </c>
    </row>
    <row r="8147" spans="1:7" x14ac:dyDescent="0.45">
      <c r="A8147">
        <v>0.99860000000000004</v>
      </c>
      <c r="B8147">
        <v>5.96</v>
      </c>
      <c r="C8147" t="s">
        <v>7693</v>
      </c>
      <c r="D8147" t="s">
        <v>7694</v>
      </c>
      <c r="E8147" s="32">
        <f t="shared" si="381"/>
        <v>45598</v>
      </c>
      <c r="F8147" s="51">
        <f t="shared" si="382"/>
        <v>0.35416666666666669</v>
      </c>
      <c r="G8147" s="33">
        <f t="shared" si="383"/>
        <v>45598.354166666664</v>
      </c>
    </row>
    <row r="8148" spans="1:7" x14ac:dyDescent="0.45">
      <c r="A8148">
        <v>0.76300000000000001</v>
      </c>
      <c r="B8148">
        <v>4.55</v>
      </c>
      <c r="C8148" t="s">
        <v>7694</v>
      </c>
      <c r="D8148" t="s">
        <v>7695</v>
      </c>
      <c r="E8148" s="32">
        <f t="shared" si="381"/>
        <v>45598</v>
      </c>
      <c r="F8148" s="51">
        <f t="shared" si="382"/>
        <v>0.375</v>
      </c>
      <c r="G8148" s="33">
        <f t="shared" si="383"/>
        <v>45598.375</v>
      </c>
    </row>
    <row r="8149" spans="1:7" x14ac:dyDescent="0.45">
      <c r="A8149">
        <v>0.52739999999999998</v>
      </c>
      <c r="B8149">
        <v>3.15</v>
      </c>
      <c r="C8149" t="s">
        <v>7695</v>
      </c>
      <c r="D8149" t="s">
        <v>7696</v>
      </c>
      <c r="E8149" s="32">
        <f t="shared" si="381"/>
        <v>45598</v>
      </c>
      <c r="F8149" s="51">
        <f t="shared" si="382"/>
        <v>0.39583333333333331</v>
      </c>
      <c r="G8149" s="33">
        <f t="shared" si="383"/>
        <v>45598.395833333336</v>
      </c>
    </row>
    <row r="8150" spans="1:7" x14ac:dyDescent="0.45">
      <c r="A8150">
        <v>0.30299999999999999</v>
      </c>
      <c r="B8150">
        <v>1.81</v>
      </c>
      <c r="C8150" t="s">
        <v>7696</v>
      </c>
      <c r="D8150" t="s">
        <v>7697</v>
      </c>
      <c r="E8150" s="32">
        <f t="shared" si="381"/>
        <v>45598</v>
      </c>
      <c r="F8150" s="51">
        <f t="shared" si="382"/>
        <v>0.41666666666666669</v>
      </c>
      <c r="G8150" s="33">
        <f t="shared" si="383"/>
        <v>45598.416666666664</v>
      </c>
    </row>
    <row r="8151" spans="1:7" x14ac:dyDescent="0.45">
      <c r="A8151">
        <v>0.1459</v>
      </c>
      <c r="B8151">
        <v>0.87</v>
      </c>
      <c r="C8151" t="s">
        <v>7697</v>
      </c>
      <c r="D8151" t="s">
        <v>7698</v>
      </c>
      <c r="E8151" s="32">
        <f t="shared" si="381"/>
        <v>45598</v>
      </c>
      <c r="F8151" s="51">
        <f t="shared" si="382"/>
        <v>0.4375</v>
      </c>
      <c r="G8151" s="33">
        <f t="shared" si="383"/>
        <v>45598.4375</v>
      </c>
    </row>
    <row r="8152" spans="1:7" x14ac:dyDescent="0.45">
      <c r="A8152">
        <v>0.6845</v>
      </c>
      <c r="B8152">
        <v>4.08</v>
      </c>
      <c r="C8152" t="s">
        <v>7698</v>
      </c>
      <c r="D8152" t="s">
        <v>7699</v>
      </c>
      <c r="E8152" s="32">
        <f t="shared" si="381"/>
        <v>45598</v>
      </c>
      <c r="F8152" s="51">
        <f t="shared" si="382"/>
        <v>0.45833333333333331</v>
      </c>
      <c r="G8152" s="33">
        <f t="shared" si="383"/>
        <v>45598.458333333336</v>
      </c>
    </row>
    <row r="8153" spans="1:7" x14ac:dyDescent="0.45">
      <c r="A8153">
        <v>0.81910000000000005</v>
      </c>
      <c r="B8153">
        <v>4.8899999999999997</v>
      </c>
      <c r="C8153" t="s">
        <v>7699</v>
      </c>
      <c r="D8153" t="s">
        <v>7700</v>
      </c>
      <c r="E8153" s="32">
        <f t="shared" si="381"/>
        <v>45598</v>
      </c>
      <c r="F8153" s="51">
        <f t="shared" si="382"/>
        <v>0.47916666666666669</v>
      </c>
      <c r="G8153" s="33">
        <f t="shared" si="383"/>
        <v>45598.479166666664</v>
      </c>
    </row>
    <row r="8154" spans="1:7" x14ac:dyDescent="0.45">
      <c r="A8154">
        <v>0</v>
      </c>
      <c r="B8154">
        <v>0</v>
      </c>
      <c r="C8154" t="s">
        <v>7700</v>
      </c>
      <c r="D8154" t="s">
        <v>7701</v>
      </c>
      <c r="E8154" s="32">
        <f t="shared" si="381"/>
        <v>45598</v>
      </c>
      <c r="F8154" s="51">
        <f t="shared" si="382"/>
        <v>0.5</v>
      </c>
      <c r="G8154" s="33">
        <f t="shared" si="383"/>
        <v>45598.5</v>
      </c>
    </row>
    <row r="8155" spans="1:7" x14ac:dyDescent="0.45">
      <c r="A8155">
        <v>0.44879999999999998</v>
      </c>
      <c r="B8155">
        <v>2.68</v>
      </c>
      <c r="C8155" t="s">
        <v>7701</v>
      </c>
      <c r="D8155" t="s">
        <v>7702</v>
      </c>
      <c r="E8155" s="32">
        <f t="shared" si="381"/>
        <v>45598</v>
      </c>
      <c r="F8155" s="51">
        <f t="shared" si="382"/>
        <v>0.52083333333333337</v>
      </c>
      <c r="G8155" s="33">
        <f t="shared" si="383"/>
        <v>45598.520833333336</v>
      </c>
    </row>
    <row r="8156" spans="1:7" x14ac:dyDescent="0.45">
      <c r="A8156">
        <v>0.22439999999999999</v>
      </c>
      <c r="B8156">
        <v>1.34</v>
      </c>
      <c r="C8156" t="s">
        <v>7702</v>
      </c>
      <c r="D8156" t="s">
        <v>7703</v>
      </c>
      <c r="E8156" s="32">
        <f t="shared" si="381"/>
        <v>45598</v>
      </c>
      <c r="F8156" s="51">
        <f t="shared" si="382"/>
        <v>0.54166666666666663</v>
      </c>
      <c r="G8156" s="33">
        <f t="shared" si="383"/>
        <v>45598.541666666664</v>
      </c>
    </row>
    <row r="8157" spans="1:7" x14ac:dyDescent="0.45">
      <c r="A8157">
        <v>0</v>
      </c>
      <c r="B8157">
        <v>0</v>
      </c>
      <c r="C8157" t="s">
        <v>7703</v>
      </c>
      <c r="D8157" t="s">
        <v>7704</v>
      </c>
      <c r="E8157" s="32">
        <f t="shared" si="381"/>
        <v>45598</v>
      </c>
      <c r="F8157" s="51">
        <f t="shared" si="382"/>
        <v>0.5625</v>
      </c>
      <c r="G8157" s="33">
        <f t="shared" si="383"/>
        <v>45598.5625</v>
      </c>
    </row>
    <row r="8158" spans="1:7" x14ac:dyDescent="0.45">
      <c r="A8158">
        <v>0</v>
      </c>
      <c r="B8158">
        <v>0</v>
      </c>
      <c r="C8158" t="s">
        <v>7704</v>
      </c>
      <c r="D8158" t="s">
        <v>7705</v>
      </c>
      <c r="E8158" s="32">
        <f t="shared" si="381"/>
        <v>45598</v>
      </c>
      <c r="F8158" s="51">
        <f t="shared" si="382"/>
        <v>0.58333333333333337</v>
      </c>
      <c r="G8158" s="33">
        <f t="shared" si="383"/>
        <v>45598.583333333336</v>
      </c>
    </row>
    <row r="8159" spans="1:7" x14ac:dyDescent="0.45">
      <c r="A8159">
        <v>0</v>
      </c>
      <c r="B8159">
        <v>0</v>
      </c>
      <c r="C8159" t="s">
        <v>7705</v>
      </c>
      <c r="D8159" t="s">
        <v>7706</v>
      </c>
      <c r="E8159" s="32">
        <f t="shared" si="381"/>
        <v>45598</v>
      </c>
      <c r="F8159" s="51">
        <f t="shared" si="382"/>
        <v>0.60416666666666663</v>
      </c>
      <c r="G8159" s="33">
        <f t="shared" si="383"/>
        <v>45598.604166666664</v>
      </c>
    </row>
    <row r="8160" spans="1:7" x14ac:dyDescent="0.45">
      <c r="A8160">
        <v>0</v>
      </c>
      <c r="B8160">
        <v>0</v>
      </c>
      <c r="C8160" t="s">
        <v>7706</v>
      </c>
      <c r="D8160" t="s">
        <v>7707</v>
      </c>
      <c r="E8160" s="32">
        <f t="shared" si="381"/>
        <v>45598</v>
      </c>
      <c r="F8160" s="51">
        <f t="shared" si="382"/>
        <v>0.625</v>
      </c>
      <c r="G8160" s="33">
        <f t="shared" si="383"/>
        <v>45598.625</v>
      </c>
    </row>
    <row r="8161" spans="1:7" x14ac:dyDescent="0.45">
      <c r="A8161">
        <v>1.8851</v>
      </c>
      <c r="B8161">
        <v>11.25</v>
      </c>
      <c r="C8161" t="s">
        <v>7707</v>
      </c>
      <c r="D8161" t="s">
        <v>7708</v>
      </c>
      <c r="E8161" s="32">
        <f t="shared" si="381"/>
        <v>45598</v>
      </c>
      <c r="F8161" s="51">
        <f t="shared" si="382"/>
        <v>0.64583333333333337</v>
      </c>
      <c r="G8161" s="33">
        <f t="shared" si="383"/>
        <v>45598.645833333336</v>
      </c>
    </row>
    <row r="8162" spans="1:7" x14ac:dyDescent="0.45">
      <c r="A8162">
        <v>2.6143999999999998</v>
      </c>
      <c r="B8162">
        <v>15.6</v>
      </c>
      <c r="C8162" t="s">
        <v>7708</v>
      </c>
      <c r="D8162" t="s">
        <v>7709</v>
      </c>
      <c r="E8162" s="32">
        <f t="shared" si="381"/>
        <v>45598</v>
      </c>
      <c r="F8162" s="51">
        <f t="shared" si="382"/>
        <v>0.66666666666666663</v>
      </c>
      <c r="G8162" s="33">
        <f t="shared" si="383"/>
        <v>45598.666666666664</v>
      </c>
    </row>
    <row r="8163" spans="1:7" x14ac:dyDescent="0.45">
      <c r="A8163">
        <v>1.7504</v>
      </c>
      <c r="B8163">
        <v>10.44</v>
      </c>
      <c r="C8163" t="s">
        <v>7709</v>
      </c>
      <c r="D8163" t="s">
        <v>7710</v>
      </c>
      <c r="E8163" s="32">
        <f t="shared" si="381"/>
        <v>45598</v>
      </c>
      <c r="F8163" s="51">
        <f t="shared" si="382"/>
        <v>0.6875</v>
      </c>
      <c r="G8163" s="33">
        <f t="shared" si="383"/>
        <v>45598.6875</v>
      </c>
    </row>
    <row r="8164" spans="1:7" x14ac:dyDescent="0.45">
      <c r="A8164">
        <v>1.6942999999999999</v>
      </c>
      <c r="B8164">
        <v>10.11</v>
      </c>
      <c r="C8164" t="s">
        <v>7710</v>
      </c>
      <c r="D8164" t="s">
        <v>7711</v>
      </c>
      <c r="E8164" s="32">
        <f t="shared" si="381"/>
        <v>45598</v>
      </c>
      <c r="F8164" s="51">
        <f t="shared" si="382"/>
        <v>0.70833333333333337</v>
      </c>
      <c r="G8164" s="33">
        <f t="shared" si="383"/>
        <v>45598.708333333336</v>
      </c>
    </row>
    <row r="8165" spans="1:7" x14ac:dyDescent="0.45">
      <c r="A8165">
        <v>0.81910000000000005</v>
      </c>
      <c r="B8165">
        <v>4.8899999999999997</v>
      </c>
      <c r="C8165" t="s">
        <v>7711</v>
      </c>
      <c r="D8165" t="s">
        <v>7712</v>
      </c>
      <c r="E8165" s="32">
        <f t="shared" si="381"/>
        <v>45598</v>
      </c>
      <c r="F8165" s="51">
        <f t="shared" si="382"/>
        <v>0.72916666666666663</v>
      </c>
      <c r="G8165" s="33">
        <f t="shared" si="383"/>
        <v>45598.729166666664</v>
      </c>
    </row>
    <row r="8166" spans="1:7" x14ac:dyDescent="0.45">
      <c r="A8166">
        <v>0</v>
      </c>
      <c r="B8166">
        <v>0</v>
      </c>
      <c r="C8166" t="s">
        <v>7712</v>
      </c>
      <c r="D8166" t="s">
        <v>7713</v>
      </c>
      <c r="E8166" s="32">
        <f t="shared" si="381"/>
        <v>45598</v>
      </c>
      <c r="F8166" s="51">
        <f t="shared" si="382"/>
        <v>0.75</v>
      </c>
      <c r="G8166" s="33">
        <f t="shared" si="383"/>
        <v>45598.75</v>
      </c>
    </row>
    <row r="8167" spans="1:7" x14ac:dyDescent="0.45">
      <c r="A8167">
        <v>0.30299999999999999</v>
      </c>
      <c r="B8167">
        <v>1.81</v>
      </c>
      <c r="C8167" t="s">
        <v>7713</v>
      </c>
      <c r="D8167" t="s">
        <v>7714</v>
      </c>
      <c r="E8167" s="32">
        <f t="shared" si="381"/>
        <v>45598</v>
      </c>
      <c r="F8167" s="51">
        <f t="shared" si="382"/>
        <v>0.77083333333333337</v>
      </c>
      <c r="G8167" s="33">
        <f t="shared" si="383"/>
        <v>45598.770833333336</v>
      </c>
    </row>
    <row r="8168" spans="1:7" x14ac:dyDescent="0.45">
      <c r="A8168">
        <v>6.7299999999999999E-2</v>
      </c>
      <c r="B8168">
        <v>0.4</v>
      </c>
      <c r="C8168" t="s">
        <v>7714</v>
      </c>
      <c r="D8168" t="s">
        <v>7715</v>
      </c>
      <c r="E8168" s="32">
        <f t="shared" si="381"/>
        <v>45598</v>
      </c>
      <c r="F8168" s="51">
        <f t="shared" si="382"/>
        <v>0.79166666666666663</v>
      </c>
      <c r="G8168" s="33">
        <f t="shared" si="383"/>
        <v>45598.791666666664</v>
      </c>
    </row>
    <row r="8169" spans="1:7" x14ac:dyDescent="0.45">
      <c r="A8169">
        <v>0</v>
      </c>
      <c r="B8169">
        <v>0</v>
      </c>
      <c r="C8169" t="s">
        <v>7715</v>
      </c>
      <c r="D8169" t="s">
        <v>7716</v>
      </c>
      <c r="E8169" s="32">
        <f t="shared" si="381"/>
        <v>45598</v>
      </c>
      <c r="F8169" s="51">
        <f t="shared" si="382"/>
        <v>0.8125</v>
      </c>
      <c r="G8169" s="33">
        <f t="shared" si="383"/>
        <v>45598.8125</v>
      </c>
    </row>
    <row r="8170" spans="1:7" x14ac:dyDescent="0.45">
      <c r="A8170">
        <v>0</v>
      </c>
      <c r="B8170">
        <v>0</v>
      </c>
      <c r="C8170" t="s">
        <v>7716</v>
      </c>
      <c r="D8170" t="s">
        <v>7717</v>
      </c>
      <c r="E8170" s="32">
        <f t="shared" si="381"/>
        <v>45598</v>
      </c>
      <c r="F8170" s="51">
        <f t="shared" si="382"/>
        <v>0.83333333333333337</v>
      </c>
      <c r="G8170" s="33">
        <f t="shared" si="383"/>
        <v>45598.833333333336</v>
      </c>
    </row>
    <row r="8171" spans="1:7" x14ac:dyDescent="0.45">
      <c r="A8171">
        <v>0</v>
      </c>
      <c r="B8171">
        <v>0</v>
      </c>
      <c r="C8171" t="s">
        <v>7717</v>
      </c>
      <c r="D8171" t="s">
        <v>7718</v>
      </c>
      <c r="E8171" s="32">
        <f t="shared" si="381"/>
        <v>45598</v>
      </c>
      <c r="F8171" s="51">
        <f t="shared" si="382"/>
        <v>0.85416666666666663</v>
      </c>
      <c r="G8171" s="33">
        <f t="shared" si="383"/>
        <v>45598.854166666664</v>
      </c>
    </row>
    <row r="8172" spans="1:7" x14ac:dyDescent="0.45">
      <c r="A8172">
        <v>0</v>
      </c>
      <c r="B8172">
        <v>0</v>
      </c>
      <c r="C8172" t="s">
        <v>7718</v>
      </c>
      <c r="D8172" t="s">
        <v>7719</v>
      </c>
      <c r="E8172" s="32">
        <f t="shared" si="381"/>
        <v>45598</v>
      </c>
      <c r="F8172" s="51">
        <f t="shared" si="382"/>
        <v>0.875</v>
      </c>
      <c r="G8172" s="33">
        <f t="shared" si="383"/>
        <v>45598.875</v>
      </c>
    </row>
    <row r="8173" spans="1:7" x14ac:dyDescent="0.45">
      <c r="A8173">
        <v>1.526</v>
      </c>
      <c r="B8173">
        <v>9.1</v>
      </c>
      <c r="C8173" t="s">
        <v>7719</v>
      </c>
      <c r="D8173" t="s">
        <v>7720</v>
      </c>
      <c r="E8173" s="32">
        <f t="shared" si="381"/>
        <v>45598</v>
      </c>
      <c r="F8173" s="51">
        <f t="shared" si="382"/>
        <v>0.89583333333333337</v>
      </c>
      <c r="G8173" s="33">
        <f t="shared" si="383"/>
        <v>45598.895833333336</v>
      </c>
    </row>
    <row r="8174" spans="1:7" x14ac:dyDescent="0.45">
      <c r="A8174">
        <v>0.84150000000000003</v>
      </c>
      <c r="B8174">
        <v>5.0199999999999996</v>
      </c>
      <c r="C8174" t="s">
        <v>7720</v>
      </c>
      <c r="D8174" t="s">
        <v>7721</v>
      </c>
      <c r="E8174" s="32">
        <f t="shared" si="381"/>
        <v>45598</v>
      </c>
      <c r="F8174" s="51">
        <f t="shared" si="382"/>
        <v>0.91666666666666663</v>
      </c>
      <c r="G8174" s="33">
        <f t="shared" si="383"/>
        <v>45598.916666666664</v>
      </c>
    </row>
    <row r="8175" spans="1:7" x14ac:dyDescent="0.45">
      <c r="A8175">
        <v>1.12E-2</v>
      </c>
      <c r="B8175">
        <v>7.0000000000000007E-2</v>
      </c>
      <c r="C8175" t="s">
        <v>7721</v>
      </c>
      <c r="D8175" t="s">
        <v>7722</v>
      </c>
      <c r="E8175" s="32">
        <f t="shared" si="381"/>
        <v>45598</v>
      </c>
      <c r="F8175" s="51">
        <f t="shared" si="382"/>
        <v>0.9375</v>
      </c>
      <c r="G8175" s="33">
        <f t="shared" si="383"/>
        <v>45598.9375</v>
      </c>
    </row>
    <row r="8176" spans="1:7" x14ac:dyDescent="0.45">
      <c r="A8176">
        <v>0.10100000000000001</v>
      </c>
      <c r="B8176">
        <v>0.6</v>
      </c>
      <c r="C8176" t="s">
        <v>7722</v>
      </c>
      <c r="D8176" t="s">
        <v>7723</v>
      </c>
      <c r="E8176" s="32">
        <f t="shared" si="381"/>
        <v>45598</v>
      </c>
      <c r="F8176" s="51">
        <f t="shared" si="382"/>
        <v>0.95833333333333337</v>
      </c>
      <c r="G8176" s="33">
        <f t="shared" si="383"/>
        <v>45598.958333333336</v>
      </c>
    </row>
    <row r="8177" spans="1:7" x14ac:dyDescent="0.45">
      <c r="A8177">
        <v>0.37030000000000002</v>
      </c>
      <c r="B8177">
        <v>2.21</v>
      </c>
      <c r="C8177" t="s">
        <v>7723</v>
      </c>
      <c r="D8177" t="s">
        <v>7724</v>
      </c>
      <c r="E8177" s="32">
        <f t="shared" si="381"/>
        <v>45598</v>
      </c>
      <c r="F8177" s="51">
        <f t="shared" si="382"/>
        <v>0.97916666666666663</v>
      </c>
      <c r="G8177" s="33">
        <f t="shared" si="383"/>
        <v>45598.979166666664</v>
      </c>
    </row>
    <row r="8178" spans="1:7" x14ac:dyDescent="0.45">
      <c r="A8178">
        <v>2.24E-2</v>
      </c>
      <c r="B8178">
        <v>0.13</v>
      </c>
      <c r="C8178" t="s">
        <v>7724</v>
      </c>
      <c r="D8178" t="s">
        <v>7725</v>
      </c>
      <c r="E8178" s="32">
        <f t="shared" si="381"/>
        <v>45599</v>
      </c>
      <c r="F8178" s="51">
        <f t="shared" si="382"/>
        <v>0</v>
      </c>
      <c r="G8178" s="33">
        <f t="shared" si="383"/>
        <v>45599</v>
      </c>
    </row>
    <row r="8179" spans="1:7" x14ac:dyDescent="0.45">
      <c r="A8179">
        <v>0</v>
      </c>
      <c r="B8179">
        <v>0</v>
      </c>
      <c r="C8179" t="s">
        <v>7725</v>
      </c>
      <c r="D8179" t="s">
        <v>7726</v>
      </c>
      <c r="E8179" s="32">
        <f t="shared" si="381"/>
        <v>45599</v>
      </c>
      <c r="F8179" s="51">
        <f t="shared" si="382"/>
        <v>2.0833333333333332E-2</v>
      </c>
      <c r="G8179" s="33">
        <f t="shared" si="383"/>
        <v>45599.020833333336</v>
      </c>
    </row>
    <row r="8180" spans="1:7" x14ac:dyDescent="0.45">
      <c r="A8180">
        <v>0</v>
      </c>
      <c r="B8180">
        <v>0</v>
      </c>
      <c r="C8180" t="s">
        <v>7726</v>
      </c>
      <c r="D8180" t="s">
        <v>7727</v>
      </c>
      <c r="E8180" s="32">
        <f t="shared" si="381"/>
        <v>45599</v>
      </c>
      <c r="F8180" s="51">
        <f t="shared" si="382"/>
        <v>4.1666666666666664E-2</v>
      </c>
      <c r="G8180" s="33">
        <f t="shared" si="383"/>
        <v>45599.041666666664</v>
      </c>
    </row>
    <row r="8181" spans="1:7" x14ac:dyDescent="0.45">
      <c r="A8181">
        <v>0</v>
      </c>
      <c r="B8181">
        <v>0</v>
      </c>
      <c r="C8181" t="s">
        <v>7727</v>
      </c>
      <c r="D8181" t="s">
        <v>7728</v>
      </c>
      <c r="E8181" s="32">
        <f t="shared" si="381"/>
        <v>45599</v>
      </c>
      <c r="F8181" s="51">
        <f t="shared" si="382"/>
        <v>6.25E-2</v>
      </c>
      <c r="G8181" s="33">
        <f t="shared" si="383"/>
        <v>45599.0625</v>
      </c>
    </row>
    <row r="8182" spans="1:7" x14ac:dyDescent="0.45">
      <c r="A8182">
        <v>0</v>
      </c>
      <c r="B8182">
        <v>0</v>
      </c>
      <c r="C8182" t="s">
        <v>7728</v>
      </c>
      <c r="D8182" t="s">
        <v>7729</v>
      </c>
      <c r="E8182" s="32">
        <f t="shared" si="381"/>
        <v>45599</v>
      </c>
      <c r="F8182" s="51">
        <f t="shared" si="382"/>
        <v>8.3333333333333329E-2</v>
      </c>
      <c r="G8182" s="33">
        <f t="shared" si="383"/>
        <v>45599.083333333336</v>
      </c>
    </row>
    <row r="8183" spans="1:7" x14ac:dyDescent="0.45">
      <c r="A8183">
        <v>0</v>
      </c>
      <c r="B8183">
        <v>0</v>
      </c>
      <c r="C8183" t="s">
        <v>7729</v>
      </c>
      <c r="D8183" t="s">
        <v>7730</v>
      </c>
      <c r="E8183" s="32">
        <f t="shared" si="381"/>
        <v>45599</v>
      </c>
      <c r="F8183" s="51">
        <f t="shared" si="382"/>
        <v>0.10416666666666667</v>
      </c>
      <c r="G8183" s="33">
        <f t="shared" si="383"/>
        <v>45599.104166666664</v>
      </c>
    </row>
    <row r="8184" spans="1:7" x14ac:dyDescent="0.45">
      <c r="A8184">
        <v>0</v>
      </c>
      <c r="B8184">
        <v>0</v>
      </c>
      <c r="C8184" t="s">
        <v>7730</v>
      </c>
      <c r="D8184" t="s">
        <v>7731</v>
      </c>
      <c r="E8184" s="32">
        <f t="shared" si="381"/>
        <v>45599</v>
      </c>
      <c r="F8184" s="51">
        <f t="shared" si="382"/>
        <v>0.125</v>
      </c>
      <c r="G8184" s="33">
        <f t="shared" si="383"/>
        <v>45599.125</v>
      </c>
    </row>
    <row r="8185" spans="1:7" x14ac:dyDescent="0.45">
      <c r="A8185">
        <v>0</v>
      </c>
      <c r="B8185">
        <v>0</v>
      </c>
      <c r="C8185" t="s">
        <v>7731</v>
      </c>
      <c r="D8185" t="s">
        <v>7732</v>
      </c>
      <c r="E8185" s="32">
        <f t="shared" si="381"/>
        <v>45599</v>
      </c>
      <c r="F8185" s="51">
        <f t="shared" si="382"/>
        <v>0.14583333333333334</v>
      </c>
      <c r="G8185" s="33">
        <f t="shared" si="383"/>
        <v>45599.145833333336</v>
      </c>
    </row>
    <row r="8186" spans="1:7" x14ac:dyDescent="0.45">
      <c r="A8186">
        <v>0</v>
      </c>
      <c r="B8186">
        <v>0</v>
      </c>
      <c r="C8186" t="s">
        <v>7732</v>
      </c>
      <c r="D8186" t="s">
        <v>7733</v>
      </c>
      <c r="E8186" s="32">
        <f t="shared" si="381"/>
        <v>45599</v>
      </c>
      <c r="F8186" s="51">
        <f t="shared" si="382"/>
        <v>0.16666666666666666</v>
      </c>
      <c r="G8186" s="33">
        <f t="shared" si="383"/>
        <v>45599.166666666664</v>
      </c>
    </row>
    <row r="8187" spans="1:7" x14ac:dyDescent="0.45">
      <c r="A8187">
        <v>0</v>
      </c>
      <c r="B8187">
        <v>0</v>
      </c>
      <c r="C8187" t="s">
        <v>7733</v>
      </c>
      <c r="D8187" t="s">
        <v>7734</v>
      </c>
      <c r="E8187" s="32">
        <f t="shared" si="381"/>
        <v>45599</v>
      </c>
      <c r="F8187" s="51">
        <f t="shared" si="382"/>
        <v>0.1875</v>
      </c>
      <c r="G8187" s="33">
        <f t="shared" si="383"/>
        <v>45599.1875</v>
      </c>
    </row>
    <row r="8188" spans="1:7" x14ac:dyDescent="0.45">
      <c r="A8188">
        <v>0</v>
      </c>
      <c r="B8188">
        <v>0</v>
      </c>
      <c r="C8188" t="s">
        <v>7734</v>
      </c>
      <c r="D8188" t="s">
        <v>7735</v>
      </c>
      <c r="E8188" s="32">
        <f t="shared" si="381"/>
        <v>45599</v>
      </c>
      <c r="F8188" s="51">
        <f t="shared" si="382"/>
        <v>0.20833333333333334</v>
      </c>
      <c r="G8188" s="33">
        <f t="shared" si="383"/>
        <v>45599.208333333336</v>
      </c>
    </row>
    <row r="8189" spans="1:7" x14ac:dyDescent="0.45">
      <c r="A8189">
        <v>0</v>
      </c>
      <c r="B8189">
        <v>0</v>
      </c>
      <c r="C8189" t="s">
        <v>7735</v>
      </c>
      <c r="D8189" t="s">
        <v>7736</v>
      </c>
      <c r="E8189" s="32">
        <f t="shared" si="381"/>
        <v>45599</v>
      </c>
      <c r="F8189" s="51">
        <f t="shared" si="382"/>
        <v>0.22916666666666666</v>
      </c>
      <c r="G8189" s="33">
        <f t="shared" si="383"/>
        <v>45599.229166666664</v>
      </c>
    </row>
    <row r="8190" spans="1:7" x14ac:dyDescent="0.45">
      <c r="A8190">
        <v>0</v>
      </c>
      <c r="B8190">
        <v>0</v>
      </c>
      <c r="C8190" t="s">
        <v>7736</v>
      </c>
      <c r="D8190" t="s">
        <v>7737</v>
      </c>
      <c r="E8190" s="32">
        <f t="shared" si="381"/>
        <v>45599</v>
      </c>
      <c r="F8190" s="51">
        <f t="shared" si="382"/>
        <v>0.25</v>
      </c>
      <c r="G8190" s="33">
        <f t="shared" si="383"/>
        <v>45599.25</v>
      </c>
    </row>
    <row r="8191" spans="1:7" x14ac:dyDescent="0.45">
      <c r="A8191">
        <v>1.12E-2</v>
      </c>
      <c r="B8191">
        <v>7.0000000000000007E-2</v>
      </c>
      <c r="C8191" t="s">
        <v>7737</v>
      </c>
      <c r="D8191" t="s">
        <v>7738</v>
      </c>
      <c r="E8191" s="32">
        <f t="shared" si="381"/>
        <v>45599</v>
      </c>
      <c r="F8191" s="51">
        <f t="shared" si="382"/>
        <v>0.27083333333333331</v>
      </c>
      <c r="G8191" s="33">
        <f t="shared" si="383"/>
        <v>45599.270833333336</v>
      </c>
    </row>
    <row r="8192" spans="1:7" x14ac:dyDescent="0.45">
      <c r="A8192">
        <v>0.41520000000000001</v>
      </c>
      <c r="B8192">
        <v>2.48</v>
      </c>
      <c r="C8192" t="s">
        <v>7738</v>
      </c>
      <c r="D8192" t="s">
        <v>7739</v>
      </c>
      <c r="E8192" s="32">
        <f t="shared" si="381"/>
        <v>45599</v>
      </c>
      <c r="F8192" s="51">
        <f t="shared" si="382"/>
        <v>0.29166666666666669</v>
      </c>
      <c r="G8192" s="33">
        <f t="shared" si="383"/>
        <v>45599.291666666664</v>
      </c>
    </row>
    <row r="8193" spans="1:7" x14ac:dyDescent="0.45">
      <c r="A8193">
        <v>0.41520000000000001</v>
      </c>
      <c r="B8193">
        <v>2.48</v>
      </c>
      <c r="C8193" t="s">
        <v>7739</v>
      </c>
      <c r="D8193" t="s">
        <v>7740</v>
      </c>
      <c r="E8193" s="32">
        <f t="shared" si="381"/>
        <v>45599</v>
      </c>
      <c r="F8193" s="51">
        <f t="shared" si="382"/>
        <v>0.3125</v>
      </c>
      <c r="G8193" s="33">
        <f t="shared" si="383"/>
        <v>45599.3125</v>
      </c>
    </row>
    <row r="8194" spans="1:7" x14ac:dyDescent="0.45">
      <c r="A8194">
        <v>0.65080000000000005</v>
      </c>
      <c r="B8194">
        <v>3.88</v>
      </c>
      <c r="C8194" t="s">
        <v>7740</v>
      </c>
      <c r="D8194" t="s">
        <v>7741</v>
      </c>
      <c r="E8194" s="32">
        <f t="shared" si="381"/>
        <v>45599</v>
      </c>
      <c r="F8194" s="51">
        <f t="shared" si="382"/>
        <v>0.33333333333333331</v>
      </c>
      <c r="G8194" s="33">
        <f t="shared" si="383"/>
        <v>45599.333333333336</v>
      </c>
    </row>
    <row r="8195" spans="1:7" x14ac:dyDescent="0.45">
      <c r="A8195">
        <v>1.7055</v>
      </c>
      <c r="B8195">
        <v>10.17</v>
      </c>
      <c r="C8195" t="s">
        <v>7741</v>
      </c>
      <c r="D8195" t="s">
        <v>7742</v>
      </c>
      <c r="E8195" s="32">
        <f t="shared" si="381"/>
        <v>45599</v>
      </c>
      <c r="F8195" s="51">
        <f t="shared" si="382"/>
        <v>0.35416666666666669</v>
      </c>
      <c r="G8195" s="33">
        <f t="shared" si="383"/>
        <v>45599.354166666664</v>
      </c>
    </row>
    <row r="8196" spans="1:7" x14ac:dyDescent="0.45">
      <c r="A8196">
        <v>2.1095000000000002</v>
      </c>
      <c r="B8196">
        <v>12.58</v>
      </c>
      <c r="C8196" t="s">
        <v>7742</v>
      </c>
      <c r="D8196" t="s">
        <v>7743</v>
      </c>
      <c r="E8196" s="32">
        <f t="shared" ref="E8196:E8259" si="384">DATE(MID(C8196,2,4),MID(C8196,7,2),MID(C8196,10,2))</f>
        <v>45599</v>
      </c>
      <c r="F8196" s="51">
        <f t="shared" ref="F8196:F8259" si="385">TIME(MID(C8196,13,2),MID(C8196,16,2),0)</f>
        <v>0.375</v>
      </c>
      <c r="G8196" s="33">
        <f t="shared" ref="G8196:G8259" si="386">E8196+F8196</f>
        <v>45599.375</v>
      </c>
    </row>
    <row r="8197" spans="1:7" x14ac:dyDescent="0.45">
      <c r="A8197">
        <v>1.9748000000000001</v>
      </c>
      <c r="B8197">
        <v>11.78</v>
      </c>
      <c r="C8197" t="s">
        <v>7743</v>
      </c>
      <c r="D8197" t="s">
        <v>7744</v>
      </c>
      <c r="E8197" s="32">
        <f t="shared" si="384"/>
        <v>45599</v>
      </c>
      <c r="F8197" s="51">
        <f t="shared" si="385"/>
        <v>0.39583333333333331</v>
      </c>
      <c r="G8197" s="33">
        <f t="shared" si="386"/>
        <v>45599.395833333336</v>
      </c>
    </row>
    <row r="8198" spans="1:7" x14ac:dyDescent="0.45">
      <c r="A8198">
        <v>1.6607000000000001</v>
      </c>
      <c r="B8198">
        <v>9.91</v>
      </c>
      <c r="C8198" t="s">
        <v>7744</v>
      </c>
      <c r="D8198" t="s">
        <v>7745</v>
      </c>
      <c r="E8198" s="32">
        <f t="shared" si="384"/>
        <v>45599</v>
      </c>
      <c r="F8198" s="51">
        <f t="shared" si="385"/>
        <v>0.41666666666666669</v>
      </c>
      <c r="G8198" s="33">
        <f t="shared" si="386"/>
        <v>45599.416666666664</v>
      </c>
    </row>
    <row r="8199" spans="1:7" x14ac:dyDescent="0.45">
      <c r="A8199">
        <v>1.4923</v>
      </c>
      <c r="B8199">
        <v>8.9</v>
      </c>
      <c r="C8199" t="s">
        <v>7745</v>
      </c>
      <c r="D8199" t="s">
        <v>7746</v>
      </c>
      <c r="E8199" s="32">
        <f t="shared" si="384"/>
        <v>45599</v>
      </c>
      <c r="F8199" s="51">
        <f t="shared" si="385"/>
        <v>0.4375</v>
      </c>
      <c r="G8199" s="33">
        <f t="shared" si="386"/>
        <v>45599.4375</v>
      </c>
    </row>
    <row r="8200" spans="1:7" x14ac:dyDescent="0.45">
      <c r="A8200">
        <v>1.8737999999999999</v>
      </c>
      <c r="B8200">
        <v>11.18</v>
      </c>
      <c r="C8200" t="s">
        <v>7746</v>
      </c>
      <c r="D8200" t="s">
        <v>7747</v>
      </c>
      <c r="E8200" s="32">
        <f t="shared" si="384"/>
        <v>45599</v>
      </c>
      <c r="F8200" s="51">
        <f t="shared" si="385"/>
        <v>0.45833333333333331</v>
      </c>
      <c r="G8200" s="33">
        <f t="shared" si="386"/>
        <v>45599.458333333336</v>
      </c>
    </row>
    <row r="8201" spans="1:7" x14ac:dyDescent="0.45">
      <c r="A8201">
        <v>1.5709</v>
      </c>
      <c r="B8201">
        <v>9.3699999999999992</v>
      </c>
      <c r="C8201" t="s">
        <v>7747</v>
      </c>
      <c r="D8201" t="s">
        <v>7748</v>
      </c>
      <c r="E8201" s="32">
        <f t="shared" si="384"/>
        <v>45599</v>
      </c>
      <c r="F8201" s="51">
        <f t="shared" si="385"/>
        <v>0.47916666666666669</v>
      </c>
      <c r="G8201" s="33">
        <f t="shared" si="386"/>
        <v>45599.479166666664</v>
      </c>
    </row>
    <row r="8202" spans="1:7" x14ac:dyDescent="0.45">
      <c r="A8202">
        <v>0.66200000000000003</v>
      </c>
      <c r="B8202">
        <v>3.95</v>
      </c>
      <c r="C8202" t="s">
        <v>7748</v>
      </c>
      <c r="D8202" t="s">
        <v>7749</v>
      </c>
      <c r="E8202" s="32">
        <f t="shared" si="384"/>
        <v>45599</v>
      </c>
      <c r="F8202" s="51">
        <f t="shared" si="385"/>
        <v>0.5</v>
      </c>
      <c r="G8202" s="33">
        <f t="shared" si="386"/>
        <v>45599.5</v>
      </c>
    </row>
    <row r="8203" spans="1:7" x14ac:dyDescent="0.45">
      <c r="A8203">
        <v>7.3270999999999997</v>
      </c>
      <c r="B8203">
        <v>43.71</v>
      </c>
      <c r="C8203" t="s">
        <v>7749</v>
      </c>
      <c r="D8203" t="s">
        <v>7750</v>
      </c>
      <c r="E8203" s="32">
        <f t="shared" si="384"/>
        <v>45599</v>
      </c>
      <c r="F8203" s="51">
        <f t="shared" si="385"/>
        <v>0.52083333333333337</v>
      </c>
      <c r="G8203" s="33">
        <f t="shared" si="386"/>
        <v>45599.520833333336</v>
      </c>
    </row>
    <row r="8204" spans="1:7" x14ac:dyDescent="0.45">
      <c r="A8204">
        <v>1.1669</v>
      </c>
      <c r="B8204">
        <v>6.96</v>
      </c>
      <c r="C8204" t="s">
        <v>7750</v>
      </c>
      <c r="D8204" t="s">
        <v>7751</v>
      </c>
      <c r="E8204" s="32">
        <f t="shared" si="384"/>
        <v>45599</v>
      </c>
      <c r="F8204" s="51">
        <f t="shared" si="385"/>
        <v>0.54166666666666663</v>
      </c>
      <c r="G8204" s="33">
        <f t="shared" si="386"/>
        <v>45599.541666666664</v>
      </c>
    </row>
    <row r="8205" spans="1:7" x14ac:dyDescent="0.45">
      <c r="A8205">
        <v>0.81910000000000005</v>
      </c>
      <c r="B8205">
        <v>4.8899999999999997</v>
      </c>
      <c r="C8205" t="s">
        <v>7751</v>
      </c>
      <c r="D8205" t="s">
        <v>7752</v>
      </c>
      <c r="E8205" s="32">
        <f t="shared" si="384"/>
        <v>45599</v>
      </c>
      <c r="F8205" s="51">
        <f t="shared" si="385"/>
        <v>0.5625</v>
      </c>
      <c r="G8205" s="33">
        <f t="shared" si="386"/>
        <v>45599.5625</v>
      </c>
    </row>
    <row r="8206" spans="1:7" x14ac:dyDescent="0.45">
      <c r="A8206">
        <v>0.1459</v>
      </c>
      <c r="B8206">
        <v>0.87</v>
      </c>
      <c r="C8206" t="s">
        <v>7752</v>
      </c>
      <c r="D8206" t="s">
        <v>7753</v>
      </c>
      <c r="E8206" s="32">
        <f t="shared" si="384"/>
        <v>45599</v>
      </c>
      <c r="F8206" s="51">
        <f t="shared" si="385"/>
        <v>0.58333333333333337</v>
      </c>
      <c r="G8206" s="33">
        <f t="shared" si="386"/>
        <v>45599.583333333336</v>
      </c>
    </row>
    <row r="8207" spans="1:7" x14ac:dyDescent="0.45">
      <c r="A8207">
        <v>0</v>
      </c>
      <c r="B8207">
        <v>0</v>
      </c>
      <c r="C8207" t="s">
        <v>7753</v>
      </c>
      <c r="D8207" t="s">
        <v>7754</v>
      </c>
      <c r="E8207" s="32">
        <f t="shared" si="384"/>
        <v>45599</v>
      </c>
      <c r="F8207" s="51">
        <f t="shared" si="385"/>
        <v>0.60416666666666663</v>
      </c>
      <c r="G8207" s="33">
        <f t="shared" si="386"/>
        <v>45599.604166666664</v>
      </c>
    </row>
    <row r="8208" spans="1:7" x14ac:dyDescent="0.45">
      <c r="A8208">
        <v>0</v>
      </c>
      <c r="B8208">
        <v>0</v>
      </c>
      <c r="C8208" t="s">
        <v>7754</v>
      </c>
      <c r="D8208" t="s">
        <v>7755</v>
      </c>
      <c r="E8208" s="32">
        <f t="shared" si="384"/>
        <v>45599</v>
      </c>
      <c r="F8208" s="51">
        <f t="shared" si="385"/>
        <v>0.625</v>
      </c>
      <c r="G8208" s="33">
        <f t="shared" si="386"/>
        <v>45599.625</v>
      </c>
    </row>
    <row r="8209" spans="1:7" x14ac:dyDescent="0.45">
      <c r="A8209">
        <v>0</v>
      </c>
      <c r="B8209">
        <v>0</v>
      </c>
      <c r="C8209" t="s">
        <v>7755</v>
      </c>
      <c r="D8209" t="s">
        <v>7756</v>
      </c>
      <c r="E8209" s="32">
        <f t="shared" si="384"/>
        <v>45599</v>
      </c>
      <c r="F8209" s="51">
        <f t="shared" si="385"/>
        <v>0.64583333333333337</v>
      </c>
      <c r="G8209" s="33">
        <f t="shared" si="386"/>
        <v>45599.645833333336</v>
      </c>
    </row>
    <row r="8210" spans="1:7" x14ac:dyDescent="0.45">
      <c r="A8210">
        <v>0</v>
      </c>
      <c r="B8210">
        <v>0</v>
      </c>
      <c r="C8210" t="s">
        <v>7756</v>
      </c>
      <c r="D8210" t="s">
        <v>7757</v>
      </c>
      <c r="E8210" s="32">
        <f t="shared" si="384"/>
        <v>45599</v>
      </c>
      <c r="F8210" s="51">
        <f t="shared" si="385"/>
        <v>0.66666666666666663</v>
      </c>
      <c r="G8210" s="33">
        <f t="shared" si="386"/>
        <v>45599.666666666664</v>
      </c>
    </row>
    <row r="8211" spans="1:7" x14ac:dyDescent="0.45">
      <c r="A8211">
        <v>0</v>
      </c>
      <c r="B8211">
        <v>0</v>
      </c>
      <c r="C8211" t="s">
        <v>7757</v>
      </c>
      <c r="D8211" t="s">
        <v>7758</v>
      </c>
      <c r="E8211" s="32">
        <f t="shared" si="384"/>
        <v>45599</v>
      </c>
      <c r="F8211" s="51">
        <f t="shared" si="385"/>
        <v>0.6875</v>
      </c>
      <c r="G8211" s="33">
        <f t="shared" si="386"/>
        <v>45599.6875</v>
      </c>
    </row>
    <row r="8212" spans="1:7" x14ac:dyDescent="0.45">
      <c r="A8212">
        <v>0</v>
      </c>
      <c r="B8212">
        <v>0</v>
      </c>
      <c r="C8212" t="s">
        <v>7758</v>
      </c>
      <c r="D8212" t="s">
        <v>7759</v>
      </c>
      <c r="E8212" s="32">
        <f t="shared" si="384"/>
        <v>45599</v>
      </c>
      <c r="F8212" s="51">
        <f t="shared" si="385"/>
        <v>0.70833333333333337</v>
      </c>
      <c r="G8212" s="33">
        <f t="shared" si="386"/>
        <v>45599.708333333336</v>
      </c>
    </row>
    <row r="8213" spans="1:7" x14ac:dyDescent="0.45">
      <c r="A8213">
        <v>1.0099</v>
      </c>
      <c r="B8213">
        <v>6.02</v>
      </c>
      <c r="C8213" t="s">
        <v>7759</v>
      </c>
      <c r="D8213" t="s">
        <v>7760</v>
      </c>
      <c r="E8213" s="32">
        <f t="shared" si="384"/>
        <v>45599</v>
      </c>
      <c r="F8213" s="51">
        <f t="shared" si="385"/>
        <v>0.72916666666666663</v>
      </c>
      <c r="G8213" s="33">
        <f t="shared" si="386"/>
        <v>45599.729166666664</v>
      </c>
    </row>
    <row r="8214" spans="1:7" x14ac:dyDescent="0.45">
      <c r="A8214">
        <v>2.5133999999999999</v>
      </c>
      <c r="B8214">
        <v>14.99</v>
      </c>
      <c r="C8214" t="s">
        <v>7760</v>
      </c>
      <c r="D8214" t="s">
        <v>7761</v>
      </c>
      <c r="E8214" s="32">
        <f t="shared" si="384"/>
        <v>45599</v>
      </c>
      <c r="F8214" s="51">
        <f t="shared" si="385"/>
        <v>0.75</v>
      </c>
      <c r="G8214" s="33">
        <f t="shared" si="386"/>
        <v>45599.75</v>
      </c>
    </row>
    <row r="8215" spans="1:7" x14ac:dyDescent="0.45">
      <c r="A8215">
        <v>1.4811000000000001</v>
      </c>
      <c r="B8215">
        <v>8.84</v>
      </c>
      <c r="C8215" t="s">
        <v>7761</v>
      </c>
      <c r="D8215" t="s">
        <v>7762</v>
      </c>
      <c r="E8215" s="32">
        <f t="shared" si="384"/>
        <v>45599</v>
      </c>
      <c r="F8215" s="51">
        <f t="shared" si="385"/>
        <v>0.77083333333333337</v>
      </c>
      <c r="G8215" s="33">
        <f t="shared" si="386"/>
        <v>45599.770833333336</v>
      </c>
    </row>
    <row r="8216" spans="1:7" x14ac:dyDescent="0.45">
      <c r="A8216">
        <v>0</v>
      </c>
      <c r="B8216">
        <v>0</v>
      </c>
      <c r="C8216" t="s">
        <v>7762</v>
      </c>
      <c r="D8216" t="s">
        <v>7763</v>
      </c>
      <c r="E8216" s="32">
        <f t="shared" si="384"/>
        <v>45599</v>
      </c>
      <c r="F8216" s="51">
        <f t="shared" si="385"/>
        <v>0.79166666666666663</v>
      </c>
      <c r="G8216" s="33">
        <f t="shared" si="386"/>
        <v>45599.791666666664</v>
      </c>
    </row>
    <row r="8217" spans="1:7" x14ac:dyDescent="0.45">
      <c r="A8217">
        <v>0</v>
      </c>
      <c r="B8217">
        <v>0</v>
      </c>
      <c r="C8217" t="s">
        <v>7763</v>
      </c>
      <c r="D8217" t="s">
        <v>7764</v>
      </c>
      <c r="E8217" s="32">
        <f t="shared" si="384"/>
        <v>45599</v>
      </c>
      <c r="F8217" s="51">
        <f t="shared" si="385"/>
        <v>0.8125</v>
      </c>
      <c r="G8217" s="33">
        <f t="shared" si="386"/>
        <v>45599.8125</v>
      </c>
    </row>
    <row r="8218" spans="1:7" x14ac:dyDescent="0.45">
      <c r="A8218">
        <v>0</v>
      </c>
      <c r="B8218">
        <v>0</v>
      </c>
      <c r="C8218" t="s">
        <v>7764</v>
      </c>
      <c r="D8218" t="s">
        <v>7765</v>
      </c>
      <c r="E8218" s="32">
        <f t="shared" si="384"/>
        <v>45599</v>
      </c>
      <c r="F8218" s="51">
        <f t="shared" si="385"/>
        <v>0.83333333333333337</v>
      </c>
      <c r="G8218" s="33">
        <f t="shared" si="386"/>
        <v>45599.833333333336</v>
      </c>
    </row>
    <row r="8219" spans="1:7" x14ac:dyDescent="0.45">
      <c r="A8219">
        <v>0</v>
      </c>
      <c r="B8219">
        <v>0</v>
      </c>
      <c r="C8219" t="s">
        <v>7765</v>
      </c>
      <c r="D8219" t="s">
        <v>7766</v>
      </c>
      <c r="E8219" s="32">
        <f t="shared" si="384"/>
        <v>45599</v>
      </c>
      <c r="F8219" s="51">
        <f t="shared" si="385"/>
        <v>0.85416666666666663</v>
      </c>
      <c r="G8219" s="33">
        <f t="shared" si="386"/>
        <v>45599.854166666664</v>
      </c>
    </row>
    <row r="8220" spans="1:7" x14ac:dyDescent="0.45">
      <c r="A8220">
        <v>0</v>
      </c>
      <c r="B8220">
        <v>0</v>
      </c>
      <c r="C8220" t="s">
        <v>7766</v>
      </c>
      <c r="D8220" t="s">
        <v>7767</v>
      </c>
      <c r="E8220" s="32">
        <f t="shared" si="384"/>
        <v>45599</v>
      </c>
      <c r="F8220" s="51">
        <f t="shared" si="385"/>
        <v>0.875</v>
      </c>
      <c r="G8220" s="33">
        <f t="shared" si="386"/>
        <v>45599.875</v>
      </c>
    </row>
    <row r="8221" spans="1:7" x14ac:dyDescent="0.45">
      <c r="A8221">
        <v>0</v>
      </c>
      <c r="B8221">
        <v>0</v>
      </c>
      <c r="C8221" t="s">
        <v>7767</v>
      </c>
      <c r="D8221" t="s">
        <v>7768</v>
      </c>
      <c r="E8221" s="32">
        <f t="shared" si="384"/>
        <v>45599</v>
      </c>
      <c r="F8221" s="51">
        <f t="shared" si="385"/>
        <v>0.89583333333333337</v>
      </c>
      <c r="G8221" s="33">
        <f t="shared" si="386"/>
        <v>45599.895833333336</v>
      </c>
    </row>
    <row r="8222" spans="1:7" x14ac:dyDescent="0.45">
      <c r="A8222">
        <v>0.71809999999999996</v>
      </c>
      <c r="B8222">
        <v>4.28</v>
      </c>
      <c r="C8222" t="s">
        <v>7768</v>
      </c>
      <c r="D8222" t="s">
        <v>7769</v>
      </c>
      <c r="E8222" s="32">
        <f t="shared" si="384"/>
        <v>45599</v>
      </c>
      <c r="F8222" s="51">
        <f t="shared" si="385"/>
        <v>0.91666666666666663</v>
      </c>
      <c r="G8222" s="33">
        <f t="shared" si="386"/>
        <v>45599.916666666664</v>
      </c>
    </row>
    <row r="8223" spans="1:7" x14ac:dyDescent="0.45">
      <c r="A8223">
        <v>0.52739999999999998</v>
      </c>
      <c r="B8223">
        <v>3.15</v>
      </c>
      <c r="C8223" t="s">
        <v>7769</v>
      </c>
      <c r="D8223" t="s">
        <v>7770</v>
      </c>
      <c r="E8223" s="32">
        <f t="shared" si="384"/>
        <v>45599</v>
      </c>
      <c r="F8223" s="51">
        <f t="shared" si="385"/>
        <v>0.9375</v>
      </c>
      <c r="G8223" s="33">
        <f t="shared" si="386"/>
        <v>45599.9375</v>
      </c>
    </row>
    <row r="8224" spans="1:7" x14ac:dyDescent="0.45">
      <c r="A8224">
        <v>0.87519999999999998</v>
      </c>
      <c r="B8224">
        <v>5.22</v>
      </c>
      <c r="C8224" t="s">
        <v>7770</v>
      </c>
      <c r="D8224" t="s">
        <v>7771</v>
      </c>
      <c r="E8224" s="32">
        <f t="shared" si="384"/>
        <v>45599</v>
      </c>
      <c r="F8224" s="51">
        <f t="shared" si="385"/>
        <v>0.95833333333333337</v>
      </c>
      <c r="G8224" s="33">
        <f t="shared" si="386"/>
        <v>45599.958333333336</v>
      </c>
    </row>
    <row r="8225" spans="1:7" x14ac:dyDescent="0.45">
      <c r="A8225">
        <v>0.26929999999999998</v>
      </c>
      <c r="B8225">
        <v>1.61</v>
      </c>
      <c r="C8225" t="s">
        <v>7771</v>
      </c>
      <c r="D8225" t="s">
        <v>7772</v>
      </c>
      <c r="E8225" s="32">
        <f t="shared" si="384"/>
        <v>45599</v>
      </c>
      <c r="F8225" s="51">
        <f t="shared" si="385"/>
        <v>0.97916666666666663</v>
      </c>
      <c r="G8225" s="33">
        <f t="shared" si="386"/>
        <v>45599.979166666664</v>
      </c>
    </row>
    <row r="8226" spans="1:7" x14ac:dyDescent="0.45">
      <c r="A8226">
        <v>0</v>
      </c>
      <c r="B8226">
        <v>0</v>
      </c>
      <c r="C8226" t="s">
        <v>7772</v>
      </c>
      <c r="D8226" t="s">
        <v>7773</v>
      </c>
      <c r="E8226" s="32">
        <f t="shared" si="384"/>
        <v>45600</v>
      </c>
      <c r="F8226" s="51">
        <f t="shared" si="385"/>
        <v>0</v>
      </c>
      <c r="G8226" s="33">
        <f t="shared" si="386"/>
        <v>45600</v>
      </c>
    </row>
    <row r="8227" spans="1:7" x14ac:dyDescent="0.45">
      <c r="A8227">
        <v>0</v>
      </c>
      <c r="B8227">
        <v>0</v>
      </c>
      <c r="C8227" t="s">
        <v>7773</v>
      </c>
      <c r="D8227" t="s">
        <v>7774</v>
      </c>
      <c r="E8227" s="32">
        <f t="shared" si="384"/>
        <v>45600</v>
      </c>
      <c r="F8227" s="51">
        <f t="shared" si="385"/>
        <v>2.0833333333333332E-2</v>
      </c>
      <c r="G8227" s="33">
        <f t="shared" si="386"/>
        <v>45600.020833333336</v>
      </c>
    </row>
    <row r="8228" spans="1:7" x14ac:dyDescent="0.45">
      <c r="A8228">
        <v>0</v>
      </c>
      <c r="B8228">
        <v>0</v>
      </c>
      <c r="C8228" t="s">
        <v>7774</v>
      </c>
      <c r="D8228" t="s">
        <v>7775</v>
      </c>
      <c r="E8228" s="32">
        <f t="shared" si="384"/>
        <v>45600</v>
      </c>
      <c r="F8228" s="51">
        <f t="shared" si="385"/>
        <v>4.1666666666666664E-2</v>
      </c>
      <c r="G8228" s="33">
        <f t="shared" si="386"/>
        <v>45600.041666666664</v>
      </c>
    </row>
    <row r="8229" spans="1:7" x14ac:dyDescent="0.45">
      <c r="A8229">
        <v>0.78539999999999999</v>
      </c>
      <c r="B8229">
        <v>4.6900000000000004</v>
      </c>
      <c r="C8229" t="s">
        <v>7775</v>
      </c>
      <c r="D8229" t="s">
        <v>7776</v>
      </c>
      <c r="E8229" s="32">
        <f t="shared" si="384"/>
        <v>45600</v>
      </c>
      <c r="F8229" s="51">
        <f t="shared" si="385"/>
        <v>6.25E-2</v>
      </c>
      <c r="G8229" s="33">
        <f t="shared" si="386"/>
        <v>45600.0625</v>
      </c>
    </row>
    <row r="8230" spans="1:7" x14ac:dyDescent="0.45">
      <c r="A8230">
        <v>0.80789999999999995</v>
      </c>
      <c r="B8230">
        <v>4.82</v>
      </c>
      <c r="C8230" t="s">
        <v>7776</v>
      </c>
      <c r="D8230" t="s">
        <v>7777</v>
      </c>
      <c r="E8230" s="32">
        <f t="shared" si="384"/>
        <v>45600</v>
      </c>
      <c r="F8230" s="51">
        <f t="shared" si="385"/>
        <v>8.3333333333333329E-2</v>
      </c>
      <c r="G8230" s="33">
        <f t="shared" si="386"/>
        <v>45600.083333333336</v>
      </c>
    </row>
    <row r="8231" spans="1:7" x14ac:dyDescent="0.45">
      <c r="A8231">
        <v>0.52739999999999998</v>
      </c>
      <c r="B8231">
        <v>3.15</v>
      </c>
      <c r="C8231" t="s">
        <v>7777</v>
      </c>
      <c r="D8231" t="s">
        <v>7778</v>
      </c>
      <c r="E8231" s="32">
        <f t="shared" si="384"/>
        <v>45600</v>
      </c>
      <c r="F8231" s="51">
        <f t="shared" si="385"/>
        <v>0.10416666666666667</v>
      </c>
      <c r="G8231" s="33">
        <f t="shared" si="386"/>
        <v>45600.104166666664</v>
      </c>
    </row>
    <row r="8232" spans="1:7" x14ac:dyDescent="0.45">
      <c r="A8232">
        <v>0.66200000000000003</v>
      </c>
      <c r="B8232">
        <v>3.95</v>
      </c>
      <c r="C8232" t="s">
        <v>7778</v>
      </c>
      <c r="D8232" t="s">
        <v>7779</v>
      </c>
      <c r="E8232" s="32">
        <f t="shared" si="384"/>
        <v>45600</v>
      </c>
      <c r="F8232" s="51">
        <f t="shared" si="385"/>
        <v>0.125</v>
      </c>
      <c r="G8232" s="33">
        <f t="shared" si="386"/>
        <v>45600.125</v>
      </c>
    </row>
    <row r="8233" spans="1:7" x14ac:dyDescent="0.45">
      <c r="A8233">
        <v>0.63959999999999995</v>
      </c>
      <c r="B8233">
        <v>3.82</v>
      </c>
      <c r="C8233" t="s">
        <v>7779</v>
      </c>
      <c r="D8233" t="s">
        <v>7780</v>
      </c>
      <c r="E8233" s="32">
        <f t="shared" si="384"/>
        <v>45600</v>
      </c>
      <c r="F8233" s="51">
        <f t="shared" si="385"/>
        <v>0.14583333333333334</v>
      </c>
      <c r="G8233" s="33">
        <f t="shared" si="386"/>
        <v>45600.145833333336</v>
      </c>
    </row>
    <row r="8234" spans="1:7" x14ac:dyDescent="0.45">
      <c r="A8234">
        <v>0.58350000000000002</v>
      </c>
      <c r="B8234">
        <v>3.48</v>
      </c>
      <c r="C8234" t="s">
        <v>7780</v>
      </c>
      <c r="D8234" t="s">
        <v>7781</v>
      </c>
      <c r="E8234" s="32">
        <f t="shared" si="384"/>
        <v>45600</v>
      </c>
      <c r="F8234" s="51">
        <f t="shared" si="385"/>
        <v>0.16666666666666666</v>
      </c>
      <c r="G8234" s="33">
        <f t="shared" si="386"/>
        <v>45600.166666666664</v>
      </c>
    </row>
    <row r="8235" spans="1:7" x14ac:dyDescent="0.45">
      <c r="A8235">
        <v>0.58350000000000002</v>
      </c>
      <c r="B8235">
        <v>3.48</v>
      </c>
      <c r="C8235" t="s">
        <v>7781</v>
      </c>
      <c r="D8235" t="s">
        <v>7782</v>
      </c>
      <c r="E8235" s="32">
        <f t="shared" si="384"/>
        <v>45600</v>
      </c>
      <c r="F8235" s="51">
        <f t="shared" si="385"/>
        <v>0.1875</v>
      </c>
      <c r="G8235" s="33">
        <f t="shared" si="386"/>
        <v>45600.1875</v>
      </c>
    </row>
    <row r="8236" spans="1:7" x14ac:dyDescent="0.45">
      <c r="A8236">
        <v>0.72929999999999995</v>
      </c>
      <c r="B8236">
        <v>4.3499999999999996</v>
      </c>
      <c r="C8236" t="s">
        <v>7782</v>
      </c>
      <c r="D8236" t="s">
        <v>7783</v>
      </c>
      <c r="E8236" s="32">
        <f t="shared" si="384"/>
        <v>45600</v>
      </c>
      <c r="F8236" s="51">
        <f t="shared" si="385"/>
        <v>0.20833333333333334</v>
      </c>
      <c r="G8236" s="33">
        <f t="shared" si="386"/>
        <v>45600.208333333336</v>
      </c>
    </row>
    <row r="8237" spans="1:7" x14ac:dyDescent="0.45">
      <c r="A8237">
        <v>0.4264</v>
      </c>
      <c r="B8237">
        <v>2.54</v>
      </c>
      <c r="C8237" t="s">
        <v>7783</v>
      </c>
      <c r="D8237" t="s">
        <v>7784</v>
      </c>
      <c r="E8237" s="32">
        <f t="shared" si="384"/>
        <v>45600</v>
      </c>
      <c r="F8237" s="51">
        <f t="shared" si="385"/>
        <v>0.22916666666666666</v>
      </c>
      <c r="G8237" s="33">
        <f t="shared" si="386"/>
        <v>45600.229166666664</v>
      </c>
    </row>
    <row r="8238" spans="1:7" x14ac:dyDescent="0.45">
      <c r="A8238">
        <v>0.57230000000000003</v>
      </c>
      <c r="B8238">
        <v>3.41</v>
      </c>
      <c r="C8238" t="s">
        <v>7784</v>
      </c>
      <c r="D8238" t="s">
        <v>7785</v>
      </c>
      <c r="E8238" s="32">
        <f t="shared" si="384"/>
        <v>45600</v>
      </c>
      <c r="F8238" s="51">
        <f t="shared" si="385"/>
        <v>0.25</v>
      </c>
      <c r="G8238" s="33">
        <f t="shared" si="386"/>
        <v>45600.25</v>
      </c>
    </row>
    <row r="8239" spans="1:7" x14ac:dyDescent="0.45">
      <c r="A8239">
        <v>0.37030000000000002</v>
      </c>
      <c r="B8239">
        <v>2.21</v>
      </c>
      <c r="C8239" t="s">
        <v>7785</v>
      </c>
      <c r="D8239" t="s">
        <v>7786</v>
      </c>
      <c r="E8239" s="32">
        <f t="shared" si="384"/>
        <v>45600</v>
      </c>
      <c r="F8239" s="51">
        <f t="shared" si="385"/>
        <v>0.27083333333333331</v>
      </c>
      <c r="G8239" s="33">
        <f t="shared" si="386"/>
        <v>45600.270833333336</v>
      </c>
    </row>
    <row r="8240" spans="1:7" x14ac:dyDescent="0.45">
      <c r="A8240">
        <v>1.2791999999999999</v>
      </c>
      <c r="B8240">
        <v>7.63</v>
      </c>
      <c r="C8240" t="s">
        <v>7786</v>
      </c>
      <c r="D8240" t="s">
        <v>7787</v>
      </c>
      <c r="E8240" s="32">
        <f t="shared" si="384"/>
        <v>45600</v>
      </c>
      <c r="F8240" s="51">
        <f t="shared" si="385"/>
        <v>0.29166666666666669</v>
      </c>
      <c r="G8240" s="33">
        <f t="shared" si="386"/>
        <v>45600.291666666664</v>
      </c>
    </row>
    <row r="8241" spans="1:7" x14ac:dyDescent="0.45">
      <c r="A8241">
        <v>1.7055</v>
      </c>
      <c r="B8241">
        <v>10.17</v>
      </c>
      <c r="C8241" t="s">
        <v>7787</v>
      </c>
      <c r="D8241" t="s">
        <v>7788</v>
      </c>
      <c r="E8241" s="32">
        <f t="shared" si="384"/>
        <v>45600</v>
      </c>
      <c r="F8241" s="51">
        <f t="shared" si="385"/>
        <v>0.3125</v>
      </c>
      <c r="G8241" s="33">
        <f t="shared" si="386"/>
        <v>45600.3125</v>
      </c>
    </row>
    <row r="8242" spans="1:7" x14ac:dyDescent="0.45">
      <c r="A8242">
        <v>1.627</v>
      </c>
      <c r="B8242">
        <v>9.7100000000000009</v>
      </c>
      <c r="C8242" t="s">
        <v>7788</v>
      </c>
      <c r="D8242" t="s">
        <v>7789</v>
      </c>
      <c r="E8242" s="32">
        <f t="shared" si="384"/>
        <v>45600</v>
      </c>
      <c r="F8242" s="51">
        <f t="shared" si="385"/>
        <v>0.33333333333333331</v>
      </c>
      <c r="G8242" s="33">
        <f t="shared" si="386"/>
        <v>45600.333333333336</v>
      </c>
    </row>
    <row r="8243" spans="1:7" x14ac:dyDescent="0.45">
      <c r="A8243">
        <v>1.8513999999999999</v>
      </c>
      <c r="B8243">
        <v>11.05</v>
      </c>
      <c r="C8243" t="s">
        <v>7789</v>
      </c>
      <c r="D8243" t="s">
        <v>7790</v>
      </c>
      <c r="E8243" s="32">
        <f t="shared" si="384"/>
        <v>45600</v>
      </c>
      <c r="F8243" s="51">
        <f t="shared" si="385"/>
        <v>0.35416666666666669</v>
      </c>
      <c r="G8243" s="33">
        <f t="shared" si="386"/>
        <v>45600.354166666664</v>
      </c>
    </row>
    <row r="8244" spans="1:7" x14ac:dyDescent="0.45">
      <c r="A8244">
        <v>0.79669999999999996</v>
      </c>
      <c r="B8244">
        <v>4.75</v>
      </c>
      <c r="C8244" t="s">
        <v>7790</v>
      </c>
      <c r="D8244" t="s">
        <v>7791</v>
      </c>
      <c r="E8244" s="32">
        <f t="shared" si="384"/>
        <v>45600</v>
      </c>
      <c r="F8244" s="51">
        <f t="shared" si="385"/>
        <v>0.375</v>
      </c>
      <c r="G8244" s="33">
        <f t="shared" si="386"/>
        <v>45600.375</v>
      </c>
    </row>
    <row r="8245" spans="1:7" x14ac:dyDescent="0.45">
      <c r="A8245">
        <v>1.1781999999999999</v>
      </c>
      <c r="B8245">
        <v>7.03</v>
      </c>
      <c r="C8245" t="s">
        <v>7791</v>
      </c>
      <c r="D8245" t="s">
        <v>7792</v>
      </c>
      <c r="E8245" s="32">
        <f t="shared" si="384"/>
        <v>45600</v>
      </c>
      <c r="F8245" s="51">
        <f t="shared" si="385"/>
        <v>0.39583333333333331</v>
      </c>
      <c r="G8245" s="33">
        <f t="shared" si="386"/>
        <v>45600.395833333336</v>
      </c>
    </row>
    <row r="8246" spans="1:7" x14ac:dyDescent="0.45">
      <c r="A8246">
        <v>1.2791999999999999</v>
      </c>
      <c r="B8246">
        <v>7.63</v>
      </c>
      <c r="C8246" t="s">
        <v>7792</v>
      </c>
      <c r="D8246" t="s">
        <v>7793</v>
      </c>
      <c r="E8246" s="32">
        <f t="shared" si="384"/>
        <v>45600</v>
      </c>
      <c r="F8246" s="51">
        <f t="shared" si="385"/>
        <v>0.41666666666666669</v>
      </c>
      <c r="G8246" s="33">
        <f t="shared" si="386"/>
        <v>45600.416666666664</v>
      </c>
    </row>
    <row r="8247" spans="1:7" x14ac:dyDescent="0.45">
      <c r="A8247">
        <v>0.75180000000000002</v>
      </c>
      <c r="B8247">
        <v>4.49</v>
      </c>
      <c r="C8247" t="s">
        <v>7793</v>
      </c>
      <c r="D8247" t="s">
        <v>7794</v>
      </c>
      <c r="E8247" s="32">
        <f t="shared" si="384"/>
        <v>45600</v>
      </c>
      <c r="F8247" s="51">
        <f t="shared" si="385"/>
        <v>0.4375</v>
      </c>
      <c r="G8247" s="33">
        <f t="shared" si="386"/>
        <v>45600.4375</v>
      </c>
    </row>
    <row r="8248" spans="1:7" x14ac:dyDescent="0.45">
      <c r="A8248">
        <v>0.65080000000000005</v>
      </c>
      <c r="B8248">
        <v>3.88</v>
      </c>
      <c r="C8248" t="s">
        <v>7794</v>
      </c>
      <c r="D8248" t="s">
        <v>7795</v>
      </c>
      <c r="E8248" s="32">
        <f t="shared" si="384"/>
        <v>45600</v>
      </c>
      <c r="F8248" s="51">
        <f t="shared" si="385"/>
        <v>0.45833333333333331</v>
      </c>
      <c r="G8248" s="33">
        <f t="shared" si="386"/>
        <v>45600.458333333336</v>
      </c>
    </row>
    <row r="8249" spans="1:7" x14ac:dyDescent="0.45">
      <c r="A8249">
        <v>0.69569999999999999</v>
      </c>
      <c r="B8249">
        <v>4.1500000000000004</v>
      </c>
      <c r="C8249" t="s">
        <v>7795</v>
      </c>
      <c r="D8249" t="s">
        <v>7796</v>
      </c>
      <c r="E8249" s="32">
        <f t="shared" si="384"/>
        <v>45600</v>
      </c>
      <c r="F8249" s="51">
        <f t="shared" si="385"/>
        <v>0.47916666666666669</v>
      </c>
      <c r="G8249" s="33">
        <f t="shared" si="386"/>
        <v>45600.479166666664</v>
      </c>
    </row>
    <row r="8250" spans="1:7" x14ac:dyDescent="0.45">
      <c r="A8250">
        <v>2.0870000000000002</v>
      </c>
      <c r="B8250">
        <v>12.45</v>
      </c>
      <c r="C8250" t="s">
        <v>7796</v>
      </c>
      <c r="D8250" t="s">
        <v>7797</v>
      </c>
      <c r="E8250" s="32">
        <f t="shared" si="384"/>
        <v>45600</v>
      </c>
      <c r="F8250" s="51">
        <f t="shared" si="385"/>
        <v>0.5</v>
      </c>
      <c r="G8250" s="33">
        <f t="shared" si="386"/>
        <v>45600.5</v>
      </c>
    </row>
    <row r="8251" spans="1:7" x14ac:dyDescent="0.45">
      <c r="A8251">
        <v>5.6099999999999997E-2</v>
      </c>
      <c r="B8251">
        <v>0.33</v>
      </c>
      <c r="C8251" t="s">
        <v>7797</v>
      </c>
      <c r="D8251" t="s">
        <v>7798</v>
      </c>
      <c r="E8251" s="32">
        <f t="shared" si="384"/>
        <v>45600</v>
      </c>
      <c r="F8251" s="51">
        <f t="shared" si="385"/>
        <v>0.52083333333333337</v>
      </c>
      <c r="G8251" s="33">
        <f t="shared" si="386"/>
        <v>45600.520833333336</v>
      </c>
    </row>
    <row r="8252" spans="1:7" x14ac:dyDescent="0.45">
      <c r="A8252">
        <v>0</v>
      </c>
      <c r="B8252">
        <v>0</v>
      </c>
      <c r="C8252" t="s">
        <v>7798</v>
      </c>
      <c r="D8252" t="s">
        <v>7799</v>
      </c>
      <c r="E8252" s="32">
        <f t="shared" si="384"/>
        <v>45600</v>
      </c>
      <c r="F8252" s="51">
        <f t="shared" si="385"/>
        <v>0.54166666666666663</v>
      </c>
      <c r="G8252" s="33">
        <f t="shared" si="386"/>
        <v>45600.541666666664</v>
      </c>
    </row>
    <row r="8253" spans="1:7" x14ac:dyDescent="0.45">
      <c r="A8253">
        <v>0</v>
      </c>
      <c r="B8253">
        <v>0</v>
      </c>
      <c r="C8253" t="s">
        <v>7799</v>
      </c>
      <c r="D8253" t="s">
        <v>7800</v>
      </c>
      <c r="E8253" s="32">
        <f t="shared" si="384"/>
        <v>45600</v>
      </c>
      <c r="F8253" s="51">
        <f t="shared" si="385"/>
        <v>0.5625</v>
      </c>
      <c r="G8253" s="33">
        <f t="shared" si="386"/>
        <v>45600.5625</v>
      </c>
    </row>
    <row r="8254" spans="1:7" x14ac:dyDescent="0.45">
      <c r="A8254">
        <v>0</v>
      </c>
      <c r="B8254">
        <v>0</v>
      </c>
      <c r="C8254" t="s">
        <v>7800</v>
      </c>
      <c r="D8254" t="s">
        <v>7801</v>
      </c>
      <c r="E8254" s="32">
        <f t="shared" si="384"/>
        <v>45600</v>
      </c>
      <c r="F8254" s="51">
        <f t="shared" si="385"/>
        <v>0.58333333333333337</v>
      </c>
      <c r="G8254" s="33">
        <f t="shared" si="386"/>
        <v>45600.583333333336</v>
      </c>
    </row>
    <row r="8255" spans="1:7" x14ac:dyDescent="0.45">
      <c r="A8255">
        <v>0</v>
      </c>
      <c r="B8255">
        <v>0</v>
      </c>
      <c r="C8255" t="s">
        <v>7801</v>
      </c>
      <c r="D8255" t="s">
        <v>7802</v>
      </c>
      <c r="E8255" s="32">
        <f t="shared" si="384"/>
        <v>45600</v>
      </c>
      <c r="F8255" s="51">
        <f t="shared" si="385"/>
        <v>0.60416666666666663</v>
      </c>
      <c r="G8255" s="33">
        <f t="shared" si="386"/>
        <v>45600.604166666664</v>
      </c>
    </row>
    <row r="8256" spans="1:7" x14ac:dyDescent="0.45">
      <c r="A8256">
        <v>0</v>
      </c>
      <c r="B8256">
        <v>0</v>
      </c>
      <c r="C8256" t="s">
        <v>7802</v>
      </c>
      <c r="D8256" t="s">
        <v>7803</v>
      </c>
      <c r="E8256" s="32">
        <f t="shared" si="384"/>
        <v>45600</v>
      </c>
      <c r="F8256" s="51">
        <f t="shared" si="385"/>
        <v>0.625</v>
      </c>
      <c r="G8256" s="33">
        <f t="shared" si="386"/>
        <v>45600.625</v>
      </c>
    </row>
    <row r="8257" spans="1:7" x14ac:dyDescent="0.45">
      <c r="A8257">
        <v>0</v>
      </c>
      <c r="B8257">
        <v>0</v>
      </c>
      <c r="C8257" t="s">
        <v>7803</v>
      </c>
      <c r="D8257" t="s">
        <v>7804</v>
      </c>
      <c r="E8257" s="32">
        <f t="shared" si="384"/>
        <v>45600</v>
      </c>
      <c r="F8257" s="51">
        <f t="shared" si="385"/>
        <v>0.64583333333333337</v>
      </c>
      <c r="G8257" s="33">
        <f t="shared" si="386"/>
        <v>45600.645833333336</v>
      </c>
    </row>
    <row r="8258" spans="1:7" x14ac:dyDescent="0.45">
      <c r="A8258">
        <v>0.39269999999999999</v>
      </c>
      <c r="B8258">
        <v>2.34</v>
      </c>
      <c r="C8258" t="s">
        <v>7804</v>
      </c>
      <c r="D8258" t="s">
        <v>7805</v>
      </c>
      <c r="E8258" s="32">
        <f t="shared" si="384"/>
        <v>45600</v>
      </c>
      <c r="F8258" s="51">
        <f t="shared" si="385"/>
        <v>0.66666666666666663</v>
      </c>
      <c r="G8258" s="33">
        <f t="shared" si="386"/>
        <v>45600.666666666664</v>
      </c>
    </row>
    <row r="8259" spans="1:7" x14ac:dyDescent="0.45">
      <c r="A8259">
        <v>0</v>
      </c>
      <c r="B8259">
        <v>0</v>
      </c>
      <c r="C8259" t="s">
        <v>7805</v>
      </c>
      <c r="D8259" t="s">
        <v>7806</v>
      </c>
      <c r="E8259" s="32">
        <f t="shared" si="384"/>
        <v>45600</v>
      </c>
      <c r="F8259" s="51">
        <f t="shared" si="385"/>
        <v>0.6875</v>
      </c>
      <c r="G8259" s="33">
        <f t="shared" si="386"/>
        <v>45600.6875</v>
      </c>
    </row>
    <row r="8260" spans="1:7" x14ac:dyDescent="0.45">
      <c r="A8260">
        <v>1.0323</v>
      </c>
      <c r="B8260">
        <v>6.16</v>
      </c>
      <c r="C8260" t="s">
        <v>7806</v>
      </c>
      <c r="D8260" t="s">
        <v>7807</v>
      </c>
      <c r="E8260" s="32">
        <f t="shared" ref="E8260:E8323" si="387">DATE(MID(C8260,2,4),MID(C8260,7,2),MID(C8260,10,2))</f>
        <v>45600</v>
      </c>
      <c r="F8260" s="51">
        <f t="shared" ref="F8260:F8323" si="388">TIME(MID(C8260,13,2),MID(C8260,16,2),0)</f>
        <v>0.70833333333333337</v>
      </c>
      <c r="G8260" s="33">
        <f t="shared" ref="G8260:G8323" si="389">E8260+F8260</f>
        <v>45600.708333333336</v>
      </c>
    </row>
    <row r="8261" spans="1:7" x14ac:dyDescent="0.45">
      <c r="A8261">
        <v>1.3689</v>
      </c>
      <c r="B8261">
        <v>8.17</v>
      </c>
      <c r="C8261" t="s">
        <v>7807</v>
      </c>
      <c r="D8261" t="s">
        <v>7808</v>
      </c>
      <c r="E8261" s="32">
        <f t="shared" si="387"/>
        <v>45600</v>
      </c>
      <c r="F8261" s="51">
        <f t="shared" si="388"/>
        <v>0.72916666666666663</v>
      </c>
      <c r="G8261" s="33">
        <f t="shared" si="389"/>
        <v>45600.729166666664</v>
      </c>
    </row>
    <row r="8262" spans="1:7" x14ac:dyDescent="0.45">
      <c r="A8262">
        <v>1.1333</v>
      </c>
      <c r="B8262">
        <v>6.76</v>
      </c>
      <c r="C8262" t="s">
        <v>7808</v>
      </c>
      <c r="D8262" t="s">
        <v>7809</v>
      </c>
      <c r="E8262" s="32">
        <f t="shared" si="387"/>
        <v>45600</v>
      </c>
      <c r="F8262" s="51">
        <f t="shared" si="388"/>
        <v>0.75</v>
      </c>
      <c r="G8262" s="33">
        <f t="shared" si="389"/>
        <v>45600.75</v>
      </c>
    </row>
    <row r="8263" spans="1:7" x14ac:dyDescent="0.45">
      <c r="A8263">
        <v>0.96499999999999997</v>
      </c>
      <c r="B8263">
        <v>5.76</v>
      </c>
      <c r="C8263" t="s">
        <v>7809</v>
      </c>
      <c r="D8263" t="s">
        <v>7810</v>
      </c>
      <c r="E8263" s="32">
        <f t="shared" si="387"/>
        <v>45600</v>
      </c>
      <c r="F8263" s="51">
        <f t="shared" si="388"/>
        <v>0.77083333333333337</v>
      </c>
      <c r="G8263" s="33">
        <f t="shared" si="389"/>
        <v>45600.770833333336</v>
      </c>
    </row>
    <row r="8264" spans="1:7" x14ac:dyDescent="0.45">
      <c r="A8264">
        <v>0.62839999999999996</v>
      </c>
      <c r="B8264">
        <v>3.75</v>
      </c>
      <c r="C8264" t="s">
        <v>7810</v>
      </c>
      <c r="D8264" t="s">
        <v>7811</v>
      </c>
      <c r="E8264" s="32">
        <f t="shared" si="387"/>
        <v>45600</v>
      </c>
      <c r="F8264" s="51">
        <f t="shared" si="388"/>
        <v>0.79166666666666663</v>
      </c>
      <c r="G8264" s="33">
        <f t="shared" si="389"/>
        <v>45600.791666666664</v>
      </c>
    </row>
    <row r="8265" spans="1:7" x14ac:dyDescent="0.45">
      <c r="A8265">
        <v>0</v>
      </c>
      <c r="B8265">
        <v>0</v>
      </c>
      <c r="C8265" t="s">
        <v>7811</v>
      </c>
      <c r="D8265" t="s">
        <v>7812</v>
      </c>
      <c r="E8265" s="32">
        <f t="shared" si="387"/>
        <v>45600</v>
      </c>
      <c r="F8265" s="51">
        <f t="shared" si="388"/>
        <v>0.8125</v>
      </c>
      <c r="G8265" s="33">
        <f t="shared" si="389"/>
        <v>45600.8125</v>
      </c>
    </row>
    <row r="8266" spans="1:7" x14ac:dyDescent="0.45">
      <c r="A8266">
        <v>0.26929999999999998</v>
      </c>
      <c r="B8266">
        <v>1.61</v>
      </c>
      <c r="C8266" t="s">
        <v>7812</v>
      </c>
      <c r="D8266" t="s">
        <v>7813</v>
      </c>
      <c r="E8266" s="32">
        <f t="shared" si="387"/>
        <v>45600</v>
      </c>
      <c r="F8266" s="51">
        <f t="shared" si="388"/>
        <v>0.83333333333333337</v>
      </c>
      <c r="G8266" s="33">
        <f t="shared" si="389"/>
        <v>45600.833333333336</v>
      </c>
    </row>
    <row r="8267" spans="1:7" x14ac:dyDescent="0.45">
      <c r="A8267">
        <v>0</v>
      </c>
      <c r="B8267">
        <v>0</v>
      </c>
      <c r="C8267" t="s">
        <v>7813</v>
      </c>
      <c r="D8267" t="s">
        <v>7814</v>
      </c>
      <c r="E8267" s="32">
        <f t="shared" si="387"/>
        <v>45600</v>
      </c>
      <c r="F8267" s="51">
        <f t="shared" si="388"/>
        <v>0.85416666666666663</v>
      </c>
      <c r="G8267" s="33">
        <f t="shared" si="389"/>
        <v>45600.854166666664</v>
      </c>
    </row>
    <row r="8268" spans="1:7" x14ac:dyDescent="0.45">
      <c r="A8268">
        <v>0</v>
      </c>
      <c r="B8268">
        <v>0</v>
      </c>
      <c r="C8268" t="s">
        <v>7814</v>
      </c>
      <c r="D8268" t="s">
        <v>7815</v>
      </c>
      <c r="E8268" s="32">
        <f t="shared" si="387"/>
        <v>45600</v>
      </c>
      <c r="F8268" s="51">
        <f t="shared" si="388"/>
        <v>0.875</v>
      </c>
      <c r="G8268" s="33">
        <f t="shared" si="389"/>
        <v>45600.875</v>
      </c>
    </row>
    <row r="8269" spans="1:7" x14ac:dyDescent="0.45">
      <c r="A8269">
        <v>0.43759999999999999</v>
      </c>
      <c r="B8269">
        <v>2.61</v>
      </c>
      <c r="C8269" t="s">
        <v>7815</v>
      </c>
      <c r="D8269" t="s">
        <v>7816</v>
      </c>
      <c r="E8269" s="32">
        <f t="shared" si="387"/>
        <v>45600</v>
      </c>
      <c r="F8269" s="51">
        <f t="shared" si="388"/>
        <v>0.89583333333333337</v>
      </c>
      <c r="G8269" s="33">
        <f t="shared" si="389"/>
        <v>45600.895833333336</v>
      </c>
    </row>
    <row r="8270" spans="1:7" x14ac:dyDescent="0.45">
      <c r="A8270">
        <v>0</v>
      </c>
      <c r="B8270">
        <v>0</v>
      </c>
      <c r="C8270" t="s">
        <v>7816</v>
      </c>
      <c r="D8270" t="s">
        <v>7817</v>
      </c>
      <c r="E8270" s="32">
        <f t="shared" si="387"/>
        <v>45600</v>
      </c>
      <c r="F8270" s="51">
        <f t="shared" si="388"/>
        <v>0.91666666666666663</v>
      </c>
      <c r="G8270" s="33">
        <f t="shared" si="389"/>
        <v>45600.916666666664</v>
      </c>
    </row>
    <row r="8271" spans="1:7" x14ac:dyDescent="0.45">
      <c r="A8271">
        <v>0.29170000000000001</v>
      </c>
      <c r="B8271">
        <v>1.74</v>
      </c>
      <c r="C8271" t="s">
        <v>7817</v>
      </c>
      <c r="D8271" t="s">
        <v>7818</v>
      </c>
      <c r="E8271" s="32">
        <f t="shared" si="387"/>
        <v>45600</v>
      </c>
      <c r="F8271" s="51">
        <f t="shared" si="388"/>
        <v>0.9375</v>
      </c>
      <c r="G8271" s="33">
        <f t="shared" si="389"/>
        <v>45600.9375</v>
      </c>
    </row>
    <row r="8272" spans="1:7" x14ac:dyDescent="0.45">
      <c r="A8272">
        <v>0</v>
      </c>
      <c r="B8272">
        <v>0</v>
      </c>
      <c r="C8272" t="s">
        <v>7818</v>
      </c>
      <c r="D8272" t="s">
        <v>7819</v>
      </c>
      <c r="E8272" s="32">
        <f t="shared" si="387"/>
        <v>45600</v>
      </c>
      <c r="F8272" s="51">
        <f t="shared" si="388"/>
        <v>0.95833333333333337</v>
      </c>
      <c r="G8272" s="33">
        <f t="shared" si="389"/>
        <v>45600.958333333336</v>
      </c>
    </row>
    <row r="8273" spans="1:7" x14ac:dyDescent="0.45">
      <c r="A8273">
        <v>0</v>
      </c>
      <c r="B8273">
        <v>0</v>
      </c>
      <c r="C8273" t="s">
        <v>7819</v>
      </c>
      <c r="D8273" t="s">
        <v>7820</v>
      </c>
      <c r="E8273" s="32">
        <f t="shared" si="387"/>
        <v>45600</v>
      </c>
      <c r="F8273" s="51">
        <f t="shared" si="388"/>
        <v>0.97916666666666663</v>
      </c>
      <c r="G8273" s="33">
        <f t="shared" si="389"/>
        <v>45600.979166666664</v>
      </c>
    </row>
    <row r="8274" spans="1:7" x14ac:dyDescent="0.45">
      <c r="A8274">
        <v>0</v>
      </c>
      <c r="B8274">
        <v>0</v>
      </c>
      <c r="C8274" t="s">
        <v>7820</v>
      </c>
      <c r="D8274" t="s">
        <v>7821</v>
      </c>
      <c r="E8274" s="32">
        <f t="shared" si="387"/>
        <v>45601</v>
      </c>
      <c r="F8274" s="51">
        <f t="shared" si="388"/>
        <v>0</v>
      </c>
      <c r="G8274" s="33">
        <f t="shared" si="389"/>
        <v>45601</v>
      </c>
    </row>
    <row r="8275" spans="1:7" x14ac:dyDescent="0.45">
      <c r="A8275">
        <v>0</v>
      </c>
      <c r="B8275">
        <v>0</v>
      </c>
      <c r="C8275" t="s">
        <v>7821</v>
      </c>
      <c r="D8275" t="s">
        <v>7822</v>
      </c>
      <c r="E8275" s="32">
        <f t="shared" si="387"/>
        <v>45601</v>
      </c>
      <c r="F8275" s="51">
        <f t="shared" si="388"/>
        <v>2.0833333333333332E-2</v>
      </c>
      <c r="G8275" s="33">
        <f t="shared" si="389"/>
        <v>45601.020833333336</v>
      </c>
    </row>
    <row r="8276" spans="1:7" x14ac:dyDescent="0.45">
      <c r="A8276">
        <v>0</v>
      </c>
      <c r="B8276">
        <v>0</v>
      </c>
      <c r="C8276" t="s">
        <v>7822</v>
      </c>
      <c r="D8276" t="s">
        <v>7823</v>
      </c>
      <c r="E8276" s="32">
        <f t="shared" si="387"/>
        <v>45601</v>
      </c>
      <c r="F8276" s="51">
        <f t="shared" si="388"/>
        <v>4.1666666666666664E-2</v>
      </c>
      <c r="G8276" s="33">
        <f t="shared" si="389"/>
        <v>45601.041666666664</v>
      </c>
    </row>
    <row r="8277" spans="1:7" x14ac:dyDescent="0.45">
      <c r="A8277">
        <v>0.2132</v>
      </c>
      <c r="B8277">
        <v>1.27</v>
      </c>
      <c r="C8277" t="s">
        <v>7823</v>
      </c>
      <c r="D8277" t="s">
        <v>7824</v>
      </c>
      <c r="E8277" s="32">
        <f t="shared" si="387"/>
        <v>45601</v>
      </c>
      <c r="F8277" s="51">
        <f t="shared" si="388"/>
        <v>6.25E-2</v>
      </c>
      <c r="G8277" s="33">
        <f t="shared" si="389"/>
        <v>45601.0625</v>
      </c>
    </row>
    <row r="8278" spans="1:7" x14ac:dyDescent="0.45">
      <c r="A8278">
        <v>0</v>
      </c>
      <c r="B8278">
        <v>0</v>
      </c>
      <c r="C8278" t="s">
        <v>7824</v>
      </c>
      <c r="D8278" t="s">
        <v>7825</v>
      </c>
      <c r="E8278" s="32">
        <f t="shared" si="387"/>
        <v>45601</v>
      </c>
      <c r="F8278" s="51">
        <f t="shared" si="388"/>
        <v>8.3333333333333329E-2</v>
      </c>
      <c r="G8278" s="33">
        <f t="shared" si="389"/>
        <v>45601.083333333336</v>
      </c>
    </row>
    <row r="8279" spans="1:7" x14ac:dyDescent="0.45">
      <c r="A8279">
        <v>0.17949999999999999</v>
      </c>
      <c r="B8279">
        <v>1.07</v>
      </c>
      <c r="C8279" t="s">
        <v>7825</v>
      </c>
      <c r="D8279" t="s">
        <v>7826</v>
      </c>
      <c r="E8279" s="32">
        <f t="shared" si="387"/>
        <v>45601</v>
      </c>
      <c r="F8279" s="51">
        <f t="shared" si="388"/>
        <v>0.10416666666666667</v>
      </c>
      <c r="G8279" s="33">
        <f t="shared" si="389"/>
        <v>45601.104166666664</v>
      </c>
    </row>
    <row r="8280" spans="1:7" x14ac:dyDescent="0.45">
      <c r="A8280">
        <v>0.2356</v>
      </c>
      <c r="B8280">
        <v>1.41</v>
      </c>
      <c r="C8280" t="s">
        <v>7826</v>
      </c>
      <c r="D8280" t="s">
        <v>7827</v>
      </c>
      <c r="E8280" s="32">
        <f t="shared" si="387"/>
        <v>45601</v>
      </c>
      <c r="F8280" s="51">
        <f t="shared" si="388"/>
        <v>0.125</v>
      </c>
      <c r="G8280" s="33">
        <f t="shared" si="389"/>
        <v>45601.125</v>
      </c>
    </row>
    <row r="8281" spans="1:7" x14ac:dyDescent="0.45">
      <c r="A8281">
        <v>0</v>
      </c>
      <c r="B8281">
        <v>0</v>
      </c>
      <c r="C8281" t="s">
        <v>7827</v>
      </c>
      <c r="D8281" t="s">
        <v>7828</v>
      </c>
      <c r="E8281" s="32">
        <f t="shared" si="387"/>
        <v>45601</v>
      </c>
      <c r="F8281" s="51">
        <f t="shared" si="388"/>
        <v>0.14583333333333334</v>
      </c>
      <c r="G8281" s="33">
        <f t="shared" si="389"/>
        <v>45601.145833333336</v>
      </c>
    </row>
    <row r="8282" spans="1:7" x14ac:dyDescent="0.45">
      <c r="A8282">
        <v>0.2356</v>
      </c>
      <c r="B8282">
        <v>1.41</v>
      </c>
      <c r="C8282" t="s">
        <v>7828</v>
      </c>
      <c r="D8282" t="s">
        <v>7829</v>
      </c>
      <c r="E8282" s="32">
        <f t="shared" si="387"/>
        <v>45601</v>
      </c>
      <c r="F8282" s="51">
        <f t="shared" si="388"/>
        <v>0.16666666666666666</v>
      </c>
      <c r="G8282" s="33">
        <f t="shared" si="389"/>
        <v>45601.166666666664</v>
      </c>
    </row>
    <row r="8283" spans="1:7" x14ac:dyDescent="0.45">
      <c r="A8283">
        <v>0.35909999999999997</v>
      </c>
      <c r="B8283">
        <v>2.14</v>
      </c>
      <c r="C8283" t="s">
        <v>7829</v>
      </c>
      <c r="D8283" t="s">
        <v>7830</v>
      </c>
      <c r="E8283" s="32">
        <f t="shared" si="387"/>
        <v>45601</v>
      </c>
      <c r="F8283" s="51">
        <f t="shared" si="388"/>
        <v>0.1875</v>
      </c>
      <c r="G8283" s="33">
        <f t="shared" si="389"/>
        <v>45601.1875</v>
      </c>
    </row>
    <row r="8284" spans="1:7" x14ac:dyDescent="0.45">
      <c r="A8284">
        <v>0.1346</v>
      </c>
      <c r="B8284">
        <v>0.8</v>
      </c>
      <c r="C8284" t="s">
        <v>7830</v>
      </c>
      <c r="D8284" t="s">
        <v>7831</v>
      </c>
      <c r="E8284" s="32">
        <f t="shared" si="387"/>
        <v>45601</v>
      </c>
      <c r="F8284" s="51">
        <f t="shared" si="388"/>
        <v>0.20833333333333334</v>
      </c>
      <c r="G8284" s="33">
        <f t="shared" si="389"/>
        <v>45601.208333333336</v>
      </c>
    </row>
    <row r="8285" spans="1:7" x14ac:dyDescent="0.45">
      <c r="A8285">
        <v>0.4264</v>
      </c>
      <c r="B8285">
        <v>2.54</v>
      </c>
      <c r="C8285" t="s">
        <v>7831</v>
      </c>
      <c r="D8285" t="s">
        <v>7832</v>
      </c>
      <c r="E8285" s="32">
        <f t="shared" si="387"/>
        <v>45601</v>
      </c>
      <c r="F8285" s="51">
        <f t="shared" si="388"/>
        <v>0.22916666666666666</v>
      </c>
      <c r="G8285" s="33">
        <f t="shared" si="389"/>
        <v>45601.229166666664</v>
      </c>
    </row>
    <row r="8286" spans="1:7" x14ac:dyDescent="0.45">
      <c r="A8286">
        <v>0</v>
      </c>
      <c r="B8286">
        <v>0</v>
      </c>
      <c r="C8286" t="s">
        <v>7832</v>
      </c>
      <c r="D8286" t="s">
        <v>7833</v>
      </c>
      <c r="E8286" s="32">
        <f t="shared" si="387"/>
        <v>45601</v>
      </c>
      <c r="F8286" s="51">
        <f t="shared" si="388"/>
        <v>0.25</v>
      </c>
      <c r="G8286" s="33">
        <f t="shared" si="389"/>
        <v>45601.25</v>
      </c>
    </row>
    <row r="8287" spans="1:7" x14ac:dyDescent="0.45">
      <c r="A8287">
        <v>0.35909999999999997</v>
      </c>
      <c r="B8287">
        <v>2.14</v>
      </c>
      <c r="C8287" t="s">
        <v>7833</v>
      </c>
      <c r="D8287" t="s">
        <v>7834</v>
      </c>
      <c r="E8287" s="32">
        <f t="shared" si="387"/>
        <v>45601</v>
      </c>
      <c r="F8287" s="51">
        <f t="shared" si="388"/>
        <v>0.27083333333333331</v>
      </c>
      <c r="G8287" s="33">
        <f t="shared" si="389"/>
        <v>45601.270833333336</v>
      </c>
    </row>
    <row r="8288" spans="1:7" x14ac:dyDescent="0.45">
      <c r="A8288">
        <v>0.39269999999999999</v>
      </c>
      <c r="B8288">
        <v>2.34</v>
      </c>
      <c r="C8288" t="s">
        <v>7834</v>
      </c>
      <c r="D8288" t="s">
        <v>7835</v>
      </c>
      <c r="E8288" s="32">
        <f t="shared" si="387"/>
        <v>45601</v>
      </c>
      <c r="F8288" s="51">
        <f t="shared" si="388"/>
        <v>0.29166666666666669</v>
      </c>
      <c r="G8288" s="33">
        <f t="shared" si="389"/>
        <v>45601.291666666664</v>
      </c>
    </row>
    <row r="8289" spans="1:7" x14ac:dyDescent="0.45">
      <c r="A8289">
        <v>0.56100000000000005</v>
      </c>
      <c r="B8289">
        <v>3.35</v>
      </c>
      <c r="C8289" t="s">
        <v>7835</v>
      </c>
      <c r="D8289" t="s">
        <v>7836</v>
      </c>
      <c r="E8289" s="32">
        <f t="shared" si="387"/>
        <v>45601</v>
      </c>
      <c r="F8289" s="51">
        <f t="shared" si="388"/>
        <v>0.3125</v>
      </c>
      <c r="G8289" s="33">
        <f t="shared" si="389"/>
        <v>45601.3125</v>
      </c>
    </row>
    <row r="8290" spans="1:7" x14ac:dyDescent="0.45">
      <c r="A8290">
        <v>0</v>
      </c>
      <c r="B8290">
        <v>0</v>
      </c>
      <c r="C8290" t="s">
        <v>7836</v>
      </c>
      <c r="D8290" t="s">
        <v>7837</v>
      </c>
      <c r="E8290" s="32">
        <f t="shared" si="387"/>
        <v>45601</v>
      </c>
      <c r="F8290" s="51">
        <f t="shared" si="388"/>
        <v>0.33333333333333331</v>
      </c>
      <c r="G8290" s="33">
        <f t="shared" si="389"/>
        <v>45601.333333333336</v>
      </c>
    </row>
    <row r="8291" spans="1:7" x14ac:dyDescent="0.45">
      <c r="A8291">
        <v>8.9800000000000005E-2</v>
      </c>
      <c r="B8291">
        <v>0.54</v>
      </c>
      <c r="C8291" t="s">
        <v>7837</v>
      </c>
      <c r="D8291" t="s">
        <v>7838</v>
      </c>
      <c r="E8291" s="32">
        <f t="shared" si="387"/>
        <v>45601</v>
      </c>
      <c r="F8291" s="51">
        <f t="shared" si="388"/>
        <v>0.35416666666666669</v>
      </c>
      <c r="G8291" s="33">
        <f t="shared" si="389"/>
        <v>45601.354166666664</v>
      </c>
    </row>
    <row r="8292" spans="1:7" x14ac:dyDescent="0.45">
      <c r="A8292">
        <v>0</v>
      </c>
      <c r="B8292">
        <v>0</v>
      </c>
      <c r="C8292" t="s">
        <v>7838</v>
      </c>
      <c r="D8292" t="s">
        <v>7839</v>
      </c>
      <c r="E8292" s="32">
        <f t="shared" si="387"/>
        <v>45601</v>
      </c>
      <c r="F8292" s="51">
        <f t="shared" si="388"/>
        <v>0.375</v>
      </c>
      <c r="G8292" s="33">
        <f t="shared" si="389"/>
        <v>45601.375</v>
      </c>
    </row>
    <row r="8293" spans="1:7" x14ac:dyDescent="0.45">
      <c r="A8293">
        <v>0</v>
      </c>
      <c r="B8293">
        <v>0</v>
      </c>
      <c r="C8293" t="s">
        <v>7839</v>
      </c>
      <c r="D8293" t="s">
        <v>7840</v>
      </c>
      <c r="E8293" s="32">
        <f t="shared" si="387"/>
        <v>45601</v>
      </c>
      <c r="F8293" s="51">
        <f t="shared" si="388"/>
        <v>0.39583333333333331</v>
      </c>
      <c r="G8293" s="33">
        <f t="shared" si="389"/>
        <v>45601.395833333336</v>
      </c>
    </row>
    <row r="8294" spans="1:7" x14ac:dyDescent="0.45">
      <c r="A8294">
        <v>1.12E-2</v>
      </c>
      <c r="B8294">
        <v>7.0000000000000007E-2</v>
      </c>
      <c r="C8294" t="s">
        <v>7840</v>
      </c>
      <c r="D8294" t="s">
        <v>7841</v>
      </c>
      <c r="E8294" s="32">
        <f t="shared" si="387"/>
        <v>45601</v>
      </c>
      <c r="F8294" s="51">
        <f t="shared" si="388"/>
        <v>0.41666666666666669</v>
      </c>
      <c r="G8294" s="33">
        <f t="shared" si="389"/>
        <v>45601.416666666664</v>
      </c>
    </row>
    <row r="8295" spans="1:7" x14ac:dyDescent="0.45">
      <c r="A8295">
        <v>0</v>
      </c>
      <c r="B8295">
        <v>0</v>
      </c>
      <c r="C8295" t="s">
        <v>7841</v>
      </c>
      <c r="D8295" t="s">
        <v>7842</v>
      </c>
      <c r="E8295" s="32">
        <f t="shared" si="387"/>
        <v>45601</v>
      </c>
      <c r="F8295" s="51">
        <f t="shared" si="388"/>
        <v>0.4375</v>
      </c>
      <c r="G8295" s="33">
        <f t="shared" si="389"/>
        <v>45601.4375</v>
      </c>
    </row>
    <row r="8296" spans="1:7" x14ac:dyDescent="0.45">
      <c r="A8296">
        <v>0</v>
      </c>
      <c r="B8296">
        <v>0</v>
      </c>
      <c r="C8296" t="s">
        <v>7842</v>
      </c>
      <c r="D8296" t="s">
        <v>7843</v>
      </c>
      <c r="E8296" s="32">
        <f t="shared" si="387"/>
        <v>45601</v>
      </c>
      <c r="F8296" s="51">
        <f t="shared" si="388"/>
        <v>0.45833333333333331</v>
      </c>
      <c r="G8296" s="33">
        <f t="shared" si="389"/>
        <v>45601.458333333336</v>
      </c>
    </row>
    <row r="8297" spans="1:7" x14ac:dyDescent="0.45">
      <c r="A8297">
        <v>0</v>
      </c>
      <c r="B8297">
        <v>0</v>
      </c>
      <c r="C8297" t="s">
        <v>7843</v>
      </c>
      <c r="D8297" t="s">
        <v>7844</v>
      </c>
      <c r="E8297" s="32">
        <f t="shared" si="387"/>
        <v>45601</v>
      </c>
      <c r="F8297" s="51">
        <f t="shared" si="388"/>
        <v>0.47916666666666669</v>
      </c>
      <c r="G8297" s="33">
        <f t="shared" si="389"/>
        <v>45601.479166666664</v>
      </c>
    </row>
    <row r="8298" spans="1:7" x14ac:dyDescent="0.45">
      <c r="A8298">
        <v>0</v>
      </c>
      <c r="B8298">
        <v>0</v>
      </c>
      <c r="C8298" t="s">
        <v>7844</v>
      </c>
      <c r="D8298" t="s">
        <v>7845</v>
      </c>
      <c r="E8298" s="32">
        <f t="shared" si="387"/>
        <v>45601</v>
      </c>
      <c r="F8298" s="51">
        <f t="shared" si="388"/>
        <v>0.5</v>
      </c>
      <c r="G8298" s="33">
        <f t="shared" si="389"/>
        <v>45601.5</v>
      </c>
    </row>
    <row r="8299" spans="1:7" x14ac:dyDescent="0.45">
      <c r="A8299">
        <v>0</v>
      </c>
      <c r="B8299">
        <v>0</v>
      </c>
      <c r="C8299" t="s">
        <v>7845</v>
      </c>
      <c r="D8299" t="s">
        <v>7846</v>
      </c>
      <c r="E8299" s="32">
        <f t="shared" si="387"/>
        <v>45601</v>
      </c>
      <c r="F8299" s="51">
        <f t="shared" si="388"/>
        <v>0.52083333333333337</v>
      </c>
      <c r="G8299" s="33">
        <f t="shared" si="389"/>
        <v>45601.520833333336</v>
      </c>
    </row>
    <row r="8300" spans="1:7" x14ac:dyDescent="0.45">
      <c r="A8300">
        <v>0</v>
      </c>
      <c r="B8300">
        <v>0</v>
      </c>
      <c r="C8300" t="s">
        <v>7846</v>
      </c>
      <c r="D8300" t="s">
        <v>7847</v>
      </c>
      <c r="E8300" s="32">
        <f t="shared" si="387"/>
        <v>45601</v>
      </c>
      <c r="F8300" s="51">
        <f t="shared" si="388"/>
        <v>0.54166666666666663</v>
      </c>
      <c r="G8300" s="33">
        <f t="shared" si="389"/>
        <v>45601.541666666664</v>
      </c>
    </row>
    <row r="8301" spans="1:7" x14ac:dyDescent="0.45">
      <c r="A8301">
        <v>0</v>
      </c>
      <c r="B8301">
        <v>0</v>
      </c>
      <c r="C8301" t="s">
        <v>7847</v>
      </c>
      <c r="D8301" t="s">
        <v>7848</v>
      </c>
      <c r="E8301" s="32">
        <f t="shared" si="387"/>
        <v>45601</v>
      </c>
      <c r="F8301" s="51">
        <f t="shared" si="388"/>
        <v>0.5625</v>
      </c>
      <c r="G8301" s="33">
        <f t="shared" si="389"/>
        <v>45601.5625</v>
      </c>
    </row>
    <row r="8302" spans="1:7" x14ac:dyDescent="0.45">
      <c r="A8302">
        <v>0</v>
      </c>
      <c r="B8302">
        <v>0</v>
      </c>
      <c r="C8302" t="s">
        <v>7848</v>
      </c>
      <c r="D8302" t="s">
        <v>7849</v>
      </c>
      <c r="E8302" s="32">
        <f t="shared" si="387"/>
        <v>45601</v>
      </c>
      <c r="F8302" s="51">
        <f t="shared" si="388"/>
        <v>0.58333333333333337</v>
      </c>
      <c r="G8302" s="33">
        <f t="shared" si="389"/>
        <v>45601.583333333336</v>
      </c>
    </row>
    <row r="8303" spans="1:7" x14ac:dyDescent="0.45">
      <c r="A8303">
        <v>0.57230000000000003</v>
      </c>
      <c r="B8303">
        <v>3.41</v>
      </c>
      <c r="C8303" t="s">
        <v>7849</v>
      </c>
      <c r="D8303" t="s">
        <v>7850</v>
      </c>
      <c r="E8303" s="32">
        <f t="shared" si="387"/>
        <v>45601</v>
      </c>
      <c r="F8303" s="51">
        <f t="shared" si="388"/>
        <v>0.60416666666666663</v>
      </c>
      <c r="G8303" s="33">
        <f t="shared" si="389"/>
        <v>45601.604166666664</v>
      </c>
    </row>
    <row r="8304" spans="1:7" x14ac:dyDescent="0.45">
      <c r="A8304">
        <v>0.1346</v>
      </c>
      <c r="B8304">
        <v>0.8</v>
      </c>
      <c r="C8304" t="s">
        <v>7850</v>
      </c>
      <c r="D8304" t="s">
        <v>7851</v>
      </c>
      <c r="E8304" s="32">
        <f t="shared" si="387"/>
        <v>45601</v>
      </c>
      <c r="F8304" s="51">
        <f t="shared" si="388"/>
        <v>0.625</v>
      </c>
      <c r="G8304" s="33">
        <f t="shared" si="389"/>
        <v>45601.625</v>
      </c>
    </row>
    <row r="8305" spans="1:7" x14ac:dyDescent="0.45">
      <c r="A8305">
        <v>0</v>
      </c>
      <c r="B8305">
        <v>0</v>
      </c>
      <c r="C8305" t="s">
        <v>7851</v>
      </c>
      <c r="D8305" t="s">
        <v>7852</v>
      </c>
      <c r="E8305" s="32">
        <f t="shared" si="387"/>
        <v>45601</v>
      </c>
      <c r="F8305" s="51">
        <f t="shared" si="388"/>
        <v>0.64583333333333337</v>
      </c>
      <c r="G8305" s="33">
        <f t="shared" si="389"/>
        <v>45601.645833333336</v>
      </c>
    </row>
    <row r="8306" spans="1:7" x14ac:dyDescent="0.45">
      <c r="A8306">
        <v>0</v>
      </c>
      <c r="B8306">
        <v>0</v>
      </c>
      <c r="C8306" t="s">
        <v>7852</v>
      </c>
      <c r="D8306" t="s">
        <v>7853</v>
      </c>
      <c r="E8306" s="32">
        <f t="shared" si="387"/>
        <v>45601</v>
      </c>
      <c r="F8306" s="51">
        <f t="shared" si="388"/>
        <v>0.66666666666666663</v>
      </c>
      <c r="G8306" s="33">
        <f t="shared" si="389"/>
        <v>45601.666666666664</v>
      </c>
    </row>
    <row r="8307" spans="1:7" x14ac:dyDescent="0.45">
      <c r="A8307">
        <v>0.1346</v>
      </c>
      <c r="B8307">
        <v>0.8</v>
      </c>
      <c r="C8307" t="s">
        <v>7853</v>
      </c>
      <c r="D8307" t="s">
        <v>7854</v>
      </c>
      <c r="E8307" s="32">
        <f t="shared" si="387"/>
        <v>45601</v>
      </c>
      <c r="F8307" s="51">
        <f t="shared" si="388"/>
        <v>0.6875</v>
      </c>
      <c r="G8307" s="33">
        <f t="shared" si="389"/>
        <v>45601.6875</v>
      </c>
    </row>
    <row r="8308" spans="1:7" x14ac:dyDescent="0.45">
      <c r="A8308">
        <v>1.2005999999999999</v>
      </c>
      <c r="B8308">
        <v>7.16</v>
      </c>
      <c r="C8308" t="s">
        <v>7854</v>
      </c>
      <c r="D8308" t="s">
        <v>7855</v>
      </c>
      <c r="E8308" s="32">
        <f t="shared" si="387"/>
        <v>45601</v>
      </c>
      <c r="F8308" s="51">
        <f t="shared" si="388"/>
        <v>0.70833333333333337</v>
      </c>
      <c r="G8308" s="33">
        <f t="shared" si="389"/>
        <v>45601.708333333336</v>
      </c>
    </row>
    <row r="8309" spans="1:7" x14ac:dyDescent="0.45">
      <c r="A8309">
        <v>0.41520000000000001</v>
      </c>
      <c r="B8309">
        <v>2.48</v>
      </c>
      <c r="C8309" t="s">
        <v>7855</v>
      </c>
      <c r="D8309" t="s">
        <v>7856</v>
      </c>
      <c r="E8309" s="32">
        <f t="shared" si="387"/>
        <v>45601</v>
      </c>
      <c r="F8309" s="51">
        <f t="shared" si="388"/>
        <v>0.72916666666666663</v>
      </c>
      <c r="G8309" s="33">
        <f t="shared" si="389"/>
        <v>45601.729166666664</v>
      </c>
    </row>
    <row r="8310" spans="1:7" x14ac:dyDescent="0.45">
      <c r="A8310">
        <v>0.56100000000000005</v>
      </c>
      <c r="B8310">
        <v>3.35</v>
      </c>
      <c r="C8310" t="s">
        <v>7856</v>
      </c>
      <c r="D8310" t="s">
        <v>7857</v>
      </c>
      <c r="E8310" s="32">
        <f t="shared" si="387"/>
        <v>45601</v>
      </c>
      <c r="F8310" s="51">
        <f t="shared" si="388"/>
        <v>0.75</v>
      </c>
      <c r="G8310" s="33">
        <f t="shared" si="389"/>
        <v>45601.75</v>
      </c>
    </row>
    <row r="8311" spans="1:7" x14ac:dyDescent="0.45">
      <c r="A8311">
        <v>0.43759999999999999</v>
      </c>
      <c r="B8311">
        <v>2.61</v>
      </c>
      <c r="C8311" t="s">
        <v>7857</v>
      </c>
      <c r="D8311" t="s">
        <v>7858</v>
      </c>
      <c r="E8311" s="32">
        <f t="shared" si="387"/>
        <v>45601</v>
      </c>
      <c r="F8311" s="51">
        <f t="shared" si="388"/>
        <v>0.77083333333333337</v>
      </c>
      <c r="G8311" s="33">
        <f t="shared" si="389"/>
        <v>45601.770833333336</v>
      </c>
    </row>
    <row r="8312" spans="1:7" x14ac:dyDescent="0.45">
      <c r="A8312">
        <v>0.40389999999999998</v>
      </c>
      <c r="B8312">
        <v>2.41</v>
      </c>
      <c r="C8312" t="s">
        <v>7858</v>
      </c>
      <c r="D8312" t="s">
        <v>7859</v>
      </c>
      <c r="E8312" s="32">
        <f t="shared" si="387"/>
        <v>45601</v>
      </c>
      <c r="F8312" s="51">
        <f t="shared" si="388"/>
        <v>0.79166666666666663</v>
      </c>
      <c r="G8312" s="33">
        <f t="shared" si="389"/>
        <v>45601.791666666664</v>
      </c>
    </row>
    <row r="8313" spans="1:7" x14ac:dyDescent="0.45">
      <c r="A8313">
        <v>0.38150000000000001</v>
      </c>
      <c r="B8313">
        <v>2.2799999999999998</v>
      </c>
      <c r="C8313" t="s">
        <v>7859</v>
      </c>
      <c r="D8313" t="s">
        <v>7860</v>
      </c>
      <c r="E8313" s="32">
        <f t="shared" si="387"/>
        <v>45601</v>
      </c>
      <c r="F8313" s="51">
        <f t="shared" si="388"/>
        <v>0.8125</v>
      </c>
      <c r="G8313" s="33">
        <f t="shared" si="389"/>
        <v>45601.8125</v>
      </c>
    </row>
    <row r="8314" spans="1:7" x14ac:dyDescent="0.45">
      <c r="A8314">
        <v>0.24690000000000001</v>
      </c>
      <c r="B8314">
        <v>1.47</v>
      </c>
      <c r="C8314" t="s">
        <v>7860</v>
      </c>
      <c r="D8314" t="s">
        <v>7861</v>
      </c>
      <c r="E8314" s="32">
        <f t="shared" si="387"/>
        <v>45601</v>
      </c>
      <c r="F8314" s="51">
        <f t="shared" si="388"/>
        <v>0.83333333333333337</v>
      </c>
      <c r="G8314" s="33">
        <f t="shared" si="389"/>
        <v>45601.833333333336</v>
      </c>
    </row>
    <row r="8315" spans="1:7" x14ac:dyDescent="0.45">
      <c r="A8315">
        <v>0.26929999999999998</v>
      </c>
      <c r="B8315">
        <v>1.61</v>
      </c>
      <c r="C8315" t="s">
        <v>7861</v>
      </c>
      <c r="D8315" t="s">
        <v>7862</v>
      </c>
      <c r="E8315" s="32">
        <f t="shared" si="387"/>
        <v>45601</v>
      </c>
      <c r="F8315" s="51">
        <f t="shared" si="388"/>
        <v>0.85416666666666663</v>
      </c>
      <c r="G8315" s="33">
        <f t="shared" si="389"/>
        <v>45601.854166666664</v>
      </c>
    </row>
    <row r="8316" spans="1:7" x14ac:dyDescent="0.45">
      <c r="A8316">
        <v>2.1991999999999998</v>
      </c>
      <c r="B8316">
        <v>13.12</v>
      </c>
      <c r="C8316" t="s">
        <v>7862</v>
      </c>
      <c r="D8316" t="s">
        <v>7863</v>
      </c>
      <c r="E8316" s="32">
        <f t="shared" si="387"/>
        <v>45601</v>
      </c>
      <c r="F8316" s="51">
        <f t="shared" si="388"/>
        <v>0.875</v>
      </c>
      <c r="G8316" s="33">
        <f t="shared" si="389"/>
        <v>45601.875</v>
      </c>
    </row>
    <row r="8317" spans="1:7" x14ac:dyDescent="0.45">
      <c r="A8317">
        <v>1.9748000000000001</v>
      </c>
      <c r="B8317">
        <v>11.78</v>
      </c>
      <c r="C8317" t="s">
        <v>7863</v>
      </c>
      <c r="D8317" t="s">
        <v>7864</v>
      </c>
      <c r="E8317" s="32">
        <f t="shared" si="387"/>
        <v>45601</v>
      </c>
      <c r="F8317" s="51">
        <f t="shared" si="388"/>
        <v>0.89583333333333337</v>
      </c>
      <c r="G8317" s="33">
        <f t="shared" si="389"/>
        <v>45601.895833333336</v>
      </c>
    </row>
    <row r="8318" spans="1:7" x14ac:dyDescent="0.45">
      <c r="A8318">
        <v>0</v>
      </c>
      <c r="B8318">
        <v>0</v>
      </c>
      <c r="C8318" t="s">
        <v>7864</v>
      </c>
      <c r="D8318" t="s">
        <v>7865</v>
      </c>
      <c r="E8318" s="32">
        <f t="shared" si="387"/>
        <v>45601</v>
      </c>
      <c r="F8318" s="51">
        <f t="shared" si="388"/>
        <v>0.91666666666666663</v>
      </c>
      <c r="G8318" s="33">
        <f t="shared" si="389"/>
        <v>45601.916666666664</v>
      </c>
    </row>
    <row r="8319" spans="1:7" x14ac:dyDescent="0.45">
      <c r="A8319">
        <v>0.26929999999999998</v>
      </c>
      <c r="B8319">
        <v>1.61</v>
      </c>
      <c r="C8319" t="s">
        <v>7865</v>
      </c>
      <c r="D8319" t="s">
        <v>7866</v>
      </c>
      <c r="E8319" s="32">
        <f t="shared" si="387"/>
        <v>45601</v>
      </c>
      <c r="F8319" s="51">
        <f t="shared" si="388"/>
        <v>0.9375</v>
      </c>
      <c r="G8319" s="33">
        <f t="shared" si="389"/>
        <v>45601.9375</v>
      </c>
    </row>
    <row r="8320" spans="1:7" x14ac:dyDescent="0.45">
      <c r="A8320">
        <v>0</v>
      </c>
      <c r="B8320">
        <v>0</v>
      </c>
      <c r="C8320" t="s">
        <v>7866</v>
      </c>
      <c r="D8320" t="s">
        <v>7867</v>
      </c>
      <c r="E8320" s="32">
        <f t="shared" si="387"/>
        <v>45601</v>
      </c>
      <c r="F8320" s="51">
        <f t="shared" si="388"/>
        <v>0.95833333333333337</v>
      </c>
      <c r="G8320" s="33">
        <f t="shared" si="389"/>
        <v>45601.958333333336</v>
      </c>
    </row>
    <row r="8321" spans="1:7" x14ac:dyDescent="0.45">
      <c r="A8321">
        <v>0</v>
      </c>
      <c r="B8321">
        <v>0</v>
      </c>
      <c r="C8321" t="s">
        <v>7867</v>
      </c>
      <c r="D8321" t="s">
        <v>7868</v>
      </c>
      <c r="E8321" s="32">
        <f t="shared" si="387"/>
        <v>45601</v>
      </c>
      <c r="F8321" s="51">
        <f t="shared" si="388"/>
        <v>0.97916666666666663</v>
      </c>
      <c r="G8321" s="33">
        <f t="shared" si="389"/>
        <v>45601.979166666664</v>
      </c>
    </row>
    <row r="8322" spans="1:7" x14ac:dyDescent="0.45">
      <c r="A8322">
        <v>0</v>
      </c>
      <c r="B8322">
        <v>0</v>
      </c>
      <c r="C8322" t="s">
        <v>7868</v>
      </c>
      <c r="D8322" t="s">
        <v>7869</v>
      </c>
      <c r="E8322" s="32">
        <f t="shared" si="387"/>
        <v>45602</v>
      </c>
      <c r="F8322" s="51">
        <f t="shared" si="388"/>
        <v>0</v>
      </c>
      <c r="G8322" s="33">
        <f t="shared" si="389"/>
        <v>45602</v>
      </c>
    </row>
    <row r="8323" spans="1:7" x14ac:dyDescent="0.45">
      <c r="A8323">
        <v>2.24E-2</v>
      </c>
      <c r="B8323">
        <v>0.13</v>
      </c>
      <c r="C8323" t="s">
        <v>7869</v>
      </c>
      <c r="D8323" t="s">
        <v>7870</v>
      </c>
      <c r="E8323" s="32">
        <f t="shared" si="387"/>
        <v>45602</v>
      </c>
      <c r="F8323" s="51">
        <f t="shared" si="388"/>
        <v>2.0833333333333332E-2</v>
      </c>
      <c r="G8323" s="33">
        <f t="shared" si="389"/>
        <v>45602.020833333336</v>
      </c>
    </row>
    <row r="8324" spans="1:7" x14ac:dyDescent="0.45">
      <c r="A8324">
        <v>0</v>
      </c>
      <c r="B8324">
        <v>0</v>
      </c>
      <c r="C8324" t="s">
        <v>7870</v>
      </c>
      <c r="D8324" t="s">
        <v>7871</v>
      </c>
      <c r="E8324" s="32">
        <f t="shared" ref="E8324:E8387" si="390">DATE(MID(C8324,2,4),MID(C8324,7,2),MID(C8324,10,2))</f>
        <v>45602</v>
      </c>
      <c r="F8324" s="51">
        <f t="shared" ref="F8324:F8387" si="391">TIME(MID(C8324,13,2),MID(C8324,16,2),0)</f>
        <v>4.1666666666666664E-2</v>
      </c>
      <c r="G8324" s="33">
        <f t="shared" ref="G8324:G8387" si="392">E8324+F8324</f>
        <v>45602.041666666664</v>
      </c>
    </row>
    <row r="8325" spans="1:7" x14ac:dyDescent="0.45">
      <c r="A8325">
        <v>0</v>
      </c>
      <c r="B8325">
        <v>0</v>
      </c>
      <c r="C8325" t="s">
        <v>7871</v>
      </c>
      <c r="D8325" t="s">
        <v>7872</v>
      </c>
      <c r="E8325" s="32">
        <f t="shared" si="390"/>
        <v>45602</v>
      </c>
      <c r="F8325" s="51">
        <f t="shared" si="391"/>
        <v>6.25E-2</v>
      </c>
      <c r="G8325" s="33">
        <f t="shared" si="392"/>
        <v>45602.0625</v>
      </c>
    </row>
    <row r="8326" spans="1:7" x14ac:dyDescent="0.45">
      <c r="A8326">
        <v>0</v>
      </c>
      <c r="B8326">
        <v>0</v>
      </c>
      <c r="C8326" t="s">
        <v>7872</v>
      </c>
      <c r="D8326" t="s">
        <v>7873</v>
      </c>
      <c r="E8326" s="32">
        <f t="shared" si="390"/>
        <v>45602</v>
      </c>
      <c r="F8326" s="51">
        <f t="shared" si="391"/>
        <v>8.3333333333333329E-2</v>
      </c>
      <c r="G8326" s="33">
        <f t="shared" si="392"/>
        <v>45602.083333333336</v>
      </c>
    </row>
    <row r="8327" spans="1:7" x14ac:dyDescent="0.45">
      <c r="A8327">
        <v>0</v>
      </c>
      <c r="B8327">
        <v>0</v>
      </c>
      <c r="C8327" t="s">
        <v>7873</v>
      </c>
      <c r="D8327" t="s">
        <v>7874</v>
      </c>
      <c r="E8327" s="32">
        <f t="shared" si="390"/>
        <v>45602</v>
      </c>
      <c r="F8327" s="51">
        <f t="shared" si="391"/>
        <v>0.10416666666666667</v>
      </c>
      <c r="G8327" s="33">
        <f t="shared" si="392"/>
        <v>45602.104166666664</v>
      </c>
    </row>
    <row r="8328" spans="1:7" x14ac:dyDescent="0.45">
      <c r="A8328">
        <v>0</v>
      </c>
      <c r="B8328">
        <v>0</v>
      </c>
      <c r="C8328" t="s">
        <v>7874</v>
      </c>
      <c r="D8328" t="s">
        <v>7875</v>
      </c>
      <c r="E8328" s="32">
        <f t="shared" si="390"/>
        <v>45602</v>
      </c>
      <c r="F8328" s="51">
        <f t="shared" si="391"/>
        <v>0.125</v>
      </c>
      <c r="G8328" s="33">
        <f t="shared" si="392"/>
        <v>45602.125</v>
      </c>
    </row>
    <row r="8329" spans="1:7" x14ac:dyDescent="0.45">
      <c r="A8329">
        <v>0</v>
      </c>
      <c r="B8329">
        <v>0</v>
      </c>
      <c r="C8329" t="s">
        <v>7875</v>
      </c>
      <c r="D8329" t="s">
        <v>7876</v>
      </c>
      <c r="E8329" s="32">
        <f t="shared" si="390"/>
        <v>45602</v>
      </c>
      <c r="F8329" s="51">
        <f t="shared" si="391"/>
        <v>0.14583333333333334</v>
      </c>
      <c r="G8329" s="33">
        <f t="shared" si="392"/>
        <v>45602.145833333336</v>
      </c>
    </row>
    <row r="8330" spans="1:7" x14ac:dyDescent="0.45">
      <c r="A8330">
        <v>0</v>
      </c>
      <c r="B8330">
        <v>0</v>
      </c>
      <c r="C8330" t="s">
        <v>7876</v>
      </c>
      <c r="D8330" t="s">
        <v>7877</v>
      </c>
      <c r="E8330" s="32">
        <f t="shared" si="390"/>
        <v>45602</v>
      </c>
      <c r="F8330" s="51">
        <f t="shared" si="391"/>
        <v>0.16666666666666666</v>
      </c>
      <c r="G8330" s="33">
        <f t="shared" si="392"/>
        <v>45602.166666666664</v>
      </c>
    </row>
    <row r="8331" spans="1:7" x14ac:dyDescent="0.45">
      <c r="A8331">
        <v>0</v>
      </c>
      <c r="B8331">
        <v>0</v>
      </c>
      <c r="C8331" t="s">
        <v>7877</v>
      </c>
      <c r="D8331" t="s">
        <v>7878</v>
      </c>
      <c r="E8331" s="32">
        <f t="shared" si="390"/>
        <v>45602</v>
      </c>
      <c r="F8331" s="51">
        <f t="shared" si="391"/>
        <v>0.1875</v>
      </c>
      <c r="G8331" s="33">
        <f t="shared" si="392"/>
        <v>45602.1875</v>
      </c>
    </row>
    <row r="8332" spans="1:7" x14ac:dyDescent="0.45">
      <c r="A8332">
        <v>0</v>
      </c>
      <c r="B8332">
        <v>0</v>
      </c>
      <c r="C8332" t="s">
        <v>7878</v>
      </c>
      <c r="D8332" t="s">
        <v>7879</v>
      </c>
      <c r="E8332" s="32">
        <f t="shared" si="390"/>
        <v>45602</v>
      </c>
      <c r="F8332" s="51">
        <f t="shared" si="391"/>
        <v>0.20833333333333334</v>
      </c>
      <c r="G8332" s="33">
        <f t="shared" si="392"/>
        <v>45602.208333333336</v>
      </c>
    </row>
    <row r="8333" spans="1:7" x14ac:dyDescent="0.45">
      <c r="A8333">
        <v>0</v>
      </c>
      <c r="B8333">
        <v>0</v>
      </c>
      <c r="C8333" t="s">
        <v>7879</v>
      </c>
      <c r="D8333" t="s">
        <v>7880</v>
      </c>
      <c r="E8333" s="32">
        <f t="shared" si="390"/>
        <v>45602</v>
      </c>
      <c r="F8333" s="51">
        <f t="shared" si="391"/>
        <v>0.22916666666666666</v>
      </c>
      <c r="G8333" s="33">
        <f t="shared" si="392"/>
        <v>45602.229166666664</v>
      </c>
    </row>
    <row r="8334" spans="1:7" x14ac:dyDescent="0.45">
      <c r="A8334">
        <v>0.1346</v>
      </c>
      <c r="B8334">
        <v>0.8</v>
      </c>
      <c r="C8334" t="s">
        <v>7880</v>
      </c>
      <c r="D8334" t="s">
        <v>7881</v>
      </c>
      <c r="E8334" s="32">
        <f t="shared" si="390"/>
        <v>45602</v>
      </c>
      <c r="F8334" s="51">
        <f t="shared" si="391"/>
        <v>0.25</v>
      </c>
      <c r="G8334" s="33">
        <f t="shared" si="392"/>
        <v>45602.25</v>
      </c>
    </row>
    <row r="8335" spans="1:7" x14ac:dyDescent="0.45">
      <c r="A8335">
        <v>0</v>
      </c>
      <c r="B8335">
        <v>0</v>
      </c>
      <c r="C8335" t="s">
        <v>7881</v>
      </c>
      <c r="D8335" t="s">
        <v>7882</v>
      </c>
      <c r="E8335" s="32">
        <f t="shared" si="390"/>
        <v>45602</v>
      </c>
      <c r="F8335" s="51">
        <f t="shared" si="391"/>
        <v>0.27083333333333331</v>
      </c>
      <c r="G8335" s="33">
        <f t="shared" si="392"/>
        <v>45602.270833333336</v>
      </c>
    </row>
    <row r="8336" spans="1:7" x14ac:dyDescent="0.45">
      <c r="A8336">
        <v>0</v>
      </c>
      <c r="B8336">
        <v>0</v>
      </c>
      <c r="C8336" t="s">
        <v>7882</v>
      </c>
      <c r="D8336" t="s">
        <v>7883</v>
      </c>
      <c r="E8336" s="32">
        <f t="shared" si="390"/>
        <v>45602</v>
      </c>
      <c r="F8336" s="51">
        <f t="shared" si="391"/>
        <v>0.29166666666666669</v>
      </c>
      <c r="G8336" s="33">
        <f t="shared" si="392"/>
        <v>45602.291666666664</v>
      </c>
    </row>
    <row r="8337" spans="1:7" x14ac:dyDescent="0.45">
      <c r="A8337">
        <v>0</v>
      </c>
      <c r="B8337">
        <v>0</v>
      </c>
      <c r="C8337" t="s">
        <v>7883</v>
      </c>
      <c r="D8337" t="s">
        <v>7884</v>
      </c>
      <c r="E8337" s="32">
        <f t="shared" si="390"/>
        <v>45602</v>
      </c>
      <c r="F8337" s="51">
        <f t="shared" si="391"/>
        <v>0.3125</v>
      </c>
      <c r="G8337" s="33">
        <f t="shared" si="392"/>
        <v>45602.3125</v>
      </c>
    </row>
    <row r="8338" spans="1:7" x14ac:dyDescent="0.45">
      <c r="A8338">
        <v>0</v>
      </c>
      <c r="B8338">
        <v>0</v>
      </c>
      <c r="C8338" t="s">
        <v>7884</v>
      </c>
      <c r="D8338" t="s">
        <v>7885</v>
      </c>
      <c r="E8338" s="32">
        <f t="shared" si="390"/>
        <v>45602</v>
      </c>
      <c r="F8338" s="51">
        <f t="shared" si="391"/>
        <v>0.33333333333333331</v>
      </c>
      <c r="G8338" s="33">
        <f t="shared" si="392"/>
        <v>45602.333333333336</v>
      </c>
    </row>
    <row r="8339" spans="1:7" x14ac:dyDescent="0.45">
      <c r="A8339">
        <v>0.10100000000000001</v>
      </c>
      <c r="B8339">
        <v>0.6</v>
      </c>
      <c r="C8339" t="s">
        <v>7885</v>
      </c>
      <c r="D8339" t="s">
        <v>7886</v>
      </c>
      <c r="E8339" s="32">
        <f t="shared" si="390"/>
        <v>45602</v>
      </c>
      <c r="F8339" s="51">
        <f t="shared" si="391"/>
        <v>0.35416666666666669</v>
      </c>
      <c r="G8339" s="33">
        <f t="shared" si="392"/>
        <v>45602.354166666664</v>
      </c>
    </row>
    <row r="8340" spans="1:7" x14ac:dyDescent="0.45">
      <c r="A8340">
        <v>0</v>
      </c>
      <c r="B8340">
        <v>0</v>
      </c>
      <c r="C8340" t="s">
        <v>7886</v>
      </c>
      <c r="D8340" t="s">
        <v>7887</v>
      </c>
      <c r="E8340" s="32">
        <f t="shared" si="390"/>
        <v>45602</v>
      </c>
      <c r="F8340" s="51">
        <f t="shared" si="391"/>
        <v>0.375</v>
      </c>
      <c r="G8340" s="33">
        <f t="shared" si="392"/>
        <v>45602.375</v>
      </c>
    </row>
    <row r="8341" spans="1:7" x14ac:dyDescent="0.45">
      <c r="A8341">
        <v>0</v>
      </c>
      <c r="B8341">
        <v>0</v>
      </c>
      <c r="C8341" t="s">
        <v>7887</v>
      </c>
      <c r="D8341" t="s">
        <v>7888</v>
      </c>
      <c r="E8341" s="32">
        <f t="shared" si="390"/>
        <v>45602</v>
      </c>
      <c r="F8341" s="51">
        <f t="shared" si="391"/>
        <v>0.39583333333333331</v>
      </c>
      <c r="G8341" s="33">
        <f t="shared" si="392"/>
        <v>45602.395833333336</v>
      </c>
    </row>
    <row r="8342" spans="1:7" x14ac:dyDescent="0.45">
      <c r="A8342">
        <v>0</v>
      </c>
      <c r="B8342">
        <v>0</v>
      </c>
      <c r="C8342" t="s">
        <v>7888</v>
      </c>
      <c r="D8342" t="s">
        <v>7889</v>
      </c>
      <c r="E8342" s="32">
        <f t="shared" si="390"/>
        <v>45602</v>
      </c>
      <c r="F8342" s="51">
        <f t="shared" si="391"/>
        <v>0.41666666666666669</v>
      </c>
      <c r="G8342" s="33">
        <f t="shared" si="392"/>
        <v>45602.416666666664</v>
      </c>
    </row>
    <row r="8343" spans="1:7" x14ac:dyDescent="0.45">
      <c r="A8343">
        <v>0</v>
      </c>
      <c r="B8343">
        <v>0</v>
      </c>
      <c r="C8343" t="s">
        <v>7889</v>
      </c>
      <c r="D8343" t="s">
        <v>7890</v>
      </c>
      <c r="E8343" s="32">
        <f t="shared" si="390"/>
        <v>45602</v>
      </c>
      <c r="F8343" s="51">
        <f t="shared" si="391"/>
        <v>0.4375</v>
      </c>
      <c r="G8343" s="33">
        <f t="shared" si="392"/>
        <v>45602.4375</v>
      </c>
    </row>
    <row r="8344" spans="1:7" x14ac:dyDescent="0.45">
      <c r="A8344">
        <v>0</v>
      </c>
      <c r="B8344">
        <v>0</v>
      </c>
      <c r="C8344" t="s">
        <v>7890</v>
      </c>
      <c r="D8344" t="s">
        <v>7891</v>
      </c>
      <c r="E8344" s="32">
        <f t="shared" si="390"/>
        <v>45602</v>
      </c>
      <c r="F8344" s="51">
        <f t="shared" si="391"/>
        <v>0.45833333333333331</v>
      </c>
      <c r="G8344" s="33">
        <f t="shared" si="392"/>
        <v>45602.458333333336</v>
      </c>
    </row>
    <row r="8345" spans="1:7" x14ac:dyDescent="0.45">
      <c r="A8345">
        <v>0</v>
      </c>
      <c r="B8345">
        <v>0</v>
      </c>
      <c r="C8345" t="s">
        <v>7891</v>
      </c>
      <c r="D8345" t="s">
        <v>7892</v>
      </c>
      <c r="E8345" s="32">
        <f t="shared" si="390"/>
        <v>45602</v>
      </c>
      <c r="F8345" s="51">
        <f t="shared" si="391"/>
        <v>0.47916666666666669</v>
      </c>
      <c r="G8345" s="33">
        <f t="shared" si="392"/>
        <v>45602.479166666664</v>
      </c>
    </row>
    <row r="8346" spans="1:7" x14ac:dyDescent="0.45">
      <c r="A8346">
        <v>0</v>
      </c>
      <c r="B8346">
        <v>0</v>
      </c>
      <c r="C8346" t="s">
        <v>7892</v>
      </c>
      <c r="D8346" t="s">
        <v>7893</v>
      </c>
      <c r="E8346" s="32">
        <f t="shared" si="390"/>
        <v>45602</v>
      </c>
      <c r="F8346" s="51">
        <f t="shared" si="391"/>
        <v>0.5</v>
      </c>
      <c r="G8346" s="33">
        <f t="shared" si="392"/>
        <v>45602.5</v>
      </c>
    </row>
    <row r="8347" spans="1:7" x14ac:dyDescent="0.45">
      <c r="A8347">
        <v>0</v>
      </c>
      <c r="B8347">
        <v>0</v>
      </c>
      <c r="C8347" t="s">
        <v>7893</v>
      </c>
      <c r="D8347" t="s">
        <v>7894</v>
      </c>
      <c r="E8347" s="32">
        <f t="shared" si="390"/>
        <v>45602</v>
      </c>
      <c r="F8347" s="51">
        <f t="shared" si="391"/>
        <v>0.52083333333333337</v>
      </c>
      <c r="G8347" s="33">
        <f t="shared" si="392"/>
        <v>45602.520833333336</v>
      </c>
    </row>
    <row r="8348" spans="1:7" x14ac:dyDescent="0.45">
      <c r="A8348">
        <v>0</v>
      </c>
      <c r="B8348">
        <v>0</v>
      </c>
      <c r="C8348" t="s">
        <v>7894</v>
      </c>
      <c r="D8348" t="s">
        <v>7895</v>
      </c>
      <c r="E8348" s="32">
        <f t="shared" si="390"/>
        <v>45602</v>
      </c>
      <c r="F8348" s="51">
        <f t="shared" si="391"/>
        <v>0.54166666666666663</v>
      </c>
      <c r="G8348" s="33">
        <f t="shared" si="392"/>
        <v>45602.541666666664</v>
      </c>
    </row>
    <row r="8349" spans="1:7" x14ac:dyDescent="0.45">
      <c r="A8349">
        <v>0</v>
      </c>
      <c r="B8349">
        <v>0</v>
      </c>
      <c r="C8349" t="s">
        <v>7895</v>
      </c>
      <c r="D8349" t="s">
        <v>7896</v>
      </c>
      <c r="E8349" s="32">
        <f t="shared" si="390"/>
        <v>45602</v>
      </c>
      <c r="F8349" s="51">
        <f t="shared" si="391"/>
        <v>0.5625</v>
      </c>
      <c r="G8349" s="33">
        <f t="shared" si="392"/>
        <v>45602.5625</v>
      </c>
    </row>
    <row r="8350" spans="1:7" x14ac:dyDescent="0.45">
      <c r="A8350">
        <v>0</v>
      </c>
      <c r="B8350">
        <v>0</v>
      </c>
      <c r="C8350" t="s">
        <v>7896</v>
      </c>
      <c r="D8350" t="s">
        <v>7897</v>
      </c>
      <c r="E8350" s="32">
        <f t="shared" si="390"/>
        <v>45602</v>
      </c>
      <c r="F8350" s="51">
        <f t="shared" si="391"/>
        <v>0.58333333333333337</v>
      </c>
      <c r="G8350" s="33">
        <f t="shared" si="392"/>
        <v>45602.583333333336</v>
      </c>
    </row>
    <row r="8351" spans="1:7" x14ac:dyDescent="0.45">
      <c r="A8351">
        <v>0</v>
      </c>
      <c r="B8351">
        <v>0</v>
      </c>
      <c r="C8351" t="s">
        <v>7897</v>
      </c>
      <c r="D8351" t="s">
        <v>7898</v>
      </c>
      <c r="E8351" s="32">
        <f t="shared" si="390"/>
        <v>45602</v>
      </c>
      <c r="F8351" s="51">
        <f t="shared" si="391"/>
        <v>0.60416666666666663</v>
      </c>
      <c r="G8351" s="33">
        <f t="shared" si="392"/>
        <v>45602.604166666664</v>
      </c>
    </row>
    <row r="8352" spans="1:7" x14ac:dyDescent="0.45">
      <c r="A8352">
        <v>0</v>
      </c>
      <c r="B8352">
        <v>0</v>
      </c>
      <c r="C8352" t="s">
        <v>7898</v>
      </c>
      <c r="D8352" t="s">
        <v>7899</v>
      </c>
      <c r="E8352" s="32">
        <f t="shared" si="390"/>
        <v>45602</v>
      </c>
      <c r="F8352" s="51">
        <f t="shared" si="391"/>
        <v>0.625</v>
      </c>
      <c r="G8352" s="33">
        <f t="shared" si="392"/>
        <v>45602.625</v>
      </c>
    </row>
    <row r="8353" spans="1:7" x14ac:dyDescent="0.45">
      <c r="A8353">
        <v>0</v>
      </c>
      <c r="B8353">
        <v>0</v>
      </c>
      <c r="C8353" t="s">
        <v>7899</v>
      </c>
      <c r="D8353" t="s">
        <v>7900</v>
      </c>
      <c r="E8353" s="32">
        <f t="shared" si="390"/>
        <v>45602</v>
      </c>
      <c r="F8353" s="51">
        <f t="shared" si="391"/>
        <v>0.64583333333333337</v>
      </c>
      <c r="G8353" s="33">
        <f t="shared" si="392"/>
        <v>45602.645833333336</v>
      </c>
    </row>
    <row r="8354" spans="1:7" x14ac:dyDescent="0.45">
      <c r="A8354">
        <v>1.12E-2</v>
      </c>
      <c r="B8354">
        <v>7.0000000000000007E-2</v>
      </c>
      <c r="C8354" t="s">
        <v>7900</v>
      </c>
      <c r="D8354" t="s">
        <v>7901</v>
      </c>
      <c r="E8354" s="32">
        <f t="shared" si="390"/>
        <v>45602</v>
      </c>
      <c r="F8354" s="51">
        <f t="shared" si="391"/>
        <v>0.66666666666666663</v>
      </c>
      <c r="G8354" s="33">
        <f t="shared" si="392"/>
        <v>45602.666666666664</v>
      </c>
    </row>
    <row r="8355" spans="1:7" x14ac:dyDescent="0.45">
      <c r="A8355">
        <v>2.24E-2</v>
      </c>
      <c r="B8355">
        <v>0.13</v>
      </c>
      <c r="C8355" t="s">
        <v>7901</v>
      </c>
      <c r="D8355" t="s">
        <v>7902</v>
      </c>
      <c r="E8355" s="32">
        <f t="shared" si="390"/>
        <v>45602</v>
      </c>
      <c r="F8355" s="51">
        <f t="shared" si="391"/>
        <v>0.6875</v>
      </c>
      <c r="G8355" s="33">
        <f t="shared" si="392"/>
        <v>45602.6875</v>
      </c>
    </row>
    <row r="8356" spans="1:7" x14ac:dyDescent="0.45">
      <c r="A8356">
        <v>0</v>
      </c>
      <c r="B8356">
        <v>0</v>
      </c>
      <c r="C8356" t="s">
        <v>7902</v>
      </c>
      <c r="D8356" t="s">
        <v>7903</v>
      </c>
      <c r="E8356" s="32">
        <f t="shared" si="390"/>
        <v>45602</v>
      </c>
      <c r="F8356" s="51">
        <f t="shared" si="391"/>
        <v>0.70833333333333337</v>
      </c>
      <c r="G8356" s="33">
        <f t="shared" si="392"/>
        <v>45602.708333333336</v>
      </c>
    </row>
    <row r="8357" spans="1:7" x14ac:dyDescent="0.45">
      <c r="A8357">
        <v>0.1234</v>
      </c>
      <c r="B8357">
        <v>0.74</v>
      </c>
      <c r="C8357" t="s">
        <v>7903</v>
      </c>
      <c r="D8357" t="s">
        <v>7904</v>
      </c>
      <c r="E8357" s="32">
        <f t="shared" si="390"/>
        <v>45602</v>
      </c>
      <c r="F8357" s="51">
        <f t="shared" si="391"/>
        <v>0.72916666666666663</v>
      </c>
      <c r="G8357" s="33">
        <f t="shared" si="392"/>
        <v>45602.729166666664</v>
      </c>
    </row>
    <row r="8358" spans="1:7" x14ac:dyDescent="0.45">
      <c r="A8358">
        <v>0</v>
      </c>
      <c r="B8358">
        <v>0</v>
      </c>
      <c r="C8358" t="s">
        <v>7904</v>
      </c>
      <c r="D8358" t="s">
        <v>7905</v>
      </c>
      <c r="E8358" s="32">
        <f t="shared" si="390"/>
        <v>45602</v>
      </c>
      <c r="F8358" s="51">
        <f t="shared" si="391"/>
        <v>0.75</v>
      </c>
      <c r="G8358" s="33">
        <f t="shared" si="392"/>
        <v>45602.75</v>
      </c>
    </row>
    <row r="8359" spans="1:7" x14ac:dyDescent="0.45">
      <c r="A8359">
        <v>0</v>
      </c>
      <c r="B8359">
        <v>0</v>
      </c>
      <c r="C8359" t="s">
        <v>7905</v>
      </c>
      <c r="D8359" t="s">
        <v>7906</v>
      </c>
      <c r="E8359" s="32">
        <f t="shared" si="390"/>
        <v>45602</v>
      </c>
      <c r="F8359" s="51">
        <f t="shared" si="391"/>
        <v>0.77083333333333337</v>
      </c>
      <c r="G8359" s="33">
        <f t="shared" si="392"/>
        <v>45602.770833333336</v>
      </c>
    </row>
    <row r="8360" spans="1:7" x14ac:dyDescent="0.45">
      <c r="A8360">
        <v>0.43759999999999999</v>
      </c>
      <c r="B8360">
        <v>2.61</v>
      </c>
      <c r="C8360" t="s">
        <v>7906</v>
      </c>
      <c r="D8360" t="s">
        <v>7907</v>
      </c>
      <c r="E8360" s="32">
        <f t="shared" si="390"/>
        <v>45602</v>
      </c>
      <c r="F8360" s="51">
        <f t="shared" si="391"/>
        <v>0.79166666666666663</v>
      </c>
      <c r="G8360" s="33">
        <f t="shared" si="392"/>
        <v>45602.791666666664</v>
      </c>
    </row>
    <row r="8361" spans="1:7" x14ac:dyDescent="0.45">
      <c r="A8361">
        <v>0.4264</v>
      </c>
      <c r="B8361">
        <v>2.54</v>
      </c>
      <c r="C8361" t="s">
        <v>7907</v>
      </c>
      <c r="D8361" t="s">
        <v>7908</v>
      </c>
      <c r="E8361" s="32">
        <f t="shared" si="390"/>
        <v>45602</v>
      </c>
      <c r="F8361" s="51">
        <f t="shared" si="391"/>
        <v>0.8125</v>
      </c>
      <c r="G8361" s="33">
        <f t="shared" si="392"/>
        <v>45602.8125</v>
      </c>
    </row>
    <row r="8362" spans="1:7" x14ac:dyDescent="0.45">
      <c r="A8362">
        <v>0.28050000000000003</v>
      </c>
      <c r="B8362">
        <v>1.67</v>
      </c>
      <c r="C8362" t="s">
        <v>7908</v>
      </c>
      <c r="D8362" t="s">
        <v>7909</v>
      </c>
      <c r="E8362" s="32">
        <f t="shared" si="390"/>
        <v>45602</v>
      </c>
      <c r="F8362" s="51">
        <f t="shared" si="391"/>
        <v>0.83333333333333337</v>
      </c>
      <c r="G8362" s="33">
        <f t="shared" si="392"/>
        <v>45602.833333333336</v>
      </c>
    </row>
    <row r="8363" spans="1:7" x14ac:dyDescent="0.45">
      <c r="A8363">
        <v>0.44879999999999998</v>
      </c>
      <c r="B8363">
        <v>2.68</v>
      </c>
      <c r="C8363" t="s">
        <v>7909</v>
      </c>
      <c r="D8363" t="s">
        <v>7910</v>
      </c>
      <c r="E8363" s="32">
        <f t="shared" si="390"/>
        <v>45602</v>
      </c>
      <c r="F8363" s="51">
        <f t="shared" si="391"/>
        <v>0.85416666666666663</v>
      </c>
      <c r="G8363" s="33">
        <f t="shared" si="392"/>
        <v>45602.854166666664</v>
      </c>
    </row>
    <row r="8364" spans="1:7" x14ac:dyDescent="0.45">
      <c r="A8364">
        <v>0.56100000000000005</v>
      </c>
      <c r="B8364">
        <v>3.35</v>
      </c>
      <c r="C8364" t="s">
        <v>7910</v>
      </c>
      <c r="D8364" t="s">
        <v>7911</v>
      </c>
      <c r="E8364" s="32">
        <f t="shared" si="390"/>
        <v>45602</v>
      </c>
      <c r="F8364" s="51">
        <f t="shared" si="391"/>
        <v>0.875</v>
      </c>
      <c r="G8364" s="33">
        <f t="shared" si="392"/>
        <v>45602.875</v>
      </c>
    </row>
    <row r="8365" spans="1:7" x14ac:dyDescent="0.45">
      <c r="A8365">
        <v>0.4713</v>
      </c>
      <c r="B8365">
        <v>2.81</v>
      </c>
      <c r="C8365" t="s">
        <v>7911</v>
      </c>
      <c r="D8365" t="s">
        <v>7912</v>
      </c>
      <c r="E8365" s="32">
        <f t="shared" si="390"/>
        <v>45602</v>
      </c>
      <c r="F8365" s="51">
        <f t="shared" si="391"/>
        <v>0.89583333333333337</v>
      </c>
      <c r="G8365" s="33">
        <f t="shared" si="392"/>
        <v>45602.895833333336</v>
      </c>
    </row>
    <row r="8366" spans="1:7" x14ac:dyDescent="0.45">
      <c r="A8366">
        <v>0.49370000000000003</v>
      </c>
      <c r="B8366">
        <v>2.95</v>
      </c>
      <c r="C8366" t="s">
        <v>7912</v>
      </c>
      <c r="D8366" t="s">
        <v>7913</v>
      </c>
      <c r="E8366" s="32">
        <f t="shared" si="390"/>
        <v>45602</v>
      </c>
      <c r="F8366" s="51">
        <f t="shared" si="391"/>
        <v>0.91666666666666663</v>
      </c>
      <c r="G8366" s="33">
        <f t="shared" si="392"/>
        <v>45602.916666666664</v>
      </c>
    </row>
    <row r="8367" spans="1:7" x14ac:dyDescent="0.45">
      <c r="A8367">
        <v>0.48249999999999998</v>
      </c>
      <c r="B8367">
        <v>2.88</v>
      </c>
      <c r="C8367" t="s">
        <v>7913</v>
      </c>
      <c r="D8367" t="s">
        <v>7914</v>
      </c>
      <c r="E8367" s="32">
        <f t="shared" si="390"/>
        <v>45602</v>
      </c>
      <c r="F8367" s="51">
        <f t="shared" si="391"/>
        <v>0.9375</v>
      </c>
      <c r="G8367" s="33">
        <f t="shared" si="392"/>
        <v>45602.9375</v>
      </c>
    </row>
    <row r="8368" spans="1:7" x14ac:dyDescent="0.45">
      <c r="A8368">
        <v>0.67320000000000002</v>
      </c>
      <c r="B8368">
        <v>4.0199999999999996</v>
      </c>
      <c r="C8368" t="s">
        <v>7914</v>
      </c>
      <c r="D8368" t="s">
        <v>7915</v>
      </c>
      <c r="E8368" s="32">
        <f t="shared" si="390"/>
        <v>45602</v>
      </c>
      <c r="F8368" s="51">
        <f t="shared" si="391"/>
        <v>0.95833333333333337</v>
      </c>
      <c r="G8368" s="33">
        <f t="shared" si="392"/>
        <v>45602.958333333336</v>
      </c>
    </row>
    <row r="8369" spans="1:7" x14ac:dyDescent="0.45">
      <c r="A8369">
        <v>0</v>
      </c>
      <c r="B8369">
        <v>0</v>
      </c>
      <c r="C8369" t="s">
        <v>7915</v>
      </c>
      <c r="D8369" t="s">
        <v>7916</v>
      </c>
      <c r="E8369" s="32">
        <f t="shared" si="390"/>
        <v>45602</v>
      </c>
      <c r="F8369" s="51">
        <f t="shared" si="391"/>
        <v>0.97916666666666663</v>
      </c>
      <c r="G8369" s="33">
        <f t="shared" si="392"/>
        <v>45602.979166666664</v>
      </c>
    </row>
    <row r="8370" spans="1:7" x14ac:dyDescent="0.45">
      <c r="A8370">
        <v>0</v>
      </c>
      <c r="B8370">
        <v>0</v>
      </c>
      <c r="C8370" t="s">
        <v>7916</v>
      </c>
      <c r="D8370" t="s">
        <v>7917</v>
      </c>
      <c r="E8370" s="32">
        <f t="shared" si="390"/>
        <v>45603</v>
      </c>
      <c r="F8370" s="51">
        <f t="shared" si="391"/>
        <v>0</v>
      </c>
      <c r="G8370" s="33">
        <f t="shared" si="392"/>
        <v>45603</v>
      </c>
    </row>
    <row r="8371" spans="1:7" x14ac:dyDescent="0.45">
      <c r="A8371">
        <v>0</v>
      </c>
      <c r="B8371">
        <v>0</v>
      </c>
      <c r="C8371" t="s">
        <v>7917</v>
      </c>
      <c r="D8371" t="s">
        <v>7918</v>
      </c>
      <c r="E8371" s="32">
        <f t="shared" si="390"/>
        <v>45603</v>
      </c>
      <c r="F8371" s="51">
        <f t="shared" si="391"/>
        <v>2.0833333333333332E-2</v>
      </c>
      <c r="G8371" s="33">
        <f t="shared" si="392"/>
        <v>45603.020833333336</v>
      </c>
    </row>
    <row r="8372" spans="1:7" x14ac:dyDescent="0.45">
      <c r="A8372">
        <v>0</v>
      </c>
      <c r="B8372">
        <v>0</v>
      </c>
      <c r="C8372" t="s">
        <v>7918</v>
      </c>
      <c r="D8372" t="s">
        <v>7919</v>
      </c>
      <c r="E8372" s="32">
        <f t="shared" si="390"/>
        <v>45603</v>
      </c>
      <c r="F8372" s="51">
        <f t="shared" si="391"/>
        <v>4.1666666666666664E-2</v>
      </c>
      <c r="G8372" s="33">
        <f t="shared" si="392"/>
        <v>45603.041666666664</v>
      </c>
    </row>
    <row r="8373" spans="1:7" x14ac:dyDescent="0.45">
      <c r="A8373">
        <v>0</v>
      </c>
      <c r="B8373">
        <v>0</v>
      </c>
      <c r="C8373" t="s">
        <v>7919</v>
      </c>
      <c r="D8373" t="s">
        <v>7920</v>
      </c>
      <c r="E8373" s="32">
        <f t="shared" si="390"/>
        <v>45603</v>
      </c>
      <c r="F8373" s="51">
        <f t="shared" si="391"/>
        <v>6.25E-2</v>
      </c>
      <c r="G8373" s="33">
        <f t="shared" si="392"/>
        <v>45603.0625</v>
      </c>
    </row>
    <row r="8374" spans="1:7" x14ac:dyDescent="0.45">
      <c r="A8374">
        <v>0</v>
      </c>
      <c r="B8374">
        <v>0</v>
      </c>
      <c r="C8374" t="s">
        <v>7920</v>
      </c>
      <c r="D8374" t="s">
        <v>7921</v>
      </c>
      <c r="E8374" s="32">
        <f t="shared" si="390"/>
        <v>45603</v>
      </c>
      <c r="F8374" s="51">
        <f t="shared" si="391"/>
        <v>8.3333333333333329E-2</v>
      </c>
      <c r="G8374" s="33">
        <f t="shared" si="392"/>
        <v>45603.083333333336</v>
      </c>
    </row>
    <row r="8375" spans="1:7" x14ac:dyDescent="0.45">
      <c r="A8375">
        <v>0</v>
      </c>
      <c r="B8375">
        <v>0</v>
      </c>
      <c r="C8375" t="s">
        <v>7921</v>
      </c>
      <c r="D8375" t="s">
        <v>7922</v>
      </c>
      <c r="E8375" s="32">
        <f t="shared" si="390"/>
        <v>45603</v>
      </c>
      <c r="F8375" s="51">
        <f t="shared" si="391"/>
        <v>0.10416666666666667</v>
      </c>
      <c r="G8375" s="33">
        <f t="shared" si="392"/>
        <v>45603.104166666664</v>
      </c>
    </row>
    <row r="8376" spans="1:7" x14ac:dyDescent="0.45">
      <c r="A8376">
        <v>0</v>
      </c>
      <c r="B8376">
        <v>0</v>
      </c>
      <c r="C8376" t="s">
        <v>7922</v>
      </c>
      <c r="D8376" t="s">
        <v>7923</v>
      </c>
      <c r="E8376" s="32">
        <f t="shared" si="390"/>
        <v>45603</v>
      </c>
      <c r="F8376" s="51">
        <f t="shared" si="391"/>
        <v>0.125</v>
      </c>
      <c r="G8376" s="33">
        <f t="shared" si="392"/>
        <v>45603.125</v>
      </c>
    </row>
    <row r="8377" spans="1:7" x14ac:dyDescent="0.45">
      <c r="A8377">
        <v>0</v>
      </c>
      <c r="B8377">
        <v>0</v>
      </c>
      <c r="C8377" t="s">
        <v>7923</v>
      </c>
      <c r="D8377" t="s">
        <v>7924</v>
      </c>
      <c r="E8377" s="32">
        <f t="shared" si="390"/>
        <v>45603</v>
      </c>
      <c r="F8377" s="51">
        <f t="shared" si="391"/>
        <v>0.14583333333333334</v>
      </c>
      <c r="G8377" s="33">
        <f t="shared" si="392"/>
        <v>45603.145833333336</v>
      </c>
    </row>
    <row r="8378" spans="1:7" x14ac:dyDescent="0.45">
      <c r="A8378">
        <v>0</v>
      </c>
      <c r="B8378">
        <v>0</v>
      </c>
      <c r="C8378" t="s">
        <v>7924</v>
      </c>
      <c r="D8378" t="s">
        <v>7925</v>
      </c>
      <c r="E8378" s="32">
        <f t="shared" si="390"/>
        <v>45603</v>
      </c>
      <c r="F8378" s="51">
        <f t="shared" si="391"/>
        <v>0.16666666666666666</v>
      </c>
      <c r="G8378" s="33">
        <f t="shared" si="392"/>
        <v>45603.166666666664</v>
      </c>
    </row>
    <row r="8379" spans="1:7" x14ac:dyDescent="0.45">
      <c r="A8379">
        <v>0</v>
      </c>
      <c r="B8379">
        <v>0</v>
      </c>
      <c r="C8379" t="s">
        <v>7925</v>
      </c>
      <c r="D8379" t="s">
        <v>7926</v>
      </c>
      <c r="E8379" s="32">
        <f t="shared" si="390"/>
        <v>45603</v>
      </c>
      <c r="F8379" s="51">
        <f t="shared" si="391"/>
        <v>0.1875</v>
      </c>
      <c r="G8379" s="33">
        <f t="shared" si="392"/>
        <v>45603.1875</v>
      </c>
    </row>
    <row r="8380" spans="1:7" x14ac:dyDescent="0.45">
      <c r="A8380">
        <v>0</v>
      </c>
      <c r="B8380">
        <v>0</v>
      </c>
      <c r="C8380" t="s">
        <v>7926</v>
      </c>
      <c r="D8380" t="s">
        <v>7927</v>
      </c>
      <c r="E8380" s="32">
        <f t="shared" si="390"/>
        <v>45603</v>
      </c>
      <c r="F8380" s="51">
        <f t="shared" si="391"/>
        <v>0.20833333333333334</v>
      </c>
      <c r="G8380" s="33">
        <f t="shared" si="392"/>
        <v>45603.208333333336</v>
      </c>
    </row>
    <row r="8381" spans="1:7" x14ac:dyDescent="0.45">
      <c r="A8381">
        <v>0</v>
      </c>
      <c r="B8381">
        <v>0</v>
      </c>
      <c r="C8381" t="s">
        <v>7927</v>
      </c>
      <c r="D8381" t="s">
        <v>7928</v>
      </c>
      <c r="E8381" s="32">
        <f t="shared" si="390"/>
        <v>45603</v>
      </c>
      <c r="F8381" s="51">
        <f t="shared" si="391"/>
        <v>0.22916666666666666</v>
      </c>
      <c r="G8381" s="33">
        <f t="shared" si="392"/>
        <v>45603.229166666664</v>
      </c>
    </row>
    <row r="8382" spans="1:7" x14ac:dyDescent="0.45">
      <c r="A8382">
        <v>0</v>
      </c>
      <c r="B8382">
        <v>0</v>
      </c>
      <c r="C8382" t="s">
        <v>7928</v>
      </c>
      <c r="D8382" t="s">
        <v>7929</v>
      </c>
      <c r="E8382" s="32">
        <f t="shared" si="390"/>
        <v>45603</v>
      </c>
      <c r="F8382" s="51">
        <f t="shared" si="391"/>
        <v>0.25</v>
      </c>
      <c r="G8382" s="33">
        <f t="shared" si="392"/>
        <v>45603.25</v>
      </c>
    </row>
    <row r="8383" spans="1:7" x14ac:dyDescent="0.45">
      <c r="A8383">
        <v>0</v>
      </c>
      <c r="B8383">
        <v>0</v>
      </c>
      <c r="C8383" t="s">
        <v>7929</v>
      </c>
      <c r="D8383" t="s">
        <v>7930</v>
      </c>
      <c r="E8383" s="32">
        <f t="shared" si="390"/>
        <v>45603</v>
      </c>
      <c r="F8383" s="51">
        <f t="shared" si="391"/>
        <v>0.27083333333333331</v>
      </c>
      <c r="G8383" s="33">
        <f t="shared" si="392"/>
        <v>45603.270833333336</v>
      </c>
    </row>
    <row r="8384" spans="1:7" x14ac:dyDescent="0.45">
      <c r="A8384">
        <v>0</v>
      </c>
      <c r="B8384">
        <v>0</v>
      </c>
      <c r="C8384" t="s">
        <v>7930</v>
      </c>
      <c r="D8384" t="s">
        <v>7931</v>
      </c>
      <c r="E8384" s="32">
        <f t="shared" si="390"/>
        <v>45603</v>
      </c>
      <c r="F8384" s="51">
        <f t="shared" si="391"/>
        <v>0.29166666666666669</v>
      </c>
      <c r="G8384" s="33">
        <f t="shared" si="392"/>
        <v>45603.291666666664</v>
      </c>
    </row>
    <row r="8385" spans="1:7" x14ac:dyDescent="0.45">
      <c r="A8385">
        <v>0</v>
      </c>
      <c r="B8385">
        <v>0</v>
      </c>
      <c r="C8385" t="s">
        <v>7931</v>
      </c>
      <c r="D8385" t="s">
        <v>7932</v>
      </c>
      <c r="E8385" s="32">
        <f t="shared" si="390"/>
        <v>45603</v>
      </c>
      <c r="F8385" s="51">
        <f t="shared" si="391"/>
        <v>0.3125</v>
      </c>
      <c r="G8385" s="33">
        <f t="shared" si="392"/>
        <v>45603.3125</v>
      </c>
    </row>
    <row r="8386" spans="1:7" x14ac:dyDescent="0.45">
      <c r="A8386">
        <v>0</v>
      </c>
      <c r="B8386">
        <v>0</v>
      </c>
      <c r="C8386" t="s">
        <v>7932</v>
      </c>
      <c r="D8386" t="s">
        <v>7933</v>
      </c>
      <c r="E8386" s="32">
        <f t="shared" si="390"/>
        <v>45603</v>
      </c>
      <c r="F8386" s="51">
        <f t="shared" si="391"/>
        <v>0.33333333333333331</v>
      </c>
      <c r="G8386" s="33">
        <f t="shared" si="392"/>
        <v>45603.333333333336</v>
      </c>
    </row>
    <row r="8387" spans="1:7" x14ac:dyDescent="0.45">
      <c r="A8387">
        <v>0</v>
      </c>
      <c r="B8387">
        <v>0</v>
      </c>
      <c r="C8387" t="s">
        <v>7933</v>
      </c>
      <c r="D8387" t="s">
        <v>7934</v>
      </c>
      <c r="E8387" s="32">
        <f t="shared" si="390"/>
        <v>45603</v>
      </c>
      <c r="F8387" s="51">
        <f t="shared" si="391"/>
        <v>0.35416666666666669</v>
      </c>
      <c r="G8387" s="33">
        <f t="shared" si="392"/>
        <v>45603.354166666664</v>
      </c>
    </row>
    <row r="8388" spans="1:7" x14ac:dyDescent="0.45">
      <c r="A8388">
        <v>0</v>
      </c>
      <c r="B8388">
        <v>0</v>
      </c>
      <c r="C8388" t="s">
        <v>7934</v>
      </c>
      <c r="D8388" t="s">
        <v>7935</v>
      </c>
      <c r="E8388" s="32">
        <f t="shared" ref="E8388:E8451" si="393">DATE(MID(C8388,2,4),MID(C8388,7,2),MID(C8388,10,2))</f>
        <v>45603</v>
      </c>
      <c r="F8388" s="51">
        <f t="shared" ref="F8388:F8451" si="394">TIME(MID(C8388,13,2),MID(C8388,16,2),0)</f>
        <v>0.375</v>
      </c>
      <c r="G8388" s="33">
        <f t="shared" ref="G8388:G8451" si="395">E8388+F8388</f>
        <v>45603.375</v>
      </c>
    </row>
    <row r="8389" spans="1:7" x14ac:dyDescent="0.45">
      <c r="A8389">
        <v>0</v>
      </c>
      <c r="B8389">
        <v>0</v>
      </c>
      <c r="C8389" t="s">
        <v>7935</v>
      </c>
      <c r="D8389" t="s">
        <v>7936</v>
      </c>
      <c r="E8389" s="32">
        <f t="shared" si="393"/>
        <v>45603</v>
      </c>
      <c r="F8389" s="51">
        <f t="shared" si="394"/>
        <v>0.39583333333333331</v>
      </c>
      <c r="G8389" s="33">
        <f t="shared" si="395"/>
        <v>45603.395833333336</v>
      </c>
    </row>
    <row r="8390" spans="1:7" x14ac:dyDescent="0.45">
      <c r="A8390">
        <v>0</v>
      </c>
      <c r="B8390">
        <v>0</v>
      </c>
      <c r="C8390" t="s">
        <v>7936</v>
      </c>
      <c r="D8390" t="s">
        <v>7937</v>
      </c>
      <c r="E8390" s="32">
        <f t="shared" si="393"/>
        <v>45603</v>
      </c>
      <c r="F8390" s="51">
        <f t="shared" si="394"/>
        <v>0.41666666666666669</v>
      </c>
      <c r="G8390" s="33">
        <f t="shared" si="395"/>
        <v>45603.416666666664</v>
      </c>
    </row>
    <row r="8391" spans="1:7" x14ac:dyDescent="0.45">
      <c r="A8391">
        <v>0</v>
      </c>
      <c r="B8391">
        <v>0</v>
      </c>
      <c r="C8391" t="s">
        <v>7937</v>
      </c>
      <c r="D8391" t="s">
        <v>7938</v>
      </c>
      <c r="E8391" s="32">
        <f t="shared" si="393"/>
        <v>45603</v>
      </c>
      <c r="F8391" s="51">
        <f t="shared" si="394"/>
        <v>0.4375</v>
      </c>
      <c r="G8391" s="33">
        <f t="shared" si="395"/>
        <v>45603.4375</v>
      </c>
    </row>
    <row r="8392" spans="1:7" x14ac:dyDescent="0.45">
      <c r="A8392">
        <v>0</v>
      </c>
      <c r="B8392">
        <v>0</v>
      </c>
      <c r="C8392" t="s">
        <v>7938</v>
      </c>
      <c r="D8392" t="s">
        <v>7939</v>
      </c>
      <c r="E8392" s="32">
        <f t="shared" si="393"/>
        <v>45603</v>
      </c>
      <c r="F8392" s="51">
        <f t="shared" si="394"/>
        <v>0.45833333333333331</v>
      </c>
      <c r="G8392" s="33">
        <f t="shared" si="395"/>
        <v>45603.458333333336</v>
      </c>
    </row>
    <row r="8393" spans="1:7" x14ac:dyDescent="0.45">
      <c r="A8393">
        <v>0</v>
      </c>
      <c r="B8393">
        <v>0</v>
      </c>
      <c r="C8393" t="s">
        <v>7939</v>
      </c>
      <c r="D8393" t="s">
        <v>7940</v>
      </c>
      <c r="E8393" s="32">
        <f t="shared" si="393"/>
        <v>45603</v>
      </c>
      <c r="F8393" s="51">
        <f t="shared" si="394"/>
        <v>0.47916666666666669</v>
      </c>
      <c r="G8393" s="33">
        <f t="shared" si="395"/>
        <v>45603.479166666664</v>
      </c>
    </row>
    <row r="8394" spans="1:7" x14ac:dyDescent="0.45">
      <c r="A8394">
        <v>6.3733000000000004</v>
      </c>
      <c r="B8394">
        <v>38.020000000000003</v>
      </c>
      <c r="C8394" t="s">
        <v>7940</v>
      </c>
      <c r="D8394" t="s">
        <v>7941</v>
      </c>
      <c r="E8394" s="32">
        <f t="shared" si="393"/>
        <v>45603</v>
      </c>
      <c r="F8394" s="51">
        <f t="shared" si="394"/>
        <v>0.5</v>
      </c>
      <c r="G8394" s="33">
        <f t="shared" si="395"/>
        <v>45603.5</v>
      </c>
    </row>
    <row r="8395" spans="1:7" x14ac:dyDescent="0.45">
      <c r="A8395">
        <v>0</v>
      </c>
      <c r="B8395">
        <v>0</v>
      </c>
      <c r="C8395" t="s">
        <v>7941</v>
      </c>
      <c r="D8395" t="s">
        <v>7942</v>
      </c>
      <c r="E8395" s="32">
        <f t="shared" si="393"/>
        <v>45603</v>
      </c>
      <c r="F8395" s="51">
        <f t="shared" si="394"/>
        <v>0.52083333333333337</v>
      </c>
      <c r="G8395" s="33">
        <f t="shared" si="395"/>
        <v>45603.520833333336</v>
      </c>
    </row>
    <row r="8396" spans="1:7" x14ac:dyDescent="0.45">
      <c r="A8396">
        <v>3.3700000000000001E-2</v>
      </c>
      <c r="B8396">
        <v>0.2</v>
      </c>
      <c r="C8396" t="s">
        <v>7942</v>
      </c>
      <c r="D8396" t="s">
        <v>7943</v>
      </c>
      <c r="E8396" s="32">
        <f t="shared" si="393"/>
        <v>45603</v>
      </c>
      <c r="F8396" s="51">
        <f t="shared" si="394"/>
        <v>0.54166666666666663</v>
      </c>
      <c r="G8396" s="33">
        <f t="shared" si="395"/>
        <v>45603.541666666664</v>
      </c>
    </row>
    <row r="8397" spans="1:7" x14ac:dyDescent="0.45">
      <c r="A8397">
        <v>0.2356</v>
      </c>
      <c r="B8397">
        <v>1.41</v>
      </c>
      <c r="C8397" t="s">
        <v>7943</v>
      </c>
      <c r="D8397" t="s">
        <v>7944</v>
      </c>
      <c r="E8397" s="32">
        <f t="shared" si="393"/>
        <v>45603</v>
      </c>
      <c r="F8397" s="51">
        <f t="shared" si="394"/>
        <v>0.5625</v>
      </c>
      <c r="G8397" s="33">
        <f t="shared" si="395"/>
        <v>45603.5625</v>
      </c>
    </row>
    <row r="8398" spans="1:7" x14ac:dyDescent="0.45">
      <c r="A8398">
        <v>0</v>
      </c>
      <c r="B8398">
        <v>0</v>
      </c>
      <c r="C8398" t="s">
        <v>7944</v>
      </c>
      <c r="D8398" t="s">
        <v>7945</v>
      </c>
      <c r="E8398" s="32">
        <f t="shared" si="393"/>
        <v>45603</v>
      </c>
      <c r="F8398" s="51">
        <f t="shared" si="394"/>
        <v>0.58333333333333337</v>
      </c>
      <c r="G8398" s="33">
        <f t="shared" si="395"/>
        <v>45603.583333333336</v>
      </c>
    </row>
    <row r="8399" spans="1:7" x14ac:dyDescent="0.45">
      <c r="A8399">
        <v>0</v>
      </c>
      <c r="B8399">
        <v>0</v>
      </c>
      <c r="C8399" t="s">
        <v>7945</v>
      </c>
      <c r="D8399" t="s">
        <v>7946</v>
      </c>
      <c r="E8399" s="32">
        <f t="shared" si="393"/>
        <v>45603</v>
      </c>
      <c r="F8399" s="51">
        <f t="shared" si="394"/>
        <v>0.60416666666666663</v>
      </c>
      <c r="G8399" s="33">
        <f t="shared" si="395"/>
        <v>45603.604166666664</v>
      </c>
    </row>
    <row r="8400" spans="1:7" x14ac:dyDescent="0.45">
      <c r="A8400">
        <v>1.2904</v>
      </c>
      <c r="B8400">
        <v>7.7</v>
      </c>
      <c r="C8400" t="s">
        <v>7946</v>
      </c>
      <c r="D8400" t="s">
        <v>7947</v>
      </c>
      <c r="E8400" s="32">
        <f t="shared" si="393"/>
        <v>45603</v>
      </c>
      <c r="F8400" s="51">
        <f t="shared" si="394"/>
        <v>0.625</v>
      </c>
      <c r="G8400" s="33">
        <f t="shared" si="395"/>
        <v>45603.625</v>
      </c>
    </row>
    <row r="8401" spans="1:7" x14ac:dyDescent="0.45">
      <c r="A8401">
        <v>1.3128</v>
      </c>
      <c r="B8401">
        <v>7.83</v>
      </c>
      <c r="C8401" t="s">
        <v>7947</v>
      </c>
      <c r="D8401" t="s">
        <v>7948</v>
      </c>
      <c r="E8401" s="32">
        <f t="shared" si="393"/>
        <v>45603</v>
      </c>
      <c r="F8401" s="51">
        <f t="shared" si="394"/>
        <v>0.64583333333333337</v>
      </c>
      <c r="G8401" s="33">
        <f t="shared" si="395"/>
        <v>45603.645833333336</v>
      </c>
    </row>
    <row r="8402" spans="1:7" x14ac:dyDescent="0.45">
      <c r="A8402">
        <v>0.65080000000000005</v>
      </c>
      <c r="B8402">
        <v>3.88</v>
      </c>
      <c r="C8402" t="s">
        <v>7948</v>
      </c>
      <c r="D8402" t="s">
        <v>7949</v>
      </c>
      <c r="E8402" s="32">
        <f t="shared" si="393"/>
        <v>45603</v>
      </c>
      <c r="F8402" s="51">
        <f t="shared" si="394"/>
        <v>0.66666666666666663</v>
      </c>
      <c r="G8402" s="33">
        <f t="shared" si="395"/>
        <v>45603.666666666664</v>
      </c>
    </row>
    <row r="8403" spans="1:7" x14ac:dyDescent="0.45">
      <c r="A8403">
        <v>1.3689</v>
      </c>
      <c r="B8403">
        <v>8.17</v>
      </c>
      <c r="C8403" t="s">
        <v>7949</v>
      </c>
      <c r="D8403" t="s">
        <v>7950</v>
      </c>
      <c r="E8403" s="32">
        <f t="shared" si="393"/>
        <v>45603</v>
      </c>
      <c r="F8403" s="51">
        <f t="shared" si="394"/>
        <v>0.6875</v>
      </c>
      <c r="G8403" s="33">
        <f t="shared" si="395"/>
        <v>45603.6875</v>
      </c>
    </row>
    <row r="8404" spans="1:7" x14ac:dyDescent="0.45">
      <c r="A8404">
        <v>1.2005999999999999</v>
      </c>
      <c r="B8404">
        <v>7.16</v>
      </c>
      <c r="C8404" t="s">
        <v>7950</v>
      </c>
      <c r="D8404" t="s">
        <v>7951</v>
      </c>
      <c r="E8404" s="32">
        <f t="shared" si="393"/>
        <v>45603</v>
      </c>
      <c r="F8404" s="51">
        <f t="shared" si="394"/>
        <v>0.70833333333333337</v>
      </c>
      <c r="G8404" s="33">
        <f t="shared" si="395"/>
        <v>45603.708333333336</v>
      </c>
    </row>
    <row r="8405" spans="1:7" x14ac:dyDescent="0.45">
      <c r="A8405">
        <v>0.57230000000000003</v>
      </c>
      <c r="B8405">
        <v>3.41</v>
      </c>
      <c r="C8405" t="s">
        <v>7951</v>
      </c>
      <c r="D8405" t="s">
        <v>7952</v>
      </c>
      <c r="E8405" s="32">
        <f t="shared" si="393"/>
        <v>45603</v>
      </c>
      <c r="F8405" s="51">
        <f t="shared" si="394"/>
        <v>0.72916666666666663</v>
      </c>
      <c r="G8405" s="33">
        <f t="shared" si="395"/>
        <v>45603.729166666664</v>
      </c>
    </row>
    <row r="8406" spans="1:7" x14ac:dyDescent="0.45">
      <c r="A8406">
        <v>0</v>
      </c>
      <c r="B8406">
        <v>0</v>
      </c>
      <c r="C8406" t="s">
        <v>7952</v>
      </c>
      <c r="D8406" t="s">
        <v>7953</v>
      </c>
      <c r="E8406" s="32">
        <f t="shared" si="393"/>
        <v>45603</v>
      </c>
      <c r="F8406" s="51">
        <f t="shared" si="394"/>
        <v>0.75</v>
      </c>
      <c r="G8406" s="33">
        <f t="shared" si="395"/>
        <v>45603.75</v>
      </c>
    </row>
    <row r="8407" spans="1:7" x14ac:dyDescent="0.45">
      <c r="A8407">
        <v>0</v>
      </c>
      <c r="B8407">
        <v>0</v>
      </c>
      <c r="C8407" t="s">
        <v>7953</v>
      </c>
      <c r="D8407" t="s">
        <v>7954</v>
      </c>
      <c r="E8407" s="32">
        <f t="shared" si="393"/>
        <v>45603</v>
      </c>
      <c r="F8407" s="51">
        <f t="shared" si="394"/>
        <v>0.77083333333333337</v>
      </c>
      <c r="G8407" s="33">
        <f t="shared" si="395"/>
        <v>45603.770833333336</v>
      </c>
    </row>
    <row r="8408" spans="1:7" x14ac:dyDescent="0.45">
      <c r="A8408">
        <v>0.80789999999999995</v>
      </c>
      <c r="B8408">
        <v>4.82</v>
      </c>
      <c r="C8408" t="s">
        <v>7954</v>
      </c>
      <c r="D8408" t="s">
        <v>7955</v>
      </c>
      <c r="E8408" s="32">
        <f t="shared" si="393"/>
        <v>45603</v>
      </c>
      <c r="F8408" s="51">
        <f t="shared" si="394"/>
        <v>0.79166666666666663</v>
      </c>
      <c r="G8408" s="33">
        <f t="shared" si="395"/>
        <v>45603.791666666664</v>
      </c>
    </row>
    <row r="8409" spans="1:7" x14ac:dyDescent="0.45">
      <c r="A8409">
        <v>0.29170000000000001</v>
      </c>
      <c r="B8409">
        <v>1.74</v>
      </c>
      <c r="C8409" t="s">
        <v>7955</v>
      </c>
      <c r="D8409" t="s">
        <v>7956</v>
      </c>
      <c r="E8409" s="32">
        <f t="shared" si="393"/>
        <v>45603</v>
      </c>
      <c r="F8409" s="51">
        <f t="shared" si="394"/>
        <v>0.8125</v>
      </c>
      <c r="G8409" s="33">
        <f t="shared" si="395"/>
        <v>45603.8125</v>
      </c>
    </row>
    <row r="8410" spans="1:7" x14ac:dyDescent="0.45">
      <c r="A8410">
        <v>2.8275999999999999</v>
      </c>
      <c r="B8410">
        <v>16.87</v>
      </c>
      <c r="C8410" t="s">
        <v>7956</v>
      </c>
      <c r="D8410" t="s">
        <v>7957</v>
      </c>
      <c r="E8410" s="32">
        <f t="shared" si="393"/>
        <v>45603</v>
      </c>
      <c r="F8410" s="51">
        <f t="shared" si="394"/>
        <v>0.83333333333333337</v>
      </c>
      <c r="G8410" s="33">
        <f t="shared" si="395"/>
        <v>45603.833333333336</v>
      </c>
    </row>
    <row r="8411" spans="1:7" x14ac:dyDescent="0.45">
      <c r="A8411">
        <v>1.1781999999999999</v>
      </c>
      <c r="B8411">
        <v>7.03</v>
      </c>
      <c r="C8411" t="s">
        <v>7957</v>
      </c>
      <c r="D8411" t="s">
        <v>7958</v>
      </c>
      <c r="E8411" s="32">
        <f t="shared" si="393"/>
        <v>45603</v>
      </c>
      <c r="F8411" s="51">
        <f t="shared" si="394"/>
        <v>0.85416666666666663</v>
      </c>
      <c r="G8411" s="33">
        <f t="shared" si="395"/>
        <v>45603.854166666664</v>
      </c>
    </row>
    <row r="8412" spans="1:7" x14ac:dyDescent="0.45">
      <c r="A8412">
        <v>1.1445000000000001</v>
      </c>
      <c r="B8412">
        <v>6.83</v>
      </c>
      <c r="C8412" t="s">
        <v>7958</v>
      </c>
      <c r="D8412" t="s">
        <v>7959</v>
      </c>
      <c r="E8412" s="32">
        <f t="shared" si="393"/>
        <v>45603</v>
      </c>
      <c r="F8412" s="51">
        <f t="shared" si="394"/>
        <v>0.875</v>
      </c>
      <c r="G8412" s="33">
        <f t="shared" si="395"/>
        <v>45603.875</v>
      </c>
    </row>
    <row r="8413" spans="1:7" x14ac:dyDescent="0.45">
      <c r="A8413">
        <v>0.50490000000000002</v>
      </c>
      <c r="B8413">
        <v>3.01</v>
      </c>
      <c r="C8413" t="s">
        <v>7959</v>
      </c>
      <c r="D8413" t="s">
        <v>7960</v>
      </c>
      <c r="E8413" s="32">
        <f t="shared" si="393"/>
        <v>45603</v>
      </c>
      <c r="F8413" s="51">
        <f t="shared" si="394"/>
        <v>0.89583333333333337</v>
      </c>
      <c r="G8413" s="33">
        <f t="shared" si="395"/>
        <v>45603.895833333336</v>
      </c>
    </row>
    <row r="8414" spans="1:7" x14ac:dyDescent="0.45">
      <c r="A8414">
        <v>0</v>
      </c>
      <c r="B8414">
        <v>0</v>
      </c>
      <c r="C8414" t="s">
        <v>7960</v>
      </c>
      <c r="D8414" t="s">
        <v>7961</v>
      </c>
      <c r="E8414" s="32">
        <f t="shared" si="393"/>
        <v>45603</v>
      </c>
      <c r="F8414" s="51">
        <f t="shared" si="394"/>
        <v>0.91666666666666663</v>
      </c>
      <c r="G8414" s="33">
        <f t="shared" si="395"/>
        <v>45603.916666666664</v>
      </c>
    </row>
    <row r="8415" spans="1:7" x14ac:dyDescent="0.45">
      <c r="A8415">
        <v>4.78</v>
      </c>
      <c r="B8415">
        <v>28.52</v>
      </c>
      <c r="C8415" t="s">
        <v>7961</v>
      </c>
      <c r="D8415" t="s">
        <v>7962</v>
      </c>
      <c r="E8415" s="32">
        <f t="shared" si="393"/>
        <v>45603</v>
      </c>
      <c r="F8415" s="51">
        <f t="shared" si="394"/>
        <v>0.9375</v>
      </c>
      <c r="G8415" s="33">
        <f t="shared" si="395"/>
        <v>45603.9375</v>
      </c>
    </row>
    <row r="8416" spans="1:7" x14ac:dyDescent="0.45">
      <c r="A8416">
        <v>0</v>
      </c>
      <c r="B8416">
        <v>0</v>
      </c>
      <c r="C8416" t="s">
        <v>7962</v>
      </c>
      <c r="D8416" t="s">
        <v>7963</v>
      </c>
      <c r="E8416" s="32">
        <f t="shared" si="393"/>
        <v>45603</v>
      </c>
      <c r="F8416" s="51">
        <f t="shared" si="394"/>
        <v>0.95833333333333337</v>
      </c>
      <c r="G8416" s="33">
        <f t="shared" si="395"/>
        <v>45603.958333333336</v>
      </c>
    </row>
    <row r="8417" spans="1:7" x14ac:dyDescent="0.45">
      <c r="A8417">
        <v>0.11219999999999999</v>
      </c>
      <c r="B8417">
        <v>0.67</v>
      </c>
      <c r="C8417" t="s">
        <v>7963</v>
      </c>
      <c r="D8417" t="s">
        <v>7964</v>
      </c>
      <c r="E8417" s="32">
        <f t="shared" si="393"/>
        <v>45603</v>
      </c>
      <c r="F8417" s="51">
        <f t="shared" si="394"/>
        <v>0.97916666666666663</v>
      </c>
      <c r="G8417" s="33">
        <f t="shared" si="395"/>
        <v>45603.979166666664</v>
      </c>
    </row>
    <row r="8418" spans="1:7" x14ac:dyDescent="0.45">
      <c r="A8418">
        <v>0</v>
      </c>
      <c r="B8418">
        <v>0</v>
      </c>
      <c r="C8418" t="s">
        <v>7964</v>
      </c>
      <c r="D8418" t="s">
        <v>7965</v>
      </c>
      <c r="E8418" s="32">
        <f t="shared" si="393"/>
        <v>45604</v>
      </c>
      <c r="F8418" s="51">
        <f t="shared" si="394"/>
        <v>0</v>
      </c>
      <c r="G8418" s="33">
        <f t="shared" si="395"/>
        <v>45604</v>
      </c>
    </row>
    <row r="8419" spans="1:7" x14ac:dyDescent="0.45">
      <c r="A8419">
        <v>0</v>
      </c>
      <c r="B8419">
        <v>0</v>
      </c>
      <c r="C8419" t="s">
        <v>7965</v>
      </c>
      <c r="D8419" t="s">
        <v>7966</v>
      </c>
      <c r="E8419" s="32">
        <f t="shared" si="393"/>
        <v>45604</v>
      </c>
      <c r="F8419" s="51">
        <f t="shared" si="394"/>
        <v>2.0833333333333332E-2</v>
      </c>
      <c r="G8419" s="33">
        <f t="shared" si="395"/>
        <v>45604.020833333336</v>
      </c>
    </row>
    <row r="8420" spans="1:7" x14ac:dyDescent="0.45">
      <c r="A8420">
        <v>0</v>
      </c>
      <c r="B8420">
        <v>0</v>
      </c>
      <c r="C8420" t="s">
        <v>7966</v>
      </c>
      <c r="D8420" t="s">
        <v>7967</v>
      </c>
      <c r="E8420" s="32">
        <f t="shared" si="393"/>
        <v>45604</v>
      </c>
      <c r="F8420" s="51">
        <f t="shared" si="394"/>
        <v>4.1666666666666664E-2</v>
      </c>
      <c r="G8420" s="33">
        <f t="shared" si="395"/>
        <v>45604.041666666664</v>
      </c>
    </row>
    <row r="8421" spans="1:7" x14ac:dyDescent="0.45">
      <c r="A8421">
        <v>0</v>
      </c>
      <c r="B8421">
        <v>0</v>
      </c>
      <c r="C8421" t="s">
        <v>7967</v>
      </c>
      <c r="D8421" t="s">
        <v>7968</v>
      </c>
      <c r="E8421" s="32">
        <f t="shared" si="393"/>
        <v>45604</v>
      </c>
      <c r="F8421" s="51">
        <f t="shared" si="394"/>
        <v>6.25E-2</v>
      </c>
      <c r="G8421" s="33">
        <f t="shared" si="395"/>
        <v>45604.0625</v>
      </c>
    </row>
    <row r="8422" spans="1:7" x14ac:dyDescent="0.45">
      <c r="A8422">
        <v>0</v>
      </c>
      <c r="B8422">
        <v>0</v>
      </c>
      <c r="C8422" t="s">
        <v>7968</v>
      </c>
      <c r="D8422" t="s">
        <v>7969</v>
      </c>
      <c r="E8422" s="32">
        <f t="shared" si="393"/>
        <v>45604</v>
      </c>
      <c r="F8422" s="51">
        <f t="shared" si="394"/>
        <v>8.3333333333333329E-2</v>
      </c>
      <c r="G8422" s="33">
        <f t="shared" si="395"/>
        <v>45604.083333333336</v>
      </c>
    </row>
    <row r="8423" spans="1:7" x14ac:dyDescent="0.45">
      <c r="A8423">
        <v>0</v>
      </c>
      <c r="B8423">
        <v>0</v>
      </c>
      <c r="C8423" t="s">
        <v>7969</v>
      </c>
      <c r="D8423" t="s">
        <v>7970</v>
      </c>
      <c r="E8423" s="32">
        <f t="shared" si="393"/>
        <v>45604</v>
      </c>
      <c r="F8423" s="51">
        <f t="shared" si="394"/>
        <v>0.10416666666666667</v>
      </c>
      <c r="G8423" s="33">
        <f t="shared" si="395"/>
        <v>45604.104166666664</v>
      </c>
    </row>
    <row r="8424" spans="1:7" x14ac:dyDescent="0.45">
      <c r="A8424">
        <v>0</v>
      </c>
      <c r="B8424">
        <v>0</v>
      </c>
      <c r="C8424" t="s">
        <v>7970</v>
      </c>
      <c r="D8424" t="s">
        <v>7971</v>
      </c>
      <c r="E8424" s="32">
        <f t="shared" si="393"/>
        <v>45604</v>
      </c>
      <c r="F8424" s="51">
        <f t="shared" si="394"/>
        <v>0.125</v>
      </c>
      <c r="G8424" s="33">
        <f t="shared" si="395"/>
        <v>45604.125</v>
      </c>
    </row>
    <row r="8425" spans="1:7" x14ac:dyDescent="0.45">
      <c r="A8425">
        <v>0</v>
      </c>
      <c r="B8425">
        <v>0</v>
      </c>
      <c r="C8425" t="s">
        <v>7971</v>
      </c>
      <c r="D8425" t="s">
        <v>7972</v>
      </c>
      <c r="E8425" s="32">
        <f t="shared" si="393"/>
        <v>45604</v>
      </c>
      <c r="F8425" s="51">
        <f t="shared" si="394"/>
        <v>0.14583333333333334</v>
      </c>
      <c r="G8425" s="33">
        <f t="shared" si="395"/>
        <v>45604.145833333336</v>
      </c>
    </row>
    <row r="8426" spans="1:7" x14ac:dyDescent="0.45">
      <c r="A8426">
        <v>0</v>
      </c>
      <c r="B8426">
        <v>0</v>
      </c>
      <c r="C8426" t="s">
        <v>7972</v>
      </c>
      <c r="D8426" t="s">
        <v>7973</v>
      </c>
      <c r="E8426" s="32">
        <f t="shared" si="393"/>
        <v>45604</v>
      </c>
      <c r="F8426" s="51">
        <f t="shared" si="394"/>
        <v>0.16666666666666666</v>
      </c>
      <c r="G8426" s="33">
        <f t="shared" si="395"/>
        <v>45604.166666666664</v>
      </c>
    </row>
    <row r="8427" spans="1:7" x14ac:dyDescent="0.45">
      <c r="A8427">
        <v>0</v>
      </c>
      <c r="B8427">
        <v>0</v>
      </c>
      <c r="C8427" t="s">
        <v>7973</v>
      </c>
      <c r="D8427" t="s">
        <v>7974</v>
      </c>
      <c r="E8427" s="32">
        <f t="shared" si="393"/>
        <v>45604</v>
      </c>
      <c r="F8427" s="51">
        <f t="shared" si="394"/>
        <v>0.1875</v>
      </c>
      <c r="G8427" s="33">
        <f t="shared" si="395"/>
        <v>45604.1875</v>
      </c>
    </row>
    <row r="8428" spans="1:7" x14ac:dyDescent="0.45">
      <c r="A8428">
        <v>0</v>
      </c>
      <c r="B8428">
        <v>0</v>
      </c>
      <c r="C8428" t="s">
        <v>7974</v>
      </c>
      <c r="D8428" t="s">
        <v>7975</v>
      </c>
      <c r="E8428" s="32">
        <f t="shared" si="393"/>
        <v>45604</v>
      </c>
      <c r="F8428" s="51">
        <f t="shared" si="394"/>
        <v>0.20833333333333334</v>
      </c>
      <c r="G8428" s="33">
        <f t="shared" si="395"/>
        <v>45604.208333333336</v>
      </c>
    </row>
    <row r="8429" spans="1:7" x14ac:dyDescent="0.45">
      <c r="A8429">
        <v>0</v>
      </c>
      <c r="B8429">
        <v>0</v>
      </c>
      <c r="C8429" t="s">
        <v>7975</v>
      </c>
      <c r="D8429" t="s">
        <v>7976</v>
      </c>
      <c r="E8429" s="32">
        <f t="shared" si="393"/>
        <v>45604</v>
      </c>
      <c r="F8429" s="51">
        <f t="shared" si="394"/>
        <v>0.22916666666666666</v>
      </c>
      <c r="G8429" s="33">
        <f t="shared" si="395"/>
        <v>45604.229166666664</v>
      </c>
    </row>
    <row r="8430" spans="1:7" x14ac:dyDescent="0.45">
      <c r="A8430">
        <v>0</v>
      </c>
      <c r="B8430">
        <v>0</v>
      </c>
      <c r="C8430" t="s">
        <v>7976</v>
      </c>
      <c r="D8430" t="s">
        <v>7977</v>
      </c>
      <c r="E8430" s="32">
        <f t="shared" si="393"/>
        <v>45604</v>
      </c>
      <c r="F8430" s="51">
        <f t="shared" si="394"/>
        <v>0.25</v>
      </c>
      <c r="G8430" s="33">
        <f t="shared" si="395"/>
        <v>45604.25</v>
      </c>
    </row>
    <row r="8431" spans="1:7" x14ac:dyDescent="0.45">
      <c r="A8431">
        <v>0</v>
      </c>
      <c r="B8431">
        <v>0</v>
      </c>
      <c r="C8431" t="s">
        <v>7977</v>
      </c>
      <c r="D8431" t="s">
        <v>7978</v>
      </c>
      <c r="E8431" s="32">
        <f t="shared" si="393"/>
        <v>45604</v>
      </c>
      <c r="F8431" s="51">
        <f t="shared" si="394"/>
        <v>0.27083333333333331</v>
      </c>
      <c r="G8431" s="33">
        <f t="shared" si="395"/>
        <v>45604.270833333336</v>
      </c>
    </row>
    <row r="8432" spans="1:7" x14ac:dyDescent="0.45">
      <c r="A8432">
        <v>0</v>
      </c>
      <c r="B8432">
        <v>0</v>
      </c>
      <c r="C8432" t="s">
        <v>7978</v>
      </c>
      <c r="D8432" t="s">
        <v>7979</v>
      </c>
      <c r="E8432" s="32">
        <f t="shared" si="393"/>
        <v>45604</v>
      </c>
      <c r="F8432" s="51">
        <f t="shared" si="394"/>
        <v>0.29166666666666669</v>
      </c>
      <c r="G8432" s="33">
        <f t="shared" si="395"/>
        <v>45604.291666666664</v>
      </c>
    </row>
    <row r="8433" spans="1:7" x14ac:dyDescent="0.45">
      <c r="A8433">
        <v>0.3478</v>
      </c>
      <c r="B8433">
        <v>2.0699999999999998</v>
      </c>
      <c r="C8433" t="s">
        <v>7979</v>
      </c>
      <c r="D8433" t="s">
        <v>7980</v>
      </c>
      <c r="E8433" s="32">
        <f t="shared" si="393"/>
        <v>45604</v>
      </c>
      <c r="F8433" s="51">
        <f t="shared" si="394"/>
        <v>0.3125</v>
      </c>
      <c r="G8433" s="33">
        <f t="shared" si="395"/>
        <v>45604.3125</v>
      </c>
    </row>
    <row r="8434" spans="1:7" x14ac:dyDescent="0.45">
      <c r="A8434">
        <v>0</v>
      </c>
      <c r="B8434">
        <v>0</v>
      </c>
      <c r="C8434" t="s">
        <v>7980</v>
      </c>
      <c r="D8434" t="s">
        <v>7981</v>
      </c>
      <c r="E8434" s="32">
        <f t="shared" si="393"/>
        <v>45604</v>
      </c>
      <c r="F8434" s="51">
        <f t="shared" si="394"/>
        <v>0.33333333333333331</v>
      </c>
      <c r="G8434" s="33">
        <f t="shared" si="395"/>
        <v>45604.333333333336</v>
      </c>
    </row>
    <row r="8435" spans="1:7" x14ac:dyDescent="0.45">
      <c r="A8435">
        <v>0</v>
      </c>
      <c r="B8435">
        <v>0</v>
      </c>
      <c r="C8435" t="s">
        <v>7981</v>
      </c>
      <c r="D8435" t="s">
        <v>7982</v>
      </c>
      <c r="E8435" s="32">
        <f t="shared" si="393"/>
        <v>45604</v>
      </c>
      <c r="F8435" s="51">
        <f t="shared" si="394"/>
        <v>0.35416666666666669</v>
      </c>
      <c r="G8435" s="33">
        <f t="shared" si="395"/>
        <v>45604.354166666664</v>
      </c>
    </row>
    <row r="8436" spans="1:7" x14ac:dyDescent="0.45">
      <c r="A8436">
        <v>0</v>
      </c>
      <c r="B8436">
        <v>0</v>
      </c>
      <c r="C8436" t="s">
        <v>7982</v>
      </c>
      <c r="D8436" t="s">
        <v>7983</v>
      </c>
      <c r="E8436" s="32">
        <f t="shared" si="393"/>
        <v>45604</v>
      </c>
      <c r="F8436" s="51">
        <f t="shared" si="394"/>
        <v>0.375</v>
      </c>
      <c r="G8436" s="33">
        <f t="shared" si="395"/>
        <v>45604.375</v>
      </c>
    </row>
    <row r="8437" spans="1:7" x14ac:dyDescent="0.45">
      <c r="A8437">
        <v>0</v>
      </c>
      <c r="B8437">
        <v>0</v>
      </c>
      <c r="C8437" t="s">
        <v>7983</v>
      </c>
      <c r="D8437" t="s">
        <v>7984</v>
      </c>
      <c r="E8437" s="32">
        <f t="shared" si="393"/>
        <v>45604</v>
      </c>
      <c r="F8437" s="51">
        <f t="shared" si="394"/>
        <v>0.39583333333333331</v>
      </c>
      <c r="G8437" s="33">
        <f t="shared" si="395"/>
        <v>45604.395833333336</v>
      </c>
    </row>
    <row r="8438" spans="1:7" x14ac:dyDescent="0.45">
      <c r="A8438">
        <v>0</v>
      </c>
      <c r="B8438">
        <v>0</v>
      </c>
      <c r="C8438" t="s">
        <v>7984</v>
      </c>
      <c r="D8438" t="s">
        <v>7985</v>
      </c>
      <c r="E8438" s="32">
        <f t="shared" si="393"/>
        <v>45604</v>
      </c>
      <c r="F8438" s="51">
        <f t="shared" si="394"/>
        <v>0.41666666666666669</v>
      </c>
      <c r="G8438" s="33">
        <f t="shared" si="395"/>
        <v>45604.416666666664</v>
      </c>
    </row>
    <row r="8439" spans="1:7" x14ac:dyDescent="0.45">
      <c r="A8439">
        <v>0</v>
      </c>
      <c r="B8439">
        <v>0</v>
      </c>
      <c r="C8439" t="s">
        <v>7985</v>
      </c>
      <c r="D8439" t="s">
        <v>7986</v>
      </c>
      <c r="E8439" s="32">
        <f t="shared" si="393"/>
        <v>45604</v>
      </c>
      <c r="F8439" s="51">
        <f t="shared" si="394"/>
        <v>0.4375</v>
      </c>
      <c r="G8439" s="33">
        <f t="shared" si="395"/>
        <v>45604.4375</v>
      </c>
    </row>
    <row r="8440" spans="1:7" x14ac:dyDescent="0.45">
      <c r="A8440">
        <v>0</v>
      </c>
      <c r="B8440">
        <v>0</v>
      </c>
      <c r="C8440" t="s">
        <v>7986</v>
      </c>
      <c r="D8440" t="s">
        <v>7987</v>
      </c>
      <c r="E8440" s="32">
        <f t="shared" si="393"/>
        <v>45604</v>
      </c>
      <c r="F8440" s="51">
        <f t="shared" si="394"/>
        <v>0.45833333333333331</v>
      </c>
      <c r="G8440" s="33">
        <f t="shared" si="395"/>
        <v>45604.458333333336</v>
      </c>
    </row>
    <row r="8441" spans="1:7" x14ac:dyDescent="0.45">
      <c r="A8441">
        <v>0.1234</v>
      </c>
      <c r="B8441">
        <v>0.74</v>
      </c>
      <c r="C8441" t="s">
        <v>7987</v>
      </c>
      <c r="D8441" t="s">
        <v>7988</v>
      </c>
      <c r="E8441" s="32">
        <f t="shared" si="393"/>
        <v>45604</v>
      </c>
      <c r="F8441" s="51">
        <f t="shared" si="394"/>
        <v>0.47916666666666669</v>
      </c>
      <c r="G8441" s="33">
        <f t="shared" si="395"/>
        <v>45604.479166666664</v>
      </c>
    </row>
    <row r="8442" spans="1:7" x14ac:dyDescent="0.45">
      <c r="A8442">
        <v>0</v>
      </c>
      <c r="B8442">
        <v>0</v>
      </c>
      <c r="C8442" t="s">
        <v>7988</v>
      </c>
      <c r="D8442" t="s">
        <v>7989</v>
      </c>
      <c r="E8442" s="32">
        <f t="shared" si="393"/>
        <v>45604</v>
      </c>
      <c r="F8442" s="51">
        <f t="shared" si="394"/>
        <v>0.5</v>
      </c>
      <c r="G8442" s="33">
        <f t="shared" si="395"/>
        <v>45604.5</v>
      </c>
    </row>
    <row r="8443" spans="1:7" x14ac:dyDescent="0.45">
      <c r="A8443">
        <v>0</v>
      </c>
      <c r="B8443">
        <v>0</v>
      </c>
      <c r="C8443" t="s">
        <v>7989</v>
      </c>
      <c r="D8443" t="s">
        <v>7990</v>
      </c>
      <c r="E8443" s="32">
        <f t="shared" si="393"/>
        <v>45604</v>
      </c>
      <c r="F8443" s="51">
        <f t="shared" si="394"/>
        <v>0.52083333333333337</v>
      </c>
      <c r="G8443" s="33">
        <f t="shared" si="395"/>
        <v>45604.520833333336</v>
      </c>
    </row>
    <row r="8444" spans="1:7" x14ac:dyDescent="0.45">
      <c r="A8444">
        <v>0</v>
      </c>
      <c r="B8444">
        <v>0</v>
      </c>
      <c r="C8444" t="s">
        <v>7990</v>
      </c>
      <c r="D8444" t="s">
        <v>7991</v>
      </c>
      <c r="E8444" s="32">
        <f t="shared" si="393"/>
        <v>45604</v>
      </c>
      <c r="F8444" s="51">
        <f t="shared" si="394"/>
        <v>0.54166666666666663</v>
      </c>
      <c r="G8444" s="33">
        <f t="shared" si="395"/>
        <v>45604.541666666664</v>
      </c>
    </row>
    <row r="8445" spans="1:7" x14ac:dyDescent="0.45">
      <c r="A8445">
        <v>0</v>
      </c>
      <c r="B8445">
        <v>0</v>
      </c>
      <c r="C8445" t="s">
        <v>7991</v>
      </c>
      <c r="D8445" t="s">
        <v>7992</v>
      </c>
      <c r="E8445" s="32">
        <f t="shared" si="393"/>
        <v>45604</v>
      </c>
      <c r="F8445" s="51">
        <f t="shared" si="394"/>
        <v>0.5625</v>
      </c>
      <c r="G8445" s="33">
        <f t="shared" si="395"/>
        <v>45604.5625</v>
      </c>
    </row>
    <row r="8446" spans="1:7" x14ac:dyDescent="0.45">
      <c r="A8446">
        <v>0</v>
      </c>
      <c r="B8446">
        <v>0</v>
      </c>
      <c r="C8446" t="s">
        <v>7992</v>
      </c>
      <c r="D8446" t="s">
        <v>7993</v>
      </c>
      <c r="E8446" s="32">
        <f t="shared" si="393"/>
        <v>45604</v>
      </c>
      <c r="F8446" s="51">
        <f t="shared" si="394"/>
        <v>0.58333333333333337</v>
      </c>
      <c r="G8446" s="33">
        <f t="shared" si="395"/>
        <v>45604.583333333336</v>
      </c>
    </row>
    <row r="8447" spans="1:7" x14ac:dyDescent="0.45">
      <c r="A8447">
        <v>3.0407999999999999</v>
      </c>
      <c r="B8447">
        <v>18.14</v>
      </c>
      <c r="C8447" t="s">
        <v>7993</v>
      </c>
      <c r="D8447" t="s">
        <v>7994</v>
      </c>
      <c r="E8447" s="32">
        <f t="shared" si="393"/>
        <v>45604</v>
      </c>
      <c r="F8447" s="51">
        <f t="shared" si="394"/>
        <v>0.60416666666666663</v>
      </c>
      <c r="G8447" s="33">
        <f t="shared" si="395"/>
        <v>45604.604166666664</v>
      </c>
    </row>
    <row r="8448" spans="1:7" x14ac:dyDescent="0.45">
      <c r="A8448">
        <v>1.6607000000000001</v>
      </c>
      <c r="B8448">
        <v>9.91</v>
      </c>
      <c r="C8448" t="s">
        <v>7994</v>
      </c>
      <c r="D8448" t="s">
        <v>7995</v>
      </c>
      <c r="E8448" s="32">
        <f t="shared" si="393"/>
        <v>45604</v>
      </c>
      <c r="F8448" s="51">
        <f t="shared" si="394"/>
        <v>0.625</v>
      </c>
      <c r="G8448" s="33">
        <f t="shared" si="395"/>
        <v>45604.625</v>
      </c>
    </row>
    <row r="8449" spans="1:7" x14ac:dyDescent="0.45">
      <c r="A8449">
        <v>0.69569999999999999</v>
      </c>
      <c r="B8449">
        <v>4.1500000000000004</v>
      </c>
      <c r="C8449" t="s">
        <v>7995</v>
      </c>
      <c r="D8449" t="s">
        <v>7996</v>
      </c>
      <c r="E8449" s="32">
        <f t="shared" si="393"/>
        <v>45604</v>
      </c>
      <c r="F8449" s="51">
        <f t="shared" si="394"/>
        <v>0.64583333333333337</v>
      </c>
      <c r="G8449" s="33">
        <f t="shared" si="395"/>
        <v>45604.645833333336</v>
      </c>
    </row>
    <row r="8450" spans="1:7" x14ac:dyDescent="0.45">
      <c r="A8450">
        <v>1.2566999999999999</v>
      </c>
      <c r="B8450">
        <v>7.5</v>
      </c>
      <c r="C8450" t="s">
        <v>7996</v>
      </c>
      <c r="D8450" t="s">
        <v>7997</v>
      </c>
      <c r="E8450" s="32">
        <f t="shared" si="393"/>
        <v>45604</v>
      </c>
      <c r="F8450" s="51">
        <f t="shared" si="394"/>
        <v>0.66666666666666663</v>
      </c>
      <c r="G8450" s="33">
        <f t="shared" si="395"/>
        <v>45604.666666666664</v>
      </c>
    </row>
    <row r="8451" spans="1:7" x14ac:dyDescent="0.45">
      <c r="A8451">
        <v>0.80789999999999995</v>
      </c>
      <c r="B8451">
        <v>4.82</v>
      </c>
      <c r="C8451" t="s">
        <v>7997</v>
      </c>
      <c r="D8451" t="s">
        <v>7998</v>
      </c>
      <c r="E8451" s="32">
        <f t="shared" si="393"/>
        <v>45604</v>
      </c>
      <c r="F8451" s="51">
        <f t="shared" si="394"/>
        <v>0.6875</v>
      </c>
      <c r="G8451" s="33">
        <f t="shared" si="395"/>
        <v>45604.6875</v>
      </c>
    </row>
    <row r="8452" spans="1:7" x14ac:dyDescent="0.45">
      <c r="A8452">
        <v>1.4811000000000001</v>
      </c>
      <c r="B8452">
        <v>8.84</v>
      </c>
      <c r="C8452" t="s">
        <v>7998</v>
      </c>
      <c r="D8452" t="s">
        <v>7999</v>
      </c>
      <c r="E8452" s="32">
        <f t="shared" ref="E8452:E8515" si="396">DATE(MID(C8452,2,4),MID(C8452,7,2),MID(C8452,10,2))</f>
        <v>45604</v>
      </c>
      <c r="F8452" s="51">
        <f t="shared" ref="F8452:F8515" si="397">TIME(MID(C8452,13,2),MID(C8452,16,2),0)</f>
        <v>0.70833333333333337</v>
      </c>
      <c r="G8452" s="33">
        <f t="shared" ref="G8452:G8515" si="398">E8452+F8452</f>
        <v>45604.708333333336</v>
      </c>
    </row>
    <row r="8453" spans="1:7" x14ac:dyDescent="0.45">
      <c r="A8453">
        <v>0.84150000000000003</v>
      </c>
      <c r="B8453">
        <v>5.0199999999999996</v>
      </c>
      <c r="C8453" t="s">
        <v>7999</v>
      </c>
      <c r="D8453" t="s">
        <v>8000</v>
      </c>
      <c r="E8453" s="32">
        <f t="shared" si="396"/>
        <v>45604</v>
      </c>
      <c r="F8453" s="51">
        <f t="shared" si="397"/>
        <v>0.72916666666666663</v>
      </c>
      <c r="G8453" s="33">
        <f t="shared" si="398"/>
        <v>45604.729166666664</v>
      </c>
    </row>
    <row r="8454" spans="1:7" x14ac:dyDescent="0.45">
      <c r="A8454">
        <v>0.32540000000000002</v>
      </c>
      <c r="B8454">
        <v>1.94</v>
      </c>
      <c r="C8454" t="s">
        <v>8000</v>
      </c>
      <c r="D8454" t="s">
        <v>8001</v>
      </c>
      <c r="E8454" s="32">
        <f t="shared" si="396"/>
        <v>45604</v>
      </c>
      <c r="F8454" s="51">
        <f t="shared" si="397"/>
        <v>0.75</v>
      </c>
      <c r="G8454" s="33">
        <f t="shared" si="398"/>
        <v>45604.75</v>
      </c>
    </row>
    <row r="8455" spans="1:7" x14ac:dyDescent="0.45">
      <c r="A8455">
        <v>1.0660000000000001</v>
      </c>
      <c r="B8455">
        <v>6.36</v>
      </c>
      <c r="C8455" t="s">
        <v>8001</v>
      </c>
      <c r="D8455" t="s">
        <v>8002</v>
      </c>
      <c r="E8455" s="32">
        <f t="shared" si="396"/>
        <v>45604</v>
      </c>
      <c r="F8455" s="51">
        <f t="shared" si="397"/>
        <v>0.77083333333333337</v>
      </c>
      <c r="G8455" s="33">
        <f t="shared" si="398"/>
        <v>45604.770833333336</v>
      </c>
    </row>
    <row r="8456" spans="1:7" x14ac:dyDescent="0.45">
      <c r="A8456">
        <v>1.5821000000000001</v>
      </c>
      <c r="B8456">
        <v>9.44</v>
      </c>
      <c r="C8456" t="s">
        <v>8002</v>
      </c>
      <c r="D8456" t="s">
        <v>8003</v>
      </c>
      <c r="E8456" s="32">
        <f t="shared" si="396"/>
        <v>45604</v>
      </c>
      <c r="F8456" s="51">
        <f t="shared" si="397"/>
        <v>0.79166666666666663</v>
      </c>
      <c r="G8456" s="33">
        <f t="shared" si="398"/>
        <v>45604.791666666664</v>
      </c>
    </row>
    <row r="8457" spans="1:7" x14ac:dyDescent="0.45">
      <c r="A8457">
        <v>1.1221000000000001</v>
      </c>
      <c r="B8457">
        <v>6.69</v>
      </c>
      <c r="C8457" t="s">
        <v>8003</v>
      </c>
      <c r="D8457" t="s">
        <v>8004</v>
      </c>
      <c r="E8457" s="32">
        <f t="shared" si="396"/>
        <v>45604</v>
      </c>
      <c r="F8457" s="51">
        <f t="shared" si="397"/>
        <v>0.8125</v>
      </c>
      <c r="G8457" s="33">
        <f t="shared" si="398"/>
        <v>45604.8125</v>
      </c>
    </row>
    <row r="8458" spans="1:7" x14ac:dyDescent="0.45">
      <c r="A8458">
        <v>0.72929999999999995</v>
      </c>
      <c r="B8458">
        <v>4.3499999999999996</v>
      </c>
      <c r="C8458" t="s">
        <v>8004</v>
      </c>
      <c r="D8458" t="s">
        <v>8005</v>
      </c>
      <c r="E8458" s="32">
        <f t="shared" si="396"/>
        <v>45604</v>
      </c>
      <c r="F8458" s="51">
        <f t="shared" si="397"/>
        <v>0.83333333333333337</v>
      </c>
      <c r="G8458" s="33">
        <f t="shared" si="398"/>
        <v>45604.833333333336</v>
      </c>
    </row>
    <row r="8459" spans="1:7" x14ac:dyDescent="0.45">
      <c r="A8459">
        <v>1.2791999999999999</v>
      </c>
      <c r="B8459">
        <v>7.63</v>
      </c>
      <c r="C8459" t="s">
        <v>8005</v>
      </c>
      <c r="D8459" t="s">
        <v>8006</v>
      </c>
      <c r="E8459" s="32">
        <f t="shared" si="396"/>
        <v>45604</v>
      </c>
      <c r="F8459" s="51">
        <f t="shared" si="397"/>
        <v>0.85416666666666663</v>
      </c>
      <c r="G8459" s="33">
        <f t="shared" si="398"/>
        <v>45604.854166666664</v>
      </c>
    </row>
    <row r="8460" spans="1:7" x14ac:dyDescent="0.45">
      <c r="A8460">
        <v>1.5036</v>
      </c>
      <c r="B8460">
        <v>8.9700000000000006</v>
      </c>
      <c r="C8460" t="s">
        <v>8006</v>
      </c>
      <c r="D8460" t="s">
        <v>8007</v>
      </c>
      <c r="E8460" s="32">
        <f t="shared" si="396"/>
        <v>45604</v>
      </c>
      <c r="F8460" s="51">
        <f t="shared" si="397"/>
        <v>0.875</v>
      </c>
      <c r="G8460" s="33">
        <f t="shared" si="398"/>
        <v>45604.875</v>
      </c>
    </row>
    <row r="8461" spans="1:7" x14ac:dyDescent="0.45">
      <c r="A8461">
        <v>0.96499999999999997</v>
      </c>
      <c r="B8461">
        <v>5.76</v>
      </c>
      <c r="C8461" t="s">
        <v>8007</v>
      </c>
      <c r="D8461" t="s">
        <v>8008</v>
      </c>
      <c r="E8461" s="32">
        <f t="shared" si="396"/>
        <v>45604</v>
      </c>
      <c r="F8461" s="51">
        <f t="shared" si="397"/>
        <v>0.89583333333333337</v>
      </c>
      <c r="G8461" s="33">
        <f t="shared" si="398"/>
        <v>45604.895833333336</v>
      </c>
    </row>
    <row r="8462" spans="1:7" x14ac:dyDescent="0.45">
      <c r="A8462">
        <v>1.12E-2</v>
      </c>
      <c r="B8462">
        <v>7.0000000000000007E-2</v>
      </c>
      <c r="C8462" t="s">
        <v>8008</v>
      </c>
      <c r="D8462" t="s">
        <v>8009</v>
      </c>
      <c r="E8462" s="32">
        <f t="shared" si="396"/>
        <v>45604</v>
      </c>
      <c r="F8462" s="51">
        <f t="shared" si="397"/>
        <v>0.91666666666666663</v>
      </c>
      <c r="G8462" s="33">
        <f t="shared" si="398"/>
        <v>45604.916666666664</v>
      </c>
    </row>
    <row r="8463" spans="1:7" x14ac:dyDescent="0.45">
      <c r="A8463">
        <v>0</v>
      </c>
      <c r="B8463">
        <v>0</v>
      </c>
      <c r="C8463" t="s">
        <v>8009</v>
      </c>
      <c r="D8463" t="s">
        <v>8010</v>
      </c>
      <c r="E8463" s="32">
        <f t="shared" si="396"/>
        <v>45604</v>
      </c>
      <c r="F8463" s="51">
        <f t="shared" si="397"/>
        <v>0.9375</v>
      </c>
      <c r="G8463" s="33">
        <f t="shared" si="398"/>
        <v>45604.9375</v>
      </c>
    </row>
    <row r="8464" spans="1:7" x14ac:dyDescent="0.45">
      <c r="A8464">
        <v>1.12E-2</v>
      </c>
      <c r="B8464">
        <v>7.0000000000000007E-2</v>
      </c>
      <c r="C8464" t="s">
        <v>8010</v>
      </c>
      <c r="D8464" t="s">
        <v>8011</v>
      </c>
      <c r="E8464" s="32">
        <f t="shared" si="396"/>
        <v>45604</v>
      </c>
      <c r="F8464" s="51">
        <f t="shared" si="397"/>
        <v>0.95833333333333337</v>
      </c>
      <c r="G8464" s="33">
        <f t="shared" si="398"/>
        <v>45604.958333333336</v>
      </c>
    </row>
    <row r="8465" spans="1:7" x14ac:dyDescent="0.45">
      <c r="A8465">
        <v>0</v>
      </c>
      <c r="B8465">
        <v>0</v>
      </c>
      <c r="C8465" t="s">
        <v>8011</v>
      </c>
      <c r="D8465" t="s">
        <v>8012</v>
      </c>
      <c r="E8465" s="32">
        <f t="shared" si="396"/>
        <v>45604</v>
      </c>
      <c r="F8465" s="51">
        <f t="shared" si="397"/>
        <v>0.97916666666666663</v>
      </c>
      <c r="G8465" s="33">
        <f t="shared" si="398"/>
        <v>45604.979166666664</v>
      </c>
    </row>
    <row r="8466" spans="1:7" x14ac:dyDescent="0.45">
      <c r="A8466">
        <v>0</v>
      </c>
      <c r="B8466">
        <v>0</v>
      </c>
      <c r="C8466" t="s">
        <v>8012</v>
      </c>
      <c r="D8466" t="s">
        <v>8013</v>
      </c>
      <c r="E8466" s="32">
        <f t="shared" si="396"/>
        <v>45605</v>
      </c>
      <c r="F8466" s="51">
        <f t="shared" si="397"/>
        <v>0</v>
      </c>
      <c r="G8466" s="33">
        <f t="shared" si="398"/>
        <v>45605</v>
      </c>
    </row>
    <row r="8467" spans="1:7" x14ac:dyDescent="0.45">
      <c r="A8467">
        <v>0</v>
      </c>
      <c r="B8467">
        <v>0</v>
      </c>
      <c r="C8467" t="s">
        <v>8013</v>
      </c>
      <c r="D8467" t="s">
        <v>8014</v>
      </c>
      <c r="E8467" s="32">
        <f t="shared" si="396"/>
        <v>45605</v>
      </c>
      <c r="F8467" s="51">
        <f t="shared" si="397"/>
        <v>2.0833333333333332E-2</v>
      </c>
      <c r="G8467" s="33">
        <f t="shared" si="398"/>
        <v>45605.020833333336</v>
      </c>
    </row>
    <row r="8468" spans="1:7" x14ac:dyDescent="0.45">
      <c r="A8468">
        <v>2.24E-2</v>
      </c>
      <c r="B8468">
        <v>0.13</v>
      </c>
      <c r="C8468" t="s">
        <v>8014</v>
      </c>
      <c r="D8468" t="s">
        <v>8015</v>
      </c>
      <c r="E8468" s="32">
        <f t="shared" si="396"/>
        <v>45605</v>
      </c>
      <c r="F8468" s="51">
        <f t="shared" si="397"/>
        <v>4.1666666666666664E-2</v>
      </c>
      <c r="G8468" s="33">
        <f t="shared" si="398"/>
        <v>45605.041666666664</v>
      </c>
    </row>
    <row r="8469" spans="1:7" x14ac:dyDescent="0.45">
      <c r="A8469">
        <v>0</v>
      </c>
      <c r="B8469">
        <v>0</v>
      </c>
      <c r="C8469" t="s">
        <v>8015</v>
      </c>
      <c r="D8469" t="s">
        <v>8016</v>
      </c>
      <c r="E8469" s="32">
        <f t="shared" si="396"/>
        <v>45605</v>
      </c>
      <c r="F8469" s="51">
        <f t="shared" si="397"/>
        <v>6.25E-2</v>
      </c>
      <c r="G8469" s="33">
        <f t="shared" si="398"/>
        <v>45605.0625</v>
      </c>
    </row>
    <row r="8470" spans="1:7" x14ac:dyDescent="0.45">
      <c r="A8470">
        <v>0</v>
      </c>
      <c r="B8470">
        <v>0</v>
      </c>
      <c r="C8470" t="s">
        <v>8016</v>
      </c>
      <c r="D8470" t="s">
        <v>8017</v>
      </c>
      <c r="E8470" s="32">
        <f t="shared" si="396"/>
        <v>45605</v>
      </c>
      <c r="F8470" s="51">
        <f t="shared" si="397"/>
        <v>8.3333333333333329E-2</v>
      </c>
      <c r="G8470" s="33">
        <f t="shared" si="398"/>
        <v>45605.083333333336</v>
      </c>
    </row>
    <row r="8471" spans="1:7" x14ac:dyDescent="0.45">
      <c r="A8471">
        <v>0</v>
      </c>
      <c r="B8471">
        <v>0</v>
      </c>
      <c r="C8471" t="s">
        <v>8017</v>
      </c>
      <c r="D8471" t="s">
        <v>8018</v>
      </c>
      <c r="E8471" s="32">
        <f t="shared" si="396"/>
        <v>45605</v>
      </c>
      <c r="F8471" s="51">
        <f t="shared" si="397"/>
        <v>0.10416666666666667</v>
      </c>
      <c r="G8471" s="33">
        <f t="shared" si="398"/>
        <v>45605.104166666664</v>
      </c>
    </row>
    <row r="8472" spans="1:7" x14ac:dyDescent="0.45">
      <c r="A8472">
        <v>0</v>
      </c>
      <c r="B8472">
        <v>0</v>
      </c>
      <c r="C8472" t="s">
        <v>8018</v>
      </c>
      <c r="D8472" t="s">
        <v>8019</v>
      </c>
      <c r="E8472" s="32">
        <f t="shared" si="396"/>
        <v>45605</v>
      </c>
      <c r="F8472" s="51">
        <f t="shared" si="397"/>
        <v>0.125</v>
      </c>
      <c r="G8472" s="33">
        <f t="shared" si="398"/>
        <v>45605.125</v>
      </c>
    </row>
    <row r="8473" spans="1:7" x14ac:dyDescent="0.45">
      <c r="A8473">
        <v>0</v>
      </c>
      <c r="B8473">
        <v>0</v>
      </c>
      <c r="C8473" t="s">
        <v>8019</v>
      </c>
      <c r="D8473" t="s">
        <v>8020</v>
      </c>
      <c r="E8473" s="32">
        <f t="shared" si="396"/>
        <v>45605</v>
      </c>
      <c r="F8473" s="51">
        <f t="shared" si="397"/>
        <v>0.14583333333333334</v>
      </c>
      <c r="G8473" s="33">
        <f t="shared" si="398"/>
        <v>45605.145833333336</v>
      </c>
    </row>
    <row r="8474" spans="1:7" x14ac:dyDescent="0.45">
      <c r="A8474">
        <v>0</v>
      </c>
      <c r="B8474">
        <v>0</v>
      </c>
      <c r="C8474" t="s">
        <v>8020</v>
      </c>
      <c r="D8474" t="s">
        <v>8021</v>
      </c>
      <c r="E8474" s="32">
        <f t="shared" si="396"/>
        <v>45605</v>
      </c>
      <c r="F8474" s="51">
        <f t="shared" si="397"/>
        <v>0.16666666666666666</v>
      </c>
      <c r="G8474" s="33">
        <f t="shared" si="398"/>
        <v>45605.166666666664</v>
      </c>
    </row>
    <row r="8475" spans="1:7" x14ac:dyDescent="0.45">
      <c r="A8475">
        <v>0</v>
      </c>
      <c r="B8475">
        <v>0</v>
      </c>
      <c r="C8475" t="s">
        <v>8021</v>
      </c>
      <c r="D8475" t="s">
        <v>8022</v>
      </c>
      <c r="E8475" s="32">
        <f t="shared" si="396"/>
        <v>45605</v>
      </c>
      <c r="F8475" s="51">
        <f t="shared" si="397"/>
        <v>0.1875</v>
      </c>
      <c r="G8475" s="33">
        <f t="shared" si="398"/>
        <v>45605.1875</v>
      </c>
    </row>
    <row r="8476" spans="1:7" x14ac:dyDescent="0.45">
      <c r="A8476">
        <v>0</v>
      </c>
      <c r="B8476">
        <v>0</v>
      </c>
      <c r="C8476" t="s">
        <v>8022</v>
      </c>
      <c r="D8476" t="s">
        <v>8023</v>
      </c>
      <c r="E8476" s="32">
        <f t="shared" si="396"/>
        <v>45605</v>
      </c>
      <c r="F8476" s="51">
        <f t="shared" si="397"/>
        <v>0.20833333333333334</v>
      </c>
      <c r="G8476" s="33">
        <f t="shared" si="398"/>
        <v>45605.208333333336</v>
      </c>
    </row>
    <row r="8477" spans="1:7" x14ac:dyDescent="0.45">
      <c r="A8477">
        <v>0</v>
      </c>
      <c r="B8477">
        <v>0</v>
      </c>
      <c r="C8477" t="s">
        <v>8023</v>
      </c>
      <c r="D8477" t="s">
        <v>8024</v>
      </c>
      <c r="E8477" s="32">
        <f t="shared" si="396"/>
        <v>45605</v>
      </c>
      <c r="F8477" s="51">
        <f t="shared" si="397"/>
        <v>0.22916666666666666</v>
      </c>
      <c r="G8477" s="33">
        <f t="shared" si="398"/>
        <v>45605.229166666664</v>
      </c>
    </row>
    <row r="8478" spans="1:7" x14ac:dyDescent="0.45">
      <c r="A8478">
        <v>0</v>
      </c>
      <c r="B8478">
        <v>0</v>
      </c>
      <c r="C8478" t="s">
        <v>8024</v>
      </c>
      <c r="D8478" t="s">
        <v>8025</v>
      </c>
      <c r="E8478" s="32">
        <f t="shared" si="396"/>
        <v>45605</v>
      </c>
      <c r="F8478" s="51">
        <f t="shared" si="397"/>
        <v>0.25</v>
      </c>
      <c r="G8478" s="33">
        <f t="shared" si="398"/>
        <v>45605.25</v>
      </c>
    </row>
    <row r="8479" spans="1:7" x14ac:dyDescent="0.45">
      <c r="A8479">
        <v>0.33660000000000001</v>
      </c>
      <c r="B8479">
        <v>2.0099999999999998</v>
      </c>
      <c r="C8479" t="s">
        <v>8025</v>
      </c>
      <c r="D8479" t="s">
        <v>8026</v>
      </c>
      <c r="E8479" s="32">
        <f t="shared" si="396"/>
        <v>45605</v>
      </c>
      <c r="F8479" s="51">
        <f t="shared" si="397"/>
        <v>0.27083333333333331</v>
      </c>
      <c r="G8479" s="33">
        <f t="shared" si="398"/>
        <v>45605.270833333336</v>
      </c>
    </row>
    <row r="8480" spans="1:7" x14ac:dyDescent="0.45">
      <c r="A8480">
        <v>0</v>
      </c>
      <c r="B8480">
        <v>0</v>
      </c>
      <c r="C8480" t="s">
        <v>8026</v>
      </c>
      <c r="D8480" t="s">
        <v>8027</v>
      </c>
      <c r="E8480" s="32">
        <f t="shared" si="396"/>
        <v>45605</v>
      </c>
      <c r="F8480" s="51">
        <f t="shared" si="397"/>
        <v>0.29166666666666669</v>
      </c>
      <c r="G8480" s="33">
        <f t="shared" si="398"/>
        <v>45605.291666666664</v>
      </c>
    </row>
    <row r="8481" spans="1:7" x14ac:dyDescent="0.45">
      <c r="A8481">
        <v>0</v>
      </c>
      <c r="B8481">
        <v>0</v>
      </c>
      <c r="C8481" t="s">
        <v>8027</v>
      </c>
      <c r="D8481" t="s">
        <v>8028</v>
      </c>
      <c r="E8481" s="32">
        <f t="shared" si="396"/>
        <v>45605</v>
      </c>
      <c r="F8481" s="51">
        <f t="shared" si="397"/>
        <v>0.3125</v>
      </c>
      <c r="G8481" s="33">
        <f t="shared" si="398"/>
        <v>45605.3125</v>
      </c>
    </row>
    <row r="8482" spans="1:7" x14ac:dyDescent="0.45">
      <c r="A8482">
        <v>0</v>
      </c>
      <c r="B8482">
        <v>0</v>
      </c>
      <c r="C8482" t="s">
        <v>8028</v>
      </c>
      <c r="D8482" t="s">
        <v>8029</v>
      </c>
      <c r="E8482" s="32">
        <f t="shared" si="396"/>
        <v>45605</v>
      </c>
      <c r="F8482" s="51">
        <f t="shared" si="397"/>
        <v>0.33333333333333331</v>
      </c>
      <c r="G8482" s="33">
        <f t="shared" si="398"/>
        <v>45605.333333333336</v>
      </c>
    </row>
    <row r="8483" spans="1:7" x14ac:dyDescent="0.45">
      <c r="A8483">
        <v>0.30299999999999999</v>
      </c>
      <c r="B8483">
        <v>1.81</v>
      </c>
      <c r="C8483" t="s">
        <v>8029</v>
      </c>
      <c r="D8483" t="s">
        <v>8030</v>
      </c>
      <c r="E8483" s="32">
        <f t="shared" si="396"/>
        <v>45605</v>
      </c>
      <c r="F8483" s="51">
        <f t="shared" si="397"/>
        <v>0.35416666666666669</v>
      </c>
      <c r="G8483" s="33">
        <f t="shared" si="398"/>
        <v>45605.354166666664</v>
      </c>
    </row>
    <row r="8484" spans="1:7" x14ac:dyDescent="0.45">
      <c r="A8484">
        <v>0</v>
      </c>
      <c r="B8484">
        <v>0</v>
      </c>
      <c r="C8484" t="s">
        <v>8030</v>
      </c>
      <c r="D8484" t="s">
        <v>8031</v>
      </c>
      <c r="E8484" s="32">
        <f t="shared" si="396"/>
        <v>45605</v>
      </c>
      <c r="F8484" s="51">
        <f t="shared" si="397"/>
        <v>0.375</v>
      </c>
      <c r="G8484" s="33">
        <f t="shared" si="398"/>
        <v>45605.375</v>
      </c>
    </row>
    <row r="8485" spans="1:7" x14ac:dyDescent="0.45">
      <c r="A8485">
        <v>0</v>
      </c>
      <c r="B8485">
        <v>0</v>
      </c>
      <c r="C8485" t="s">
        <v>8031</v>
      </c>
      <c r="D8485" t="s">
        <v>8032</v>
      </c>
      <c r="E8485" s="32">
        <f t="shared" si="396"/>
        <v>45605</v>
      </c>
      <c r="F8485" s="51">
        <f t="shared" si="397"/>
        <v>0.39583333333333331</v>
      </c>
      <c r="G8485" s="33">
        <f t="shared" si="398"/>
        <v>45605.395833333336</v>
      </c>
    </row>
    <row r="8486" spans="1:7" x14ac:dyDescent="0.45">
      <c r="A8486">
        <v>0.46</v>
      </c>
      <c r="B8486">
        <v>2.74</v>
      </c>
      <c r="C8486" t="s">
        <v>8032</v>
      </c>
      <c r="D8486" t="s">
        <v>8033</v>
      </c>
      <c r="E8486" s="32">
        <f t="shared" si="396"/>
        <v>45605</v>
      </c>
      <c r="F8486" s="51">
        <f t="shared" si="397"/>
        <v>0.41666666666666669</v>
      </c>
      <c r="G8486" s="33">
        <f t="shared" si="398"/>
        <v>45605.416666666664</v>
      </c>
    </row>
    <row r="8487" spans="1:7" x14ac:dyDescent="0.45">
      <c r="A8487">
        <v>0</v>
      </c>
      <c r="B8487">
        <v>0</v>
      </c>
      <c r="C8487" t="s">
        <v>8033</v>
      </c>
      <c r="D8487" t="s">
        <v>8034</v>
      </c>
      <c r="E8487" s="32">
        <f t="shared" si="396"/>
        <v>45605</v>
      </c>
      <c r="F8487" s="51">
        <f t="shared" si="397"/>
        <v>0.4375</v>
      </c>
      <c r="G8487" s="33">
        <f t="shared" si="398"/>
        <v>45605.4375</v>
      </c>
    </row>
    <row r="8488" spans="1:7" x14ac:dyDescent="0.45">
      <c r="A8488">
        <v>0.10100000000000001</v>
      </c>
      <c r="B8488">
        <v>0.6</v>
      </c>
      <c r="C8488" t="s">
        <v>8034</v>
      </c>
      <c r="D8488" t="s">
        <v>8035</v>
      </c>
      <c r="E8488" s="32">
        <f t="shared" si="396"/>
        <v>45605</v>
      </c>
      <c r="F8488" s="51">
        <f t="shared" si="397"/>
        <v>0.45833333333333331</v>
      </c>
      <c r="G8488" s="33">
        <f t="shared" si="398"/>
        <v>45605.458333333336</v>
      </c>
    </row>
    <row r="8489" spans="1:7" x14ac:dyDescent="0.45">
      <c r="A8489">
        <v>0</v>
      </c>
      <c r="B8489">
        <v>0</v>
      </c>
      <c r="C8489" t="s">
        <v>8035</v>
      </c>
      <c r="D8489" t="s">
        <v>8036</v>
      </c>
      <c r="E8489" s="32">
        <f t="shared" si="396"/>
        <v>45605</v>
      </c>
      <c r="F8489" s="51">
        <f t="shared" si="397"/>
        <v>0.47916666666666669</v>
      </c>
      <c r="G8489" s="33">
        <f t="shared" si="398"/>
        <v>45605.479166666664</v>
      </c>
    </row>
    <row r="8490" spans="1:7" x14ac:dyDescent="0.45">
      <c r="A8490">
        <v>0.54979999999999996</v>
      </c>
      <c r="B8490">
        <v>3.28</v>
      </c>
      <c r="C8490" t="s">
        <v>8036</v>
      </c>
      <c r="D8490" t="s">
        <v>8037</v>
      </c>
      <c r="E8490" s="32">
        <f t="shared" si="396"/>
        <v>45605</v>
      </c>
      <c r="F8490" s="51">
        <f t="shared" si="397"/>
        <v>0.5</v>
      </c>
      <c r="G8490" s="33">
        <f t="shared" si="398"/>
        <v>45605.5</v>
      </c>
    </row>
    <row r="8491" spans="1:7" x14ac:dyDescent="0.45">
      <c r="A8491">
        <v>0.4264</v>
      </c>
      <c r="B8491">
        <v>2.54</v>
      </c>
      <c r="C8491" t="s">
        <v>8037</v>
      </c>
      <c r="D8491" t="s">
        <v>8038</v>
      </c>
      <c r="E8491" s="32">
        <f t="shared" si="396"/>
        <v>45605</v>
      </c>
      <c r="F8491" s="51">
        <f t="shared" si="397"/>
        <v>0.52083333333333337</v>
      </c>
      <c r="G8491" s="33">
        <f t="shared" si="398"/>
        <v>45605.520833333336</v>
      </c>
    </row>
    <row r="8492" spans="1:7" x14ac:dyDescent="0.45">
      <c r="A8492">
        <v>0.90890000000000004</v>
      </c>
      <c r="B8492">
        <v>5.42</v>
      </c>
      <c r="C8492" t="s">
        <v>8038</v>
      </c>
      <c r="D8492" t="s">
        <v>8039</v>
      </c>
      <c r="E8492" s="32">
        <f t="shared" si="396"/>
        <v>45605</v>
      </c>
      <c r="F8492" s="51">
        <f t="shared" si="397"/>
        <v>0.54166666666666663</v>
      </c>
      <c r="G8492" s="33">
        <f t="shared" si="398"/>
        <v>45605.541666666664</v>
      </c>
    </row>
    <row r="8493" spans="1:7" x14ac:dyDescent="0.45">
      <c r="A8493">
        <v>0</v>
      </c>
      <c r="B8493">
        <v>0</v>
      </c>
      <c r="C8493" t="s">
        <v>8039</v>
      </c>
      <c r="D8493" t="s">
        <v>8040</v>
      </c>
      <c r="E8493" s="32">
        <f t="shared" si="396"/>
        <v>45605</v>
      </c>
      <c r="F8493" s="51">
        <f t="shared" si="397"/>
        <v>0.5625</v>
      </c>
      <c r="G8493" s="33">
        <f t="shared" si="398"/>
        <v>45605.5625</v>
      </c>
    </row>
    <row r="8494" spans="1:7" x14ac:dyDescent="0.45">
      <c r="A8494">
        <v>0</v>
      </c>
      <c r="B8494">
        <v>0</v>
      </c>
      <c r="C8494" t="s">
        <v>8040</v>
      </c>
      <c r="D8494" t="s">
        <v>8041</v>
      </c>
      <c r="E8494" s="32">
        <f t="shared" si="396"/>
        <v>45605</v>
      </c>
      <c r="F8494" s="51">
        <f t="shared" si="397"/>
        <v>0.58333333333333337</v>
      </c>
      <c r="G8494" s="33">
        <f t="shared" si="398"/>
        <v>45605.583333333336</v>
      </c>
    </row>
    <row r="8495" spans="1:7" x14ac:dyDescent="0.45">
      <c r="A8495">
        <v>0.1459</v>
      </c>
      <c r="B8495">
        <v>0.87</v>
      </c>
      <c r="C8495" t="s">
        <v>8041</v>
      </c>
      <c r="D8495" t="s">
        <v>8042</v>
      </c>
      <c r="E8495" s="32">
        <f t="shared" si="396"/>
        <v>45605</v>
      </c>
      <c r="F8495" s="51">
        <f t="shared" si="397"/>
        <v>0.60416666666666663</v>
      </c>
      <c r="G8495" s="33">
        <f t="shared" si="398"/>
        <v>45605.604166666664</v>
      </c>
    </row>
    <row r="8496" spans="1:7" x14ac:dyDescent="0.45">
      <c r="A8496">
        <v>0.76300000000000001</v>
      </c>
      <c r="B8496">
        <v>4.55</v>
      </c>
      <c r="C8496" t="s">
        <v>8042</v>
      </c>
      <c r="D8496" t="s">
        <v>8043</v>
      </c>
      <c r="E8496" s="32">
        <f t="shared" si="396"/>
        <v>45605</v>
      </c>
      <c r="F8496" s="51">
        <f t="shared" si="397"/>
        <v>0.625</v>
      </c>
      <c r="G8496" s="33">
        <f t="shared" si="398"/>
        <v>45605.625</v>
      </c>
    </row>
    <row r="8497" spans="1:7" x14ac:dyDescent="0.45">
      <c r="A8497">
        <v>0</v>
      </c>
      <c r="B8497">
        <v>0</v>
      </c>
      <c r="C8497" t="s">
        <v>8043</v>
      </c>
      <c r="D8497" t="s">
        <v>8044</v>
      </c>
      <c r="E8497" s="32">
        <f t="shared" si="396"/>
        <v>45605</v>
      </c>
      <c r="F8497" s="51">
        <f t="shared" si="397"/>
        <v>0.64583333333333337</v>
      </c>
      <c r="G8497" s="33">
        <f t="shared" si="398"/>
        <v>45605.645833333336</v>
      </c>
    </row>
    <row r="8498" spans="1:7" x14ac:dyDescent="0.45">
      <c r="A8498">
        <v>0.4264</v>
      </c>
      <c r="B8498">
        <v>2.54</v>
      </c>
      <c r="C8498" t="s">
        <v>8044</v>
      </c>
      <c r="D8498" t="s">
        <v>8045</v>
      </c>
      <c r="E8498" s="32">
        <f t="shared" si="396"/>
        <v>45605</v>
      </c>
      <c r="F8498" s="51">
        <f t="shared" si="397"/>
        <v>0.66666666666666663</v>
      </c>
      <c r="G8498" s="33">
        <f t="shared" si="398"/>
        <v>45605.666666666664</v>
      </c>
    </row>
    <row r="8499" spans="1:7" x14ac:dyDescent="0.45">
      <c r="A8499">
        <v>0.48249999999999998</v>
      </c>
      <c r="B8499">
        <v>2.88</v>
      </c>
      <c r="C8499" t="s">
        <v>8045</v>
      </c>
      <c r="D8499" t="s">
        <v>8046</v>
      </c>
      <c r="E8499" s="32">
        <f t="shared" si="396"/>
        <v>45605</v>
      </c>
      <c r="F8499" s="51">
        <f t="shared" si="397"/>
        <v>0.6875</v>
      </c>
      <c r="G8499" s="33">
        <f t="shared" si="398"/>
        <v>45605.6875</v>
      </c>
    </row>
    <row r="8500" spans="1:7" x14ac:dyDescent="0.45">
      <c r="A8500">
        <v>0</v>
      </c>
      <c r="B8500">
        <v>0</v>
      </c>
      <c r="C8500" t="s">
        <v>8046</v>
      </c>
      <c r="D8500" t="s">
        <v>8047</v>
      </c>
      <c r="E8500" s="32">
        <f t="shared" si="396"/>
        <v>45605</v>
      </c>
      <c r="F8500" s="51">
        <f t="shared" si="397"/>
        <v>0.70833333333333337</v>
      </c>
      <c r="G8500" s="33">
        <f t="shared" si="398"/>
        <v>45605.708333333336</v>
      </c>
    </row>
    <row r="8501" spans="1:7" x14ac:dyDescent="0.45">
      <c r="A8501">
        <v>0.92010000000000003</v>
      </c>
      <c r="B8501">
        <v>5.49</v>
      </c>
      <c r="C8501" t="s">
        <v>8047</v>
      </c>
      <c r="D8501" t="s">
        <v>8048</v>
      </c>
      <c r="E8501" s="32">
        <f t="shared" si="396"/>
        <v>45605</v>
      </c>
      <c r="F8501" s="51">
        <f t="shared" si="397"/>
        <v>0.72916666666666663</v>
      </c>
      <c r="G8501" s="33">
        <f t="shared" si="398"/>
        <v>45605.729166666664</v>
      </c>
    </row>
    <row r="8502" spans="1:7" x14ac:dyDescent="0.45">
      <c r="A8502">
        <v>4.7239000000000004</v>
      </c>
      <c r="B8502">
        <v>28.18</v>
      </c>
      <c r="C8502" t="s">
        <v>8048</v>
      </c>
      <c r="D8502" t="s">
        <v>8049</v>
      </c>
      <c r="E8502" s="32">
        <f t="shared" si="396"/>
        <v>45605</v>
      </c>
      <c r="F8502" s="51">
        <f t="shared" si="397"/>
        <v>0.75</v>
      </c>
      <c r="G8502" s="33">
        <f t="shared" si="398"/>
        <v>45605.75</v>
      </c>
    </row>
    <row r="8503" spans="1:7" x14ac:dyDescent="0.45">
      <c r="A8503">
        <v>1.0099</v>
      </c>
      <c r="B8503">
        <v>6.02</v>
      </c>
      <c r="C8503" t="s">
        <v>8049</v>
      </c>
      <c r="D8503" t="s">
        <v>8050</v>
      </c>
      <c r="E8503" s="32">
        <f t="shared" si="396"/>
        <v>45605</v>
      </c>
      <c r="F8503" s="51">
        <f t="shared" si="397"/>
        <v>0.77083333333333337</v>
      </c>
      <c r="G8503" s="33">
        <f t="shared" si="398"/>
        <v>45605.770833333336</v>
      </c>
    </row>
    <row r="8504" spans="1:7" x14ac:dyDescent="0.45">
      <c r="A8504">
        <v>2.6032000000000002</v>
      </c>
      <c r="B8504">
        <v>15.53</v>
      </c>
      <c r="C8504" t="s">
        <v>8050</v>
      </c>
      <c r="D8504" t="s">
        <v>8051</v>
      </c>
      <c r="E8504" s="32">
        <f t="shared" si="396"/>
        <v>45605</v>
      </c>
      <c r="F8504" s="51">
        <f t="shared" si="397"/>
        <v>0.79166666666666663</v>
      </c>
      <c r="G8504" s="33">
        <f t="shared" si="398"/>
        <v>45605.791666666664</v>
      </c>
    </row>
    <row r="8505" spans="1:7" x14ac:dyDescent="0.45">
      <c r="A8505">
        <v>0.93130000000000002</v>
      </c>
      <c r="B8505">
        <v>5.56</v>
      </c>
      <c r="C8505" t="s">
        <v>8051</v>
      </c>
      <c r="D8505" t="s">
        <v>8052</v>
      </c>
      <c r="E8505" s="32">
        <f t="shared" si="396"/>
        <v>45605</v>
      </c>
      <c r="F8505" s="51">
        <f t="shared" si="397"/>
        <v>0.8125</v>
      </c>
      <c r="G8505" s="33">
        <f t="shared" si="398"/>
        <v>45605.8125</v>
      </c>
    </row>
    <row r="8506" spans="1:7" x14ac:dyDescent="0.45">
      <c r="A8506">
        <v>1.4923</v>
      </c>
      <c r="B8506">
        <v>8.9</v>
      </c>
      <c r="C8506" t="s">
        <v>8052</v>
      </c>
      <c r="D8506" t="s">
        <v>8053</v>
      </c>
      <c r="E8506" s="32">
        <f t="shared" si="396"/>
        <v>45605</v>
      </c>
      <c r="F8506" s="51">
        <f t="shared" si="397"/>
        <v>0.83333333333333337</v>
      </c>
      <c r="G8506" s="33">
        <f t="shared" si="398"/>
        <v>45605.833333333336</v>
      </c>
    </row>
    <row r="8507" spans="1:7" x14ac:dyDescent="0.45">
      <c r="A8507">
        <v>1.0547</v>
      </c>
      <c r="B8507">
        <v>6.29</v>
      </c>
      <c r="C8507" t="s">
        <v>8053</v>
      </c>
      <c r="D8507" t="s">
        <v>8054</v>
      </c>
      <c r="E8507" s="32">
        <f t="shared" si="396"/>
        <v>45605</v>
      </c>
      <c r="F8507" s="51">
        <f t="shared" si="397"/>
        <v>0.85416666666666663</v>
      </c>
      <c r="G8507" s="33">
        <f t="shared" si="398"/>
        <v>45605.854166666664</v>
      </c>
    </row>
    <row r="8508" spans="1:7" x14ac:dyDescent="0.45">
      <c r="A8508">
        <v>1.5484</v>
      </c>
      <c r="B8508">
        <v>9.24</v>
      </c>
      <c r="C8508" t="s">
        <v>8054</v>
      </c>
      <c r="D8508" t="s">
        <v>8055</v>
      </c>
      <c r="E8508" s="32">
        <f t="shared" si="396"/>
        <v>45605</v>
      </c>
      <c r="F8508" s="51">
        <f t="shared" si="397"/>
        <v>0.875</v>
      </c>
      <c r="G8508" s="33">
        <f t="shared" si="398"/>
        <v>45605.875</v>
      </c>
    </row>
    <row r="8509" spans="1:7" x14ac:dyDescent="0.45">
      <c r="A8509">
        <v>0.87519999999999998</v>
      </c>
      <c r="B8509">
        <v>5.22</v>
      </c>
      <c r="C8509" t="s">
        <v>8055</v>
      </c>
      <c r="D8509" t="s">
        <v>8056</v>
      </c>
      <c r="E8509" s="32">
        <f t="shared" si="396"/>
        <v>45605</v>
      </c>
      <c r="F8509" s="51">
        <f t="shared" si="397"/>
        <v>0.89583333333333337</v>
      </c>
      <c r="G8509" s="33">
        <f t="shared" si="398"/>
        <v>45605.895833333336</v>
      </c>
    </row>
    <row r="8510" spans="1:7" x14ac:dyDescent="0.45">
      <c r="A8510">
        <v>1.0660000000000001</v>
      </c>
      <c r="B8510">
        <v>6.36</v>
      </c>
      <c r="C8510" t="s">
        <v>8056</v>
      </c>
      <c r="D8510" t="s">
        <v>8057</v>
      </c>
      <c r="E8510" s="32">
        <f t="shared" si="396"/>
        <v>45605</v>
      </c>
      <c r="F8510" s="51">
        <f t="shared" si="397"/>
        <v>0.91666666666666663</v>
      </c>
      <c r="G8510" s="33">
        <f t="shared" si="398"/>
        <v>45605.916666666664</v>
      </c>
    </row>
    <row r="8511" spans="1:7" x14ac:dyDescent="0.45">
      <c r="A8511">
        <v>2.24E-2</v>
      </c>
      <c r="B8511">
        <v>0.13</v>
      </c>
      <c r="C8511" t="s">
        <v>8057</v>
      </c>
      <c r="D8511" t="s">
        <v>8058</v>
      </c>
      <c r="E8511" s="32">
        <f t="shared" si="396"/>
        <v>45605</v>
      </c>
      <c r="F8511" s="51">
        <f t="shared" si="397"/>
        <v>0.9375</v>
      </c>
      <c r="G8511" s="33">
        <f t="shared" si="398"/>
        <v>45605.9375</v>
      </c>
    </row>
    <row r="8512" spans="1:7" x14ac:dyDescent="0.45">
      <c r="A8512">
        <v>0</v>
      </c>
      <c r="B8512">
        <v>0</v>
      </c>
      <c r="C8512" t="s">
        <v>8058</v>
      </c>
      <c r="D8512" t="s">
        <v>8059</v>
      </c>
      <c r="E8512" s="32">
        <f t="shared" si="396"/>
        <v>45605</v>
      </c>
      <c r="F8512" s="51">
        <f t="shared" si="397"/>
        <v>0.95833333333333337</v>
      </c>
      <c r="G8512" s="33">
        <f t="shared" si="398"/>
        <v>45605.958333333336</v>
      </c>
    </row>
    <row r="8513" spans="1:7" x14ac:dyDescent="0.45">
      <c r="A8513">
        <v>0</v>
      </c>
      <c r="B8513">
        <v>0</v>
      </c>
      <c r="C8513" t="s">
        <v>8059</v>
      </c>
      <c r="D8513" t="s">
        <v>8060</v>
      </c>
      <c r="E8513" s="32">
        <f t="shared" si="396"/>
        <v>45605</v>
      </c>
      <c r="F8513" s="51">
        <f t="shared" si="397"/>
        <v>0.97916666666666663</v>
      </c>
      <c r="G8513" s="33">
        <f t="shared" si="398"/>
        <v>45605.979166666664</v>
      </c>
    </row>
    <row r="8514" spans="1:7" x14ac:dyDescent="0.45">
      <c r="A8514">
        <v>0</v>
      </c>
      <c r="B8514">
        <v>0</v>
      </c>
      <c r="C8514" t="s">
        <v>8060</v>
      </c>
      <c r="D8514" t="s">
        <v>8061</v>
      </c>
      <c r="E8514" s="32">
        <f t="shared" si="396"/>
        <v>45606</v>
      </c>
      <c r="F8514" s="51">
        <f t="shared" si="397"/>
        <v>0</v>
      </c>
      <c r="G8514" s="33">
        <f t="shared" si="398"/>
        <v>45606</v>
      </c>
    </row>
    <row r="8515" spans="1:7" x14ac:dyDescent="0.45">
      <c r="A8515">
        <v>0</v>
      </c>
      <c r="B8515">
        <v>0</v>
      </c>
      <c r="C8515" t="s">
        <v>8061</v>
      </c>
      <c r="D8515" t="s">
        <v>8062</v>
      </c>
      <c r="E8515" s="32">
        <f t="shared" si="396"/>
        <v>45606</v>
      </c>
      <c r="F8515" s="51">
        <f t="shared" si="397"/>
        <v>2.0833333333333332E-2</v>
      </c>
      <c r="G8515" s="33">
        <f t="shared" si="398"/>
        <v>45606.020833333336</v>
      </c>
    </row>
    <row r="8516" spans="1:7" x14ac:dyDescent="0.45">
      <c r="A8516">
        <v>0</v>
      </c>
      <c r="B8516">
        <v>0</v>
      </c>
      <c r="C8516" t="s">
        <v>8062</v>
      </c>
      <c r="D8516" t="s">
        <v>8063</v>
      </c>
      <c r="E8516" s="32">
        <f t="shared" ref="E8516:E8579" si="399">DATE(MID(C8516,2,4),MID(C8516,7,2),MID(C8516,10,2))</f>
        <v>45606</v>
      </c>
      <c r="F8516" s="51">
        <f t="shared" ref="F8516:F8579" si="400">TIME(MID(C8516,13,2),MID(C8516,16,2),0)</f>
        <v>4.1666666666666664E-2</v>
      </c>
      <c r="G8516" s="33">
        <f t="shared" ref="G8516:G8579" si="401">E8516+F8516</f>
        <v>45606.041666666664</v>
      </c>
    </row>
    <row r="8517" spans="1:7" x14ac:dyDescent="0.45">
      <c r="A8517">
        <v>0</v>
      </c>
      <c r="B8517">
        <v>0</v>
      </c>
      <c r="C8517" t="s">
        <v>8063</v>
      </c>
      <c r="D8517" t="s">
        <v>8064</v>
      </c>
      <c r="E8517" s="32">
        <f t="shared" si="399"/>
        <v>45606</v>
      </c>
      <c r="F8517" s="51">
        <f t="shared" si="400"/>
        <v>6.25E-2</v>
      </c>
      <c r="G8517" s="33">
        <f t="shared" si="401"/>
        <v>45606.0625</v>
      </c>
    </row>
    <row r="8518" spans="1:7" x14ac:dyDescent="0.45">
      <c r="A8518">
        <v>0</v>
      </c>
      <c r="B8518">
        <v>0</v>
      </c>
      <c r="C8518" t="s">
        <v>8064</v>
      </c>
      <c r="D8518" t="s">
        <v>8065</v>
      </c>
      <c r="E8518" s="32">
        <f t="shared" si="399"/>
        <v>45606</v>
      </c>
      <c r="F8518" s="51">
        <f t="shared" si="400"/>
        <v>8.3333333333333329E-2</v>
      </c>
      <c r="G8518" s="33">
        <f t="shared" si="401"/>
        <v>45606.083333333336</v>
      </c>
    </row>
    <row r="8519" spans="1:7" x14ac:dyDescent="0.45">
      <c r="A8519">
        <v>0</v>
      </c>
      <c r="B8519">
        <v>0</v>
      </c>
      <c r="C8519" t="s">
        <v>8065</v>
      </c>
      <c r="D8519" t="s">
        <v>8066</v>
      </c>
      <c r="E8519" s="32">
        <f t="shared" si="399"/>
        <v>45606</v>
      </c>
      <c r="F8519" s="51">
        <f t="shared" si="400"/>
        <v>0.10416666666666667</v>
      </c>
      <c r="G8519" s="33">
        <f t="shared" si="401"/>
        <v>45606.104166666664</v>
      </c>
    </row>
    <row r="8520" spans="1:7" x14ac:dyDescent="0.45">
      <c r="A8520">
        <v>0</v>
      </c>
      <c r="B8520">
        <v>0</v>
      </c>
      <c r="C8520" t="s">
        <v>8066</v>
      </c>
      <c r="D8520" t="s">
        <v>8067</v>
      </c>
      <c r="E8520" s="32">
        <f t="shared" si="399"/>
        <v>45606</v>
      </c>
      <c r="F8520" s="51">
        <f t="shared" si="400"/>
        <v>0.125</v>
      </c>
      <c r="G8520" s="33">
        <f t="shared" si="401"/>
        <v>45606.125</v>
      </c>
    </row>
    <row r="8521" spans="1:7" x14ac:dyDescent="0.45">
      <c r="A8521">
        <v>0</v>
      </c>
      <c r="B8521">
        <v>0</v>
      </c>
      <c r="C8521" t="s">
        <v>8067</v>
      </c>
      <c r="D8521" t="s">
        <v>8068</v>
      </c>
      <c r="E8521" s="32">
        <f t="shared" si="399"/>
        <v>45606</v>
      </c>
      <c r="F8521" s="51">
        <f t="shared" si="400"/>
        <v>0.14583333333333334</v>
      </c>
      <c r="G8521" s="33">
        <f t="shared" si="401"/>
        <v>45606.145833333336</v>
      </c>
    </row>
    <row r="8522" spans="1:7" x14ac:dyDescent="0.45">
      <c r="A8522">
        <v>0</v>
      </c>
      <c r="B8522">
        <v>0</v>
      </c>
      <c r="C8522" t="s">
        <v>8068</v>
      </c>
      <c r="D8522" t="s">
        <v>8069</v>
      </c>
      <c r="E8522" s="32">
        <f t="shared" si="399"/>
        <v>45606</v>
      </c>
      <c r="F8522" s="51">
        <f t="shared" si="400"/>
        <v>0.16666666666666666</v>
      </c>
      <c r="G8522" s="33">
        <f t="shared" si="401"/>
        <v>45606.166666666664</v>
      </c>
    </row>
    <row r="8523" spans="1:7" x14ac:dyDescent="0.45">
      <c r="A8523">
        <v>0</v>
      </c>
      <c r="B8523">
        <v>0</v>
      </c>
      <c r="C8523" t="s">
        <v>8069</v>
      </c>
      <c r="D8523" t="s">
        <v>8070</v>
      </c>
      <c r="E8523" s="32">
        <f t="shared" si="399"/>
        <v>45606</v>
      </c>
      <c r="F8523" s="51">
        <f t="shared" si="400"/>
        <v>0.1875</v>
      </c>
      <c r="G8523" s="33">
        <f t="shared" si="401"/>
        <v>45606.1875</v>
      </c>
    </row>
    <row r="8524" spans="1:7" x14ac:dyDescent="0.45">
      <c r="A8524">
        <v>0</v>
      </c>
      <c r="B8524">
        <v>0</v>
      </c>
      <c r="C8524" t="s">
        <v>8070</v>
      </c>
      <c r="D8524" t="s">
        <v>8071</v>
      </c>
      <c r="E8524" s="32">
        <f t="shared" si="399"/>
        <v>45606</v>
      </c>
      <c r="F8524" s="51">
        <f t="shared" si="400"/>
        <v>0.20833333333333334</v>
      </c>
      <c r="G8524" s="33">
        <f t="shared" si="401"/>
        <v>45606.208333333336</v>
      </c>
    </row>
    <row r="8525" spans="1:7" x14ac:dyDescent="0.45">
      <c r="A8525">
        <v>0</v>
      </c>
      <c r="B8525">
        <v>0</v>
      </c>
      <c r="C8525" t="s">
        <v>8071</v>
      </c>
      <c r="D8525" t="s">
        <v>8072</v>
      </c>
      <c r="E8525" s="32">
        <f t="shared" si="399"/>
        <v>45606</v>
      </c>
      <c r="F8525" s="51">
        <f t="shared" si="400"/>
        <v>0.22916666666666666</v>
      </c>
      <c r="G8525" s="33">
        <f t="shared" si="401"/>
        <v>45606.229166666664</v>
      </c>
    </row>
    <row r="8526" spans="1:7" x14ac:dyDescent="0.45">
      <c r="A8526">
        <v>0</v>
      </c>
      <c r="B8526">
        <v>0</v>
      </c>
      <c r="C8526" t="s">
        <v>8072</v>
      </c>
      <c r="D8526" t="s">
        <v>8073</v>
      </c>
      <c r="E8526" s="32">
        <f t="shared" si="399"/>
        <v>45606</v>
      </c>
      <c r="F8526" s="51">
        <f t="shared" si="400"/>
        <v>0.25</v>
      </c>
      <c r="G8526" s="33">
        <f t="shared" si="401"/>
        <v>45606.25</v>
      </c>
    </row>
    <row r="8527" spans="1:7" x14ac:dyDescent="0.45">
      <c r="A8527">
        <v>0</v>
      </c>
      <c r="B8527">
        <v>0</v>
      </c>
      <c r="C8527" t="s">
        <v>8073</v>
      </c>
      <c r="D8527" t="s">
        <v>8074</v>
      </c>
      <c r="E8527" s="32">
        <f t="shared" si="399"/>
        <v>45606</v>
      </c>
      <c r="F8527" s="51">
        <f t="shared" si="400"/>
        <v>0.27083333333333331</v>
      </c>
      <c r="G8527" s="33">
        <f t="shared" si="401"/>
        <v>45606.270833333336</v>
      </c>
    </row>
    <row r="8528" spans="1:7" x14ac:dyDescent="0.45">
      <c r="A8528">
        <v>0.4713</v>
      </c>
      <c r="B8528">
        <v>2.81</v>
      </c>
      <c r="C8528" t="s">
        <v>8074</v>
      </c>
      <c r="D8528" t="s">
        <v>8075</v>
      </c>
      <c r="E8528" s="32">
        <f t="shared" si="399"/>
        <v>45606</v>
      </c>
      <c r="F8528" s="51">
        <f t="shared" si="400"/>
        <v>0.29166666666666669</v>
      </c>
      <c r="G8528" s="33">
        <f t="shared" si="401"/>
        <v>45606.291666666664</v>
      </c>
    </row>
    <row r="8529" spans="1:7" x14ac:dyDescent="0.45">
      <c r="A8529">
        <v>0</v>
      </c>
      <c r="B8529">
        <v>0</v>
      </c>
      <c r="C8529" t="s">
        <v>8075</v>
      </c>
      <c r="D8529" t="s">
        <v>8076</v>
      </c>
      <c r="E8529" s="32">
        <f t="shared" si="399"/>
        <v>45606</v>
      </c>
      <c r="F8529" s="51">
        <f t="shared" si="400"/>
        <v>0.3125</v>
      </c>
      <c r="G8529" s="33">
        <f t="shared" si="401"/>
        <v>45606.3125</v>
      </c>
    </row>
    <row r="8530" spans="1:7" x14ac:dyDescent="0.45">
      <c r="A8530">
        <v>0</v>
      </c>
      <c r="B8530">
        <v>0</v>
      </c>
      <c r="C8530" t="s">
        <v>8076</v>
      </c>
      <c r="D8530" t="s">
        <v>8077</v>
      </c>
      <c r="E8530" s="32">
        <f t="shared" si="399"/>
        <v>45606</v>
      </c>
      <c r="F8530" s="51">
        <f t="shared" si="400"/>
        <v>0.33333333333333331</v>
      </c>
      <c r="G8530" s="33">
        <f t="shared" si="401"/>
        <v>45606.333333333336</v>
      </c>
    </row>
    <row r="8531" spans="1:7" x14ac:dyDescent="0.45">
      <c r="A8531">
        <v>0</v>
      </c>
      <c r="B8531">
        <v>0</v>
      </c>
      <c r="C8531" t="s">
        <v>8077</v>
      </c>
      <c r="D8531" t="s">
        <v>8078</v>
      </c>
      <c r="E8531" s="32">
        <f t="shared" si="399"/>
        <v>45606</v>
      </c>
      <c r="F8531" s="51">
        <f t="shared" si="400"/>
        <v>0.35416666666666669</v>
      </c>
      <c r="G8531" s="33">
        <f t="shared" si="401"/>
        <v>45606.354166666664</v>
      </c>
    </row>
    <row r="8532" spans="1:7" x14ac:dyDescent="0.45">
      <c r="A8532">
        <v>0</v>
      </c>
      <c r="B8532">
        <v>0</v>
      </c>
      <c r="C8532" t="s">
        <v>8078</v>
      </c>
      <c r="D8532" t="s">
        <v>8079</v>
      </c>
      <c r="E8532" s="32">
        <f t="shared" si="399"/>
        <v>45606</v>
      </c>
      <c r="F8532" s="51">
        <f t="shared" si="400"/>
        <v>0.375</v>
      </c>
      <c r="G8532" s="33">
        <f t="shared" si="401"/>
        <v>45606.375</v>
      </c>
    </row>
    <row r="8533" spans="1:7" x14ac:dyDescent="0.45">
      <c r="A8533">
        <v>0.41520000000000001</v>
      </c>
      <c r="B8533">
        <v>2.48</v>
      </c>
      <c r="C8533" t="s">
        <v>8079</v>
      </c>
      <c r="D8533" t="s">
        <v>8080</v>
      </c>
      <c r="E8533" s="32">
        <f t="shared" si="399"/>
        <v>45606</v>
      </c>
      <c r="F8533" s="51">
        <f t="shared" si="400"/>
        <v>0.39583333333333331</v>
      </c>
      <c r="G8533" s="33">
        <f t="shared" si="401"/>
        <v>45606.395833333336</v>
      </c>
    </row>
    <row r="8534" spans="1:7" x14ac:dyDescent="0.45">
      <c r="A8534">
        <v>0.1234</v>
      </c>
      <c r="B8534">
        <v>0.74</v>
      </c>
      <c r="C8534" t="s">
        <v>8080</v>
      </c>
      <c r="D8534" t="s">
        <v>8081</v>
      </c>
      <c r="E8534" s="32">
        <f t="shared" si="399"/>
        <v>45606</v>
      </c>
      <c r="F8534" s="51">
        <f t="shared" si="400"/>
        <v>0.41666666666666669</v>
      </c>
      <c r="G8534" s="33">
        <f t="shared" si="401"/>
        <v>45606.416666666664</v>
      </c>
    </row>
    <row r="8535" spans="1:7" x14ac:dyDescent="0.45">
      <c r="A8535">
        <v>0</v>
      </c>
      <c r="B8535">
        <v>0</v>
      </c>
      <c r="C8535" t="s">
        <v>8081</v>
      </c>
      <c r="D8535" t="s">
        <v>8082</v>
      </c>
      <c r="E8535" s="32">
        <f t="shared" si="399"/>
        <v>45606</v>
      </c>
      <c r="F8535" s="51">
        <f t="shared" si="400"/>
        <v>0.4375</v>
      </c>
      <c r="G8535" s="33">
        <f t="shared" si="401"/>
        <v>45606.4375</v>
      </c>
    </row>
    <row r="8536" spans="1:7" x14ac:dyDescent="0.45">
      <c r="A8536">
        <v>0.11219999999999999</v>
      </c>
      <c r="B8536">
        <v>0.67</v>
      </c>
      <c r="C8536" t="s">
        <v>8082</v>
      </c>
      <c r="D8536" t="s">
        <v>8083</v>
      </c>
      <c r="E8536" s="32">
        <f t="shared" si="399"/>
        <v>45606</v>
      </c>
      <c r="F8536" s="51">
        <f t="shared" si="400"/>
        <v>0.45833333333333331</v>
      </c>
      <c r="G8536" s="33">
        <f t="shared" si="401"/>
        <v>45606.458333333336</v>
      </c>
    </row>
    <row r="8537" spans="1:7" x14ac:dyDescent="0.45">
      <c r="A8537">
        <v>0</v>
      </c>
      <c r="B8537">
        <v>0</v>
      </c>
      <c r="C8537" t="s">
        <v>8083</v>
      </c>
      <c r="D8537" t="s">
        <v>8084</v>
      </c>
      <c r="E8537" s="32">
        <f t="shared" si="399"/>
        <v>45606</v>
      </c>
      <c r="F8537" s="51">
        <f t="shared" si="400"/>
        <v>0.47916666666666669</v>
      </c>
      <c r="G8537" s="33">
        <f t="shared" si="401"/>
        <v>45606.479166666664</v>
      </c>
    </row>
    <row r="8538" spans="1:7" x14ac:dyDescent="0.45">
      <c r="A8538">
        <v>0.1346</v>
      </c>
      <c r="B8538">
        <v>0.8</v>
      </c>
      <c r="C8538" t="s">
        <v>8084</v>
      </c>
      <c r="D8538" t="s">
        <v>8085</v>
      </c>
      <c r="E8538" s="32">
        <f t="shared" si="399"/>
        <v>45606</v>
      </c>
      <c r="F8538" s="51">
        <f t="shared" si="400"/>
        <v>0.5</v>
      </c>
      <c r="G8538" s="33">
        <f t="shared" si="401"/>
        <v>45606.5</v>
      </c>
    </row>
    <row r="8539" spans="1:7" x14ac:dyDescent="0.45">
      <c r="A8539">
        <v>6.7299999999999999E-2</v>
      </c>
      <c r="B8539">
        <v>0.4</v>
      </c>
      <c r="C8539" t="s">
        <v>8085</v>
      </c>
      <c r="D8539" t="s">
        <v>8086</v>
      </c>
      <c r="E8539" s="32">
        <f t="shared" si="399"/>
        <v>45606</v>
      </c>
      <c r="F8539" s="51">
        <f t="shared" si="400"/>
        <v>0.52083333333333337</v>
      </c>
      <c r="G8539" s="33">
        <f t="shared" si="401"/>
        <v>45606.520833333336</v>
      </c>
    </row>
    <row r="8540" spans="1:7" x14ac:dyDescent="0.45">
      <c r="A8540">
        <v>7.4168000000000003</v>
      </c>
      <c r="B8540">
        <v>44.25</v>
      </c>
      <c r="C8540" t="s">
        <v>8086</v>
      </c>
      <c r="D8540" t="s">
        <v>8087</v>
      </c>
      <c r="E8540" s="32">
        <f t="shared" si="399"/>
        <v>45606</v>
      </c>
      <c r="F8540" s="51">
        <f t="shared" si="400"/>
        <v>0.54166666666666663</v>
      </c>
      <c r="G8540" s="33">
        <f t="shared" si="401"/>
        <v>45606.541666666664</v>
      </c>
    </row>
    <row r="8541" spans="1:7" x14ac:dyDescent="0.45">
      <c r="A8541">
        <v>0</v>
      </c>
      <c r="B8541">
        <v>0</v>
      </c>
      <c r="C8541" t="s">
        <v>8087</v>
      </c>
      <c r="D8541" t="s">
        <v>8088</v>
      </c>
      <c r="E8541" s="32">
        <f t="shared" si="399"/>
        <v>45606</v>
      </c>
      <c r="F8541" s="51">
        <f t="shared" si="400"/>
        <v>0.5625</v>
      </c>
      <c r="G8541" s="33">
        <f t="shared" si="401"/>
        <v>45606.5625</v>
      </c>
    </row>
    <row r="8542" spans="1:7" x14ac:dyDescent="0.45">
      <c r="A8542">
        <v>0</v>
      </c>
      <c r="B8542">
        <v>0</v>
      </c>
      <c r="C8542" t="s">
        <v>8088</v>
      </c>
      <c r="D8542" t="s">
        <v>8089</v>
      </c>
      <c r="E8542" s="32">
        <f t="shared" si="399"/>
        <v>45606</v>
      </c>
      <c r="F8542" s="51">
        <f t="shared" si="400"/>
        <v>0.58333333333333337</v>
      </c>
      <c r="G8542" s="33">
        <f t="shared" si="401"/>
        <v>45606.583333333336</v>
      </c>
    </row>
    <row r="8543" spans="1:7" x14ac:dyDescent="0.45">
      <c r="A8543">
        <v>0</v>
      </c>
      <c r="B8543">
        <v>0</v>
      </c>
      <c r="C8543" t="s">
        <v>8089</v>
      </c>
      <c r="D8543" t="s">
        <v>8090</v>
      </c>
      <c r="E8543" s="32">
        <f t="shared" si="399"/>
        <v>45606</v>
      </c>
      <c r="F8543" s="51">
        <f t="shared" si="400"/>
        <v>0.60416666666666663</v>
      </c>
      <c r="G8543" s="33">
        <f t="shared" si="401"/>
        <v>45606.604166666664</v>
      </c>
    </row>
    <row r="8544" spans="1:7" x14ac:dyDescent="0.45">
      <c r="A8544">
        <v>0</v>
      </c>
      <c r="B8544">
        <v>0</v>
      </c>
      <c r="C8544" t="s">
        <v>8090</v>
      </c>
      <c r="D8544" t="s">
        <v>8091</v>
      </c>
      <c r="E8544" s="32">
        <f t="shared" si="399"/>
        <v>45606</v>
      </c>
      <c r="F8544" s="51">
        <f t="shared" si="400"/>
        <v>0.625</v>
      </c>
      <c r="G8544" s="33">
        <f t="shared" si="401"/>
        <v>45606.625</v>
      </c>
    </row>
    <row r="8545" spans="1:7" x14ac:dyDescent="0.45">
      <c r="A8545">
        <v>2.1431</v>
      </c>
      <c r="B8545">
        <v>12.79</v>
      </c>
      <c r="C8545" t="s">
        <v>8091</v>
      </c>
      <c r="D8545" t="s">
        <v>8092</v>
      </c>
      <c r="E8545" s="32">
        <f t="shared" si="399"/>
        <v>45606</v>
      </c>
      <c r="F8545" s="51">
        <f t="shared" si="400"/>
        <v>0.64583333333333337</v>
      </c>
      <c r="G8545" s="33">
        <f t="shared" si="401"/>
        <v>45606.645833333336</v>
      </c>
    </row>
    <row r="8546" spans="1:7" x14ac:dyDescent="0.45">
      <c r="A8546">
        <v>0.54979999999999996</v>
      </c>
      <c r="B8546">
        <v>3.28</v>
      </c>
      <c r="C8546" t="s">
        <v>8092</v>
      </c>
      <c r="D8546" t="s">
        <v>8093</v>
      </c>
      <c r="E8546" s="32">
        <f t="shared" si="399"/>
        <v>45606</v>
      </c>
      <c r="F8546" s="51">
        <f t="shared" si="400"/>
        <v>0.66666666666666663</v>
      </c>
      <c r="G8546" s="33">
        <f t="shared" si="401"/>
        <v>45606.666666666664</v>
      </c>
    </row>
    <row r="8547" spans="1:7" x14ac:dyDescent="0.45">
      <c r="A8547">
        <v>0.40389999999999998</v>
      </c>
      <c r="B8547">
        <v>2.41</v>
      </c>
      <c r="C8547" t="s">
        <v>8093</v>
      </c>
      <c r="D8547" t="s">
        <v>8094</v>
      </c>
      <c r="E8547" s="32">
        <f t="shared" si="399"/>
        <v>45606</v>
      </c>
      <c r="F8547" s="51">
        <f t="shared" si="400"/>
        <v>0.6875</v>
      </c>
      <c r="G8547" s="33">
        <f t="shared" si="401"/>
        <v>45606.6875</v>
      </c>
    </row>
    <row r="8548" spans="1:7" x14ac:dyDescent="0.45">
      <c r="A8548">
        <v>0.61709999999999998</v>
      </c>
      <c r="B8548">
        <v>3.68</v>
      </c>
      <c r="C8548" t="s">
        <v>8094</v>
      </c>
      <c r="D8548" t="s">
        <v>8095</v>
      </c>
      <c r="E8548" s="32">
        <f t="shared" si="399"/>
        <v>45606</v>
      </c>
      <c r="F8548" s="51">
        <f t="shared" si="400"/>
        <v>0.70833333333333337</v>
      </c>
      <c r="G8548" s="33">
        <f t="shared" si="401"/>
        <v>45606.708333333336</v>
      </c>
    </row>
    <row r="8549" spans="1:7" x14ac:dyDescent="0.45">
      <c r="A8549">
        <v>0.28050000000000003</v>
      </c>
      <c r="B8549">
        <v>1.67</v>
      </c>
      <c r="C8549" t="s">
        <v>8095</v>
      </c>
      <c r="D8549" t="s">
        <v>8096</v>
      </c>
      <c r="E8549" s="32">
        <f t="shared" si="399"/>
        <v>45606</v>
      </c>
      <c r="F8549" s="51">
        <f t="shared" si="400"/>
        <v>0.72916666666666663</v>
      </c>
      <c r="G8549" s="33">
        <f t="shared" si="401"/>
        <v>45606.729166666664</v>
      </c>
    </row>
    <row r="8550" spans="1:7" x14ac:dyDescent="0.45">
      <c r="A8550">
        <v>0.62839999999999996</v>
      </c>
      <c r="B8550">
        <v>3.75</v>
      </c>
      <c r="C8550" t="s">
        <v>8096</v>
      </c>
      <c r="D8550" t="s">
        <v>8097</v>
      </c>
      <c r="E8550" s="32">
        <f t="shared" si="399"/>
        <v>45606</v>
      </c>
      <c r="F8550" s="51">
        <f t="shared" si="400"/>
        <v>0.75</v>
      </c>
      <c r="G8550" s="33">
        <f t="shared" si="401"/>
        <v>45606.75</v>
      </c>
    </row>
    <row r="8551" spans="1:7" x14ac:dyDescent="0.45">
      <c r="A8551">
        <v>0.69569999999999999</v>
      </c>
      <c r="B8551">
        <v>4.1500000000000004</v>
      </c>
      <c r="C8551" t="s">
        <v>8097</v>
      </c>
      <c r="D8551" t="s">
        <v>8098</v>
      </c>
      <c r="E8551" s="32">
        <f t="shared" si="399"/>
        <v>45606</v>
      </c>
      <c r="F8551" s="51">
        <f t="shared" si="400"/>
        <v>0.77083333333333337</v>
      </c>
      <c r="G8551" s="33">
        <f t="shared" si="401"/>
        <v>45606.770833333336</v>
      </c>
    </row>
    <row r="8552" spans="1:7" x14ac:dyDescent="0.45">
      <c r="A8552">
        <v>4.4321999999999999</v>
      </c>
      <c r="B8552">
        <v>26.44</v>
      </c>
      <c r="C8552" t="s">
        <v>8098</v>
      </c>
      <c r="D8552" t="s">
        <v>8099</v>
      </c>
      <c r="E8552" s="32">
        <f t="shared" si="399"/>
        <v>45606</v>
      </c>
      <c r="F8552" s="51">
        <f t="shared" si="400"/>
        <v>0.79166666666666663</v>
      </c>
      <c r="G8552" s="33">
        <f t="shared" si="401"/>
        <v>45606.791666666664</v>
      </c>
    </row>
    <row r="8553" spans="1:7" x14ac:dyDescent="0.45">
      <c r="A8553">
        <v>0.5161</v>
      </c>
      <c r="B8553">
        <v>3.08</v>
      </c>
      <c r="C8553" t="s">
        <v>8099</v>
      </c>
      <c r="D8553" t="s">
        <v>8100</v>
      </c>
      <c r="E8553" s="32">
        <f t="shared" si="399"/>
        <v>45606</v>
      </c>
      <c r="F8553" s="51">
        <f t="shared" si="400"/>
        <v>0.8125</v>
      </c>
      <c r="G8553" s="33">
        <f t="shared" si="401"/>
        <v>45606.8125</v>
      </c>
    </row>
    <row r="8554" spans="1:7" x14ac:dyDescent="0.45">
      <c r="A8554">
        <v>0.48249999999999998</v>
      </c>
      <c r="B8554">
        <v>2.88</v>
      </c>
      <c r="C8554" t="s">
        <v>8100</v>
      </c>
      <c r="D8554" t="s">
        <v>8101</v>
      </c>
      <c r="E8554" s="32">
        <f t="shared" si="399"/>
        <v>45606</v>
      </c>
      <c r="F8554" s="51">
        <f t="shared" si="400"/>
        <v>0.83333333333333337</v>
      </c>
      <c r="G8554" s="33">
        <f t="shared" si="401"/>
        <v>45606.833333333336</v>
      </c>
    </row>
    <row r="8555" spans="1:7" x14ac:dyDescent="0.45">
      <c r="A8555">
        <v>0.56100000000000005</v>
      </c>
      <c r="B8555">
        <v>3.35</v>
      </c>
      <c r="C8555" t="s">
        <v>8101</v>
      </c>
      <c r="D8555" t="s">
        <v>8102</v>
      </c>
      <c r="E8555" s="32">
        <f t="shared" si="399"/>
        <v>45606</v>
      </c>
      <c r="F8555" s="51">
        <f t="shared" si="400"/>
        <v>0.85416666666666663</v>
      </c>
      <c r="G8555" s="33">
        <f t="shared" si="401"/>
        <v>45606.854166666664</v>
      </c>
    </row>
    <row r="8556" spans="1:7" x14ac:dyDescent="0.45">
      <c r="A8556">
        <v>0.48249999999999998</v>
      </c>
      <c r="B8556">
        <v>2.88</v>
      </c>
      <c r="C8556" t="s">
        <v>8102</v>
      </c>
      <c r="D8556" t="s">
        <v>8103</v>
      </c>
      <c r="E8556" s="32">
        <f t="shared" si="399"/>
        <v>45606</v>
      </c>
      <c r="F8556" s="51">
        <f t="shared" si="400"/>
        <v>0.875</v>
      </c>
      <c r="G8556" s="33">
        <f t="shared" si="401"/>
        <v>45606.875</v>
      </c>
    </row>
    <row r="8557" spans="1:7" x14ac:dyDescent="0.45">
      <c r="A8557">
        <v>0.50490000000000002</v>
      </c>
      <c r="B8557">
        <v>3.01</v>
      </c>
      <c r="C8557" t="s">
        <v>8103</v>
      </c>
      <c r="D8557" t="s">
        <v>8104</v>
      </c>
      <c r="E8557" s="32">
        <f t="shared" si="399"/>
        <v>45606</v>
      </c>
      <c r="F8557" s="51">
        <f t="shared" si="400"/>
        <v>0.89583333333333337</v>
      </c>
      <c r="G8557" s="33">
        <f t="shared" si="401"/>
        <v>45606.895833333336</v>
      </c>
    </row>
    <row r="8558" spans="1:7" x14ac:dyDescent="0.45">
      <c r="A8558">
        <v>0.2132</v>
      </c>
      <c r="B8558">
        <v>1.27</v>
      </c>
      <c r="C8558" t="s">
        <v>8104</v>
      </c>
      <c r="D8558" t="s">
        <v>8105</v>
      </c>
      <c r="E8558" s="32">
        <f t="shared" si="399"/>
        <v>45606</v>
      </c>
      <c r="F8558" s="51">
        <f t="shared" si="400"/>
        <v>0.91666666666666663</v>
      </c>
      <c r="G8558" s="33">
        <f t="shared" si="401"/>
        <v>45606.916666666664</v>
      </c>
    </row>
    <row r="8559" spans="1:7" x14ac:dyDescent="0.45">
      <c r="A8559">
        <v>0</v>
      </c>
      <c r="B8559">
        <v>0</v>
      </c>
      <c r="C8559" t="s">
        <v>8105</v>
      </c>
      <c r="D8559" t="s">
        <v>8106</v>
      </c>
      <c r="E8559" s="32">
        <f t="shared" si="399"/>
        <v>45606</v>
      </c>
      <c r="F8559" s="51">
        <f t="shared" si="400"/>
        <v>0.9375</v>
      </c>
      <c r="G8559" s="33">
        <f t="shared" si="401"/>
        <v>45606.9375</v>
      </c>
    </row>
    <row r="8560" spans="1:7" x14ac:dyDescent="0.45">
      <c r="A8560">
        <v>0</v>
      </c>
      <c r="B8560">
        <v>0</v>
      </c>
      <c r="C8560" t="s">
        <v>8106</v>
      </c>
      <c r="D8560" t="s">
        <v>8107</v>
      </c>
      <c r="E8560" s="32">
        <f t="shared" si="399"/>
        <v>45606</v>
      </c>
      <c r="F8560" s="51">
        <f t="shared" si="400"/>
        <v>0.95833333333333337</v>
      </c>
      <c r="G8560" s="33">
        <f t="shared" si="401"/>
        <v>45606.958333333336</v>
      </c>
    </row>
    <row r="8561" spans="1:7" x14ac:dyDescent="0.45">
      <c r="A8561">
        <v>0</v>
      </c>
      <c r="B8561">
        <v>0</v>
      </c>
      <c r="C8561" t="s">
        <v>8107</v>
      </c>
      <c r="D8561" t="s">
        <v>8108</v>
      </c>
      <c r="E8561" s="32">
        <f t="shared" si="399"/>
        <v>45606</v>
      </c>
      <c r="F8561" s="51">
        <f t="shared" si="400"/>
        <v>0.97916666666666663</v>
      </c>
      <c r="G8561" s="33">
        <f t="shared" si="401"/>
        <v>45606.979166666664</v>
      </c>
    </row>
    <row r="8562" spans="1:7" x14ac:dyDescent="0.45">
      <c r="A8562">
        <v>0</v>
      </c>
      <c r="B8562">
        <v>0</v>
      </c>
      <c r="C8562" t="s">
        <v>8108</v>
      </c>
      <c r="D8562" t="s">
        <v>8109</v>
      </c>
      <c r="E8562" s="32">
        <f t="shared" si="399"/>
        <v>45607</v>
      </c>
      <c r="F8562" s="51">
        <f t="shared" si="400"/>
        <v>0</v>
      </c>
      <c r="G8562" s="33">
        <f t="shared" si="401"/>
        <v>45607</v>
      </c>
    </row>
    <row r="8563" spans="1:7" x14ac:dyDescent="0.45">
      <c r="A8563">
        <v>0</v>
      </c>
      <c r="B8563">
        <v>0</v>
      </c>
      <c r="C8563" t="s">
        <v>8109</v>
      </c>
      <c r="D8563" t="s">
        <v>8110</v>
      </c>
      <c r="E8563" s="32">
        <f t="shared" si="399"/>
        <v>45607</v>
      </c>
      <c r="F8563" s="51">
        <f t="shared" si="400"/>
        <v>2.0833333333333332E-2</v>
      </c>
      <c r="G8563" s="33">
        <f t="shared" si="401"/>
        <v>45607.020833333336</v>
      </c>
    </row>
    <row r="8564" spans="1:7" x14ac:dyDescent="0.45">
      <c r="A8564">
        <v>0</v>
      </c>
      <c r="B8564">
        <v>0</v>
      </c>
      <c r="C8564" t="s">
        <v>8110</v>
      </c>
      <c r="D8564" t="s">
        <v>8111</v>
      </c>
      <c r="E8564" s="32">
        <f t="shared" si="399"/>
        <v>45607</v>
      </c>
      <c r="F8564" s="51">
        <f t="shared" si="400"/>
        <v>4.1666666666666664E-2</v>
      </c>
      <c r="G8564" s="33">
        <f t="shared" si="401"/>
        <v>45607.041666666664</v>
      </c>
    </row>
    <row r="8565" spans="1:7" x14ac:dyDescent="0.45">
      <c r="A8565">
        <v>0</v>
      </c>
      <c r="B8565">
        <v>0</v>
      </c>
      <c r="C8565" t="s">
        <v>8111</v>
      </c>
      <c r="D8565" t="s">
        <v>8112</v>
      </c>
      <c r="E8565" s="32">
        <f t="shared" si="399"/>
        <v>45607</v>
      </c>
      <c r="F8565" s="51">
        <f t="shared" si="400"/>
        <v>6.25E-2</v>
      </c>
      <c r="G8565" s="33">
        <f t="shared" si="401"/>
        <v>45607.0625</v>
      </c>
    </row>
    <row r="8566" spans="1:7" x14ac:dyDescent="0.45">
      <c r="A8566">
        <v>0</v>
      </c>
      <c r="B8566">
        <v>0</v>
      </c>
      <c r="C8566" t="s">
        <v>8112</v>
      </c>
      <c r="D8566" t="s">
        <v>8113</v>
      </c>
      <c r="E8566" s="32">
        <f t="shared" si="399"/>
        <v>45607</v>
      </c>
      <c r="F8566" s="51">
        <f t="shared" si="400"/>
        <v>8.3333333333333329E-2</v>
      </c>
      <c r="G8566" s="33">
        <f t="shared" si="401"/>
        <v>45607.083333333336</v>
      </c>
    </row>
    <row r="8567" spans="1:7" x14ac:dyDescent="0.45">
      <c r="A8567">
        <v>0</v>
      </c>
      <c r="B8567">
        <v>0</v>
      </c>
      <c r="C8567" t="s">
        <v>8113</v>
      </c>
      <c r="D8567" t="s">
        <v>8114</v>
      </c>
      <c r="E8567" s="32">
        <f t="shared" si="399"/>
        <v>45607</v>
      </c>
      <c r="F8567" s="51">
        <f t="shared" si="400"/>
        <v>0.10416666666666667</v>
      </c>
      <c r="G8567" s="33">
        <f t="shared" si="401"/>
        <v>45607.104166666664</v>
      </c>
    </row>
    <row r="8568" spans="1:7" x14ac:dyDescent="0.45">
      <c r="A8568">
        <v>0</v>
      </c>
      <c r="B8568">
        <v>0</v>
      </c>
      <c r="C8568" t="s">
        <v>8114</v>
      </c>
      <c r="D8568" t="s">
        <v>8115</v>
      </c>
      <c r="E8568" s="32">
        <f t="shared" si="399"/>
        <v>45607</v>
      </c>
      <c r="F8568" s="51">
        <f t="shared" si="400"/>
        <v>0.125</v>
      </c>
      <c r="G8568" s="33">
        <f t="shared" si="401"/>
        <v>45607.125</v>
      </c>
    </row>
    <row r="8569" spans="1:7" x14ac:dyDescent="0.45">
      <c r="A8569">
        <v>0</v>
      </c>
      <c r="B8569">
        <v>0</v>
      </c>
      <c r="C8569" t="s">
        <v>8115</v>
      </c>
      <c r="D8569" t="s">
        <v>8116</v>
      </c>
      <c r="E8569" s="32">
        <f t="shared" si="399"/>
        <v>45607</v>
      </c>
      <c r="F8569" s="51">
        <f t="shared" si="400"/>
        <v>0.14583333333333334</v>
      </c>
      <c r="G8569" s="33">
        <f t="shared" si="401"/>
        <v>45607.145833333336</v>
      </c>
    </row>
    <row r="8570" spans="1:7" x14ac:dyDescent="0.45">
      <c r="A8570">
        <v>0</v>
      </c>
      <c r="B8570">
        <v>0</v>
      </c>
      <c r="C8570" t="s">
        <v>8116</v>
      </c>
      <c r="D8570" t="s">
        <v>8117</v>
      </c>
      <c r="E8570" s="32">
        <f t="shared" si="399"/>
        <v>45607</v>
      </c>
      <c r="F8570" s="51">
        <f t="shared" si="400"/>
        <v>0.16666666666666666</v>
      </c>
      <c r="G8570" s="33">
        <f t="shared" si="401"/>
        <v>45607.166666666664</v>
      </c>
    </row>
    <row r="8571" spans="1:7" x14ac:dyDescent="0.45">
      <c r="A8571">
        <v>0</v>
      </c>
      <c r="B8571">
        <v>0</v>
      </c>
      <c r="C8571" t="s">
        <v>8117</v>
      </c>
      <c r="D8571" t="s">
        <v>8118</v>
      </c>
      <c r="E8571" s="32">
        <f t="shared" si="399"/>
        <v>45607</v>
      </c>
      <c r="F8571" s="51">
        <f t="shared" si="400"/>
        <v>0.1875</v>
      </c>
      <c r="G8571" s="33">
        <f t="shared" si="401"/>
        <v>45607.1875</v>
      </c>
    </row>
    <row r="8572" spans="1:7" x14ac:dyDescent="0.45">
      <c r="A8572">
        <v>0</v>
      </c>
      <c r="B8572">
        <v>0</v>
      </c>
      <c r="C8572" t="s">
        <v>8118</v>
      </c>
      <c r="D8572" t="s">
        <v>8119</v>
      </c>
      <c r="E8572" s="32">
        <f t="shared" si="399"/>
        <v>45607</v>
      </c>
      <c r="F8572" s="51">
        <f t="shared" si="400"/>
        <v>0.20833333333333334</v>
      </c>
      <c r="G8572" s="33">
        <f t="shared" si="401"/>
        <v>45607.208333333336</v>
      </c>
    </row>
    <row r="8573" spans="1:7" x14ac:dyDescent="0.45">
      <c r="A8573">
        <v>0</v>
      </c>
      <c r="B8573">
        <v>0</v>
      </c>
      <c r="C8573" t="s">
        <v>8119</v>
      </c>
      <c r="D8573" t="s">
        <v>8120</v>
      </c>
      <c r="E8573" s="32">
        <f t="shared" si="399"/>
        <v>45607</v>
      </c>
      <c r="F8573" s="51">
        <f t="shared" si="400"/>
        <v>0.22916666666666666</v>
      </c>
      <c r="G8573" s="33">
        <f t="shared" si="401"/>
        <v>45607.229166666664</v>
      </c>
    </row>
    <row r="8574" spans="1:7" x14ac:dyDescent="0.45">
      <c r="A8574">
        <v>0</v>
      </c>
      <c r="B8574">
        <v>0</v>
      </c>
      <c r="C8574" t="s">
        <v>8120</v>
      </c>
      <c r="D8574" t="s">
        <v>8121</v>
      </c>
      <c r="E8574" s="32">
        <f t="shared" si="399"/>
        <v>45607</v>
      </c>
      <c r="F8574" s="51">
        <f t="shared" si="400"/>
        <v>0.25</v>
      </c>
      <c r="G8574" s="33">
        <f t="shared" si="401"/>
        <v>45607.25</v>
      </c>
    </row>
    <row r="8575" spans="1:7" x14ac:dyDescent="0.45">
      <c r="A8575">
        <v>0</v>
      </c>
      <c r="B8575">
        <v>0</v>
      </c>
      <c r="C8575" t="s">
        <v>8121</v>
      </c>
      <c r="D8575" t="s">
        <v>8122</v>
      </c>
      <c r="E8575" s="32">
        <f t="shared" si="399"/>
        <v>45607</v>
      </c>
      <c r="F8575" s="51">
        <f t="shared" si="400"/>
        <v>0.27083333333333331</v>
      </c>
      <c r="G8575" s="33">
        <f t="shared" si="401"/>
        <v>45607.270833333336</v>
      </c>
    </row>
    <row r="8576" spans="1:7" x14ac:dyDescent="0.45">
      <c r="A8576">
        <v>0</v>
      </c>
      <c r="B8576">
        <v>0</v>
      </c>
      <c r="C8576" t="s">
        <v>8122</v>
      </c>
      <c r="D8576" t="s">
        <v>8123</v>
      </c>
      <c r="E8576" s="32">
        <f t="shared" si="399"/>
        <v>45607</v>
      </c>
      <c r="F8576" s="51">
        <f t="shared" si="400"/>
        <v>0.29166666666666669</v>
      </c>
      <c r="G8576" s="33">
        <f t="shared" si="401"/>
        <v>45607.291666666664</v>
      </c>
    </row>
    <row r="8577" spans="1:7" x14ac:dyDescent="0.45">
      <c r="A8577">
        <v>0</v>
      </c>
      <c r="B8577">
        <v>0</v>
      </c>
      <c r="C8577" t="s">
        <v>8123</v>
      </c>
      <c r="D8577" t="s">
        <v>8124</v>
      </c>
      <c r="E8577" s="32">
        <f t="shared" si="399"/>
        <v>45607</v>
      </c>
      <c r="F8577" s="51">
        <f t="shared" si="400"/>
        <v>0.3125</v>
      </c>
      <c r="G8577" s="33">
        <f t="shared" si="401"/>
        <v>45607.3125</v>
      </c>
    </row>
    <row r="8578" spans="1:7" x14ac:dyDescent="0.45">
      <c r="A8578">
        <v>0</v>
      </c>
      <c r="B8578">
        <v>0</v>
      </c>
      <c r="C8578" t="s">
        <v>8124</v>
      </c>
      <c r="D8578" t="s">
        <v>8125</v>
      </c>
      <c r="E8578" s="32">
        <f t="shared" si="399"/>
        <v>45607</v>
      </c>
      <c r="F8578" s="51">
        <f t="shared" si="400"/>
        <v>0.33333333333333331</v>
      </c>
      <c r="G8578" s="33">
        <f t="shared" si="401"/>
        <v>45607.333333333336</v>
      </c>
    </row>
    <row r="8579" spans="1:7" x14ac:dyDescent="0.45">
      <c r="A8579">
        <v>0</v>
      </c>
      <c r="B8579">
        <v>0</v>
      </c>
      <c r="C8579" t="s">
        <v>8125</v>
      </c>
      <c r="D8579" t="s">
        <v>8126</v>
      </c>
      <c r="E8579" s="32">
        <f t="shared" si="399"/>
        <v>45607</v>
      </c>
      <c r="F8579" s="51">
        <f t="shared" si="400"/>
        <v>0.35416666666666669</v>
      </c>
      <c r="G8579" s="33">
        <f t="shared" si="401"/>
        <v>45607.354166666664</v>
      </c>
    </row>
    <row r="8580" spans="1:7" x14ac:dyDescent="0.45">
      <c r="A8580">
        <v>0.35909999999999997</v>
      </c>
      <c r="B8580">
        <v>2.14</v>
      </c>
      <c r="C8580" t="s">
        <v>8126</v>
      </c>
      <c r="D8580" t="s">
        <v>8127</v>
      </c>
      <c r="E8580" s="32">
        <f t="shared" ref="E8580:E8643" si="402">DATE(MID(C8580,2,4),MID(C8580,7,2),MID(C8580,10,2))</f>
        <v>45607</v>
      </c>
      <c r="F8580" s="51">
        <f t="shared" ref="F8580:F8643" si="403">TIME(MID(C8580,13,2),MID(C8580,16,2),0)</f>
        <v>0.375</v>
      </c>
      <c r="G8580" s="33">
        <f t="shared" ref="G8580:G8643" si="404">E8580+F8580</f>
        <v>45607.375</v>
      </c>
    </row>
    <row r="8581" spans="1:7" x14ac:dyDescent="0.45">
      <c r="A8581">
        <v>0</v>
      </c>
      <c r="B8581">
        <v>0</v>
      </c>
      <c r="C8581" t="s">
        <v>8127</v>
      </c>
      <c r="D8581" t="s">
        <v>8128</v>
      </c>
      <c r="E8581" s="32">
        <f t="shared" si="402"/>
        <v>45607</v>
      </c>
      <c r="F8581" s="51">
        <f t="shared" si="403"/>
        <v>0.39583333333333331</v>
      </c>
      <c r="G8581" s="33">
        <f t="shared" si="404"/>
        <v>45607.395833333336</v>
      </c>
    </row>
    <row r="8582" spans="1:7" x14ac:dyDescent="0.45">
      <c r="A8582">
        <v>0.41520000000000001</v>
      </c>
      <c r="B8582">
        <v>2.48</v>
      </c>
      <c r="C8582" t="s">
        <v>8128</v>
      </c>
      <c r="D8582" t="s">
        <v>8129</v>
      </c>
      <c r="E8582" s="32">
        <f t="shared" si="402"/>
        <v>45607</v>
      </c>
      <c r="F8582" s="51">
        <f t="shared" si="403"/>
        <v>0.41666666666666669</v>
      </c>
      <c r="G8582" s="33">
        <f t="shared" si="404"/>
        <v>45607.416666666664</v>
      </c>
    </row>
    <row r="8583" spans="1:7" x14ac:dyDescent="0.45">
      <c r="A8583">
        <v>0</v>
      </c>
      <c r="B8583">
        <v>0</v>
      </c>
      <c r="C8583" t="s">
        <v>8129</v>
      </c>
      <c r="D8583" t="s">
        <v>8130</v>
      </c>
      <c r="E8583" s="32">
        <f t="shared" si="402"/>
        <v>45607</v>
      </c>
      <c r="F8583" s="51">
        <f t="shared" si="403"/>
        <v>0.4375</v>
      </c>
      <c r="G8583" s="33">
        <f t="shared" si="404"/>
        <v>45607.4375</v>
      </c>
    </row>
    <row r="8584" spans="1:7" x14ac:dyDescent="0.45">
      <c r="A8584">
        <v>0</v>
      </c>
      <c r="B8584">
        <v>0</v>
      </c>
      <c r="C8584" t="s">
        <v>8130</v>
      </c>
      <c r="D8584" t="s">
        <v>8131</v>
      </c>
      <c r="E8584" s="32">
        <f t="shared" si="402"/>
        <v>45607</v>
      </c>
      <c r="F8584" s="51">
        <f t="shared" si="403"/>
        <v>0.45833333333333331</v>
      </c>
      <c r="G8584" s="33">
        <f t="shared" si="404"/>
        <v>45607.458333333336</v>
      </c>
    </row>
    <row r="8585" spans="1:7" x14ac:dyDescent="0.45">
      <c r="A8585">
        <v>0.50490000000000002</v>
      </c>
      <c r="B8585">
        <v>3.01</v>
      </c>
      <c r="C8585" t="s">
        <v>8131</v>
      </c>
      <c r="D8585" t="s">
        <v>8132</v>
      </c>
      <c r="E8585" s="32">
        <f t="shared" si="402"/>
        <v>45607</v>
      </c>
      <c r="F8585" s="51">
        <f t="shared" si="403"/>
        <v>0.47916666666666669</v>
      </c>
      <c r="G8585" s="33">
        <f t="shared" si="404"/>
        <v>45607.479166666664</v>
      </c>
    </row>
    <row r="8586" spans="1:7" x14ac:dyDescent="0.45">
      <c r="A8586">
        <v>0</v>
      </c>
      <c r="B8586">
        <v>0</v>
      </c>
      <c r="C8586" t="s">
        <v>8132</v>
      </c>
      <c r="D8586" t="s">
        <v>8133</v>
      </c>
      <c r="E8586" s="32">
        <f t="shared" si="402"/>
        <v>45607</v>
      </c>
      <c r="F8586" s="51">
        <f t="shared" si="403"/>
        <v>0.5</v>
      </c>
      <c r="G8586" s="33">
        <f t="shared" si="404"/>
        <v>45607.5</v>
      </c>
    </row>
    <row r="8587" spans="1:7" x14ac:dyDescent="0.45">
      <c r="A8587">
        <v>0</v>
      </c>
      <c r="B8587">
        <v>0</v>
      </c>
      <c r="C8587" t="s">
        <v>8133</v>
      </c>
      <c r="D8587" t="s">
        <v>8134</v>
      </c>
      <c r="E8587" s="32">
        <f t="shared" si="402"/>
        <v>45607</v>
      </c>
      <c r="F8587" s="51">
        <f t="shared" si="403"/>
        <v>0.52083333333333337</v>
      </c>
      <c r="G8587" s="33">
        <f t="shared" si="404"/>
        <v>45607.520833333336</v>
      </c>
    </row>
    <row r="8588" spans="1:7" x14ac:dyDescent="0.45">
      <c r="A8588">
        <v>0</v>
      </c>
      <c r="B8588">
        <v>0</v>
      </c>
      <c r="C8588" t="s">
        <v>8134</v>
      </c>
      <c r="D8588" t="s">
        <v>8135</v>
      </c>
      <c r="E8588" s="32">
        <f t="shared" si="402"/>
        <v>45607</v>
      </c>
      <c r="F8588" s="51">
        <f t="shared" si="403"/>
        <v>0.54166666666666663</v>
      </c>
      <c r="G8588" s="33">
        <f t="shared" si="404"/>
        <v>45607.541666666664</v>
      </c>
    </row>
    <row r="8589" spans="1:7" x14ac:dyDescent="0.45">
      <c r="A8589">
        <v>0</v>
      </c>
      <c r="B8589">
        <v>0</v>
      </c>
      <c r="C8589" t="s">
        <v>8135</v>
      </c>
      <c r="D8589" t="s">
        <v>8136</v>
      </c>
      <c r="E8589" s="32">
        <f t="shared" si="402"/>
        <v>45607</v>
      </c>
      <c r="F8589" s="51">
        <f t="shared" si="403"/>
        <v>0.5625</v>
      </c>
      <c r="G8589" s="33">
        <f t="shared" si="404"/>
        <v>45607.5625</v>
      </c>
    </row>
    <row r="8590" spans="1:7" x14ac:dyDescent="0.45">
      <c r="A8590">
        <v>0</v>
      </c>
      <c r="B8590">
        <v>0</v>
      </c>
      <c r="C8590" t="s">
        <v>8136</v>
      </c>
      <c r="D8590" t="s">
        <v>8137</v>
      </c>
      <c r="E8590" s="32">
        <f t="shared" si="402"/>
        <v>45607</v>
      </c>
      <c r="F8590" s="51">
        <f t="shared" si="403"/>
        <v>0.58333333333333337</v>
      </c>
      <c r="G8590" s="33">
        <f t="shared" si="404"/>
        <v>45607.583333333336</v>
      </c>
    </row>
    <row r="8591" spans="1:7" x14ac:dyDescent="0.45">
      <c r="A8591">
        <v>0</v>
      </c>
      <c r="B8591">
        <v>0</v>
      </c>
      <c r="C8591" t="s">
        <v>8137</v>
      </c>
      <c r="D8591" t="s">
        <v>8138</v>
      </c>
      <c r="E8591" s="32">
        <f t="shared" si="402"/>
        <v>45607</v>
      </c>
      <c r="F8591" s="51">
        <f t="shared" si="403"/>
        <v>0.60416666666666663</v>
      </c>
      <c r="G8591" s="33">
        <f t="shared" si="404"/>
        <v>45607.604166666664</v>
      </c>
    </row>
    <row r="8592" spans="1:7" x14ac:dyDescent="0.45">
      <c r="A8592">
        <v>0</v>
      </c>
      <c r="B8592">
        <v>0</v>
      </c>
      <c r="C8592" t="s">
        <v>8138</v>
      </c>
      <c r="D8592" t="s">
        <v>8139</v>
      </c>
      <c r="E8592" s="32">
        <f t="shared" si="402"/>
        <v>45607</v>
      </c>
      <c r="F8592" s="51">
        <f t="shared" si="403"/>
        <v>0.625</v>
      </c>
      <c r="G8592" s="33">
        <f t="shared" si="404"/>
        <v>45607.625</v>
      </c>
    </row>
    <row r="8593" spans="1:7" x14ac:dyDescent="0.45">
      <c r="A8593">
        <v>1.2343</v>
      </c>
      <c r="B8593">
        <v>7.36</v>
      </c>
      <c r="C8593" t="s">
        <v>8139</v>
      </c>
      <c r="D8593" t="s">
        <v>8140</v>
      </c>
      <c r="E8593" s="32">
        <f t="shared" si="402"/>
        <v>45607</v>
      </c>
      <c r="F8593" s="51">
        <f t="shared" si="403"/>
        <v>0.64583333333333337</v>
      </c>
      <c r="G8593" s="33">
        <f t="shared" si="404"/>
        <v>45607.645833333336</v>
      </c>
    </row>
    <row r="8594" spans="1:7" x14ac:dyDescent="0.45">
      <c r="A8594">
        <v>1.7055</v>
      </c>
      <c r="B8594">
        <v>10.17</v>
      </c>
      <c r="C8594" t="s">
        <v>8140</v>
      </c>
      <c r="D8594" t="s">
        <v>8141</v>
      </c>
      <c r="E8594" s="32">
        <f t="shared" si="402"/>
        <v>45607</v>
      </c>
      <c r="F8594" s="51">
        <f t="shared" si="403"/>
        <v>0.66666666666666663</v>
      </c>
      <c r="G8594" s="33">
        <f t="shared" si="404"/>
        <v>45607.666666666664</v>
      </c>
    </row>
    <row r="8595" spans="1:7" x14ac:dyDescent="0.45">
      <c r="A8595">
        <v>0.90890000000000004</v>
      </c>
      <c r="B8595">
        <v>5.42</v>
      </c>
      <c r="C8595" t="s">
        <v>8141</v>
      </c>
      <c r="D8595" t="s">
        <v>8142</v>
      </c>
      <c r="E8595" s="32">
        <f t="shared" si="402"/>
        <v>45607</v>
      </c>
      <c r="F8595" s="51">
        <f t="shared" si="403"/>
        <v>0.6875</v>
      </c>
      <c r="G8595" s="33">
        <f t="shared" si="404"/>
        <v>45607.6875</v>
      </c>
    </row>
    <row r="8596" spans="1:7" x14ac:dyDescent="0.45">
      <c r="A8596">
        <v>1.1108</v>
      </c>
      <c r="B8596">
        <v>6.63</v>
      </c>
      <c r="C8596" t="s">
        <v>8142</v>
      </c>
      <c r="D8596" t="s">
        <v>8143</v>
      </c>
      <c r="E8596" s="32">
        <f t="shared" si="402"/>
        <v>45607</v>
      </c>
      <c r="F8596" s="51">
        <f t="shared" si="403"/>
        <v>0.70833333333333337</v>
      </c>
      <c r="G8596" s="33">
        <f t="shared" si="404"/>
        <v>45607.708333333336</v>
      </c>
    </row>
    <row r="8597" spans="1:7" x14ac:dyDescent="0.45">
      <c r="A8597">
        <v>0.54979999999999996</v>
      </c>
      <c r="B8597">
        <v>3.28</v>
      </c>
      <c r="C8597" t="s">
        <v>8143</v>
      </c>
      <c r="D8597" t="s">
        <v>8144</v>
      </c>
      <c r="E8597" s="32">
        <f t="shared" si="402"/>
        <v>45607</v>
      </c>
      <c r="F8597" s="51">
        <f t="shared" si="403"/>
        <v>0.72916666666666663</v>
      </c>
      <c r="G8597" s="33">
        <f t="shared" si="404"/>
        <v>45607.729166666664</v>
      </c>
    </row>
    <row r="8598" spans="1:7" x14ac:dyDescent="0.45">
      <c r="A8598">
        <v>0.5161</v>
      </c>
      <c r="B8598">
        <v>3.08</v>
      </c>
      <c r="C8598" t="s">
        <v>8144</v>
      </c>
      <c r="D8598" t="s">
        <v>8145</v>
      </c>
      <c r="E8598" s="32">
        <f t="shared" si="402"/>
        <v>45607</v>
      </c>
      <c r="F8598" s="51">
        <f t="shared" si="403"/>
        <v>0.75</v>
      </c>
      <c r="G8598" s="33">
        <f t="shared" si="404"/>
        <v>45607.75</v>
      </c>
    </row>
    <row r="8599" spans="1:7" x14ac:dyDescent="0.45">
      <c r="A8599">
        <v>1.0210999999999999</v>
      </c>
      <c r="B8599">
        <v>6.09</v>
      </c>
      <c r="C8599" t="s">
        <v>8145</v>
      </c>
      <c r="D8599" t="s">
        <v>8146</v>
      </c>
      <c r="E8599" s="32">
        <f t="shared" si="402"/>
        <v>45607</v>
      </c>
      <c r="F8599" s="51">
        <f t="shared" si="403"/>
        <v>0.77083333333333337</v>
      </c>
      <c r="G8599" s="33">
        <f t="shared" si="404"/>
        <v>45607.770833333336</v>
      </c>
    </row>
    <row r="8600" spans="1:7" x14ac:dyDescent="0.45">
      <c r="A8600">
        <v>2.2890000000000001</v>
      </c>
      <c r="B8600">
        <v>13.66</v>
      </c>
      <c r="C8600" t="s">
        <v>8146</v>
      </c>
      <c r="D8600" t="s">
        <v>8147</v>
      </c>
      <c r="E8600" s="32">
        <f t="shared" si="402"/>
        <v>45607</v>
      </c>
      <c r="F8600" s="51">
        <f t="shared" si="403"/>
        <v>0.79166666666666663</v>
      </c>
      <c r="G8600" s="33">
        <f t="shared" si="404"/>
        <v>45607.791666666664</v>
      </c>
    </row>
    <row r="8601" spans="1:7" x14ac:dyDescent="0.45">
      <c r="A8601">
        <v>1.627</v>
      </c>
      <c r="B8601">
        <v>9.7100000000000009</v>
      </c>
      <c r="C8601" t="s">
        <v>8147</v>
      </c>
      <c r="D8601" t="s">
        <v>8148</v>
      </c>
      <c r="E8601" s="32">
        <f t="shared" si="402"/>
        <v>45607</v>
      </c>
      <c r="F8601" s="51">
        <f t="shared" si="403"/>
        <v>0.8125</v>
      </c>
      <c r="G8601" s="33">
        <f t="shared" si="404"/>
        <v>45607.8125</v>
      </c>
    </row>
    <row r="8602" spans="1:7" x14ac:dyDescent="0.45">
      <c r="A8602">
        <v>1.5371999999999999</v>
      </c>
      <c r="B8602">
        <v>9.17</v>
      </c>
      <c r="C8602" t="s">
        <v>8148</v>
      </c>
      <c r="D8602" t="s">
        <v>8149</v>
      </c>
      <c r="E8602" s="32">
        <f t="shared" si="402"/>
        <v>45607</v>
      </c>
      <c r="F8602" s="51">
        <f t="shared" si="403"/>
        <v>0.83333333333333337</v>
      </c>
      <c r="G8602" s="33">
        <f t="shared" si="404"/>
        <v>45607.833333333336</v>
      </c>
    </row>
    <row r="8603" spans="1:7" x14ac:dyDescent="0.45">
      <c r="A8603">
        <v>0</v>
      </c>
      <c r="B8603">
        <v>0</v>
      </c>
      <c r="C8603" t="s">
        <v>8149</v>
      </c>
      <c r="D8603" t="s">
        <v>8150</v>
      </c>
      <c r="E8603" s="32">
        <f t="shared" si="402"/>
        <v>45607</v>
      </c>
      <c r="F8603" s="51">
        <f t="shared" si="403"/>
        <v>0.85416666666666663</v>
      </c>
      <c r="G8603" s="33">
        <f t="shared" si="404"/>
        <v>45607.854166666664</v>
      </c>
    </row>
    <row r="8604" spans="1:7" x14ac:dyDescent="0.45">
      <c r="A8604">
        <v>0</v>
      </c>
      <c r="B8604">
        <v>0</v>
      </c>
      <c r="C8604" t="s">
        <v>8150</v>
      </c>
      <c r="D8604" t="s">
        <v>8151</v>
      </c>
      <c r="E8604" s="32">
        <f t="shared" si="402"/>
        <v>45607</v>
      </c>
      <c r="F8604" s="51">
        <f t="shared" si="403"/>
        <v>0.875</v>
      </c>
      <c r="G8604" s="33">
        <f t="shared" si="404"/>
        <v>45607.875</v>
      </c>
    </row>
    <row r="8605" spans="1:7" x14ac:dyDescent="0.45">
      <c r="A8605">
        <v>0</v>
      </c>
      <c r="B8605">
        <v>0</v>
      </c>
      <c r="C8605" t="s">
        <v>8151</v>
      </c>
      <c r="D8605" t="s">
        <v>8152</v>
      </c>
      <c r="E8605" s="32">
        <f t="shared" si="402"/>
        <v>45607</v>
      </c>
      <c r="F8605" s="51">
        <f t="shared" si="403"/>
        <v>0.89583333333333337</v>
      </c>
      <c r="G8605" s="33">
        <f t="shared" si="404"/>
        <v>45607.895833333336</v>
      </c>
    </row>
    <row r="8606" spans="1:7" x14ac:dyDescent="0.45">
      <c r="A8606">
        <v>0</v>
      </c>
      <c r="B8606">
        <v>0</v>
      </c>
      <c r="C8606" t="s">
        <v>8152</v>
      </c>
      <c r="D8606" t="s">
        <v>8153</v>
      </c>
      <c r="E8606" s="32">
        <f t="shared" si="402"/>
        <v>45607</v>
      </c>
      <c r="F8606" s="51">
        <f t="shared" si="403"/>
        <v>0.91666666666666663</v>
      </c>
      <c r="G8606" s="33">
        <f t="shared" si="404"/>
        <v>45607.916666666664</v>
      </c>
    </row>
    <row r="8607" spans="1:7" x14ac:dyDescent="0.45">
      <c r="A8607">
        <v>0</v>
      </c>
      <c r="B8607">
        <v>0</v>
      </c>
      <c r="C8607" t="s">
        <v>8153</v>
      </c>
      <c r="D8607" t="s">
        <v>8154</v>
      </c>
      <c r="E8607" s="32">
        <f t="shared" si="402"/>
        <v>45607</v>
      </c>
      <c r="F8607" s="51">
        <f t="shared" si="403"/>
        <v>0.9375</v>
      </c>
      <c r="G8607" s="33">
        <f t="shared" si="404"/>
        <v>45607.9375</v>
      </c>
    </row>
    <row r="8608" spans="1:7" x14ac:dyDescent="0.45">
      <c r="A8608">
        <v>0</v>
      </c>
      <c r="B8608">
        <v>0</v>
      </c>
      <c r="C8608" t="s">
        <v>8154</v>
      </c>
      <c r="D8608" t="s">
        <v>8155</v>
      </c>
      <c r="E8608" s="32">
        <f t="shared" si="402"/>
        <v>45607</v>
      </c>
      <c r="F8608" s="51">
        <f t="shared" si="403"/>
        <v>0.95833333333333337</v>
      </c>
      <c r="G8608" s="33">
        <f t="shared" si="404"/>
        <v>45607.958333333336</v>
      </c>
    </row>
    <row r="8609" spans="1:7" x14ac:dyDescent="0.45">
      <c r="A8609">
        <v>0</v>
      </c>
      <c r="B8609">
        <v>0</v>
      </c>
      <c r="C8609" t="s">
        <v>8155</v>
      </c>
      <c r="D8609" t="s">
        <v>8156</v>
      </c>
      <c r="E8609" s="32">
        <f t="shared" si="402"/>
        <v>45607</v>
      </c>
      <c r="F8609" s="51">
        <f t="shared" si="403"/>
        <v>0.97916666666666663</v>
      </c>
      <c r="G8609" s="33">
        <f t="shared" si="404"/>
        <v>45607.979166666664</v>
      </c>
    </row>
    <row r="8610" spans="1:7" x14ac:dyDescent="0.45">
      <c r="A8610">
        <v>0</v>
      </c>
      <c r="B8610">
        <v>0</v>
      </c>
      <c r="C8610" t="s">
        <v>8156</v>
      </c>
      <c r="D8610" t="s">
        <v>8157</v>
      </c>
      <c r="E8610" s="32">
        <f t="shared" si="402"/>
        <v>45608</v>
      </c>
      <c r="F8610" s="51">
        <f t="shared" si="403"/>
        <v>0</v>
      </c>
      <c r="G8610" s="33">
        <f t="shared" si="404"/>
        <v>45608</v>
      </c>
    </row>
    <row r="8611" spans="1:7" x14ac:dyDescent="0.45">
      <c r="A8611">
        <v>0</v>
      </c>
      <c r="B8611">
        <v>0</v>
      </c>
      <c r="C8611" t="s">
        <v>8157</v>
      </c>
      <c r="D8611" t="s">
        <v>8158</v>
      </c>
      <c r="E8611" s="32">
        <f t="shared" si="402"/>
        <v>45608</v>
      </c>
      <c r="F8611" s="51">
        <f t="shared" si="403"/>
        <v>2.0833333333333332E-2</v>
      </c>
      <c r="G8611" s="33">
        <f t="shared" si="404"/>
        <v>45608.020833333336</v>
      </c>
    </row>
    <row r="8612" spans="1:7" x14ac:dyDescent="0.45">
      <c r="A8612">
        <v>0</v>
      </c>
      <c r="B8612">
        <v>0</v>
      </c>
      <c r="C8612" t="s">
        <v>8158</v>
      </c>
      <c r="D8612" t="s">
        <v>8159</v>
      </c>
      <c r="E8612" s="32">
        <f t="shared" si="402"/>
        <v>45608</v>
      </c>
      <c r="F8612" s="51">
        <f t="shared" si="403"/>
        <v>4.1666666666666664E-2</v>
      </c>
      <c r="G8612" s="33">
        <f t="shared" si="404"/>
        <v>45608.041666666664</v>
      </c>
    </row>
    <row r="8613" spans="1:7" x14ac:dyDescent="0.45">
      <c r="A8613">
        <v>0</v>
      </c>
      <c r="B8613">
        <v>0</v>
      </c>
      <c r="C8613" t="s">
        <v>8159</v>
      </c>
      <c r="D8613" t="s">
        <v>8160</v>
      </c>
      <c r="E8613" s="32">
        <f t="shared" si="402"/>
        <v>45608</v>
      </c>
      <c r="F8613" s="51">
        <f t="shared" si="403"/>
        <v>6.25E-2</v>
      </c>
      <c r="G8613" s="33">
        <f t="shared" si="404"/>
        <v>45608.0625</v>
      </c>
    </row>
    <row r="8614" spans="1:7" x14ac:dyDescent="0.45">
      <c r="A8614">
        <v>0</v>
      </c>
      <c r="B8614">
        <v>0</v>
      </c>
      <c r="C8614" t="s">
        <v>8160</v>
      </c>
      <c r="D8614" t="s">
        <v>8161</v>
      </c>
      <c r="E8614" s="32">
        <f t="shared" si="402"/>
        <v>45608</v>
      </c>
      <c r="F8614" s="51">
        <f t="shared" si="403"/>
        <v>8.3333333333333329E-2</v>
      </c>
      <c r="G8614" s="33">
        <f t="shared" si="404"/>
        <v>45608.083333333336</v>
      </c>
    </row>
    <row r="8615" spans="1:7" x14ac:dyDescent="0.45">
      <c r="A8615">
        <v>0</v>
      </c>
      <c r="B8615">
        <v>0</v>
      </c>
      <c r="C8615" t="s">
        <v>8161</v>
      </c>
      <c r="D8615" t="s">
        <v>8162</v>
      </c>
      <c r="E8615" s="32">
        <f t="shared" si="402"/>
        <v>45608</v>
      </c>
      <c r="F8615" s="51">
        <f t="shared" si="403"/>
        <v>0.10416666666666667</v>
      </c>
      <c r="G8615" s="33">
        <f t="shared" si="404"/>
        <v>45608.104166666664</v>
      </c>
    </row>
    <row r="8616" spans="1:7" x14ac:dyDescent="0.45">
      <c r="A8616">
        <v>0</v>
      </c>
      <c r="B8616">
        <v>0</v>
      </c>
      <c r="C8616" t="s">
        <v>8162</v>
      </c>
      <c r="D8616" t="s">
        <v>8163</v>
      </c>
      <c r="E8616" s="32">
        <f t="shared" si="402"/>
        <v>45608</v>
      </c>
      <c r="F8616" s="51">
        <f t="shared" si="403"/>
        <v>0.125</v>
      </c>
      <c r="G8616" s="33">
        <f t="shared" si="404"/>
        <v>45608.125</v>
      </c>
    </row>
    <row r="8617" spans="1:7" x14ac:dyDescent="0.45">
      <c r="A8617">
        <v>0</v>
      </c>
      <c r="B8617">
        <v>0</v>
      </c>
      <c r="C8617" t="s">
        <v>8163</v>
      </c>
      <c r="D8617" t="s">
        <v>8164</v>
      </c>
      <c r="E8617" s="32">
        <f t="shared" si="402"/>
        <v>45608</v>
      </c>
      <c r="F8617" s="51">
        <f t="shared" si="403"/>
        <v>0.14583333333333334</v>
      </c>
      <c r="G8617" s="33">
        <f t="shared" si="404"/>
        <v>45608.145833333336</v>
      </c>
    </row>
    <row r="8618" spans="1:7" x14ac:dyDescent="0.45">
      <c r="A8618">
        <v>0</v>
      </c>
      <c r="B8618">
        <v>0</v>
      </c>
      <c r="C8618" t="s">
        <v>8164</v>
      </c>
      <c r="D8618" t="s">
        <v>8165</v>
      </c>
      <c r="E8618" s="32">
        <f t="shared" si="402"/>
        <v>45608</v>
      </c>
      <c r="F8618" s="51">
        <f t="shared" si="403"/>
        <v>0.16666666666666666</v>
      </c>
      <c r="G8618" s="33">
        <f t="shared" si="404"/>
        <v>45608.166666666664</v>
      </c>
    </row>
    <row r="8619" spans="1:7" x14ac:dyDescent="0.45">
      <c r="A8619">
        <v>0</v>
      </c>
      <c r="B8619">
        <v>0</v>
      </c>
      <c r="C8619" t="s">
        <v>8165</v>
      </c>
      <c r="D8619" t="s">
        <v>8166</v>
      </c>
      <c r="E8619" s="32">
        <f t="shared" si="402"/>
        <v>45608</v>
      </c>
      <c r="F8619" s="51">
        <f t="shared" si="403"/>
        <v>0.1875</v>
      </c>
      <c r="G8619" s="33">
        <f t="shared" si="404"/>
        <v>45608.1875</v>
      </c>
    </row>
    <row r="8620" spans="1:7" x14ac:dyDescent="0.45">
      <c r="A8620">
        <v>0</v>
      </c>
      <c r="B8620">
        <v>0</v>
      </c>
      <c r="C8620" t="s">
        <v>8166</v>
      </c>
      <c r="D8620" t="s">
        <v>8167</v>
      </c>
      <c r="E8620" s="32">
        <f t="shared" si="402"/>
        <v>45608</v>
      </c>
      <c r="F8620" s="51">
        <f t="shared" si="403"/>
        <v>0.20833333333333334</v>
      </c>
      <c r="G8620" s="33">
        <f t="shared" si="404"/>
        <v>45608.208333333336</v>
      </c>
    </row>
    <row r="8621" spans="1:7" x14ac:dyDescent="0.45">
      <c r="A8621">
        <v>0</v>
      </c>
      <c r="B8621">
        <v>0</v>
      </c>
      <c r="C8621" t="s">
        <v>8167</v>
      </c>
      <c r="D8621" t="s">
        <v>8168</v>
      </c>
      <c r="E8621" s="32">
        <f t="shared" si="402"/>
        <v>45608</v>
      </c>
      <c r="F8621" s="51">
        <f t="shared" si="403"/>
        <v>0.22916666666666666</v>
      </c>
      <c r="G8621" s="33">
        <f t="shared" si="404"/>
        <v>45608.229166666664</v>
      </c>
    </row>
    <row r="8622" spans="1:7" x14ac:dyDescent="0.45">
      <c r="A8622">
        <v>0.26929999999999998</v>
      </c>
      <c r="B8622">
        <v>1.61</v>
      </c>
      <c r="C8622" t="s">
        <v>8168</v>
      </c>
      <c r="D8622" t="s">
        <v>8169</v>
      </c>
      <c r="E8622" s="32">
        <f t="shared" si="402"/>
        <v>45608</v>
      </c>
      <c r="F8622" s="51">
        <f t="shared" si="403"/>
        <v>0.25</v>
      </c>
      <c r="G8622" s="33">
        <f t="shared" si="404"/>
        <v>45608.25</v>
      </c>
    </row>
    <row r="8623" spans="1:7" x14ac:dyDescent="0.45">
      <c r="A8623">
        <v>3.2989000000000002</v>
      </c>
      <c r="B8623">
        <v>19.68</v>
      </c>
      <c r="C8623" t="s">
        <v>8169</v>
      </c>
      <c r="D8623" t="s">
        <v>8170</v>
      </c>
      <c r="E8623" s="32">
        <f t="shared" si="402"/>
        <v>45608</v>
      </c>
      <c r="F8623" s="51">
        <f t="shared" si="403"/>
        <v>0.27083333333333331</v>
      </c>
      <c r="G8623" s="33">
        <f t="shared" si="404"/>
        <v>45608.270833333336</v>
      </c>
    </row>
    <row r="8624" spans="1:7" x14ac:dyDescent="0.45">
      <c r="A8624">
        <v>1.4699</v>
      </c>
      <c r="B8624">
        <v>8.77</v>
      </c>
      <c r="C8624" t="s">
        <v>8170</v>
      </c>
      <c r="D8624" t="s">
        <v>8171</v>
      </c>
      <c r="E8624" s="32">
        <f t="shared" si="402"/>
        <v>45608</v>
      </c>
      <c r="F8624" s="51">
        <f t="shared" si="403"/>
        <v>0.29166666666666669</v>
      </c>
      <c r="G8624" s="33">
        <f t="shared" si="404"/>
        <v>45608.291666666664</v>
      </c>
    </row>
    <row r="8625" spans="1:7" x14ac:dyDescent="0.45">
      <c r="A8625">
        <v>1.6607000000000001</v>
      </c>
      <c r="B8625">
        <v>9.91</v>
      </c>
      <c r="C8625" t="s">
        <v>8171</v>
      </c>
      <c r="D8625" t="s">
        <v>8172</v>
      </c>
      <c r="E8625" s="32">
        <f t="shared" si="402"/>
        <v>45608</v>
      </c>
      <c r="F8625" s="51">
        <f t="shared" si="403"/>
        <v>0.3125</v>
      </c>
      <c r="G8625" s="33">
        <f t="shared" si="404"/>
        <v>45608.3125</v>
      </c>
    </row>
    <row r="8626" spans="1:7" x14ac:dyDescent="0.45">
      <c r="A8626">
        <v>0.57230000000000003</v>
      </c>
      <c r="B8626">
        <v>3.41</v>
      </c>
      <c r="C8626" t="s">
        <v>8172</v>
      </c>
      <c r="D8626" t="s">
        <v>8173</v>
      </c>
      <c r="E8626" s="32">
        <f t="shared" si="402"/>
        <v>45608</v>
      </c>
      <c r="F8626" s="51">
        <f t="shared" si="403"/>
        <v>0.33333333333333331</v>
      </c>
      <c r="G8626" s="33">
        <f t="shared" si="404"/>
        <v>45608.333333333336</v>
      </c>
    </row>
    <row r="8627" spans="1:7" x14ac:dyDescent="0.45">
      <c r="A8627">
        <v>0</v>
      </c>
      <c r="B8627">
        <v>0</v>
      </c>
      <c r="C8627" t="s">
        <v>8173</v>
      </c>
      <c r="D8627" t="s">
        <v>8174</v>
      </c>
      <c r="E8627" s="32">
        <f t="shared" si="402"/>
        <v>45608</v>
      </c>
      <c r="F8627" s="51">
        <f t="shared" si="403"/>
        <v>0.35416666666666669</v>
      </c>
      <c r="G8627" s="33">
        <f t="shared" si="404"/>
        <v>45608.354166666664</v>
      </c>
    </row>
    <row r="8628" spans="1:7" x14ac:dyDescent="0.45">
      <c r="A8628">
        <v>0</v>
      </c>
      <c r="B8628">
        <v>0</v>
      </c>
      <c r="C8628" t="s">
        <v>8174</v>
      </c>
      <c r="D8628" t="s">
        <v>8175</v>
      </c>
      <c r="E8628" s="32">
        <f t="shared" si="402"/>
        <v>45608</v>
      </c>
      <c r="F8628" s="51">
        <f t="shared" si="403"/>
        <v>0.375</v>
      </c>
      <c r="G8628" s="33">
        <f t="shared" si="404"/>
        <v>45608.375</v>
      </c>
    </row>
    <row r="8629" spans="1:7" x14ac:dyDescent="0.45">
      <c r="A8629">
        <v>0</v>
      </c>
      <c r="B8629">
        <v>0</v>
      </c>
      <c r="C8629" t="s">
        <v>8175</v>
      </c>
      <c r="D8629" t="s">
        <v>8176</v>
      </c>
      <c r="E8629" s="32">
        <f t="shared" si="402"/>
        <v>45608</v>
      </c>
      <c r="F8629" s="51">
        <f t="shared" si="403"/>
        <v>0.39583333333333331</v>
      </c>
      <c r="G8629" s="33">
        <f t="shared" si="404"/>
        <v>45608.395833333336</v>
      </c>
    </row>
    <row r="8630" spans="1:7" x14ac:dyDescent="0.45">
      <c r="A8630">
        <v>0</v>
      </c>
      <c r="B8630">
        <v>0</v>
      </c>
      <c r="C8630" t="s">
        <v>8176</v>
      </c>
      <c r="D8630" t="s">
        <v>8177</v>
      </c>
      <c r="E8630" s="32">
        <f t="shared" si="402"/>
        <v>45608</v>
      </c>
      <c r="F8630" s="51">
        <f t="shared" si="403"/>
        <v>0.41666666666666669</v>
      </c>
      <c r="G8630" s="33">
        <f t="shared" si="404"/>
        <v>45608.416666666664</v>
      </c>
    </row>
    <row r="8631" spans="1:7" x14ac:dyDescent="0.45">
      <c r="A8631">
        <v>0</v>
      </c>
      <c r="B8631">
        <v>0</v>
      </c>
      <c r="C8631" t="s">
        <v>8177</v>
      </c>
      <c r="D8631" t="s">
        <v>8178</v>
      </c>
      <c r="E8631" s="32">
        <f t="shared" si="402"/>
        <v>45608</v>
      </c>
      <c r="F8631" s="51">
        <f t="shared" si="403"/>
        <v>0.4375</v>
      </c>
      <c r="G8631" s="33">
        <f t="shared" si="404"/>
        <v>45608.4375</v>
      </c>
    </row>
    <row r="8632" spans="1:7" x14ac:dyDescent="0.45">
      <c r="A8632">
        <v>0</v>
      </c>
      <c r="B8632">
        <v>0</v>
      </c>
      <c r="C8632" t="s">
        <v>8178</v>
      </c>
      <c r="D8632" t="s">
        <v>8179</v>
      </c>
      <c r="E8632" s="32">
        <f t="shared" si="402"/>
        <v>45608</v>
      </c>
      <c r="F8632" s="51">
        <f t="shared" si="403"/>
        <v>0.45833333333333331</v>
      </c>
      <c r="G8632" s="33">
        <f t="shared" si="404"/>
        <v>45608.458333333336</v>
      </c>
    </row>
    <row r="8633" spans="1:7" x14ac:dyDescent="0.45">
      <c r="A8633">
        <v>0.93130000000000002</v>
      </c>
      <c r="B8633">
        <v>5.56</v>
      </c>
      <c r="C8633" t="s">
        <v>8179</v>
      </c>
      <c r="D8633" t="s">
        <v>8180</v>
      </c>
      <c r="E8633" s="32">
        <f t="shared" si="402"/>
        <v>45608</v>
      </c>
      <c r="F8633" s="51">
        <f t="shared" si="403"/>
        <v>0.47916666666666669</v>
      </c>
      <c r="G8633" s="33">
        <f t="shared" si="404"/>
        <v>45608.479166666664</v>
      </c>
    </row>
    <row r="8634" spans="1:7" x14ac:dyDescent="0.45">
      <c r="A8634">
        <v>3.3700000000000001E-2</v>
      </c>
      <c r="B8634">
        <v>0.2</v>
      </c>
      <c r="C8634" t="s">
        <v>8180</v>
      </c>
      <c r="D8634" t="s">
        <v>8181</v>
      </c>
      <c r="E8634" s="32">
        <f t="shared" si="402"/>
        <v>45608</v>
      </c>
      <c r="F8634" s="51">
        <f t="shared" si="403"/>
        <v>0.5</v>
      </c>
      <c r="G8634" s="33">
        <f t="shared" si="404"/>
        <v>45608.5</v>
      </c>
    </row>
    <row r="8635" spans="1:7" x14ac:dyDescent="0.45">
      <c r="A8635">
        <v>0.24690000000000001</v>
      </c>
      <c r="B8635">
        <v>1.47</v>
      </c>
      <c r="C8635" t="s">
        <v>8181</v>
      </c>
      <c r="D8635" t="s">
        <v>8182</v>
      </c>
      <c r="E8635" s="32">
        <f t="shared" si="402"/>
        <v>45608</v>
      </c>
      <c r="F8635" s="51">
        <f t="shared" si="403"/>
        <v>0.52083333333333337</v>
      </c>
      <c r="G8635" s="33">
        <f t="shared" si="404"/>
        <v>45608.520833333336</v>
      </c>
    </row>
    <row r="8636" spans="1:7" x14ac:dyDescent="0.45">
      <c r="A8636">
        <v>5.6099999999999997E-2</v>
      </c>
      <c r="B8636">
        <v>0.33</v>
      </c>
      <c r="C8636" t="s">
        <v>8182</v>
      </c>
      <c r="D8636" t="s">
        <v>8183</v>
      </c>
      <c r="E8636" s="32">
        <f t="shared" si="402"/>
        <v>45608</v>
      </c>
      <c r="F8636" s="51">
        <f t="shared" si="403"/>
        <v>0.54166666666666663</v>
      </c>
      <c r="G8636" s="33">
        <f t="shared" si="404"/>
        <v>45608.541666666664</v>
      </c>
    </row>
    <row r="8637" spans="1:7" x14ac:dyDescent="0.45">
      <c r="A8637">
        <v>0</v>
      </c>
      <c r="B8637">
        <v>0</v>
      </c>
      <c r="C8637" t="s">
        <v>8183</v>
      </c>
      <c r="D8637" t="s">
        <v>8184</v>
      </c>
      <c r="E8637" s="32">
        <f t="shared" si="402"/>
        <v>45608</v>
      </c>
      <c r="F8637" s="51">
        <f t="shared" si="403"/>
        <v>0.5625</v>
      </c>
      <c r="G8637" s="33">
        <f t="shared" si="404"/>
        <v>45608.5625</v>
      </c>
    </row>
    <row r="8638" spans="1:7" x14ac:dyDescent="0.45">
      <c r="A8638">
        <v>2.0421999999999998</v>
      </c>
      <c r="B8638">
        <v>12.18</v>
      </c>
      <c r="C8638" t="s">
        <v>8184</v>
      </c>
      <c r="D8638" t="s">
        <v>8185</v>
      </c>
      <c r="E8638" s="32">
        <f t="shared" si="402"/>
        <v>45608</v>
      </c>
      <c r="F8638" s="51">
        <f t="shared" si="403"/>
        <v>0.58333333333333337</v>
      </c>
      <c r="G8638" s="33">
        <f t="shared" si="404"/>
        <v>45608.583333333336</v>
      </c>
    </row>
    <row r="8639" spans="1:7" x14ac:dyDescent="0.45">
      <c r="A8639">
        <v>1.4587000000000001</v>
      </c>
      <c r="B8639">
        <v>8.6999999999999993</v>
      </c>
      <c r="C8639" t="s">
        <v>8185</v>
      </c>
      <c r="D8639" t="s">
        <v>8186</v>
      </c>
      <c r="E8639" s="32">
        <f t="shared" si="402"/>
        <v>45608</v>
      </c>
      <c r="F8639" s="51">
        <f t="shared" si="403"/>
        <v>0.60416666666666663</v>
      </c>
      <c r="G8639" s="33">
        <f t="shared" si="404"/>
        <v>45608.604166666664</v>
      </c>
    </row>
    <row r="8640" spans="1:7" x14ac:dyDescent="0.45">
      <c r="A8640">
        <v>0.90890000000000004</v>
      </c>
      <c r="B8640">
        <v>5.42</v>
      </c>
      <c r="C8640" t="s">
        <v>8186</v>
      </c>
      <c r="D8640" t="s">
        <v>8187</v>
      </c>
      <c r="E8640" s="32">
        <f t="shared" si="402"/>
        <v>45608</v>
      </c>
      <c r="F8640" s="51">
        <f t="shared" si="403"/>
        <v>0.625</v>
      </c>
      <c r="G8640" s="33">
        <f t="shared" si="404"/>
        <v>45608.625</v>
      </c>
    </row>
    <row r="8641" spans="1:7" x14ac:dyDescent="0.45">
      <c r="A8641">
        <v>0</v>
      </c>
      <c r="B8641">
        <v>0</v>
      </c>
      <c r="C8641" t="s">
        <v>8187</v>
      </c>
      <c r="D8641" t="s">
        <v>8188</v>
      </c>
      <c r="E8641" s="32">
        <f t="shared" si="402"/>
        <v>45608</v>
      </c>
      <c r="F8641" s="51">
        <f t="shared" si="403"/>
        <v>0.64583333333333337</v>
      </c>
      <c r="G8641" s="33">
        <f t="shared" si="404"/>
        <v>45608.645833333336</v>
      </c>
    </row>
    <row r="8642" spans="1:7" x14ac:dyDescent="0.45">
      <c r="A8642">
        <v>0</v>
      </c>
      <c r="B8642">
        <v>0</v>
      </c>
      <c r="C8642" t="s">
        <v>8188</v>
      </c>
      <c r="D8642" t="s">
        <v>8189</v>
      </c>
      <c r="E8642" s="32">
        <f t="shared" si="402"/>
        <v>45608</v>
      </c>
      <c r="F8642" s="51">
        <f t="shared" si="403"/>
        <v>0.66666666666666663</v>
      </c>
      <c r="G8642" s="33">
        <f t="shared" si="404"/>
        <v>45608.666666666664</v>
      </c>
    </row>
    <row r="8643" spans="1:7" x14ac:dyDescent="0.45">
      <c r="A8643">
        <v>0</v>
      </c>
      <c r="B8643">
        <v>0</v>
      </c>
      <c r="C8643" t="s">
        <v>8189</v>
      </c>
      <c r="D8643" t="s">
        <v>8190</v>
      </c>
      <c r="E8643" s="32">
        <f t="shared" si="402"/>
        <v>45608</v>
      </c>
      <c r="F8643" s="51">
        <f t="shared" si="403"/>
        <v>0.6875</v>
      </c>
      <c r="G8643" s="33">
        <f t="shared" si="404"/>
        <v>45608.6875</v>
      </c>
    </row>
    <row r="8644" spans="1:7" x14ac:dyDescent="0.45">
      <c r="A8644">
        <v>0</v>
      </c>
      <c r="B8644">
        <v>0</v>
      </c>
      <c r="C8644" t="s">
        <v>8190</v>
      </c>
      <c r="D8644" t="s">
        <v>8191</v>
      </c>
      <c r="E8644" s="32">
        <f t="shared" ref="E8644:E8707" si="405">DATE(MID(C8644,2,4),MID(C8644,7,2),MID(C8644,10,2))</f>
        <v>45608</v>
      </c>
      <c r="F8644" s="51">
        <f t="shared" ref="F8644:F8707" si="406">TIME(MID(C8644,13,2),MID(C8644,16,2),0)</f>
        <v>0.70833333333333337</v>
      </c>
      <c r="G8644" s="33">
        <f t="shared" ref="G8644:G8707" si="407">E8644+F8644</f>
        <v>45608.708333333336</v>
      </c>
    </row>
    <row r="8645" spans="1:7" x14ac:dyDescent="0.45">
      <c r="A8645">
        <v>1.3914</v>
      </c>
      <c r="B8645">
        <v>8.3000000000000007</v>
      </c>
      <c r="C8645" t="s">
        <v>8191</v>
      </c>
      <c r="D8645" t="s">
        <v>8192</v>
      </c>
      <c r="E8645" s="32">
        <f t="shared" si="405"/>
        <v>45608</v>
      </c>
      <c r="F8645" s="51">
        <f t="shared" si="406"/>
        <v>0.72916666666666663</v>
      </c>
      <c r="G8645" s="33">
        <f t="shared" si="407"/>
        <v>45608.729166666664</v>
      </c>
    </row>
    <row r="8646" spans="1:7" x14ac:dyDescent="0.45">
      <c r="A8646">
        <v>1.9748000000000001</v>
      </c>
      <c r="B8646">
        <v>11.78</v>
      </c>
      <c r="C8646" t="s">
        <v>8192</v>
      </c>
      <c r="D8646" t="s">
        <v>8193</v>
      </c>
      <c r="E8646" s="32">
        <f t="shared" si="405"/>
        <v>45608</v>
      </c>
      <c r="F8646" s="51">
        <f t="shared" si="406"/>
        <v>0.75</v>
      </c>
      <c r="G8646" s="33">
        <f t="shared" si="407"/>
        <v>45608.75</v>
      </c>
    </row>
    <row r="8647" spans="1:7" x14ac:dyDescent="0.45">
      <c r="A8647">
        <v>1.3801000000000001</v>
      </c>
      <c r="B8647">
        <v>8.23</v>
      </c>
      <c r="C8647" t="s">
        <v>8193</v>
      </c>
      <c r="D8647" t="s">
        <v>8194</v>
      </c>
      <c r="E8647" s="32">
        <f t="shared" si="405"/>
        <v>45608</v>
      </c>
      <c r="F8647" s="51">
        <f t="shared" si="406"/>
        <v>0.77083333333333337</v>
      </c>
      <c r="G8647" s="33">
        <f t="shared" si="407"/>
        <v>45608.770833333336</v>
      </c>
    </row>
    <row r="8648" spans="1:7" x14ac:dyDescent="0.45">
      <c r="A8648">
        <v>1.2455000000000001</v>
      </c>
      <c r="B8648">
        <v>7.43</v>
      </c>
      <c r="C8648" t="s">
        <v>8194</v>
      </c>
      <c r="D8648" t="s">
        <v>8195</v>
      </c>
      <c r="E8648" s="32">
        <f t="shared" si="405"/>
        <v>45608</v>
      </c>
      <c r="F8648" s="51">
        <f t="shared" si="406"/>
        <v>0.79166666666666663</v>
      </c>
      <c r="G8648" s="33">
        <f t="shared" si="407"/>
        <v>45608.791666666664</v>
      </c>
    </row>
    <row r="8649" spans="1:7" x14ac:dyDescent="0.45">
      <c r="A8649">
        <v>1.0771999999999999</v>
      </c>
      <c r="B8649">
        <v>6.43</v>
      </c>
      <c r="C8649" t="s">
        <v>8195</v>
      </c>
      <c r="D8649" t="s">
        <v>8196</v>
      </c>
      <c r="E8649" s="32">
        <f t="shared" si="405"/>
        <v>45608</v>
      </c>
      <c r="F8649" s="51">
        <f t="shared" si="406"/>
        <v>0.8125</v>
      </c>
      <c r="G8649" s="33">
        <f t="shared" si="407"/>
        <v>45608.8125</v>
      </c>
    </row>
    <row r="8650" spans="1:7" x14ac:dyDescent="0.45">
      <c r="A8650">
        <v>1.6831</v>
      </c>
      <c r="B8650">
        <v>10.039999999999999</v>
      </c>
      <c r="C8650" t="s">
        <v>8196</v>
      </c>
      <c r="D8650" t="s">
        <v>8197</v>
      </c>
      <c r="E8650" s="32">
        <f t="shared" si="405"/>
        <v>45608</v>
      </c>
      <c r="F8650" s="51">
        <f t="shared" si="406"/>
        <v>0.83333333333333337</v>
      </c>
      <c r="G8650" s="33">
        <f t="shared" si="407"/>
        <v>45608.833333333336</v>
      </c>
    </row>
    <row r="8651" spans="1:7" x14ac:dyDescent="0.45">
      <c r="A8651">
        <v>0.78539999999999999</v>
      </c>
      <c r="B8651">
        <v>4.6900000000000004</v>
      </c>
      <c r="C8651" t="s">
        <v>8197</v>
      </c>
      <c r="D8651" t="s">
        <v>8198</v>
      </c>
      <c r="E8651" s="32">
        <f t="shared" si="405"/>
        <v>45608</v>
      </c>
      <c r="F8651" s="51">
        <f t="shared" si="406"/>
        <v>0.85416666666666663</v>
      </c>
      <c r="G8651" s="33">
        <f t="shared" si="407"/>
        <v>45608.854166666664</v>
      </c>
    </row>
    <row r="8652" spans="1:7" x14ac:dyDescent="0.45">
      <c r="A8652">
        <v>0.31419999999999998</v>
      </c>
      <c r="B8652">
        <v>1.87</v>
      </c>
      <c r="C8652" t="s">
        <v>8198</v>
      </c>
      <c r="D8652" t="s">
        <v>8199</v>
      </c>
      <c r="E8652" s="32">
        <f t="shared" si="405"/>
        <v>45608</v>
      </c>
      <c r="F8652" s="51">
        <f t="shared" si="406"/>
        <v>0.875</v>
      </c>
      <c r="G8652" s="33">
        <f t="shared" si="407"/>
        <v>45608.875</v>
      </c>
    </row>
    <row r="8653" spans="1:7" x14ac:dyDescent="0.45">
      <c r="A8653">
        <v>0</v>
      </c>
      <c r="B8653">
        <v>0</v>
      </c>
      <c r="C8653" t="s">
        <v>8199</v>
      </c>
      <c r="D8653" t="s">
        <v>8200</v>
      </c>
      <c r="E8653" s="32">
        <f t="shared" si="405"/>
        <v>45608</v>
      </c>
      <c r="F8653" s="51">
        <f t="shared" si="406"/>
        <v>0.89583333333333337</v>
      </c>
      <c r="G8653" s="33">
        <f t="shared" si="407"/>
        <v>45608.895833333336</v>
      </c>
    </row>
    <row r="8654" spans="1:7" x14ac:dyDescent="0.45">
      <c r="A8654">
        <v>0</v>
      </c>
      <c r="B8654">
        <v>0</v>
      </c>
      <c r="C8654" t="s">
        <v>8200</v>
      </c>
      <c r="D8654" t="s">
        <v>8201</v>
      </c>
      <c r="E8654" s="32">
        <f t="shared" si="405"/>
        <v>45608</v>
      </c>
      <c r="F8654" s="51">
        <f t="shared" si="406"/>
        <v>0.91666666666666663</v>
      </c>
      <c r="G8654" s="33">
        <f t="shared" si="407"/>
        <v>45608.916666666664</v>
      </c>
    </row>
    <row r="8655" spans="1:7" x14ac:dyDescent="0.45">
      <c r="A8655">
        <v>0</v>
      </c>
      <c r="B8655">
        <v>0</v>
      </c>
      <c r="C8655" t="s">
        <v>8201</v>
      </c>
      <c r="D8655" t="s">
        <v>8202</v>
      </c>
      <c r="E8655" s="32">
        <f t="shared" si="405"/>
        <v>45608</v>
      </c>
      <c r="F8655" s="51">
        <f t="shared" si="406"/>
        <v>0.9375</v>
      </c>
      <c r="G8655" s="33">
        <f t="shared" si="407"/>
        <v>45608.9375</v>
      </c>
    </row>
    <row r="8656" spans="1:7" x14ac:dyDescent="0.45">
      <c r="A8656">
        <v>0</v>
      </c>
      <c r="B8656">
        <v>0</v>
      </c>
      <c r="C8656" t="s">
        <v>8202</v>
      </c>
      <c r="D8656" t="s">
        <v>8203</v>
      </c>
      <c r="E8656" s="32">
        <f t="shared" si="405"/>
        <v>45608</v>
      </c>
      <c r="F8656" s="51">
        <f t="shared" si="406"/>
        <v>0.95833333333333337</v>
      </c>
      <c r="G8656" s="33">
        <f t="shared" si="407"/>
        <v>45608.958333333336</v>
      </c>
    </row>
    <row r="8657" spans="1:7" x14ac:dyDescent="0.45">
      <c r="A8657">
        <v>0</v>
      </c>
      <c r="B8657">
        <v>0</v>
      </c>
      <c r="C8657" t="s">
        <v>8203</v>
      </c>
      <c r="D8657" t="s">
        <v>8204</v>
      </c>
      <c r="E8657" s="32">
        <f t="shared" si="405"/>
        <v>45608</v>
      </c>
      <c r="F8657" s="51">
        <f t="shared" si="406"/>
        <v>0.97916666666666663</v>
      </c>
      <c r="G8657" s="33">
        <f t="shared" si="407"/>
        <v>45608.979166666664</v>
      </c>
    </row>
    <row r="8658" spans="1:7" x14ac:dyDescent="0.45">
      <c r="A8658">
        <v>0</v>
      </c>
      <c r="B8658">
        <v>0</v>
      </c>
      <c r="C8658" t="s">
        <v>8204</v>
      </c>
      <c r="D8658" t="s">
        <v>8205</v>
      </c>
      <c r="E8658" s="32">
        <f t="shared" si="405"/>
        <v>45609</v>
      </c>
      <c r="F8658" s="51">
        <f t="shared" si="406"/>
        <v>0</v>
      </c>
      <c r="G8658" s="33">
        <f t="shared" si="407"/>
        <v>45609</v>
      </c>
    </row>
    <row r="8659" spans="1:7" x14ac:dyDescent="0.45">
      <c r="A8659">
        <v>0</v>
      </c>
      <c r="B8659">
        <v>0</v>
      </c>
      <c r="C8659" t="s">
        <v>8205</v>
      </c>
      <c r="D8659" t="s">
        <v>8206</v>
      </c>
      <c r="E8659" s="32">
        <f t="shared" si="405"/>
        <v>45609</v>
      </c>
      <c r="F8659" s="51">
        <f t="shared" si="406"/>
        <v>2.0833333333333332E-2</v>
      </c>
      <c r="G8659" s="33">
        <f t="shared" si="407"/>
        <v>45609.020833333336</v>
      </c>
    </row>
    <row r="8660" spans="1:7" x14ac:dyDescent="0.45">
      <c r="A8660">
        <v>0</v>
      </c>
      <c r="B8660">
        <v>0</v>
      </c>
      <c r="C8660" t="s">
        <v>8206</v>
      </c>
      <c r="D8660" t="s">
        <v>8207</v>
      </c>
      <c r="E8660" s="32">
        <f t="shared" si="405"/>
        <v>45609</v>
      </c>
      <c r="F8660" s="51">
        <f t="shared" si="406"/>
        <v>4.1666666666666664E-2</v>
      </c>
      <c r="G8660" s="33">
        <f t="shared" si="407"/>
        <v>45609.041666666664</v>
      </c>
    </row>
    <row r="8661" spans="1:7" x14ac:dyDescent="0.45">
      <c r="A8661">
        <v>0</v>
      </c>
      <c r="B8661">
        <v>0</v>
      </c>
      <c r="C8661" t="s">
        <v>8207</v>
      </c>
      <c r="D8661" t="s">
        <v>8208</v>
      </c>
      <c r="E8661" s="32">
        <f t="shared" si="405"/>
        <v>45609</v>
      </c>
      <c r="F8661" s="51">
        <f t="shared" si="406"/>
        <v>6.25E-2</v>
      </c>
      <c r="G8661" s="33">
        <f t="shared" si="407"/>
        <v>45609.0625</v>
      </c>
    </row>
    <row r="8662" spans="1:7" x14ac:dyDescent="0.45">
      <c r="A8662">
        <v>0</v>
      </c>
      <c r="B8662">
        <v>0</v>
      </c>
      <c r="C8662" t="s">
        <v>8208</v>
      </c>
      <c r="D8662" t="s">
        <v>8209</v>
      </c>
      <c r="E8662" s="32">
        <f t="shared" si="405"/>
        <v>45609</v>
      </c>
      <c r="F8662" s="51">
        <f t="shared" si="406"/>
        <v>8.3333333333333329E-2</v>
      </c>
      <c r="G8662" s="33">
        <f t="shared" si="407"/>
        <v>45609.083333333336</v>
      </c>
    </row>
    <row r="8663" spans="1:7" x14ac:dyDescent="0.45">
      <c r="A8663">
        <v>0</v>
      </c>
      <c r="B8663">
        <v>0</v>
      </c>
      <c r="C8663" t="s">
        <v>8209</v>
      </c>
      <c r="D8663" t="s">
        <v>8210</v>
      </c>
      <c r="E8663" s="32">
        <f t="shared" si="405"/>
        <v>45609</v>
      </c>
      <c r="F8663" s="51">
        <f t="shared" si="406"/>
        <v>0.10416666666666667</v>
      </c>
      <c r="G8663" s="33">
        <f t="shared" si="407"/>
        <v>45609.104166666664</v>
      </c>
    </row>
    <row r="8664" spans="1:7" x14ac:dyDescent="0.45">
      <c r="A8664">
        <v>0</v>
      </c>
      <c r="B8664">
        <v>0</v>
      </c>
      <c r="C8664" t="s">
        <v>8210</v>
      </c>
      <c r="D8664" t="s">
        <v>8211</v>
      </c>
      <c r="E8664" s="32">
        <f t="shared" si="405"/>
        <v>45609</v>
      </c>
      <c r="F8664" s="51">
        <f t="shared" si="406"/>
        <v>0.125</v>
      </c>
      <c r="G8664" s="33">
        <f t="shared" si="407"/>
        <v>45609.125</v>
      </c>
    </row>
    <row r="8665" spans="1:7" x14ac:dyDescent="0.45">
      <c r="A8665">
        <v>0</v>
      </c>
      <c r="B8665">
        <v>0</v>
      </c>
      <c r="C8665" t="s">
        <v>8211</v>
      </c>
      <c r="D8665" t="s">
        <v>8212</v>
      </c>
      <c r="E8665" s="32">
        <f t="shared" si="405"/>
        <v>45609</v>
      </c>
      <c r="F8665" s="51">
        <f t="shared" si="406"/>
        <v>0.14583333333333334</v>
      </c>
      <c r="G8665" s="33">
        <f t="shared" si="407"/>
        <v>45609.145833333336</v>
      </c>
    </row>
    <row r="8666" spans="1:7" x14ac:dyDescent="0.45">
      <c r="A8666">
        <v>0</v>
      </c>
      <c r="B8666">
        <v>0</v>
      </c>
      <c r="C8666" t="s">
        <v>8212</v>
      </c>
      <c r="D8666" t="s">
        <v>8213</v>
      </c>
      <c r="E8666" s="32">
        <f t="shared" si="405"/>
        <v>45609</v>
      </c>
      <c r="F8666" s="51">
        <f t="shared" si="406"/>
        <v>0.16666666666666666</v>
      </c>
      <c r="G8666" s="33">
        <f t="shared" si="407"/>
        <v>45609.166666666664</v>
      </c>
    </row>
    <row r="8667" spans="1:7" x14ac:dyDescent="0.45">
      <c r="A8667">
        <v>0</v>
      </c>
      <c r="B8667">
        <v>0</v>
      </c>
      <c r="C8667" t="s">
        <v>8213</v>
      </c>
      <c r="D8667" t="s">
        <v>8214</v>
      </c>
      <c r="E8667" s="32">
        <f t="shared" si="405"/>
        <v>45609</v>
      </c>
      <c r="F8667" s="51">
        <f t="shared" si="406"/>
        <v>0.1875</v>
      </c>
      <c r="G8667" s="33">
        <f t="shared" si="407"/>
        <v>45609.1875</v>
      </c>
    </row>
    <row r="8668" spans="1:7" x14ac:dyDescent="0.45">
      <c r="A8668">
        <v>0</v>
      </c>
      <c r="B8668">
        <v>0</v>
      </c>
      <c r="C8668" t="s">
        <v>8214</v>
      </c>
      <c r="D8668" t="s">
        <v>8215</v>
      </c>
      <c r="E8668" s="32">
        <f t="shared" si="405"/>
        <v>45609</v>
      </c>
      <c r="F8668" s="51">
        <f t="shared" si="406"/>
        <v>0.20833333333333334</v>
      </c>
      <c r="G8668" s="33">
        <f t="shared" si="407"/>
        <v>45609.208333333336</v>
      </c>
    </row>
    <row r="8669" spans="1:7" x14ac:dyDescent="0.45">
      <c r="A8669">
        <v>2.24E-2</v>
      </c>
      <c r="B8669">
        <v>0.13</v>
      </c>
      <c r="C8669" t="s">
        <v>8215</v>
      </c>
      <c r="D8669" t="s">
        <v>8216</v>
      </c>
      <c r="E8669" s="32">
        <f t="shared" si="405"/>
        <v>45609</v>
      </c>
      <c r="F8669" s="51">
        <f t="shared" si="406"/>
        <v>0.22916666666666666</v>
      </c>
      <c r="G8669" s="33">
        <f t="shared" si="407"/>
        <v>45609.229166666664</v>
      </c>
    </row>
    <row r="8670" spans="1:7" x14ac:dyDescent="0.45">
      <c r="A8670">
        <v>0.1346</v>
      </c>
      <c r="B8670">
        <v>0.8</v>
      </c>
      <c r="C8670" t="s">
        <v>8216</v>
      </c>
      <c r="D8670" t="s">
        <v>8217</v>
      </c>
      <c r="E8670" s="32">
        <f t="shared" si="405"/>
        <v>45609</v>
      </c>
      <c r="F8670" s="51">
        <f t="shared" si="406"/>
        <v>0.25</v>
      </c>
      <c r="G8670" s="33">
        <f t="shared" si="407"/>
        <v>45609.25</v>
      </c>
    </row>
    <row r="8671" spans="1:7" x14ac:dyDescent="0.45">
      <c r="A8671">
        <v>0</v>
      </c>
      <c r="B8671">
        <v>0</v>
      </c>
      <c r="C8671" t="s">
        <v>8217</v>
      </c>
      <c r="D8671" t="s">
        <v>8218</v>
      </c>
      <c r="E8671" s="32">
        <f t="shared" si="405"/>
        <v>45609</v>
      </c>
      <c r="F8671" s="51">
        <f t="shared" si="406"/>
        <v>0.27083333333333331</v>
      </c>
      <c r="G8671" s="33">
        <f t="shared" si="407"/>
        <v>45609.270833333336</v>
      </c>
    </row>
    <row r="8672" spans="1:7" x14ac:dyDescent="0.45">
      <c r="A8672">
        <v>0</v>
      </c>
      <c r="B8672">
        <v>0</v>
      </c>
      <c r="C8672" t="s">
        <v>8218</v>
      </c>
      <c r="D8672" t="s">
        <v>8219</v>
      </c>
      <c r="E8672" s="32">
        <f t="shared" si="405"/>
        <v>45609</v>
      </c>
      <c r="F8672" s="51">
        <f t="shared" si="406"/>
        <v>0.29166666666666669</v>
      </c>
      <c r="G8672" s="33">
        <f t="shared" si="407"/>
        <v>45609.291666666664</v>
      </c>
    </row>
    <row r="8673" spans="1:7" x14ac:dyDescent="0.45">
      <c r="A8673">
        <v>0</v>
      </c>
      <c r="B8673">
        <v>0</v>
      </c>
      <c r="C8673" t="s">
        <v>8219</v>
      </c>
      <c r="D8673" t="s">
        <v>8220</v>
      </c>
      <c r="E8673" s="32">
        <f t="shared" si="405"/>
        <v>45609</v>
      </c>
      <c r="F8673" s="51">
        <f t="shared" si="406"/>
        <v>0.3125</v>
      </c>
      <c r="G8673" s="33">
        <f t="shared" si="407"/>
        <v>45609.3125</v>
      </c>
    </row>
    <row r="8674" spans="1:7" x14ac:dyDescent="0.45">
      <c r="A8674">
        <v>0</v>
      </c>
      <c r="B8674">
        <v>0</v>
      </c>
      <c r="C8674" t="s">
        <v>8220</v>
      </c>
      <c r="D8674" t="s">
        <v>8221</v>
      </c>
      <c r="E8674" s="32">
        <f t="shared" si="405"/>
        <v>45609</v>
      </c>
      <c r="F8674" s="51">
        <f t="shared" si="406"/>
        <v>0.33333333333333331</v>
      </c>
      <c r="G8674" s="33">
        <f t="shared" si="407"/>
        <v>45609.333333333336</v>
      </c>
    </row>
    <row r="8675" spans="1:7" x14ac:dyDescent="0.45">
      <c r="A8675">
        <v>0</v>
      </c>
      <c r="B8675">
        <v>0</v>
      </c>
      <c r="C8675" t="s">
        <v>8221</v>
      </c>
      <c r="D8675" t="s">
        <v>8222</v>
      </c>
      <c r="E8675" s="32">
        <f t="shared" si="405"/>
        <v>45609</v>
      </c>
      <c r="F8675" s="51">
        <f t="shared" si="406"/>
        <v>0.35416666666666669</v>
      </c>
      <c r="G8675" s="33">
        <f t="shared" si="407"/>
        <v>45609.354166666664</v>
      </c>
    </row>
    <row r="8676" spans="1:7" x14ac:dyDescent="0.45">
      <c r="A8676">
        <v>0</v>
      </c>
      <c r="B8676">
        <v>0</v>
      </c>
      <c r="C8676" t="s">
        <v>8222</v>
      </c>
      <c r="D8676" t="s">
        <v>8223</v>
      </c>
      <c r="E8676" s="32">
        <f t="shared" si="405"/>
        <v>45609</v>
      </c>
      <c r="F8676" s="51">
        <f t="shared" si="406"/>
        <v>0.375</v>
      </c>
      <c r="G8676" s="33">
        <f t="shared" si="407"/>
        <v>45609.375</v>
      </c>
    </row>
    <row r="8677" spans="1:7" x14ac:dyDescent="0.45">
      <c r="A8677">
        <v>0.35909999999999997</v>
      </c>
      <c r="B8677">
        <v>2.14</v>
      </c>
      <c r="C8677" t="s">
        <v>8223</v>
      </c>
      <c r="D8677" t="s">
        <v>8224</v>
      </c>
      <c r="E8677" s="32">
        <f t="shared" si="405"/>
        <v>45609</v>
      </c>
      <c r="F8677" s="51">
        <f t="shared" si="406"/>
        <v>0.39583333333333331</v>
      </c>
      <c r="G8677" s="33">
        <f t="shared" si="407"/>
        <v>45609.395833333336</v>
      </c>
    </row>
    <row r="8678" spans="1:7" x14ac:dyDescent="0.45">
      <c r="A8678">
        <v>0</v>
      </c>
      <c r="B8678">
        <v>0</v>
      </c>
      <c r="C8678" t="s">
        <v>8224</v>
      </c>
      <c r="D8678" t="s">
        <v>8225</v>
      </c>
      <c r="E8678" s="32">
        <f t="shared" si="405"/>
        <v>45609</v>
      </c>
      <c r="F8678" s="51">
        <f t="shared" si="406"/>
        <v>0.41666666666666669</v>
      </c>
      <c r="G8678" s="33">
        <f t="shared" si="407"/>
        <v>45609.416666666664</v>
      </c>
    </row>
    <row r="8679" spans="1:7" x14ac:dyDescent="0.45">
      <c r="A8679">
        <v>0</v>
      </c>
      <c r="B8679">
        <v>0</v>
      </c>
      <c r="C8679" t="s">
        <v>8225</v>
      </c>
      <c r="D8679" t="s">
        <v>8226</v>
      </c>
      <c r="E8679" s="32">
        <f t="shared" si="405"/>
        <v>45609</v>
      </c>
      <c r="F8679" s="51">
        <f t="shared" si="406"/>
        <v>0.4375</v>
      </c>
      <c r="G8679" s="33">
        <f t="shared" si="407"/>
        <v>45609.4375</v>
      </c>
    </row>
    <row r="8680" spans="1:7" x14ac:dyDescent="0.45">
      <c r="A8680">
        <v>0</v>
      </c>
      <c r="B8680">
        <v>0</v>
      </c>
      <c r="C8680" t="s">
        <v>8226</v>
      </c>
      <c r="D8680" t="s">
        <v>8227</v>
      </c>
      <c r="E8680" s="32">
        <f t="shared" si="405"/>
        <v>45609</v>
      </c>
      <c r="F8680" s="51">
        <f t="shared" si="406"/>
        <v>0.45833333333333331</v>
      </c>
      <c r="G8680" s="33">
        <f t="shared" si="407"/>
        <v>45609.458333333336</v>
      </c>
    </row>
    <row r="8681" spans="1:7" x14ac:dyDescent="0.45">
      <c r="A8681">
        <v>0</v>
      </c>
      <c r="B8681">
        <v>0</v>
      </c>
      <c r="C8681" t="s">
        <v>8227</v>
      </c>
      <c r="D8681" t="s">
        <v>8228</v>
      </c>
      <c r="E8681" s="32">
        <f t="shared" si="405"/>
        <v>45609</v>
      </c>
      <c r="F8681" s="51">
        <f t="shared" si="406"/>
        <v>0.47916666666666669</v>
      </c>
      <c r="G8681" s="33">
        <f t="shared" si="407"/>
        <v>45609.479166666664</v>
      </c>
    </row>
    <row r="8682" spans="1:7" x14ac:dyDescent="0.45">
      <c r="A8682">
        <v>0</v>
      </c>
      <c r="B8682">
        <v>0</v>
      </c>
      <c r="C8682" t="s">
        <v>8228</v>
      </c>
      <c r="D8682" t="s">
        <v>8229</v>
      </c>
      <c r="E8682" s="32">
        <f t="shared" si="405"/>
        <v>45609</v>
      </c>
      <c r="F8682" s="51">
        <f t="shared" si="406"/>
        <v>0.5</v>
      </c>
      <c r="G8682" s="33">
        <f t="shared" si="407"/>
        <v>45609.5</v>
      </c>
    </row>
    <row r="8683" spans="1:7" x14ac:dyDescent="0.45">
      <c r="A8683">
        <v>0</v>
      </c>
      <c r="B8683">
        <v>0</v>
      </c>
      <c r="C8683" t="s">
        <v>8229</v>
      </c>
      <c r="D8683" t="s">
        <v>8230</v>
      </c>
      <c r="E8683" s="32">
        <f t="shared" si="405"/>
        <v>45609</v>
      </c>
      <c r="F8683" s="51">
        <f t="shared" si="406"/>
        <v>0.52083333333333337</v>
      </c>
      <c r="G8683" s="33">
        <f t="shared" si="407"/>
        <v>45609.520833333336</v>
      </c>
    </row>
    <row r="8684" spans="1:7" x14ac:dyDescent="0.45">
      <c r="A8684">
        <v>0</v>
      </c>
      <c r="B8684">
        <v>0</v>
      </c>
      <c r="C8684" t="s">
        <v>8230</v>
      </c>
      <c r="D8684" t="s">
        <v>8231</v>
      </c>
      <c r="E8684" s="32">
        <f t="shared" si="405"/>
        <v>45609</v>
      </c>
      <c r="F8684" s="51">
        <f t="shared" si="406"/>
        <v>0.54166666666666663</v>
      </c>
      <c r="G8684" s="33">
        <f t="shared" si="407"/>
        <v>45609.541666666664</v>
      </c>
    </row>
    <row r="8685" spans="1:7" x14ac:dyDescent="0.45">
      <c r="A8685">
        <v>0</v>
      </c>
      <c r="B8685">
        <v>0</v>
      </c>
      <c r="C8685" t="s">
        <v>8231</v>
      </c>
      <c r="D8685" t="s">
        <v>8232</v>
      </c>
      <c r="E8685" s="32">
        <f t="shared" si="405"/>
        <v>45609</v>
      </c>
      <c r="F8685" s="51">
        <f t="shared" si="406"/>
        <v>0.5625</v>
      </c>
      <c r="G8685" s="33">
        <f t="shared" si="407"/>
        <v>45609.5625</v>
      </c>
    </row>
    <row r="8686" spans="1:7" x14ac:dyDescent="0.45">
      <c r="A8686">
        <v>0</v>
      </c>
      <c r="B8686">
        <v>0</v>
      </c>
      <c r="C8686" t="s">
        <v>8232</v>
      </c>
      <c r="D8686" t="s">
        <v>8233</v>
      </c>
      <c r="E8686" s="32">
        <f t="shared" si="405"/>
        <v>45609</v>
      </c>
      <c r="F8686" s="51">
        <f t="shared" si="406"/>
        <v>0.58333333333333337</v>
      </c>
      <c r="G8686" s="33">
        <f t="shared" si="407"/>
        <v>45609.583333333336</v>
      </c>
    </row>
    <row r="8687" spans="1:7" x14ac:dyDescent="0.45">
      <c r="A8687">
        <v>0</v>
      </c>
      <c r="B8687">
        <v>0</v>
      </c>
      <c r="C8687" t="s">
        <v>8233</v>
      </c>
      <c r="D8687" t="s">
        <v>8234</v>
      </c>
      <c r="E8687" s="32">
        <f t="shared" si="405"/>
        <v>45609</v>
      </c>
      <c r="F8687" s="51">
        <f t="shared" si="406"/>
        <v>0.60416666666666663</v>
      </c>
      <c r="G8687" s="33">
        <f t="shared" si="407"/>
        <v>45609.604166666664</v>
      </c>
    </row>
    <row r="8688" spans="1:7" x14ac:dyDescent="0.45">
      <c r="A8688">
        <v>0</v>
      </c>
      <c r="B8688">
        <v>0</v>
      </c>
      <c r="C8688" t="s">
        <v>8234</v>
      </c>
      <c r="D8688" t="s">
        <v>8235</v>
      </c>
      <c r="E8688" s="32">
        <f t="shared" si="405"/>
        <v>45609</v>
      </c>
      <c r="F8688" s="51">
        <f t="shared" si="406"/>
        <v>0.625</v>
      </c>
      <c r="G8688" s="33">
        <f t="shared" si="407"/>
        <v>45609.625</v>
      </c>
    </row>
    <row r="8689" spans="1:7" x14ac:dyDescent="0.45">
      <c r="A8689">
        <v>0</v>
      </c>
      <c r="B8689">
        <v>0</v>
      </c>
      <c r="C8689" t="s">
        <v>8235</v>
      </c>
      <c r="D8689" t="s">
        <v>8236</v>
      </c>
      <c r="E8689" s="32">
        <f t="shared" si="405"/>
        <v>45609</v>
      </c>
      <c r="F8689" s="51">
        <f t="shared" si="406"/>
        <v>0.64583333333333337</v>
      </c>
      <c r="G8689" s="33">
        <f t="shared" si="407"/>
        <v>45609.645833333336</v>
      </c>
    </row>
    <row r="8690" spans="1:7" x14ac:dyDescent="0.45">
      <c r="A8690">
        <v>0.58350000000000002</v>
      </c>
      <c r="B8690">
        <v>3.48</v>
      </c>
      <c r="C8690" t="s">
        <v>8236</v>
      </c>
      <c r="D8690" t="s">
        <v>8237</v>
      </c>
      <c r="E8690" s="32">
        <f t="shared" si="405"/>
        <v>45609</v>
      </c>
      <c r="F8690" s="51">
        <f t="shared" si="406"/>
        <v>0.66666666666666663</v>
      </c>
      <c r="G8690" s="33">
        <f t="shared" si="407"/>
        <v>45609.666666666664</v>
      </c>
    </row>
    <row r="8691" spans="1:7" x14ac:dyDescent="0.45">
      <c r="A8691">
        <v>1.3240000000000001</v>
      </c>
      <c r="B8691">
        <v>7.9</v>
      </c>
      <c r="C8691" t="s">
        <v>8237</v>
      </c>
      <c r="D8691" t="s">
        <v>8238</v>
      </c>
      <c r="E8691" s="32">
        <f t="shared" si="405"/>
        <v>45609</v>
      </c>
      <c r="F8691" s="51">
        <f t="shared" si="406"/>
        <v>0.6875</v>
      </c>
      <c r="G8691" s="33">
        <f t="shared" si="407"/>
        <v>45609.6875</v>
      </c>
    </row>
    <row r="8692" spans="1:7" x14ac:dyDescent="0.45">
      <c r="A8692">
        <v>2.6255999999999999</v>
      </c>
      <c r="B8692">
        <v>15.66</v>
      </c>
      <c r="C8692" t="s">
        <v>8238</v>
      </c>
      <c r="D8692" t="s">
        <v>8239</v>
      </c>
      <c r="E8692" s="32">
        <f t="shared" si="405"/>
        <v>45609</v>
      </c>
      <c r="F8692" s="51">
        <f t="shared" si="406"/>
        <v>0.70833333333333337</v>
      </c>
      <c r="G8692" s="33">
        <f t="shared" si="407"/>
        <v>45609.708333333336</v>
      </c>
    </row>
    <row r="8693" spans="1:7" x14ac:dyDescent="0.45">
      <c r="A8693">
        <v>0.31419999999999998</v>
      </c>
      <c r="B8693">
        <v>1.87</v>
      </c>
      <c r="C8693" t="s">
        <v>8239</v>
      </c>
      <c r="D8693" t="s">
        <v>8240</v>
      </c>
      <c r="E8693" s="32">
        <f t="shared" si="405"/>
        <v>45609</v>
      </c>
      <c r="F8693" s="51">
        <f t="shared" si="406"/>
        <v>0.72916666666666663</v>
      </c>
      <c r="G8693" s="33">
        <f t="shared" si="407"/>
        <v>45609.729166666664</v>
      </c>
    </row>
    <row r="8694" spans="1:7" x14ac:dyDescent="0.45">
      <c r="A8694">
        <v>0</v>
      </c>
      <c r="B8694">
        <v>0</v>
      </c>
      <c r="C8694" t="s">
        <v>8240</v>
      </c>
      <c r="D8694" t="s">
        <v>8241</v>
      </c>
      <c r="E8694" s="32">
        <f t="shared" si="405"/>
        <v>45609</v>
      </c>
      <c r="F8694" s="51">
        <f t="shared" si="406"/>
        <v>0.75</v>
      </c>
      <c r="G8694" s="33">
        <f t="shared" si="407"/>
        <v>45609.75</v>
      </c>
    </row>
    <row r="8695" spans="1:7" x14ac:dyDescent="0.45">
      <c r="A8695">
        <v>0</v>
      </c>
      <c r="B8695">
        <v>0</v>
      </c>
      <c r="C8695" t="s">
        <v>8241</v>
      </c>
      <c r="D8695" t="s">
        <v>8242</v>
      </c>
      <c r="E8695" s="32">
        <f t="shared" si="405"/>
        <v>45609</v>
      </c>
      <c r="F8695" s="51">
        <f t="shared" si="406"/>
        <v>0.77083333333333337</v>
      </c>
      <c r="G8695" s="33">
        <f t="shared" si="407"/>
        <v>45609.770833333336</v>
      </c>
    </row>
    <row r="8696" spans="1:7" x14ac:dyDescent="0.45">
      <c r="A8696">
        <v>2.9510000000000001</v>
      </c>
      <c r="B8696">
        <v>17.61</v>
      </c>
      <c r="C8696" t="s">
        <v>8242</v>
      </c>
      <c r="D8696" t="s">
        <v>8243</v>
      </c>
      <c r="E8696" s="32">
        <f t="shared" si="405"/>
        <v>45609</v>
      </c>
      <c r="F8696" s="51">
        <f t="shared" si="406"/>
        <v>0.79166666666666663</v>
      </c>
      <c r="G8696" s="33">
        <f t="shared" si="407"/>
        <v>45609.791666666664</v>
      </c>
    </row>
    <row r="8697" spans="1:7" x14ac:dyDescent="0.45">
      <c r="A8697">
        <v>1.2230000000000001</v>
      </c>
      <c r="B8697">
        <v>7.3</v>
      </c>
      <c r="C8697" t="s">
        <v>8243</v>
      </c>
      <c r="D8697" t="s">
        <v>8244</v>
      </c>
      <c r="E8697" s="32">
        <f t="shared" si="405"/>
        <v>45609</v>
      </c>
      <c r="F8697" s="51">
        <f t="shared" si="406"/>
        <v>0.8125</v>
      </c>
      <c r="G8697" s="33">
        <f t="shared" si="407"/>
        <v>45609.8125</v>
      </c>
    </row>
    <row r="8698" spans="1:7" x14ac:dyDescent="0.45">
      <c r="A8698">
        <v>1.0099</v>
      </c>
      <c r="B8698">
        <v>6.02</v>
      </c>
      <c r="C8698" t="s">
        <v>8244</v>
      </c>
      <c r="D8698" t="s">
        <v>8245</v>
      </c>
      <c r="E8698" s="32">
        <f t="shared" si="405"/>
        <v>45609</v>
      </c>
      <c r="F8698" s="51">
        <f t="shared" si="406"/>
        <v>0.83333333333333337</v>
      </c>
      <c r="G8698" s="33">
        <f t="shared" si="407"/>
        <v>45609.833333333336</v>
      </c>
    </row>
    <row r="8699" spans="1:7" x14ac:dyDescent="0.45">
      <c r="A8699">
        <v>1.9861</v>
      </c>
      <c r="B8699">
        <v>11.85</v>
      </c>
      <c r="C8699" t="s">
        <v>8245</v>
      </c>
      <c r="D8699" t="s">
        <v>8246</v>
      </c>
      <c r="E8699" s="32">
        <f t="shared" si="405"/>
        <v>45609</v>
      </c>
      <c r="F8699" s="51">
        <f t="shared" si="406"/>
        <v>0.85416666666666663</v>
      </c>
      <c r="G8699" s="33">
        <f t="shared" si="407"/>
        <v>45609.854166666664</v>
      </c>
    </row>
    <row r="8700" spans="1:7" x14ac:dyDescent="0.45">
      <c r="A8700">
        <v>1.9298999999999999</v>
      </c>
      <c r="B8700">
        <v>11.51</v>
      </c>
      <c r="C8700" t="s">
        <v>8246</v>
      </c>
      <c r="D8700" t="s">
        <v>8247</v>
      </c>
      <c r="E8700" s="32">
        <f t="shared" si="405"/>
        <v>45609</v>
      </c>
      <c r="F8700" s="51">
        <f t="shared" si="406"/>
        <v>0.875</v>
      </c>
      <c r="G8700" s="33">
        <f t="shared" si="407"/>
        <v>45609.875</v>
      </c>
    </row>
    <row r="8701" spans="1:7" x14ac:dyDescent="0.45">
      <c r="A8701">
        <v>1.2679</v>
      </c>
      <c r="B8701">
        <v>7.56</v>
      </c>
      <c r="C8701" t="s">
        <v>8247</v>
      </c>
      <c r="D8701" t="s">
        <v>8248</v>
      </c>
      <c r="E8701" s="32">
        <f t="shared" si="405"/>
        <v>45609</v>
      </c>
      <c r="F8701" s="51">
        <f t="shared" si="406"/>
        <v>0.89583333333333337</v>
      </c>
      <c r="G8701" s="33">
        <f t="shared" si="407"/>
        <v>45609.895833333336</v>
      </c>
    </row>
    <row r="8702" spans="1:7" x14ac:dyDescent="0.45">
      <c r="A8702">
        <v>0.4264</v>
      </c>
      <c r="B8702">
        <v>2.54</v>
      </c>
      <c r="C8702" t="s">
        <v>8248</v>
      </c>
      <c r="D8702" t="s">
        <v>8249</v>
      </c>
      <c r="E8702" s="32">
        <f t="shared" si="405"/>
        <v>45609</v>
      </c>
      <c r="F8702" s="51">
        <f t="shared" si="406"/>
        <v>0.91666666666666663</v>
      </c>
      <c r="G8702" s="33">
        <f t="shared" si="407"/>
        <v>45609.916666666664</v>
      </c>
    </row>
    <row r="8703" spans="1:7" x14ac:dyDescent="0.45">
      <c r="A8703">
        <v>0.2581</v>
      </c>
      <c r="B8703">
        <v>1.54</v>
      </c>
      <c r="C8703" t="s">
        <v>8249</v>
      </c>
      <c r="D8703" t="s">
        <v>8250</v>
      </c>
      <c r="E8703" s="32">
        <f t="shared" si="405"/>
        <v>45609</v>
      </c>
      <c r="F8703" s="51">
        <f t="shared" si="406"/>
        <v>0.9375</v>
      </c>
      <c r="G8703" s="33">
        <f t="shared" si="407"/>
        <v>45609.9375</v>
      </c>
    </row>
    <row r="8704" spans="1:7" x14ac:dyDescent="0.45">
      <c r="A8704">
        <v>0</v>
      </c>
      <c r="B8704">
        <v>0</v>
      </c>
      <c r="C8704" t="s">
        <v>8250</v>
      </c>
      <c r="D8704" t="s">
        <v>8251</v>
      </c>
      <c r="E8704" s="32">
        <f t="shared" si="405"/>
        <v>45609</v>
      </c>
      <c r="F8704" s="51">
        <f t="shared" si="406"/>
        <v>0.95833333333333337</v>
      </c>
      <c r="G8704" s="33">
        <f t="shared" si="407"/>
        <v>45609.958333333336</v>
      </c>
    </row>
    <row r="8705" spans="1:7" x14ac:dyDescent="0.45">
      <c r="A8705">
        <v>0</v>
      </c>
      <c r="B8705">
        <v>0</v>
      </c>
      <c r="C8705" t="s">
        <v>8251</v>
      </c>
      <c r="D8705" t="s">
        <v>8252</v>
      </c>
      <c r="E8705" s="32">
        <f t="shared" si="405"/>
        <v>45609</v>
      </c>
      <c r="F8705" s="51">
        <f t="shared" si="406"/>
        <v>0.97916666666666663</v>
      </c>
      <c r="G8705" s="33">
        <f t="shared" si="407"/>
        <v>45609.979166666664</v>
      </c>
    </row>
    <row r="8706" spans="1:7" x14ac:dyDescent="0.45">
      <c r="A8706">
        <v>0</v>
      </c>
      <c r="B8706">
        <v>0</v>
      </c>
      <c r="C8706" t="s">
        <v>8252</v>
      </c>
      <c r="D8706" t="s">
        <v>8253</v>
      </c>
      <c r="E8706" s="32">
        <f t="shared" si="405"/>
        <v>45610</v>
      </c>
      <c r="F8706" s="51">
        <f t="shared" si="406"/>
        <v>0</v>
      </c>
      <c r="G8706" s="33">
        <f t="shared" si="407"/>
        <v>45610</v>
      </c>
    </row>
    <row r="8707" spans="1:7" x14ac:dyDescent="0.45">
      <c r="A8707">
        <v>0</v>
      </c>
      <c r="B8707">
        <v>0</v>
      </c>
      <c r="C8707" t="s">
        <v>8253</v>
      </c>
      <c r="D8707" t="s">
        <v>8254</v>
      </c>
      <c r="E8707" s="32">
        <f t="shared" si="405"/>
        <v>45610</v>
      </c>
      <c r="F8707" s="51">
        <f t="shared" si="406"/>
        <v>2.0833333333333332E-2</v>
      </c>
      <c r="G8707" s="33">
        <f t="shared" si="407"/>
        <v>45610.020833333336</v>
      </c>
    </row>
    <row r="8708" spans="1:7" x14ac:dyDescent="0.45">
      <c r="A8708">
        <v>0</v>
      </c>
      <c r="B8708">
        <v>0</v>
      </c>
      <c r="C8708" t="s">
        <v>8254</v>
      </c>
      <c r="D8708" t="s">
        <v>8255</v>
      </c>
      <c r="E8708" s="32">
        <f t="shared" ref="E8708:E8771" si="408">DATE(MID(C8708,2,4),MID(C8708,7,2),MID(C8708,10,2))</f>
        <v>45610</v>
      </c>
      <c r="F8708" s="51">
        <f t="shared" ref="F8708:F8771" si="409">TIME(MID(C8708,13,2),MID(C8708,16,2),0)</f>
        <v>4.1666666666666664E-2</v>
      </c>
      <c r="G8708" s="33">
        <f t="shared" ref="G8708:G8771" si="410">E8708+F8708</f>
        <v>45610.041666666664</v>
      </c>
    </row>
    <row r="8709" spans="1:7" x14ac:dyDescent="0.45">
      <c r="A8709">
        <v>0</v>
      </c>
      <c r="B8709">
        <v>0</v>
      </c>
      <c r="C8709" t="s">
        <v>8255</v>
      </c>
      <c r="D8709" t="s">
        <v>8256</v>
      </c>
      <c r="E8709" s="32">
        <f t="shared" si="408"/>
        <v>45610</v>
      </c>
      <c r="F8709" s="51">
        <f t="shared" si="409"/>
        <v>6.25E-2</v>
      </c>
      <c r="G8709" s="33">
        <f t="shared" si="410"/>
        <v>45610.0625</v>
      </c>
    </row>
    <row r="8710" spans="1:7" x14ac:dyDescent="0.45">
      <c r="A8710">
        <v>0</v>
      </c>
      <c r="B8710">
        <v>0</v>
      </c>
      <c r="C8710" t="s">
        <v>8256</v>
      </c>
      <c r="D8710" t="s">
        <v>8257</v>
      </c>
      <c r="E8710" s="32">
        <f t="shared" si="408"/>
        <v>45610</v>
      </c>
      <c r="F8710" s="51">
        <f t="shared" si="409"/>
        <v>8.3333333333333329E-2</v>
      </c>
      <c r="G8710" s="33">
        <f t="shared" si="410"/>
        <v>45610.083333333336</v>
      </c>
    </row>
    <row r="8711" spans="1:7" x14ac:dyDescent="0.45">
      <c r="A8711">
        <v>0</v>
      </c>
      <c r="B8711">
        <v>0</v>
      </c>
      <c r="C8711" t="s">
        <v>8257</v>
      </c>
      <c r="D8711" t="s">
        <v>8258</v>
      </c>
      <c r="E8711" s="32">
        <f t="shared" si="408"/>
        <v>45610</v>
      </c>
      <c r="F8711" s="51">
        <f t="shared" si="409"/>
        <v>0.10416666666666667</v>
      </c>
      <c r="G8711" s="33">
        <f t="shared" si="410"/>
        <v>45610.104166666664</v>
      </c>
    </row>
    <row r="8712" spans="1:7" x14ac:dyDescent="0.45">
      <c r="A8712">
        <v>0</v>
      </c>
      <c r="B8712">
        <v>0</v>
      </c>
      <c r="C8712" t="s">
        <v>8258</v>
      </c>
      <c r="D8712" t="s">
        <v>8259</v>
      </c>
      <c r="E8712" s="32">
        <f t="shared" si="408"/>
        <v>45610</v>
      </c>
      <c r="F8712" s="51">
        <f t="shared" si="409"/>
        <v>0.125</v>
      </c>
      <c r="G8712" s="33">
        <f t="shared" si="410"/>
        <v>45610.125</v>
      </c>
    </row>
    <row r="8713" spans="1:7" x14ac:dyDescent="0.45">
      <c r="A8713">
        <v>0</v>
      </c>
      <c r="B8713">
        <v>0</v>
      </c>
      <c r="C8713" t="s">
        <v>8259</v>
      </c>
      <c r="D8713" t="s">
        <v>8260</v>
      </c>
      <c r="E8713" s="32">
        <f t="shared" si="408"/>
        <v>45610</v>
      </c>
      <c r="F8713" s="51">
        <f t="shared" si="409"/>
        <v>0.14583333333333334</v>
      </c>
      <c r="G8713" s="33">
        <f t="shared" si="410"/>
        <v>45610.145833333336</v>
      </c>
    </row>
    <row r="8714" spans="1:7" x14ac:dyDescent="0.45">
      <c r="A8714">
        <v>0</v>
      </c>
      <c r="B8714">
        <v>0</v>
      </c>
      <c r="C8714" t="s">
        <v>8260</v>
      </c>
      <c r="D8714" t="s">
        <v>8261</v>
      </c>
      <c r="E8714" s="32">
        <f t="shared" si="408"/>
        <v>45610</v>
      </c>
      <c r="F8714" s="51">
        <f t="shared" si="409"/>
        <v>0.16666666666666666</v>
      </c>
      <c r="G8714" s="33">
        <f t="shared" si="410"/>
        <v>45610.166666666664</v>
      </c>
    </row>
    <row r="8715" spans="1:7" x14ac:dyDescent="0.45">
      <c r="A8715">
        <v>0</v>
      </c>
      <c r="B8715">
        <v>0</v>
      </c>
      <c r="C8715" t="s">
        <v>8261</v>
      </c>
      <c r="D8715" t="s">
        <v>8262</v>
      </c>
      <c r="E8715" s="32">
        <f t="shared" si="408"/>
        <v>45610</v>
      </c>
      <c r="F8715" s="51">
        <f t="shared" si="409"/>
        <v>0.1875</v>
      </c>
      <c r="G8715" s="33">
        <f t="shared" si="410"/>
        <v>45610.1875</v>
      </c>
    </row>
    <row r="8716" spans="1:7" x14ac:dyDescent="0.45">
      <c r="A8716">
        <v>0</v>
      </c>
      <c r="B8716">
        <v>0</v>
      </c>
      <c r="C8716" t="s">
        <v>8262</v>
      </c>
      <c r="D8716" t="s">
        <v>8263</v>
      </c>
      <c r="E8716" s="32">
        <f t="shared" si="408"/>
        <v>45610</v>
      </c>
      <c r="F8716" s="51">
        <f t="shared" si="409"/>
        <v>0.20833333333333334</v>
      </c>
      <c r="G8716" s="33">
        <f t="shared" si="410"/>
        <v>45610.208333333336</v>
      </c>
    </row>
    <row r="8717" spans="1:7" x14ac:dyDescent="0.45">
      <c r="A8717">
        <v>1.7168000000000001</v>
      </c>
      <c r="B8717">
        <v>10.24</v>
      </c>
      <c r="C8717" t="s">
        <v>8263</v>
      </c>
      <c r="D8717" t="s">
        <v>8264</v>
      </c>
      <c r="E8717" s="32">
        <f t="shared" si="408"/>
        <v>45610</v>
      </c>
      <c r="F8717" s="51">
        <f t="shared" si="409"/>
        <v>0.22916666666666666</v>
      </c>
      <c r="G8717" s="33">
        <f t="shared" si="410"/>
        <v>45610.229166666664</v>
      </c>
    </row>
    <row r="8718" spans="1:7" x14ac:dyDescent="0.45">
      <c r="A8718">
        <v>2.4910000000000001</v>
      </c>
      <c r="B8718">
        <v>14.86</v>
      </c>
      <c r="C8718" t="s">
        <v>8264</v>
      </c>
      <c r="D8718" t="s">
        <v>8265</v>
      </c>
      <c r="E8718" s="32">
        <f t="shared" si="408"/>
        <v>45610</v>
      </c>
      <c r="F8718" s="51">
        <f t="shared" si="409"/>
        <v>0.25</v>
      </c>
      <c r="G8718" s="33">
        <f t="shared" si="410"/>
        <v>45610.25</v>
      </c>
    </row>
    <row r="8719" spans="1:7" x14ac:dyDescent="0.45">
      <c r="A8719">
        <v>1.0547</v>
      </c>
      <c r="B8719">
        <v>6.29</v>
      </c>
      <c r="C8719" t="s">
        <v>8265</v>
      </c>
      <c r="D8719" t="s">
        <v>8266</v>
      </c>
      <c r="E8719" s="32">
        <f t="shared" si="408"/>
        <v>45610</v>
      </c>
      <c r="F8719" s="51">
        <f t="shared" si="409"/>
        <v>0.27083333333333331</v>
      </c>
      <c r="G8719" s="33">
        <f t="shared" si="410"/>
        <v>45610.270833333336</v>
      </c>
    </row>
    <row r="8720" spans="1:7" x14ac:dyDescent="0.45">
      <c r="A8720">
        <v>0.26929999999999998</v>
      </c>
      <c r="B8720">
        <v>1.61</v>
      </c>
      <c r="C8720" t="s">
        <v>8266</v>
      </c>
      <c r="D8720" t="s">
        <v>8267</v>
      </c>
      <c r="E8720" s="32">
        <f t="shared" si="408"/>
        <v>45610</v>
      </c>
      <c r="F8720" s="51">
        <f t="shared" si="409"/>
        <v>0.29166666666666669</v>
      </c>
      <c r="G8720" s="33">
        <f t="shared" si="410"/>
        <v>45610.291666666664</v>
      </c>
    </row>
    <row r="8721" spans="1:7" x14ac:dyDescent="0.45">
      <c r="A8721">
        <v>0.88639999999999997</v>
      </c>
      <c r="B8721">
        <v>5.29</v>
      </c>
      <c r="C8721" t="s">
        <v>8267</v>
      </c>
      <c r="D8721" t="s">
        <v>8268</v>
      </c>
      <c r="E8721" s="32">
        <f t="shared" si="408"/>
        <v>45610</v>
      </c>
      <c r="F8721" s="51">
        <f t="shared" si="409"/>
        <v>0.3125</v>
      </c>
      <c r="G8721" s="33">
        <f t="shared" si="410"/>
        <v>45610.3125</v>
      </c>
    </row>
    <row r="8722" spans="1:7" x14ac:dyDescent="0.45">
      <c r="A8722">
        <v>0</v>
      </c>
      <c r="B8722">
        <v>0</v>
      </c>
      <c r="C8722" t="s">
        <v>8268</v>
      </c>
      <c r="D8722" t="s">
        <v>8269</v>
      </c>
      <c r="E8722" s="32">
        <f t="shared" si="408"/>
        <v>45610</v>
      </c>
      <c r="F8722" s="51">
        <f t="shared" si="409"/>
        <v>0.33333333333333331</v>
      </c>
      <c r="G8722" s="33">
        <f t="shared" si="410"/>
        <v>45610.333333333336</v>
      </c>
    </row>
    <row r="8723" spans="1:7" x14ac:dyDescent="0.45">
      <c r="A8723">
        <v>0.41520000000000001</v>
      </c>
      <c r="B8723">
        <v>2.48</v>
      </c>
      <c r="C8723" t="s">
        <v>8269</v>
      </c>
      <c r="D8723" t="s">
        <v>8270</v>
      </c>
      <c r="E8723" s="32">
        <f t="shared" si="408"/>
        <v>45610</v>
      </c>
      <c r="F8723" s="51">
        <f t="shared" si="409"/>
        <v>0.35416666666666669</v>
      </c>
      <c r="G8723" s="33">
        <f t="shared" si="410"/>
        <v>45610.354166666664</v>
      </c>
    </row>
    <row r="8724" spans="1:7" x14ac:dyDescent="0.45">
      <c r="A8724">
        <v>1.2118</v>
      </c>
      <c r="B8724">
        <v>7.23</v>
      </c>
      <c r="C8724" t="s">
        <v>8270</v>
      </c>
      <c r="D8724" t="s">
        <v>8271</v>
      </c>
      <c r="E8724" s="32">
        <f t="shared" si="408"/>
        <v>45610</v>
      </c>
      <c r="F8724" s="51">
        <f t="shared" si="409"/>
        <v>0.375</v>
      </c>
      <c r="G8724" s="33">
        <f t="shared" si="410"/>
        <v>45610.375</v>
      </c>
    </row>
    <row r="8725" spans="1:7" x14ac:dyDescent="0.45">
      <c r="A8725">
        <v>0.66200000000000003</v>
      </c>
      <c r="B8725">
        <v>3.95</v>
      </c>
      <c r="C8725" t="s">
        <v>8271</v>
      </c>
      <c r="D8725" t="s">
        <v>8272</v>
      </c>
      <c r="E8725" s="32">
        <f t="shared" si="408"/>
        <v>45610</v>
      </c>
      <c r="F8725" s="51">
        <f t="shared" si="409"/>
        <v>0.39583333333333331</v>
      </c>
      <c r="G8725" s="33">
        <f t="shared" si="410"/>
        <v>45610.395833333336</v>
      </c>
    </row>
    <row r="8726" spans="1:7" x14ac:dyDescent="0.45">
      <c r="A8726">
        <v>0.1459</v>
      </c>
      <c r="B8726">
        <v>0.87</v>
      </c>
      <c r="C8726" t="s">
        <v>8272</v>
      </c>
      <c r="D8726" t="s">
        <v>8273</v>
      </c>
      <c r="E8726" s="32">
        <f t="shared" si="408"/>
        <v>45610</v>
      </c>
      <c r="F8726" s="51">
        <f t="shared" si="409"/>
        <v>0.41666666666666669</v>
      </c>
      <c r="G8726" s="33">
        <f t="shared" si="410"/>
        <v>45610.416666666664</v>
      </c>
    </row>
    <row r="8727" spans="1:7" x14ac:dyDescent="0.45">
      <c r="A8727">
        <v>0</v>
      </c>
      <c r="B8727">
        <v>0</v>
      </c>
      <c r="C8727" t="s">
        <v>8273</v>
      </c>
      <c r="D8727" t="s">
        <v>8274</v>
      </c>
      <c r="E8727" s="32">
        <f t="shared" si="408"/>
        <v>45610</v>
      </c>
      <c r="F8727" s="51">
        <f t="shared" si="409"/>
        <v>0.4375</v>
      </c>
      <c r="G8727" s="33">
        <f t="shared" si="410"/>
        <v>45610.4375</v>
      </c>
    </row>
    <row r="8728" spans="1:7" x14ac:dyDescent="0.45">
      <c r="A8728">
        <v>0</v>
      </c>
      <c r="B8728">
        <v>0</v>
      </c>
      <c r="C8728" t="s">
        <v>8274</v>
      </c>
      <c r="D8728" t="s">
        <v>8275</v>
      </c>
      <c r="E8728" s="32">
        <f t="shared" si="408"/>
        <v>45610</v>
      </c>
      <c r="F8728" s="51">
        <f t="shared" si="409"/>
        <v>0.45833333333333331</v>
      </c>
      <c r="G8728" s="33">
        <f t="shared" si="410"/>
        <v>45610.458333333336</v>
      </c>
    </row>
    <row r="8729" spans="1:7" x14ac:dyDescent="0.45">
      <c r="A8729">
        <v>0</v>
      </c>
      <c r="B8729">
        <v>0</v>
      </c>
      <c r="C8729" t="s">
        <v>8275</v>
      </c>
      <c r="D8729" t="s">
        <v>8276</v>
      </c>
      <c r="E8729" s="32">
        <f t="shared" si="408"/>
        <v>45610</v>
      </c>
      <c r="F8729" s="51">
        <f t="shared" si="409"/>
        <v>0.47916666666666669</v>
      </c>
      <c r="G8729" s="33">
        <f t="shared" si="410"/>
        <v>45610.479166666664</v>
      </c>
    </row>
    <row r="8730" spans="1:7" x14ac:dyDescent="0.45">
      <c r="A8730">
        <v>0.22439999999999999</v>
      </c>
      <c r="B8730">
        <v>1.34</v>
      </c>
      <c r="C8730" t="s">
        <v>8276</v>
      </c>
      <c r="D8730" t="s">
        <v>8277</v>
      </c>
      <c r="E8730" s="32">
        <f t="shared" si="408"/>
        <v>45610</v>
      </c>
      <c r="F8730" s="51">
        <f t="shared" si="409"/>
        <v>0.5</v>
      </c>
      <c r="G8730" s="33">
        <f t="shared" si="410"/>
        <v>45610.5</v>
      </c>
    </row>
    <row r="8731" spans="1:7" x14ac:dyDescent="0.45">
      <c r="A8731">
        <v>0.1459</v>
      </c>
      <c r="B8731">
        <v>0.87</v>
      </c>
      <c r="C8731" t="s">
        <v>8277</v>
      </c>
      <c r="D8731" t="s">
        <v>8278</v>
      </c>
      <c r="E8731" s="32">
        <f t="shared" si="408"/>
        <v>45610</v>
      </c>
      <c r="F8731" s="51">
        <f t="shared" si="409"/>
        <v>0.52083333333333337</v>
      </c>
      <c r="G8731" s="33">
        <f t="shared" si="410"/>
        <v>45610.520833333336</v>
      </c>
    </row>
    <row r="8732" spans="1:7" x14ac:dyDescent="0.45">
      <c r="A8732">
        <v>0.40389999999999998</v>
      </c>
      <c r="B8732">
        <v>2.41</v>
      </c>
      <c r="C8732" t="s">
        <v>8278</v>
      </c>
      <c r="D8732" t="s">
        <v>8279</v>
      </c>
      <c r="E8732" s="32">
        <f t="shared" si="408"/>
        <v>45610</v>
      </c>
      <c r="F8732" s="51">
        <f t="shared" si="409"/>
        <v>0.54166666666666663</v>
      </c>
      <c r="G8732" s="33">
        <f t="shared" si="410"/>
        <v>45610.541666666664</v>
      </c>
    </row>
    <row r="8733" spans="1:7" x14ac:dyDescent="0.45">
      <c r="A8733">
        <v>0.16830000000000001</v>
      </c>
      <c r="B8733">
        <v>1</v>
      </c>
      <c r="C8733" t="s">
        <v>8279</v>
      </c>
      <c r="D8733" t="s">
        <v>8280</v>
      </c>
      <c r="E8733" s="32">
        <f t="shared" si="408"/>
        <v>45610</v>
      </c>
      <c r="F8733" s="51">
        <f t="shared" si="409"/>
        <v>0.5625</v>
      </c>
      <c r="G8733" s="33">
        <f t="shared" si="410"/>
        <v>45610.5625</v>
      </c>
    </row>
    <row r="8734" spans="1:7" x14ac:dyDescent="0.45">
      <c r="A8734">
        <v>8.9800000000000005E-2</v>
      </c>
      <c r="B8734">
        <v>0.54</v>
      </c>
      <c r="C8734" t="s">
        <v>8280</v>
      </c>
      <c r="D8734" t="s">
        <v>8281</v>
      </c>
      <c r="E8734" s="32">
        <f t="shared" si="408"/>
        <v>45610</v>
      </c>
      <c r="F8734" s="51">
        <f t="shared" si="409"/>
        <v>0.58333333333333337</v>
      </c>
      <c r="G8734" s="33">
        <f t="shared" si="410"/>
        <v>45610.583333333336</v>
      </c>
    </row>
    <row r="8735" spans="1:7" x14ac:dyDescent="0.45">
      <c r="A8735">
        <v>0</v>
      </c>
      <c r="B8735">
        <v>0</v>
      </c>
      <c r="C8735" t="s">
        <v>8281</v>
      </c>
      <c r="D8735" t="s">
        <v>8282</v>
      </c>
      <c r="E8735" s="32">
        <f t="shared" si="408"/>
        <v>45610</v>
      </c>
      <c r="F8735" s="51">
        <f t="shared" si="409"/>
        <v>0.60416666666666663</v>
      </c>
      <c r="G8735" s="33">
        <f t="shared" si="410"/>
        <v>45610.604166666664</v>
      </c>
    </row>
    <row r="8736" spans="1:7" x14ac:dyDescent="0.45">
      <c r="A8736">
        <v>1.5821000000000001</v>
      </c>
      <c r="B8736">
        <v>9.44</v>
      </c>
      <c r="C8736" t="s">
        <v>8282</v>
      </c>
      <c r="D8736" t="s">
        <v>8283</v>
      </c>
      <c r="E8736" s="32">
        <f t="shared" si="408"/>
        <v>45610</v>
      </c>
      <c r="F8736" s="51">
        <f t="shared" si="409"/>
        <v>0.625</v>
      </c>
      <c r="G8736" s="33">
        <f t="shared" si="410"/>
        <v>45610.625</v>
      </c>
    </row>
    <row r="8737" spans="1:7" x14ac:dyDescent="0.45">
      <c r="A8737">
        <v>1.5484</v>
      </c>
      <c r="B8737">
        <v>9.24</v>
      </c>
      <c r="C8737" t="s">
        <v>8283</v>
      </c>
      <c r="D8737" t="s">
        <v>8284</v>
      </c>
      <c r="E8737" s="32">
        <f t="shared" si="408"/>
        <v>45610</v>
      </c>
      <c r="F8737" s="51">
        <f t="shared" si="409"/>
        <v>0.64583333333333337</v>
      </c>
      <c r="G8737" s="33">
        <f t="shared" si="410"/>
        <v>45610.645833333336</v>
      </c>
    </row>
    <row r="8738" spans="1:7" x14ac:dyDescent="0.45">
      <c r="A8738">
        <v>0.88639999999999997</v>
      </c>
      <c r="B8738">
        <v>5.29</v>
      </c>
      <c r="C8738" t="s">
        <v>8284</v>
      </c>
      <c r="D8738" t="s">
        <v>8285</v>
      </c>
      <c r="E8738" s="32">
        <f t="shared" si="408"/>
        <v>45610</v>
      </c>
      <c r="F8738" s="51">
        <f t="shared" si="409"/>
        <v>0.66666666666666663</v>
      </c>
      <c r="G8738" s="33">
        <f t="shared" si="410"/>
        <v>45610.666666666664</v>
      </c>
    </row>
    <row r="8739" spans="1:7" x14ac:dyDescent="0.45">
      <c r="A8739">
        <v>4.0955000000000004</v>
      </c>
      <c r="B8739">
        <v>24.43</v>
      </c>
      <c r="C8739" t="s">
        <v>8285</v>
      </c>
      <c r="D8739" t="s">
        <v>8286</v>
      </c>
      <c r="E8739" s="32">
        <f t="shared" si="408"/>
        <v>45610</v>
      </c>
      <c r="F8739" s="51">
        <f t="shared" si="409"/>
        <v>0.6875</v>
      </c>
      <c r="G8739" s="33">
        <f t="shared" si="410"/>
        <v>45610.6875</v>
      </c>
    </row>
    <row r="8740" spans="1:7" x14ac:dyDescent="0.45">
      <c r="A8740">
        <v>6.4743000000000004</v>
      </c>
      <c r="B8740">
        <v>38.619999999999997</v>
      </c>
      <c r="C8740" t="s">
        <v>8286</v>
      </c>
      <c r="D8740" t="s">
        <v>8287</v>
      </c>
      <c r="E8740" s="32">
        <f t="shared" si="408"/>
        <v>45610</v>
      </c>
      <c r="F8740" s="51">
        <f t="shared" si="409"/>
        <v>0.70833333333333337</v>
      </c>
      <c r="G8740" s="33">
        <f t="shared" si="410"/>
        <v>45610.708333333336</v>
      </c>
    </row>
    <row r="8741" spans="1:7" x14ac:dyDescent="0.45">
      <c r="A8741">
        <v>0.4264</v>
      </c>
      <c r="B8741">
        <v>2.54</v>
      </c>
      <c r="C8741" t="s">
        <v>8287</v>
      </c>
      <c r="D8741" t="s">
        <v>8288</v>
      </c>
      <c r="E8741" s="32">
        <f t="shared" si="408"/>
        <v>45610</v>
      </c>
      <c r="F8741" s="51">
        <f t="shared" si="409"/>
        <v>0.72916666666666663</v>
      </c>
      <c r="G8741" s="33">
        <f t="shared" si="410"/>
        <v>45610.729166666664</v>
      </c>
    </row>
    <row r="8742" spans="1:7" x14ac:dyDescent="0.45">
      <c r="A8742">
        <v>7.85E-2</v>
      </c>
      <c r="B8742">
        <v>0.47</v>
      </c>
      <c r="C8742" t="s">
        <v>8288</v>
      </c>
      <c r="D8742" t="s">
        <v>8289</v>
      </c>
      <c r="E8742" s="32">
        <f t="shared" si="408"/>
        <v>45610</v>
      </c>
      <c r="F8742" s="51">
        <f t="shared" si="409"/>
        <v>0.75</v>
      </c>
      <c r="G8742" s="33">
        <f t="shared" si="410"/>
        <v>45610.75</v>
      </c>
    </row>
    <row r="8743" spans="1:7" x14ac:dyDescent="0.45">
      <c r="A8743">
        <v>0</v>
      </c>
      <c r="B8743">
        <v>0</v>
      </c>
      <c r="C8743" t="s">
        <v>8289</v>
      </c>
      <c r="D8743" t="s">
        <v>8290</v>
      </c>
      <c r="E8743" s="32">
        <f t="shared" si="408"/>
        <v>45610</v>
      </c>
      <c r="F8743" s="51">
        <f t="shared" si="409"/>
        <v>0.77083333333333337</v>
      </c>
      <c r="G8743" s="33">
        <f t="shared" si="410"/>
        <v>45610.770833333336</v>
      </c>
    </row>
    <row r="8744" spans="1:7" x14ac:dyDescent="0.45">
      <c r="A8744">
        <v>0</v>
      </c>
      <c r="B8744">
        <v>0</v>
      </c>
      <c r="C8744" t="s">
        <v>8290</v>
      </c>
      <c r="D8744" t="s">
        <v>8291</v>
      </c>
      <c r="E8744" s="32">
        <f t="shared" si="408"/>
        <v>45610</v>
      </c>
      <c r="F8744" s="51">
        <f t="shared" si="409"/>
        <v>0.79166666666666663</v>
      </c>
      <c r="G8744" s="33">
        <f t="shared" si="410"/>
        <v>45610.791666666664</v>
      </c>
    </row>
    <row r="8745" spans="1:7" x14ac:dyDescent="0.45">
      <c r="A8745">
        <v>0</v>
      </c>
      <c r="B8745">
        <v>0</v>
      </c>
      <c r="C8745" t="s">
        <v>8291</v>
      </c>
      <c r="D8745" t="s">
        <v>8292</v>
      </c>
      <c r="E8745" s="32">
        <f t="shared" si="408"/>
        <v>45610</v>
      </c>
      <c r="F8745" s="51">
        <f t="shared" si="409"/>
        <v>0.8125</v>
      </c>
      <c r="G8745" s="33">
        <f t="shared" si="410"/>
        <v>45610.8125</v>
      </c>
    </row>
    <row r="8746" spans="1:7" x14ac:dyDescent="0.45">
      <c r="A8746">
        <v>0</v>
      </c>
      <c r="B8746">
        <v>0</v>
      </c>
      <c r="C8746" t="s">
        <v>8292</v>
      </c>
      <c r="D8746" t="s">
        <v>8293</v>
      </c>
      <c r="E8746" s="32">
        <f t="shared" si="408"/>
        <v>45610</v>
      </c>
      <c r="F8746" s="51">
        <f t="shared" si="409"/>
        <v>0.83333333333333337</v>
      </c>
      <c r="G8746" s="33">
        <f t="shared" si="410"/>
        <v>45610.833333333336</v>
      </c>
    </row>
    <row r="8747" spans="1:7" x14ac:dyDescent="0.45">
      <c r="A8747">
        <v>0</v>
      </c>
      <c r="B8747">
        <v>0</v>
      </c>
      <c r="C8747" t="s">
        <v>8293</v>
      </c>
      <c r="D8747" t="s">
        <v>8294</v>
      </c>
      <c r="E8747" s="32">
        <f t="shared" si="408"/>
        <v>45610</v>
      </c>
      <c r="F8747" s="51">
        <f t="shared" si="409"/>
        <v>0.85416666666666663</v>
      </c>
      <c r="G8747" s="33">
        <f t="shared" si="410"/>
        <v>45610.854166666664</v>
      </c>
    </row>
    <row r="8748" spans="1:7" x14ac:dyDescent="0.45">
      <c r="A8748">
        <v>0</v>
      </c>
      <c r="B8748">
        <v>0</v>
      </c>
      <c r="C8748" t="s">
        <v>8294</v>
      </c>
      <c r="D8748" t="s">
        <v>8295</v>
      </c>
      <c r="E8748" s="32">
        <f t="shared" si="408"/>
        <v>45610</v>
      </c>
      <c r="F8748" s="51">
        <f t="shared" si="409"/>
        <v>0.875</v>
      </c>
      <c r="G8748" s="33">
        <f t="shared" si="410"/>
        <v>45610.875</v>
      </c>
    </row>
    <row r="8749" spans="1:7" x14ac:dyDescent="0.45">
      <c r="A8749">
        <v>0</v>
      </c>
      <c r="B8749">
        <v>0</v>
      </c>
      <c r="C8749" t="s">
        <v>8295</v>
      </c>
      <c r="D8749" t="s">
        <v>8296</v>
      </c>
      <c r="E8749" s="32">
        <f t="shared" si="408"/>
        <v>45610</v>
      </c>
      <c r="F8749" s="51">
        <f t="shared" si="409"/>
        <v>0.89583333333333337</v>
      </c>
      <c r="G8749" s="33">
        <f t="shared" si="410"/>
        <v>45610.895833333336</v>
      </c>
    </row>
    <row r="8750" spans="1:7" x14ac:dyDescent="0.45">
      <c r="A8750">
        <v>0</v>
      </c>
      <c r="B8750">
        <v>0</v>
      </c>
      <c r="C8750" t="s">
        <v>8296</v>
      </c>
      <c r="D8750" t="s">
        <v>8297</v>
      </c>
      <c r="E8750" s="32">
        <f t="shared" si="408"/>
        <v>45610</v>
      </c>
      <c r="F8750" s="51">
        <f t="shared" si="409"/>
        <v>0.91666666666666663</v>
      </c>
      <c r="G8750" s="33">
        <f t="shared" si="410"/>
        <v>45610.916666666664</v>
      </c>
    </row>
    <row r="8751" spans="1:7" x14ac:dyDescent="0.45">
      <c r="A8751">
        <v>1.3576999999999999</v>
      </c>
      <c r="B8751">
        <v>8.1</v>
      </c>
      <c r="C8751" t="s">
        <v>8297</v>
      </c>
      <c r="D8751" t="s">
        <v>8298</v>
      </c>
      <c r="E8751" s="32">
        <f t="shared" si="408"/>
        <v>45610</v>
      </c>
      <c r="F8751" s="51">
        <f t="shared" si="409"/>
        <v>0.9375</v>
      </c>
      <c r="G8751" s="33">
        <f t="shared" si="410"/>
        <v>45610.9375</v>
      </c>
    </row>
    <row r="8752" spans="1:7" x14ac:dyDescent="0.45">
      <c r="A8752">
        <v>0.46</v>
      </c>
      <c r="B8752">
        <v>2.74</v>
      </c>
      <c r="C8752" t="s">
        <v>8298</v>
      </c>
      <c r="D8752" t="s">
        <v>8299</v>
      </c>
      <c r="E8752" s="32">
        <f t="shared" si="408"/>
        <v>45610</v>
      </c>
      <c r="F8752" s="51">
        <f t="shared" si="409"/>
        <v>0.95833333333333337</v>
      </c>
      <c r="G8752" s="33">
        <f t="shared" si="410"/>
        <v>45610.958333333336</v>
      </c>
    </row>
    <row r="8753" spans="1:7" x14ac:dyDescent="0.45">
      <c r="A8753">
        <v>0</v>
      </c>
      <c r="B8753">
        <v>0</v>
      </c>
      <c r="C8753" t="s">
        <v>8299</v>
      </c>
      <c r="D8753" t="s">
        <v>8300</v>
      </c>
      <c r="E8753" s="32">
        <f t="shared" si="408"/>
        <v>45610</v>
      </c>
      <c r="F8753" s="51">
        <f t="shared" si="409"/>
        <v>0.97916666666666663</v>
      </c>
      <c r="G8753" s="33">
        <f t="shared" si="410"/>
        <v>45610.979166666664</v>
      </c>
    </row>
    <row r="8754" spans="1:7" x14ac:dyDescent="0.45">
      <c r="A8754">
        <v>0</v>
      </c>
      <c r="B8754">
        <v>0</v>
      </c>
      <c r="C8754" t="s">
        <v>8300</v>
      </c>
      <c r="D8754" t="s">
        <v>8301</v>
      </c>
      <c r="E8754" s="32">
        <f t="shared" si="408"/>
        <v>45611</v>
      </c>
      <c r="F8754" s="51">
        <f t="shared" si="409"/>
        <v>0</v>
      </c>
      <c r="G8754" s="33">
        <f t="shared" si="410"/>
        <v>45611</v>
      </c>
    </row>
    <row r="8755" spans="1:7" x14ac:dyDescent="0.45">
      <c r="A8755">
        <v>0</v>
      </c>
      <c r="B8755">
        <v>0</v>
      </c>
      <c r="C8755" t="s">
        <v>8301</v>
      </c>
      <c r="D8755" t="s">
        <v>8302</v>
      </c>
      <c r="E8755" s="32">
        <f t="shared" si="408"/>
        <v>45611</v>
      </c>
      <c r="F8755" s="51">
        <f t="shared" si="409"/>
        <v>2.0833333333333332E-2</v>
      </c>
      <c r="G8755" s="33">
        <f t="shared" si="410"/>
        <v>45611.020833333336</v>
      </c>
    </row>
    <row r="8756" spans="1:7" x14ac:dyDescent="0.45">
      <c r="A8756">
        <v>0</v>
      </c>
      <c r="B8756">
        <v>0</v>
      </c>
      <c r="C8756" t="s">
        <v>8302</v>
      </c>
      <c r="D8756" t="s">
        <v>8303</v>
      </c>
      <c r="E8756" s="32">
        <f t="shared" si="408"/>
        <v>45611</v>
      </c>
      <c r="F8756" s="51">
        <f t="shared" si="409"/>
        <v>4.1666666666666664E-2</v>
      </c>
      <c r="G8756" s="33">
        <f t="shared" si="410"/>
        <v>45611.041666666664</v>
      </c>
    </row>
    <row r="8757" spans="1:7" x14ac:dyDescent="0.45">
      <c r="A8757">
        <v>0</v>
      </c>
      <c r="B8757">
        <v>0</v>
      </c>
      <c r="C8757" t="s">
        <v>8303</v>
      </c>
      <c r="D8757" t="s">
        <v>8304</v>
      </c>
      <c r="E8757" s="32">
        <f t="shared" si="408"/>
        <v>45611</v>
      </c>
      <c r="F8757" s="51">
        <f t="shared" si="409"/>
        <v>6.25E-2</v>
      </c>
      <c r="G8757" s="33">
        <f t="shared" si="410"/>
        <v>45611.0625</v>
      </c>
    </row>
    <row r="8758" spans="1:7" x14ac:dyDescent="0.45">
      <c r="A8758">
        <v>0</v>
      </c>
      <c r="B8758">
        <v>0</v>
      </c>
      <c r="C8758" t="s">
        <v>8304</v>
      </c>
      <c r="D8758" t="s">
        <v>8305</v>
      </c>
      <c r="E8758" s="32">
        <f t="shared" si="408"/>
        <v>45611</v>
      </c>
      <c r="F8758" s="51">
        <f t="shared" si="409"/>
        <v>8.3333333333333329E-2</v>
      </c>
      <c r="G8758" s="33">
        <f t="shared" si="410"/>
        <v>45611.083333333336</v>
      </c>
    </row>
    <row r="8759" spans="1:7" x14ac:dyDescent="0.45">
      <c r="A8759">
        <v>0</v>
      </c>
      <c r="B8759">
        <v>0</v>
      </c>
      <c r="C8759" t="s">
        <v>8305</v>
      </c>
      <c r="D8759" t="s">
        <v>8306</v>
      </c>
      <c r="E8759" s="32">
        <f t="shared" si="408"/>
        <v>45611</v>
      </c>
      <c r="F8759" s="51">
        <f t="shared" si="409"/>
        <v>0.10416666666666667</v>
      </c>
      <c r="G8759" s="33">
        <f t="shared" si="410"/>
        <v>45611.104166666664</v>
      </c>
    </row>
    <row r="8760" spans="1:7" x14ac:dyDescent="0.45">
      <c r="A8760">
        <v>1.12E-2</v>
      </c>
      <c r="B8760">
        <v>7.0000000000000007E-2</v>
      </c>
      <c r="C8760" t="s">
        <v>8306</v>
      </c>
      <c r="D8760" t="s">
        <v>8307</v>
      </c>
      <c r="E8760" s="32">
        <f t="shared" si="408"/>
        <v>45611</v>
      </c>
      <c r="F8760" s="51">
        <f t="shared" si="409"/>
        <v>0.125</v>
      </c>
      <c r="G8760" s="33">
        <f t="shared" si="410"/>
        <v>45611.125</v>
      </c>
    </row>
    <row r="8761" spans="1:7" x14ac:dyDescent="0.45">
      <c r="A8761">
        <v>0</v>
      </c>
      <c r="B8761">
        <v>0</v>
      </c>
      <c r="C8761" t="s">
        <v>8307</v>
      </c>
      <c r="D8761" t="s">
        <v>8308</v>
      </c>
      <c r="E8761" s="32">
        <f t="shared" si="408"/>
        <v>45611</v>
      </c>
      <c r="F8761" s="51">
        <f t="shared" si="409"/>
        <v>0.14583333333333334</v>
      </c>
      <c r="G8761" s="33">
        <f t="shared" si="410"/>
        <v>45611.145833333336</v>
      </c>
    </row>
    <row r="8762" spans="1:7" x14ac:dyDescent="0.45">
      <c r="A8762">
        <v>0</v>
      </c>
      <c r="B8762">
        <v>0</v>
      </c>
      <c r="C8762" t="s">
        <v>8308</v>
      </c>
      <c r="D8762" t="s">
        <v>8309</v>
      </c>
      <c r="E8762" s="32">
        <f t="shared" si="408"/>
        <v>45611</v>
      </c>
      <c r="F8762" s="51">
        <f t="shared" si="409"/>
        <v>0.16666666666666666</v>
      </c>
      <c r="G8762" s="33">
        <f t="shared" si="410"/>
        <v>45611.166666666664</v>
      </c>
    </row>
    <row r="8763" spans="1:7" x14ac:dyDescent="0.45">
      <c r="A8763">
        <v>0</v>
      </c>
      <c r="B8763">
        <v>0</v>
      </c>
      <c r="C8763" t="s">
        <v>8309</v>
      </c>
      <c r="D8763" t="s">
        <v>8310</v>
      </c>
      <c r="E8763" s="32">
        <f t="shared" si="408"/>
        <v>45611</v>
      </c>
      <c r="F8763" s="51">
        <f t="shared" si="409"/>
        <v>0.1875</v>
      </c>
      <c r="G8763" s="33">
        <f t="shared" si="410"/>
        <v>45611.1875</v>
      </c>
    </row>
    <row r="8764" spans="1:7" x14ac:dyDescent="0.45">
      <c r="A8764">
        <v>0</v>
      </c>
      <c r="B8764">
        <v>0</v>
      </c>
      <c r="C8764" t="s">
        <v>8310</v>
      </c>
      <c r="D8764" t="s">
        <v>8311</v>
      </c>
      <c r="E8764" s="32">
        <f t="shared" si="408"/>
        <v>45611</v>
      </c>
      <c r="F8764" s="51">
        <f t="shared" si="409"/>
        <v>0.20833333333333334</v>
      </c>
      <c r="G8764" s="33">
        <f t="shared" si="410"/>
        <v>45611.208333333336</v>
      </c>
    </row>
    <row r="8765" spans="1:7" x14ac:dyDescent="0.45">
      <c r="A8765">
        <v>0.9425</v>
      </c>
      <c r="B8765">
        <v>5.62</v>
      </c>
      <c r="C8765" t="s">
        <v>8311</v>
      </c>
      <c r="D8765" t="s">
        <v>8312</v>
      </c>
      <c r="E8765" s="32">
        <f t="shared" si="408"/>
        <v>45611</v>
      </c>
      <c r="F8765" s="51">
        <f t="shared" si="409"/>
        <v>0.22916666666666666</v>
      </c>
      <c r="G8765" s="33">
        <f t="shared" si="410"/>
        <v>45611.229166666664</v>
      </c>
    </row>
    <row r="8766" spans="1:7" x14ac:dyDescent="0.45">
      <c r="A8766">
        <v>0.58350000000000002</v>
      </c>
      <c r="B8766">
        <v>3.48</v>
      </c>
      <c r="C8766" t="s">
        <v>8312</v>
      </c>
      <c r="D8766" t="s">
        <v>8313</v>
      </c>
      <c r="E8766" s="32">
        <f t="shared" si="408"/>
        <v>45611</v>
      </c>
      <c r="F8766" s="51">
        <f t="shared" si="409"/>
        <v>0.25</v>
      </c>
      <c r="G8766" s="33">
        <f t="shared" si="410"/>
        <v>45611.25</v>
      </c>
    </row>
    <row r="8767" spans="1:7" x14ac:dyDescent="0.45">
      <c r="A8767">
        <v>0.95379999999999998</v>
      </c>
      <c r="B8767">
        <v>5.69</v>
      </c>
      <c r="C8767" t="s">
        <v>8313</v>
      </c>
      <c r="D8767" t="s">
        <v>8314</v>
      </c>
      <c r="E8767" s="32">
        <f t="shared" si="408"/>
        <v>45611</v>
      </c>
      <c r="F8767" s="51">
        <f t="shared" si="409"/>
        <v>0.27083333333333331</v>
      </c>
      <c r="G8767" s="33">
        <f t="shared" si="410"/>
        <v>45611.270833333336</v>
      </c>
    </row>
    <row r="8768" spans="1:7" x14ac:dyDescent="0.45">
      <c r="A8768">
        <v>0.33660000000000001</v>
      </c>
      <c r="B8768">
        <v>2.0099999999999998</v>
      </c>
      <c r="C8768" t="s">
        <v>8314</v>
      </c>
      <c r="D8768" t="s">
        <v>8315</v>
      </c>
      <c r="E8768" s="32">
        <f t="shared" si="408"/>
        <v>45611</v>
      </c>
      <c r="F8768" s="51">
        <f t="shared" si="409"/>
        <v>0.29166666666666669</v>
      </c>
      <c r="G8768" s="33">
        <f t="shared" si="410"/>
        <v>45611.291666666664</v>
      </c>
    </row>
    <row r="8769" spans="1:7" x14ac:dyDescent="0.45">
      <c r="A8769">
        <v>2.2105000000000001</v>
      </c>
      <c r="B8769">
        <v>13.19</v>
      </c>
      <c r="C8769" t="s">
        <v>8315</v>
      </c>
      <c r="D8769" t="s">
        <v>8316</v>
      </c>
      <c r="E8769" s="32">
        <f t="shared" si="408"/>
        <v>45611</v>
      </c>
      <c r="F8769" s="51">
        <f t="shared" si="409"/>
        <v>0.3125</v>
      </c>
      <c r="G8769" s="33">
        <f t="shared" si="410"/>
        <v>45611.3125</v>
      </c>
    </row>
    <row r="8770" spans="1:7" x14ac:dyDescent="0.45">
      <c r="A8770">
        <v>1.2118</v>
      </c>
      <c r="B8770">
        <v>7.23</v>
      </c>
      <c r="C8770" t="s">
        <v>8316</v>
      </c>
      <c r="D8770" t="s">
        <v>8317</v>
      </c>
      <c r="E8770" s="32">
        <f t="shared" si="408"/>
        <v>45611</v>
      </c>
      <c r="F8770" s="51">
        <f t="shared" si="409"/>
        <v>0.33333333333333331</v>
      </c>
      <c r="G8770" s="33">
        <f t="shared" si="410"/>
        <v>45611.333333333336</v>
      </c>
    </row>
    <row r="8771" spans="1:7" x14ac:dyDescent="0.45">
      <c r="A8771">
        <v>0.62839999999999996</v>
      </c>
      <c r="B8771">
        <v>3.75</v>
      </c>
      <c r="C8771" t="s">
        <v>8317</v>
      </c>
      <c r="D8771" t="s">
        <v>8318</v>
      </c>
      <c r="E8771" s="32">
        <f t="shared" si="408"/>
        <v>45611</v>
      </c>
      <c r="F8771" s="51">
        <f t="shared" si="409"/>
        <v>0.35416666666666669</v>
      </c>
      <c r="G8771" s="33">
        <f t="shared" si="410"/>
        <v>45611.354166666664</v>
      </c>
    </row>
    <row r="8772" spans="1:7" x14ac:dyDescent="0.45">
      <c r="A8772">
        <v>0.90890000000000004</v>
      </c>
      <c r="B8772">
        <v>5.42</v>
      </c>
      <c r="C8772" t="s">
        <v>8318</v>
      </c>
      <c r="D8772" t="s">
        <v>8319</v>
      </c>
      <c r="E8772" s="32">
        <f t="shared" ref="E8772:E8835" si="411">DATE(MID(C8772,2,4),MID(C8772,7,2),MID(C8772,10,2))</f>
        <v>45611</v>
      </c>
      <c r="F8772" s="51">
        <f t="shared" ref="F8772:F8835" si="412">TIME(MID(C8772,13,2),MID(C8772,16,2),0)</f>
        <v>0.375</v>
      </c>
      <c r="G8772" s="33">
        <f t="shared" ref="G8772:G8835" si="413">E8772+F8772</f>
        <v>45611.375</v>
      </c>
    </row>
    <row r="8773" spans="1:7" x14ac:dyDescent="0.45">
      <c r="A8773">
        <v>0.6845</v>
      </c>
      <c r="B8773">
        <v>4.08</v>
      </c>
      <c r="C8773" t="s">
        <v>8319</v>
      </c>
      <c r="D8773" t="s">
        <v>8320</v>
      </c>
      <c r="E8773" s="32">
        <f t="shared" si="411"/>
        <v>45611</v>
      </c>
      <c r="F8773" s="51">
        <f t="shared" si="412"/>
        <v>0.39583333333333331</v>
      </c>
      <c r="G8773" s="33">
        <f t="shared" si="413"/>
        <v>45611.395833333336</v>
      </c>
    </row>
    <row r="8774" spans="1:7" x14ac:dyDescent="0.45">
      <c r="A8774">
        <v>0.58350000000000002</v>
      </c>
      <c r="B8774">
        <v>3.48</v>
      </c>
      <c r="C8774" t="s">
        <v>8320</v>
      </c>
      <c r="D8774" t="s">
        <v>8321</v>
      </c>
      <c r="E8774" s="32">
        <f t="shared" si="411"/>
        <v>45611</v>
      </c>
      <c r="F8774" s="51">
        <f t="shared" si="412"/>
        <v>0.41666666666666669</v>
      </c>
      <c r="G8774" s="33">
        <f t="shared" si="413"/>
        <v>45611.416666666664</v>
      </c>
    </row>
    <row r="8775" spans="1:7" x14ac:dyDescent="0.45">
      <c r="A8775">
        <v>0.57230000000000003</v>
      </c>
      <c r="B8775">
        <v>3.41</v>
      </c>
      <c r="C8775" t="s">
        <v>8321</v>
      </c>
      <c r="D8775" t="s">
        <v>8322</v>
      </c>
      <c r="E8775" s="32">
        <f t="shared" si="411"/>
        <v>45611</v>
      </c>
      <c r="F8775" s="51">
        <f t="shared" si="412"/>
        <v>0.4375</v>
      </c>
      <c r="G8775" s="33">
        <f t="shared" si="413"/>
        <v>45611.4375</v>
      </c>
    </row>
    <row r="8776" spans="1:7" x14ac:dyDescent="0.45">
      <c r="A8776">
        <v>0.98740000000000006</v>
      </c>
      <c r="B8776">
        <v>5.89</v>
      </c>
      <c r="C8776" t="s">
        <v>8322</v>
      </c>
      <c r="D8776" t="s">
        <v>8323</v>
      </c>
      <c r="E8776" s="32">
        <f t="shared" si="411"/>
        <v>45611</v>
      </c>
      <c r="F8776" s="51">
        <f t="shared" si="412"/>
        <v>0.45833333333333331</v>
      </c>
      <c r="G8776" s="33">
        <f t="shared" si="413"/>
        <v>45611.458333333336</v>
      </c>
    </row>
    <row r="8777" spans="1:7" x14ac:dyDescent="0.45">
      <c r="A8777">
        <v>0.46</v>
      </c>
      <c r="B8777">
        <v>2.74</v>
      </c>
      <c r="C8777" t="s">
        <v>8323</v>
      </c>
      <c r="D8777" t="s">
        <v>8324</v>
      </c>
      <c r="E8777" s="32">
        <f t="shared" si="411"/>
        <v>45611</v>
      </c>
      <c r="F8777" s="51">
        <f t="shared" si="412"/>
        <v>0.47916666666666669</v>
      </c>
      <c r="G8777" s="33">
        <f t="shared" si="413"/>
        <v>45611.479166666664</v>
      </c>
    </row>
    <row r="8778" spans="1:7" x14ac:dyDescent="0.45">
      <c r="A8778">
        <v>0.6845</v>
      </c>
      <c r="B8778">
        <v>4.08</v>
      </c>
      <c r="C8778" t="s">
        <v>8324</v>
      </c>
      <c r="D8778" t="s">
        <v>8325</v>
      </c>
      <c r="E8778" s="32">
        <f t="shared" si="411"/>
        <v>45611</v>
      </c>
      <c r="F8778" s="51">
        <f t="shared" si="412"/>
        <v>0.5</v>
      </c>
      <c r="G8778" s="33">
        <f t="shared" si="413"/>
        <v>45611.5</v>
      </c>
    </row>
    <row r="8779" spans="1:7" x14ac:dyDescent="0.45">
      <c r="A8779">
        <v>0.71809999999999996</v>
      </c>
      <c r="B8779">
        <v>4.28</v>
      </c>
      <c r="C8779" t="s">
        <v>8325</v>
      </c>
      <c r="D8779" t="s">
        <v>8326</v>
      </c>
      <c r="E8779" s="32">
        <f t="shared" si="411"/>
        <v>45611</v>
      </c>
      <c r="F8779" s="51">
        <f t="shared" si="412"/>
        <v>0.52083333333333337</v>
      </c>
      <c r="G8779" s="33">
        <f t="shared" si="413"/>
        <v>45611.520833333336</v>
      </c>
    </row>
    <row r="8780" spans="1:7" x14ac:dyDescent="0.45">
      <c r="A8780">
        <v>0.2356</v>
      </c>
      <c r="B8780">
        <v>1.41</v>
      </c>
      <c r="C8780" t="s">
        <v>8326</v>
      </c>
      <c r="D8780" t="s">
        <v>8327</v>
      </c>
      <c r="E8780" s="32">
        <f t="shared" si="411"/>
        <v>45611</v>
      </c>
      <c r="F8780" s="51">
        <f t="shared" si="412"/>
        <v>0.54166666666666663</v>
      </c>
      <c r="G8780" s="33">
        <f t="shared" si="413"/>
        <v>45611.541666666664</v>
      </c>
    </row>
    <row r="8781" spans="1:7" x14ac:dyDescent="0.45">
      <c r="A8781">
        <v>0.9425</v>
      </c>
      <c r="B8781">
        <v>5.62</v>
      </c>
      <c r="C8781" t="s">
        <v>8327</v>
      </c>
      <c r="D8781" t="s">
        <v>8328</v>
      </c>
      <c r="E8781" s="32">
        <f t="shared" si="411"/>
        <v>45611</v>
      </c>
      <c r="F8781" s="51">
        <f t="shared" si="412"/>
        <v>0.5625</v>
      </c>
      <c r="G8781" s="33">
        <f t="shared" si="413"/>
        <v>45611.5625</v>
      </c>
    </row>
    <row r="8782" spans="1:7" x14ac:dyDescent="0.45">
      <c r="A8782">
        <v>0</v>
      </c>
      <c r="B8782">
        <v>0</v>
      </c>
      <c r="C8782" t="s">
        <v>8328</v>
      </c>
      <c r="D8782" t="s">
        <v>8329</v>
      </c>
      <c r="E8782" s="32">
        <f t="shared" si="411"/>
        <v>45611</v>
      </c>
      <c r="F8782" s="51">
        <f t="shared" si="412"/>
        <v>0.58333333333333337</v>
      </c>
      <c r="G8782" s="33">
        <f t="shared" si="413"/>
        <v>45611.583333333336</v>
      </c>
    </row>
    <row r="8783" spans="1:7" x14ac:dyDescent="0.45">
      <c r="A8783">
        <v>0.17949999999999999</v>
      </c>
      <c r="B8783">
        <v>1.07</v>
      </c>
      <c r="C8783" t="s">
        <v>8329</v>
      </c>
      <c r="D8783" t="s">
        <v>8330</v>
      </c>
      <c r="E8783" s="32">
        <f t="shared" si="411"/>
        <v>45611</v>
      </c>
      <c r="F8783" s="51">
        <f t="shared" si="412"/>
        <v>0.60416666666666663</v>
      </c>
      <c r="G8783" s="33">
        <f t="shared" si="413"/>
        <v>45611.604166666664</v>
      </c>
    </row>
    <row r="8784" spans="1:7" x14ac:dyDescent="0.45">
      <c r="A8784">
        <v>0.76300000000000001</v>
      </c>
      <c r="B8784">
        <v>4.55</v>
      </c>
      <c r="C8784" t="s">
        <v>8330</v>
      </c>
      <c r="D8784" t="s">
        <v>8331</v>
      </c>
      <c r="E8784" s="32">
        <f t="shared" si="411"/>
        <v>45611</v>
      </c>
      <c r="F8784" s="51">
        <f t="shared" si="412"/>
        <v>0.625</v>
      </c>
      <c r="G8784" s="33">
        <f t="shared" si="413"/>
        <v>45611.625</v>
      </c>
    </row>
    <row r="8785" spans="1:7" x14ac:dyDescent="0.45">
      <c r="A8785">
        <v>0.76300000000000001</v>
      </c>
      <c r="B8785">
        <v>4.55</v>
      </c>
      <c r="C8785" t="s">
        <v>8331</v>
      </c>
      <c r="D8785" t="s">
        <v>8332</v>
      </c>
      <c r="E8785" s="32">
        <f t="shared" si="411"/>
        <v>45611</v>
      </c>
      <c r="F8785" s="51">
        <f t="shared" si="412"/>
        <v>0.64583333333333337</v>
      </c>
      <c r="G8785" s="33">
        <f t="shared" si="413"/>
        <v>45611.645833333336</v>
      </c>
    </row>
    <row r="8786" spans="1:7" x14ac:dyDescent="0.45">
      <c r="A8786">
        <v>3.052</v>
      </c>
      <c r="B8786">
        <v>18.21</v>
      </c>
      <c r="C8786" t="s">
        <v>8332</v>
      </c>
      <c r="D8786" t="s">
        <v>8333</v>
      </c>
      <c r="E8786" s="32">
        <f t="shared" si="411"/>
        <v>45611</v>
      </c>
      <c r="F8786" s="51">
        <f t="shared" si="412"/>
        <v>0.66666666666666663</v>
      </c>
      <c r="G8786" s="33">
        <f t="shared" si="413"/>
        <v>45611.666666666664</v>
      </c>
    </row>
    <row r="8787" spans="1:7" x14ac:dyDescent="0.45">
      <c r="A8787">
        <v>1.3240000000000001</v>
      </c>
      <c r="B8787">
        <v>7.9</v>
      </c>
      <c r="C8787" t="s">
        <v>8333</v>
      </c>
      <c r="D8787" t="s">
        <v>8334</v>
      </c>
      <c r="E8787" s="32">
        <f t="shared" si="411"/>
        <v>45611</v>
      </c>
      <c r="F8787" s="51">
        <f t="shared" si="412"/>
        <v>0.6875</v>
      </c>
      <c r="G8787" s="33">
        <f t="shared" si="413"/>
        <v>45611.6875</v>
      </c>
    </row>
    <row r="8788" spans="1:7" x14ac:dyDescent="0.45">
      <c r="A8788">
        <v>1.9187000000000001</v>
      </c>
      <c r="B8788">
        <v>11.45</v>
      </c>
      <c r="C8788" t="s">
        <v>8334</v>
      </c>
      <c r="D8788" t="s">
        <v>8335</v>
      </c>
      <c r="E8788" s="32">
        <f t="shared" si="411"/>
        <v>45611</v>
      </c>
      <c r="F8788" s="51">
        <f t="shared" si="412"/>
        <v>0.70833333333333337</v>
      </c>
      <c r="G8788" s="33">
        <f t="shared" si="413"/>
        <v>45611.708333333336</v>
      </c>
    </row>
    <row r="8789" spans="1:7" x14ac:dyDescent="0.45">
      <c r="A8789">
        <v>1.2791999999999999</v>
      </c>
      <c r="B8789">
        <v>7.63</v>
      </c>
      <c r="C8789" t="s">
        <v>8335</v>
      </c>
      <c r="D8789" t="s">
        <v>8336</v>
      </c>
      <c r="E8789" s="32">
        <f t="shared" si="411"/>
        <v>45611</v>
      </c>
      <c r="F8789" s="51">
        <f t="shared" si="412"/>
        <v>0.72916666666666663</v>
      </c>
      <c r="G8789" s="33">
        <f t="shared" si="413"/>
        <v>45611.729166666664</v>
      </c>
    </row>
    <row r="8790" spans="1:7" x14ac:dyDescent="0.45">
      <c r="A8790">
        <v>1.1669</v>
      </c>
      <c r="B8790">
        <v>6.96</v>
      </c>
      <c r="C8790" t="s">
        <v>8336</v>
      </c>
      <c r="D8790" t="s">
        <v>8337</v>
      </c>
      <c r="E8790" s="32">
        <f t="shared" si="411"/>
        <v>45611</v>
      </c>
      <c r="F8790" s="51">
        <f t="shared" si="412"/>
        <v>0.75</v>
      </c>
      <c r="G8790" s="33">
        <f t="shared" si="413"/>
        <v>45611.75</v>
      </c>
    </row>
    <row r="8791" spans="1:7" x14ac:dyDescent="0.45">
      <c r="A8791">
        <v>1.5597000000000001</v>
      </c>
      <c r="B8791">
        <v>9.3000000000000007</v>
      </c>
      <c r="C8791" t="s">
        <v>8337</v>
      </c>
      <c r="D8791" t="s">
        <v>8338</v>
      </c>
      <c r="E8791" s="32">
        <f t="shared" si="411"/>
        <v>45611</v>
      </c>
      <c r="F8791" s="51">
        <f t="shared" si="412"/>
        <v>0.77083333333333337</v>
      </c>
      <c r="G8791" s="33">
        <f t="shared" si="413"/>
        <v>45611.770833333336</v>
      </c>
    </row>
    <row r="8792" spans="1:7" x14ac:dyDescent="0.45">
      <c r="A8792">
        <v>1.3801000000000001</v>
      </c>
      <c r="B8792">
        <v>8.23</v>
      </c>
      <c r="C8792" t="s">
        <v>8338</v>
      </c>
      <c r="D8792" t="s">
        <v>8339</v>
      </c>
      <c r="E8792" s="32">
        <f t="shared" si="411"/>
        <v>45611</v>
      </c>
      <c r="F8792" s="51">
        <f t="shared" si="412"/>
        <v>0.79166666666666663</v>
      </c>
      <c r="G8792" s="33">
        <f t="shared" si="413"/>
        <v>45611.791666666664</v>
      </c>
    </row>
    <row r="8793" spans="1:7" x14ac:dyDescent="0.45">
      <c r="A8793">
        <v>1.2904</v>
      </c>
      <c r="B8793">
        <v>7.7</v>
      </c>
      <c r="C8793" t="s">
        <v>8339</v>
      </c>
      <c r="D8793" t="s">
        <v>8340</v>
      </c>
      <c r="E8793" s="32">
        <f t="shared" si="411"/>
        <v>45611</v>
      </c>
      <c r="F8793" s="51">
        <f t="shared" si="412"/>
        <v>0.8125</v>
      </c>
      <c r="G8793" s="33">
        <f t="shared" si="413"/>
        <v>45611.8125</v>
      </c>
    </row>
    <row r="8794" spans="1:7" x14ac:dyDescent="0.45">
      <c r="A8794">
        <v>2.4798</v>
      </c>
      <c r="B8794">
        <v>14.79</v>
      </c>
      <c r="C8794" t="s">
        <v>8340</v>
      </c>
      <c r="D8794" t="s">
        <v>8341</v>
      </c>
      <c r="E8794" s="32">
        <f t="shared" si="411"/>
        <v>45611</v>
      </c>
      <c r="F8794" s="51">
        <f t="shared" si="412"/>
        <v>0.83333333333333337</v>
      </c>
      <c r="G8794" s="33">
        <f t="shared" si="413"/>
        <v>45611.833333333336</v>
      </c>
    </row>
    <row r="8795" spans="1:7" x14ac:dyDescent="0.45">
      <c r="A8795">
        <v>1.4699</v>
      </c>
      <c r="B8795">
        <v>8.77</v>
      </c>
      <c r="C8795" t="s">
        <v>8341</v>
      </c>
      <c r="D8795" t="s">
        <v>8342</v>
      </c>
      <c r="E8795" s="32">
        <f t="shared" si="411"/>
        <v>45611</v>
      </c>
      <c r="F8795" s="51">
        <f t="shared" si="412"/>
        <v>0.85416666666666663</v>
      </c>
      <c r="G8795" s="33">
        <f t="shared" si="413"/>
        <v>45611.854166666664</v>
      </c>
    </row>
    <row r="8796" spans="1:7" x14ac:dyDescent="0.45">
      <c r="A8796">
        <v>1.5821000000000001</v>
      </c>
      <c r="B8796">
        <v>9.44</v>
      </c>
      <c r="C8796" t="s">
        <v>8342</v>
      </c>
      <c r="D8796" t="s">
        <v>8343</v>
      </c>
      <c r="E8796" s="32">
        <f t="shared" si="411"/>
        <v>45611</v>
      </c>
      <c r="F8796" s="51">
        <f t="shared" si="412"/>
        <v>0.875</v>
      </c>
      <c r="G8796" s="33">
        <f t="shared" si="413"/>
        <v>45611.875</v>
      </c>
    </row>
    <row r="8797" spans="1:7" x14ac:dyDescent="0.45">
      <c r="A8797">
        <v>3.0969000000000002</v>
      </c>
      <c r="B8797">
        <v>18.48</v>
      </c>
      <c r="C8797" t="s">
        <v>8343</v>
      </c>
      <c r="D8797" t="s">
        <v>8344</v>
      </c>
      <c r="E8797" s="32">
        <f t="shared" si="411"/>
        <v>45611</v>
      </c>
      <c r="F8797" s="51">
        <f t="shared" si="412"/>
        <v>0.89583333333333337</v>
      </c>
      <c r="G8797" s="33">
        <f t="shared" si="413"/>
        <v>45611.895833333336</v>
      </c>
    </row>
    <row r="8798" spans="1:7" x14ac:dyDescent="0.45">
      <c r="A8798">
        <v>1.3801000000000001</v>
      </c>
      <c r="B8798">
        <v>8.23</v>
      </c>
      <c r="C8798" t="s">
        <v>8344</v>
      </c>
      <c r="D8798" t="s">
        <v>8345</v>
      </c>
      <c r="E8798" s="32">
        <f t="shared" si="411"/>
        <v>45611</v>
      </c>
      <c r="F8798" s="51">
        <f t="shared" si="412"/>
        <v>0.91666666666666663</v>
      </c>
      <c r="G8798" s="33">
        <f t="shared" si="413"/>
        <v>45611.916666666664</v>
      </c>
    </row>
    <row r="8799" spans="1:7" x14ac:dyDescent="0.45">
      <c r="A8799">
        <v>0</v>
      </c>
      <c r="B8799">
        <v>0</v>
      </c>
      <c r="C8799" t="s">
        <v>8345</v>
      </c>
      <c r="D8799" t="s">
        <v>8346</v>
      </c>
      <c r="E8799" s="32">
        <f t="shared" si="411"/>
        <v>45611</v>
      </c>
      <c r="F8799" s="51">
        <f t="shared" si="412"/>
        <v>0.9375</v>
      </c>
      <c r="G8799" s="33">
        <f t="shared" si="413"/>
        <v>45611.9375</v>
      </c>
    </row>
    <row r="8800" spans="1:7" x14ac:dyDescent="0.45">
      <c r="A8800">
        <v>0.24690000000000001</v>
      </c>
      <c r="B8800">
        <v>1.47</v>
      </c>
      <c r="C8800" t="s">
        <v>8346</v>
      </c>
      <c r="D8800" t="s">
        <v>8347</v>
      </c>
      <c r="E8800" s="32">
        <f t="shared" si="411"/>
        <v>45611</v>
      </c>
      <c r="F8800" s="51">
        <f t="shared" si="412"/>
        <v>0.95833333333333337</v>
      </c>
      <c r="G8800" s="33">
        <f t="shared" si="413"/>
        <v>45611.958333333336</v>
      </c>
    </row>
    <row r="8801" spans="1:7" x14ac:dyDescent="0.45">
      <c r="A8801">
        <v>0.49370000000000003</v>
      </c>
      <c r="B8801">
        <v>2.95</v>
      </c>
      <c r="C8801" t="s">
        <v>8347</v>
      </c>
      <c r="D8801" t="s">
        <v>8348</v>
      </c>
      <c r="E8801" s="32">
        <f t="shared" si="411"/>
        <v>45611</v>
      </c>
      <c r="F8801" s="51">
        <f t="shared" si="412"/>
        <v>0.97916666666666663</v>
      </c>
      <c r="G8801" s="33">
        <f t="shared" si="413"/>
        <v>45611.979166666664</v>
      </c>
    </row>
    <row r="8802" spans="1:7" x14ac:dyDescent="0.45">
      <c r="A8802">
        <v>0</v>
      </c>
      <c r="B8802">
        <v>0</v>
      </c>
      <c r="C8802" t="s">
        <v>8348</v>
      </c>
      <c r="D8802" t="s">
        <v>8349</v>
      </c>
      <c r="E8802" s="32">
        <f t="shared" si="411"/>
        <v>45612</v>
      </c>
      <c r="F8802" s="51">
        <f t="shared" si="412"/>
        <v>0</v>
      </c>
      <c r="G8802" s="33">
        <f t="shared" si="413"/>
        <v>45612</v>
      </c>
    </row>
    <row r="8803" spans="1:7" x14ac:dyDescent="0.45">
      <c r="A8803">
        <v>0</v>
      </c>
      <c r="B8803">
        <v>0</v>
      </c>
      <c r="C8803" t="s">
        <v>8349</v>
      </c>
      <c r="D8803" t="s">
        <v>8350</v>
      </c>
      <c r="E8803" s="32">
        <f t="shared" si="411"/>
        <v>45612</v>
      </c>
      <c r="F8803" s="51">
        <f t="shared" si="412"/>
        <v>2.0833333333333332E-2</v>
      </c>
      <c r="G8803" s="33">
        <f t="shared" si="413"/>
        <v>45612.020833333336</v>
      </c>
    </row>
    <row r="8804" spans="1:7" x14ac:dyDescent="0.45">
      <c r="A8804">
        <v>0</v>
      </c>
      <c r="B8804">
        <v>0</v>
      </c>
      <c r="C8804" t="s">
        <v>8350</v>
      </c>
      <c r="D8804" t="s">
        <v>8351</v>
      </c>
      <c r="E8804" s="32">
        <f t="shared" si="411"/>
        <v>45612</v>
      </c>
      <c r="F8804" s="51">
        <f t="shared" si="412"/>
        <v>4.1666666666666664E-2</v>
      </c>
      <c r="G8804" s="33">
        <f t="shared" si="413"/>
        <v>45612.041666666664</v>
      </c>
    </row>
    <row r="8805" spans="1:7" x14ac:dyDescent="0.45">
      <c r="A8805">
        <v>0</v>
      </c>
      <c r="B8805">
        <v>0</v>
      </c>
      <c r="C8805" t="s">
        <v>8351</v>
      </c>
      <c r="D8805" t="s">
        <v>8352</v>
      </c>
      <c r="E8805" s="32">
        <f t="shared" si="411"/>
        <v>45612</v>
      </c>
      <c r="F8805" s="51">
        <f t="shared" si="412"/>
        <v>6.25E-2</v>
      </c>
      <c r="G8805" s="33">
        <f t="shared" si="413"/>
        <v>45612.0625</v>
      </c>
    </row>
    <row r="8806" spans="1:7" x14ac:dyDescent="0.45">
      <c r="A8806">
        <v>0</v>
      </c>
      <c r="B8806">
        <v>0</v>
      </c>
      <c r="C8806" t="s">
        <v>8352</v>
      </c>
      <c r="D8806" t="s">
        <v>8353</v>
      </c>
      <c r="E8806" s="32">
        <f t="shared" si="411"/>
        <v>45612</v>
      </c>
      <c r="F8806" s="51">
        <f t="shared" si="412"/>
        <v>8.3333333333333329E-2</v>
      </c>
      <c r="G8806" s="33">
        <f t="shared" si="413"/>
        <v>45612.083333333336</v>
      </c>
    </row>
    <row r="8807" spans="1:7" x14ac:dyDescent="0.45">
      <c r="A8807">
        <v>0</v>
      </c>
      <c r="B8807">
        <v>0</v>
      </c>
      <c r="C8807" t="s">
        <v>8353</v>
      </c>
      <c r="D8807" t="s">
        <v>8354</v>
      </c>
      <c r="E8807" s="32">
        <f t="shared" si="411"/>
        <v>45612</v>
      </c>
      <c r="F8807" s="51">
        <f t="shared" si="412"/>
        <v>0.10416666666666667</v>
      </c>
      <c r="G8807" s="33">
        <f t="shared" si="413"/>
        <v>45612.104166666664</v>
      </c>
    </row>
    <row r="8808" spans="1:7" x14ac:dyDescent="0.45">
      <c r="A8808">
        <v>0</v>
      </c>
      <c r="B8808">
        <v>0</v>
      </c>
      <c r="C8808" t="s">
        <v>8354</v>
      </c>
      <c r="D8808" t="s">
        <v>8355</v>
      </c>
      <c r="E8808" s="32">
        <f t="shared" si="411"/>
        <v>45612</v>
      </c>
      <c r="F8808" s="51">
        <f t="shared" si="412"/>
        <v>0.125</v>
      </c>
      <c r="G8808" s="33">
        <f t="shared" si="413"/>
        <v>45612.125</v>
      </c>
    </row>
    <row r="8809" spans="1:7" x14ac:dyDescent="0.45">
      <c r="A8809">
        <v>0</v>
      </c>
      <c r="B8809">
        <v>0</v>
      </c>
      <c r="C8809" t="s">
        <v>8355</v>
      </c>
      <c r="D8809" t="s">
        <v>8356</v>
      </c>
      <c r="E8809" s="32">
        <f t="shared" si="411"/>
        <v>45612</v>
      </c>
      <c r="F8809" s="51">
        <f t="shared" si="412"/>
        <v>0.14583333333333334</v>
      </c>
      <c r="G8809" s="33">
        <f t="shared" si="413"/>
        <v>45612.145833333336</v>
      </c>
    </row>
    <row r="8810" spans="1:7" x14ac:dyDescent="0.45">
      <c r="A8810">
        <v>0</v>
      </c>
      <c r="B8810">
        <v>0</v>
      </c>
      <c r="C8810" t="s">
        <v>8356</v>
      </c>
      <c r="D8810" t="s">
        <v>8357</v>
      </c>
      <c r="E8810" s="32">
        <f t="shared" si="411"/>
        <v>45612</v>
      </c>
      <c r="F8810" s="51">
        <f t="shared" si="412"/>
        <v>0.16666666666666666</v>
      </c>
      <c r="G8810" s="33">
        <f t="shared" si="413"/>
        <v>45612.166666666664</v>
      </c>
    </row>
    <row r="8811" spans="1:7" x14ac:dyDescent="0.45">
      <c r="A8811">
        <v>0.39269999999999999</v>
      </c>
      <c r="B8811">
        <v>2.34</v>
      </c>
      <c r="C8811" t="s">
        <v>8357</v>
      </c>
      <c r="D8811" t="s">
        <v>8358</v>
      </c>
      <c r="E8811" s="32">
        <f t="shared" si="411"/>
        <v>45612</v>
      </c>
      <c r="F8811" s="51">
        <f t="shared" si="412"/>
        <v>0.1875</v>
      </c>
      <c r="G8811" s="33">
        <f t="shared" si="413"/>
        <v>45612.1875</v>
      </c>
    </row>
    <row r="8812" spans="1:7" x14ac:dyDescent="0.45">
      <c r="A8812">
        <v>0.35909999999999997</v>
      </c>
      <c r="B8812">
        <v>2.14</v>
      </c>
      <c r="C8812" t="s">
        <v>8358</v>
      </c>
      <c r="D8812" t="s">
        <v>8359</v>
      </c>
      <c r="E8812" s="32">
        <f t="shared" si="411"/>
        <v>45612</v>
      </c>
      <c r="F8812" s="51">
        <f t="shared" si="412"/>
        <v>0.20833333333333334</v>
      </c>
      <c r="G8812" s="33">
        <f t="shared" si="413"/>
        <v>45612.208333333336</v>
      </c>
    </row>
    <row r="8813" spans="1:7" x14ac:dyDescent="0.45">
      <c r="A8813">
        <v>0.7742</v>
      </c>
      <c r="B8813">
        <v>4.62</v>
      </c>
      <c r="C8813" t="s">
        <v>8359</v>
      </c>
      <c r="D8813" t="s">
        <v>8360</v>
      </c>
      <c r="E8813" s="32">
        <f t="shared" si="411"/>
        <v>45612</v>
      </c>
      <c r="F8813" s="51">
        <f t="shared" si="412"/>
        <v>0.22916666666666666</v>
      </c>
      <c r="G8813" s="33">
        <f t="shared" si="413"/>
        <v>45612.229166666664</v>
      </c>
    </row>
    <row r="8814" spans="1:7" x14ac:dyDescent="0.45">
      <c r="A8814">
        <v>0.72929999999999995</v>
      </c>
      <c r="B8814">
        <v>4.3499999999999996</v>
      </c>
      <c r="C8814" t="s">
        <v>8360</v>
      </c>
      <c r="D8814" t="s">
        <v>8361</v>
      </c>
      <c r="E8814" s="32">
        <f t="shared" si="411"/>
        <v>45612</v>
      </c>
      <c r="F8814" s="51">
        <f t="shared" si="412"/>
        <v>0.25</v>
      </c>
      <c r="G8814" s="33">
        <f t="shared" si="413"/>
        <v>45612.25</v>
      </c>
    </row>
    <row r="8815" spans="1:7" x14ac:dyDescent="0.45">
      <c r="A8815">
        <v>0.86399999999999999</v>
      </c>
      <c r="B8815">
        <v>5.15</v>
      </c>
      <c r="C8815" t="s">
        <v>8361</v>
      </c>
      <c r="D8815" t="s">
        <v>8362</v>
      </c>
      <c r="E8815" s="32">
        <f t="shared" si="411"/>
        <v>45612</v>
      </c>
      <c r="F8815" s="51">
        <f t="shared" si="412"/>
        <v>0.27083333333333331</v>
      </c>
      <c r="G8815" s="33">
        <f t="shared" si="413"/>
        <v>45612.270833333336</v>
      </c>
    </row>
    <row r="8816" spans="1:7" x14ac:dyDescent="0.45">
      <c r="A8816">
        <v>0.58350000000000002</v>
      </c>
      <c r="B8816">
        <v>3.48</v>
      </c>
      <c r="C8816" t="s">
        <v>8362</v>
      </c>
      <c r="D8816" t="s">
        <v>8363</v>
      </c>
      <c r="E8816" s="32">
        <f t="shared" si="411"/>
        <v>45612</v>
      </c>
      <c r="F8816" s="51">
        <f t="shared" si="412"/>
        <v>0.29166666666666669</v>
      </c>
      <c r="G8816" s="33">
        <f t="shared" si="413"/>
        <v>45612.291666666664</v>
      </c>
    </row>
    <row r="8817" spans="1:7" x14ac:dyDescent="0.45">
      <c r="A8817">
        <v>0.9425</v>
      </c>
      <c r="B8817">
        <v>5.62</v>
      </c>
      <c r="C8817" t="s">
        <v>8363</v>
      </c>
      <c r="D8817" t="s">
        <v>8364</v>
      </c>
      <c r="E8817" s="32">
        <f t="shared" si="411"/>
        <v>45612</v>
      </c>
      <c r="F8817" s="51">
        <f t="shared" si="412"/>
        <v>0.3125</v>
      </c>
      <c r="G8817" s="33">
        <f t="shared" si="413"/>
        <v>45612.3125</v>
      </c>
    </row>
    <row r="8818" spans="1:7" x14ac:dyDescent="0.45">
      <c r="A8818">
        <v>0</v>
      </c>
      <c r="B8818">
        <v>0</v>
      </c>
      <c r="C8818" t="s">
        <v>8364</v>
      </c>
      <c r="D8818" t="s">
        <v>8365</v>
      </c>
      <c r="E8818" s="32">
        <f t="shared" si="411"/>
        <v>45612</v>
      </c>
      <c r="F8818" s="51">
        <f t="shared" si="412"/>
        <v>0.33333333333333331</v>
      </c>
      <c r="G8818" s="33">
        <f t="shared" si="413"/>
        <v>45612.333333333336</v>
      </c>
    </row>
    <row r="8819" spans="1:7" x14ac:dyDescent="0.45">
      <c r="A8819">
        <v>0</v>
      </c>
      <c r="B8819">
        <v>0</v>
      </c>
      <c r="C8819" t="s">
        <v>8365</v>
      </c>
      <c r="D8819" t="s">
        <v>8366</v>
      </c>
      <c r="E8819" s="32">
        <f t="shared" si="411"/>
        <v>45612</v>
      </c>
      <c r="F8819" s="51">
        <f t="shared" si="412"/>
        <v>0.35416666666666669</v>
      </c>
      <c r="G8819" s="33">
        <f t="shared" si="413"/>
        <v>45612.354166666664</v>
      </c>
    </row>
    <row r="8820" spans="1:7" x14ac:dyDescent="0.45">
      <c r="A8820">
        <v>0</v>
      </c>
      <c r="B8820">
        <v>0</v>
      </c>
      <c r="C8820" t="s">
        <v>8366</v>
      </c>
      <c r="D8820" t="s">
        <v>8367</v>
      </c>
      <c r="E8820" s="32">
        <f t="shared" si="411"/>
        <v>45612</v>
      </c>
      <c r="F8820" s="51">
        <f t="shared" si="412"/>
        <v>0.375</v>
      </c>
      <c r="G8820" s="33">
        <f t="shared" si="413"/>
        <v>45612.375</v>
      </c>
    </row>
    <row r="8821" spans="1:7" x14ac:dyDescent="0.45">
      <c r="A8821">
        <v>0</v>
      </c>
      <c r="B8821">
        <v>0</v>
      </c>
      <c r="C8821" t="s">
        <v>8367</v>
      </c>
      <c r="D8821" t="s">
        <v>8368</v>
      </c>
      <c r="E8821" s="32">
        <f t="shared" si="411"/>
        <v>45612</v>
      </c>
      <c r="F8821" s="51">
        <f t="shared" si="412"/>
        <v>0.39583333333333331</v>
      </c>
      <c r="G8821" s="33">
        <f t="shared" si="413"/>
        <v>45612.395833333336</v>
      </c>
    </row>
    <row r="8822" spans="1:7" x14ac:dyDescent="0.45">
      <c r="A8822">
        <v>0</v>
      </c>
      <c r="B8822">
        <v>0</v>
      </c>
      <c r="C8822" t="s">
        <v>8368</v>
      </c>
      <c r="D8822" t="s">
        <v>8369</v>
      </c>
      <c r="E8822" s="32">
        <f t="shared" si="411"/>
        <v>45612</v>
      </c>
      <c r="F8822" s="51">
        <f t="shared" si="412"/>
        <v>0.41666666666666669</v>
      </c>
      <c r="G8822" s="33">
        <f t="shared" si="413"/>
        <v>45612.416666666664</v>
      </c>
    </row>
    <row r="8823" spans="1:7" x14ac:dyDescent="0.45">
      <c r="A8823">
        <v>0</v>
      </c>
      <c r="B8823">
        <v>0</v>
      </c>
      <c r="C8823" t="s">
        <v>8369</v>
      </c>
      <c r="D8823" t="s">
        <v>8370</v>
      </c>
      <c r="E8823" s="32">
        <f t="shared" si="411"/>
        <v>45612</v>
      </c>
      <c r="F8823" s="51">
        <f t="shared" si="412"/>
        <v>0.4375</v>
      </c>
      <c r="G8823" s="33">
        <f t="shared" si="413"/>
        <v>45612.4375</v>
      </c>
    </row>
    <row r="8824" spans="1:7" x14ac:dyDescent="0.45">
      <c r="A8824">
        <v>0</v>
      </c>
      <c r="B8824">
        <v>0</v>
      </c>
      <c r="C8824" t="s">
        <v>8370</v>
      </c>
      <c r="D8824" t="s">
        <v>8371</v>
      </c>
      <c r="E8824" s="32">
        <f t="shared" si="411"/>
        <v>45612</v>
      </c>
      <c r="F8824" s="51">
        <f t="shared" si="412"/>
        <v>0.45833333333333331</v>
      </c>
      <c r="G8824" s="33">
        <f t="shared" si="413"/>
        <v>45612.458333333336</v>
      </c>
    </row>
    <row r="8825" spans="1:7" x14ac:dyDescent="0.45">
      <c r="A8825">
        <v>0</v>
      </c>
      <c r="B8825">
        <v>0</v>
      </c>
      <c r="C8825" t="s">
        <v>8371</v>
      </c>
      <c r="D8825" t="s">
        <v>8372</v>
      </c>
      <c r="E8825" s="32">
        <f t="shared" si="411"/>
        <v>45612</v>
      </c>
      <c r="F8825" s="51">
        <f t="shared" si="412"/>
        <v>0.47916666666666669</v>
      </c>
      <c r="G8825" s="33">
        <f t="shared" si="413"/>
        <v>45612.479166666664</v>
      </c>
    </row>
    <row r="8826" spans="1:7" x14ac:dyDescent="0.45">
      <c r="A8826">
        <v>0</v>
      </c>
      <c r="B8826">
        <v>0</v>
      </c>
      <c r="C8826" t="s">
        <v>8372</v>
      </c>
      <c r="D8826" t="s">
        <v>8373</v>
      </c>
      <c r="E8826" s="32">
        <f t="shared" si="411"/>
        <v>45612</v>
      </c>
      <c r="F8826" s="51">
        <f t="shared" si="412"/>
        <v>0.5</v>
      </c>
      <c r="G8826" s="33">
        <f t="shared" si="413"/>
        <v>45612.5</v>
      </c>
    </row>
    <row r="8827" spans="1:7" x14ac:dyDescent="0.45">
      <c r="A8827">
        <v>0</v>
      </c>
      <c r="B8827">
        <v>0</v>
      </c>
      <c r="C8827" t="s">
        <v>8373</v>
      </c>
      <c r="D8827" t="s">
        <v>8374</v>
      </c>
      <c r="E8827" s="32">
        <f t="shared" si="411"/>
        <v>45612</v>
      </c>
      <c r="F8827" s="51">
        <f t="shared" si="412"/>
        <v>0.52083333333333337</v>
      </c>
      <c r="G8827" s="33">
        <f t="shared" si="413"/>
        <v>45612.520833333336</v>
      </c>
    </row>
    <row r="8828" spans="1:7" x14ac:dyDescent="0.45">
      <c r="A8828">
        <v>0</v>
      </c>
      <c r="B8828">
        <v>0</v>
      </c>
      <c r="C8828" t="s">
        <v>8374</v>
      </c>
      <c r="D8828" t="s">
        <v>8375</v>
      </c>
      <c r="E8828" s="32">
        <f t="shared" si="411"/>
        <v>45612</v>
      </c>
      <c r="F8828" s="51">
        <f t="shared" si="412"/>
        <v>0.54166666666666663</v>
      </c>
      <c r="G8828" s="33">
        <f t="shared" si="413"/>
        <v>45612.541666666664</v>
      </c>
    </row>
    <row r="8829" spans="1:7" x14ac:dyDescent="0.45">
      <c r="A8829">
        <v>0</v>
      </c>
      <c r="B8829">
        <v>0</v>
      </c>
      <c r="C8829" t="s">
        <v>8375</v>
      </c>
      <c r="D8829" t="s">
        <v>8376</v>
      </c>
      <c r="E8829" s="32">
        <f t="shared" si="411"/>
        <v>45612</v>
      </c>
      <c r="F8829" s="51">
        <f t="shared" si="412"/>
        <v>0.5625</v>
      </c>
      <c r="G8829" s="33">
        <f t="shared" si="413"/>
        <v>45612.5625</v>
      </c>
    </row>
    <row r="8830" spans="1:7" x14ac:dyDescent="0.45">
      <c r="A8830">
        <v>0.35909999999999997</v>
      </c>
      <c r="B8830">
        <v>2.14</v>
      </c>
      <c r="C8830" t="s">
        <v>8376</v>
      </c>
      <c r="D8830" t="s">
        <v>8377</v>
      </c>
      <c r="E8830" s="32">
        <f t="shared" si="411"/>
        <v>45612</v>
      </c>
      <c r="F8830" s="51">
        <f t="shared" si="412"/>
        <v>0.58333333333333337</v>
      </c>
      <c r="G8830" s="33">
        <f t="shared" si="413"/>
        <v>45612.583333333336</v>
      </c>
    </row>
    <row r="8831" spans="1:7" x14ac:dyDescent="0.45">
      <c r="A8831">
        <v>0</v>
      </c>
      <c r="B8831">
        <v>0</v>
      </c>
      <c r="C8831" t="s">
        <v>8377</v>
      </c>
      <c r="D8831" t="s">
        <v>8378</v>
      </c>
      <c r="E8831" s="32">
        <f t="shared" si="411"/>
        <v>45612</v>
      </c>
      <c r="F8831" s="51">
        <f t="shared" si="412"/>
        <v>0.60416666666666663</v>
      </c>
      <c r="G8831" s="33">
        <f t="shared" si="413"/>
        <v>45612.604166666664</v>
      </c>
    </row>
    <row r="8832" spans="1:7" x14ac:dyDescent="0.45">
      <c r="A8832">
        <v>0.32540000000000002</v>
      </c>
      <c r="B8832">
        <v>1.94</v>
      </c>
      <c r="C8832" t="s">
        <v>8378</v>
      </c>
      <c r="D8832" t="s">
        <v>8379</v>
      </c>
      <c r="E8832" s="32">
        <f t="shared" si="411"/>
        <v>45612</v>
      </c>
      <c r="F8832" s="51">
        <f t="shared" si="412"/>
        <v>0.625</v>
      </c>
      <c r="G8832" s="33">
        <f t="shared" si="413"/>
        <v>45612.625</v>
      </c>
    </row>
    <row r="8833" spans="1:7" x14ac:dyDescent="0.45">
      <c r="A8833">
        <v>0</v>
      </c>
      <c r="B8833">
        <v>0</v>
      </c>
      <c r="C8833" t="s">
        <v>8379</v>
      </c>
      <c r="D8833" t="s">
        <v>8380</v>
      </c>
      <c r="E8833" s="32">
        <f t="shared" si="411"/>
        <v>45612</v>
      </c>
      <c r="F8833" s="51">
        <f t="shared" si="412"/>
        <v>0.64583333333333337</v>
      </c>
      <c r="G8833" s="33">
        <f t="shared" si="413"/>
        <v>45612.645833333336</v>
      </c>
    </row>
    <row r="8834" spans="1:7" x14ac:dyDescent="0.45">
      <c r="A8834">
        <v>0</v>
      </c>
      <c r="B8834">
        <v>0</v>
      </c>
      <c r="C8834" t="s">
        <v>8380</v>
      </c>
      <c r="D8834" t="s">
        <v>8381</v>
      </c>
      <c r="E8834" s="32">
        <f t="shared" si="411"/>
        <v>45612</v>
      </c>
      <c r="F8834" s="51">
        <f t="shared" si="412"/>
        <v>0.66666666666666663</v>
      </c>
      <c r="G8834" s="33">
        <f t="shared" si="413"/>
        <v>45612.666666666664</v>
      </c>
    </row>
    <row r="8835" spans="1:7" x14ac:dyDescent="0.45">
      <c r="A8835">
        <v>0.74060000000000004</v>
      </c>
      <c r="B8835">
        <v>4.42</v>
      </c>
      <c r="C8835" t="s">
        <v>8381</v>
      </c>
      <c r="D8835" t="s">
        <v>8382</v>
      </c>
      <c r="E8835" s="32">
        <f t="shared" si="411"/>
        <v>45612</v>
      </c>
      <c r="F8835" s="51">
        <f t="shared" si="412"/>
        <v>0.6875</v>
      </c>
      <c r="G8835" s="33">
        <f t="shared" si="413"/>
        <v>45612.6875</v>
      </c>
    </row>
    <row r="8836" spans="1:7" x14ac:dyDescent="0.45">
      <c r="A8836">
        <v>0</v>
      </c>
      <c r="B8836">
        <v>0</v>
      </c>
      <c r="C8836" t="s">
        <v>8382</v>
      </c>
      <c r="D8836" t="s">
        <v>8383</v>
      </c>
      <c r="E8836" s="32">
        <f t="shared" ref="E8836:E8899" si="414">DATE(MID(C8836,2,4),MID(C8836,7,2),MID(C8836,10,2))</f>
        <v>45612</v>
      </c>
      <c r="F8836" s="51">
        <f t="shared" ref="F8836:F8899" si="415">TIME(MID(C8836,13,2),MID(C8836,16,2),0)</f>
        <v>0.70833333333333337</v>
      </c>
      <c r="G8836" s="33">
        <f t="shared" ref="G8836:G8899" si="416">E8836+F8836</f>
        <v>45612.708333333336</v>
      </c>
    </row>
    <row r="8837" spans="1:7" x14ac:dyDescent="0.45">
      <c r="A8837">
        <v>0</v>
      </c>
      <c r="B8837">
        <v>0</v>
      </c>
      <c r="C8837" t="s">
        <v>8383</v>
      </c>
      <c r="D8837" t="s">
        <v>8384</v>
      </c>
      <c r="E8837" s="32">
        <f t="shared" si="414"/>
        <v>45612</v>
      </c>
      <c r="F8837" s="51">
        <f t="shared" si="415"/>
        <v>0.72916666666666663</v>
      </c>
      <c r="G8837" s="33">
        <f t="shared" si="416"/>
        <v>45612.729166666664</v>
      </c>
    </row>
    <row r="8838" spans="1:7" x14ac:dyDescent="0.45">
      <c r="A8838">
        <v>0</v>
      </c>
      <c r="B8838">
        <v>0</v>
      </c>
      <c r="C8838" t="s">
        <v>8384</v>
      </c>
      <c r="D8838" t="s">
        <v>8385</v>
      </c>
      <c r="E8838" s="32">
        <f t="shared" si="414"/>
        <v>45612</v>
      </c>
      <c r="F8838" s="51">
        <f t="shared" si="415"/>
        <v>0.75</v>
      </c>
      <c r="G8838" s="33">
        <f t="shared" si="416"/>
        <v>45612.75</v>
      </c>
    </row>
    <row r="8839" spans="1:7" x14ac:dyDescent="0.45">
      <c r="A8839">
        <v>0.75180000000000002</v>
      </c>
      <c r="B8839">
        <v>4.49</v>
      </c>
      <c r="C8839" t="s">
        <v>8385</v>
      </c>
      <c r="D8839" t="s">
        <v>8386</v>
      </c>
      <c r="E8839" s="32">
        <f t="shared" si="414"/>
        <v>45612</v>
      </c>
      <c r="F8839" s="51">
        <f t="shared" si="415"/>
        <v>0.77083333333333337</v>
      </c>
      <c r="G8839" s="33">
        <f t="shared" si="416"/>
        <v>45612.770833333336</v>
      </c>
    </row>
    <row r="8840" spans="1:7" x14ac:dyDescent="0.45">
      <c r="A8840">
        <v>0</v>
      </c>
      <c r="B8840">
        <v>0</v>
      </c>
      <c r="C8840" t="s">
        <v>8386</v>
      </c>
      <c r="D8840" t="s">
        <v>8387</v>
      </c>
      <c r="E8840" s="32">
        <f t="shared" si="414"/>
        <v>45612</v>
      </c>
      <c r="F8840" s="51">
        <f t="shared" si="415"/>
        <v>0.79166666666666663</v>
      </c>
      <c r="G8840" s="33">
        <f t="shared" si="416"/>
        <v>45612.791666666664</v>
      </c>
    </row>
    <row r="8841" spans="1:7" x14ac:dyDescent="0.45">
      <c r="A8841">
        <v>0</v>
      </c>
      <c r="B8841">
        <v>0</v>
      </c>
      <c r="C8841" t="s">
        <v>8387</v>
      </c>
      <c r="D8841" t="s">
        <v>8388</v>
      </c>
      <c r="E8841" s="32">
        <f t="shared" si="414"/>
        <v>45612</v>
      </c>
      <c r="F8841" s="51">
        <f t="shared" si="415"/>
        <v>0.8125</v>
      </c>
      <c r="G8841" s="33">
        <f t="shared" si="416"/>
        <v>45612.8125</v>
      </c>
    </row>
    <row r="8842" spans="1:7" x14ac:dyDescent="0.45">
      <c r="A8842">
        <v>0</v>
      </c>
      <c r="B8842">
        <v>0</v>
      </c>
      <c r="C8842" t="s">
        <v>8388</v>
      </c>
      <c r="D8842" t="s">
        <v>8389</v>
      </c>
      <c r="E8842" s="32">
        <f t="shared" si="414"/>
        <v>45612</v>
      </c>
      <c r="F8842" s="51">
        <f t="shared" si="415"/>
        <v>0.83333333333333337</v>
      </c>
      <c r="G8842" s="33">
        <f t="shared" si="416"/>
        <v>45612.833333333336</v>
      </c>
    </row>
    <row r="8843" spans="1:7" x14ac:dyDescent="0.45">
      <c r="A8843">
        <v>0</v>
      </c>
      <c r="B8843">
        <v>0</v>
      </c>
      <c r="C8843" t="s">
        <v>8389</v>
      </c>
      <c r="D8843" t="s">
        <v>8390</v>
      </c>
      <c r="E8843" s="32">
        <f t="shared" si="414"/>
        <v>45612</v>
      </c>
      <c r="F8843" s="51">
        <f t="shared" si="415"/>
        <v>0.85416666666666663</v>
      </c>
      <c r="G8843" s="33">
        <f t="shared" si="416"/>
        <v>45612.854166666664</v>
      </c>
    </row>
    <row r="8844" spans="1:7" x14ac:dyDescent="0.45">
      <c r="A8844">
        <v>1.0995999999999999</v>
      </c>
      <c r="B8844">
        <v>6.56</v>
      </c>
      <c r="C8844" t="s">
        <v>8390</v>
      </c>
      <c r="D8844" t="s">
        <v>8391</v>
      </c>
      <c r="E8844" s="32">
        <f t="shared" si="414"/>
        <v>45612</v>
      </c>
      <c r="F8844" s="51">
        <f t="shared" si="415"/>
        <v>0.875</v>
      </c>
      <c r="G8844" s="33">
        <f t="shared" si="416"/>
        <v>45612.875</v>
      </c>
    </row>
    <row r="8845" spans="1:7" x14ac:dyDescent="0.45">
      <c r="A8845">
        <v>0.35909999999999997</v>
      </c>
      <c r="B8845">
        <v>2.14</v>
      </c>
      <c r="C8845" t="s">
        <v>8391</v>
      </c>
      <c r="D8845" t="s">
        <v>8392</v>
      </c>
      <c r="E8845" s="32">
        <f t="shared" si="414"/>
        <v>45612</v>
      </c>
      <c r="F8845" s="51">
        <f t="shared" si="415"/>
        <v>0.89583333333333337</v>
      </c>
      <c r="G8845" s="33">
        <f t="shared" si="416"/>
        <v>45612.895833333336</v>
      </c>
    </row>
    <row r="8846" spans="1:7" x14ac:dyDescent="0.45">
      <c r="A8846">
        <v>0</v>
      </c>
      <c r="B8846">
        <v>0</v>
      </c>
      <c r="C8846" t="s">
        <v>8392</v>
      </c>
      <c r="D8846" t="s">
        <v>8393</v>
      </c>
      <c r="E8846" s="32">
        <f t="shared" si="414"/>
        <v>45612</v>
      </c>
      <c r="F8846" s="51">
        <f t="shared" si="415"/>
        <v>0.91666666666666663</v>
      </c>
      <c r="G8846" s="33">
        <f t="shared" si="416"/>
        <v>45612.916666666664</v>
      </c>
    </row>
    <row r="8847" spans="1:7" x14ac:dyDescent="0.45">
      <c r="A8847">
        <v>0</v>
      </c>
      <c r="B8847">
        <v>0</v>
      </c>
      <c r="C8847" t="s">
        <v>8393</v>
      </c>
      <c r="D8847" t="s">
        <v>8394</v>
      </c>
      <c r="E8847" s="32">
        <f t="shared" si="414"/>
        <v>45612</v>
      </c>
      <c r="F8847" s="51">
        <f t="shared" si="415"/>
        <v>0.9375</v>
      </c>
      <c r="G8847" s="33">
        <f t="shared" si="416"/>
        <v>45612.9375</v>
      </c>
    </row>
    <row r="8848" spans="1:7" x14ac:dyDescent="0.45">
      <c r="A8848">
        <v>0</v>
      </c>
      <c r="B8848">
        <v>0</v>
      </c>
      <c r="C8848" t="s">
        <v>8394</v>
      </c>
      <c r="D8848" t="s">
        <v>8395</v>
      </c>
      <c r="E8848" s="32">
        <f t="shared" si="414"/>
        <v>45612</v>
      </c>
      <c r="F8848" s="51">
        <f t="shared" si="415"/>
        <v>0.95833333333333337</v>
      </c>
      <c r="G8848" s="33">
        <f t="shared" si="416"/>
        <v>45612.958333333336</v>
      </c>
    </row>
    <row r="8849" spans="1:7" x14ac:dyDescent="0.45">
      <c r="A8849">
        <v>0</v>
      </c>
      <c r="B8849">
        <v>0</v>
      </c>
      <c r="C8849" t="s">
        <v>8395</v>
      </c>
      <c r="D8849" t="s">
        <v>8396</v>
      </c>
      <c r="E8849" s="32">
        <f t="shared" si="414"/>
        <v>45612</v>
      </c>
      <c r="F8849" s="51">
        <f t="shared" si="415"/>
        <v>0.97916666666666663</v>
      </c>
      <c r="G8849" s="33">
        <f t="shared" si="416"/>
        <v>45612.979166666664</v>
      </c>
    </row>
    <row r="8850" spans="1:7" x14ac:dyDescent="0.45">
      <c r="A8850">
        <v>0.33660000000000001</v>
      </c>
      <c r="B8850">
        <v>2.0099999999999998</v>
      </c>
      <c r="C8850" t="s">
        <v>8396</v>
      </c>
      <c r="D8850" t="s">
        <v>8397</v>
      </c>
      <c r="E8850" s="32">
        <f t="shared" si="414"/>
        <v>45613</v>
      </c>
      <c r="F8850" s="51">
        <f t="shared" si="415"/>
        <v>0</v>
      </c>
      <c r="G8850" s="33">
        <f t="shared" si="416"/>
        <v>45613</v>
      </c>
    </row>
    <row r="8851" spans="1:7" x14ac:dyDescent="0.45">
      <c r="A8851">
        <v>0</v>
      </c>
      <c r="B8851">
        <v>0</v>
      </c>
      <c r="C8851" t="s">
        <v>8397</v>
      </c>
      <c r="D8851" t="s">
        <v>8398</v>
      </c>
      <c r="E8851" s="32">
        <f t="shared" si="414"/>
        <v>45613</v>
      </c>
      <c r="F8851" s="51">
        <f t="shared" si="415"/>
        <v>2.0833333333333332E-2</v>
      </c>
      <c r="G8851" s="33">
        <f t="shared" si="416"/>
        <v>45613.020833333336</v>
      </c>
    </row>
    <row r="8852" spans="1:7" x14ac:dyDescent="0.45">
      <c r="A8852">
        <v>0.30299999999999999</v>
      </c>
      <c r="B8852">
        <v>1.81</v>
      </c>
      <c r="C8852" t="s">
        <v>8398</v>
      </c>
      <c r="D8852" t="s">
        <v>8399</v>
      </c>
      <c r="E8852" s="32">
        <f t="shared" si="414"/>
        <v>45613</v>
      </c>
      <c r="F8852" s="51">
        <f t="shared" si="415"/>
        <v>4.1666666666666664E-2</v>
      </c>
      <c r="G8852" s="33">
        <f t="shared" si="416"/>
        <v>45613.041666666664</v>
      </c>
    </row>
    <row r="8853" spans="1:7" x14ac:dyDescent="0.45">
      <c r="A8853">
        <v>0.33660000000000001</v>
      </c>
      <c r="B8853">
        <v>2.0099999999999998</v>
      </c>
      <c r="C8853" t="s">
        <v>8399</v>
      </c>
      <c r="D8853" t="s">
        <v>8400</v>
      </c>
      <c r="E8853" s="32">
        <f t="shared" si="414"/>
        <v>45613</v>
      </c>
      <c r="F8853" s="51">
        <f t="shared" si="415"/>
        <v>6.25E-2</v>
      </c>
      <c r="G8853" s="33">
        <f t="shared" si="416"/>
        <v>45613.0625</v>
      </c>
    </row>
    <row r="8854" spans="1:7" x14ac:dyDescent="0.45">
      <c r="A8854">
        <v>0.30299999999999999</v>
      </c>
      <c r="B8854">
        <v>1.81</v>
      </c>
      <c r="C8854" t="s">
        <v>8400</v>
      </c>
      <c r="D8854" t="s">
        <v>8401</v>
      </c>
      <c r="E8854" s="32">
        <f t="shared" si="414"/>
        <v>45613</v>
      </c>
      <c r="F8854" s="51">
        <f t="shared" si="415"/>
        <v>8.3333333333333329E-2</v>
      </c>
      <c r="G8854" s="33">
        <f t="shared" si="416"/>
        <v>45613.083333333336</v>
      </c>
    </row>
    <row r="8855" spans="1:7" x14ac:dyDescent="0.45">
      <c r="A8855">
        <v>0.60589999999999999</v>
      </c>
      <c r="B8855">
        <v>3.61</v>
      </c>
      <c r="C8855" t="s">
        <v>8401</v>
      </c>
      <c r="D8855" t="s">
        <v>8402</v>
      </c>
      <c r="E8855" s="32">
        <f t="shared" si="414"/>
        <v>45613</v>
      </c>
      <c r="F8855" s="51">
        <f t="shared" si="415"/>
        <v>0.10416666666666667</v>
      </c>
      <c r="G8855" s="33">
        <f t="shared" si="416"/>
        <v>45613.104166666664</v>
      </c>
    </row>
    <row r="8856" spans="1:7" x14ac:dyDescent="0.45">
      <c r="A8856">
        <v>0.46</v>
      </c>
      <c r="B8856">
        <v>2.74</v>
      </c>
      <c r="C8856" t="s">
        <v>8402</v>
      </c>
      <c r="D8856" t="s">
        <v>8403</v>
      </c>
      <c r="E8856" s="32">
        <f t="shared" si="414"/>
        <v>45613</v>
      </c>
      <c r="F8856" s="51">
        <f t="shared" si="415"/>
        <v>0.125</v>
      </c>
      <c r="G8856" s="33">
        <f t="shared" si="416"/>
        <v>45613.125</v>
      </c>
    </row>
    <row r="8857" spans="1:7" x14ac:dyDescent="0.45">
      <c r="A8857">
        <v>0</v>
      </c>
      <c r="B8857">
        <v>0</v>
      </c>
      <c r="C8857" t="s">
        <v>8403</v>
      </c>
      <c r="D8857" t="s">
        <v>8404</v>
      </c>
      <c r="E8857" s="32">
        <f t="shared" si="414"/>
        <v>45613</v>
      </c>
      <c r="F8857" s="51">
        <f t="shared" si="415"/>
        <v>0.14583333333333334</v>
      </c>
      <c r="G8857" s="33">
        <f t="shared" si="416"/>
        <v>45613.145833333336</v>
      </c>
    </row>
    <row r="8858" spans="1:7" x14ac:dyDescent="0.45">
      <c r="A8858">
        <v>0.32540000000000002</v>
      </c>
      <c r="B8858">
        <v>1.94</v>
      </c>
      <c r="C8858" t="s">
        <v>8404</v>
      </c>
      <c r="D8858" t="s">
        <v>8405</v>
      </c>
      <c r="E8858" s="32">
        <f t="shared" si="414"/>
        <v>45613</v>
      </c>
      <c r="F8858" s="51">
        <f t="shared" si="415"/>
        <v>0.16666666666666666</v>
      </c>
      <c r="G8858" s="33">
        <f t="shared" si="416"/>
        <v>45613.166666666664</v>
      </c>
    </row>
    <row r="8859" spans="1:7" x14ac:dyDescent="0.45">
      <c r="A8859">
        <v>0.31419999999999998</v>
      </c>
      <c r="B8859">
        <v>1.87</v>
      </c>
      <c r="C8859" t="s">
        <v>8405</v>
      </c>
      <c r="D8859" t="s">
        <v>8406</v>
      </c>
      <c r="E8859" s="32">
        <f t="shared" si="414"/>
        <v>45613</v>
      </c>
      <c r="F8859" s="51">
        <f t="shared" si="415"/>
        <v>0.1875</v>
      </c>
      <c r="G8859" s="33">
        <f t="shared" si="416"/>
        <v>45613.1875</v>
      </c>
    </row>
    <row r="8860" spans="1:7" x14ac:dyDescent="0.45">
      <c r="A8860">
        <v>0.99860000000000004</v>
      </c>
      <c r="B8860">
        <v>5.96</v>
      </c>
      <c r="C8860" t="s">
        <v>8406</v>
      </c>
      <c r="D8860" t="s">
        <v>8407</v>
      </c>
      <c r="E8860" s="32">
        <f t="shared" si="414"/>
        <v>45613</v>
      </c>
      <c r="F8860" s="51">
        <f t="shared" si="415"/>
        <v>0.20833333333333334</v>
      </c>
      <c r="G8860" s="33">
        <f t="shared" si="416"/>
        <v>45613.208333333336</v>
      </c>
    </row>
    <row r="8861" spans="1:7" x14ac:dyDescent="0.45">
      <c r="A8861">
        <v>0</v>
      </c>
      <c r="B8861">
        <v>0</v>
      </c>
      <c r="C8861" t="s">
        <v>8407</v>
      </c>
      <c r="D8861" t="s">
        <v>8408</v>
      </c>
      <c r="E8861" s="32">
        <f t="shared" si="414"/>
        <v>45613</v>
      </c>
      <c r="F8861" s="51">
        <f t="shared" si="415"/>
        <v>0.22916666666666666</v>
      </c>
      <c r="G8861" s="33">
        <f t="shared" si="416"/>
        <v>45613.229166666664</v>
      </c>
    </row>
    <row r="8862" spans="1:7" x14ac:dyDescent="0.45">
      <c r="A8862">
        <v>0</v>
      </c>
      <c r="B8862">
        <v>0</v>
      </c>
      <c r="C8862" t="s">
        <v>8408</v>
      </c>
      <c r="D8862" t="s">
        <v>8409</v>
      </c>
      <c r="E8862" s="32">
        <f t="shared" si="414"/>
        <v>45613</v>
      </c>
      <c r="F8862" s="51">
        <f t="shared" si="415"/>
        <v>0.25</v>
      </c>
      <c r="G8862" s="33">
        <f t="shared" si="416"/>
        <v>45613.25</v>
      </c>
    </row>
    <row r="8863" spans="1:7" x14ac:dyDescent="0.45">
      <c r="A8863">
        <v>0.69569999999999999</v>
      </c>
      <c r="B8863">
        <v>4.1500000000000004</v>
      </c>
      <c r="C8863" t="s">
        <v>8409</v>
      </c>
      <c r="D8863" t="s">
        <v>8410</v>
      </c>
      <c r="E8863" s="32">
        <f t="shared" si="414"/>
        <v>45613</v>
      </c>
      <c r="F8863" s="51">
        <f t="shared" si="415"/>
        <v>0.27083333333333331</v>
      </c>
      <c r="G8863" s="33">
        <f t="shared" si="416"/>
        <v>45613.270833333336</v>
      </c>
    </row>
    <row r="8864" spans="1:7" x14ac:dyDescent="0.45">
      <c r="A8864">
        <v>0</v>
      </c>
      <c r="B8864">
        <v>0</v>
      </c>
      <c r="C8864" t="s">
        <v>8410</v>
      </c>
      <c r="D8864" t="s">
        <v>8411</v>
      </c>
      <c r="E8864" s="32">
        <f t="shared" si="414"/>
        <v>45613</v>
      </c>
      <c r="F8864" s="51">
        <f t="shared" si="415"/>
        <v>0.29166666666666669</v>
      </c>
      <c r="G8864" s="33">
        <f t="shared" si="416"/>
        <v>45613.291666666664</v>
      </c>
    </row>
    <row r="8865" spans="1:7" x14ac:dyDescent="0.45">
      <c r="A8865">
        <v>0.63959999999999995</v>
      </c>
      <c r="B8865">
        <v>3.82</v>
      </c>
      <c r="C8865" t="s">
        <v>8411</v>
      </c>
      <c r="D8865" t="s">
        <v>8412</v>
      </c>
      <c r="E8865" s="32">
        <f t="shared" si="414"/>
        <v>45613</v>
      </c>
      <c r="F8865" s="51">
        <f t="shared" si="415"/>
        <v>0.3125</v>
      </c>
      <c r="G8865" s="33">
        <f t="shared" si="416"/>
        <v>45613.3125</v>
      </c>
    </row>
    <row r="8866" spans="1:7" x14ac:dyDescent="0.45">
      <c r="A8866">
        <v>0.35909999999999997</v>
      </c>
      <c r="B8866">
        <v>2.14</v>
      </c>
      <c r="C8866" t="s">
        <v>8412</v>
      </c>
      <c r="D8866" t="s">
        <v>8413</v>
      </c>
      <c r="E8866" s="32">
        <f t="shared" si="414"/>
        <v>45613</v>
      </c>
      <c r="F8866" s="51">
        <f t="shared" si="415"/>
        <v>0.33333333333333331</v>
      </c>
      <c r="G8866" s="33">
        <f t="shared" si="416"/>
        <v>45613.333333333336</v>
      </c>
    </row>
    <row r="8867" spans="1:7" x14ac:dyDescent="0.45">
      <c r="A8867">
        <v>0.1908</v>
      </c>
      <c r="B8867">
        <v>1.1399999999999999</v>
      </c>
      <c r="C8867" t="s">
        <v>8413</v>
      </c>
      <c r="D8867" t="s">
        <v>8414</v>
      </c>
      <c r="E8867" s="32">
        <f t="shared" si="414"/>
        <v>45613</v>
      </c>
      <c r="F8867" s="51">
        <f t="shared" si="415"/>
        <v>0.35416666666666669</v>
      </c>
      <c r="G8867" s="33">
        <f t="shared" si="416"/>
        <v>45613.354166666664</v>
      </c>
    </row>
    <row r="8868" spans="1:7" x14ac:dyDescent="0.45">
      <c r="A8868">
        <v>0.1459</v>
      </c>
      <c r="B8868">
        <v>0.87</v>
      </c>
      <c r="C8868" t="s">
        <v>8414</v>
      </c>
      <c r="D8868" t="s">
        <v>8415</v>
      </c>
      <c r="E8868" s="32">
        <f t="shared" si="414"/>
        <v>45613</v>
      </c>
      <c r="F8868" s="51">
        <f t="shared" si="415"/>
        <v>0.375</v>
      </c>
      <c r="G8868" s="33">
        <f t="shared" si="416"/>
        <v>45613.375</v>
      </c>
    </row>
    <row r="8869" spans="1:7" x14ac:dyDescent="0.45">
      <c r="A8869">
        <v>1.0660000000000001</v>
      </c>
      <c r="B8869">
        <v>6.36</v>
      </c>
      <c r="C8869" t="s">
        <v>8415</v>
      </c>
      <c r="D8869" t="s">
        <v>8416</v>
      </c>
      <c r="E8869" s="32">
        <f t="shared" si="414"/>
        <v>45613</v>
      </c>
      <c r="F8869" s="51">
        <f t="shared" si="415"/>
        <v>0.39583333333333331</v>
      </c>
      <c r="G8869" s="33">
        <f t="shared" si="416"/>
        <v>45613.395833333336</v>
      </c>
    </row>
    <row r="8870" spans="1:7" x14ac:dyDescent="0.45">
      <c r="A8870">
        <v>0</v>
      </c>
      <c r="B8870">
        <v>0</v>
      </c>
      <c r="C8870" t="s">
        <v>8416</v>
      </c>
      <c r="D8870" t="s">
        <v>8417</v>
      </c>
      <c r="E8870" s="32">
        <f t="shared" si="414"/>
        <v>45613</v>
      </c>
      <c r="F8870" s="51">
        <f t="shared" si="415"/>
        <v>0.41666666666666669</v>
      </c>
      <c r="G8870" s="33">
        <f t="shared" si="416"/>
        <v>45613.416666666664</v>
      </c>
    </row>
    <row r="8871" spans="1:7" x14ac:dyDescent="0.45">
      <c r="A8871">
        <v>0</v>
      </c>
      <c r="B8871">
        <v>0</v>
      </c>
      <c r="C8871" t="s">
        <v>8417</v>
      </c>
      <c r="D8871" t="s">
        <v>8418</v>
      </c>
      <c r="E8871" s="32">
        <f t="shared" si="414"/>
        <v>45613</v>
      </c>
      <c r="F8871" s="51">
        <f t="shared" si="415"/>
        <v>0.4375</v>
      </c>
      <c r="G8871" s="33">
        <f t="shared" si="416"/>
        <v>45613.4375</v>
      </c>
    </row>
    <row r="8872" spans="1:7" x14ac:dyDescent="0.45">
      <c r="A8872">
        <v>0</v>
      </c>
      <c r="B8872">
        <v>0</v>
      </c>
      <c r="C8872" t="s">
        <v>8418</v>
      </c>
      <c r="D8872" t="s">
        <v>8419</v>
      </c>
      <c r="E8872" s="32">
        <f t="shared" si="414"/>
        <v>45613</v>
      </c>
      <c r="F8872" s="51">
        <f t="shared" si="415"/>
        <v>0.45833333333333331</v>
      </c>
      <c r="G8872" s="33">
        <f t="shared" si="416"/>
        <v>45613.458333333336</v>
      </c>
    </row>
    <row r="8873" spans="1:7" x14ac:dyDescent="0.45">
      <c r="A8873">
        <v>0</v>
      </c>
      <c r="B8873">
        <v>0</v>
      </c>
      <c r="C8873" t="s">
        <v>8419</v>
      </c>
      <c r="D8873" t="s">
        <v>8420</v>
      </c>
      <c r="E8873" s="32">
        <f t="shared" si="414"/>
        <v>45613</v>
      </c>
      <c r="F8873" s="51">
        <f t="shared" si="415"/>
        <v>0.47916666666666669</v>
      </c>
      <c r="G8873" s="33">
        <f t="shared" si="416"/>
        <v>45613.479166666664</v>
      </c>
    </row>
    <row r="8874" spans="1:7" x14ac:dyDescent="0.45">
      <c r="A8874">
        <v>0</v>
      </c>
      <c r="B8874">
        <v>0</v>
      </c>
      <c r="C8874" t="s">
        <v>8420</v>
      </c>
      <c r="D8874" t="s">
        <v>8421</v>
      </c>
      <c r="E8874" s="32">
        <f t="shared" si="414"/>
        <v>45613</v>
      </c>
      <c r="F8874" s="51">
        <f t="shared" si="415"/>
        <v>0.5</v>
      </c>
      <c r="G8874" s="33">
        <f t="shared" si="416"/>
        <v>45613.5</v>
      </c>
    </row>
    <row r="8875" spans="1:7" x14ac:dyDescent="0.45">
      <c r="A8875">
        <v>0.3478</v>
      </c>
      <c r="B8875">
        <v>2.0699999999999998</v>
      </c>
      <c r="C8875" t="s">
        <v>8421</v>
      </c>
      <c r="D8875" t="s">
        <v>8422</v>
      </c>
      <c r="E8875" s="32">
        <f t="shared" si="414"/>
        <v>45613</v>
      </c>
      <c r="F8875" s="51">
        <f t="shared" si="415"/>
        <v>0.52083333333333337</v>
      </c>
      <c r="G8875" s="33">
        <f t="shared" si="416"/>
        <v>45613.520833333336</v>
      </c>
    </row>
    <row r="8876" spans="1:7" x14ac:dyDescent="0.45">
      <c r="A8876">
        <v>0</v>
      </c>
      <c r="B8876">
        <v>0</v>
      </c>
      <c r="C8876" t="s">
        <v>8422</v>
      </c>
      <c r="D8876" t="s">
        <v>8423</v>
      </c>
      <c r="E8876" s="32">
        <f t="shared" si="414"/>
        <v>45613</v>
      </c>
      <c r="F8876" s="51">
        <f t="shared" si="415"/>
        <v>0.54166666666666663</v>
      </c>
      <c r="G8876" s="33">
        <f t="shared" si="416"/>
        <v>45613.541666666664</v>
      </c>
    </row>
    <row r="8877" spans="1:7" x14ac:dyDescent="0.45">
      <c r="A8877">
        <v>0.32540000000000002</v>
      </c>
      <c r="B8877">
        <v>1.94</v>
      </c>
      <c r="C8877" t="s">
        <v>8423</v>
      </c>
      <c r="D8877" t="s">
        <v>8424</v>
      </c>
      <c r="E8877" s="32">
        <f t="shared" si="414"/>
        <v>45613</v>
      </c>
      <c r="F8877" s="51">
        <f t="shared" si="415"/>
        <v>0.5625</v>
      </c>
      <c r="G8877" s="33">
        <f t="shared" si="416"/>
        <v>45613.5625</v>
      </c>
    </row>
    <row r="8878" spans="1:7" x14ac:dyDescent="0.45">
      <c r="A8878">
        <v>0</v>
      </c>
      <c r="B8878">
        <v>0</v>
      </c>
      <c r="C8878" t="s">
        <v>8424</v>
      </c>
      <c r="D8878" t="s">
        <v>8425</v>
      </c>
      <c r="E8878" s="32">
        <f t="shared" si="414"/>
        <v>45613</v>
      </c>
      <c r="F8878" s="51">
        <f t="shared" si="415"/>
        <v>0.58333333333333337</v>
      </c>
      <c r="G8878" s="33">
        <f t="shared" si="416"/>
        <v>45613.583333333336</v>
      </c>
    </row>
    <row r="8879" spans="1:7" x14ac:dyDescent="0.45">
      <c r="A8879">
        <v>0.31419999999999998</v>
      </c>
      <c r="B8879">
        <v>1.87</v>
      </c>
      <c r="C8879" t="s">
        <v>8425</v>
      </c>
      <c r="D8879" t="s">
        <v>8426</v>
      </c>
      <c r="E8879" s="32">
        <f t="shared" si="414"/>
        <v>45613</v>
      </c>
      <c r="F8879" s="51">
        <f t="shared" si="415"/>
        <v>0.60416666666666663</v>
      </c>
      <c r="G8879" s="33">
        <f t="shared" si="416"/>
        <v>45613.604166666664</v>
      </c>
    </row>
    <row r="8880" spans="1:7" x14ac:dyDescent="0.45">
      <c r="A8880">
        <v>0</v>
      </c>
      <c r="B8880">
        <v>0</v>
      </c>
      <c r="C8880" t="s">
        <v>8426</v>
      </c>
      <c r="D8880" t="s">
        <v>8427</v>
      </c>
      <c r="E8880" s="32">
        <f t="shared" si="414"/>
        <v>45613</v>
      </c>
      <c r="F8880" s="51">
        <f t="shared" si="415"/>
        <v>0.625</v>
      </c>
      <c r="G8880" s="33">
        <f t="shared" si="416"/>
        <v>45613.625</v>
      </c>
    </row>
    <row r="8881" spans="1:7" x14ac:dyDescent="0.45">
      <c r="A8881">
        <v>0.30299999999999999</v>
      </c>
      <c r="B8881">
        <v>1.81</v>
      </c>
      <c r="C8881" t="s">
        <v>8427</v>
      </c>
      <c r="D8881" t="s">
        <v>8428</v>
      </c>
      <c r="E8881" s="32">
        <f t="shared" si="414"/>
        <v>45613</v>
      </c>
      <c r="F8881" s="51">
        <f t="shared" si="415"/>
        <v>0.64583333333333337</v>
      </c>
      <c r="G8881" s="33">
        <f t="shared" si="416"/>
        <v>45613.645833333336</v>
      </c>
    </row>
    <row r="8882" spans="1:7" x14ac:dyDescent="0.45">
      <c r="A8882">
        <v>0</v>
      </c>
      <c r="B8882">
        <v>0</v>
      </c>
      <c r="C8882" t="s">
        <v>8428</v>
      </c>
      <c r="D8882" t="s">
        <v>8429</v>
      </c>
      <c r="E8882" s="32">
        <f t="shared" si="414"/>
        <v>45613</v>
      </c>
      <c r="F8882" s="51">
        <f t="shared" si="415"/>
        <v>0.66666666666666663</v>
      </c>
      <c r="G8882" s="33">
        <f t="shared" si="416"/>
        <v>45613.666666666664</v>
      </c>
    </row>
    <row r="8883" spans="1:7" x14ac:dyDescent="0.45">
      <c r="A8883">
        <v>0.29170000000000001</v>
      </c>
      <c r="B8883">
        <v>1.74</v>
      </c>
      <c r="C8883" t="s">
        <v>8429</v>
      </c>
      <c r="D8883" t="s">
        <v>8430</v>
      </c>
      <c r="E8883" s="32">
        <f t="shared" si="414"/>
        <v>45613</v>
      </c>
      <c r="F8883" s="51">
        <f t="shared" si="415"/>
        <v>0.6875</v>
      </c>
      <c r="G8883" s="33">
        <f t="shared" si="416"/>
        <v>45613.6875</v>
      </c>
    </row>
    <row r="8884" spans="1:7" x14ac:dyDescent="0.45">
      <c r="A8884">
        <v>0.38150000000000001</v>
      </c>
      <c r="B8884">
        <v>2.2799999999999998</v>
      </c>
      <c r="C8884" t="s">
        <v>8430</v>
      </c>
      <c r="D8884" t="s">
        <v>8431</v>
      </c>
      <c r="E8884" s="32">
        <f t="shared" si="414"/>
        <v>45613</v>
      </c>
      <c r="F8884" s="51">
        <f t="shared" si="415"/>
        <v>0.70833333333333337</v>
      </c>
      <c r="G8884" s="33">
        <f t="shared" si="416"/>
        <v>45613.708333333336</v>
      </c>
    </row>
    <row r="8885" spans="1:7" x14ac:dyDescent="0.45">
      <c r="A8885">
        <v>0</v>
      </c>
      <c r="B8885">
        <v>0</v>
      </c>
      <c r="C8885" t="s">
        <v>8431</v>
      </c>
      <c r="D8885" t="s">
        <v>8432</v>
      </c>
      <c r="E8885" s="32">
        <f t="shared" si="414"/>
        <v>45613</v>
      </c>
      <c r="F8885" s="51">
        <f t="shared" si="415"/>
        <v>0.72916666666666663</v>
      </c>
      <c r="G8885" s="33">
        <f t="shared" si="416"/>
        <v>45613.729166666664</v>
      </c>
    </row>
    <row r="8886" spans="1:7" x14ac:dyDescent="0.45">
      <c r="A8886">
        <v>0.30299999999999999</v>
      </c>
      <c r="B8886">
        <v>1.81</v>
      </c>
      <c r="C8886" t="s">
        <v>8432</v>
      </c>
      <c r="D8886" t="s">
        <v>8433</v>
      </c>
      <c r="E8886" s="32">
        <f t="shared" si="414"/>
        <v>45613</v>
      </c>
      <c r="F8886" s="51">
        <f t="shared" si="415"/>
        <v>0.75</v>
      </c>
      <c r="G8886" s="33">
        <f t="shared" si="416"/>
        <v>45613.75</v>
      </c>
    </row>
    <row r="8887" spans="1:7" x14ac:dyDescent="0.45">
      <c r="A8887">
        <v>0</v>
      </c>
      <c r="B8887">
        <v>0</v>
      </c>
      <c r="C8887" t="s">
        <v>8433</v>
      </c>
      <c r="D8887" t="s">
        <v>8434</v>
      </c>
      <c r="E8887" s="32">
        <f t="shared" si="414"/>
        <v>45613</v>
      </c>
      <c r="F8887" s="51">
        <f t="shared" si="415"/>
        <v>0.77083333333333337</v>
      </c>
      <c r="G8887" s="33">
        <f t="shared" si="416"/>
        <v>45613.770833333336</v>
      </c>
    </row>
    <row r="8888" spans="1:7" x14ac:dyDescent="0.45">
      <c r="A8888">
        <v>0.30299999999999999</v>
      </c>
      <c r="B8888">
        <v>1.81</v>
      </c>
      <c r="C8888" t="s">
        <v>8434</v>
      </c>
      <c r="D8888" t="s">
        <v>8435</v>
      </c>
      <c r="E8888" s="32">
        <f t="shared" si="414"/>
        <v>45613</v>
      </c>
      <c r="F8888" s="51">
        <f t="shared" si="415"/>
        <v>0.79166666666666663</v>
      </c>
      <c r="G8888" s="33">
        <f t="shared" si="416"/>
        <v>45613.791666666664</v>
      </c>
    </row>
    <row r="8889" spans="1:7" x14ac:dyDescent="0.45">
      <c r="A8889">
        <v>0</v>
      </c>
      <c r="B8889">
        <v>0</v>
      </c>
      <c r="C8889" t="s">
        <v>8435</v>
      </c>
      <c r="D8889" t="s">
        <v>8436</v>
      </c>
      <c r="E8889" s="32">
        <f t="shared" si="414"/>
        <v>45613</v>
      </c>
      <c r="F8889" s="51">
        <f t="shared" si="415"/>
        <v>0.8125</v>
      </c>
      <c r="G8889" s="33">
        <f t="shared" si="416"/>
        <v>45613.8125</v>
      </c>
    </row>
    <row r="8890" spans="1:7" x14ac:dyDescent="0.45">
      <c r="A8890">
        <v>0.33660000000000001</v>
      </c>
      <c r="B8890">
        <v>2.0099999999999998</v>
      </c>
      <c r="C8890" t="s">
        <v>8436</v>
      </c>
      <c r="D8890" t="s">
        <v>8437</v>
      </c>
      <c r="E8890" s="32">
        <f t="shared" si="414"/>
        <v>45613</v>
      </c>
      <c r="F8890" s="51">
        <f t="shared" si="415"/>
        <v>0.83333333333333337</v>
      </c>
      <c r="G8890" s="33">
        <f t="shared" si="416"/>
        <v>45613.833333333336</v>
      </c>
    </row>
    <row r="8891" spans="1:7" x14ac:dyDescent="0.45">
      <c r="A8891">
        <v>0.70689999999999997</v>
      </c>
      <c r="B8891">
        <v>4.22</v>
      </c>
      <c r="C8891" t="s">
        <v>8437</v>
      </c>
      <c r="D8891" t="s">
        <v>8438</v>
      </c>
      <c r="E8891" s="32">
        <f t="shared" si="414"/>
        <v>45613</v>
      </c>
      <c r="F8891" s="51">
        <f t="shared" si="415"/>
        <v>0.85416666666666663</v>
      </c>
      <c r="G8891" s="33">
        <f t="shared" si="416"/>
        <v>45613.854166666664</v>
      </c>
    </row>
    <row r="8892" spans="1:7" x14ac:dyDescent="0.45">
      <c r="A8892">
        <v>0</v>
      </c>
      <c r="B8892">
        <v>0</v>
      </c>
      <c r="C8892" t="s">
        <v>8438</v>
      </c>
      <c r="D8892" t="s">
        <v>8439</v>
      </c>
      <c r="E8892" s="32">
        <f t="shared" si="414"/>
        <v>45613</v>
      </c>
      <c r="F8892" s="51">
        <f t="shared" si="415"/>
        <v>0.875</v>
      </c>
      <c r="G8892" s="33">
        <f t="shared" si="416"/>
        <v>45613.875</v>
      </c>
    </row>
    <row r="8893" spans="1:7" x14ac:dyDescent="0.45">
      <c r="A8893">
        <v>0</v>
      </c>
      <c r="B8893">
        <v>0</v>
      </c>
      <c r="C8893" t="s">
        <v>8439</v>
      </c>
      <c r="D8893" t="s">
        <v>8440</v>
      </c>
      <c r="E8893" s="32">
        <f t="shared" si="414"/>
        <v>45613</v>
      </c>
      <c r="F8893" s="51">
        <f t="shared" si="415"/>
        <v>0.89583333333333337</v>
      </c>
      <c r="G8893" s="33">
        <f t="shared" si="416"/>
        <v>45613.895833333336</v>
      </c>
    </row>
    <row r="8894" spans="1:7" x14ac:dyDescent="0.45">
      <c r="A8894">
        <v>0</v>
      </c>
      <c r="B8894">
        <v>0</v>
      </c>
      <c r="C8894" t="s">
        <v>8440</v>
      </c>
      <c r="D8894" t="s">
        <v>8441</v>
      </c>
      <c r="E8894" s="32">
        <f t="shared" si="414"/>
        <v>45613</v>
      </c>
      <c r="F8894" s="51">
        <f t="shared" si="415"/>
        <v>0.91666666666666663</v>
      </c>
      <c r="G8894" s="33">
        <f t="shared" si="416"/>
        <v>45613.916666666664</v>
      </c>
    </row>
    <row r="8895" spans="1:7" x14ac:dyDescent="0.45">
      <c r="A8895">
        <v>0</v>
      </c>
      <c r="B8895">
        <v>0</v>
      </c>
      <c r="C8895" t="s">
        <v>8441</v>
      </c>
      <c r="D8895" t="s">
        <v>8442</v>
      </c>
      <c r="E8895" s="32">
        <f t="shared" si="414"/>
        <v>45613</v>
      </c>
      <c r="F8895" s="51">
        <f t="shared" si="415"/>
        <v>0.9375</v>
      </c>
      <c r="G8895" s="33">
        <f t="shared" si="416"/>
        <v>45613.9375</v>
      </c>
    </row>
    <row r="8896" spans="1:7" x14ac:dyDescent="0.45">
      <c r="A8896">
        <v>1.1333</v>
      </c>
      <c r="B8896">
        <v>6.76</v>
      </c>
      <c r="C8896" t="s">
        <v>8442</v>
      </c>
      <c r="D8896" t="s">
        <v>8443</v>
      </c>
      <c r="E8896" s="32">
        <f t="shared" si="414"/>
        <v>45613</v>
      </c>
      <c r="F8896" s="51">
        <f t="shared" si="415"/>
        <v>0.95833333333333337</v>
      </c>
      <c r="G8896" s="33">
        <f t="shared" si="416"/>
        <v>45613.958333333336</v>
      </c>
    </row>
    <row r="8897" spans="1:7" x14ac:dyDescent="0.45">
      <c r="A8897">
        <v>0</v>
      </c>
      <c r="B8897">
        <v>0</v>
      </c>
      <c r="C8897" t="s">
        <v>8443</v>
      </c>
      <c r="D8897" t="s">
        <v>8444</v>
      </c>
      <c r="E8897" s="32">
        <f t="shared" si="414"/>
        <v>45613</v>
      </c>
      <c r="F8897" s="51">
        <f t="shared" si="415"/>
        <v>0.97916666666666663</v>
      </c>
      <c r="G8897" s="33">
        <f t="shared" si="416"/>
        <v>45613.979166666664</v>
      </c>
    </row>
    <row r="8898" spans="1:7" x14ac:dyDescent="0.45">
      <c r="A8898">
        <v>0</v>
      </c>
      <c r="B8898">
        <v>0</v>
      </c>
      <c r="C8898" t="s">
        <v>8444</v>
      </c>
      <c r="D8898" t="s">
        <v>8445</v>
      </c>
      <c r="E8898" s="32">
        <f t="shared" si="414"/>
        <v>45614</v>
      </c>
      <c r="F8898" s="51">
        <f t="shared" si="415"/>
        <v>0</v>
      </c>
      <c r="G8898" s="33">
        <f t="shared" si="416"/>
        <v>45614</v>
      </c>
    </row>
    <row r="8899" spans="1:7" x14ac:dyDescent="0.45">
      <c r="A8899">
        <v>0</v>
      </c>
      <c r="B8899">
        <v>0</v>
      </c>
      <c r="C8899" t="s">
        <v>8445</v>
      </c>
      <c r="D8899" t="s">
        <v>8446</v>
      </c>
      <c r="E8899" s="32">
        <f t="shared" si="414"/>
        <v>45614</v>
      </c>
      <c r="F8899" s="51">
        <f t="shared" si="415"/>
        <v>2.0833333333333332E-2</v>
      </c>
      <c r="G8899" s="33">
        <f t="shared" si="416"/>
        <v>45614.020833333336</v>
      </c>
    </row>
    <row r="8900" spans="1:7" x14ac:dyDescent="0.45">
      <c r="A8900">
        <v>0</v>
      </c>
      <c r="B8900">
        <v>0</v>
      </c>
      <c r="C8900" t="s">
        <v>8446</v>
      </c>
      <c r="D8900" t="s">
        <v>8447</v>
      </c>
      <c r="E8900" s="32">
        <f t="shared" ref="E8900:E8963" si="417">DATE(MID(C8900,2,4),MID(C8900,7,2),MID(C8900,10,2))</f>
        <v>45614</v>
      </c>
      <c r="F8900" s="51">
        <f t="shared" ref="F8900:F8963" si="418">TIME(MID(C8900,13,2),MID(C8900,16,2),0)</f>
        <v>4.1666666666666664E-2</v>
      </c>
      <c r="G8900" s="33">
        <f t="shared" ref="G8900:G8963" si="419">E8900+F8900</f>
        <v>45614.041666666664</v>
      </c>
    </row>
    <row r="8901" spans="1:7" x14ac:dyDescent="0.45">
      <c r="A8901">
        <v>0.33660000000000001</v>
      </c>
      <c r="B8901">
        <v>2.0099999999999998</v>
      </c>
      <c r="C8901" t="s">
        <v>8447</v>
      </c>
      <c r="D8901" t="s">
        <v>8448</v>
      </c>
      <c r="E8901" s="32">
        <f t="shared" si="417"/>
        <v>45614</v>
      </c>
      <c r="F8901" s="51">
        <f t="shared" si="418"/>
        <v>6.25E-2</v>
      </c>
      <c r="G8901" s="33">
        <f t="shared" si="419"/>
        <v>45614.0625</v>
      </c>
    </row>
    <row r="8902" spans="1:7" x14ac:dyDescent="0.45">
      <c r="A8902">
        <v>0</v>
      </c>
      <c r="B8902">
        <v>0</v>
      </c>
      <c r="C8902" t="s">
        <v>8448</v>
      </c>
      <c r="D8902" t="s">
        <v>8449</v>
      </c>
      <c r="E8902" s="32">
        <f t="shared" si="417"/>
        <v>45614</v>
      </c>
      <c r="F8902" s="51">
        <f t="shared" si="418"/>
        <v>8.3333333333333329E-2</v>
      </c>
      <c r="G8902" s="33">
        <f t="shared" si="419"/>
        <v>45614.083333333336</v>
      </c>
    </row>
    <row r="8903" spans="1:7" x14ac:dyDescent="0.45">
      <c r="A8903">
        <v>0.37030000000000002</v>
      </c>
      <c r="B8903">
        <v>2.21</v>
      </c>
      <c r="C8903" t="s">
        <v>8449</v>
      </c>
      <c r="D8903" t="s">
        <v>8450</v>
      </c>
      <c r="E8903" s="32">
        <f t="shared" si="417"/>
        <v>45614</v>
      </c>
      <c r="F8903" s="51">
        <f t="shared" si="418"/>
        <v>0.10416666666666667</v>
      </c>
      <c r="G8903" s="33">
        <f t="shared" si="419"/>
        <v>45614.104166666664</v>
      </c>
    </row>
    <row r="8904" spans="1:7" x14ac:dyDescent="0.45">
      <c r="A8904">
        <v>0</v>
      </c>
      <c r="B8904">
        <v>0</v>
      </c>
      <c r="C8904" t="s">
        <v>8450</v>
      </c>
      <c r="D8904" t="s">
        <v>8451</v>
      </c>
      <c r="E8904" s="32">
        <f t="shared" si="417"/>
        <v>45614</v>
      </c>
      <c r="F8904" s="51">
        <f t="shared" si="418"/>
        <v>0.125</v>
      </c>
      <c r="G8904" s="33">
        <f t="shared" si="419"/>
        <v>45614.125</v>
      </c>
    </row>
    <row r="8905" spans="1:7" x14ac:dyDescent="0.45">
      <c r="A8905">
        <v>0.65080000000000005</v>
      </c>
      <c r="B8905">
        <v>3.88</v>
      </c>
      <c r="C8905" t="s">
        <v>8451</v>
      </c>
      <c r="D8905" t="s">
        <v>8452</v>
      </c>
      <c r="E8905" s="32">
        <f t="shared" si="417"/>
        <v>45614</v>
      </c>
      <c r="F8905" s="51">
        <f t="shared" si="418"/>
        <v>0.14583333333333334</v>
      </c>
      <c r="G8905" s="33">
        <f t="shared" si="419"/>
        <v>45614.145833333336</v>
      </c>
    </row>
    <row r="8906" spans="1:7" x14ac:dyDescent="0.45">
      <c r="A8906">
        <v>6.7299999999999999E-2</v>
      </c>
      <c r="B8906">
        <v>0.4</v>
      </c>
      <c r="C8906" t="s">
        <v>8452</v>
      </c>
      <c r="D8906" t="s">
        <v>8453</v>
      </c>
      <c r="E8906" s="32">
        <f t="shared" si="417"/>
        <v>45614</v>
      </c>
      <c r="F8906" s="51">
        <f t="shared" si="418"/>
        <v>0.16666666666666666</v>
      </c>
      <c r="G8906" s="33">
        <f t="shared" si="419"/>
        <v>45614.166666666664</v>
      </c>
    </row>
    <row r="8907" spans="1:7" x14ac:dyDescent="0.45">
      <c r="A8907">
        <v>0</v>
      </c>
      <c r="B8907">
        <v>0</v>
      </c>
      <c r="C8907" t="s">
        <v>8453</v>
      </c>
      <c r="D8907" t="s">
        <v>8454</v>
      </c>
      <c r="E8907" s="32">
        <f t="shared" si="417"/>
        <v>45614</v>
      </c>
      <c r="F8907" s="51">
        <f t="shared" si="418"/>
        <v>0.1875</v>
      </c>
      <c r="G8907" s="33">
        <f t="shared" si="419"/>
        <v>45614.1875</v>
      </c>
    </row>
    <row r="8908" spans="1:7" x14ac:dyDescent="0.45">
      <c r="A8908">
        <v>0.31419999999999998</v>
      </c>
      <c r="B8908">
        <v>1.87</v>
      </c>
      <c r="C8908" t="s">
        <v>8454</v>
      </c>
      <c r="D8908" t="s">
        <v>8455</v>
      </c>
      <c r="E8908" s="32">
        <f t="shared" si="417"/>
        <v>45614</v>
      </c>
      <c r="F8908" s="51">
        <f t="shared" si="418"/>
        <v>0.20833333333333334</v>
      </c>
      <c r="G8908" s="33">
        <f t="shared" si="419"/>
        <v>45614.208333333336</v>
      </c>
    </row>
    <row r="8909" spans="1:7" x14ac:dyDescent="0.45">
      <c r="A8909">
        <v>0.3478</v>
      </c>
      <c r="B8909">
        <v>2.0699999999999998</v>
      </c>
      <c r="C8909" t="s">
        <v>8455</v>
      </c>
      <c r="D8909" t="s">
        <v>8456</v>
      </c>
      <c r="E8909" s="32">
        <f t="shared" si="417"/>
        <v>45614</v>
      </c>
      <c r="F8909" s="51">
        <f t="shared" si="418"/>
        <v>0.22916666666666666</v>
      </c>
      <c r="G8909" s="33">
        <f t="shared" si="419"/>
        <v>45614.229166666664</v>
      </c>
    </row>
    <row r="8910" spans="1:7" x14ac:dyDescent="0.45">
      <c r="A8910">
        <v>0</v>
      </c>
      <c r="B8910">
        <v>0</v>
      </c>
      <c r="C8910" t="s">
        <v>8456</v>
      </c>
      <c r="D8910" t="s">
        <v>8457</v>
      </c>
      <c r="E8910" s="32">
        <f t="shared" si="417"/>
        <v>45614</v>
      </c>
      <c r="F8910" s="51">
        <f t="shared" si="418"/>
        <v>0.25</v>
      </c>
      <c r="G8910" s="33">
        <f t="shared" si="419"/>
        <v>45614.25</v>
      </c>
    </row>
    <row r="8911" spans="1:7" x14ac:dyDescent="0.45">
      <c r="A8911">
        <v>0.35909999999999997</v>
      </c>
      <c r="B8911">
        <v>2.14</v>
      </c>
      <c r="C8911" t="s">
        <v>8457</v>
      </c>
      <c r="D8911" t="s">
        <v>8458</v>
      </c>
      <c r="E8911" s="32">
        <f t="shared" si="417"/>
        <v>45614</v>
      </c>
      <c r="F8911" s="51">
        <f t="shared" si="418"/>
        <v>0.27083333333333331</v>
      </c>
      <c r="G8911" s="33">
        <f t="shared" si="419"/>
        <v>45614.270833333336</v>
      </c>
    </row>
    <row r="8912" spans="1:7" x14ac:dyDescent="0.45">
      <c r="A8912">
        <v>0.32540000000000002</v>
      </c>
      <c r="B8912">
        <v>1.94</v>
      </c>
      <c r="C8912" t="s">
        <v>8458</v>
      </c>
      <c r="D8912" t="s">
        <v>8459</v>
      </c>
      <c r="E8912" s="32">
        <f t="shared" si="417"/>
        <v>45614</v>
      </c>
      <c r="F8912" s="51">
        <f t="shared" si="418"/>
        <v>0.29166666666666669</v>
      </c>
      <c r="G8912" s="33">
        <f t="shared" si="419"/>
        <v>45614.291666666664</v>
      </c>
    </row>
    <row r="8913" spans="1:7" x14ac:dyDescent="0.45">
      <c r="A8913">
        <v>0.30299999999999999</v>
      </c>
      <c r="B8913">
        <v>1.81</v>
      </c>
      <c r="C8913" t="s">
        <v>8459</v>
      </c>
      <c r="D8913" t="s">
        <v>8460</v>
      </c>
      <c r="E8913" s="32">
        <f t="shared" si="417"/>
        <v>45614</v>
      </c>
      <c r="F8913" s="51">
        <f t="shared" si="418"/>
        <v>0.3125</v>
      </c>
      <c r="G8913" s="33">
        <f t="shared" si="419"/>
        <v>45614.3125</v>
      </c>
    </row>
    <row r="8914" spans="1:7" x14ac:dyDescent="0.45">
      <c r="A8914">
        <v>0.32540000000000002</v>
      </c>
      <c r="B8914">
        <v>1.94</v>
      </c>
      <c r="C8914" t="s">
        <v>8460</v>
      </c>
      <c r="D8914" t="s">
        <v>8461</v>
      </c>
      <c r="E8914" s="32">
        <f t="shared" si="417"/>
        <v>45614</v>
      </c>
      <c r="F8914" s="51">
        <f t="shared" si="418"/>
        <v>0.33333333333333331</v>
      </c>
      <c r="G8914" s="33">
        <f t="shared" si="419"/>
        <v>45614.333333333336</v>
      </c>
    </row>
    <row r="8915" spans="1:7" x14ac:dyDescent="0.45">
      <c r="A8915">
        <v>0.35909999999999997</v>
      </c>
      <c r="B8915">
        <v>2.14</v>
      </c>
      <c r="C8915" t="s">
        <v>8461</v>
      </c>
      <c r="D8915" t="s">
        <v>8462</v>
      </c>
      <c r="E8915" s="32">
        <f t="shared" si="417"/>
        <v>45614</v>
      </c>
      <c r="F8915" s="51">
        <f t="shared" si="418"/>
        <v>0.35416666666666669</v>
      </c>
      <c r="G8915" s="33">
        <f t="shared" si="419"/>
        <v>45614.354166666664</v>
      </c>
    </row>
    <row r="8916" spans="1:7" x14ac:dyDescent="0.45">
      <c r="A8916">
        <v>0.3478</v>
      </c>
      <c r="B8916">
        <v>2.0699999999999998</v>
      </c>
      <c r="C8916" t="s">
        <v>8462</v>
      </c>
      <c r="D8916" t="s">
        <v>8463</v>
      </c>
      <c r="E8916" s="32">
        <f t="shared" si="417"/>
        <v>45614</v>
      </c>
      <c r="F8916" s="51">
        <f t="shared" si="418"/>
        <v>0.375</v>
      </c>
      <c r="G8916" s="33">
        <f t="shared" si="419"/>
        <v>45614.375</v>
      </c>
    </row>
    <row r="8917" spans="1:7" x14ac:dyDescent="0.45">
      <c r="A8917">
        <v>0</v>
      </c>
      <c r="B8917">
        <v>0</v>
      </c>
      <c r="C8917" t="s">
        <v>8463</v>
      </c>
      <c r="D8917" t="s">
        <v>8464</v>
      </c>
      <c r="E8917" s="32">
        <f t="shared" si="417"/>
        <v>45614</v>
      </c>
      <c r="F8917" s="51">
        <f t="shared" si="418"/>
        <v>0.39583333333333331</v>
      </c>
      <c r="G8917" s="33">
        <f t="shared" si="419"/>
        <v>45614.395833333336</v>
      </c>
    </row>
    <row r="8918" spans="1:7" x14ac:dyDescent="0.45">
      <c r="A8918">
        <v>0.33660000000000001</v>
      </c>
      <c r="B8918">
        <v>2.0099999999999998</v>
      </c>
      <c r="C8918" t="s">
        <v>8464</v>
      </c>
      <c r="D8918" t="s">
        <v>8465</v>
      </c>
      <c r="E8918" s="32">
        <f t="shared" si="417"/>
        <v>45614</v>
      </c>
      <c r="F8918" s="51">
        <f t="shared" si="418"/>
        <v>0.41666666666666669</v>
      </c>
      <c r="G8918" s="33">
        <f t="shared" si="419"/>
        <v>45614.416666666664</v>
      </c>
    </row>
    <row r="8919" spans="1:7" x14ac:dyDescent="0.45">
      <c r="A8919">
        <v>0.75180000000000002</v>
      </c>
      <c r="B8919">
        <v>4.49</v>
      </c>
      <c r="C8919" t="s">
        <v>8465</v>
      </c>
      <c r="D8919" t="s">
        <v>8466</v>
      </c>
      <c r="E8919" s="32">
        <f t="shared" si="417"/>
        <v>45614</v>
      </c>
      <c r="F8919" s="51">
        <f t="shared" si="418"/>
        <v>0.4375</v>
      </c>
      <c r="G8919" s="33">
        <f t="shared" si="419"/>
        <v>45614.4375</v>
      </c>
    </row>
    <row r="8920" spans="1:7" x14ac:dyDescent="0.45">
      <c r="A8920">
        <v>0.33660000000000001</v>
      </c>
      <c r="B8920">
        <v>2.0099999999999998</v>
      </c>
      <c r="C8920" t="s">
        <v>8466</v>
      </c>
      <c r="D8920" t="s">
        <v>8467</v>
      </c>
      <c r="E8920" s="32">
        <f t="shared" si="417"/>
        <v>45614</v>
      </c>
      <c r="F8920" s="51">
        <f t="shared" si="418"/>
        <v>0.45833333333333331</v>
      </c>
      <c r="G8920" s="33">
        <f t="shared" si="419"/>
        <v>45614.458333333336</v>
      </c>
    </row>
    <row r="8921" spans="1:7" x14ac:dyDescent="0.45">
      <c r="A8921">
        <v>0</v>
      </c>
      <c r="B8921">
        <v>0</v>
      </c>
      <c r="C8921" t="s">
        <v>8467</v>
      </c>
      <c r="D8921" t="s">
        <v>8468</v>
      </c>
      <c r="E8921" s="32">
        <f t="shared" si="417"/>
        <v>45614</v>
      </c>
      <c r="F8921" s="51">
        <f t="shared" si="418"/>
        <v>0.47916666666666669</v>
      </c>
      <c r="G8921" s="33">
        <f t="shared" si="419"/>
        <v>45614.479166666664</v>
      </c>
    </row>
    <row r="8922" spans="1:7" x14ac:dyDescent="0.45">
      <c r="A8922">
        <v>0</v>
      </c>
      <c r="B8922">
        <v>0</v>
      </c>
      <c r="C8922" t="s">
        <v>8468</v>
      </c>
      <c r="D8922" t="s">
        <v>8469</v>
      </c>
      <c r="E8922" s="32">
        <f t="shared" si="417"/>
        <v>45614</v>
      </c>
      <c r="F8922" s="51">
        <f t="shared" si="418"/>
        <v>0.5</v>
      </c>
      <c r="G8922" s="33">
        <f t="shared" si="419"/>
        <v>45614.5</v>
      </c>
    </row>
    <row r="8923" spans="1:7" x14ac:dyDescent="0.45">
      <c r="A8923">
        <v>0</v>
      </c>
      <c r="B8923">
        <v>0</v>
      </c>
      <c r="C8923" t="s">
        <v>8469</v>
      </c>
      <c r="D8923" t="s">
        <v>8470</v>
      </c>
      <c r="E8923" s="32">
        <f t="shared" si="417"/>
        <v>45614</v>
      </c>
      <c r="F8923" s="51">
        <f t="shared" si="418"/>
        <v>0.52083333333333337</v>
      </c>
      <c r="G8923" s="33">
        <f t="shared" si="419"/>
        <v>45614.520833333336</v>
      </c>
    </row>
    <row r="8924" spans="1:7" x14ac:dyDescent="0.45">
      <c r="A8924">
        <v>0.3478</v>
      </c>
      <c r="B8924">
        <v>2.0699999999999998</v>
      </c>
      <c r="C8924" t="s">
        <v>8470</v>
      </c>
      <c r="D8924" t="s">
        <v>8471</v>
      </c>
      <c r="E8924" s="32">
        <f t="shared" si="417"/>
        <v>45614</v>
      </c>
      <c r="F8924" s="51">
        <f t="shared" si="418"/>
        <v>0.54166666666666663</v>
      </c>
      <c r="G8924" s="33">
        <f t="shared" si="419"/>
        <v>45614.541666666664</v>
      </c>
    </row>
    <row r="8925" spans="1:7" x14ac:dyDescent="0.45">
      <c r="A8925">
        <v>0</v>
      </c>
      <c r="B8925">
        <v>0</v>
      </c>
      <c r="C8925" t="s">
        <v>8471</v>
      </c>
      <c r="D8925" t="s">
        <v>8472</v>
      </c>
      <c r="E8925" s="32">
        <f t="shared" si="417"/>
        <v>45614</v>
      </c>
      <c r="F8925" s="51">
        <f t="shared" si="418"/>
        <v>0.5625</v>
      </c>
      <c r="G8925" s="33">
        <f t="shared" si="419"/>
        <v>45614.5625</v>
      </c>
    </row>
    <row r="8926" spans="1:7" x14ac:dyDescent="0.45">
      <c r="A8926">
        <v>0.67320000000000002</v>
      </c>
      <c r="B8926">
        <v>4.0199999999999996</v>
      </c>
      <c r="C8926" t="s">
        <v>8472</v>
      </c>
      <c r="D8926" t="s">
        <v>8473</v>
      </c>
      <c r="E8926" s="32">
        <f t="shared" si="417"/>
        <v>45614</v>
      </c>
      <c r="F8926" s="51">
        <f t="shared" si="418"/>
        <v>0.58333333333333337</v>
      </c>
      <c r="G8926" s="33">
        <f t="shared" si="419"/>
        <v>45614.583333333336</v>
      </c>
    </row>
    <row r="8927" spans="1:7" x14ac:dyDescent="0.45">
      <c r="A8927">
        <v>0.72929999999999995</v>
      </c>
      <c r="B8927">
        <v>4.3499999999999996</v>
      </c>
      <c r="C8927" t="s">
        <v>8473</v>
      </c>
      <c r="D8927" t="s">
        <v>8474</v>
      </c>
      <c r="E8927" s="32">
        <f t="shared" si="417"/>
        <v>45614</v>
      </c>
      <c r="F8927" s="51">
        <f t="shared" si="418"/>
        <v>0.60416666666666663</v>
      </c>
      <c r="G8927" s="33">
        <f t="shared" si="419"/>
        <v>45614.604166666664</v>
      </c>
    </row>
    <row r="8928" spans="1:7" x14ac:dyDescent="0.45">
      <c r="A8928">
        <v>0</v>
      </c>
      <c r="B8928">
        <v>0</v>
      </c>
      <c r="C8928" t="s">
        <v>8474</v>
      </c>
      <c r="D8928" t="s">
        <v>8475</v>
      </c>
      <c r="E8928" s="32">
        <f t="shared" si="417"/>
        <v>45614</v>
      </c>
      <c r="F8928" s="51">
        <f t="shared" si="418"/>
        <v>0.625</v>
      </c>
      <c r="G8928" s="33">
        <f t="shared" si="419"/>
        <v>45614.625</v>
      </c>
    </row>
    <row r="8929" spans="1:7" x14ac:dyDescent="0.45">
      <c r="A8929">
        <v>0</v>
      </c>
      <c r="B8929">
        <v>0</v>
      </c>
      <c r="C8929" t="s">
        <v>8475</v>
      </c>
      <c r="D8929" t="s">
        <v>8476</v>
      </c>
      <c r="E8929" s="32">
        <f t="shared" si="417"/>
        <v>45614</v>
      </c>
      <c r="F8929" s="51">
        <f t="shared" si="418"/>
        <v>0.64583333333333337</v>
      </c>
      <c r="G8929" s="33">
        <f t="shared" si="419"/>
        <v>45614.645833333336</v>
      </c>
    </row>
    <row r="8930" spans="1:7" x14ac:dyDescent="0.45">
      <c r="A8930">
        <v>0</v>
      </c>
      <c r="B8930">
        <v>0</v>
      </c>
      <c r="C8930" t="s">
        <v>8476</v>
      </c>
      <c r="D8930" t="s">
        <v>8477</v>
      </c>
      <c r="E8930" s="32">
        <f t="shared" si="417"/>
        <v>45614</v>
      </c>
      <c r="F8930" s="51">
        <f t="shared" si="418"/>
        <v>0.66666666666666663</v>
      </c>
      <c r="G8930" s="33">
        <f t="shared" si="419"/>
        <v>45614.666666666664</v>
      </c>
    </row>
    <row r="8931" spans="1:7" x14ac:dyDescent="0.45">
      <c r="A8931">
        <v>0.6845</v>
      </c>
      <c r="B8931">
        <v>4.08</v>
      </c>
      <c r="C8931" t="s">
        <v>8477</v>
      </c>
      <c r="D8931" t="s">
        <v>8478</v>
      </c>
      <c r="E8931" s="32">
        <f t="shared" si="417"/>
        <v>45614</v>
      </c>
      <c r="F8931" s="51">
        <f t="shared" si="418"/>
        <v>0.6875</v>
      </c>
      <c r="G8931" s="33">
        <f t="shared" si="419"/>
        <v>45614.6875</v>
      </c>
    </row>
    <row r="8932" spans="1:7" x14ac:dyDescent="0.45">
      <c r="A8932">
        <v>0</v>
      </c>
      <c r="B8932">
        <v>0</v>
      </c>
      <c r="C8932" t="s">
        <v>8478</v>
      </c>
      <c r="D8932" t="s">
        <v>8479</v>
      </c>
      <c r="E8932" s="32">
        <f t="shared" si="417"/>
        <v>45614</v>
      </c>
      <c r="F8932" s="51">
        <f t="shared" si="418"/>
        <v>0.70833333333333337</v>
      </c>
      <c r="G8932" s="33">
        <f t="shared" si="419"/>
        <v>45614.708333333336</v>
      </c>
    </row>
    <row r="8933" spans="1:7" x14ac:dyDescent="0.45">
      <c r="A8933">
        <v>0.29170000000000001</v>
      </c>
      <c r="B8933">
        <v>1.74</v>
      </c>
      <c r="C8933" t="s">
        <v>8479</v>
      </c>
      <c r="D8933" t="s">
        <v>8480</v>
      </c>
      <c r="E8933" s="32">
        <f t="shared" si="417"/>
        <v>45614</v>
      </c>
      <c r="F8933" s="51">
        <f t="shared" si="418"/>
        <v>0.72916666666666663</v>
      </c>
      <c r="G8933" s="33">
        <f t="shared" si="419"/>
        <v>45614.729166666664</v>
      </c>
    </row>
    <row r="8934" spans="1:7" x14ac:dyDescent="0.45">
      <c r="A8934">
        <v>0</v>
      </c>
      <c r="B8934">
        <v>0</v>
      </c>
      <c r="C8934" t="s">
        <v>8480</v>
      </c>
      <c r="D8934" t="s">
        <v>8481</v>
      </c>
      <c r="E8934" s="32">
        <f t="shared" si="417"/>
        <v>45614</v>
      </c>
      <c r="F8934" s="51">
        <f t="shared" si="418"/>
        <v>0.75</v>
      </c>
      <c r="G8934" s="33">
        <f t="shared" si="419"/>
        <v>45614.75</v>
      </c>
    </row>
    <row r="8935" spans="1:7" x14ac:dyDescent="0.45">
      <c r="A8935">
        <v>0.59470000000000001</v>
      </c>
      <c r="B8935">
        <v>3.55</v>
      </c>
      <c r="C8935" t="s">
        <v>8481</v>
      </c>
      <c r="D8935" t="s">
        <v>8482</v>
      </c>
      <c r="E8935" s="32">
        <f t="shared" si="417"/>
        <v>45614</v>
      </c>
      <c r="F8935" s="51">
        <f t="shared" si="418"/>
        <v>0.77083333333333337</v>
      </c>
      <c r="G8935" s="33">
        <f t="shared" si="419"/>
        <v>45614.770833333336</v>
      </c>
    </row>
    <row r="8936" spans="1:7" x14ac:dyDescent="0.45">
      <c r="A8936">
        <v>0</v>
      </c>
      <c r="B8936">
        <v>0</v>
      </c>
      <c r="C8936" t="s">
        <v>8482</v>
      </c>
      <c r="D8936" t="s">
        <v>8483</v>
      </c>
      <c r="E8936" s="32">
        <f t="shared" si="417"/>
        <v>45614</v>
      </c>
      <c r="F8936" s="51">
        <f t="shared" si="418"/>
        <v>0.79166666666666663</v>
      </c>
      <c r="G8936" s="33">
        <f t="shared" si="419"/>
        <v>45614.791666666664</v>
      </c>
    </row>
    <row r="8937" spans="1:7" x14ac:dyDescent="0.45">
      <c r="A8937">
        <v>0.6845</v>
      </c>
      <c r="B8937">
        <v>4.08</v>
      </c>
      <c r="C8937" t="s">
        <v>8483</v>
      </c>
      <c r="D8937" t="s">
        <v>8484</v>
      </c>
      <c r="E8937" s="32">
        <f t="shared" si="417"/>
        <v>45614</v>
      </c>
      <c r="F8937" s="51">
        <f t="shared" si="418"/>
        <v>0.8125</v>
      </c>
      <c r="G8937" s="33">
        <f t="shared" si="419"/>
        <v>45614.8125</v>
      </c>
    </row>
    <row r="8938" spans="1:7" x14ac:dyDescent="0.45">
      <c r="A8938">
        <v>0</v>
      </c>
      <c r="B8938">
        <v>0</v>
      </c>
      <c r="C8938" t="s">
        <v>8484</v>
      </c>
      <c r="D8938" t="s">
        <v>8485</v>
      </c>
      <c r="E8938" s="32">
        <f t="shared" si="417"/>
        <v>45614</v>
      </c>
      <c r="F8938" s="51">
        <f t="shared" si="418"/>
        <v>0.83333333333333337</v>
      </c>
      <c r="G8938" s="33">
        <f t="shared" si="419"/>
        <v>45614.833333333336</v>
      </c>
    </row>
    <row r="8939" spans="1:7" x14ac:dyDescent="0.45">
      <c r="A8939">
        <v>0.3478</v>
      </c>
      <c r="B8939">
        <v>2.0699999999999998</v>
      </c>
      <c r="C8939" t="s">
        <v>8485</v>
      </c>
      <c r="D8939" t="s">
        <v>8486</v>
      </c>
      <c r="E8939" s="32">
        <f t="shared" si="417"/>
        <v>45614</v>
      </c>
      <c r="F8939" s="51">
        <f t="shared" si="418"/>
        <v>0.85416666666666663</v>
      </c>
      <c r="G8939" s="33">
        <f t="shared" si="419"/>
        <v>45614.854166666664</v>
      </c>
    </row>
    <row r="8940" spans="1:7" x14ac:dyDescent="0.45">
      <c r="A8940">
        <v>0</v>
      </c>
      <c r="B8940">
        <v>0</v>
      </c>
      <c r="C8940" t="s">
        <v>8486</v>
      </c>
      <c r="D8940" t="s">
        <v>8487</v>
      </c>
      <c r="E8940" s="32">
        <f t="shared" si="417"/>
        <v>45614</v>
      </c>
      <c r="F8940" s="51">
        <f t="shared" si="418"/>
        <v>0.875</v>
      </c>
      <c r="G8940" s="33">
        <f t="shared" si="419"/>
        <v>45614.875</v>
      </c>
    </row>
    <row r="8941" spans="1:7" x14ac:dyDescent="0.45">
      <c r="A8941">
        <v>0.75180000000000002</v>
      </c>
      <c r="B8941">
        <v>4.49</v>
      </c>
      <c r="C8941" t="s">
        <v>8487</v>
      </c>
      <c r="D8941" t="s">
        <v>8488</v>
      </c>
      <c r="E8941" s="32">
        <f t="shared" si="417"/>
        <v>45614</v>
      </c>
      <c r="F8941" s="51">
        <f t="shared" si="418"/>
        <v>0.89583333333333337</v>
      </c>
      <c r="G8941" s="33">
        <f t="shared" si="419"/>
        <v>45614.895833333336</v>
      </c>
    </row>
    <row r="8942" spans="1:7" x14ac:dyDescent="0.45">
      <c r="A8942">
        <v>0</v>
      </c>
      <c r="B8942">
        <v>0</v>
      </c>
      <c r="C8942" t="s">
        <v>8488</v>
      </c>
      <c r="D8942" t="s">
        <v>8489</v>
      </c>
      <c r="E8942" s="32">
        <f t="shared" si="417"/>
        <v>45614</v>
      </c>
      <c r="F8942" s="51">
        <f t="shared" si="418"/>
        <v>0.91666666666666663</v>
      </c>
      <c r="G8942" s="33">
        <f t="shared" si="419"/>
        <v>45614.916666666664</v>
      </c>
    </row>
    <row r="8943" spans="1:7" x14ac:dyDescent="0.45">
      <c r="A8943">
        <v>0</v>
      </c>
      <c r="B8943">
        <v>0</v>
      </c>
      <c r="C8943" t="s">
        <v>8489</v>
      </c>
      <c r="D8943" t="s">
        <v>8490</v>
      </c>
      <c r="E8943" s="32">
        <f t="shared" si="417"/>
        <v>45614</v>
      </c>
      <c r="F8943" s="51">
        <f t="shared" si="418"/>
        <v>0.9375</v>
      </c>
      <c r="G8943" s="33">
        <f t="shared" si="419"/>
        <v>45614.9375</v>
      </c>
    </row>
    <row r="8944" spans="1:7" x14ac:dyDescent="0.45">
      <c r="A8944">
        <v>0</v>
      </c>
      <c r="B8944">
        <v>0</v>
      </c>
      <c r="C8944" t="s">
        <v>8490</v>
      </c>
      <c r="D8944" t="s">
        <v>8491</v>
      </c>
      <c r="E8944" s="32">
        <f t="shared" si="417"/>
        <v>45614</v>
      </c>
      <c r="F8944" s="51">
        <f t="shared" si="418"/>
        <v>0.95833333333333337</v>
      </c>
      <c r="G8944" s="33">
        <f t="shared" si="419"/>
        <v>45614.958333333336</v>
      </c>
    </row>
    <row r="8945" spans="1:7" x14ac:dyDescent="0.45">
      <c r="A8945">
        <v>0.3478</v>
      </c>
      <c r="B8945">
        <v>2.0699999999999998</v>
      </c>
      <c r="C8945" t="s">
        <v>8491</v>
      </c>
      <c r="D8945" t="s">
        <v>8492</v>
      </c>
      <c r="E8945" s="32">
        <f t="shared" si="417"/>
        <v>45614</v>
      </c>
      <c r="F8945" s="51">
        <f t="shared" si="418"/>
        <v>0.97916666666666663</v>
      </c>
      <c r="G8945" s="33">
        <f t="shared" si="419"/>
        <v>45614.979166666664</v>
      </c>
    </row>
    <row r="8946" spans="1:7" x14ac:dyDescent="0.45">
      <c r="A8946">
        <v>0</v>
      </c>
      <c r="B8946">
        <v>0</v>
      </c>
      <c r="C8946" t="s">
        <v>8492</v>
      </c>
      <c r="D8946" t="s">
        <v>8493</v>
      </c>
      <c r="E8946" s="32">
        <f t="shared" si="417"/>
        <v>45615</v>
      </c>
      <c r="F8946" s="51">
        <f t="shared" si="418"/>
        <v>0</v>
      </c>
      <c r="G8946" s="33">
        <f t="shared" si="419"/>
        <v>45615</v>
      </c>
    </row>
    <row r="8947" spans="1:7" x14ac:dyDescent="0.45">
      <c r="A8947">
        <v>0</v>
      </c>
      <c r="B8947">
        <v>0</v>
      </c>
      <c r="C8947" t="s">
        <v>8493</v>
      </c>
      <c r="D8947" t="s">
        <v>8494</v>
      </c>
      <c r="E8947" s="32">
        <f t="shared" si="417"/>
        <v>45615</v>
      </c>
      <c r="F8947" s="51">
        <f t="shared" si="418"/>
        <v>2.0833333333333332E-2</v>
      </c>
      <c r="G8947" s="33">
        <f t="shared" si="419"/>
        <v>45615.020833333336</v>
      </c>
    </row>
    <row r="8948" spans="1:7" x14ac:dyDescent="0.45">
      <c r="A8948">
        <v>0.33660000000000001</v>
      </c>
      <c r="B8948">
        <v>2.0099999999999998</v>
      </c>
      <c r="C8948" t="s">
        <v>8494</v>
      </c>
      <c r="D8948" t="s">
        <v>8495</v>
      </c>
      <c r="E8948" s="32">
        <f t="shared" si="417"/>
        <v>45615</v>
      </c>
      <c r="F8948" s="51">
        <f t="shared" si="418"/>
        <v>4.1666666666666664E-2</v>
      </c>
      <c r="G8948" s="33">
        <f t="shared" si="419"/>
        <v>45615.041666666664</v>
      </c>
    </row>
    <row r="8949" spans="1:7" x14ac:dyDescent="0.45">
      <c r="A8949">
        <v>0</v>
      </c>
      <c r="B8949">
        <v>0</v>
      </c>
      <c r="C8949" t="s">
        <v>8495</v>
      </c>
      <c r="D8949" t="s">
        <v>8496</v>
      </c>
      <c r="E8949" s="32">
        <f t="shared" si="417"/>
        <v>45615</v>
      </c>
      <c r="F8949" s="51">
        <f t="shared" si="418"/>
        <v>6.25E-2</v>
      </c>
      <c r="G8949" s="33">
        <f t="shared" si="419"/>
        <v>45615.0625</v>
      </c>
    </row>
    <row r="8950" spans="1:7" x14ac:dyDescent="0.45">
      <c r="A8950">
        <v>0</v>
      </c>
      <c r="B8950">
        <v>0</v>
      </c>
      <c r="C8950" t="s">
        <v>8496</v>
      </c>
      <c r="D8950" t="s">
        <v>8497</v>
      </c>
      <c r="E8950" s="32">
        <f t="shared" si="417"/>
        <v>45615</v>
      </c>
      <c r="F8950" s="51">
        <f t="shared" si="418"/>
        <v>8.3333333333333329E-2</v>
      </c>
      <c r="G8950" s="33">
        <f t="shared" si="419"/>
        <v>45615.083333333336</v>
      </c>
    </row>
    <row r="8951" spans="1:7" x14ac:dyDescent="0.45">
      <c r="A8951">
        <v>0.66200000000000003</v>
      </c>
      <c r="B8951">
        <v>3.95</v>
      </c>
      <c r="C8951" t="s">
        <v>8497</v>
      </c>
      <c r="D8951" t="s">
        <v>8498</v>
      </c>
      <c r="E8951" s="32">
        <f t="shared" si="417"/>
        <v>45615</v>
      </c>
      <c r="F8951" s="51">
        <f t="shared" si="418"/>
        <v>0.10416666666666667</v>
      </c>
      <c r="G8951" s="33">
        <f t="shared" si="419"/>
        <v>45615.104166666664</v>
      </c>
    </row>
    <row r="8952" spans="1:7" x14ac:dyDescent="0.45">
      <c r="A8952">
        <v>0.98740000000000006</v>
      </c>
      <c r="B8952">
        <v>5.89</v>
      </c>
      <c r="C8952" t="s">
        <v>8498</v>
      </c>
      <c r="D8952" t="s">
        <v>8499</v>
      </c>
      <c r="E8952" s="32">
        <f t="shared" si="417"/>
        <v>45615</v>
      </c>
      <c r="F8952" s="51">
        <f t="shared" si="418"/>
        <v>0.125</v>
      </c>
      <c r="G8952" s="33">
        <f t="shared" si="419"/>
        <v>45615.125</v>
      </c>
    </row>
    <row r="8953" spans="1:7" x14ac:dyDescent="0.45">
      <c r="A8953">
        <v>0</v>
      </c>
      <c r="B8953">
        <v>0</v>
      </c>
      <c r="C8953" t="s">
        <v>8499</v>
      </c>
      <c r="D8953" t="s">
        <v>8500</v>
      </c>
      <c r="E8953" s="32">
        <f t="shared" si="417"/>
        <v>45615</v>
      </c>
      <c r="F8953" s="51">
        <f t="shared" si="418"/>
        <v>0.14583333333333334</v>
      </c>
      <c r="G8953" s="33">
        <f t="shared" si="419"/>
        <v>45615.145833333336</v>
      </c>
    </row>
    <row r="8954" spans="1:7" x14ac:dyDescent="0.45">
      <c r="A8954">
        <v>0</v>
      </c>
      <c r="B8954">
        <v>0</v>
      </c>
      <c r="C8954" t="s">
        <v>8500</v>
      </c>
      <c r="D8954" t="s">
        <v>8501</v>
      </c>
      <c r="E8954" s="32">
        <f t="shared" si="417"/>
        <v>45615</v>
      </c>
      <c r="F8954" s="51">
        <f t="shared" si="418"/>
        <v>0.16666666666666666</v>
      </c>
      <c r="G8954" s="33">
        <f t="shared" si="419"/>
        <v>45615.166666666664</v>
      </c>
    </row>
    <row r="8955" spans="1:7" x14ac:dyDescent="0.45">
      <c r="A8955">
        <v>0</v>
      </c>
      <c r="B8955">
        <v>0</v>
      </c>
      <c r="C8955" t="s">
        <v>8501</v>
      </c>
      <c r="D8955" t="s">
        <v>8502</v>
      </c>
      <c r="E8955" s="32">
        <f t="shared" si="417"/>
        <v>45615</v>
      </c>
      <c r="F8955" s="51">
        <f t="shared" si="418"/>
        <v>0.1875</v>
      </c>
      <c r="G8955" s="33">
        <f t="shared" si="419"/>
        <v>45615.1875</v>
      </c>
    </row>
    <row r="8956" spans="1:7" x14ac:dyDescent="0.45">
      <c r="A8956">
        <v>0.33660000000000001</v>
      </c>
      <c r="B8956">
        <v>2.0099999999999998</v>
      </c>
      <c r="C8956" t="s">
        <v>8502</v>
      </c>
      <c r="D8956" t="s">
        <v>8503</v>
      </c>
      <c r="E8956" s="32">
        <f t="shared" si="417"/>
        <v>45615</v>
      </c>
      <c r="F8956" s="51">
        <f t="shared" si="418"/>
        <v>0.20833333333333334</v>
      </c>
      <c r="G8956" s="33">
        <f t="shared" si="419"/>
        <v>45615.208333333336</v>
      </c>
    </row>
    <row r="8957" spans="1:7" x14ac:dyDescent="0.45">
      <c r="A8957">
        <v>0.31419999999999998</v>
      </c>
      <c r="B8957">
        <v>1.87</v>
      </c>
      <c r="C8957" t="s">
        <v>8503</v>
      </c>
      <c r="D8957" t="s">
        <v>8504</v>
      </c>
      <c r="E8957" s="32">
        <f t="shared" si="417"/>
        <v>45615</v>
      </c>
      <c r="F8957" s="51">
        <f t="shared" si="418"/>
        <v>0.22916666666666666</v>
      </c>
      <c r="G8957" s="33">
        <f t="shared" si="419"/>
        <v>45615.229166666664</v>
      </c>
    </row>
    <row r="8958" spans="1:7" x14ac:dyDescent="0.45">
      <c r="A8958">
        <v>0.32540000000000002</v>
      </c>
      <c r="B8958">
        <v>1.94</v>
      </c>
      <c r="C8958" t="s">
        <v>8504</v>
      </c>
      <c r="D8958" t="s">
        <v>8505</v>
      </c>
      <c r="E8958" s="32">
        <f t="shared" si="417"/>
        <v>45615</v>
      </c>
      <c r="F8958" s="51">
        <f t="shared" si="418"/>
        <v>0.25</v>
      </c>
      <c r="G8958" s="33">
        <f t="shared" si="419"/>
        <v>45615.25</v>
      </c>
    </row>
    <row r="8959" spans="1:7" x14ac:dyDescent="0.45">
      <c r="A8959">
        <v>0.35909999999999997</v>
      </c>
      <c r="B8959">
        <v>2.14</v>
      </c>
      <c r="C8959" t="s">
        <v>8505</v>
      </c>
      <c r="D8959" t="s">
        <v>8506</v>
      </c>
      <c r="E8959" s="32">
        <f t="shared" si="417"/>
        <v>45615</v>
      </c>
      <c r="F8959" s="51">
        <f t="shared" si="418"/>
        <v>0.27083333333333331</v>
      </c>
      <c r="G8959" s="33">
        <f t="shared" si="419"/>
        <v>45615.270833333336</v>
      </c>
    </row>
    <row r="8960" spans="1:7" x14ac:dyDescent="0.45">
      <c r="A8960">
        <v>0.65080000000000005</v>
      </c>
      <c r="B8960">
        <v>3.88</v>
      </c>
      <c r="C8960" t="s">
        <v>8506</v>
      </c>
      <c r="D8960" t="s">
        <v>8507</v>
      </c>
      <c r="E8960" s="32">
        <f t="shared" si="417"/>
        <v>45615</v>
      </c>
      <c r="F8960" s="51">
        <f t="shared" si="418"/>
        <v>0.29166666666666669</v>
      </c>
      <c r="G8960" s="33">
        <f t="shared" si="419"/>
        <v>45615.291666666664</v>
      </c>
    </row>
    <row r="8961" spans="1:7" x14ac:dyDescent="0.45">
      <c r="A8961">
        <v>0.67320000000000002</v>
      </c>
      <c r="B8961">
        <v>4.0199999999999996</v>
      </c>
      <c r="C8961" t="s">
        <v>8507</v>
      </c>
      <c r="D8961" t="s">
        <v>8508</v>
      </c>
      <c r="E8961" s="32">
        <f t="shared" si="417"/>
        <v>45615</v>
      </c>
      <c r="F8961" s="51">
        <f t="shared" si="418"/>
        <v>0.3125</v>
      </c>
      <c r="G8961" s="33">
        <f t="shared" si="419"/>
        <v>45615.3125</v>
      </c>
    </row>
    <row r="8962" spans="1:7" x14ac:dyDescent="0.45">
      <c r="A8962">
        <v>4.4900000000000002E-2</v>
      </c>
      <c r="B8962">
        <v>0.27</v>
      </c>
      <c r="C8962" t="s">
        <v>8508</v>
      </c>
      <c r="D8962" t="s">
        <v>8509</v>
      </c>
      <c r="E8962" s="32">
        <f t="shared" si="417"/>
        <v>45615</v>
      </c>
      <c r="F8962" s="51">
        <f t="shared" si="418"/>
        <v>0.33333333333333331</v>
      </c>
      <c r="G8962" s="33">
        <f t="shared" si="419"/>
        <v>45615.333333333336</v>
      </c>
    </row>
    <row r="8963" spans="1:7" x14ac:dyDescent="0.45">
      <c r="A8963">
        <v>0.67320000000000002</v>
      </c>
      <c r="B8963">
        <v>4.0199999999999996</v>
      </c>
      <c r="C8963" t="s">
        <v>8509</v>
      </c>
      <c r="D8963" t="s">
        <v>8510</v>
      </c>
      <c r="E8963" s="32">
        <f t="shared" si="417"/>
        <v>45615</v>
      </c>
      <c r="F8963" s="51">
        <f t="shared" si="418"/>
        <v>0.35416666666666669</v>
      </c>
      <c r="G8963" s="33">
        <f t="shared" si="419"/>
        <v>45615.354166666664</v>
      </c>
    </row>
    <row r="8964" spans="1:7" x14ac:dyDescent="0.45">
      <c r="A8964">
        <v>0.31419999999999998</v>
      </c>
      <c r="B8964">
        <v>1.87</v>
      </c>
      <c r="C8964" t="s">
        <v>8510</v>
      </c>
      <c r="D8964" t="s">
        <v>8511</v>
      </c>
      <c r="E8964" s="32">
        <f t="shared" ref="E8964:E9027" si="420">DATE(MID(C8964,2,4),MID(C8964,7,2),MID(C8964,10,2))</f>
        <v>45615</v>
      </c>
      <c r="F8964" s="51">
        <f t="shared" ref="F8964:F9027" si="421">TIME(MID(C8964,13,2),MID(C8964,16,2),0)</f>
        <v>0.375</v>
      </c>
      <c r="G8964" s="33">
        <f t="shared" ref="G8964:G9027" si="422">E8964+F8964</f>
        <v>45615.375</v>
      </c>
    </row>
    <row r="8965" spans="1:7" x14ac:dyDescent="0.45">
      <c r="A8965">
        <v>0.71809999999999996</v>
      </c>
      <c r="B8965">
        <v>4.28</v>
      </c>
      <c r="C8965" t="s">
        <v>8511</v>
      </c>
      <c r="D8965" t="s">
        <v>8512</v>
      </c>
      <c r="E8965" s="32">
        <f t="shared" si="420"/>
        <v>45615</v>
      </c>
      <c r="F8965" s="51">
        <f t="shared" si="421"/>
        <v>0.39583333333333331</v>
      </c>
      <c r="G8965" s="33">
        <f t="shared" si="422"/>
        <v>45615.395833333336</v>
      </c>
    </row>
    <row r="8966" spans="1:7" x14ac:dyDescent="0.45">
      <c r="A8966">
        <v>0.66200000000000003</v>
      </c>
      <c r="B8966">
        <v>3.95</v>
      </c>
      <c r="C8966" t="s">
        <v>8512</v>
      </c>
      <c r="D8966" t="s">
        <v>8513</v>
      </c>
      <c r="E8966" s="32">
        <f t="shared" si="420"/>
        <v>45615</v>
      </c>
      <c r="F8966" s="51">
        <f t="shared" si="421"/>
        <v>0.41666666666666669</v>
      </c>
      <c r="G8966" s="33">
        <f t="shared" si="422"/>
        <v>45615.416666666664</v>
      </c>
    </row>
    <row r="8967" spans="1:7" x14ac:dyDescent="0.45">
      <c r="A8967">
        <v>0.37030000000000002</v>
      </c>
      <c r="B8967">
        <v>2.21</v>
      </c>
      <c r="C8967" t="s">
        <v>8513</v>
      </c>
      <c r="D8967" t="s">
        <v>8514</v>
      </c>
      <c r="E8967" s="32">
        <f t="shared" si="420"/>
        <v>45615</v>
      </c>
      <c r="F8967" s="51">
        <f t="shared" si="421"/>
        <v>0.4375</v>
      </c>
      <c r="G8967" s="33">
        <f t="shared" si="422"/>
        <v>45615.4375</v>
      </c>
    </row>
    <row r="8968" spans="1:7" x14ac:dyDescent="0.45">
      <c r="A8968">
        <v>0.33660000000000001</v>
      </c>
      <c r="B8968">
        <v>2.0099999999999998</v>
      </c>
      <c r="C8968" t="s">
        <v>8514</v>
      </c>
      <c r="D8968" t="s">
        <v>8515</v>
      </c>
      <c r="E8968" s="32">
        <f t="shared" si="420"/>
        <v>45615</v>
      </c>
      <c r="F8968" s="51">
        <f t="shared" si="421"/>
        <v>0.45833333333333331</v>
      </c>
      <c r="G8968" s="33">
        <f t="shared" si="422"/>
        <v>45615.458333333336</v>
      </c>
    </row>
    <row r="8969" spans="1:7" x14ac:dyDescent="0.45">
      <c r="A8969">
        <v>1.0660000000000001</v>
      </c>
      <c r="B8969">
        <v>6.36</v>
      </c>
      <c r="C8969" t="s">
        <v>8515</v>
      </c>
      <c r="D8969" t="s">
        <v>8516</v>
      </c>
      <c r="E8969" s="32">
        <f t="shared" si="420"/>
        <v>45615</v>
      </c>
      <c r="F8969" s="51">
        <f t="shared" si="421"/>
        <v>0.47916666666666669</v>
      </c>
      <c r="G8969" s="33">
        <f t="shared" si="422"/>
        <v>45615.479166666664</v>
      </c>
    </row>
    <row r="8970" spans="1:7" x14ac:dyDescent="0.45">
      <c r="A8970">
        <v>0</v>
      </c>
      <c r="B8970">
        <v>0</v>
      </c>
      <c r="C8970" t="s">
        <v>8516</v>
      </c>
      <c r="D8970" t="s">
        <v>8517</v>
      </c>
      <c r="E8970" s="32">
        <f t="shared" si="420"/>
        <v>45615</v>
      </c>
      <c r="F8970" s="51">
        <f t="shared" si="421"/>
        <v>0.5</v>
      </c>
      <c r="G8970" s="33">
        <f t="shared" si="422"/>
        <v>45615.5</v>
      </c>
    </row>
    <row r="8971" spans="1:7" x14ac:dyDescent="0.45">
      <c r="A8971">
        <v>0.61709999999999998</v>
      </c>
      <c r="B8971">
        <v>3.68</v>
      </c>
      <c r="C8971" t="s">
        <v>8517</v>
      </c>
      <c r="D8971" t="s">
        <v>8518</v>
      </c>
      <c r="E8971" s="32">
        <f t="shared" si="420"/>
        <v>45615</v>
      </c>
      <c r="F8971" s="51">
        <f t="shared" si="421"/>
        <v>0.52083333333333337</v>
      </c>
      <c r="G8971" s="33">
        <f t="shared" si="422"/>
        <v>45615.520833333336</v>
      </c>
    </row>
    <row r="8972" spans="1:7" x14ac:dyDescent="0.45">
      <c r="A8972">
        <v>0.66200000000000003</v>
      </c>
      <c r="B8972">
        <v>3.95</v>
      </c>
      <c r="C8972" t="s">
        <v>8518</v>
      </c>
      <c r="D8972" t="s">
        <v>8519</v>
      </c>
      <c r="E8972" s="32">
        <f t="shared" si="420"/>
        <v>45615</v>
      </c>
      <c r="F8972" s="51">
        <f t="shared" si="421"/>
        <v>0.54166666666666663</v>
      </c>
      <c r="G8972" s="33">
        <f t="shared" si="422"/>
        <v>45615.541666666664</v>
      </c>
    </row>
    <row r="8973" spans="1:7" x14ac:dyDescent="0.45">
      <c r="A8973">
        <v>0.28050000000000003</v>
      </c>
      <c r="B8973">
        <v>1.67</v>
      </c>
      <c r="C8973" t="s">
        <v>8519</v>
      </c>
      <c r="D8973" t="s">
        <v>8520</v>
      </c>
      <c r="E8973" s="32">
        <f t="shared" si="420"/>
        <v>45615</v>
      </c>
      <c r="F8973" s="51">
        <f t="shared" si="421"/>
        <v>0.5625</v>
      </c>
      <c r="G8973" s="33">
        <f t="shared" si="422"/>
        <v>45615.5625</v>
      </c>
    </row>
    <row r="8974" spans="1:7" x14ac:dyDescent="0.45">
      <c r="A8974">
        <v>1.0435000000000001</v>
      </c>
      <c r="B8974">
        <v>6.23</v>
      </c>
      <c r="C8974" t="s">
        <v>8520</v>
      </c>
      <c r="D8974" t="s">
        <v>8521</v>
      </c>
      <c r="E8974" s="32">
        <f t="shared" si="420"/>
        <v>45615</v>
      </c>
      <c r="F8974" s="51">
        <f t="shared" si="421"/>
        <v>0.58333333333333337</v>
      </c>
      <c r="G8974" s="33">
        <f t="shared" si="422"/>
        <v>45615.583333333336</v>
      </c>
    </row>
    <row r="8975" spans="1:7" x14ac:dyDescent="0.45">
      <c r="A8975">
        <v>0</v>
      </c>
      <c r="B8975">
        <v>0</v>
      </c>
      <c r="C8975" t="s">
        <v>8521</v>
      </c>
      <c r="D8975" t="s">
        <v>8522</v>
      </c>
      <c r="E8975" s="32">
        <f t="shared" si="420"/>
        <v>45615</v>
      </c>
      <c r="F8975" s="51">
        <f t="shared" si="421"/>
        <v>0.60416666666666663</v>
      </c>
      <c r="G8975" s="33">
        <f t="shared" si="422"/>
        <v>45615.604166666664</v>
      </c>
    </row>
    <row r="8976" spans="1:7" x14ac:dyDescent="0.45">
      <c r="A8976">
        <v>1.0099</v>
      </c>
      <c r="B8976">
        <v>6.02</v>
      </c>
      <c r="C8976" t="s">
        <v>8522</v>
      </c>
      <c r="D8976" t="s">
        <v>8523</v>
      </c>
      <c r="E8976" s="32">
        <f t="shared" si="420"/>
        <v>45615</v>
      </c>
      <c r="F8976" s="51">
        <f t="shared" si="421"/>
        <v>0.625</v>
      </c>
      <c r="G8976" s="33">
        <f t="shared" si="422"/>
        <v>45615.625</v>
      </c>
    </row>
    <row r="8977" spans="1:7" x14ac:dyDescent="0.45">
      <c r="A8977">
        <v>0.69569999999999999</v>
      </c>
      <c r="B8977">
        <v>4.1500000000000004</v>
      </c>
      <c r="C8977" t="s">
        <v>8523</v>
      </c>
      <c r="D8977" t="s">
        <v>8524</v>
      </c>
      <c r="E8977" s="32">
        <f t="shared" si="420"/>
        <v>45615</v>
      </c>
      <c r="F8977" s="51">
        <f t="shared" si="421"/>
        <v>0.64583333333333337</v>
      </c>
      <c r="G8977" s="33">
        <f t="shared" si="422"/>
        <v>45615.645833333336</v>
      </c>
    </row>
    <row r="8978" spans="1:7" x14ac:dyDescent="0.45">
      <c r="A8978">
        <v>0.57230000000000003</v>
      </c>
      <c r="B8978">
        <v>3.41</v>
      </c>
      <c r="C8978" t="s">
        <v>8524</v>
      </c>
      <c r="D8978" t="s">
        <v>8525</v>
      </c>
      <c r="E8978" s="32">
        <f t="shared" si="420"/>
        <v>45615</v>
      </c>
      <c r="F8978" s="51">
        <f t="shared" si="421"/>
        <v>0.66666666666666663</v>
      </c>
      <c r="G8978" s="33">
        <f t="shared" si="422"/>
        <v>45615.666666666664</v>
      </c>
    </row>
    <row r="8979" spans="1:7" x14ac:dyDescent="0.45">
      <c r="A8979">
        <v>2.3115000000000001</v>
      </c>
      <c r="B8979">
        <v>13.79</v>
      </c>
      <c r="C8979" t="s">
        <v>8525</v>
      </c>
      <c r="D8979" t="s">
        <v>8526</v>
      </c>
      <c r="E8979" s="32">
        <f t="shared" si="420"/>
        <v>45615</v>
      </c>
      <c r="F8979" s="51">
        <f t="shared" si="421"/>
        <v>0.6875</v>
      </c>
      <c r="G8979" s="33">
        <f t="shared" si="422"/>
        <v>45615.6875</v>
      </c>
    </row>
    <row r="8980" spans="1:7" x14ac:dyDescent="0.45">
      <c r="A8980">
        <v>2.6032000000000002</v>
      </c>
      <c r="B8980">
        <v>15.53</v>
      </c>
      <c r="C8980" t="s">
        <v>8526</v>
      </c>
      <c r="D8980" t="s">
        <v>8527</v>
      </c>
      <c r="E8980" s="32">
        <f t="shared" si="420"/>
        <v>45615</v>
      </c>
      <c r="F8980" s="51">
        <f t="shared" si="421"/>
        <v>0.70833333333333337</v>
      </c>
      <c r="G8980" s="33">
        <f t="shared" si="422"/>
        <v>45615.708333333336</v>
      </c>
    </row>
    <row r="8981" spans="1:7" x14ac:dyDescent="0.45">
      <c r="A8981">
        <v>1.9636</v>
      </c>
      <c r="B8981">
        <v>11.71</v>
      </c>
      <c r="C8981" t="s">
        <v>8527</v>
      </c>
      <c r="D8981" t="s">
        <v>8528</v>
      </c>
      <c r="E8981" s="32">
        <f t="shared" si="420"/>
        <v>45615</v>
      </c>
      <c r="F8981" s="51">
        <f t="shared" si="421"/>
        <v>0.72916666666666663</v>
      </c>
      <c r="G8981" s="33">
        <f t="shared" si="422"/>
        <v>45615.729166666664</v>
      </c>
    </row>
    <row r="8982" spans="1:7" x14ac:dyDescent="0.45">
      <c r="A8982">
        <v>3.6017999999999999</v>
      </c>
      <c r="B8982">
        <v>21.49</v>
      </c>
      <c r="C8982" t="s">
        <v>8528</v>
      </c>
      <c r="D8982" t="s">
        <v>8529</v>
      </c>
      <c r="E8982" s="32">
        <f t="shared" si="420"/>
        <v>45615</v>
      </c>
      <c r="F8982" s="51">
        <f t="shared" si="421"/>
        <v>0.75</v>
      </c>
      <c r="G8982" s="33">
        <f t="shared" si="422"/>
        <v>45615.75</v>
      </c>
    </row>
    <row r="8983" spans="1:7" x14ac:dyDescent="0.45">
      <c r="A8983">
        <v>1.9973000000000001</v>
      </c>
      <c r="B8983">
        <v>11.92</v>
      </c>
      <c r="C8983" t="s">
        <v>8529</v>
      </c>
      <c r="D8983" t="s">
        <v>8530</v>
      </c>
      <c r="E8983" s="32">
        <f t="shared" si="420"/>
        <v>45615</v>
      </c>
      <c r="F8983" s="51">
        <f t="shared" si="421"/>
        <v>0.77083333333333337</v>
      </c>
      <c r="G8983" s="33">
        <f t="shared" si="422"/>
        <v>45615.770833333336</v>
      </c>
    </row>
    <row r="8984" spans="1:7" x14ac:dyDescent="0.45">
      <c r="A8984">
        <v>1.5709</v>
      </c>
      <c r="B8984">
        <v>9.3699999999999992</v>
      </c>
      <c r="C8984" t="s">
        <v>8530</v>
      </c>
      <c r="D8984" t="s">
        <v>8531</v>
      </c>
      <c r="E8984" s="32">
        <f t="shared" si="420"/>
        <v>45615</v>
      </c>
      <c r="F8984" s="51">
        <f t="shared" si="421"/>
        <v>0.79166666666666663</v>
      </c>
      <c r="G8984" s="33">
        <f t="shared" si="422"/>
        <v>45615.791666666664</v>
      </c>
    </row>
    <row r="8985" spans="1:7" x14ac:dyDescent="0.45">
      <c r="A8985">
        <v>3.2090999999999998</v>
      </c>
      <c r="B8985">
        <v>19.14</v>
      </c>
      <c r="C8985" t="s">
        <v>8531</v>
      </c>
      <c r="D8985" t="s">
        <v>8532</v>
      </c>
      <c r="E8985" s="32">
        <f t="shared" si="420"/>
        <v>45615</v>
      </c>
      <c r="F8985" s="51">
        <f t="shared" si="421"/>
        <v>0.8125</v>
      </c>
      <c r="G8985" s="33">
        <f t="shared" si="422"/>
        <v>45615.8125</v>
      </c>
    </row>
    <row r="8986" spans="1:7" x14ac:dyDescent="0.45">
      <c r="A8986">
        <v>2.7827000000000002</v>
      </c>
      <c r="B8986">
        <v>16.600000000000001</v>
      </c>
      <c r="C8986" t="s">
        <v>8532</v>
      </c>
      <c r="D8986" t="s">
        <v>8533</v>
      </c>
      <c r="E8986" s="32">
        <f t="shared" si="420"/>
        <v>45615</v>
      </c>
      <c r="F8986" s="51">
        <f t="shared" si="421"/>
        <v>0.83333333333333337</v>
      </c>
      <c r="G8986" s="33">
        <f t="shared" si="422"/>
        <v>45615.833333333336</v>
      </c>
    </row>
    <row r="8987" spans="1:7" x14ac:dyDescent="0.45">
      <c r="A8987">
        <v>1.7952999999999999</v>
      </c>
      <c r="B8987">
        <v>10.71</v>
      </c>
      <c r="C8987" t="s">
        <v>8533</v>
      </c>
      <c r="D8987" t="s">
        <v>8534</v>
      </c>
      <c r="E8987" s="32">
        <f t="shared" si="420"/>
        <v>45615</v>
      </c>
      <c r="F8987" s="51">
        <f t="shared" si="421"/>
        <v>0.85416666666666663</v>
      </c>
      <c r="G8987" s="33">
        <f t="shared" si="422"/>
        <v>45615.854166666664</v>
      </c>
    </row>
    <row r="8988" spans="1:7" x14ac:dyDescent="0.45">
      <c r="A8988">
        <v>2.4460999999999999</v>
      </c>
      <c r="B8988">
        <v>14.59</v>
      </c>
      <c r="C8988" t="s">
        <v>8534</v>
      </c>
      <c r="D8988" t="s">
        <v>8535</v>
      </c>
      <c r="E8988" s="32">
        <f t="shared" si="420"/>
        <v>45615</v>
      </c>
      <c r="F8988" s="51">
        <f t="shared" si="421"/>
        <v>0.875</v>
      </c>
      <c r="G8988" s="33">
        <f t="shared" si="422"/>
        <v>45615.875</v>
      </c>
    </row>
    <row r="8989" spans="1:7" x14ac:dyDescent="0.45">
      <c r="A8989">
        <v>2.3338999999999999</v>
      </c>
      <c r="B8989">
        <v>13.92</v>
      </c>
      <c r="C8989" t="s">
        <v>8535</v>
      </c>
      <c r="D8989" t="s">
        <v>8536</v>
      </c>
      <c r="E8989" s="32">
        <f t="shared" si="420"/>
        <v>45615</v>
      </c>
      <c r="F8989" s="51">
        <f t="shared" si="421"/>
        <v>0.89583333333333337</v>
      </c>
      <c r="G8989" s="33">
        <f t="shared" si="422"/>
        <v>45615.895833333336</v>
      </c>
    </row>
    <row r="8990" spans="1:7" x14ac:dyDescent="0.45">
      <c r="A8990">
        <v>0.40389999999999998</v>
      </c>
      <c r="B8990">
        <v>2.41</v>
      </c>
      <c r="C8990" t="s">
        <v>8536</v>
      </c>
      <c r="D8990" t="s">
        <v>8537</v>
      </c>
      <c r="E8990" s="32">
        <f t="shared" si="420"/>
        <v>45615</v>
      </c>
      <c r="F8990" s="51">
        <f t="shared" si="421"/>
        <v>0.91666666666666663</v>
      </c>
      <c r="G8990" s="33">
        <f t="shared" si="422"/>
        <v>45615.916666666664</v>
      </c>
    </row>
    <row r="8991" spans="1:7" x14ac:dyDescent="0.45">
      <c r="A8991">
        <v>0</v>
      </c>
      <c r="B8991">
        <v>0</v>
      </c>
      <c r="C8991" t="s">
        <v>8537</v>
      </c>
      <c r="D8991" t="s">
        <v>8538</v>
      </c>
      <c r="E8991" s="32">
        <f t="shared" si="420"/>
        <v>45615</v>
      </c>
      <c r="F8991" s="51">
        <f t="shared" si="421"/>
        <v>0.9375</v>
      </c>
      <c r="G8991" s="33">
        <f t="shared" si="422"/>
        <v>45615.9375</v>
      </c>
    </row>
    <row r="8992" spans="1:7" x14ac:dyDescent="0.45">
      <c r="A8992">
        <v>0</v>
      </c>
      <c r="B8992">
        <v>0</v>
      </c>
      <c r="C8992" t="s">
        <v>8538</v>
      </c>
      <c r="D8992" t="s">
        <v>8539</v>
      </c>
      <c r="E8992" s="32">
        <f t="shared" si="420"/>
        <v>45615</v>
      </c>
      <c r="F8992" s="51">
        <f t="shared" si="421"/>
        <v>0.95833333333333337</v>
      </c>
      <c r="G8992" s="33">
        <f t="shared" si="422"/>
        <v>45615.958333333336</v>
      </c>
    </row>
    <row r="8993" spans="1:7" x14ac:dyDescent="0.45">
      <c r="A8993">
        <v>0</v>
      </c>
      <c r="B8993">
        <v>0</v>
      </c>
      <c r="C8993" t="s">
        <v>8539</v>
      </c>
      <c r="D8993" t="s">
        <v>8540</v>
      </c>
      <c r="E8993" s="32">
        <f t="shared" si="420"/>
        <v>45615</v>
      </c>
      <c r="F8993" s="51">
        <f t="shared" si="421"/>
        <v>0.97916666666666663</v>
      </c>
      <c r="G8993" s="33">
        <f t="shared" si="422"/>
        <v>45615.979166666664</v>
      </c>
    </row>
    <row r="8994" spans="1:7" x14ac:dyDescent="0.45">
      <c r="A8994">
        <v>0</v>
      </c>
      <c r="B8994">
        <v>0</v>
      </c>
      <c r="C8994" t="s">
        <v>8540</v>
      </c>
      <c r="D8994" t="s">
        <v>8541</v>
      </c>
      <c r="E8994" s="32">
        <f t="shared" si="420"/>
        <v>45616</v>
      </c>
      <c r="F8994" s="51">
        <f t="shared" si="421"/>
        <v>0</v>
      </c>
      <c r="G8994" s="33">
        <f t="shared" si="422"/>
        <v>45616</v>
      </c>
    </row>
    <row r="8995" spans="1:7" x14ac:dyDescent="0.45">
      <c r="A8995">
        <v>4.4900000000000002E-2</v>
      </c>
      <c r="B8995">
        <v>0.27</v>
      </c>
      <c r="C8995" t="s">
        <v>8541</v>
      </c>
      <c r="D8995" t="s">
        <v>8542</v>
      </c>
      <c r="E8995" s="32">
        <f t="shared" si="420"/>
        <v>45616</v>
      </c>
      <c r="F8995" s="51">
        <f t="shared" si="421"/>
        <v>2.0833333333333332E-2</v>
      </c>
      <c r="G8995" s="33">
        <f t="shared" si="422"/>
        <v>45616.020833333336</v>
      </c>
    </row>
    <row r="8996" spans="1:7" x14ac:dyDescent="0.45">
      <c r="A8996">
        <v>0</v>
      </c>
      <c r="B8996">
        <v>0</v>
      </c>
      <c r="C8996" t="s">
        <v>8542</v>
      </c>
      <c r="D8996" t="s">
        <v>8543</v>
      </c>
      <c r="E8996" s="32">
        <f t="shared" si="420"/>
        <v>45616</v>
      </c>
      <c r="F8996" s="51">
        <f t="shared" si="421"/>
        <v>4.1666666666666664E-2</v>
      </c>
      <c r="G8996" s="33">
        <f t="shared" si="422"/>
        <v>45616.041666666664</v>
      </c>
    </row>
    <row r="8997" spans="1:7" x14ac:dyDescent="0.45">
      <c r="A8997">
        <v>0.31419999999999998</v>
      </c>
      <c r="B8997">
        <v>1.87</v>
      </c>
      <c r="C8997" t="s">
        <v>8543</v>
      </c>
      <c r="D8997" t="s">
        <v>8544</v>
      </c>
      <c r="E8997" s="32">
        <f t="shared" si="420"/>
        <v>45616</v>
      </c>
      <c r="F8997" s="51">
        <f t="shared" si="421"/>
        <v>6.25E-2</v>
      </c>
      <c r="G8997" s="33">
        <f t="shared" si="422"/>
        <v>45616.0625</v>
      </c>
    </row>
    <row r="8998" spans="1:7" x14ac:dyDescent="0.45">
      <c r="A8998">
        <v>1.3576999999999999</v>
      </c>
      <c r="B8998">
        <v>8.1</v>
      </c>
      <c r="C8998" t="s">
        <v>8544</v>
      </c>
      <c r="D8998" t="s">
        <v>8545</v>
      </c>
      <c r="E8998" s="32">
        <f t="shared" si="420"/>
        <v>45616</v>
      </c>
      <c r="F8998" s="51">
        <f t="shared" si="421"/>
        <v>8.3333333333333329E-2</v>
      </c>
      <c r="G8998" s="33">
        <f t="shared" si="422"/>
        <v>45616.083333333336</v>
      </c>
    </row>
    <row r="8999" spans="1:7" x14ac:dyDescent="0.45">
      <c r="A8999">
        <v>1.5371999999999999</v>
      </c>
      <c r="B8999">
        <v>9.17</v>
      </c>
      <c r="C8999" t="s">
        <v>8545</v>
      </c>
      <c r="D8999" t="s">
        <v>8546</v>
      </c>
      <c r="E8999" s="32">
        <f t="shared" si="420"/>
        <v>45616</v>
      </c>
      <c r="F8999" s="51">
        <f t="shared" si="421"/>
        <v>0.10416666666666667</v>
      </c>
      <c r="G8999" s="33">
        <f t="shared" si="422"/>
        <v>45616.104166666664</v>
      </c>
    </row>
    <row r="9000" spans="1:7" x14ac:dyDescent="0.45">
      <c r="A9000">
        <v>0.87519999999999998</v>
      </c>
      <c r="B9000">
        <v>5.22</v>
      </c>
      <c r="C9000" t="s">
        <v>8546</v>
      </c>
      <c r="D9000" t="s">
        <v>8547</v>
      </c>
      <c r="E9000" s="32">
        <f t="shared" si="420"/>
        <v>45616</v>
      </c>
      <c r="F9000" s="51">
        <f t="shared" si="421"/>
        <v>0.125</v>
      </c>
      <c r="G9000" s="33">
        <f t="shared" si="422"/>
        <v>45616.125</v>
      </c>
    </row>
    <row r="9001" spans="1:7" x14ac:dyDescent="0.45">
      <c r="A9001">
        <v>1.7392000000000001</v>
      </c>
      <c r="B9001">
        <v>10.38</v>
      </c>
      <c r="C9001" t="s">
        <v>8547</v>
      </c>
      <c r="D9001" t="s">
        <v>8548</v>
      </c>
      <c r="E9001" s="32">
        <f t="shared" si="420"/>
        <v>45616</v>
      </c>
      <c r="F9001" s="51">
        <f t="shared" si="421"/>
        <v>0.14583333333333334</v>
      </c>
      <c r="G9001" s="33">
        <f t="shared" si="422"/>
        <v>45616.145833333336</v>
      </c>
    </row>
    <row r="9002" spans="1:7" x14ac:dyDescent="0.45">
      <c r="A9002">
        <v>1.7168000000000001</v>
      </c>
      <c r="B9002">
        <v>10.24</v>
      </c>
      <c r="C9002" t="s">
        <v>8548</v>
      </c>
      <c r="D9002" t="s">
        <v>8549</v>
      </c>
      <c r="E9002" s="32">
        <f t="shared" si="420"/>
        <v>45616</v>
      </c>
      <c r="F9002" s="51">
        <f t="shared" si="421"/>
        <v>0.16666666666666666</v>
      </c>
      <c r="G9002" s="33">
        <f t="shared" si="422"/>
        <v>45616.166666666664</v>
      </c>
    </row>
    <row r="9003" spans="1:7" x14ac:dyDescent="0.45">
      <c r="A9003">
        <v>1.3352999999999999</v>
      </c>
      <c r="B9003">
        <v>7.97</v>
      </c>
      <c r="C9003" t="s">
        <v>8549</v>
      </c>
      <c r="D9003" t="s">
        <v>8550</v>
      </c>
      <c r="E9003" s="32">
        <f t="shared" si="420"/>
        <v>45616</v>
      </c>
      <c r="F9003" s="51">
        <f t="shared" si="421"/>
        <v>0.1875</v>
      </c>
      <c r="G9003" s="33">
        <f t="shared" si="422"/>
        <v>45616.1875</v>
      </c>
    </row>
    <row r="9004" spans="1:7" x14ac:dyDescent="0.45">
      <c r="A9004">
        <v>1.3352999999999999</v>
      </c>
      <c r="B9004">
        <v>7.97</v>
      </c>
      <c r="C9004" t="s">
        <v>8550</v>
      </c>
      <c r="D9004" t="s">
        <v>8551</v>
      </c>
      <c r="E9004" s="32">
        <f t="shared" si="420"/>
        <v>45616</v>
      </c>
      <c r="F9004" s="51">
        <f t="shared" si="421"/>
        <v>0.20833333333333334</v>
      </c>
      <c r="G9004" s="33">
        <f t="shared" si="422"/>
        <v>45616.208333333336</v>
      </c>
    </row>
    <row r="9005" spans="1:7" x14ac:dyDescent="0.45">
      <c r="A9005">
        <v>1.4361999999999999</v>
      </c>
      <c r="B9005">
        <v>8.57</v>
      </c>
      <c r="C9005" t="s">
        <v>8551</v>
      </c>
      <c r="D9005" t="s">
        <v>8552</v>
      </c>
      <c r="E9005" s="32">
        <f t="shared" si="420"/>
        <v>45616</v>
      </c>
      <c r="F9005" s="51">
        <f t="shared" si="421"/>
        <v>0.22916666666666666</v>
      </c>
      <c r="G9005" s="33">
        <f t="shared" si="422"/>
        <v>45616.229166666664</v>
      </c>
    </row>
    <row r="9006" spans="1:7" x14ac:dyDescent="0.45">
      <c r="A9006">
        <v>1.3240000000000001</v>
      </c>
      <c r="B9006">
        <v>7.9</v>
      </c>
      <c r="C9006" t="s">
        <v>8552</v>
      </c>
      <c r="D9006" t="s">
        <v>8553</v>
      </c>
      <c r="E9006" s="32">
        <f t="shared" si="420"/>
        <v>45616</v>
      </c>
      <c r="F9006" s="51">
        <f t="shared" si="421"/>
        <v>0.25</v>
      </c>
      <c r="G9006" s="33">
        <f t="shared" si="422"/>
        <v>45616.25</v>
      </c>
    </row>
    <row r="9007" spans="1:7" x14ac:dyDescent="0.45">
      <c r="A9007">
        <v>0.93130000000000002</v>
      </c>
      <c r="B9007">
        <v>5.56</v>
      </c>
      <c r="C9007" t="s">
        <v>8553</v>
      </c>
      <c r="D9007" t="s">
        <v>8554</v>
      </c>
      <c r="E9007" s="32">
        <f t="shared" si="420"/>
        <v>45616</v>
      </c>
      <c r="F9007" s="51">
        <f t="shared" si="421"/>
        <v>0.27083333333333331</v>
      </c>
      <c r="G9007" s="33">
        <f t="shared" si="422"/>
        <v>45616.270833333336</v>
      </c>
    </row>
    <row r="9008" spans="1:7" x14ac:dyDescent="0.45">
      <c r="A9008">
        <v>1.9298999999999999</v>
      </c>
      <c r="B9008">
        <v>11.51</v>
      </c>
      <c r="C9008" t="s">
        <v>8554</v>
      </c>
      <c r="D9008" t="s">
        <v>8555</v>
      </c>
      <c r="E9008" s="32">
        <f t="shared" si="420"/>
        <v>45616</v>
      </c>
      <c r="F9008" s="51">
        <f t="shared" si="421"/>
        <v>0.29166666666666669</v>
      </c>
      <c r="G9008" s="33">
        <f t="shared" si="422"/>
        <v>45616.291666666664</v>
      </c>
    </row>
    <row r="9009" spans="1:7" x14ac:dyDescent="0.45">
      <c r="A9009">
        <v>2.0983000000000001</v>
      </c>
      <c r="B9009">
        <v>12.52</v>
      </c>
      <c r="C9009" t="s">
        <v>8555</v>
      </c>
      <c r="D9009" t="s">
        <v>8556</v>
      </c>
      <c r="E9009" s="32">
        <f t="shared" si="420"/>
        <v>45616</v>
      </c>
      <c r="F9009" s="51">
        <f t="shared" si="421"/>
        <v>0.3125</v>
      </c>
      <c r="G9009" s="33">
        <f t="shared" si="422"/>
        <v>45616.3125</v>
      </c>
    </row>
    <row r="9010" spans="1:7" x14ac:dyDescent="0.45">
      <c r="A9010">
        <v>3.4672000000000001</v>
      </c>
      <c r="B9010">
        <v>20.68</v>
      </c>
      <c r="C9010" t="s">
        <v>8556</v>
      </c>
      <c r="D9010" t="s">
        <v>8557</v>
      </c>
      <c r="E9010" s="32">
        <f t="shared" si="420"/>
        <v>45616</v>
      </c>
      <c r="F9010" s="51">
        <f t="shared" si="421"/>
        <v>0.33333333333333331</v>
      </c>
      <c r="G9010" s="33">
        <f t="shared" si="422"/>
        <v>45616.333333333336</v>
      </c>
    </row>
    <row r="9011" spans="1:7" x14ac:dyDescent="0.45">
      <c r="A9011">
        <v>1.4587000000000001</v>
      </c>
      <c r="B9011">
        <v>8.6999999999999993</v>
      </c>
      <c r="C9011" t="s">
        <v>8557</v>
      </c>
      <c r="D9011" t="s">
        <v>8558</v>
      </c>
      <c r="E9011" s="32">
        <f t="shared" si="420"/>
        <v>45616</v>
      </c>
      <c r="F9011" s="51">
        <f t="shared" si="421"/>
        <v>0.35416666666666669</v>
      </c>
      <c r="G9011" s="33">
        <f t="shared" si="422"/>
        <v>45616.354166666664</v>
      </c>
    </row>
    <row r="9012" spans="1:7" x14ac:dyDescent="0.45">
      <c r="A9012">
        <v>1.4026000000000001</v>
      </c>
      <c r="B9012">
        <v>8.3699999999999992</v>
      </c>
      <c r="C9012" t="s">
        <v>8558</v>
      </c>
      <c r="D9012" t="s">
        <v>8559</v>
      </c>
      <c r="E9012" s="32">
        <f t="shared" si="420"/>
        <v>45616</v>
      </c>
      <c r="F9012" s="51">
        <f t="shared" si="421"/>
        <v>0.375</v>
      </c>
      <c r="G9012" s="33">
        <f t="shared" si="422"/>
        <v>45616.375</v>
      </c>
    </row>
    <row r="9013" spans="1:7" x14ac:dyDescent="0.45">
      <c r="A9013">
        <v>1.5932999999999999</v>
      </c>
      <c r="B9013">
        <v>9.51</v>
      </c>
      <c r="C9013" t="s">
        <v>8559</v>
      </c>
      <c r="D9013" t="s">
        <v>8560</v>
      </c>
      <c r="E9013" s="32">
        <f t="shared" si="420"/>
        <v>45616</v>
      </c>
      <c r="F9013" s="51">
        <f t="shared" si="421"/>
        <v>0.39583333333333331</v>
      </c>
      <c r="G9013" s="33">
        <f t="shared" si="422"/>
        <v>45616.395833333336</v>
      </c>
    </row>
    <row r="9014" spans="1:7" x14ac:dyDescent="0.45">
      <c r="A9014">
        <v>1.1556999999999999</v>
      </c>
      <c r="B9014">
        <v>6.89</v>
      </c>
      <c r="C9014" t="s">
        <v>8560</v>
      </c>
      <c r="D9014" t="s">
        <v>8561</v>
      </c>
      <c r="E9014" s="32">
        <f t="shared" si="420"/>
        <v>45616</v>
      </c>
      <c r="F9014" s="51">
        <f t="shared" si="421"/>
        <v>0.41666666666666669</v>
      </c>
      <c r="G9014" s="33">
        <f t="shared" si="422"/>
        <v>45616.416666666664</v>
      </c>
    </row>
    <row r="9015" spans="1:7" x14ac:dyDescent="0.45">
      <c r="A9015">
        <v>1.6831</v>
      </c>
      <c r="B9015">
        <v>10.039999999999999</v>
      </c>
      <c r="C9015" t="s">
        <v>8561</v>
      </c>
      <c r="D9015" t="s">
        <v>8562</v>
      </c>
      <c r="E9015" s="32">
        <f t="shared" si="420"/>
        <v>45616</v>
      </c>
      <c r="F9015" s="51">
        <f t="shared" si="421"/>
        <v>0.4375</v>
      </c>
      <c r="G9015" s="33">
        <f t="shared" si="422"/>
        <v>45616.4375</v>
      </c>
    </row>
    <row r="9016" spans="1:7" x14ac:dyDescent="0.45">
      <c r="A9016">
        <v>0.87519999999999998</v>
      </c>
      <c r="B9016">
        <v>5.22</v>
      </c>
      <c r="C9016" t="s">
        <v>8562</v>
      </c>
      <c r="D9016" t="s">
        <v>8563</v>
      </c>
      <c r="E9016" s="32">
        <f t="shared" si="420"/>
        <v>45616</v>
      </c>
      <c r="F9016" s="51">
        <f t="shared" si="421"/>
        <v>0.45833333333333331</v>
      </c>
      <c r="G9016" s="33">
        <f t="shared" si="422"/>
        <v>45616.458333333336</v>
      </c>
    </row>
    <row r="9017" spans="1:7" x14ac:dyDescent="0.45">
      <c r="A9017">
        <v>1.6157999999999999</v>
      </c>
      <c r="B9017">
        <v>9.64</v>
      </c>
      <c r="C9017" t="s">
        <v>8563</v>
      </c>
      <c r="D9017" t="s">
        <v>8564</v>
      </c>
      <c r="E9017" s="32">
        <f t="shared" si="420"/>
        <v>45616</v>
      </c>
      <c r="F9017" s="51">
        <f t="shared" si="421"/>
        <v>0.47916666666666669</v>
      </c>
      <c r="G9017" s="33">
        <f t="shared" si="422"/>
        <v>45616.479166666664</v>
      </c>
    </row>
    <row r="9018" spans="1:7" x14ac:dyDescent="0.45">
      <c r="A9018">
        <v>0.70689999999999997</v>
      </c>
      <c r="B9018">
        <v>4.22</v>
      </c>
      <c r="C9018" t="s">
        <v>8564</v>
      </c>
      <c r="D9018" t="s">
        <v>8565</v>
      </c>
      <c r="E9018" s="32">
        <f t="shared" si="420"/>
        <v>45616</v>
      </c>
      <c r="F9018" s="51">
        <f t="shared" si="421"/>
        <v>0.5</v>
      </c>
      <c r="G9018" s="33">
        <f t="shared" si="422"/>
        <v>45616.5</v>
      </c>
    </row>
    <row r="9019" spans="1:7" x14ac:dyDescent="0.45">
      <c r="A9019">
        <v>0.84150000000000003</v>
      </c>
      <c r="B9019">
        <v>5.0199999999999996</v>
      </c>
      <c r="C9019" t="s">
        <v>8565</v>
      </c>
      <c r="D9019" t="s">
        <v>8566</v>
      </c>
      <c r="E9019" s="32">
        <f t="shared" si="420"/>
        <v>45616</v>
      </c>
      <c r="F9019" s="51">
        <f t="shared" si="421"/>
        <v>0.52083333333333337</v>
      </c>
      <c r="G9019" s="33">
        <f t="shared" si="422"/>
        <v>45616.520833333336</v>
      </c>
    </row>
    <row r="9020" spans="1:7" x14ac:dyDescent="0.45">
      <c r="A9020">
        <v>1.0884</v>
      </c>
      <c r="B9020">
        <v>6.49</v>
      </c>
      <c r="C9020" t="s">
        <v>8566</v>
      </c>
      <c r="D9020" t="s">
        <v>8567</v>
      </c>
      <c r="E9020" s="32">
        <f t="shared" si="420"/>
        <v>45616</v>
      </c>
      <c r="F9020" s="51">
        <f t="shared" si="421"/>
        <v>0.54166666666666663</v>
      </c>
      <c r="G9020" s="33">
        <f t="shared" si="422"/>
        <v>45616.541666666664</v>
      </c>
    </row>
    <row r="9021" spans="1:7" x14ac:dyDescent="0.45">
      <c r="A9021">
        <v>1.0435000000000001</v>
      </c>
      <c r="B9021">
        <v>6.23</v>
      </c>
      <c r="C9021" t="s">
        <v>8567</v>
      </c>
      <c r="D9021" t="s">
        <v>8568</v>
      </c>
      <c r="E9021" s="32">
        <f t="shared" si="420"/>
        <v>45616</v>
      </c>
      <c r="F9021" s="51">
        <f t="shared" si="421"/>
        <v>0.5625</v>
      </c>
      <c r="G9021" s="33">
        <f t="shared" si="422"/>
        <v>45616.5625</v>
      </c>
    </row>
    <row r="9022" spans="1:7" x14ac:dyDescent="0.45">
      <c r="A9022">
        <v>0.70689999999999997</v>
      </c>
      <c r="B9022">
        <v>4.22</v>
      </c>
      <c r="C9022" t="s">
        <v>8568</v>
      </c>
      <c r="D9022" t="s">
        <v>8569</v>
      </c>
      <c r="E9022" s="32">
        <f t="shared" si="420"/>
        <v>45616</v>
      </c>
      <c r="F9022" s="51">
        <f t="shared" si="421"/>
        <v>0.58333333333333337</v>
      </c>
      <c r="G9022" s="33">
        <f t="shared" si="422"/>
        <v>45616.583333333336</v>
      </c>
    </row>
    <row r="9023" spans="1:7" x14ac:dyDescent="0.45">
      <c r="A9023">
        <v>1.4361999999999999</v>
      </c>
      <c r="B9023">
        <v>8.57</v>
      </c>
      <c r="C9023" t="s">
        <v>8569</v>
      </c>
      <c r="D9023" t="s">
        <v>8570</v>
      </c>
      <c r="E9023" s="32">
        <f t="shared" si="420"/>
        <v>45616</v>
      </c>
      <c r="F9023" s="51">
        <f t="shared" si="421"/>
        <v>0.60416666666666663</v>
      </c>
      <c r="G9023" s="33">
        <f t="shared" si="422"/>
        <v>45616.604166666664</v>
      </c>
    </row>
    <row r="9024" spans="1:7" x14ac:dyDescent="0.45">
      <c r="A9024">
        <v>0.69569999999999999</v>
      </c>
      <c r="B9024">
        <v>4.1500000000000004</v>
      </c>
      <c r="C9024" t="s">
        <v>8570</v>
      </c>
      <c r="D9024" t="s">
        <v>8571</v>
      </c>
      <c r="E9024" s="32">
        <f t="shared" si="420"/>
        <v>45616</v>
      </c>
      <c r="F9024" s="51">
        <f t="shared" si="421"/>
        <v>0.625</v>
      </c>
      <c r="G9024" s="33">
        <f t="shared" si="422"/>
        <v>45616.625</v>
      </c>
    </row>
    <row r="9025" spans="1:7" x14ac:dyDescent="0.45">
      <c r="A9025">
        <v>0.71809999999999996</v>
      </c>
      <c r="B9025">
        <v>4.28</v>
      </c>
      <c r="C9025" t="s">
        <v>8571</v>
      </c>
      <c r="D9025" t="s">
        <v>8572</v>
      </c>
      <c r="E9025" s="32">
        <f t="shared" si="420"/>
        <v>45616</v>
      </c>
      <c r="F9025" s="51">
        <f t="shared" si="421"/>
        <v>0.64583333333333337</v>
      </c>
      <c r="G9025" s="33">
        <f t="shared" si="422"/>
        <v>45616.645833333336</v>
      </c>
    </row>
    <row r="9026" spans="1:7" x14ac:dyDescent="0.45">
      <c r="A9026">
        <v>0.37030000000000002</v>
      </c>
      <c r="B9026">
        <v>2.21</v>
      </c>
      <c r="C9026" t="s">
        <v>8572</v>
      </c>
      <c r="D9026" t="s">
        <v>8573</v>
      </c>
      <c r="E9026" s="32">
        <f t="shared" si="420"/>
        <v>45616</v>
      </c>
      <c r="F9026" s="51">
        <f t="shared" si="421"/>
        <v>0.66666666666666663</v>
      </c>
      <c r="G9026" s="33">
        <f t="shared" si="422"/>
        <v>45616.666666666664</v>
      </c>
    </row>
    <row r="9027" spans="1:7" x14ac:dyDescent="0.45">
      <c r="A9027">
        <v>1.8737999999999999</v>
      </c>
      <c r="B9027">
        <v>11.18</v>
      </c>
      <c r="C9027" t="s">
        <v>8573</v>
      </c>
      <c r="D9027" t="s">
        <v>8574</v>
      </c>
      <c r="E9027" s="32">
        <f t="shared" si="420"/>
        <v>45616</v>
      </c>
      <c r="F9027" s="51">
        <f t="shared" si="421"/>
        <v>0.6875</v>
      </c>
      <c r="G9027" s="33">
        <f t="shared" si="422"/>
        <v>45616.6875</v>
      </c>
    </row>
    <row r="9028" spans="1:7" x14ac:dyDescent="0.45">
      <c r="A9028">
        <v>4.3423999999999996</v>
      </c>
      <c r="B9028">
        <v>25.91</v>
      </c>
      <c r="C9028" t="s">
        <v>8574</v>
      </c>
      <c r="D9028" t="s">
        <v>8575</v>
      </c>
      <c r="E9028" s="32">
        <f t="shared" ref="E9028:E9091" si="423">DATE(MID(C9028,2,4),MID(C9028,7,2),MID(C9028,10,2))</f>
        <v>45616</v>
      </c>
      <c r="F9028" s="51">
        <f t="shared" ref="F9028:F9091" si="424">TIME(MID(C9028,13,2),MID(C9028,16,2),0)</f>
        <v>0.70833333333333337</v>
      </c>
      <c r="G9028" s="33">
        <f t="shared" ref="G9028:G9091" si="425">E9028+F9028</f>
        <v>45616.708333333336</v>
      </c>
    </row>
    <row r="9029" spans="1:7" x14ac:dyDescent="0.45">
      <c r="A9029">
        <v>2.5022000000000002</v>
      </c>
      <c r="B9029">
        <v>14.93</v>
      </c>
      <c r="C9029" t="s">
        <v>8575</v>
      </c>
      <c r="D9029" t="s">
        <v>8576</v>
      </c>
      <c r="E9029" s="32">
        <f t="shared" si="423"/>
        <v>45616</v>
      </c>
      <c r="F9029" s="51">
        <f t="shared" si="424"/>
        <v>0.72916666666666663</v>
      </c>
      <c r="G9029" s="33">
        <f t="shared" si="425"/>
        <v>45616.729166666664</v>
      </c>
    </row>
    <row r="9030" spans="1:7" x14ac:dyDescent="0.45">
      <c r="A9030">
        <v>2.7265999999999999</v>
      </c>
      <c r="B9030">
        <v>16.27</v>
      </c>
      <c r="C9030" t="s">
        <v>8576</v>
      </c>
      <c r="D9030" t="s">
        <v>8577</v>
      </c>
      <c r="E9030" s="32">
        <f t="shared" si="423"/>
        <v>45616</v>
      </c>
      <c r="F9030" s="51">
        <f t="shared" si="424"/>
        <v>0.75</v>
      </c>
      <c r="G9030" s="33">
        <f t="shared" si="425"/>
        <v>45616.75</v>
      </c>
    </row>
    <row r="9031" spans="1:7" x14ac:dyDescent="0.45">
      <c r="A9031">
        <v>2.6032000000000002</v>
      </c>
      <c r="B9031">
        <v>15.53</v>
      </c>
      <c r="C9031" t="s">
        <v>8577</v>
      </c>
      <c r="D9031" t="s">
        <v>8578</v>
      </c>
      <c r="E9031" s="32">
        <f t="shared" si="423"/>
        <v>45616</v>
      </c>
      <c r="F9031" s="51">
        <f t="shared" si="424"/>
        <v>0.77083333333333337</v>
      </c>
      <c r="G9031" s="33">
        <f t="shared" si="425"/>
        <v>45616.770833333336</v>
      </c>
    </row>
    <row r="9032" spans="1:7" x14ac:dyDescent="0.45">
      <c r="A9032">
        <v>3.6355</v>
      </c>
      <c r="B9032">
        <v>21.69</v>
      </c>
      <c r="C9032" t="s">
        <v>8578</v>
      </c>
      <c r="D9032" t="s">
        <v>8579</v>
      </c>
      <c r="E9032" s="32">
        <f t="shared" si="423"/>
        <v>45616</v>
      </c>
      <c r="F9032" s="51">
        <f t="shared" si="424"/>
        <v>0.79166666666666663</v>
      </c>
      <c r="G9032" s="33">
        <f t="shared" si="425"/>
        <v>45616.791666666664</v>
      </c>
    </row>
    <row r="9033" spans="1:7" x14ac:dyDescent="0.45">
      <c r="A9033">
        <v>3.0857000000000001</v>
      </c>
      <c r="B9033">
        <v>18.41</v>
      </c>
      <c r="C9033" t="s">
        <v>8579</v>
      </c>
      <c r="D9033" t="s">
        <v>8580</v>
      </c>
      <c r="E9033" s="32">
        <f t="shared" si="423"/>
        <v>45616</v>
      </c>
      <c r="F9033" s="51">
        <f t="shared" si="424"/>
        <v>0.8125</v>
      </c>
      <c r="G9033" s="33">
        <f t="shared" si="425"/>
        <v>45616.8125</v>
      </c>
    </row>
    <row r="9034" spans="1:7" x14ac:dyDescent="0.45">
      <c r="A9034">
        <v>1.8851</v>
      </c>
      <c r="B9034">
        <v>11.25</v>
      </c>
      <c r="C9034" t="s">
        <v>8580</v>
      </c>
      <c r="D9034" t="s">
        <v>8581</v>
      </c>
      <c r="E9034" s="32">
        <f t="shared" si="423"/>
        <v>45616</v>
      </c>
      <c r="F9034" s="51">
        <f t="shared" si="424"/>
        <v>0.83333333333333337</v>
      </c>
      <c r="G9034" s="33">
        <f t="shared" si="425"/>
        <v>45616.833333333336</v>
      </c>
    </row>
    <row r="9035" spans="1:7" x14ac:dyDescent="0.45">
      <c r="A9035">
        <v>1.4923</v>
      </c>
      <c r="B9035">
        <v>8.9</v>
      </c>
      <c r="C9035" t="s">
        <v>8581</v>
      </c>
      <c r="D9035" t="s">
        <v>8582</v>
      </c>
      <c r="E9035" s="32">
        <f t="shared" si="423"/>
        <v>45616</v>
      </c>
      <c r="F9035" s="51">
        <f t="shared" si="424"/>
        <v>0.85416666666666663</v>
      </c>
      <c r="G9035" s="33">
        <f t="shared" si="425"/>
        <v>45616.854166666664</v>
      </c>
    </row>
    <row r="9036" spans="1:7" x14ac:dyDescent="0.45">
      <c r="A9036">
        <v>1.3801000000000001</v>
      </c>
      <c r="B9036">
        <v>8.23</v>
      </c>
      <c r="C9036" t="s">
        <v>8582</v>
      </c>
      <c r="D9036" t="s">
        <v>8583</v>
      </c>
      <c r="E9036" s="32">
        <f t="shared" si="423"/>
        <v>45616</v>
      </c>
      <c r="F9036" s="51">
        <f t="shared" si="424"/>
        <v>0.875</v>
      </c>
      <c r="G9036" s="33">
        <f t="shared" si="425"/>
        <v>45616.875</v>
      </c>
    </row>
    <row r="9037" spans="1:7" x14ac:dyDescent="0.45">
      <c r="A9037">
        <v>1.3465</v>
      </c>
      <c r="B9037">
        <v>8.0299999999999994</v>
      </c>
      <c r="C9037" t="s">
        <v>8583</v>
      </c>
      <c r="D9037" t="s">
        <v>8584</v>
      </c>
      <c r="E9037" s="32">
        <f t="shared" si="423"/>
        <v>45616</v>
      </c>
      <c r="F9037" s="51">
        <f t="shared" si="424"/>
        <v>0.89583333333333337</v>
      </c>
      <c r="G9037" s="33">
        <f t="shared" si="425"/>
        <v>45616.895833333336</v>
      </c>
    </row>
    <row r="9038" spans="1:7" x14ac:dyDescent="0.45">
      <c r="A9038">
        <v>1.6942999999999999</v>
      </c>
      <c r="B9038">
        <v>10.11</v>
      </c>
      <c r="C9038" t="s">
        <v>8584</v>
      </c>
      <c r="D9038" t="s">
        <v>8585</v>
      </c>
      <c r="E9038" s="32">
        <f t="shared" si="423"/>
        <v>45616</v>
      </c>
      <c r="F9038" s="51">
        <f t="shared" si="424"/>
        <v>0.91666666666666663</v>
      </c>
      <c r="G9038" s="33">
        <f t="shared" si="425"/>
        <v>45616.916666666664</v>
      </c>
    </row>
    <row r="9039" spans="1:7" x14ac:dyDescent="0.45">
      <c r="A9039">
        <v>1.0660000000000001</v>
      </c>
      <c r="B9039">
        <v>6.36</v>
      </c>
      <c r="C9039" t="s">
        <v>8585</v>
      </c>
      <c r="D9039" t="s">
        <v>8586</v>
      </c>
      <c r="E9039" s="32">
        <f t="shared" si="423"/>
        <v>45616</v>
      </c>
      <c r="F9039" s="51">
        <f t="shared" si="424"/>
        <v>0.9375</v>
      </c>
      <c r="G9039" s="33">
        <f t="shared" si="425"/>
        <v>45616.9375</v>
      </c>
    </row>
    <row r="9040" spans="1:7" x14ac:dyDescent="0.45">
      <c r="A9040">
        <v>1.5709</v>
      </c>
      <c r="B9040">
        <v>9.3699999999999992</v>
      </c>
      <c r="C9040" t="s">
        <v>8586</v>
      </c>
      <c r="D9040" t="s">
        <v>8587</v>
      </c>
      <c r="E9040" s="32">
        <f t="shared" si="423"/>
        <v>45616</v>
      </c>
      <c r="F9040" s="51">
        <f t="shared" si="424"/>
        <v>0.95833333333333337</v>
      </c>
      <c r="G9040" s="33">
        <f t="shared" si="425"/>
        <v>45616.958333333336</v>
      </c>
    </row>
    <row r="9041" spans="1:7" x14ac:dyDescent="0.45">
      <c r="A9041">
        <v>0.3478</v>
      </c>
      <c r="B9041">
        <v>2.0699999999999998</v>
      </c>
      <c r="C9041" t="s">
        <v>8587</v>
      </c>
      <c r="D9041" t="s">
        <v>8588</v>
      </c>
      <c r="E9041" s="32">
        <f t="shared" si="423"/>
        <v>45616</v>
      </c>
      <c r="F9041" s="51">
        <f t="shared" si="424"/>
        <v>0.97916666666666663</v>
      </c>
      <c r="G9041" s="33">
        <f t="shared" si="425"/>
        <v>45616.979166666664</v>
      </c>
    </row>
    <row r="9042" spans="1:7" x14ac:dyDescent="0.45">
      <c r="A9042">
        <v>0.24690000000000001</v>
      </c>
      <c r="B9042">
        <v>1.47</v>
      </c>
      <c r="C9042" t="s">
        <v>8588</v>
      </c>
      <c r="D9042" t="s">
        <v>8589</v>
      </c>
      <c r="E9042" s="32">
        <f t="shared" si="423"/>
        <v>45617</v>
      </c>
      <c r="F9042" s="51">
        <f t="shared" si="424"/>
        <v>0</v>
      </c>
      <c r="G9042" s="33">
        <f t="shared" si="425"/>
        <v>45617</v>
      </c>
    </row>
    <row r="9043" spans="1:7" x14ac:dyDescent="0.45">
      <c r="A9043">
        <v>0</v>
      </c>
      <c r="B9043">
        <v>0</v>
      </c>
      <c r="C9043" t="s">
        <v>8589</v>
      </c>
      <c r="D9043" t="s">
        <v>8590</v>
      </c>
      <c r="E9043" s="32">
        <f t="shared" si="423"/>
        <v>45617</v>
      </c>
      <c r="F9043" s="51">
        <f t="shared" si="424"/>
        <v>2.0833333333333332E-2</v>
      </c>
      <c r="G9043" s="33">
        <f t="shared" si="425"/>
        <v>45617.020833333336</v>
      </c>
    </row>
    <row r="9044" spans="1:7" x14ac:dyDescent="0.45">
      <c r="A9044">
        <v>0</v>
      </c>
      <c r="B9044">
        <v>0</v>
      </c>
      <c r="C9044" t="s">
        <v>8590</v>
      </c>
      <c r="D9044" t="s">
        <v>8591</v>
      </c>
      <c r="E9044" s="32">
        <f t="shared" si="423"/>
        <v>45617</v>
      </c>
      <c r="F9044" s="51">
        <f t="shared" si="424"/>
        <v>4.1666666666666664E-2</v>
      </c>
      <c r="G9044" s="33">
        <f t="shared" si="425"/>
        <v>45617.041666666664</v>
      </c>
    </row>
    <row r="9045" spans="1:7" x14ac:dyDescent="0.45">
      <c r="A9045">
        <v>0</v>
      </c>
      <c r="B9045">
        <v>0</v>
      </c>
      <c r="C9045" t="s">
        <v>8591</v>
      </c>
      <c r="D9045" t="s">
        <v>8592</v>
      </c>
      <c r="E9045" s="32">
        <f t="shared" si="423"/>
        <v>45617</v>
      </c>
      <c r="F9045" s="51">
        <f t="shared" si="424"/>
        <v>6.25E-2</v>
      </c>
      <c r="G9045" s="33">
        <f t="shared" si="425"/>
        <v>45617.0625</v>
      </c>
    </row>
    <row r="9046" spans="1:7" x14ac:dyDescent="0.45">
      <c r="A9046">
        <v>0</v>
      </c>
      <c r="B9046">
        <v>0</v>
      </c>
      <c r="C9046" t="s">
        <v>8592</v>
      </c>
      <c r="D9046" t="s">
        <v>8593</v>
      </c>
      <c r="E9046" s="32">
        <f t="shared" si="423"/>
        <v>45617</v>
      </c>
      <c r="F9046" s="51">
        <f t="shared" si="424"/>
        <v>8.3333333333333329E-2</v>
      </c>
      <c r="G9046" s="33">
        <f t="shared" si="425"/>
        <v>45617.083333333336</v>
      </c>
    </row>
    <row r="9047" spans="1:7" x14ac:dyDescent="0.45">
      <c r="A9047">
        <v>0</v>
      </c>
      <c r="B9047">
        <v>0</v>
      </c>
      <c r="C9047" t="s">
        <v>8593</v>
      </c>
      <c r="D9047" t="s">
        <v>8594</v>
      </c>
      <c r="E9047" s="32">
        <f t="shared" si="423"/>
        <v>45617</v>
      </c>
      <c r="F9047" s="51">
        <f t="shared" si="424"/>
        <v>0.10416666666666667</v>
      </c>
      <c r="G9047" s="33">
        <f t="shared" si="425"/>
        <v>45617.104166666664</v>
      </c>
    </row>
    <row r="9048" spans="1:7" x14ac:dyDescent="0.45">
      <c r="A9048">
        <v>0</v>
      </c>
      <c r="B9048">
        <v>0</v>
      </c>
      <c r="C9048" t="s">
        <v>8594</v>
      </c>
      <c r="D9048" t="s">
        <v>8595</v>
      </c>
      <c r="E9048" s="32">
        <f t="shared" si="423"/>
        <v>45617</v>
      </c>
      <c r="F9048" s="51">
        <f t="shared" si="424"/>
        <v>0.125</v>
      </c>
      <c r="G9048" s="33">
        <f t="shared" si="425"/>
        <v>45617.125</v>
      </c>
    </row>
    <row r="9049" spans="1:7" x14ac:dyDescent="0.45">
      <c r="A9049">
        <v>0</v>
      </c>
      <c r="B9049">
        <v>0</v>
      </c>
      <c r="C9049" t="s">
        <v>8595</v>
      </c>
      <c r="D9049" t="s">
        <v>8596</v>
      </c>
      <c r="E9049" s="32">
        <f t="shared" si="423"/>
        <v>45617</v>
      </c>
      <c r="F9049" s="51">
        <f t="shared" si="424"/>
        <v>0.14583333333333334</v>
      </c>
      <c r="G9049" s="33">
        <f t="shared" si="425"/>
        <v>45617.145833333336</v>
      </c>
    </row>
    <row r="9050" spans="1:7" x14ac:dyDescent="0.45">
      <c r="A9050">
        <v>0</v>
      </c>
      <c r="B9050">
        <v>0</v>
      </c>
      <c r="C9050" t="s">
        <v>8596</v>
      </c>
      <c r="D9050" t="s">
        <v>8597</v>
      </c>
      <c r="E9050" s="32">
        <f t="shared" si="423"/>
        <v>45617</v>
      </c>
      <c r="F9050" s="51">
        <f t="shared" si="424"/>
        <v>0.16666666666666666</v>
      </c>
      <c r="G9050" s="33">
        <f t="shared" si="425"/>
        <v>45617.166666666664</v>
      </c>
    </row>
    <row r="9051" spans="1:7" x14ac:dyDescent="0.45">
      <c r="A9051">
        <v>0</v>
      </c>
      <c r="B9051">
        <v>0</v>
      </c>
      <c r="C9051" t="s">
        <v>8597</v>
      </c>
      <c r="D9051" t="s">
        <v>8598</v>
      </c>
      <c r="E9051" s="32">
        <f t="shared" si="423"/>
        <v>45617</v>
      </c>
      <c r="F9051" s="51">
        <f t="shared" si="424"/>
        <v>0.1875</v>
      </c>
      <c r="G9051" s="33">
        <f t="shared" si="425"/>
        <v>45617.1875</v>
      </c>
    </row>
    <row r="9052" spans="1:7" x14ac:dyDescent="0.45">
      <c r="A9052">
        <v>0</v>
      </c>
      <c r="B9052">
        <v>0</v>
      </c>
      <c r="C9052" t="s">
        <v>8598</v>
      </c>
      <c r="D9052" t="s">
        <v>8599</v>
      </c>
      <c r="E9052" s="32">
        <f t="shared" si="423"/>
        <v>45617</v>
      </c>
      <c r="F9052" s="51">
        <f t="shared" si="424"/>
        <v>0.20833333333333334</v>
      </c>
      <c r="G9052" s="33">
        <f t="shared" si="425"/>
        <v>45617.208333333336</v>
      </c>
    </row>
    <row r="9053" spans="1:7" x14ac:dyDescent="0.45">
      <c r="A9053">
        <v>0</v>
      </c>
      <c r="B9053">
        <v>0</v>
      </c>
      <c r="C9053" t="s">
        <v>8599</v>
      </c>
      <c r="D9053" t="s">
        <v>8600</v>
      </c>
      <c r="E9053" s="32">
        <f t="shared" si="423"/>
        <v>45617</v>
      </c>
      <c r="F9053" s="51">
        <f t="shared" si="424"/>
        <v>0.22916666666666666</v>
      </c>
      <c r="G9053" s="33">
        <f t="shared" si="425"/>
        <v>45617.229166666664</v>
      </c>
    </row>
    <row r="9054" spans="1:7" x14ac:dyDescent="0.45">
      <c r="A9054">
        <v>0.35909999999999997</v>
      </c>
      <c r="B9054">
        <v>2.14</v>
      </c>
      <c r="C9054" t="s">
        <v>8600</v>
      </c>
      <c r="D9054" t="s">
        <v>8601</v>
      </c>
      <c r="E9054" s="32">
        <f t="shared" si="423"/>
        <v>45617</v>
      </c>
      <c r="F9054" s="51">
        <f t="shared" si="424"/>
        <v>0.25</v>
      </c>
      <c r="G9054" s="33">
        <f t="shared" si="425"/>
        <v>45617.25</v>
      </c>
    </row>
    <row r="9055" spans="1:7" x14ac:dyDescent="0.45">
      <c r="A9055">
        <v>0.95379999999999998</v>
      </c>
      <c r="B9055">
        <v>5.69</v>
      </c>
      <c r="C9055" t="s">
        <v>8601</v>
      </c>
      <c r="D9055" t="s">
        <v>8602</v>
      </c>
      <c r="E9055" s="32">
        <f t="shared" si="423"/>
        <v>45617</v>
      </c>
      <c r="F9055" s="51">
        <f t="shared" si="424"/>
        <v>0.27083333333333331</v>
      </c>
      <c r="G9055" s="33">
        <f t="shared" si="425"/>
        <v>45617.270833333336</v>
      </c>
    </row>
    <row r="9056" spans="1:7" x14ac:dyDescent="0.45">
      <c r="A9056">
        <v>0.9425</v>
      </c>
      <c r="B9056">
        <v>5.62</v>
      </c>
      <c r="C9056" t="s">
        <v>8602</v>
      </c>
      <c r="D9056" t="s">
        <v>8603</v>
      </c>
      <c r="E9056" s="32">
        <f t="shared" si="423"/>
        <v>45617</v>
      </c>
      <c r="F9056" s="51">
        <f t="shared" si="424"/>
        <v>0.29166666666666669</v>
      </c>
      <c r="G9056" s="33">
        <f t="shared" si="425"/>
        <v>45617.291666666664</v>
      </c>
    </row>
    <row r="9057" spans="1:7" x14ac:dyDescent="0.45">
      <c r="A9057">
        <v>0.67320000000000002</v>
      </c>
      <c r="B9057">
        <v>4.0199999999999996</v>
      </c>
      <c r="C9057" t="s">
        <v>8603</v>
      </c>
      <c r="D9057" t="s">
        <v>8604</v>
      </c>
      <c r="E9057" s="32">
        <f t="shared" si="423"/>
        <v>45617</v>
      </c>
      <c r="F9057" s="51">
        <f t="shared" si="424"/>
        <v>0.3125</v>
      </c>
      <c r="G9057" s="33">
        <f t="shared" si="425"/>
        <v>45617.3125</v>
      </c>
    </row>
    <row r="9058" spans="1:7" x14ac:dyDescent="0.45">
      <c r="A9058">
        <v>0.84150000000000003</v>
      </c>
      <c r="B9058">
        <v>5.0199999999999996</v>
      </c>
      <c r="C9058" t="s">
        <v>8604</v>
      </c>
      <c r="D9058" t="s">
        <v>8605</v>
      </c>
      <c r="E9058" s="32">
        <f t="shared" si="423"/>
        <v>45617</v>
      </c>
      <c r="F9058" s="51">
        <f t="shared" si="424"/>
        <v>0.33333333333333331</v>
      </c>
      <c r="G9058" s="33">
        <f t="shared" si="425"/>
        <v>45617.333333333336</v>
      </c>
    </row>
    <row r="9059" spans="1:7" x14ac:dyDescent="0.45">
      <c r="A9059">
        <v>2.3563000000000001</v>
      </c>
      <c r="B9059">
        <v>14.06</v>
      </c>
      <c r="C9059" t="s">
        <v>8605</v>
      </c>
      <c r="D9059" t="s">
        <v>8606</v>
      </c>
      <c r="E9059" s="32">
        <f t="shared" si="423"/>
        <v>45617</v>
      </c>
      <c r="F9059" s="51">
        <f t="shared" si="424"/>
        <v>0.35416666666666669</v>
      </c>
      <c r="G9059" s="33">
        <f t="shared" si="425"/>
        <v>45617.354166666664</v>
      </c>
    </row>
    <row r="9060" spans="1:7" x14ac:dyDescent="0.45">
      <c r="A9060">
        <v>1.0435000000000001</v>
      </c>
      <c r="B9060">
        <v>6.23</v>
      </c>
      <c r="C9060" t="s">
        <v>8606</v>
      </c>
      <c r="D9060" t="s">
        <v>8607</v>
      </c>
      <c r="E9060" s="32">
        <f t="shared" si="423"/>
        <v>45617</v>
      </c>
      <c r="F9060" s="51">
        <f t="shared" si="424"/>
        <v>0.375</v>
      </c>
      <c r="G9060" s="33">
        <f t="shared" si="425"/>
        <v>45617.375</v>
      </c>
    </row>
    <row r="9061" spans="1:7" x14ac:dyDescent="0.45">
      <c r="A9061">
        <v>1.5709</v>
      </c>
      <c r="B9061">
        <v>9.3699999999999992</v>
      </c>
      <c r="C9061" t="s">
        <v>8607</v>
      </c>
      <c r="D9061" t="s">
        <v>8608</v>
      </c>
      <c r="E9061" s="32">
        <f t="shared" si="423"/>
        <v>45617</v>
      </c>
      <c r="F9061" s="51">
        <f t="shared" si="424"/>
        <v>0.39583333333333331</v>
      </c>
      <c r="G9061" s="33">
        <f t="shared" si="425"/>
        <v>45617.395833333336</v>
      </c>
    </row>
    <row r="9062" spans="1:7" x14ac:dyDescent="0.45">
      <c r="A9062">
        <v>1.6157999999999999</v>
      </c>
      <c r="B9062">
        <v>9.64</v>
      </c>
      <c r="C9062" t="s">
        <v>8608</v>
      </c>
      <c r="D9062" t="s">
        <v>8609</v>
      </c>
      <c r="E9062" s="32">
        <f t="shared" si="423"/>
        <v>45617</v>
      </c>
      <c r="F9062" s="51">
        <f t="shared" si="424"/>
        <v>0.41666666666666669</v>
      </c>
      <c r="G9062" s="33">
        <f t="shared" si="425"/>
        <v>45617.416666666664</v>
      </c>
    </row>
    <row r="9063" spans="1:7" x14ac:dyDescent="0.45">
      <c r="A9063">
        <v>1.4699</v>
      </c>
      <c r="B9063">
        <v>8.77</v>
      </c>
      <c r="C9063" t="s">
        <v>8609</v>
      </c>
      <c r="D9063" t="s">
        <v>8610</v>
      </c>
      <c r="E9063" s="32">
        <f t="shared" si="423"/>
        <v>45617</v>
      </c>
      <c r="F9063" s="51">
        <f t="shared" si="424"/>
        <v>0.4375</v>
      </c>
      <c r="G9063" s="33">
        <f t="shared" si="425"/>
        <v>45617.4375</v>
      </c>
    </row>
    <row r="9064" spans="1:7" x14ac:dyDescent="0.45">
      <c r="A9064">
        <v>1.6494</v>
      </c>
      <c r="B9064">
        <v>9.84</v>
      </c>
      <c r="C9064" t="s">
        <v>8610</v>
      </c>
      <c r="D9064" t="s">
        <v>8611</v>
      </c>
      <c r="E9064" s="32">
        <f t="shared" si="423"/>
        <v>45617</v>
      </c>
      <c r="F9064" s="51">
        <f t="shared" si="424"/>
        <v>0.45833333333333331</v>
      </c>
      <c r="G9064" s="33">
        <f t="shared" si="425"/>
        <v>45617.458333333336</v>
      </c>
    </row>
    <row r="9065" spans="1:7" x14ac:dyDescent="0.45">
      <c r="A9065">
        <v>1.6607000000000001</v>
      </c>
      <c r="B9065">
        <v>9.91</v>
      </c>
      <c r="C9065" t="s">
        <v>8611</v>
      </c>
      <c r="D9065" t="s">
        <v>8612</v>
      </c>
      <c r="E9065" s="32">
        <f t="shared" si="423"/>
        <v>45617</v>
      </c>
      <c r="F9065" s="51">
        <f t="shared" si="424"/>
        <v>0.47916666666666669</v>
      </c>
      <c r="G9065" s="33">
        <f t="shared" si="425"/>
        <v>45617.479166666664</v>
      </c>
    </row>
    <row r="9066" spans="1:7" x14ac:dyDescent="0.45">
      <c r="A9066">
        <v>1.3240000000000001</v>
      </c>
      <c r="B9066">
        <v>7.9</v>
      </c>
      <c r="C9066" t="s">
        <v>8612</v>
      </c>
      <c r="D9066" t="s">
        <v>8613</v>
      </c>
      <c r="E9066" s="32">
        <f t="shared" si="423"/>
        <v>45617</v>
      </c>
      <c r="F9066" s="51">
        <f t="shared" si="424"/>
        <v>0.5</v>
      </c>
      <c r="G9066" s="33">
        <f t="shared" si="425"/>
        <v>45617.5</v>
      </c>
    </row>
    <row r="9067" spans="1:7" x14ac:dyDescent="0.45">
      <c r="A9067">
        <v>1.5147999999999999</v>
      </c>
      <c r="B9067">
        <v>9.0399999999999991</v>
      </c>
      <c r="C9067" t="s">
        <v>8613</v>
      </c>
      <c r="D9067" t="s">
        <v>8614</v>
      </c>
      <c r="E9067" s="32">
        <f t="shared" si="423"/>
        <v>45617</v>
      </c>
      <c r="F9067" s="51">
        <f t="shared" si="424"/>
        <v>0.52083333333333337</v>
      </c>
      <c r="G9067" s="33">
        <f t="shared" si="425"/>
        <v>45617.520833333336</v>
      </c>
    </row>
    <row r="9068" spans="1:7" x14ac:dyDescent="0.45">
      <c r="A9068">
        <v>0.9425</v>
      </c>
      <c r="B9068">
        <v>5.62</v>
      </c>
      <c r="C9068" t="s">
        <v>8614</v>
      </c>
      <c r="D9068" t="s">
        <v>8615</v>
      </c>
      <c r="E9068" s="32">
        <f t="shared" si="423"/>
        <v>45617</v>
      </c>
      <c r="F9068" s="51">
        <f t="shared" si="424"/>
        <v>0.54166666666666663</v>
      </c>
      <c r="G9068" s="33">
        <f t="shared" si="425"/>
        <v>45617.541666666664</v>
      </c>
    </row>
    <row r="9069" spans="1:7" x14ac:dyDescent="0.45">
      <c r="A9069">
        <v>0.97619999999999996</v>
      </c>
      <c r="B9069">
        <v>5.82</v>
      </c>
      <c r="C9069" t="s">
        <v>8615</v>
      </c>
      <c r="D9069" t="s">
        <v>8616</v>
      </c>
      <c r="E9069" s="32">
        <f t="shared" si="423"/>
        <v>45617</v>
      </c>
      <c r="F9069" s="51">
        <f t="shared" si="424"/>
        <v>0.5625</v>
      </c>
      <c r="G9069" s="33">
        <f t="shared" si="425"/>
        <v>45617.5625</v>
      </c>
    </row>
    <row r="9070" spans="1:7" x14ac:dyDescent="0.45">
      <c r="A9070">
        <v>1.0771999999999999</v>
      </c>
      <c r="B9070">
        <v>6.43</v>
      </c>
      <c r="C9070" t="s">
        <v>8616</v>
      </c>
      <c r="D9070" t="s">
        <v>8617</v>
      </c>
      <c r="E9070" s="32">
        <f t="shared" si="423"/>
        <v>45617</v>
      </c>
      <c r="F9070" s="51">
        <f t="shared" si="424"/>
        <v>0.58333333333333337</v>
      </c>
      <c r="G9070" s="33">
        <f t="shared" si="425"/>
        <v>45617.583333333336</v>
      </c>
    </row>
    <row r="9071" spans="1:7" x14ac:dyDescent="0.45">
      <c r="A9071">
        <v>0.97619999999999996</v>
      </c>
      <c r="B9071">
        <v>5.82</v>
      </c>
      <c r="C9071" t="s">
        <v>8617</v>
      </c>
      <c r="D9071" t="s">
        <v>8618</v>
      </c>
      <c r="E9071" s="32">
        <f t="shared" si="423"/>
        <v>45617</v>
      </c>
      <c r="F9071" s="51">
        <f t="shared" si="424"/>
        <v>0.60416666666666663</v>
      </c>
      <c r="G9071" s="33">
        <f t="shared" si="425"/>
        <v>45617.604166666664</v>
      </c>
    </row>
    <row r="9072" spans="1:7" x14ac:dyDescent="0.45">
      <c r="A9072">
        <v>1.2118</v>
      </c>
      <c r="B9072">
        <v>7.23</v>
      </c>
      <c r="C9072" t="s">
        <v>8618</v>
      </c>
      <c r="D9072" t="s">
        <v>8619</v>
      </c>
      <c r="E9072" s="32">
        <f t="shared" si="423"/>
        <v>45617</v>
      </c>
      <c r="F9072" s="51">
        <f t="shared" si="424"/>
        <v>0.625</v>
      </c>
      <c r="G9072" s="33">
        <f t="shared" si="425"/>
        <v>45617.625</v>
      </c>
    </row>
    <row r="9073" spans="1:7" x14ac:dyDescent="0.45">
      <c r="A9073">
        <v>1.4137999999999999</v>
      </c>
      <c r="B9073">
        <v>8.43</v>
      </c>
      <c r="C9073" t="s">
        <v>8619</v>
      </c>
      <c r="D9073" t="s">
        <v>8620</v>
      </c>
      <c r="E9073" s="32">
        <f t="shared" si="423"/>
        <v>45617</v>
      </c>
      <c r="F9073" s="51">
        <f t="shared" si="424"/>
        <v>0.64583333333333337</v>
      </c>
      <c r="G9073" s="33">
        <f t="shared" si="425"/>
        <v>45617.645833333336</v>
      </c>
    </row>
    <row r="9074" spans="1:7" x14ac:dyDescent="0.45">
      <c r="A9074">
        <v>0.86399999999999999</v>
      </c>
      <c r="B9074">
        <v>5.15</v>
      </c>
      <c r="C9074" t="s">
        <v>8620</v>
      </c>
      <c r="D9074" t="s">
        <v>8621</v>
      </c>
      <c r="E9074" s="32">
        <f t="shared" si="423"/>
        <v>45617</v>
      </c>
      <c r="F9074" s="51">
        <f t="shared" si="424"/>
        <v>0.66666666666666663</v>
      </c>
      <c r="G9074" s="33">
        <f t="shared" si="425"/>
        <v>45617.666666666664</v>
      </c>
    </row>
    <row r="9075" spans="1:7" x14ac:dyDescent="0.45">
      <c r="A9075">
        <v>1.1781999999999999</v>
      </c>
      <c r="B9075">
        <v>7.03</v>
      </c>
      <c r="C9075" t="s">
        <v>8621</v>
      </c>
      <c r="D9075" t="s">
        <v>8622</v>
      </c>
      <c r="E9075" s="32">
        <f t="shared" si="423"/>
        <v>45617</v>
      </c>
      <c r="F9075" s="51">
        <f t="shared" si="424"/>
        <v>0.6875</v>
      </c>
      <c r="G9075" s="33">
        <f t="shared" si="425"/>
        <v>45617.6875</v>
      </c>
    </row>
    <row r="9076" spans="1:7" x14ac:dyDescent="0.45">
      <c r="A9076">
        <v>1.4475</v>
      </c>
      <c r="B9076">
        <v>8.64</v>
      </c>
      <c r="C9076" t="s">
        <v>8622</v>
      </c>
      <c r="D9076" t="s">
        <v>8623</v>
      </c>
      <c r="E9076" s="32">
        <f t="shared" si="423"/>
        <v>45617</v>
      </c>
      <c r="F9076" s="51">
        <f t="shared" si="424"/>
        <v>0.70833333333333337</v>
      </c>
      <c r="G9076" s="33">
        <f t="shared" si="425"/>
        <v>45617.708333333336</v>
      </c>
    </row>
    <row r="9077" spans="1:7" x14ac:dyDescent="0.45">
      <c r="A9077">
        <v>1.3576999999999999</v>
      </c>
      <c r="B9077">
        <v>8.1</v>
      </c>
      <c r="C9077" t="s">
        <v>8623</v>
      </c>
      <c r="D9077" t="s">
        <v>8624</v>
      </c>
      <c r="E9077" s="32">
        <f t="shared" si="423"/>
        <v>45617</v>
      </c>
      <c r="F9077" s="51">
        <f t="shared" si="424"/>
        <v>0.72916666666666663</v>
      </c>
      <c r="G9077" s="33">
        <f t="shared" si="425"/>
        <v>45617.729166666664</v>
      </c>
    </row>
    <row r="9078" spans="1:7" x14ac:dyDescent="0.45">
      <c r="A9078">
        <v>1.7841</v>
      </c>
      <c r="B9078">
        <v>10.64</v>
      </c>
      <c r="C9078" t="s">
        <v>8624</v>
      </c>
      <c r="D9078" t="s">
        <v>8625</v>
      </c>
      <c r="E9078" s="32">
        <f t="shared" si="423"/>
        <v>45617</v>
      </c>
      <c r="F9078" s="51">
        <f t="shared" si="424"/>
        <v>0.75</v>
      </c>
      <c r="G9078" s="33">
        <f t="shared" si="425"/>
        <v>45617.75</v>
      </c>
    </row>
    <row r="9079" spans="1:7" x14ac:dyDescent="0.45">
      <c r="A9079">
        <v>1.8402000000000001</v>
      </c>
      <c r="B9079">
        <v>10.98</v>
      </c>
      <c r="C9079" t="s">
        <v>8625</v>
      </c>
      <c r="D9079" t="s">
        <v>8626</v>
      </c>
      <c r="E9079" s="32">
        <f t="shared" si="423"/>
        <v>45617</v>
      </c>
      <c r="F9079" s="51">
        <f t="shared" si="424"/>
        <v>0.77083333333333337</v>
      </c>
      <c r="G9079" s="33">
        <f t="shared" si="425"/>
        <v>45617.770833333336</v>
      </c>
    </row>
    <row r="9080" spans="1:7" x14ac:dyDescent="0.45">
      <c r="A9080">
        <v>2.8948999999999998</v>
      </c>
      <c r="B9080">
        <v>17.27</v>
      </c>
      <c r="C9080" t="s">
        <v>8626</v>
      </c>
      <c r="D9080" t="s">
        <v>8627</v>
      </c>
      <c r="E9080" s="32">
        <f t="shared" si="423"/>
        <v>45617</v>
      </c>
      <c r="F9080" s="51">
        <f t="shared" si="424"/>
        <v>0.79166666666666663</v>
      </c>
      <c r="G9080" s="33">
        <f t="shared" si="425"/>
        <v>45617.791666666664</v>
      </c>
    </row>
    <row r="9081" spans="1:7" x14ac:dyDescent="0.45">
      <c r="A9081">
        <v>1.8402000000000001</v>
      </c>
      <c r="B9081">
        <v>10.98</v>
      </c>
      <c r="C9081" t="s">
        <v>8627</v>
      </c>
      <c r="D9081" t="s">
        <v>8628</v>
      </c>
      <c r="E9081" s="32">
        <f t="shared" si="423"/>
        <v>45617</v>
      </c>
      <c r="F9081" s="51">
        <f t="shared" si="424"/>
        <v>0.8125</v>
      </c>
      <c r="G9081" s="33">
        <f t="shared" si="425"/>
        <v>45617.8125</v>
      </c>
    </row>
    <row r="9082" spans="1:7" x14ac:dyDescent="0.45">
      <c r="A9082">
        <v>2.0870000000000002</v>
      </c>
      <c r="B9082">
        <v>12.45</v>
      </c>
      <c r="C9082" t="s">
        <v>8628</v>
      </c>
      <c r="D9082" t="s">
        <v>8629</v>
      </c>
      <c r="E9082" s="32">
        <f t="shared" si="423"/>
        <v>45617</v>
      </c>
      <c r="F9082" s="51">
        <f t="shared" si="424"/>
        <v>0.83333333333333337</v>
      </c>
      <c r="G9082" s="33">
        <f t="shared" si="425"/>
        <v>45617.833333333336</v>
      </c>
    </row>
    <row r="9083" spans="1:7" x14ac:dyDescent="0.45">
      <c r="A9083">
        <v>1.8065</v>
      </c>
      <c r="B9083">
        <v>10.78</v>
      </c>
      <c r="C9083" t="s">
        <v>8629</v>
      </c>
      <c r="D9083" t="s">
        <v>8630</v>
      </c>
      <c r="E9083" s="32">
        <f t="shared" si="423"/>
        <v>45617</v>
      </c>
      <c r="F9083" s="51">
        <f t="shared" si="424"/>
        <v>0.85416666666666663</v>
      </c>
      <c r="G9083" s="33">
        <f t="shared" si="425"/>
        <v>45617.854166666664</v>
      </c>
    </row>
    <row r="9084" spans="1:7" x14ac:dyDescent="0.45">
      <c r="A9084">
        <v>1.6607000000000001</v>
      </c>
      <c r="B9084">
        <v>9.91</v>
      </c>
      <c r="C9084" t="s">
        <v>8630</v>
      </c>
      <c r="D9084" t="s">
        <v>8631</v>
      </c>
      <c r="E9084" s="32">
        <f t="shared" si="423"/>
        <v>45617</v>
      </c>
      <c r="F9084" s="51">
        <f t="shared" si="424"/>
        <v>0.875</v>
      </c>
      <c r="G9084" s="33">
        <f t="shared" si="425"/>
        <v>45617.875</v>
      </c>
    </row>
    <row r="9085" spans="1:7" x14ac:dyDescent="0.45">
      <c r="A9085">
        <v>1.4137999999999999</v>
      </c>
      <c r="B9085">
        <v>8.43</v>
      </c>
      <c r="C9085" t="s">
        <v>8631</v>
      </c>
      <c r="D9085" t="s">
        <v>8632</v>
      </c>
      <c r="E9085" s="32">
        <f t="shared" si="423"/>
        <v>45617</v>
      </c>
      <c r="F9085" s="51">
        <f t="shared" si="424"/>
        <v>0.89583333333333337</v>
      </c>
      <c r="G9085" s="33">
        <f t="shared" si="425"/>
        <v>45617.895833333336</v>
      </c>
    </row>
    <row r="9086" spans="1:7" x14ac:dyDescent="0.45">
      <c r="A9086">
        <v>0.87519999999999998</v>
      </c>
      <c r="B9086">
        <v>5.22</v>
      </c>
      <c r="C9086" t="s">
        <v>8632</v>
      </c>
      <c r="D9086" t="s">
        <v>8633</v>
      </c>
      <c r="E9086" s="32">
        <f t="shared" si="423"/>
        <v>45617</v>
      </c>
      <c r="F9086" s="51">
        <f t="shared" si="424"/>
        <v>0.91666666666666663</v>
      </c>
      <c r="G9086" s="33">
        <f t="shared" si="425"/>
        <v>45617.916666666664</v>
      </c>
    </row>
    <row r="9087" spans="1:7" x14ac:dyDescent="0.45">
      <c r="A9087">
        <v>0.2132</v>
      </c>
      <c r="B9087">
        <v>1.27</v>
      </c>
      <c r="C9087" t="s">
        <v>8633</v>
      </c>
      <c r="D9087" t="s">
        <v>8634</v>
      </c>
      <c r="E9087" s="32">
        <f t="shared" si="423"/>
        <v>45617</v>
      </c>
      <c r="F9087" s="51">
        <f t="shared" si="424"/>
        <v>0.9375</v>
      </c>
      <c r="G9087" s="33">
        <f t="shared" si="425"/>
        <v>45617.9375</v>
      </c>
    </row>
    <row r="9088" spans="1:7" x14ac:dyDescent="0.45">
      <c r="A9088">
        <v>0.24690000000000001</v>
      </c>
      <c r="B9088">
        <v>1.47</v>
      </c>
      <c r="C9088" t="s">
        <v>8634</v>
      </c>
      <c r="D9088" t="s">
        <v>8635</v>
      </c>
      <c r="E9088" s="32">
        <f t="shared" si="423"/>
        <v>45617</v>
      </c>
      <c r="F9088" s="51">
        <f t="shared" si="424"/>
        <v>0.95833333333333337</v>
      </c>
      <c r="G9088" s="33">
        <f t="shared" si="425"/>
        <v>45617.958333333336</v>
      </c>
    </row>
    <row r="9089" spans="1:7" x14ac:dyDescent="0.45">
      <c r="A9089">
        <v>0.2132</v>
      </c>
      <c r="B9089">
        <v>1.27</v>
      </c>
      <c r="C9089" t="s">
        <v>8635</v>
      </c>
      <c r="D9089" t="s">
        <v>8636</v>
      </c>
      <c r="E9089" s="32">
        <f t="shared" si="423"/>
        <v>45617</v>
      </c>
      <c r="F9089" s="51">
        <f t="shared" si="424"/>
        <v>0.97916666666666663</v>
      </c>
      <c r="G9089" s="33">
        <f t="shared" si="425"/>
        <v>45617.979166666664</v>
      </c>
    </row>
    <row r="9090" spans="1:7" x14ac:dyDescent="0.45">
      <c r="A9090">
        <v>0</v>
      </c>
      <c r="B9090">
        <v>0</v>
      </c>
      <c r="C9090" t="s">
        <v>8636</v>
      </c>
      <c r="D9090" t="s">
        <v>8637</v>
      </c>
      <c r="E9090" s="32">
        <f t="shared" si="423"/>
        <v>45618</v>
      </c>
      <c r="F9090" s="51">
        <f t="shared" si="424"/>
        <v>0</v>
      </c>
      <c r="G9090" s="33">
        <f t="shared" si="425"/>
        <v>45618</v>
      </c>
    </row>
    <row r="9091" spans="1:7" x14ac:dyDescent="0.45">
      <c r="A9091">
        <v>0</v>
      </c>
      <c r="B9091">
        <v>0</v>
      </c>
      <c r="C9091" t="s">
        <v>8637</v>
      </c>
      <c r="D9091" t="s">
        <v>8638</v>
      </c>
      <c r="E9091" s="32">
        <f t="shared" si="423"/>
        <v>45618</v>
      </c>
      <c r="F9091" s="51">
        <f t="shared" si="424"/>
        <v>2.0833333333333332E-2</v>
      </c>
      <c r="G9091" s="33">
        <f t="shared" si="425"/>
        <v>45618.020833333336</v>
      </c>
    </row>
    <row r="9092" spans="1:7" x14ac:dyDescent="0.45">
      <c r="A9092">
        <v>0</v>
      </c>
      <c r="B9092">
        <v>0</v>
      </c>
      <c r="C9092" t="s">
        <v>8638</v>
      </c>
      <c r="D9092" t="s">
        <v>8639</v>
      </c>
      <c r="E9092" s="32">
        <f t="shared" ref="E9092:E9155" si="426">DATE(MID(C9092,2,4),MID(C9092,7,2),MID(C9092,10,2))</f>
        <v>45618</v>
      </c>
      <c r="F9092" s="51">
        <f t="shared" ref="F9092:F9155" si="427">TIME(MID(C9092,13,2),MID(C9092,16,2),0)</f>
        <v>4.1666666666666664E-2</v>
      </c>
      <c r="G9092" s="33">
        <f t="shared" ref="G9092:G9155" si="428">E9092+F9092</f>
        <v>45618.041666666664</v>
      </c>
    </row>
    <row r="9093" spans="1:7" x14ac:dyDescent="0.45">
      <c r="A9093">
        <v>0</v>
      </c>
      <c r="B9093">
        <v>0</v>
      </c>
      <c r="C9093" t="s">
        <v>8639</v>
      </c>
      <c r="D9093" t="s">
        <v>8640</v>
      </c>
      <c r="E9093" s="32">
        <f t="shared" si="426"/>
        <v>45618</v>
      </c>
      <c r="F9093" s="51">
        <f t="shared" si="427"/>
        <v>6.25E-2</v>
      </c>
      <c r="G9093" s="33">
        <f t="shared" si="428"/>
        <v>45618.0625</v>
      </c>
    </row>
    <row r="9094" spans="1:7" x14ac:dyDescent="0.45">
      <c r="A9094">
        <v>0</v>
      </c>
      <c r="B9094">
        <v>0</v>
      </c>
      <c r="C9094" t="s">
        <v>8640</v>
      </c>
      <c r="D9094" t="s">
        <v>8641</v>
      </c>
      <c r="E9094" s="32">
        <f t="shared" si="426"/>
        <v>45618</v>
      </c>
      <c r="F9094" s="51">
        <f t="shared" si="427"/>
        <v>8.3333333333333329E-2</v>
      </c>
      <c r="G9094" s="33">
        <f t="shared" si="428"/>
        <v>45618.083333333336</v>
      </c>
    </row>
    <row r="9095" spans="1:7" x14ac:dyDescent="0.45">
      <c r="A9095">
        <v>0</v>
      </c>
      <c r="B9095">
        <v>0</v>
      </c>
      <c r="C9095" t="s">
        <v>8641</v>
      </c>
      <c r="D9095" t="s">
        <v>8642</v>
      </c>
      <c r="E9095" s="32">
        <f t="shared" si="426"/>
        <v>45618</v>
      </c>
      <c r="F9095" s="51">
        <f t="shared" si="427"/>
        <v>0.10416666666666667</v>
      </c>
      <c r="G9095" s="33">
        <f t="shared" si="428"/>
        <v>45618.104166666664</v>
      </c>
    </row>
    <row r="9096" spans="1:7" x14ac:dyDescent="0.45">
      <c r="A9096">
        <v>0</v>
      </c>
      <c r="B9096">
        <v>0</v>
      </c>
      <c r="C9096" t="s">
        <v>8642</v>
      </c>
      <c r="D9096" t="s">
        <v>8643</v>
      </c>
      <c r="E9096" s="32">
        <f t="shared" si="426"/>
        <v>45618</v>
      </c>
      <c r="F9096" s="51">
        <f t="shared" si="427"/>
        <v>0.125</v>
      </c>
      <c r="G9096" s="33">
        <f t="shared" si="428"/>
        <v>45618.125</v>
      </c>
    </row>
    <row r="9097" spans="1:7" x14ac:dyDescent="0.45">
      <c r="A9097">
        <v>0</v>
      </c>
      <c r="B9097">
        <v>0</v>
      </c>
      <c r="C9097" t="s">
        <v>8643</v>
      </c>
      <c r="D9097" t="s">
        <v>8644</v>
      </c>
      <c r="E9097" s="32">
        <f t="shared" si="426"/>
        <v>45618</v>
      </c>
      <c r="F9097" s="51">
        <f t="shared" si="427"/>
        <v>0.14583333333333334</v>
      </c>
      <c r="G9097" s="33">
        <f t="shared" si="428"/>
        <v>45618.145833333336</v>
      </c>
    </row>
    <row r="9098" spans="1:7" x14ac:dyDescent="0.45">
      <c r="A9098">
        <v>0</v>
      </c>
      <c r="B9098">
        <v>0</v>
      </c>
      <c r="C9098" t="s">
        <v>8644</v>
      </c>
      <c r="D9098" t="s">
        <v>8645</v>
      </c>
      <c r="E9098" s="32">
        <f t="shared" si="426"/>
        <v>45618</v>
      </c>
      <c r="F9098" s="51">
        <f t="shared" si="427"/>
        <v>0.16666666666666666</v>
      </c>
      <c r="G9098" s="33">
        <f t="shared" si="428"/>
        <v>45618.166666666664</v>
      </c>
    </row>
    <row r="9099" spans="1:7" x14ac:dyDescent="0.45">
      <c r="A9099">
        <v>0</v>
      </c>
      <c r="B9099">
        <v>0</v>
      </c>
      <c r="C9099" t="s">
        <v>8645</v>
      </c>
      <c r="D9099" t="s">
        <v>8646</v>
      </c>
      <c r="E9099" s="32">
        <f t="shared" si="426"/>
        <v>45618</v>
      </c>
      <c r="F9099" s="51">
        <f t="shared" si="427"/>
        <v>0.1875</v>
      </c>
      <c r="G9099" s="33">
        <f t="shared" si="428"/>
        <v>45618.1875</v>
      </c>
    </row>
    <row r="9100" spans="1:7" x14ac:dyDescent="0.45">
      <c r="A9100">
        <v>0</v>
      </c>
      <c r="B9100">
        <v>0</v>
      </c>
      <c r="C9100" t="s">
        <v>8646</v>
      </c>
      <c r="D9100" t="s">
        <v>8647</v>
      </c>
      <c r="E9100" s="32">
        <f t="shared" si="426"/>
        <v>45618</v>
      </c>
      <c r="F9100" s="51">
        <f t="shared" si="427"/>
        <v>0.20833333333333334</v>
      </c>
      <c r="G9100" s="33">
        <f t="shared" si="428"/>
        <v>45618.208333333336</v>
      </c>
    </row>
    <row r="9101" spans="1:7" x14ac:dyDescent="0.45">
      <c r="A9101">
        <v>0</v>
      </c>
      <c r="B9101">
        <v>0</v>
      </c>
      <c r="C9101" t="s">
        <v>8647</v>
      </c>
      <c r="D9101" t="s">
        <v>8648</v>
      </c>
      <c r="E9101" s="32">
        <f t="shared" si="426"/>
        <v>45618</v>
      </c>
      <c r="F9101" s="51">
        <f t="shared" si="427"/>
        <v>0.22916666666666666</v>
      </c>
      <c r="G9101" s="33">
        <f t="shared" si="428"/>
        <v>45618.229166666664</v>
      </c>
    </row>
    <row r="9102" spans="1:7" x14ac:dyDescent="0.45">
      <c r="A9102">
        <v>0</v>
      </c>
      <c r="B9102">
        <v>0</v>
      </c>
      <c r="C9102" t="s">
        <v>8648</v>
      </c>
      <c r="D9102" t="s">
        <v>8649</v>
      </c>
      <c r="E9102" s="32">
        <f t="shared" si="426"/>
        <v>45618</v>
      </c>
      <c r="F9102" s="51">
        <f t="shared" si="427"/>
        <v>0.25</v>
      </c>
      <c r="G9102" s="33">
        <f t="shared" si="428"/>
        <v>45618.25</v>
      </c>
    </row>
    <row r="9103" spans="1:7" x14ac:dyDescent="0.45">
      <c r="A9103">
        <v>0</v>
      </c>
      <c r="B9103">
        <v>0</v>
      </c>
      <c r="C9103" t="s">
        <v>8649</v>
      </c>
      <c r="D9103" t="s">
        <v>8650</v>
      </c>
      <c r="E9103" s="32">
        <f t="shared" si="426"/>
        <v>45618</v>
      </c>
      <c r="F9103" s="51">
        <f t="shared" si="427"/>
        <v>0.27083333333333331</v>
      </c>
      <c r="G9103" s="33">
        <f t="shared" si="428"/>
        <v>45618.270833333336</v>
      </c>
    </row>
    <row r="9104" spans="1:7" x14ac:dyDescent="0.45">
      <c r="A9104">
        <v>0</v>
      </c>
      <c r="B9104">
        <v>0</v>
      </c>
      <c r="C9104" t="s">
        <v>8650</v>
      </c>
      <c r="D9104" t="s">
        <v>8651</v>
      </c>
      <c r="E9104" s="32">
        <f t="shared" si="426"/>
        <v>45618</v>
      </c>
      <c r="F9104" s="51">
        <f t="shared" si="427"/>
        <v>0.29166666666666669</v>
      </c>
      <c r="G9104" s="33">
        <f t="shared" si="428"/>
        <v>45618.291666666664</v>
      </c>
    </row>
    <row r="9105" spans="1:7" x14ac:dyDescent="0.45">
      <c r="A9105">
        <v>0</v>
      </c>
      <c r="B9105">
        <v>0</v>
      </c>
      <c r="C9105" t="s">
        <v>8651</v>
      </c>
      <c r="D9105" t="s">
        <v>8652</v>
      </c>
      <c r="E9105" s="32">
        <f t="shared" si="426"/>
        <v>45618</v>
      </c>
      <c r="F9105" s="51">
        <f t="shared" si="427"/>
        <v>0.3125</v>
      </c>
      <c r="G9105" s="33">
        <f t="shared" si="428"/>
        <v>45618.3125</v>
      </c>
    </row>
    <row r="9106" spans="1:7" x14ac:dyDescent="0.45">
      <c r="A9106">
        <v>1.5932999999999999</v>
      </c>
      <c r="B9106">
        <v>9.51</v>
      </c>
      <c r="C9106" t="s">
        <v>8652</v>
      </c>
      <c r="D9106" t="s">
        <v>8653</v>
      </c>
      <c r="E9106" s="32">
        <f t="shared" si="426"/>
        <v>45618</v>
      </c>
      <c r="F9106" s="51">
        <f t="shared" si="427"/>
        <v>0.33333333333333331</v>
      </c>
      <c r="G9106" s="33">
        <f t="shared" si="428"/>
        <v>45618.333333333336</v>
      </c>
    </row>
    <row r="9107" spans="1:7" x14ac:dyDescent="0.45">
      <c r="A9107">
        <v>2.24E-2</v>
      </c>
      <c r="B9107">
        <v>0.13</v>
      </c>
      <c r="C9107" t="s">
        <v>8653</v>
      </c>
      <c r="D9107" t="s">
        <v>8654</v>
      </c>
      <c r="E9107" s="32">
        <f t="shared" si="426"/>
        <v>45618</v>
      </c>
      <c r="F9107" s="51">
        <f t="shared" si="427"/>
        <v>0.35416666666666669</v>
      </c>
      <c r="G9107" s="33">
        <f t="shared" si="428"/>
        <v>45618.354166666664</v>
      </c>
    </row>
    <row r="9108" spans="1:7" x14ac:dyDescent="0.45">
      <c r="A9108">
        <v>4.7239000000000004</v>
      </c>
      <c r="B9108">
        <v>28.18</v>
      </c>
      <c r="C9108" t="s">
        <v>8654</v>
      </c>
      <c r="D9108" t="s">
        <v>8655</v>
      </c>
      <c r="E9108" s="32">
        <f t="shared" si="426"/>
        <v>45618</v>
      </c>
      <c r="F9108" s="51">
        <f t="shared" si="427"/>
        <v>0.375</v>
      </c>
      <c r="G9108" s="33">
        <f t="shared" si="428"/>
        <v>45618.375</v>
      </c>
    </row>
    <row r="9109" spans="1:7" x14ac:dyDescent="0.45">
      <c r="A9109">
        <v>1.4587000000000001</v>
      </c>
      <c r="B9109">
        <v>8.6999999999999993</v>
      </c>
      <c r="C9109" t="s">
        <v>8655</v>
      </c>
      <c r="D9109" t="s">
        <v>8656</v>
      </c>
      <c r="E9109" s="32">
        <f t="shared" si="426"/>
        <v>45618</v>
      </c>
      <c r="F9109" s="51">
        <f t="shared" si="427"/>
        <v>0.39583333333333331</v>
      </c>
      <c r="G9109" s="33">
        <f t="shared" si="428"/>
        <v>45618.395833333336</v>
      </c>
    </row>
    <row r="9110" spans="1:7" x14ac:dyDescent="0.45">
      <c r="A9110">
        <v>1.2679</v>
      </c>
      <c r="B9110">
        <v>7.56</v>
      </c>
      <c r="C9110" t="s">
        <v>8656</v>
      </c>
      <c r="D9110" t="s">
        <v>8657</v>
      </c>
      <c r="E9110" s="32">
        <f t="shared" si="426"/>
        <v>45618</v>
      </c>
      <c r="F9110" s="51">
        <f t="shared" si="427"/>
        <v>0.41666666666666669</v>
      </c>
      <c r="G9110" s="33">
        <f t="shared" si="428"/>
        <v>45618.416666666664</v>
      </c>
    </row>
    <row r="9111" spans="1:7" x14ac:dyDescent="0.45">
      <c r="A9111">
        <v>0.84150000000000003</v>
      </c>
      <c r="B9111">
        <v>5.0199999999999996</v>
      </c>
      <c r="C9111" t="s">
        <v>8657</v>
      </c>
      <c r="D9111" t="s">
        <v>8658</v>
      </c>
      <c r="E9111" s="32">
        <f t="shared" si="426"/>
        <v>45618</v>
      </c>
      <c r="F9111" s="51">
        <f t="shared" si="427"/>
        <v>0.4375</v>
      </c>
      <c r="G9111" s="33">
        <f t="shared" si="428"/>
        <v>45618.4375</v>
      </c>
    </row>
    <row r="9112" spans="1:7" x14ac:dyDescent="0.45">
      <c r="A9112">
        <v>0.2356</v>
      </c>
      <c r="B9112">
        <v>1.41</v>
      </c>
      <c r="C9112" t="s">
        <v>8658</v>
      </c>
      <c r="D9112" t="s">
        <v>8659</v>
      </c>
      <c r="E9112" s="32">
        <f t="shared" si="426"/>
        <v>45618</v>
      </c>
      <c r="F9112" s="51">
        <f t="shared" si="427"/>
        <v>0.45833333333333331</v>
      </c>
      <c r="G9112" s="33">
        <f t="shared" si="428"/>
        <v>45618.458333333336</v>
      </c>
    </row>
    <row r="9113" spans="1:7" x14ac:dyDescent="0.45">
      <c r="A9113">
        <v>1.3465</v>
      </c>
      <c r="B9113">
        <v>8.0299999999999994</v>
      </c>
      <c r="C9113" t="s">
        <v>8659</v>
      </c>
      <c r="D9113" t="s">
        <v>8660</v>
      </c>
      <c r="E9113" s="32">
        <f t="shared" si="426"/>
        <v>45618</v>
      </c>
      <c r="F9113" s="51">
        <f t="shared" si="427"/>
        <v>0.47916666666666669</v>
      </c>
      <c r="G9113" s="33">
        <f t="shared" si="428"/>
        <v>45618.479166666664</v>
      </c>
    </row>
    <row r="9114" spans="1:7" x14ac:dyDescent="0.45">
      <c r="A9114">
        <v>1.2343</v>
      </c>
      <c r="B9114">
        <v>7.36</v>
      </c>
      <c r="C9114" t="s">
        <v>8660</v>
      </c>
      <c r="D9114" t="s">
        <v>8661</v>
      </c>
      <c r="E9114" s="32">
        <f t="shared" si="426"/>
        <v>45618</v>
      </c>
      <c r="F9114" s="51">
        <f t="shared" si="427"/>
        <v>0.5</v>
      </c>
      <c r="G9114" s="33">
        <f t="shared" si="428"/>
        <v>45618.5</v>
      </c>
    </row>
    <row r="9115" spans="1:7" x14ac:dyDescent="0.45">
      <c r="A9115">
        <v>0.72929999999999995</v>
      </c>
      <c r="B9115">
        <v>4.3499999999999996</v>
      </c>
      <c r="C9115" t="s">
        <v>8661</v>
      </c>
      <c r="D9115" t="s">
        <v>8662</v>
      </c>
      <c r="E9115" s="32">
        <f t="shared" si="426"/>
        <v>45618</v>
      </c>
      <c r="F9115" s="51">
        <f t="shared" si="427"/>
        <v>0.52083333333333337</v>
      </c>
      <c r="G9115" s="33">
        <f t="shared" si="428"/>
        <v>45618.520833333336</v>
      </c>
    </row>
    <row r="9116" spans="1:7" x14ac:dyDescent="0.45">
      <c r="A9116">
        <v>0.71809999999999996</v>
      </c>
      <c r="B9116">
        <v>4.28</v>
      </c>
      <c r="C9116" t="s">
        <v>8662</v>
      </c>
      <c r="D9116" t="s">
        <v>8663</v>
      </c>
      <c r="E9116" s="32">
        <f t="shared" si="426"/>
        <v>45618</v>
      </c>
      <c r="F9116" s="51">
        <f t="shared" si="427"/>
        <v>0.54166666666666663</v>
      </c>
      <c r="G9116" s="33">
        <f t="shared" si="428"/>
        <v>45618.541666666664</v>
      </c>
    </row>
    <row r="9117" spans="1:7" x14ac:dyDescent="0.45">
      <c r="A9117">
        <v>0.75180000000000002</v>
      </c>
      <c r="B9117">
        <v>4.49</v>
      </c>
      <c r="C9117" t="s">
        <v>8663</v>
      </c>
      <c r="D9117" t="s">
        <v>8664</v>
      </c>
      <c r="E9117" s="32">
        <f t="shared" si="426"/>
        <v>45618</v>
      </c>
      <c r="F9117" s="51">
        <f t="shared" si="427"/>
        <v>0.5625</v>
      </c>
      <c r="G9117" s="33">
        <f t="shared" si="428"/>
        <v>45618.5625</v>
      </c>
    </row>
    <row r="9118" spans="1:7" x14ac:dyDescent="0.45">
      <c r="A9118">
        <v>0.69569999999999999</v>
      </c>
      <c r="B9118">
        <v>4.1500000000000004</v>
      </c>
      <c r="C9118" t="s">
        <v>8664</v>
      </c>
      <c r="D9118" t="s">
        <v>8665</v>
      </c>
      <c r="E9118" s="32">
        <f t="shared" si="426"/>
        <v>45618</v>
      </c>
      <c r="F9118" s="51">
        <f t="shared" si="427"/>
        <v>0.58333333333333337</v>
      </c>
      <c r="G9118" s="33">
        <f t="shared" si="428"/>
        <v>45618.583333333336</v>
      </c>
    </row>
    <row r="9119" spans="1:7" x14ac:dyDescent="0.45">
      <c r="A9119">
        <v>1.1556999999999999</v>
      </c>
      <c r="B9119">
        <v>6.89</v>
      </c>
      <c r="C9119" t="s">
        <v>8665</v>
      </c>
      <c r="D9119" t="s">
        <v>8666</v>
      </c>
      <c r="E9119" s="32">
        <f t="shared" si="426"/>
        <v>45618</v>
      </c>
      <c r="F9119" s="51">
        <f t="shared" si="427"/>
        <v>0.60416666666666663</v>
      </c>
      <c r="G9119" s="33">
        <f t="shared" si="428"/>
        <v>45618.604166666664</v>
      </c>
    </row>
    <row r="9120" spans="1:7" x14ac:dyDescent="0.45">
      <c r="A9120">
        <v>0.39269999999999999</v>
      </c>
      <c r="B9120">
        <v>2.34</v>
      </c>
      <c r="C9120" t="s">
        <v>8666</v>
      </c>
      <c r="D9120" t="s">
        <v>8667</v>
      </c>
      <c r="E9120" s="32">
        <f t="shared" si="426"/>
        <v>45618</v>
      </c>
      <c r="F9120" s="51">
        <f t="shared" si="427"/>
        <v>0.625</v>
      </c>
      <c r="G9120" s="33">
        <f t="shared" si="428"/>
        <v>45618.625</v>
      </c>
    </row>
    <row r="9121" spans="1:7" x14ac:dyDescent="0.45">
      <c r="A9121">
        <v>1.2005999999999999</v>
      </c>
      <c r="B9121">
        <v>7.16</v>
      </c>
      <c r="C9121" t="s">
        <v>8667</v>
      </c>
      <c r="D9121" t="s">
        <v>8668</v>
      </c>
      <c r="E9121" s="32">
        <f t="shared" si="426"/>
        <v>45618</v>
      </c>
      <c r="F9121" s="51">
        <f t="shared" si="427"/>
        <v>0.64583333333333337</v>
      </c>
      <c r="G9121" s="33">
        <f t="shared" si="428"/>
        <v>45618.645833333336</v>
      </c>
    </row>
    <row r="9122" spans="1:7" x14ac:dyDescent="0.45">
      <c r="A9122">
        <v>3.1193</v>
      </c>
      <c r="B9122">
        <v>18.61</v>
      </c>
      <c r="C9122" t="s">
        <v>8668</v>
      </c>
      <c r="D9122" t="s">
        <v>8669</v>
      </c>
      <c r="E9122" s="32">
        <f t="shared" si="426"/>
        <v>45618</v>
      </c>
      <c r="F9122" s="51">
        <f t="shared" si="427"/>
        <v>0.66666666666666663</v>
      </c>
      <c r="G9122" s="33">
        <f t="shared" si="428"/>
        <v>45618.666666666664</v>
      </c>
    </row>
    <row r="9123" spans="1:7" x14ac:dyDescent="0.45">
      <c r="A9123">
        <v>1.829</v>
      </c>
      <c r="B9123">
        <v>10.91</v>
      </c>
      <c r="C9123" t="s">
        <v>8669</v>
      </c>
      <c r="D9123" t="s">
        <v>8670</v>
      </c>
      <c r="E9123" s="32">
        <f t="shared" si="426"/>
        <v>45618</v>
      </c>
      <c r="F9123" s="51">
        <f t="shared" si="427"/>
        <v>0.6875</v>
      </c>
      <c r="G9123" s="33">
        <f t="shared" si="428"/>
        <v>45618.6875</v>
      </c>
    </row>
    <row r="9124" spans="1:7" x14ac:dyDescent="0.45">
      <c r="A9124">
        <v>1.4699</v>
      </c>
      <c r="B9124">
        <v>8.77</v>
      </c>
      <c r="C9124" t="s">
        <v>8670</v>
      </c>
      <c r="D9124" t="s">
        <v>8671</v>
      </c>
      <c r="E9124" s="32">
        <f t="shared" si="426"/>
        <v>45618</v>
      </c>
      <c r="F9124" s="51">
        <f t="shared" si="427"/>
        <v>0.70833333333333337</v>
      </c>
      <c r="G9124" s="33">
        <f t="shared" si="428"/>
        <v>45618.708333333336</v>
      </c>
    </row>
    <row r="9125" spans="1:7" x14ac:dyDescent="0.45">
      <c r="A9125">
        <v>1.7841</v>
      </c>
      <c r="B9125">
        <v>10.64</v>
      </c>
      <c r="C9125" t="s">
        <v>8671</v>
      </c>
      <c r="D9125" t="s">
        <v>8672</v>
      </c>
      <c r="E9125" s="32">
        <f t="shared" si="426"/>
        <v>45618</v>
      </c>
      <c r="F9125" s="51">
        <f t="shared" si="427"/>
        <v>0.72916666666666663</v>
      </c>
      <c r="G9125" s="33">
        <f t="shared" si="428"/>
        <v>45618.729166666664</v>
      </c>
    </row>
    <row r="9126" spans="1:7" x14ac:dyDescent="0.45">
      <c r="A9126">
        <v>1.7728999999999999</v>
      </c>
      <c r="B9126">
        <v>10.58</v>
      </c>
      <c r="C9126" t="s">
        <v>8672</v>
      </c>
      <c r="D9126" t="s">
        <v>8673</v>
      </c>
      <c r="E9126" s="32">
        <f t="shared" si="426"/>
        <v>45618</v>
      </c>
      <c r="F9126" s="51">
        <f t="shared" si="427"/>
        <v>0.75</v>
      </c>
      <c r="G9126" s="33">
        <f t="shared" si="428"/>
        <v>45618.75</v>
      </c>
    </row>
    <row r="9127" spans="1:7" x14ac:dyDescent="0.45">
      <c r="A9127">
        <v>1.5147999999999999</v>
      </c>
      <c r="B9127">
        <v>9.0399999999999991</v>
      </c>
      <c r="C9127" t="s">
        <v>8673</v>
      </c>
      <c r="D9127" t="s">
        <v>8674</v>
      </c>
      <c r="E9127" s="32">
        <f t="shared" si="426"/>
        <v>45618</v>
      </c>
      <c r="F9127" s="51">
        <f t="shared" si="427"/>
        <v>0.77083333333333337</v>
      </c>
      <c r="G9127" s="33">
        <f t="shared" si="428"/>
        <v>45618.770833333336</v>
      </c>
    </row>
    <row r="9128" spans="1:7" x14ac:dyDescent="0.45">
      <c r="A9128">
        <v>1.4923</v>
      </c>
      <c r="B9128">
        <v>8.9</v>
      </c>
      <c r="C9128" t="s">
        <v>8674</v>
      </c>
      <c r="D9128" t="s">
        <v>8675</v>
      </c>
      <c r="E9128" s="32">
        <f t="shared" si="426"/>
        <v>45618</v>
      </c>
      <c r="F9128" s="51">
        <f t="shared" si="427"/>
        <v>0.79166666666666663</v>
      </c>
      <c r="G9128" s="33">
        <f t="shared" si="428"/>
        <v>45618.791666666664</v>
      </c>
    </row>
    <row r="9129" spans="1:7" x14ac:dyDescent="0.45">
      <c r="A9129">
        <v>1.2005999999999999</v>
      </c>
      <c r="B9129">
        <v>7.16</v>
      </c>
      <c r="C9129" t="s">
        <v>8675</v>
      </c>
      <c r="D9129" t="s">
        <v>8676</v>
      </c>
      <c r="E9129" s="32">
        <f t="shared" si="426"/>
        <v>45618</v>
      </c>
      <c r="F9129" s="51">
        <f t="shared" si="427"/>
        <v>0.8125</v>
      </c>
      <c r="G9129" s="33">
        <f t="shared" si="428"/>
        <v>45618.8125</v>
      </c>
    </row>
    <row r="9130" spans="1:7" x14ac:dyDescent="0.45">
      <c r="A9130">
        <v>1.1669</v>
      </c>
      <c r="B9130">
        <v>6.96</v>
      </c>
      <c r="C9130" t="s">
        <v>8676</v>
      </c>
      <c r="D9130" t="s">
        <v>8677</v>
      </c>
      <c r="E9130" s="32">
        <f t="shared" si="426"/>
        <v>45618</v>
      </c>
      <c r="F9130" s="51">
        <f t="shared" si="427"/>
        <v>0.83333333333333337</v>
      </c>
      <c r="G9130" s="33">
        <f t="shared" si="428"/>
        <v>45618.833333333336</v>
      </c>
    </row>
    <row r="9131" spans="1:7" x14ac:dyDescent="0.45">
      <c r="A9131">
        <v>1.2005999999999999</v>
      </c>
      <c r="B9131">
        <v>7.16</v>
      </c>
      <c r="C9131" t="s">
        <v>8677</v>
      </c>
      <c r="D9131" t="s">
        <v>8678</v>
      </c>
      <c r="E9131" s="32">
        <f t="shared" si="426"/>
        <v>45618</v>
      </c>
      <c r="F9131" s="51">
        <f t="shared" si="427"/>
        <v>0.85416666666666663</v>
      </c>
      <c r="G9131" s="33">
        <f t="shared" si="428"/>
        <v>45618.854166666664</v>
      </c>
    </row>
    <row r="9132" spans="1:7" x14ac:dyDescent="0.45">
      <c r="A9132">
        <v>1.0884</v>
      </c>
      <c r="B9132">
        <v>6.49</v>
      </c>
      <c r="C9132" t="s">
        <v>8678</v>
      </c>
      <c r="D9132" t="s">
        <v>8679</v>
      </c>
      <c r="E9132" s="32">
        <f t="shared" si="426"/>
        <v>45618</v>
      </c>
      <c r="F9132" s="51">
        <f t="shared" si="427"/>
        <v>0.875</v>
      </c>
      <c r="G9132" s="33">
        <f t="shared" si="428"/>
        <v>45618.875</v>
      </c>
    </row>
    <row r="9133" spans="1:7" x14ac:dyDescent="0.45">
      <c r="A9133">
        <v>1.6831</v>
      </c>
      <c r="B9133">
        <v>10.039999999999999</v>
      </c>
      <c r="C9133" t="s">
        <v>8679</v>
      </c>
      <c r="D9133" t="s">
        <v>8680</v>
      </c>
      <c r="E9133" s="32">
        <f t="shared" si="426"/>
        <v>45618</v>
      </c>
      <c r="F9133" s="51">
        <f t="shared" si="427"/>
        <v>0.89583333333333337</v>
      </c>
      <c r="G9133" s="33">
        <f t="shared" si="428"/>
        <v>45618.895833333336</v>
      </c>
    </row>
    <row r="9134" spans="1:7" x14ac:dyDescent="0.45">
      <c r="A9134">
        <v>0.54979999999999996</v>
      </c>
      <c r="B9134">
        <v>3.28</v>
      </c>
      <c r="C9134" t="s">
        <v>8680</v>
      </c>
      <c r="D9134" t="s">
        <v>8681</v>
      </c>
      <c r="E9134" s="32">
        <f t="shared" si="426"/>
        <v>45618</v>
      </c>
      <c r="F9134" s="51">
        <f t="shared" si="427"/>
        <v>0.91666666666666663</v>
      </c>
      <c r="G9134" s="33">
        <f t="shared" si="428"/>
        <v>45618.916666666664</v>
      </c>
    </row>
    <row r="9135" spans="1:7" x14ac:dyDescent="0.45">
      <c r="A9135">
        <v>1.12E-2</v>
      </c>
      <c r="B9135">
        <v>7.0000000000000007E-2</v>
      </c>
      <c r="C9135" t="s">
        <v>8681</v>
      </c>
      <c r="D9135" t="s">
        <v>8682</v>
      </c>
      <c r="E9135" s="32">
        <f t="shared" si="426"/>
        <v>45618</v>
      </c>
      <c r="F9135" s="51">
        <f t="shared" si="427"/>
        <v>0.9375</v>
      </c>
      <c r="G9135" s="33">
        <f t="shared" si="428"/>
        <v>45618.9375</v>
      </c>
    </row>
    <row r="9136" spans="1:7" x14ac:dyDescent="0.45">
      <c r="A9136">
        <v>0</v>
      </c>
      <c r="B9136">
        <v>0</v>
      </c>
      <c r="C9136" t="s">
        <v>8682</v>
      </c>
      <c r="D9136" t="s">
        <v>8683</v>
      </c>
      <c r="E9136" s="32">
        <f t="shared" si="426"/>
        <v>45618</v>
      </c>
      <c r="F9136" s="51">
        <f t="shared" si="427"/>
        <v>0.95833333333333337</v>
      </c>
      <c r="G9136" s="33">
        <f t="shared" si="428"/>
        <v>45618.958333333336</v>
      </c>
    </row>
    <row r="9137" spans="1:7" x14ac:dyDescent="0.45">
      <c r="A9137">
        <v>0</v>
      </c>
      <c r="B9137">
        <v>0</v>
      </c>
      <c r="C9137" t="s">
        <v>8683</v>
      </c>
      <c r="D9137" t="s">
        <v>8684</v>
      </c>
      <c r="E9137" s="32">
        <f t="shared" si="426"/>
        <v>45618</v>
      </c>
      <c r="F9137" s="51">
        <f t="shared" si="427"/>
        <v>0.97916666666666663</v>
      </c>
      <c r="G9137" s="33">
        <f t="shared" si="428"/>
        <v>45618.979166666664</v>
      </c>
    </row>
    <row r="9138" spans="1:7" x14ac:dyDescent="0.45">
      <c r="A9138">
        <v>0</v>
      </c>
      <c r="B9138">
        <v>0</v>
      </c>
      <c r="C9138" t="s">
        <v>8684</v>
      </c>
      <c r="D9138" t="s">
        <v>8685</v>
      </c>
      <c r="E9138" s="32">
        <f t="shared" si="426"/>
        <v>45619</v>
      </c>
      <c r="F9138" s="51">
        <f t="shared" si="427"/>
        <v>0</v>
      </c>
      <c r="G9138" s="33">
        <f t="shared" si="428"/>
        <v>45619</v>
      </c>
    </row>
    <row r="9139" spans="1:7" x14ac:dyDescent="0.45">
      <c r="A9139">
        <v>0</v>
      </c>
      <c r="B9139">
        <v>0</v>
      </c>
      <c r="C9139" t="s">
        <v>8685</v>
      </c>
      <c r="D9139" t="s">
        <v>8686</v>
      </c>
      <c r="E9139" s="32">
        <f t="shared" si="426"/>
        <v>45619</v>
      </c>
      <c r="F9139" s="51">
        <f t="shared" si="427"/>
        <v>2.0833333333333332E-2</v>
      </c>
      <c r="G9139" s="33">
        <f t="shared" si="428"/>
        <v>45619.020833333336</v>
      </c>
    </row>
    <row r="9140" spans="1:7" x14ac:dyDescent="0.45">
      <c r="A9140">
        <v>0</v>
      </c>
      <c r="B9140">
        <v>0</v>
      </c>
      <c r="C9140" t="s">
        <v>8686</v>
      </c>
      <c r="D9140" t="s">
        <v>8687</v>
      </c>
      <c r="E9140" s="32">
        <f t="shared" si="426"/>
        <v>45619</v>
      </c>
      <c r="F9140" s="51">
        <f t="shared" si="427"/>
        <v>4.1666666666666664E-2</v>
      </c>
      <c r="G9140" s="33">
        <f t="shared" si="428"/>
        <v>45619.041666666664</v>
      </c>
    </row>
    <row r="9141" spans="1:7" x14ac:dyDescent="0.45">
      <c r="A9141">
        <v>0</v>
      </c>
      <c r="B9141">
        <v>0</v>
      </c>
      <c r="C9141" t="s">
        <v>8687</v>
      </c>
      <c r="D9141" t="s">
        <v>8688</v>
      </c>
      <c r="E9141" s="32">
        <f t="shared" si="426"/>
        <v>45619</v>
      </c>
      <c r="F9141" s="51">
        <f t="shared" si="427"/>
        <v>6.25E-2</v>
      </c>
      <c r="G9141" s="33">
        <f t="shared" si="428"/>
        <v>45619.0625</v>
      </c>
    </row>
    <row r="9142" spans="1:7" x14ac:dyDescent="0.45">
      <c r="A9142">
        <v>0</v>
      </c>
      <c r="B9142">
        <v>0</v>
      </c>
      <c r="C9142" t="s">
        <v>8688</v>
      </c>
      <c r="D9142" t="s">
        <v>8689</v>
      </c>
      <c r="E9142" s="32">
        <f t="shared" si="426"/>
        <v>45619</v>
      </c>
      <c r="F9142" s="51">
        <f t="shared" si="427"/>
        <v>8.3333333333333329E-2</v>
      </c>
      <c r="G9142" s="33">
        <f t="shared" si="428"/>
        <v>45619.083333333336</v>
      </c>
    </row>
    <row r="9143" spans="1:7" x14ac:dyDescent="0.45">
      <c r="A9143">
        <v>0</v>
      </c>
      <c r="B9143">
        <v>0</v>
      </c>
      <c r="C9143" t="s">
        <v>8689</v>
      </c>
      <c r="D9143" t="s">
        <v>8690</v>
      </c>
      <c r="E9143" s="32">
        <f t="shared" si="426"/>
        <v>45619</v>
      </c>
      <c r="F9143" s="51">
        <f t="shared" si="427"/>
        <v>0.10416666666666667</v>
      </c>
      <c r="G9143" s="33">
        <f t="shared" si="428"/>
        <v>45619.104166666664</v>
      </c>
    </row>
    <row r="9144" spans="1:7" x14ac:dyDescent="0.45">
      <c r="A9144">
        <v>0</v>
      </c>
      <c r="B9144">
        <v>0</v>
      </c>
      <c r="C9144" t="s">
        <v>8690</v>
      </c>
      <c r="D9144" t="s">
        <v>8691</v>
      </c>
      <c r="E9144" s="32">
        <f t="shared" si="426"/>
        <v>45619</v>
      </c>
      <c r="F9144" s="51">
        <f t="shared" si="427"/>
        <v>0.125</v>
      </c>
      <c r="G9144" s="33">
        <f t="shared" si="428"/>
        <v>45619.125</v>
      </c>
    </row>
    <row r="9145" spans="1:7" x14ac:dyDescent="0.45">
      <c r="A9145">
        <v>0</v>
      </c>
      <c r="B9145">
        <v>0</v>
      </c>
      <c r="C9145" t="s">
        <v>8691</v>
      </c>
      <c r="D9145" t="s">
        <v>8692</v>
      </c>
      <c r="E9145" s="32">
        <f t="shared" si="426"/>
        <v>45619</v>
      </c>
      <c r="F9145" s="51">
        <f t="shared" si="427"/>
        <v>0.14583333333333334</v>
      </c>
      <c r="G9145" s="33">
        <f t="shared" si="428"/>
        <v>45619.145833333336</v>
      </c>
    </row>
    <row r="9146" spans="1:7" x14ac:dyDescent="0.45">
      <c r="A9146">
        <v>0</v>
      </c>
      <c r="B9146">
        <v>0</v>
      </c>
      <c r="C9146" t="s">
        <v>8692</v>
      </c>
      <c r="D9146" t="s">
        <v>8693</v>
      </c>
      <c r="E9146" s="32">
        <f t="shared" si="426"/>
        <v>45619</v>
      </c>
      <c r="F9146" s="51">
        <f t="shared" si="427"/>
        <v>0.16666666666666666</v>
      </c>
      <c r="G9146" s="33">
        <f t="shared" si="428"/>
        <v>45619.166666666664</v>
      </c>
    </row>
    <row r="9147" spans="1:7" x14ac:dyDescent="0.45">
      <c r="A9147">
        <v>0</v>
      </c>
      <c r="B9147">
        <v>0</v>
      </c>
      <c r="C9147" t="s">
        <v>8693</v>
      </c>
      <c r="D9147" t="s">
        <v>8694</v>
      </c>
      <c r="E9147" s="32">
        <f t="shared" si="426"/>
        <v>45619</v>
      </c>
      <c r="F9147" s="51">
        <f t="shared" si="427"/>
        <v>0.1875</v>
      </c>
      <c r="G9147" s="33">
        <f t="shared" si="428"/>
        <v>45619.1875</v>
      </c>
    </row>
    <row r="9148" spans="1:7" x14ac:dyDescent="0.45">
      <c r="A9148">
        <v>0</v>
      </c>
      <c r="B9148">
        <v>0</v>
      </c>
      <c r="C9148" t="s">
        <v>8694</v>
      </c>
      <c r="D9148" t="s">
        <v>8695</v>
      </c>
      <c r="E9148" s="32">
        <f t="shared" si="426"/>
        <v>45619</v>
      </c>
      <c r="F9148" s="51">
        <f t="shared" si="427"/>
        <v>0.20833333333333334</v>
      </c>
      <c r="G9148" s="33">
        <f t="shared" si="428"/>
        <v>45619.208333333336</v>
      </c>
    </row>
    <row r="9149" spans="1:7" x14ac:dyDescent="0.45">
      <c r="A9149">
        <v>0</v>
      </c>
      <c r="B9149">
        <v>0</v>
      </c>
      <c r="C9149" t="s">
        <v>8695</v>
      </c>
      <c r="D9149" t="s">
        <v>8696</v>
      </c>
      <c r="E9149" s="32">
        <f t="shared" si="426"/>
        <v>45619</v>
      </c>
      <c r="F9149" s="51">
        <f t="shared" si="427"/>
        <v>0.22916666666666666</v>
      </c>
      <c r="G9149" s="33">
        <f t="shared" si="428"/>
        <v>45619.229166666664</v>
      </c>
    </row>
    <row r="9150" spans="1:7" x14ac:dyDescent="0.45">
      <c r="A9150">
        <v>0</v>
      </c>
      <c r="B9150">
        <v>0</v>
      </c>
      <c r="C9150" t="s">
        <v>8696</v>
      </c>
      <c r="D9150" t="s">
        <v>8697</v>
      </c>
      <c r="E9150" s="32">
        <f t="shared" si="426"/>
        <v>45619</v>
      </c>
      <c r="F9150" s="51">
        <f t="shared" si="427"/>
        <v>0.25</v>
      </c>
      <c r="G9150" s="33">
        <f t="shared" si="428"/>
        <v>45619.25</v>
      </c>
    </row>
    <row r="9151" spans="1:7" x14ac:dyDescent="0.45">
      <c r="A9151">
        <v>0.78539999999999999</v>
      </c>
      <c r="B9151">
        <v>4.6900000000000004</v>
      </c>
      <c r="C9151" t="s">
        <v>8697</v>
      </c>
      <c r="D9151" t="s">
        <v>8698</v>
      </c>
      <c r="E9151" s="32">
        <f t="shared" si="426"/>
        <v>45619</v>
      </c>
      <c r="F9151" s="51">
        <f t="shared" si="427"/>
        <v>0.27083333333333331</v>
      </c>
      <c r="G9151" s="33">
        <f t="shared" si="428"/>
        <v>45619.270833333336</v>
      </c>
    </row>
    <row r="9152" spans="1:7" x14ac:dyDescent="0.45">
      <c r="A9152">
        <v>4.3985000000000003</v>
      </c>
      <c r="B9152">
        <v>26.24</v>
      </c>
      <c r="C9152" t="s">
        <v>8698</v>
      </c>
      <c r="D9152" t="s">
        <v>8699</v>
      </c>
      <c r="E9152" s="32">
        <f t="shared" si="426"/>
        <v>45619</v>
      </c>
      <c r="F9152" s="51">
        <f t="shared" si="427"/>
        <v>0.29166666666666669</v>
      </c>
      <c r="G9152" s="33">
        <f t="shared" si="428"/>
        <v>45619.291666666664</v>
      </c>
    </row>
    <row r="9153" spans="1:7" x14ac:dyDescent="0.45">
      <c r="A9153">
        <v>1.9636</v>
      </c>
      <c r="B9153">
        <v>11.71</v>
      </c>
      <c r="C9153" t="s">
        <v>8699</v>
      </c>
      <c r="D9153" t="s">
        <v>8700</v>
      </c>
      <c r="E9153" s="32">
        <f t="shared" si="426"/>
        <v>45619</v>
      </c>
      <c r="F9153" s="51">
        <f t="shared" si="427"/>
        <v>0.3125</v>
      </c>
      <c r="G9153" s="33">
        <f t="shared" si="428"/>
        <v>45619.3125</v>
      </c>
    </row>
    <row r="9154" spans="1:7" x14ac:dyDescent="0.45">
      <c r="A9154">
        <v>1.4026000000000001</v>
      </c>
      <c r="B9154">
        <v>8.3699999999999992</v>
      </c>
      <c r="C9154" t="s">
        <v>8700</v>
      </c>
      <c r="D9154" t="s">
        <v>8701</v>
      </c>
      <c r="E9154" s="32">
        <f t="shared" si="426"/>
        <v>45619</v>
      </c>
      <c r="F9154" s="51">
        <f t="shared" si="427"/>
        <v>0.33333333333333331</v>
      </c>
      <c r="G9154" s="33">
        <f t="shared" si="428"/>
        <v>45619.333333333336</v>
      </c>
    </row>
    <row r="9155" spans="1:7" x14ac:dyDescent="0.45">
      <c r="A9155">
        <v>1.8963000000000001</v>
      </c>
      <c r="B9155">
        <v>11.31</v>
      </c>
      <c r="C9155" t="s">
        <v>8701</v>
      </c>
      <c r="D9155" t="s">
        <v>8702</v>
      </c>
      <c r="E9155" s="32">
        <f t="shared" si="426"/>
        <v>45619</v>
      </c>
      <c r="F9155" s="51">
        <f t="shared" si="427"/>
        <v>0.35416666666666669</v>
      </c>
      <c r="G9155" s="33">
        <f t="shared" si="428"/>
        <v>45619.354166666664</v>
      </c>
    </row>
    <row r="9156" spans="1:7" x14ac:dyDescent="0.45">
      <c r="A9156">
        <v>1.3801000000000001</v>
      </c>
      <c r="B9156">
        <v>8.23</v>
      </c>
      <c r="C9156" t="s">
        <v>8702</v>
      </c>
      <c r="D9156" t="s">
        <v>8703</v>
      </c>
      <c r="E9156" s="32">
        <f t="shared" ref="E9156:E9219" si="429">DATE(MID(C9156,2,4),MID(C9156,7,2),MID(C9156,10,2))</f>
        <v>45619</v>
      </c>
      <c r="F9156" s="51">
        <f t="shared" ref="F9156:F9219" si="430">TIME(MID(C9156,13,2),MID(C9156,16,2),0)</f>
        <v>0.375</v>
      </c>
      <c r="G9156" s="33">
        <f t="shared" ref="G9156:G9219" si="431">E9156+F9156</f>
        <v>45619.375</v>
      </c>
    </row>
    <row r="9157" spans="1:7" x14ac:dyDescent="0.45">
      <c r="A9157">
        <v>6.7324000000000002</v>
      </c>
      <c r="B9157">
        <v>40.159999999999997</v>
      </c>
      <c r="C9157" t="s">
        <v>8703</v>
      </c>
      <c r="D9157" t="s">
        <v>8704</v>
      </c>
      <c r="E9157" s="32">
        <f t="shared" si="429"/>
        <v>45619</v>
      </c>
      <c r="F9157" s="51">
        <f t="shared" si="430"/>
        <v>0.39583333333333331</v>
      </c>
      <c r="G9157" s="33">
        <f t="shared" si="431"/>
        <v>45619.395833333336</v>
      </c>
    </row>
    <row r="9158" spans="1:7" x14ac:dyDescent="0.45">
      <c r="A9158">
        <v>2.4685000000000001</v>
      </c>
      <c r="B9158">
        <v>14.73</v>
      </c>
      <c r="C9158" t="s">
        <v>8704</v>
      </c>
      <c r="D9158" t="s">
        <v>8705</v>
      </c>
      <c r="E9158" s="32">
        <f t="shared" si="429"/>
        <v>45619</v>
      </c>
      <c r="F9158" s="51">
        <f t="shared" si="430"/>
        <v>0.41666666666666669</v>
      </c>
      <c r="G9158" s="33">
        <f t="shared" si="431"/>
        <v>45619.416666666664</v>
      </c>
    </row>
    <row r="9159" spans="1:7" x14ac:dyDescent="0.45">
      <c r="A9159">
        <v>0.90890000000000004</v>
      </c>
      <c r="B9159">
        <v>5.42</v>
      </c>
      <c r="C9159" t="s">
        <v>8705</v>
      </c>
      <c r="D9159" t="s">
        <v>8706</v>
      </c>
      <c r="E9159" s="32">
        <f t="shared" si="429"/>
        <v>45619</v>
      </c>
      <c r="F9159" s="51">
        <f t="shared" si="430"/>
        <v>0.4375</v>
      </c>
      <c r="G9159" s="33">
        <f t="shared" si="431"/>
        <v>45619.4375</v>
      </c>
    </row>
    <row r="9160" spans="1:7" x14ac:dyDescent="0.45">
      <c r="A9160">
        <v>0.50490000000000002</v>
      </c>
      <c r="B9160">
        <v>3.01</v>
      </c>
      <c r="C9160" t="s">
        <v>8706</v>
      </c>
      <c r="D9160" t="s">
        <v>8707</v>
      </c>
      <c r="E9160" s="32">
        <f t="shared" si="429"/>
        <v>45619</v>
      </c>
      <c r="F9160" s="51">
        <f t="shared" si="430"/>
        <v>0.45833333333333331</v>
      </c>
      <c r="G9160" s="33">
        <f t="shared" si="431"/>
        <v>45619.458333333336</v>
      </c>
    </row>
    <row r="9161" spans="1:7" x14ac:dyDescent="0.45">
      <c r="A9161">
        <v>0.35909999999999997</v>
      </c>
      <c r="B9161">
        <v>2.14</v>
      </c>
      <c r="C9161" t="s">
        <v>8707</v>
      </c>
      <c r="D9161" t="s">
        <v>8708</v>
      </c>
      <c r="E9161" s="32">
        <f t="shared" si="429"/>
        <v>45619</v>
      </c>
      <c r="F9161" s="51">
        <f t="shared" si="430"/>
        <v>0.47916666666666669</v>
      </c>
      <c r="G9161" s="33">
        <f t="shared" si="431"/>
        <v>45619.479166666664</v>
      </c>
    </row>
    <row r="9162" spans="1:7" x14ac:dyDescent="0.45">
      <c r="A9162">
        <v>0.65080000000000005</v>
      </c>
      <c r="B9162">
        <v>3.88</v>
      </c>
      <c r="C9162" t="s">
        <v>8708</v>
      </c>
      <c r="D9162" t="s">
        <v>8709</v>
      </c>
      <c r="E9162" s="32">
        <f t="shared" si="429"/>
        <v>45619</v>
      </c>
      <c r="F9162" s="51">
        <f t="shared" si="430"/>
        <v>0.5</v>
      </c>
      <c r="G9162" s="33">
        <f t="shared" si="431"/>
        <v>45619.5</v>
      </c>
    </row>
    <row r="9163" spans="1:7" x14ac:dyDescent="0.45">
      <c r="A9163">
        <v>0.38150000000000001</v>
      </c>
      <c r="B9163">
        <v>2.2799999999999998</v>
      </c>
      <c r="C9163" t="s">
        <v>8709</v>
      </c>
      <c r="D9163" t="s">
        <v>8710</v>
      </c>
      <c r="E9163" s="32">
        <f t="shared" si="429"/>
        <v>45619</v>
      </c>
      <c r="F9163" s="51">
        <f t="shared" si="430"/>
        <v>0.52083333333333337</v>
      </c>
      <c r="G9163" s="33">
        <f t="shared" si="431"/>
        <v>45619.520833333336</v>
      </c>
    </row>
    <row r="9164" spans="1:7" x14ac:dyDescent="0.45">
      <c r="A9164">
        <v>0.26929999999999998</v>
      </c>
      <c r="B9164">
        <v>1.61</v>
      </c>
      <c r="C9164" t="s">
        <v>8710</v>
      </c>
      <c r="D9164" t="s">
        <v>8711</v>
      </c>
      <c r="E9164" s="32">
        <f t="shared" si="429"/>
        <v>45619</v>
      </c>
      <c r="F9164" s="51">
        <f t="shared" si="430"/>
        <v>0.54166666666666663</v>
      </c>
      <c r="G9164" s="33">
        <f t="shared" si="431"/>
        <v>45619.541666666664</v>
      </c>
    </row>
    <row r="9165" spans="1:7" x14ac:dyDescent="0.45">
      <c r="A9165">
        <v>0.75180000000000002</v>
      </c>
      <c r="B9165">
        <v>4.49</v>
      </c>
      <c r="C9165" t="s">
        <v>8711</v>
      </c>
      <c r="D9165" t="s">
        <v>8712</v>
      </c>
      <c r="E9165" s="32">
        <f t="shared" si="429"/>
        <v>45619</v>
      </c>
      <c r="F9165" s="51">
        <f t="shared" si="430"/>
        <v>0.5625</v>
      </c>
      <c r="G9165" s="33">
        <f t="shared" si="431"/>
        <v>45619.5625</v>
      </c>
    </row>
    <row r="9166" spans="1:7" x14ac:dyDescent="0.45">
      <c r="A9166">
        <v>0</v>
      </c>
      <c r="B9166">
        <v>0</v>
      </c>
      <c r="C9166" t="s">
        <v>8712</v>
      </c>
      <c r="D9166" t="s">
        <v>8713</v>
      </c>
      <c r="E9166" s="32">
        <f t="shared" si="429"/>
        <v>45619</v>
      </c>
      <c r="F9166" s="51">
        <f t="shared" si="430"/>
        <v>0.58333333333333337</v>
      </c>
      <c r="G9166" s="33">
        <f t="shared" si="431"/>
        <v>45619.583333333336</v>
      </c>
    </row>
    <row r="9167" spans="1:7" x14ac:dyDescent="0.45">
      <c r="A9167">
        <v>0.39269999999999999</v>
      </c>
      <c r="B9167">
        <v>2.34</v>
      </c>
      <c r="C9167" t="s">
        <v>8713</v>
      </c>
      <c r="D9167" t="s">
        <v>8714</v>
      </c>
      <c r="E9167" s="32">
        <f t="shared" si="429"/>
        <v>45619</v>
      </c>
      <c r="F9167" s="51">
        <f t="shared" si="430"/>
        <v>0.60416666666666663</v>
      </c>
      <c r="G9167" s="33">
        <f t="shared" si="431"/>
        <v>45619.604166666664</v>
      </c>
    </row>
    <row r="9168" spans="1:7" x14ac:dyDescent="0.45">
      <c r="A9168">
        <v>0.44879999999999998</v>
      </c>
      <c r="B9168">
        <v>2.68</v>
      </c>
      <c r="C9168" t="s">
        <v>8714</v>
      </c>
      <c r="D9168" t="s">
        <v>8715</v>
      </c>
      <c r="E9168" s="32">
        <f t="shared" si="429"/>
        <v>45619</v>
      </c>
      <c r="F9168" s="51">
        <f t="shared" si="430"/>
        <v>0.625</v>
      </c>
      <c r="G9168" s="33">
        <f t="shared" si="431"/>
        <v>45619.625</v>
      </c>
    </row>
    <row r="9169" spans="1:7" x14ac:dyDescent="0.45">
      <c r="A9169">
        <v>1.5371999999999999</v>
      </c>
      <c r="B9169">
        <v>9.17</v>
      </c>
      <c r="C9169" t="s">
        <v>8715</v>
      </c>
      <c r="D9169" t="s">
        <v>8716</v>
      </c>
      <c r="E9169" s="32">
        <f t="shared" si="429"/>
        <v>45619</v>
      </c>
      <c r="F9169" s="51">
        <f t="shared" si="430"/>
        <v>0.64583333333333337</v>
      </c>
      <c r="G9169" s="33">
        <f t="shared" si="431"/>
        <v>45619.645833333336</v>
      </c>
    </row>
    <row r="9170" spans="1:7" x14ac:dyDescent="0.45">
      <c r="A9170">
        <v>1.829</v>
      </c>
      <c r="B9170">
        <v>10.91</v>
      </c>
      <c r="C9170" t="s">
        <v>8716</v>
      </c>
      <c r="D9170" t="s">
        <v>8717</v>
      </c>
      <c r="E9170" s="32">
        <f t="shared" si="429"/>
        <v>45619</v>
      </c>
      <c r="F9170" s="51">
        <f t="shared" si="430"/>
        <v>0.66666666666666663</v>
      </c>
      <c r="G9170" s="33">
        <f t="shared" si="431"/>
        <v>45619.666666666664</v>
      </c>
    </row>
    <row r="9171" spans="1:7" x14ac:dyDescent="0.45">
      <c r="A9171">
        <v>1.6046</v>
      </c>
      <c r="B9171">
        <v>9.57</v>
      </c>
      <c r="C9171" t="s">
        <v>8717</v>
      </c>
      <c r="D9171" t="s">
        <v>8718</v>
      </c>
      <c r="E9171" s="32">
        <f t="shared" si="429"/>
        <v>45619</v>
      </c>
      <c r="F9171" s="51">
        <f t="shared" si="430"/>
        <v>0.6875</v>
      </c>
      <c r="G9171" s="33">
        <f t="shared" si="431"/>
        <v>45619.6875</v>
      </c>
    </row>
    <row r="9172" spans="1:7" x14ac:dyDescent="0.45">
      <c r="A9172">
        <v>1.2343</v>
      </c>
      <c r="B9172">
        <v>7.36</v>
      </c>
      <c r="C9172" t="s">
        <v>8718</v>
      </c>
      <c r="D9172" t="s">
        <v>8719</v>
      </c>
      <c r="E9172" s="32">
        <f t="shared" si="429"/>
        <v>45619</v>
      </c>
      <c r="F9172" s="51">
        <f t="shared" si="430"/>
        <v>0.70833333333333337</v>
      </c>
      <c r="G9172" s="33">
        <f t="shared" si="431"/>
        <v>45619.708333333336</v>
      </c>
    </row>
    <row r="9173" spans="1:7" x14ac:dyDescent="0.45">
      <c r="A9173">
        <v>1.1445000000000001</v>
      </c>
      <c r="B9173">
        <v>6.83</v>
      </c>
      <c r="C9173" t="s">
        <v>8719</v>
      </c>
      <c r="D9173" t="s">
        <v>8720</v>
      </c>
      <c r="E9173" s="32">
        <f t="shared" si="429"/>
        <v>45619</v>
      </c>
      <c r="F9173" s="51">
        <f t="shared" si="430"/>
        <v>0.72916666666666663</v>
      </c>
      <c r="G9173" s="33">
        <f t="shared" si="431"/>
        <v>45619.729166666664</v>
      </c>
    </row>
    <row r="9174" spans="1:7" x14ac:dyDescent="0.45">
      <c r="A9174">
        <v>1.4026000000000001</v>
      </c>
      <c r="B9174">
        <v>8.3699999999999992</v>
      </c>
      <c r="C9174" t="s">
        <v>8720</v>
      </c>
      <c r="D9174" t="s">
        <v>8721</v>
      </c>
      <c r="E9174" s="32">
        <f t="shared" si="429"/>
        <v>45619</v>
      </c>
      <c r="F9174" s="51">
        <f t="shared" si="430"/>
        <v>0.75</v>
      </c>
      <c r="G9174" s="33">
        <f t="shared" si="431"/>
        <v>45619.75</v>
      </c>
    </row>
    <row r="9175" spans="1:7" x14ac:dyDescent="0.45">
      <c r="A9175">
        <v>1.4923</v>
      </c>
      <c r="B9175">
        <v>8.9</v>
      </c>
      <c r="C9175" t="s">
        <v>8721</v>
      </c>
      <c r="D9175" t="s">
        <v>8722</v>
      </c>
      <c r="E9175" s="32">
        <f t="shared" si="429"/>
        <v>45619</v>
      </c>
      <c r="F9175" s="51">
        <f t="shared" si="430"/>
        <v>0.77083333333333337</v>
      </c>
      <c r="G9175" s="33">
        <f t="shared" si="431"/>
        <v>45619.770833333336</v>
      </c>
    </row>
    <row r="9176" spans="1:7" x14ac:dyDescent="0.45">
      <c r="A9176">
        <v>2.0421999999999998</v>
      </c>
      <c r="B9176">
        <v>12.18</v>
      </c>
      <c r="C9176" t="s">
        <v>8722</v>
      </c>
      <c r="D9176" t="s">
        <v>8723</v>
      </c>
      <c r="E9176" s="32">
        <f t="shared" si="429"/>
        <v>45619</v>
      </c>
      <c r="F9176" s="51">
        <f t="shared" si="430"/>
        <v>0.79166666666666663</v>
      </c>
      <c r="G9176" s="33">
        <f t="shared" si="431"/>
        <v>45619.791666666664</v>
      </c>
    </row>
    <row r="9177" spans="1:7" x14ac:dyDescent="0.45">
      <c r="A9177">
        <v>1.9636</v>
      </c>
      <c r="B9177">
        <v>11.71</v>
      </c>
      <c r="C9177" t="s">
        <v>8723</v>
      </c>
      <c r="D9177" t="s">
        <v>8724</v>
      </c>
      <c r="E9177" s="32">
        <f t="shared" si="429"/>
        <v>45619</v>
      </c>
      <c r="F9177" s="51">
        <f t="shared" si="430"/>
        <v>0.8125</v>
      </c>
      <c r="G9177" s="33">
        <f t="shared" si="431"/>
        <v>45619.8125</v>
      </c>
    </row>
    <row r="9178" spans="1:7" x14ac:dyDescent="0.45">
      <c r="A9178">
        <v>0.76300000000000001</v>
      </c>
      <c r="B9178">
        <v>4.55</v>
      </c>
      <c r="C9178" t="s">
        <v>8724</v>
      </c>
      <c r="D9178" t="s">
        <v>8725</v>
      </c>
      <c r="E9178" s="32">
        <f t="shared" si="429"/>
        <v>45619</v>
      </c>
      <c r="F9178" s="51">
        <f t="shared" si="430"/>
        <v>0.83333333333333337</v>
      </c>
      <c r="G9178" s="33">
        <f t="shared" si="431"/>
        <v>45619.833333333336</v>
      </c>
    </row>
    <row r="9179" spans="1:7" x14ac:dyDescent="0.45">
      <c r="A9179">
        <v>0.61709999999999998</v>
      </c>
      <c r="B9179">
        <v>3.68</v>
      </c>
      <c r="C9179" t="s">
        <v>8725</v>
      </c>
      <c r="D9179" t="s">
        <v>8726</v>
      </c>
      <c r="E9179" s="32">
        <f t="shared" si="429"/>
        <v>45619</v>
      </c>
      <c r="F9179" s="51">
        <f t="shared" si="430"/>
        <v>0.85416666666666663</v>
      </c>
      <c r="G9179" s="33">
        <f t="shared" si="431"/>
        <v>45619.854166666664</v>
      </c>
    </row>
    <row r="9180" spans="1:7" x14ac:dyDescent="0.45">
      <c r="A9180">
        <v>0.3478</v>
      </c>
      <c r="B9180">
        <v>2.0699999999999998</v>
      </c>
      <c r="C9180" t="s">
        <v>8726</v>
      </c>
      <c r="D9180" t="s">
        <v>8727</v>
      </c>
      <c r="E9180" s="32">
        <f t="shared" si="429"/>
        <v>45619</v>
      </c>
      <c r="F9180" s="51">
        <f t="shared" si="430"/>
        <v>0.875</v>
      </c>
      <c r="G9180" s="33">
        <f t="shared" si="431"/>
        <v>45619.875</v>
      </c>
    </row>
    <row r="9181" spans="1:7" x14ac:dyDescent="0.45">
      <c r="A9181">
        <v>0</v>
      </c>
      <c r="B9181">
        <v>0</v>
      </c>
      <c r="C9181" t="s">
        <v>8727</v>
      </c>
      <c r="D9181" t="s">
        <v>8728</v>
      </c>
      <c r="E9181" s="32">
        <f t="shared" si="429"/>
        <v>45619</v>
      </c>
      <c r="F9181" s="51">
        <f t="shared" si="430"/>
        <v>0.89583333333333337</v>
      </c>
      <c r="G9181" s="33">
        <f t="shared" si="431"/>
        <v>45619.895833333336</v>
      </c>
    </row>
    <row r="9182" spans="1:7" x14ac:dyDescent="0.45">
      <c r="A9182">
        <v>0</v>
      </c>
      <c r="B9182">
        <v>0</v>
      </c>
      <c r="C9182" t="s">
        <v>8728</v>
      </c>
      <c r="D9182" t="s">
        <v>8729</v>
      </c>
      <c r="E9182" s="32">
        <f t="shared" si="429"/>
        <v>45619</v>
      </c>
      <c r="F9182" s="51">
        <f t="shared" si="430"/>
        <v>0.91666666666666663</v>
      </c>
      <c r="G9182" s="33">
        <f t="shared" si="431"/>
        <v>45619.916666666664</v>
      </c>
    </row>
    <row r="9183" spans="1:7" x14ac:dyDescent="0.45">
      <c r="A9183">
        <v>2.24E-2</v>
      </c>
      <c r="B9183">
        <v>0.13</v>
      </c>
      <c r="C9183" t="s">
        <v>8729</v>
      </c>
      <c r="D9183" t="s">
        <v>8730</v>
      </c>
      <c r="E9183" s="32">
        <f t="shared" si="429"/>
        <v>45619</v>
      </c>
      <c r="F9183" s="51">
        <f t="shared" si="430"/>
        <v>0.9375</v>
      </c>
      <c r="G9183" s="33">
        <f t="shared" si="431"/>
        <v>45619.9375</v>
      </c>
    </row>
    <row r="9184" spans="1:7" x14ac:dyDescent="0.45">
      <c r="A9184">
        <v>0.1908</v>
      </c>
      <c r="B9184">
        <v>1.1399999999999999</v>
      </c>
      <c r="C9184" t="s">
        <v>8730</v>
      </c>
      <c r="D9184" t="s">
        <v>8731</v>
      </c>
      <c r="E9184" s="32">
        <f t="shared" si="429"/>
        <v>45619</v>
      </c>
      <c r="F9184" s="51">
        <f t="shared" si="430"/>
        <v>0.95833333333333337</v>
      </c>
      <c r="G9184" s="33">
        <f t="shared" si="431"/>
        <v>45619.958333333336</v>
      </c>
    </row>
    <row r="9185" spans="1:7" x14ac:dyDescent="0.45">
      <c r="A9185">
        <v>0</v>
      </c>
      <c r="B9185">
        <v>0</v>
      </c>
      <c r="C9185" t="s">
        <v>8731</v>
      </c>
      <c r="D9185" t="s">
        <v>8732</v>
      </c>
      <c r="E9185" s="32">
        <f t="shared" si="429"/>
        <v>45619</v>
      </c>
      <c r="F9185" s="51">
        <f t="shared" si="430"/>
        <v>0.97916666666666663</v>
      </c>
      <c r="G9185" s="33">
        <f t="shared" si="431"/>
        <v>45619.979166666664</v>
      </c>
    </row>
    <row r="9186" spans="1:7" x14ac:dyDescent="0.45">
      <c r="A9186">
        <v>0</v>
      </c>
      <c r="B9186">
        <v>0</v>
      </c>
      <c r="C9186" t="s">
        <v>8732</v>
      </c>
      <c r="D9186" t="s">
        <v>8733</v>
      </c>
      <c r="E9186" s="32">
        <f t="shared" si="429"/>
        <v>45620</v>
      </c>
      <c r="F9186" s="51">
        <f t="shared" si="430"/>
        <v>0</v>
      </c>
      <c r="G9186" s="33">
        <f t="shared" si="431"/>
        <v>45620</v>
      </c>
    </row>
    <row r="9187" spans="1:7" x14ac:dyDescent="0.45">
      <c r="A9187">
        <v>0</v>
      </c>
      <c r="B9187">
        <v>0</v>
      </c>
      <c r="C9187" t="s">
        <v>8733</v>
      </c>
      <c r="D9187" t="s">
        <v>8734</v>
      </c>
      <c r="E9187" s="32">
        <f t="shared" si="429"/>
        <v>45620</v>
      </c>
      <c r="F9187" s="51">
        <f t="shared" si="430"/>
        <v>2.0833333333333332E-2</v>
      </c>
      <c r="G9187" s="33">
        <f t="shared" si="431"/>
        <v>45620.020833333336</v>
      </c>
    </row>
    <row r="9188" spans="1:7" x14ac:dyDescent="0.45">
      <c r="A9188">
        <v>0</v>
      </c>
      <c r="B9188">
        <v>0</v>
      </c>
      <c r="C9188" t="s">
        <v>8734</v>
      </c>
      <c r="D9188" t="s">
        <v>8735</v>
      </c>
      <c r="E9188" s="32">
        <f t="shared" si="429"/>
        <v>45620</v>
      </c>
      <c r="F9188" s="51">
        <f t="shared" si="430"/>
        <v>4.1666666666666664E-2</v>
      </c>
      <c r="G9188" s="33">
        <f t="shared" si="431"/>
        <v>45620.041666666664</v>
      </c>
    </row>
    <row r="9189" spans="1:7" x14ac:dyDescent="0.45">
      <c r="A9189">
        <v>0</v>
      </c>
      <c r="B9189">
        <v>0</v>
      </c>
      <c r="C9189" t="s">
        <v>8735</v>
      </c>
      <c r="D9189" t="s">
        <v>8736</v>
      </c>
      <c r="E9189" s="32">
        <f t="shared" si="429"/>
        <v>45620</v>
      </c>
      <c r="F9189" s="51">
        <f t="shared" si="430"/>
        <v>6.25E-2</v>
      </c>
      <c r="G9189" s="33">
        <f t="shared" si="431"/>
        <v>45620.0625</v>
      </c>
    </row>
    <row r="9190" spans="1:7" x14ac:dyDescent="0.45">
      <c r="A9190">
        <v>0</v>
      </c>
      <c r="B9190">
        <v>0</v>
      </c>
      <c r="C9190" t="s">
        <v>8736</v>
      </c>
      <c r="D9190" t="s">
        <v>8737</v>
      </c>
      <c r="E9190" s="32">
        <f t="shared" si="429"/>
        <v>45620</v>
      </c>
      <c r="F9190" s="51">
        <f t="shared" si="430"/>
        <v>8.3333333333333329E-2</v>
      </c>
      <c r="G9190" s="33">
        <f t="shared" si="431"/>
        <v>45620.083333333336</v>
      </c>
    </row>
    <row r="9191" spans="1:7" x14ac:dyDescent="0.45">
      <c r="A9191">
        <v>0</v>
      </c>
      <c r="B9191">
        <v>0</v>
      </c>
      <c r="C9191" t="s">
        <v>8737</v>
      </c>
      <c r="D9191" t="s">
        <v>8738</v>
      </c>
      <c r="E9191" s="32">
        <f t="shared" si="429"/>
        <v>45620</v>
      </c>
      <c r="F9191" s="51">
        <f t="shared" si="430"/>
        <v>0.10416666666666667</v>
      </c>
      <c r="G9191" s="33">
        <f t="shared" si="431"/>
        <v>45620.104166666664</v>
      </c>
    </row>
    <row r="9192" spans="1:7" x14ac:dyDescent="0.45">
      <c r="A9192">
        <v>0</v>
      </c>
      <c r="B9192">
        <v>0</v>
      </c>
      <c r="C9192" t="s">
        <v>8738</v>
      </c>
      <c r="D9192" t="s">
        <v>8739</v>
      </c>
      <c r="E9192" s="32">
        <f t="shared" si="429"/>
        <v>45620</v>
      </c>
      <c r="F9192" s="51">
        <f t="shared" si="430"/>
        <v>0.125</v>
      </c>
      <c r="G9192" s="33">
        <f t="shared" si="431"/>
        <v>45620.125</v>
      </c>
    </row>
    <row r="9193" spans="1:7" x14ac:dyDescent="0.45">
      <c r="A9193">
        <v>0</v>
      </c>
      <c r="B9193">
        <v>0</v>
      </c>
      <c r="C9193" t="s">
        <v>8739</v>
      </c>
      <c r="D9193" t="s">
        <v>8740</v>
      </c>
      <c r="E9193" s="32">
        <f t="shared" si="429"/>
        <v>45620</v>
      </c>
      <c r="F9193" s="51">
        <f t="shared" si="430"/>
        <v>0.14583333333333334</v>
      </c>
      <c r="G9193" s="33">
        <f t="shared" si="431"/>
        <v>45620.145833333336</v>
      </c>
    </row>
    <row r="9194" spans="1:7" x14ac:dyDescent="0.45">
      <c r="A9194">
        <v>0</v>
      </c>
      <c r="B9194">
        <v>0</v>
      </c>
      <c r="C9194" t="s">
        <v>8740</v>
      </c>
      <c r="D9194" t="s">
        <v>8741</v>
      </c>
      <c r="E9194" s="32">
        <f t="shared" si="429"/>
        <v>45620</v>
      </c>
      <c r="F9194" s="51">
        <f t="shared" si="430"/>
        <v>0.16666666666666666</v>
      </c>
      <c r="G9194" s="33">
        <f t="shared" si="431"/>
        <v>45620.166666666664</v>
      </c>
    </row>
    <row r="9195" spans="1:7" x14ac:dyDescent="0.45">
      <c r="A9195">
        <v>0</v>
      </c>
      <c r="B9195">
        <v>0</v>
      </c>
      <c r="C9195" t="s">
        <v>8741</v>
      </c>
      <c r="D9195" t="s">
        <v>8742</v>
      </c>
      <c r="E9195" s="32">
        <f t="shared" si="429"/>
        <v>45620</v>
      </c>
      <c r="F9195" s="51">
        <f t="shared" si="430"/>
        <v>0.1875</v>
      </c>
      <c r="G9195" s="33">
        <f t="shared" si="431"/>
        <v>45620.1875</v>
      </c>
    </row>
    <row r="9196" spans="1:7" x14ac:dyDescent="0.45">
      <c r="A9196">
        <v>0</v>
      </c>
      <c r="B9196">
        <v>0</v>
      </c>
      <c r="C9196" t="s">
        <v>8742</v>
      </c>
      <c r="D9196" t="s">
        <v>8743</v>
      </c>
      <c r="E9196" s="32">
        <f t="shared" si="429"/>
        <v>45620</v>
      </c>
      <c r="F9196" s="51">
        <f t="shared" si="430"/>
        <v>0.20833333333333334</v>
      </c>
      <c r="G9196" s="33">
        <f t="shared" si="431"/>
        <v>45620.208333333336</v>
      </c>
    </row>
    <row r="9197" spans="1:7" x14ac:dyDescent="0.45">
      <c r="A9197">
        <v>0</v>
      </c>
      <c r="B9197">
        <v>0</v>
      </c>
      <c r="C9197" t="s">
        <v>8743</v>
      </c>
      <c r="D9197" t="s">
        <v>8744</v>
      </c>
      <c r="E9197" s="32">
        <f t="shared" si="429"/>
        <v>45620</v>
      </c>
      <c r="F9197" s="51">
        <f t="shared" si="430"/>
        <v>0.22916666666666666</v>
      </c>
      <c r="G9197" s="33">
        <f t="shared" si="431"/>
        <v>45620.229166666664</v>
      </c>
    </row>
    <row r="9198" spans="1:7" x14ac:dyDescent="0.45">
      <c r="A9198">
        <v>0</v>
      </c>
      <c r="B9198">
        <v>0</v>
      </c>
      <c r="C9198" t="s">
        <v>8744</v>
      </c>
      <c r="D9198" t="s">
        <v>8745</v>
      </c>
      <c r="E9198" s="32">
        <f t="shared" si="429"/>
        <v>45620</v>
      </c>
      <c r="F9198" s="51">
        <f t="shared" si="430"/>
        <v>0.25</v>
      </c>
      <c r="G9198" s="33">
        <f t="shared" si="431"/>
        <v>45620.25</v>
      </c>
    </row>
    <row r="9199" spans="1:7" x14ac:dyDescent="0.45">
      <c r="A9199">
        <v>0</v>
      </c>
      <c r="B9199">
        <v>0</v>
      </c>
      <c r="C9199" t="s">
        <v>8745</v>
      </c>
      <c r="D9199" t="s">
        <v>8746</v>
      </c>
      <c r="E9199" s="32">
        <f t="shared" si="429"/>
        <v>45620</v>
      </c>
      <c r="F9199" s="51">
        <f t="shared" si="430"/>
        <v>0.27083333333333331</v>
      </c>
      <c r="G9199" s="33">
        <f t="shared" si="431"/>
        <v>45620.270833333336</v>
      </c>
    </row>
    <row r="9200" spans="1:7" x14ac:dyDescent="0.45">
      <c r="A9200">
        <v>0</v>
      </c>
      <c r="B9200">
        <v>0</v>
      </c>
      <c r="C9200" t="s">
        <v>8746</v>
      </c>
      <c r="D9200" t="s">
        <v>8747</v>
      </c>
      <c r="E9200" s="32">
        <f t="shared" si="429"/>
        <v>45620</v>
      </c>
      <c r="F9200" s="51">
        <f t="shared" si="430"/>
        <v>0.29166666666666669</v>
      </c>
      <c r="G9200" s="33">
        <f t="shared" si="431"/>
        <v>45620.291666666664</v>
      </c>
    </row>
    <row r="9201" spans="1:7" x14ac:dyDescent="0.45">
      <c r="A9201">
        <v>0</v>
      </c>
      <c r="B9201">
        <v>0</v>
      </c>
      <c r="C9201" t="s">
        <v>8747</v>
      </c>
      <c r="D9201" t="s">
        <v>8748</v>
      </c>
      <c r="E9201" s="32">
        <f t="shared" si="429"/>
        <v>45620</v>
      </c>
      <c r="F9201" s="51">
        <f t="shared" si="430"/>
        <v>0.3125</v>
      </c>
      <c r="G9201" s="33">
        <f t="shared" si="431"/>
        <v>45620.3125</v>
      </c>
    </row>
    <row r="9202" spans="1:7" x14ac:dyDescent="0.45">
      <c r="A9202">
        <v>1.12E-2</v>
      </c>
      <c r="B9202">
        <v>7.0000000000000007E-2</v>
      </c>
      <c r="C9202" t="s">
        <v>8748</v>
      </c>
      <c r="D9202" t="s">
        <v>8749</v>
      </c>
      <c r="E9202" s="32">
        <f t="shared" si="429"/>
        <v>45620</v>
      </c>
      <c r="F9202" s="51">
        <f t="shared" si="430"/>
        <v>0.33333333333333331</v>
      </c>
      <c r="G9202" s="33">
        <f t="shared" si="431"/>
        <v>45620.333333333336</v>
      </c>
    </row>
    <row r="9203" spans="1:7" x14ac:dyDescent="0.45">
      <c r="A9203">
        <v>2.24E-2</v>
      </c>
      <c r="B9203">
        <v>0.13</v>
      </c>
      <c r="C9203" t="s">
        <v>8749</v>
      </c>
      <c r="D9203" t="s">
        <v>8750</v>
      </c>
      <c r="E9203" s="32">
        <f t="shared" si="429"/>
        <v>45620</v>
      </c>
      <c r="F9203" s="51">
        <f t="shared" si="430"/>
        <v>0.35416666666666669</v>
      </c>
      <c r="G9203" s="33">
        <f t="shared" si="431"/>
        <v>45620.354166666664</v>
      </c>
    </row>
    <row r="9204" spans="1:7" x14ac:dyDescent="0.45">
      <c r="A9204">
        <v>0</v>
      </c>
      <c r="B9204">
        <v>0</v>
      </c>
      <c r="C9204" t="s">
        <v>8750</v>
      </c>
      <c r="D9204" t="s">
        <v>8751</v>
      </c>
      <c r="E9204" s="32">
        <f t="shared" si="429"/>
        <v>45620</v>
      </c>
      <c r="F9204" s="51">
        <f t="shared" si="430"/>
        <v>0.375</v>
      </c>
      <c r="G9204" s="33">
        <f t="shared" si="431"/>
        <v>45620.375</v>
      </c>
    </row>
    <row r="9205" spans="1:7" x14ac:dyDescent="0.45">
      <c r="A9205">
        <v>0</v>
      </c>
      <c r="B9205">
        <v>0</v>
      </c>
      <c r="C9205" t="s">
        <v>8751</v>
      </c>
      <c r="D9205" t="s">
        <v>8752</v>
      </c>
      <c r="E9205" s="32">
        <f t="shared" si="429"/>
        <v>45620</v>
      </c>
      <c r="F9205" s="51">
        <f t="shared" si="430"/>
        <v>0.39583333333333331</v>
      </c>
      <c r="G9205" s="33">
        <f t="shared" si="431"/>
        <v>45620.395833333336</v>
      </c>
    </row>
    <row r="9206" spans="1:7" x14ac:dyDescent="0.45">
      <c r="A9206">
        <v>0</v>
      </c>
      <c r="B9206">
        <v>0</v>
      </c>
      <c r="C9206" t="s">
        <v>8752</v>
      </c>
      <c r="D9206" t="s">
        <v>8753</v>
      </c>
      <c r="E9206" s="32">
        <f t="shared" si="429"/>
        <v>45620</v>
      </c>
      <c r="F9206" s="51">
        <f t="shared" si="430"/>
        <v>0.41666666666666669</v>
      </c>
      <c r="G9206" s="33">
        <f t="shared" si="431"/>
        <v>45620.416666666664</v>
      </c>
    </row>
    <row r="9207" spans="1:7" x14ac:dyDescent="0.45">
      <c r="A9207">
        <v>1.5147999999999999</v>
      </c>
      <c r="B9207">
        <v>9.0399999999999991</v>
      </c>
      <c r="C9207" t="s">
        <v>8753</v>
      </c>
      <c r="D9207" t="s">
        <v>8754</v>
      </c>
      <c r="E9207" s="32">
        <f t="shared" si="429"/>
        <v>45620</v>
      </c>
      <c r="F9207" s="51">
        <f t="shared" si="430"/>
        <v>0.4375</v>
      </c>
      <c r="G9207" s="33">
        <f t="shared" si="431"/>
        <v>45620.4375</v>
      </c>
    </row>
    <row r="9208" spans="1:7" x14ac:dyDescent="0.45">
      <c r="A9208">
        <v>0</v>
      </c>
      <c r="B9208">
        <v>0</v>
      </c>
      <c r="C9208" t="s">
        <v>8754</v>
      </c>
      <c r="D9208" t="s">
        <v>8755</v>
      </c>
      <c r="E9208" s="32">
        <f t="shared" si="429"/>
        <v>45620</v>
      </c>
      <c r="F9208" s="51">
        <f t="shared" si="430"/>
        <v>0.45833333333333331</v>
      </c>
      <c r="G9208" s="33">
        <f t="shared" si="431"/>
        <v>45620.458333333336</v>
      </c>
    </row>
    <row r="9209" spans="1:7" x14ac:dyDescent="0.45">
      <c r="A9209">
        <v>0</v>
      </c>
      <c r="B9209">
        <v>0</v>
      </c>
      <c r="C9209" t="s">
        <v>8755</v>
      </c>
      <c r="D9209" t="s">
        <v>8756</v>
      </c>
      <c r="E9209" s="32">
        <f t="shared" si="429"/>
        <v>45620</v>
      </c>
      <c r="F9209" s="51">
        <f t="shared" si="430"/>
        <v>0.47916666666666669</v>
      </c>
      <c r="G9209" s="33">
        <f t="shared" si="431"/>
        <v>45620.479166666664</v>
      </c>
    </row>
    <row r="9210" spans="1:7" x14ac:dyDescent="0.45">
      <c r="A9210">
        <v>0</v>
      </c>
      <c r="B9210">
        <v>0</v>
      </c>
      <c r="C9210" t="s">
        <v>8756</v>
      </c>
      <c r="D9210" t="s">
        <v>8757</v>
      </c>
      <c r="E9210" s="32">
        <f t="shared" si="429"/>
        <v>45620</v>
      </c>
      <c r="F9210" s="51">
        <f t="shared" si="430"/>
        <v>0.5</v>
      </c>
      <c r="G9210" s="33">
        <f t="shared" si="431"/>
        <v>45620.5</v>
      </c>
    </row>
    <row r="9211" spans="1:7" x14ac:dyDescent="0.45">
      <c r="A9211">
        <v>3.1305999999999998</v>
      </c>
      <c r="B9211">
        <v>18.68</v>
      </c>
      <c r="C9211" t="s">
        <v>8757</v>
      </c>
      <c r="D9211" t="s">
        <v>8758</v>
      </c>
      <c r="E9211" s="32">
        <f t="shared" si="429"/>
        <v>45620</v>
      </c>
      <c r="F9211" s="51">
        <f t="shared" si="430"/>
        <v>0.52083333333333337</v>
      </c>
      <c r="G9211" s="33">
        <f t="shared" si="431"/>
        <v>45620.520833333336</v>
      </c>
    </row>
    <row r="9212" spans="1:7" x14ac:dyDescent="0.45">
      <c r="A9212">
        <v>2.2553000000000001</v>
      </c>
      <c r="B9212">
        <v>13.45</v>
      </c>
      <c r="C9212" t="s">
        <v>8758</v>
      </c>
      <c r="D9212" t="s">
        <v>8759</v>
      </c>
      <c r="E9212" s="32">
        <f t="shared" si="429"/>
        <v>45620</v>
      </c>
      <c r="F9212" s="51">
        <f t="shared" si="430"/>
        <v>0.54166666666666663</v>
      </c>
      <c r="G9212" s="33">
        <f t="shared" si="431"/>
        <v>45620.541666666664</v>
      </c>
    </row>
    <row r="9213" spans="1:7" x14ac:dyDescent="0.45">
      <c r="A9213">
        <v>0.35909999999999997</v>
      </c>
      <c r="B9213">
        <v>2.14</v>
      </c>
      <c r="C9213" t="s">
        <v>8759</v>
      </c>
      <c r="D9213" t="s">
        <v>8760</v>
      </c>
      <c r="E9213" s="32">
        <f t="shared" si="429"/>
        <v>45620</v>
      </c>
      <c r="F9213" s="51">
        <f t="shared" si="430"/>
        <v>0.5625</v>
      </c>
      <c r="G9213" s="33">
        <f t="shared" si="431"/>
        <v>45620.5625</v>
      </c>
    </row>
    <row r="9214" spans="1:7" x14ac:dyDescent="0.45">
      <c r="A9214">
        <v>0</v>
      </c>
      <c r="B9214">
        <v>0</v>
      </c>
      <c r="C9214" t="s">
        <v>8760</v>
      </c>
      <c r="D9214" t="s">
        <v>8761</v>
      </c>
      <c r="E9214" s="32">
        <f t="shared" si="429"/>
        <v>45620</v>
      </c>
      <c r="F9214" s="51">
        <f t="shared" si="430"/>
        <v>0.58333333333333337</v>
      </c>
      <c r="G9214" s="33">
        <f t="shared" si="431"/>
        <v>45620.583333333336</v>
      </c>
    </row>
    <row r="9215" spans="1:7" x14ac:dyDescent="0.45">
      <c r="A9215">
        <v>0</v>
      </c>
      <c r="B9215">
        <v>0</v>
      </c>
      <c r="C9215" t="s">
        <v>8761</v>
      </c>
      <c r="D9215" t="s">
        <v>8762</v>
      </c>
      <c r="E9215" s="32">
        <f t="shared" si="429"/>
        <v>45620</v>
      </c>
      <c r="F9215" s="51">
        <f t="shared" si="430"/>
        <v>0.60416666666666663</v>
      </c>
      <c r="G9215" s="33">
        <f t="shared" si="431"/>
        <v>45620.604166666664</v>
      </c>
    </row>
    <row r="9216" spans="1:7" x14ac:dyDescent="0.45">
      <c r="A9216">
        <v>0</v>
      </c>
      <c r="B9216">
        <v>0</v>
      </c>
      <c r="C9216" t="s">
        <v>8762</v>
      </c>
      <c r="D9216" t="s">
        <v>8763</v>
      </c>
      <c r="E9216" s="32">
        <f t="shared" si="429"/>
        <v>45620</v>
      </c>
      <c r="F9216" s="51">
        <f t="shared" si="430"/>
        <v>0.625</v>
      </c>
      <c r="G9216" s="33">
        <f t="shared" si="431"/>
        <v>45620.625</v>
      </c>
    </row>
    <row r="9217" spans="1:7" x14ac:dyDescent="0.45">
      <c r="A9217">
        <v>0</v>
      </c>
      <c r="B9217">
        <v>0</v>
      </c>
      <c r="C9217" t="s">
        <v>8763</v>
      </c>
      <c r="D9217" t="s">
        <v>8764</v>
      </c>
      <c r="E9217" s="32">
        <f t="shared" si="429"/>
        <v>45620</v>
      </c>
      <c r="F9217" s="51">
        <f t="shared" si="430"/>
        <v>0.64583333333333337</v>
      </c>
      <c r="G9217" s="33">
        <f t="shared" si="431"/>
        <v>45620.645833333336</v>
      </c>
    </row>
    <row r="9218" spans="1:7" x14ac:dyDescent="0.45">
      <c r="A9218">
        <v>0.17949999999999999</v>
      </c>
      <c r="B9218">
        <v>1.07</v>
      </c>
      <c r="C9218" t="s">
        <v>8764</v>
      </c>
      <c r="D9218" t="s">
        <v>8765</v>
      </c>
      <c r="E9218" s="32">
        <f t="shared" si="429"/>
        <v>45620</v>
      </c>
      <c r="F9218" s="51">
        <f t="shared" si="430"/>
        <v>0.66666666666666663</v>
      </c>
      <c r="G9218" s="33">
        <f t="shared" si="431"/>
        <v>45620.666666666664</v>
      </c>
    </row>
    <row r="9219" spans="1:7" x14ac:dyDescent="0.45">
      <c r="A9219">
        <v>0.43759999999999999</v>
      </c>
      <c r="B9219">
        <v>2.61</v>
      </c>
      <c r="C9219" t="s">
        <v>8765</v>
      </c>
      <c r="D9219" t="s">
        <v>8766</v>
      </c>
      <c r="E9219" s="32">
        <f t="shared" si="429"/>
        <v>45620</v>
      </c>
      <c r="F9219" s="51">
        <f t="shared" si="430"/>
        <v>0.6875</v>
      </c>
      <c r="G9219" s="33">
        <f t="shared" si="431"/>
        <v>45620.6875</v>
      </c>
    </row>
    <row r="9220" spans="1:7" x14ac:dyDescent="0.45">
      <c r="A9220">
        <v>0.2356</v>
      </c>
      <c r="B9220">
        <v>1.41</v>
      </c>
      <c r="C9220" t="s">
        <v>8766</v>
      </c>
      <c r="D9220" t="s">
        <v>8767</v>
      </c>
      <c r="E9220" s="32">
        <f t="shared" ref="E9220:E9283" si="432">DATE(MID(C9220,2,4),MID(C9220,7,2),MID(C9220,10,2))</f>
        <v>45620</v>
      </c>
      <c r="F9220" s="51">
        <f t="shared" ref="F9220:F9283" si="433">TIME(MID(C9220,13,2),MID(C9220,16,2),0)</f>
        <v>0.70833333333333337</v>
      </c>
      <c r="G9220" s="33">
        <f t="shared" ref="G9220:G9283" si="434">E9220+F9220</f>
        <v>45620.708333333336</v>
      </c>
    </row>
    <row r="9221" spans="1:7" x14ac:dyDescent="0.45">
      <c r="A9221">
        <v>0</v>
      </c>
      <c r="B9221">
        <v>0</v>
      </c>
      <c r="C9221" t="s">
        <v>8767</v>
      </c>
      <c r="D9221" t="s">
        <v>8768</v>
      </c>
      <c r="E9221" s="32">
        <f t="shared" si="432"/>
        <v>45620</v>
      </c>
      <c r="F9221" s="51">
        <f t="shared" si="433"/>
        <v>0.72916666666666663</v>
      </c>
      <c r="G9221" s="33">
        <f t="shared" si="434"/>
        <v>45620.729166666664</v>
      </c>
    </row>
    <row r="9222" spans="1:7" x14ac:dyDescent="0.45">
      <c r="A9222">
        <v>0</v>
      </c>
      <c r="B9222">
        <v>0</v>
      </c>
      <c r="C9222" t="s">
        <v>8768</v>
      </c>
      <c r="D9222" t="s">
        <v>8769</v>
      </c>
      <c r="E9222" s="32">
        <f t="shared" si="432"/>
        <v>45620</v>
      </c>
      <c r="F9222" s="51">
        <f t="shared" si="433"/>
        <v>0.75</v>
      </c>
      <c r="G9222" s="33">
        <f t="shared" si="434"/>
        <v>45620.75</v>
      </c>
    </row>
    <row r="9223" spans="1:7" x14ac:dyDescent="0.45">
      <c r="A9223">
        <v>0</v>
      </c>
      <c r="B9223">
        <v>0</v>
      </c>
      <c r="C9223" t="s">
        <v>8769</v>
      </c>
      <c r="D9223" t="s">
        <v>8770</v>
      </c>
      <c r="E9223" s="32">
        <f t="shared" si="432"/>
        <v>45620</v>
      </c>
      <c r="F9223" s="51">
        <f t="shared" si="433"/>
        <v>0.77083333333333337</v>
      </c>
      <c r="G9223" s="33">
        <f t="shared" si="434"/>
        <v>45620.770833333336</v>
      </c>
    </row>
    <row r="9224" spans="1:7" x14ac:dyDescent="0.45">
      <c r="A9224">
        <v>0.1346</v>
      </c>
      <c r="B9224">
        <v>0.8</v>
      </c>
      <c r="C9224" t="s">
        <v>8770</v>
      </c>
      <c r="D9224" t="s">
        <v>8771</v>
      </c>
      <c r="E9224" s="32">
        <f t="shared" si="432"/>
        <v>45620</v>
      </c>
      <c r="F9224" s="51">
        <f t="shared" si="433"/>
        <v>0.79166666666666663</v>
      </c>
      <c r="G9224" s="33">
        <f t="shared" si="434"/>
        <v>45620.791666666664</v>
      </c>
    </row>
    <row r="9225" spans="1:7" x14ac:dyDescent="0.45">
      <c r="A9225">
        <v>1.12E-2</v>
      </c>
      <c r="B9225">
        <v>7.0000000000000007E-2</v>
      </c>
      <c r="C9225" t="s">
        <v>8771</v>
      </c>
      <c r="D9225" t="s">
        <v>8772</v>
      </c>
      <c r="E9225" s="32">
        <f t="shared" si="432"/>
        <v>45620</v>
      </c>
      <c r="F9225" s="51">
        <f t="shared" si="433"/>
        <v>0.8125</v>
      </c>
      <c r="G9225" s="33">
        <f t="shared" si="434"/>
        <v>45620.8125</v>
      </c>
    </row>
    <row r="9226" spans="1:7" x14ac:dyDescent="0.45">
      <c r="A9226">
        <v>0</v>
      </c>
      <c r="B9226">
        <v>0</v>
      </c>
      <c r="C9226" t="s">
        <v>8772</v>
      </c>
      <c r="D9226" t="s">
        <v>8773</v>
      </c>
      <c r="E9226" s="32">
        <f t="shared" si="432"/>
        <v>45620</v>
      </c>
      <c r="F9226" s="51">
        <f t="shared" si="433"/>
        <v>0.83333333333333337</v>
      </c>
      <c r="G9226" s="33">
        <f t="shared" si="434"/>
        <v>45620.833333333336</v>
      </c>
    </row>
    <row r="9227" spans="1:7" x14ac:dyDescent="0.45">
      <c r="A9227">
        <v>0.41520000000000001</v>
      </c>
      <c r="B9227">
        <v>2.48</v>
      </c>
      <c r="C9227" t="s">
        <v>8773</v>
      </c>
      <c r="D9227" t="s">
        <v>8774</v>
      </c>
      <c r="E9227" s="32">
        <f t="shared" si="432"/>
        <v>45620</v>
      </c>
      <c r="F9227" s="51">
        <f t="shared" si="433"/>
        <v>0.85416666666666663</v>
      </c>
      <c r="G9227" s="33">
        <f t="shared" si="434"/>
        <v>45620.854166666664</v>
      </c>
    </row>
    <row r="9228" spans="1:7" x14ac:dyDescent="0.45">
      <c r="A9228">
        <v>0</v>
      </c>
      <c r="B9228">
        <v>0</v>
      </c>
      <c r="C9228" t="s">
        <v>8774</v>
      </c>
      <c r="D9228" t="s">
        <v>8775</v>
      </c>
      <c r="E9228" s="32">
        <f t="shared" si="432"/>
        <v>45620</v>
      </c>
      <c r="F9228" s="51">
        <f t="shared" si="433"/>
        <v>0.875</v>
      </c>
      <c r="G9228" s="33">
        <f t="shared" si="434"/>
        <v>45620.875</v>
      </c>
    </row>
    <row r="9229" spans="1:7" x14ac:dyDescent="0.45">
      <c r="A9229">
        <v>0</v>
      </c>
      <c r="B9229">
        <v>0</v>
      </c>
      <c r="C9229" t="s">
        <v>8775</v>
      </c>
      <c r="D9229" t="s">
        <v>8776</v>
      </c>
      <c r="E9229" s="32">
        <f t="shared" si="432"/>
        <v>45620</v>
      </c>
      <c r="F9229" s="51">
        <f t="shared" si="433"/>
        <v>0.89583333333333337</v>
      </c>
      <c r="G9229" s="33">
        <f t="shared" si="434"/>
        <v>45620.895833333336</v>
      </c>
    </row>
    <row r="9230" spans="1:7" x14ac:dyDescent="0.45">
      <c r="A9230">
        <v>0.32540000000000002</v>
      </c>
      <c r="B9230">
        <v>1.94</v>
      </c>
      <c r="C9230" t="s">
        <v>8776</v>
      </c>
      <c r="D9230" t="s">
        <v>8777</v>
      </c>
      <c r="E9230" s="32">
        <f t="shared" si="432"/>
        <v>45620</v>
      </c>
      <c r="F9230" s="51">
        <f t="shared" si="433"/>
        <v>0.91666666666666663</v>
      </c>
      <c r="G9230" s="33">
        <f t="shared" si="434"/>
        <v>45620.916666666664</v>
      </c>
    </row>
    <row r="9231" spans="1:7" x14ac:dyDescent="0.45">
      <c r="A9231">
        <v>0.20200000000000001</v>
      </c>
      <c r="B9231">
        <v>1.21</v>
      </c>
      <c r="C9231" t="s">
        <v>8777</v>
      </c>
      <c r="D9231" t="s">
        <v>8778</v>
      </c>
      <c r="E9231" s="32">
        <f t="shared" si="432"/>
        <v>45620</v>
      </c>
      <c r="F9231" s="51">
        <f t="shared" si="433"/>
        <v>0.9375</v>
      </c>
      <c r="G9231" s="33">
        <f t="shared" si="434"/>
        <v>45620.9375</v>
      </c>
    </row>
    <row r="9232" spans="1:7" x14ac:dyDescent="0.45">
      <c r="A9232">
        <v>0</v>
      </c>
      <c r="B9232">
        <v>0</v>
      </c>
      <c r="C9232" t="s">
        <v>8778</v>
      </c>
      <c r="D9232" t="s">
        <v>8779</v>
      </c>
      <c r="E9232" s="32">
        <f t="shared" si="432"/>
        <v>45620</v>
      </c>
      <c r="F9232" s="51">
        <f t="shared" si="433"/>
        <v>0.95833333333333337</v>
      </c>
      <c r="G9232" s="33">
        <f t="shared" si="434"/>
        <v>45620.958333333336</v>
      </c>
    </row>
    <row r="9233" spans="1:7" x14ac:dyDescent="0.45">
      <c r="A9233">
        <v>0</v>
      </c>
      <c r="B9233">
        <v>0</v>
      </c>
      <c r="C9233" t="s">
        <v>8779</v>
      </c>
      <c r="D9233" t="s">
        <v>8780</v>
      </c>
      <c r="E9233" s="32">
        <f t="shared" si="432"/>
        <v>45620</v>
      </c>
      <c r="F9233" s="51">
        <f t="shared" si="433"/>
        <v>0.97916666666666663</v>
      </c>
      <c r="G9233" s="33">
        <f t="shared" si="434"/>
        <v>45620.979166666664</v>
      </c>
    </row>
    <row r="9234" spans="1:7" x14ac:dyDescent="0.45">
      <c r="A9234">
        <v>0</v>
      </c>
      <c r="B9234">
        <v>0</v>
      </c>
      <c r="C9234" t="s">
        <v>8780</v>
      </c>
      <c r="D9234" t="s">
        <v>8781</v>
      </c>
      <c r="E9234" s="32">
        <f t="shared" si="432"/>
        <v>45621</v>
      </c>
      <c r="F9234" s="51">
        <f t="shared" si="433"/>
        <v>0</v>
      </c>
      <c r="G9234" s="33">
        <f t="shared" si="434"/>
        <v>45621</v>
      </c>
    </row>
    <row r="9235" spans="1:7" x14ac:dyDescent="0.45">
      <c r="A9235">
        <v>0</v>
      </c>
      <c r="B9235">
        <v>0</v>
      </c>
      <c r="C9235" t="s">
        <v>8781</v>
      </c>
      <c r="D9235" t="s">
        <v>8782</v>
      </c>
      <c r="E9235" s="32">
        <f t="shared" si="432"/>
        <v>45621</v>
      </c>
      <c r="F9235" s="51">
        <f t="shared" si="433"/>
        <v>2.0833333333333332E-2</v>
      </c>
      <c r="G9235" s="33">
        <f t="shared" si="434"/>
        <v>45621.020833333336</v>
      </c>
    </row>
    <row r="9236" spans="1:7" x14ac:dyDescent="0.45">
      <c r="A9236">
        <v>1.12E-2</v>
      </c>
      <c r="B9236">
        <v>7.0000000000000007E-2</v>
      </c>
      <c r="C9236" t="s">
        <v>8782</v>
      </c>
      <c r="D9236" t="s">
        <v>8783</v>
      </c>
      <c r="E9236" s="32">
        <f t="shared" si="432"/>
        <v>45621</v>
      </c>
      <c r="F9236" s="51">
        <f t="shared" si="433"/>
        <v>4.1666666666666664E-2</v>
      </c>
      <c r="G9236" s="33">
        <f t="shared" si="434"/>
        <v>45621.041666666664</v>
      </c>
    </row>
    <row r="9237" spans="1:7" x14ac:dyDescent="0.45">
      <c r="A9237">
        <v>0</v>
      </c>
      <c r="B9237">
        <v>0</v>
      </c>
      <c r="C9237" t="s">
        <v>8783</v>
      </c>
      <c r="D9237" t="s">
        <v>8784</v>
      </c>
      <c r="E9237" s="32">
        <f t="shared" si="432"/>
        <v>45621</v>
      </c>
      <c r="F9237" s="51">
        <f t="shared" si="433"/>
        <v>6.25E-2</v>
      </c>
      <c r="G9237" s="33">
        <f t="shared" si="434"/>
        <v>45621.0625</v>
      </c>
    </row>
    <row r="9238" spans="1:7" x14ac:dyDescent="0.45">
      <c r="A9238">
        <v>0</v>
      </c>
      <c r="B9238">
        <v>0</v>
      </c>
      <c r="C9238" t="s">
        <v>8784</v>
      </c>
      <c r="D9238" t="s">
        <v>8785</v>
      </c>
      <c r="E9238" s="32">
        <f t="shared" si="432"/>
        <v>45621</v>
      </c>
      <c r="F9238" s="51">
        <f t="shared" si="433"/>
        <v>8.3333333333333329E-2</v>
      </c>
      <c r="G9238" s="33">
        <f t="shared" si="434"/>
        <v>45621.083333333336</v>
      </c>
    </row>
    <row r="9239" spans="1:7" x14ac:dyDescent="0.45">
      <c r="A9239">
        <v>0</v>
      </c>
      <c r="B9239">
        <v>0</v>
      </c>
      <c r="C9239" t="s">
        <v>8785</v>
      </c>
      <c r="D9239" t="s">
        <v>8786</v>
      </c>
      <c r="E9239" s="32">
        <f t="shared" si="432"/>
        <v>45621</v>
      </c>
      <c r="F9239" s="51">
        <f t="shared" si="433"/>
        <v>0.10416666666666667</v>
      </c>
      <c r="G9239" s="33">
        <f t="shared" si="434"/>
        <v>45621.104166666664</v>
      </c>
    </row>
    <row r="9240" spans="1:7" x14ac:dyDescent="0.45">
      <c r="A9240">
        <v>0</v>
      </c>
      <c r="B9240">
        <v>0</v>
      </c>
      <c r="C9240" t="s">
        <v>8786</v>
      </c>
      <c r="D9240" t="s">
        <v>8787</v>
      </c>
      <c r="E9240" s="32">
        <f t="shared" si="432"/>
        <v>45621</v>
      </c>
      <c r="F9240" s="51">
        <f t="shared" si="433"/>
        <v>0.125</v>
      </c>
      <c r="G9240" s="33">
        <f t="shared" si="434"/>
        <v>45621.125</v>
      </c>
    </row>
    <row r="9241" spans="1:7" x14ac:dyDescent="0.45">
      <c r="A9241">
        <v>0</v>
      </c>
      <c r="B9241">
        <v>0</v>
      </c>
      <c r="C9241" t="s">
        <v>8787</v>
      </c>
      <c r="D9241" t="s">
        <v>8788</v>
      </c>
      <c r="E9241" s="32">
        <f t="shared" si="432"/>
        <v>45621</v>
      </c>
      <c r="F9241" s="51">
        <f t="shared" si="433"/>
        <v>0.14583333333333334</v>
      </c>
      <c r="G9241" s="33">
        <f t="shared" si="434"/>
        <v>45621.145833333336</v>
      </c>
    </row>
    <row r="9242" spans="1:7" x14ac:dyDescent="0.45">
      <c r="A9242">
        <v>0</v>
      </c>
      <c r="B9242">
        <v>0</v>
      </c>
      <c r="C9242" t="s">
        <v>8788</v>
      </c>
      <c r="D9242" t="s">
        <v>8789</v>
      </c>
      <c r="E9242" s="32">
        <f t="shared" si="432"/>
        <v>45621</v>
      </c>
      <c r="F9242" s="51">
        <f t="shared" si="433"/>
        <v>0.16666666666666666</v>
      </c>
      <c r="G9242" s="33">
        <f t="shared" si="434"/>
        <v>45621.166666666664</v>
      </c>
    </row>
    <row r="9243" spans="1:7" x14ac:dyDescent="0.45">
      <c r="A9243">
        <v>0</v>
      </c>
      <c r="B9243">
        <v>0</v>
      </c>
      <c r="C9243" t="s">
        <v>8789</v>
      </c>
      <c r="D9243" t="s">
        <v>8790</v>
      </c>
      <c r="E9243" s="32">
        <f t="shared" si="432"/>
        <v>45621</v>
      </c>
      <c r="F9243" s="51">
        <f t="shared" si="433"/>
        <v>0.1875</v>
      </c>
      <c r="G9243" s="33">
        <f t="shared" si="434"/>
        <v>45621.1875</v>
      </c>
    </row>
    <row r="9244" spans="1:7" x14ac:dyDescent="0.45">
      <c r="A9244">
        <v>0</v>
      </c>
      <c r="B9244">
        <v>0</v>
      </c>
      <c r="C9244" t="s">
        <v>8790</v>
      </c>
      <c r="D9244" t="s">
        <v>8791</v>
      </c>
      <c r="E9244" s="32">
        <f t="shared" si="432"/>
        <v>45621</v>
      </c>
      <c r="F9244" s="51">
        <f t="shared" si="433"/>
        <v>0.20833333333333334</v>
      </c>
      <c r="G9244" s="33">
        <f t="shared" si="434"/>
        <v>45621.208333333336</v>
      </c>
    </row>
    <row r="9245" spans="1:7" x14ac:dyDescent="0.45">
      <c r="A9245">
        <v>0</v>
      </c>
      <c r="B9245">
        <v>0</v>
      </c>
      <c r="C9245" t="s">
        <v>8791</v>
      </c>
      <c r="D9245" t="s">
        <v>8792</v>
      </c>
      <c r="E9245" s="32">
        <f t="shared" si="432"/>
        <v>45621</v>
      </c>
      <c r="F9245" s="51">
        <f t="shared" si="433"/>
        <v>0.22916666666666666</v>
      </c>
      <c r="G9245" s="33">
        <f t="shared" si="434"/>
        <v>45621.229166666664</v>
      </c>
    </row>
    <row r="9246" spans="1:7" x14ac:dyDescent="0.45">
      <c r="A9246">
        <v>0</v>
      </c>
      <c r="B9246">
        <v>0</v>
      </c>
      <c r="C9246" t="s">
        <v>8792</v>
      </c>
      <c r="D9246" t="s">
        <v>8793</v>
      </c>
      <c r="E9246" s="32">
        <f t="shared" si="432"/>
        <v>45621</v>
      </c>
      <c r="F9246" s="51">
        <f t="shared" si="433"/>
        <v>0.25</v>
      </c>
      <c r="G9246" s="33">
        <f t="shared" si="434"/>
        <v>45621.25</v>
      </c>
    </row>
    <row r="9247" spans="1:7" x14ac:dyDescent="0.45">
      <c r="A9247">
        <v>0</v>
      </c>
      <c r="B9247">
        <v>0</v>
      </c>
      <c r="C9247" t="s">
        <v>8793</v>
      </c>
      <c r="D9247" t="s">
        <v>8794</v>
      </c>
      <c r="E9247" s="32">
        <f t="shared" si="432"/>
        <v>45621</v>
      </c>
      <c r="F9247" s="51">
        <f t="shared" si="433"/>
        <v>0.27083333333333331</v>
      </c>
      <c r="G9247" s="33">
        <f t="shared" si="434"/>
        <v>45621.270833333336</v>
      </c>
    </row>
    <row r="9248" spans="1:7" x14ac:dyDescent="0.45">
      <c r="A9248">
        <v>1.12E-2</v>
      </c>
      <c r="B9248">
        <v>7.0000000000000007E-2</v>
      </c>
      <c r="C9248" t="s">
        <v>8794</v>
      </c>
      <c r="D9248" t="s">
        <v>8795</v>
      </c>
      <c r="E9248" s="32">
        <f t="shared" si="432"/>
        <v>45621</v>
      </c>
      <c r="F9248" s="51">
        <f t="shared" si="433"/>
        <v>0.29166666666666669</v>
      </c>
      <c r="G9248" s="33">
        <f t="shared" si="434"/>
        <v>45621.291666666664</v>
      </c>
    </row>
    <row r="9249" spans="1:7" x14ac:dyDescent="0.45">
      <c r="A9249">
        <v>0</v>
      </c>
      <c r="B9249">
        <v>0</v>
      </c>
      <c r="C9249" t="s">
        <v>8795</v>
      </c>
      <c r="D9249" t="s">
        <v>8796</v>
      </c>
      <c r="E9249" s="32">
        <f t="shared" si="432"/>
        <v>45621</v>
      </c>
      <c r="F9249" s="51">
        <f t="shared" si="433"/>
        <v>0.3125</v>
      </c>
      <c r="G9249" s="33">
        <f t="shared" si="434"/>
        <v>45621.3125</v>
      </c>
    </row>
    <row r="9250" spans="1:7" x14ac:dyDescent="0.45">
      <c r="A9250">
        <v>0</v>
      </c>
      <c r="B9250">
        <v>0</v>
      </c>
      <c r="C9250" t="s">
        <v>8796</v>
      </c>
      <c r="D9250" t="s">
        <v>8797</v>
      </c>
      <c r="E9250" s="32">
        <f t="shared" si="432"/>
        <v>45621</v>
      </c>
      <c r="F9250" s="51">
        <f t="shared" si="433"/>
        <v>0.33333333333333331</v>
      </c>
      <c r="G9250" s="33">
        <f t="shared" si="434"/>
        <v>45621.333333333336</v>
      </c>
    </row>
    <row r="9251" spans="1:7" x14ac:dyDescent="0.45">
      <c r="A9251">
        <v>0</v>
      </c>
      <c r="B9251">
        <v>0</v>
      </c>
      <c r="C9251" t="s">
        <v>8797</v>
      </c>
      <c r="D9251" t="s">
        <v>8798</v>
      </c>
      <c r="E9251" s="32">
        <f t="shared" si="432"/>
        <v>45621</v>
      </c>
      <c r="F9251" s="51">
        <f t="shared" si="433"/>
        <v>0.35416666666666669</v>
      </c>
      <c r="G9251" s="33">
        <f t="shared" si="434"/>
        <v>45621.354166666664</v>
      </c>
    </row>
    <row r="9252" spans="1:7" x14ac:dyDescent="0.45">
      <c r="A9252">
        <v>5.6099999999999997E-2</v>
      </c>
      <c r="B9252">
        <v>0.33</v>
      </c>
      <c r="C9252" t="s">
        <v>8798</v>
      </c>
      <c r="D9252" t="s">
        <v>8799</v>
      </c>
      <c r="E9252" s="32">
        <f t="shared" si="432"/>
        <v>45621</v>
      </c>
      <c r="F9252" s="51">
        <f t="shared" si="433"/>
        <v>0.375</v>
      </c>
      <c r="G9252" s="33">
        <f t="shared" si="434"/>
        <v>45621.375</v>
      </c>
    </row>
    <row r="9253" spans="1:7" x14ac:dyDescent="0.45">
      <c r="A9253">
        <v>0</v>
      </c>
      <c r="B9253">
        <v>0</v>
      </c>
      <c r="C9253" t="s">
        <v>8799</v>
      </c>
      <c r="D9253" t="s">
        <v>8800</v>
      </c>
      <c r="E9253" s="32">
        <f t="shared" si="432"/>
        <v>45621</v>
      </c>
      <c r="F9253" s="51">
        <f t="shared" si="433"/>
        <v>0.39583333333333331</v>
      </c>
      <c r="G9253" s="33">
        <f t="shared" si="434"/>
        <v>45621.395833333336</v>
      </c>
    </row>
    <row r="9254" spans="1:7" x14ac:dyDescent="0.45">
      <c r="A9254">
        <v>0</v>
      </c>
      <c r="B9254">
        <v>0</v>
      </c>
      <c r="C9254" t="s">
        <v>8800</v>
      </c>
      <c r="D9254" t="s">
        <v>8801</v>
      </c>
      <c r="E9254" s="32">
        <f t="shared" si="432"/>
        <v>45621</v>
      </c>
      <c r="F9254" s="51">
        <f t="shared" si="433"/>
        <v>0.41666666666666669</v>
      </c>
      <c r="G9254" s="33">
        <f t="shared" si="434"/>
        <v>45621.416666666664</v>
      </c>
    </row>
    <row r="9255" spans="1:7" x14ac:dyDescent="0.45">
      <c r="A9255">
        <v>0</v>
      </c>
      <c r="B9255">
        <v>0</v>
      </c>
      <c r="C9255" t="s">
        <v>8801</v>
      </c>
      <c r="D9255" t="s">
        <v>8802</v>
      </c>
      <c r="E9255" s="32">
        <f t="shared" si="432"/>
        <v>45621</v>
      </c>
      <c r="F9255" s="51">
        <f t="shared" si="433"/>
        <v>0.4375</v>
      </c>
      <c r="G9255" s="33">
        <f t="shared" si="434"/>
        <v>45621.4375</v>
      </c>
    </row>
    <row r="9256" spans="1:7" x14ac:dyDescent="0.45">
      <c r="A9256">
        <v>0</v>
      </c>
      <c r="B9256">
        <v>0</v>
      </c>
      <c r="C9256" t="s">
        <v>8802</v>
      </c>
      <c r="D9256" t="s">
        <v>8803</v>
      </c>
      <c r="E9256" s="32">
        <f t="shared" si="432"/>
        <v>45621</v>
      </c>
      <c r="F9256" s="51">
        <f t="shared" si="433"/>
        <v>0.45833333333333331</v>
      </c>
      <c r="G9256" s="33">
        <f t="shared" si="434"/>
        <v>45621.458333333336</v>
      </c>
    </row>
    <row r="9257" spans="1:7" x14ac:dyDescent="0.45">
      <c r="A9257">
        <v>0</v>
      </c>
      <c r="B9257">
        <v>0</v>
      </c>
      <c r="C9257" t="s">
        <v>8803</v>
      </c>
      <c r="D9257" t="s">
        <v>8804</v>
      </c>
      <c r="E9257" s="32">
        <f t="shared" si="432"/>
        <v>45621</v>
      </c>
      <c r="F9257" s="51">
        <f t="shared" si="433"/>
        <v>0.47916666666666669</v>
      </c>
      <c r="G9257" s="33">
        <f t="shared" si="434"/>
        <v>45621.479166666664</v>
      </c>
    </row>
    <row r="9258" spans="1:7" x14ac:dyDescent="0.45">
      <c r="A9258">
        <v>0</v>
      </c>
      <c r="B9258">
        <v>0</v>
      </c>
      <c r="C9258" t="s">
        <v>8804</v>
      </c>
      <c r="D9258" t="s">
        <v>8805</v>
      </c>
      <c r="E9258" s="32">
        <f t="shared" si="432"/>
        <v>45621</v>
      </c>
      <c r="F9258" s="51">
        <f t="shared" si="433"/>
        <v>0.5</v>
      </c>
      <c r="G9258" s="33">
        <f t="shared" si="434"/>
        <v>45621.5</v>
      </c>
    </row>
    <row r="9259" spans="1:7" x14ac:dyDescent="0.45">
      <c r="A9259">
        <v>0</v>
      </c>
      <c r="B9259">
        <v>0</v>
      </c>
      <c r="C9259" t="s">
        <v>8805</v>
      </c>
      <c r="D9259" t="s">
        <v>8806</v>
      </c>
      <c r="E9259" s="32">
        <f t="shared" si="432"/>
        <v>45621</v>
      </c>
      <c r="F9259" s="51">
        <f t="shared" si="433"/>
        <v>0.52083333333333337</v>
      </c>
      <c r="G9259" s="33">
        <f t="shared" si="434"/>
        <v>45621.520833333336</v>
      </c>
    </row>
    <row r="9260" spans="1:7" x14ac:dyDescent="0.45">
      <c r="A9260">
        <v>0</v>
      </c>
      <c r="B9260">
        <v>0</v>
      </c>
      <c r="C9260" t="s">
        <v>8806</v>
      </c>
      <c r="D9260" t="s">
        <v>8807</v>
      </c>
      <c r="E9260" s="32">
        <f t="shared" si="432"/>
        <v>45621</v>
      </c>
      <c r="F9260" s="51">
        <f t="shared" si="433"/>
        <v>0.54166666666666663</v>
      </c>
      <c r="G9260" s="33">
        <f t="shared" si="434"/>
        <v>45621.541666666664</v>
      </c>
    </row>
    <row r="9261" spans="1:7" x14ac:dyDescent="0.45">
      <c r="A9261">
        <v>0</v>
      </c>
      <c r="B9261">
        <v>0</v>
      </c>
      <c r="C9261" t="s">
        <v>8807</v>
      </c>
      <c r="D9261" t="s">
        <v>8808</v>
      </c>
      <c r="E9261" s="32">
        <f t="shared" si="432"/>
        <v>45621</v>
      </c>
      <c r="F9261" s="51">
        <f t="shared" si="433"/>
        <v>0.5625</v>
      </c>
      <c r="G9261" s="33">
        <f t="shared" si="434"/>
        <v>45621.5625</v>
      </c>
    </row>
    <row r="9262" spans="1:7" x14ac:dyDescent="0.45">
      <c r="A9262">
        <v>0</v>
      </c>
      <c r="B9262">
        <v>0</v>
      </c>
      <c r="C9262" t="s">
        <v>8808</v>
      </c>
      <c r="D9262" t="s">
        <v>8809</v>
      </c>
      <c r="E9262" s="32">
        <f t="shared" si="432"/>
        <v>45621</v>
      </c>
      <c r="F9262" s="51">
        <f t="shared" si="433"/>
        <v>0.58333333333333337</v>
      </c>
      <c r="G9262" s="33">
        <f t="shared" si="434"/>
        <v>45621.583333333336</v>
      </c>
    </row>
    <row r="9263" spans="1:7" x14ac:dyDescent="0.45">
      <c r="A9263">
        <v>0</v>
      </c>
      <c r="B9263">
        <v>0</v>
      </c>
      <c r="C9263" t="s">
        <v>8809</v>
      </c>
      <c r="D9263" t="s">
        <v>8810</v>
      </c>
      <c r="E9263" s="32">
        <f t="shared" si="432"/>
        <v>45621</v>
      </c>
      <c r="F9263" s="51">
        <f t="shared" si="433"/>
        <v>0.60416666666666663</v>
      </c>
      <c r="G9263" s="33">
        <f t="shared" si="434"/>
        <v>45621.604166666664</v>
      </c>
    </row>
    <row r="9264" spans="1:7" x14ac:dyDescent="0.45">
      <c r="A9264">
        <v>0</v>
      </c>
      <c r="B9264">
        <v>0</v>
      </c>
      <c r="C9264" t="s">
        <v>8810</v>
      </c>
      <c r="D9264" t="s">
        <v>8811</v>
      </c>
      <c r="E9264" s="32">
        <f t="shared" si="432"/>
        <v>45621</v>
      </c>
      <c r="F9264" s="51">
        <f t="shared" si="433"/>
        <v>0.625</v>
      </c>
      <c r="G9264" s="33">
        <f t="shared" si="434"/>
        <v>45621.625</v>
      </c>
    </row>
    <row r="9265" spans="1:7" x14ac:dyDescent="0.45">
      <c r="A9265">
        <v>0</v>
      </c>
      <c r="B9265">
        <v>0</v>
      </c>
      <c r="C9265" t="s">
        <v>8811</v>
      </c>
      <c r="D9265" t="s">
        <v>8812</v>
      </c>
      <c r="E9265" s="32">
        <f t="shared" si="432"/>
        <v>45621</v>
      </c>
      <c r="F9265" s="51">
        <f t="shared" si="433"/>
        <v>0.64583333333333337</v>
      </c>
      <c r="G9265" s="33">
        <f t="shared" si="434"/>
        <v>45621.645833333336</v>
      </c>
    </row>
    <row r="9266" spans="1:7" x14ac:dyDescent="0.45">
      <c r="A9266">
        <v>0</v>
      </c>
      <c r="B9266">
        <v>0</v>
      </c>
      <c r="C9266" t="s">
        <v>8812</v>
      </c>
      <c r="D9266" t="s">
        <v>8813</v>
      </c>
      <c r="E9266" s="32">
        <f t="shared" si="432"/>
        <v>45621</v>
      </c>
      <c r="F9266" s="51">
        <f t="shared" si="433"/>
        <v>0.66666666666666663</v>
      </c>
      <c r="G9266" s="33">
        <f t="shared" si="434"/>
        <v>45621.666666666664</v>
      </c>
    </row>
    <row r="9267" spans="1:7" x14ac:dyDescent="0.45">
      <c r="A9267">
        <v>0</v>
      </c>
      <c r="B9267">
        <v>0</v>
      </c>
      <c r="C9267" t="s">
        <v>8813</v>
      </c>
      <c r="D9267" t="s">
        <v>8814</v>
      </c>
      <c r="E9267" s="32">
        <f t="shared" si="432"/>
        <v>45621</v>
      </c>
      <c r="F9267" s="51">
        <f t="shared" si="433"/>
        <v>0.6875</v>
      </c>
      <c r="G9267" s="33">
        <f t="shared" si="434"/>
        <v>45621.6875</v>
      </c>
    </row>
    <row r="9268" spans="1:7" x14ac:dyDescent="0.45">
      <c r="A9268">
        <v>0</v>
      </c>
      <c r="B9268">
        <v>0</v>
      </c>
      <c r="C9268" t="s">
        <v>8814</v>
      </c>
      <c r="D9268" t="s">
        <v>8815</v>
      </c>
      <c r="E9268" s="32">
        <f t="shared" si="432"/>
        <v>45621</v>
      </c>
      <c r="F9268" s="51">
        <f t="shared" si="433"/>
        <v>0.70833333333333337</v>
      </c>
      <c r="G9268" s="33">
        <f t="shared" si="434"/>
        <v>45621.708333333336</v>
      </c>
    </row>
    <row r="9269" spans="1:7" x14ac:dyDescent="0.45">
      <c r="A9269">
        <v>0</v>
      </c>
      <c r="B9269">
        <v>0</v>
      </c>
      <c r="C9269" t="s">
        <v>8815</v>
      </c>
      <c r="D9269" t="s">
        <v>8816</v>
      </c>
      <c r="E9269" s="32">
        <f t="shared" si="432"/>
        <v>45621</v>
      </c>
      <c r="F9269" s="51">
        <f t="shared" si="433"/>
        <v>0.72916666666666663</v>
      </c>
      <c r="G9269" s="33">
        <f t="shared" si="434"/>
        <v>45621.729166666664</v>
      </c>
    </row>
    <row r="9270" spans="1:7" x14ac:dyDescent="0.45">
      <c r="A9270">
        <v>0</v>
      </c>
      <c r="B9270">
        <v>0</v>
      </c>
      <c r="C9270" t="s">
        <v>8816</v>
      </c>
      <c r="D9270" t="s">
        <v>8817</v>
      </c>
      <c r="E9270" s="32">
        <f t="shared" si="432"/>
        <v>45621</v>
      </c>
      <c r="F9270" s="51">
        <f t="shared" si="433"/>
        <v>0.75</v>
      </c>
      <c r="G9270" s="33">
        <f t="shared" si="434"/>
        <v>45621.75</v>
      </c>
    </row>
    <row r="9271" spans="1:7" x14ac:dyDescent="0.45">
      <c r="A9271">
        <v>4.78</v>
      </c>
      <c r="B9271">
        <v>28.52</v>
      </c>
      <c r="C9271" t="s">
        <v>8817</v>
      </c>
      <c r="D9271" t="s">
        <v>8818</v>
      </c>
      <c r="E9271" s="32">
        <f t="shared" si="432"/>
        <v>45621</v>
      </c>
      <c r="F9271" s="51">
        <f t="shared" si="433"/>
        <v>0.77083333333333337</v>
      </c>
      <c r="G9271" s="33">
        <f t="shared" si="434"/>
        <v>45621.770833333336</v>
      </c>
    </row>
    <row r="9272" spans="1:7" x14ac:dyDescent="0.45">
      <c r="A9272">
        <v>2.5695000000000001</v>
      </c>
      <c r="B9272">
        <v>15.33</v>
      </c>
      <c r="C9272" t="s">
        <v>8818</v>
      </c>
      <c r="D9272" t="s">
        <v>8819</v>
      </c>
      <c r="E9272" s="32">
        <f t="shared" si="432"/>
        <v>45621</v>
      </c>
      <c r="F9272" s="51">
        <f t="shared" si="433"/>
        <v>0.79166666666666663</v>
      </c>
      <c r="G9272" s="33">
        <f t="shared" si="434"/>
        <v>45621.791666666664</v>
      </c>
    </row>
    <row r="9273" spans="1:7" x14ac:dyDescent="0.45">
      <c r="A9273">
        <v>2.3563000000000001</v>
      </c>
      <c r="B9273">
        <v>14.06</v>
      </c>
      <c r="C9273" t="s">
        <v>8819</v>
      </c>
      <c r="D9273" t="s">
        <v>8820</v>
      </c>
      <c r="E9273" s="32">
        <f t="shared" si="432"/>
        <v>45621</v>
      </c>
      <c r="F9273" s="51">
        <f t="shared" si="433"/>
        <v>0.8125</v>
      </c>
      <c r="G9273" s="33">
        <f t="shared" si="434"/>
        <v>45621.8125</v>
      </c>
    </row>
    <row r="9274" spans="1:7" x14ac:dyDescent="0.45">
      <c r="A9274">
        <v>1.5147999999999999</v>
      </c>
      <c r="B9274">
        <v>9.0399999999999991</v>
      </c>
      <c r="C9274" t="s">
        <v>8820</v>
      </c>
      <c r="D9274" t="s">
        <v>8821</v>
      </c>
      <c r="E9274" s="32">
        <f t="shared" si="432"/>
        <v>45621</v>
      </c>
      <c r="F9274" s="51">
        <f t="shared" si="433"/>
        <v>0.83333333333333337</v>
      </c>
      <c r="G9274" s="33">
        <f t="shared" si="434"/>
        <v>45621.833333333336</v>
      </c>
    </row>
    <row r="9275" spans="1:7" x14ac:dyDescent="0.45">
      <c r="A9275">
        <v>1.6157999999999999</v>
      </c>
      <c r="B9275">
        <v>9.64</v>
      </c>
      <c r="C9275" t="s">
        <v>8821</v>
      </c>
      <c r="D9275" t="s">
        <v>8822</v>
      </c>
      <c r="E9275" s="32">
        <f t="shared" si="432"/>
        <v>45621</v>
      </c>
      <c r="F9275" s="51">
        <f t="shared" si="433"/>
        <v>0.85416666666666663</v>
      </c>
      <c r="G9275" s="33">
        <f t="shared" si="434"/>
        <v>45621.854166666664</v>
      </c>
    </row>
    <row r="9276" spans="1:7" x14ac:dyDescent="0.45">
      <c r="A9276">
        <v>1.7504</v>
      </c>
      <c r="B9276">
        <v>10.44</v>
      </c>
      <c r="C9276" t="s">
        <v>8822</v>
      </c>
      <c r="D9276" t="s">
        <v>8823</v>
      </c>
      <c r="E9276" s="32">
        <f t="shared" si="432"/>
        <v>45621</v>
      </c>
      <c r="F9276" s="51">
        <f t="shared" si="433"/>
        <v>0.875</v>
      </c>
      <c r="G9276" s="33">
        <f t="shared" si="434"/>
        <v>45621.875</v>
      </c>
    </row>
    <row r="9277" spans="1:7" x14ac:dyDescent="0.45">
      <c r="A9277">
        <v>0.69569999999999999</v>
      </c>
      <c r="B9277">
        <v>4.1500000000000004</v>
      </c>
      <c r="C9277" t="s">
        <v>8823</v>
      </c>
      <c r="D9277" t="s">
        <v>8824</v>
      </c>
      <c r="E9277" s="32">
        <f t="shared" si="432"/>
        <v>45621</v>
      </c>
      <c r="F9277" s="51">
        <f t="shared" si="433"/>
        <v>0.89583333333333337</v>
      </c>
      <c r="G9277" s="33">
        <f t="shared" si="434"/>
        <v>45621.895833333336</v>
      </c>
    </row>
    <row r="9278" spans="1:7" x14ac:dyDescent="0.45">
      <c r="A9278">
        <v>0</v>
      </c>
      <c r="B9278">
        <v>0</v>
      </c>
      <c r="C9278" t="s">
        <v>8824</v>
      </c>
      <c r="D9278" t="s">
        <v>8825</v>
      </c>
      <c r="E9278" s="32">
        <f t="shared" si="432"/>
        <v>45621</v>
      </c>
      <c r="F9278" s="51">
        <f t="shared" si="433"/>
        <v>0.91666666666666663</v>
      </c>
      <c r="G9278" s="33">
        <f t="shared" si="434"/>
        <v>45621.916666666664</v>
      </c>
    </row>
    <row r="9279" spans="1:7" x14ac:dyDescent="0.45">
      <c r="A9279">
        <v>0</v>
      </c>
      <c r="B9279">
        <v>0</v>
      </c>
      <c r="C9279" t="s">
        <v>8825</v>
      </c>
      <c r="D9279" t="s">
        <v>8826</v>
      </c>
      <c r="E9279" s="32">
        <f t="shared" si="432"/>
        <v>45621</v>
      </c>
      <c r="F9279" s="51">
        <f t="shared" si="433"/>
        <v>0.9375</v>
      </c>
      <c r="G9279" s="33">
        <f t="shared" si="434"/>
        <v>45621.9375</v>
      </c>
    </row>
    <row r="9280" spans="1:7" x14ac:dyDescent="0.45">
      <c r="A9280">
        <v>0</v>
      </c>
      <c r="B9280">
        <v>0</v>
      </c>
      <c r="C9280" t="s">
        <v>8826</v>
      </c>
      <c r="D9280" t="s">
        <v>8827</v>
      </c>
      <c r="E9280" s="32">
        <f t="shared" si="432"/>
        <v>45621</v>
      </c>
      <c r="F9280" s="51">
        <f t="shared" si="433"/>
        <v>0.95833333333333337</v>
      </c>
      <c r="G9280" s="33">
        <f t="shared" si="434"/>
        <v>45621.958333333336</v>
      </c>
    </row>
    <row r="9281" spans="1:7" x14ac:dyDescent="0.45">
      <c r="A9281">
        <v>0</v>
      </c>
      <c r="B9281">
        <v>0</v>
      </c>
      <c r="C9281" t="s">
        <v>8827</v>
      </c>
      <c r="D9281" t="s">
        <v>8828</v>
      </c>
      <c r="E9281" s="32">
        <f t="shared" si="432"/>
        <v>45621</v>
      </c>
      <c r="F9281" s="51">
        <f t="shared" si="433"/>
        <v>0.97916666666666663</v>
      </c>
      <c r="G9281" s="33">
        <f t="shared" si="434"/>
        <v>45621.979166666664</v>
      </c>
    </row>
    <row r="9282" spans="1:7" x14ac:dyDescent="0.45">
      <c r="A9282">
        <v>0</v>
      </c>
      <c r="B9282">
        <v>0</v>
      </c>
      <c r="C9282" t="s">
        <v>8828</v>
      </c>
      <c r="D9282" t="s">
        <v>8829</v>
      </c>
      <c r="E9282" s="32">
        <f t="shared" si="432"/>
        <v>45622</v>
      </c>
      <c r="F9282" s="51">
        <f t="shared" si="433"/>
        <v>0</v>
      </c>
      <c r="G9282" s="33">
        <f t="shared" si="434"/>
        <v>45622</v>
      </c>
    </row>
    <row r="9283" spans="1:7" x14ac:dyDescent="0.45">
      <c r="A9283">
        <v>0</v>
      </c>
      <c r="B9283">
        <v>0</v>
      </c>
      <c r="C9283" t="s">
        <v>8829</v>
      </c>
      <c r="D9283" t="s">
        <v>8830</v>
      </c>
      <c r="E9283" s="32">
        <f t="shared" si="432"/>
        <v>45622</v>
      </c>
      <c r="F9283" s="51">
        <f t="shared" si="433"/>
        <v>2.0833333333333332E-2</v>
      </c>
      <c r="G9283" s="33">
        <f t="shared" si="434"/>
        <v>45622.020833333336</v>
      </c>
    </row>
    <row r="9284" spans="1:7" x14ac:dyDescent="0.45">
      <c r="A9284">
        <v>0</v>
      </c>
      <c r="B9284">
        <v>0</v>
      </c>
      <c r="C9284" t="s">
        <v>8830</v>
      </c>
      <c r="D9284" t="s">
        <v>8831</v>
      </c>
      <c r="E9284" s="32">
        <f t="shared" ref="E9284:E9347" si="435">DATE(MID(C9284,2,4),MID(C9284,7,2),MID(C9284,10,2))</f>
        <v>45622</v>
      </c>
      <c r="F9284" s="51">
        <f t="shared" ref="F9284:F9347" si="436">TIME(MID(C9284,13,2),MID(C9284,16,2),0)</f>
        <v>4.1666666666666664E-2</v>
      </c>
      <c r="G9284" s="33">
        <f t="shared" ref="G9284:G9347" si="437">E9284+F9284</f>
        <v>45622.041666666664</v>
      </c>
    </row>
    <row r="9285" spans="1:7" x14ac:dyDescent="0.45">
      <c r="A9285">
        <v>0</v>
      </c>
      <c r="B9285">
        <v>0</v>
      </c>
      <c r="C9285" t="s">
        <v>8831</v>
      </c>
      <c r="D9285" t="s">
        <v>8832</v>
      </c>
      <c r="E9285" s="32">
        <f t="shared" si="435"/>
        <v>45622</v>
      </c>
      <c r="F9285" s="51">
        <f t="shared" si="436"/>
        <v>6.25E-2</v>
      </c>
      <c r="G9285" s="33">
        <f t="shared" si="437"/>
        <v>45622.0625</v>
      </c>
    </row>
    <row r="9286" spans="1:7" x14ac:dyDescent="0.45">
      <c r="A9286">
        <v>0</v>
      </c>
      <c r="B9286">
        <v>0</v>
      </c>
      <c r="C9286" t="s">
        <v>8832</v>
      </c>
      <c r="D9286" t="s">
        <v>8833</v>
      </c>
      <c r="E9286" s="32">
        <f t="shared" si="435"/>
        <v>45622</v>
      </c>
      <c r="F9286" s="51">
        <f t="shared" si="436"/>
        <v>8.3333333333333329E-2</v>
      </c>
      <c r="G9286" s="33">
        <f t="shared" si="437"/>
        <v>45622.083333333336</v>
      </c>
    </row>
    <row r="9287" spans="1:7" x14ac:dyDescent="0.45">
      <c r="A9287">
        <v>0</v>
      </c>
      <c r="B9287">
        <v>0</v>
      </c>
      <c r="C9287" t="s">
        <v>8833</v>
      </c>
      <c r="D9287" t="s">
        <v>8834</v>
      </c>
      <c r="E9287" s="32">
        <f t="shared" si="435"/>
        <v>45622</v>
      </c>
      <c r="F9287" s="51">
        <f t="shared" si="436"/>
        <v>0.10416666666666667</v>
      </c>
      <c r="G9287" s="33">
        <f t="shared" si="437"/>
        <v>45622.104166666664</v>
      </c>
    </row>
    <row r="9288" spans="1:7" x14ac:dyDescent="0.45">
      <c r="A9288">
        <v>0</v>
      </c>
      <c r="B9288">
        <v>0</v>
      </c>
      <c r="C9288" t="s">
        <v>8834</v>
      </c>
      <c r="D9288" t="s">
        <v>8835</v>
      </c>
      <c r="E9288" s="32">
        <f t="shared" si="435"/>
        <v>45622</v>
      </c>
      <c r="F9288" s="51">
        <f t="shared" si="436"/>
        <v>0.125</v>
      </c>
      <c r="G9288" s="33">
        <f t="shared" si="437"/>
        <v>45622.125</v>
      </c>
    </row>
    <row r="9289" spans="1:7" x14ac:dyDescent="0.45">
      <c r="A9289">
        <v>0</v>
      </c>
      <c r="B9289">
        <v>0</v>
      </c>
      <c r="C9289" t="s">
        <v>8835</v>
      </c>
      <c r="D9289" t="s">
        <v>8836</v>
      </c>
      <c r="E9289" s="32">
        <f t="shared" si="435"/>
        <v>45622</v>
      </c>
      <c r="F9289" s="51">
        <f t="shared" si="436"/>
        <v>0.14583333333333334</v>
      </c>
      <c r="G9289" s="33">
        <f t="shared" si="437"/>
        <v>45622.145833333336</v>
      </c>
    </row>
    <row r="9290" spans="1:7" x14ac:dyDescent="0.45">
      <c r="A9290">
        <v>0</v>
      </c>
      <c r="B9290">
        <v>0</v>
      </c>
      <c r="C9290" t="s">
        <v>8836</v>
      </c>
      <c r="D9290" t="s">
        <v>8837</v>
      </c>
      <c r="E9290" s="32">
        <f t="shared" si="435"/>
        <v>45622</v>
      </c>
      <c r="F9290" s="51">
        <f t="shared" si="436"/>
        <v>0.16666666666666666</v>
      </c>
      <c r="G9290" s="33">
        <f t="shared" si="437"/>
        <v>45622.166666666664</v>
      </c>
    </row>
    <row r="9291" spans="1:7" x14ac:dyDescent="0.45">
      <c r="A9291">
        <v>0</v>
      </c>
      <c r="B9291">
        <v>0</v>
      </c>
      <c r="C9291" t="s">
        <v>8837</v>
      </c>
      <c r="D9291" t="s">
        <v>8838</v>
      </c>
      <c r="E9291" s="32">
        <f t="shared" si="435"/>
        <v>45622</v>
      </c>
      <c r="F9291" s="51">
        <f t="shared" si="436"/>
        <v>0.1875</v>
      </c>
      <c r="G9291" s="33">
        <f t="shared" si="437"/>
        <v>45622.1875</v>
      </c>
    </row>
    <row r="9292" spans="1:7" x14ac:dyDescent="0.45">
      <c r="A9292">
        <v>0</v>
      </c>
      <c r="B9292">
        <v>0</v>
      </c>
      <c r="C9292" t="s">
        <v>8838</v>
      </c>
      <c r="D9292" t="s">
        <v>8839</v>
      </c>
      <c r="E9292" s="32">
        <f t="shared" si="435"/>
        <v>45622</v>
      </c>
      <c r="F9292" s="51">
        <f t="shared" si="436"/>
        <v>0.20833333333333334</v>
      </c>
      <c r="G9292" s="33">
        <f t="shared" si="437"/>
        <v>45622.208333333336</v>
      </c>
    </row>
    <row r="9293" spans="1:7" x14ac:dyDescent="0.45">
      <c r="A9293">
        <v>0</v>
      </c>
      <c r="B9293">
        <v>0</v>
      </c>
      <c r="C9293" t="s">
        <v>8839</v>
      </c>
      <c r="D9293" t="s">
        <v>8840</v>
      </c>
      <c r="E9293" s="32">
        <f t="shared" si="435"/>
        <v>45622</v>
      </c>
      <c r="F9293" s="51">
        <f t="shared" si="436"/>
        <v>0.22916666666666666</v>
      </c>
      <c r="G9293" s="33">
        <f t="shared" si="437"/>
        <v>45622.229166666664</v>
      </c>
    </row>
    <row r="9294" spans="1:7" x14ac:dyDescent="0.45">
      <c r="A9294">
        <v>0</v>
      </c>
      <c r="B9294">
        <v>0</v>
      </c>
      <c r="C9294" t="s">
        <v>8840</v>
      </c>
      <c r="D9294" t="s">
        <v>8841</v>
      </c>
      <c r="E9294" s="32">
        <f t="shared" si="435"/>
        <v>45622</v>
      </c>
      <c r="F9294" s="51">
        <f t="shared" si="436"/>
        <v>0.25</v>
      </c>
      <c r="G9294" s="33">
        <f t="shared" si="437"/>
        <v>45622.25</v>
      </c>
    </row>
    <row r="9295" spans="1:7" x14ac:dyDescent="0.45">
      <c r="A9295">
        <v>0.22439999999999999</v>
      </c>
      <c r="B9295">
        <v>1.34</v>
      </c>
      <c r="C9295" t="s">
        <v>8841</v>
      </c>
      <c r="D9295" t="s">
        <v>8842</v>
      </c>
      <c r="E9295" s="32">
        <f t="shared" si="435"/>
        <v>45622</v>
      </c>
      <c r="F9295" s="51">
        <f t="shared" si="436"/>
        <v>0.27083333333333331</v>
      </c>
      <c r="G9295" s="33">
        <f t="shared" si="437"/>
        <v>45622.270833333336</v>
      </c>
    </row>
    <row r="9296" spans="1:7" x14ac:dyDescent="0.45">
      <c r="A9296">
        <v>0</v>
      </c>
      <c r="B9296">
        <v>0</v>
      </c>
      <c r="C9296" t="s">
        <v>8842</v>
      </c>
      <c r="D9296" t="s">
        <v>8843</v>
      </c>
      <c r="E9296" s="32">
        <f t="shared" si="435"/>
        <v>45622</v>
      </c>
      <c r="F9296" s="51">
        <f t="shared" si="436"/>
        <v>0.29166666666666669</v>
      </c>
      <c r="G9296" s="33">
        <f t="shared" si="437"/>
        <v>45622.291666666664</v>
      </c>
    </row>
    <row r="9297" spans="1:7" x14ac:dyDescent="0.45">
      <c r="A9297">
        <v>0</v>
      </c>
      <c r="B9297">
        <v>0</v>
      </c>
      <c r="C9297" t="s">
        <v>8843</v>
      </c>
      <c r="D9297" t="s">
        <v>8844</v>
      </c>
      <c r="E9297" s="32">
        <f t="shared" si="435"/>
        <v>45622</v>
      </c>
      <c r="F9297" s="51">
        <f t="shared" si="436"/>
        <v>0.3125</v>
      </c>
      <c r="G9297" s="33">
        <f t="shared" si="437"/>
        <v>45622.3125</v>
      </c>
    </row>
    <row r="9298" spans="1:7" x14ac:dyDescent="0.45">
      <c r="A9298">
        <v>0</v>
      </c>
      <c r="B9298">
        <v>0</v>
      </c>
      <c r="C9298" t="s">
        <v>8844</v>
      </c>
      <c r="D9298" t="s">
        <v>8845</v>
      </c>
      <c r="E9298" s="32">
        <f t="shared" si="435"/>
        <v>45622</v>
      </c>
      <c r="F9298" s="51">
        <f t="shared" si="436"/>
        <v>0.33333333333333331</v>
      </c>
      <c r="G9298" s="33">
        <f t="shared" si="437"/>
        <v>45622.333333333336</v>
      </c>
    </row>
    <row r="9299" spans="1:7" x14ac:dyDescent="0.45">
      <c r="A9299">
        <v>0.3478</v>
      </c>
      <c r="B9299">
        <v>2.0699999999999998</v>
      </c>
      <c r="C9299" t="s">
        <v>8845</v>
      </c>
      <c r="D9299" t="s">
        <v>8846</v>
      </c>
      <c r="E9299" s="32">
        <f t="shared" si="435"/>
        <v>45622</v>
      </c>
      <c r="F9299" s="51">
        <f t="shared" si="436"/>
        <v>0.35416666666666669</v>
      </c>
      <c r="G9299" s="33">
        <f t="shared" si="437"/>
        <v>45622.354166666664</v>
      </c>
    </row>
    <row r="9300" spans="1:7" x14ac:dyDescent="0.45">
      <c r="A9300">
        <v>5.6099999999999997E-2</v>
      </c>
      <c r="B9300">
        <v>0.33</v>
      </c>
      <c r="C9300" t="s">
        <v>8846</v>
      </c>
      <c r="D9300" t="s">
        <v>8847</v>
      </c>
      <c r="E9300" s="32">
        <f t="shared" si="435"/>
        <v>45622</v>
      </c>
      <c r="F9300" s="51">
        <f t="shared" si="436"/>
        <v>0.375</v>
      </c>
      <c r="G9300" s="33">
        <f t="shared" si="437"/>
        <v>45622.375</v>
      </c>
    </row>
    <row r="9301" spans="1:7" x14ac:dyDescent="0.45">
      <c r="A9301">
        <v>0.38150000000000001</v>
      </c>
      <c r="B9301">
        <v>2.2799999999999998</v>
      </c>
      <c r="C9301" t="s">
        <v>8847</v>
      </c>
      <c r="D9301" t="s">
        <v>8848</v>
      </c>
      <c r="E9301" s="32">
        <f t="shared" si="435"/>
        <v>45622</v>
      </c>
      <c r="F9301" s="51">
        <f t="shared" si="436"/>
        <v>0.39583333333333331</v>
      </c>
      <c r="G9301" s="33">
        <f t="shared" si="437"/>
        <v>45622.395833333336</v>
      </c>
    </row>
    <row r="9302" spans="1:7" x14ac:dyDescent="0.45">
      <c r="A9302">
        <v>1.1333</v>
      </c>
      <c r="B9302">
        <v>6.76</v>
      </c>
      <c r="C9302" t="s">
        <v>8848</v>
      </c>
      <c r="D9302" t="s">
        <v>8849</v>
      </c>
      <c r="E9302" s="32">
        <f t="shared" si="435"/>
        <v>45622</v>
      </c>
      <c r="F9302" s="51">
        <f t="shared" si="436"/>
        <v>0.41666666666666669</v>
      </c>
      <c r="G9302" s="33">
        <f t="shared" si="437"/>
        <v>45622.416666666664</v>
      </c>
    </row>
    <row r="9303" spans="1:7" x14ac:dyDescent="0.45">
      <c r="A9303">
        <v>0</v>
      </c>
      <c r="B9303">
        <v>0</v>
      </c>
      <c r="C9303" t="s">
        <v>8849</v>
      </c>
      <c r="D9303" t="s">
        <v>8850</v>
      </c>
      <c r="E9303" s="32">
        <f t="shared" si="435"/>
        <v>45622</v>
      </c>
      <c r="F9303" s="51">
        <f t="shared" si="436"/>
        <v>0.4375</v>
      </c>
      <c r="G9303" s="33">
        <f t="shared" si="437"/>
        <v>45622.4375</v>
      </c>
    </row>
    <row r="9304" spans="1:7" x14ac:dyDescent="0.45">
      <c r="A9304">
        <v>0</v>
      </c>
      <c r="B9304">
        <v>0</v>
      </c>
      <c r="C9304" t="s">
        <v>8850</v>
      </c>
      <c r="D9304" t="s">
        <v>8851</v>
      </c>
      <c r="E9304" s="32">
        <f t="shared" si="435"/>
        <v>45622</v>
      </c>
      <c r="F9304" s="51">
        <f t="shared" si="436"/>
        <v>0.45833333333333331</v>
      </c>
      <c r="G9304" s="33">
        <f t="shared" si="437"/>
        <v>45622.458333333336</v>
      </c>
    </row>
    <row r="9305" spans="1:7" x14ac:dyDescent="0.45">
      <c r="A9305">
        <v>0.56100000000000005</v>
      </c>
      <c r="B9305">
        <v>3.35</v>
      </c>
      <c r="C9305" t="s">
        <v>8851</v>
      </c>
      <c r="D9305" t="s">
        <v>8852</v>
      </c>
      <c r="E9305" s="32">
        <f t="shared" si="435"/>
        <v>45622</v>
      </c>
      <c r="F9305" s="51">
        <f t="shared" si="436"/>
        <v>0.47916666666666669</v>
      </c>
      <c r="G9305" s="33">
        <f t="shared" si="437"/>
        <v>45622.479166666664</v>
      </c>
    </row>
    <row r="9306" spans="1:7" x14ac:dyDescent="0.45">
      <c r="A9306">
        <v>0.39269999999999999</v>
      </c>
      <c r="B9306">
        <v>2.34</v>
      </c>
      <c r="C9306" t="s">
        <v>8852</v>
      </c>
      <c r="D9306" t="s">
        <v>8853</v>
      </c>
      <c r="E9306" s="32">
        <f t="shared" si="435"/>
        <v>45622</v>
      </c>
      <c r="F9306" s="51">
        <f t="shared" si="436"/>
        <v>0.5</v>
      </c>
      <c r="G9306" s="33">
        <f t="shared" si="437"/>
        <v>45622.5</v>
      </c>
    </row>
    <row r="9307" spans="1:7" x14ac:dyDescent="0.45">
      <c r="A9307">
        <v>0</v>
      </c>
      <c r="B9307">
        <v>0</v>
      </c>
      <c r="C9307" t="s">
        <v>8853</v>
      </c>
      <c r="D9307" t="s">
        <v>8854</v>
      </c>
      <c r="E9307" s="32">
        <f t="shared" si="435"/>
        <v>45622</v>
      </c>
      <c r="F9307" s="51">
        <f t="shared" si="436"/>
        <v>0.52083333333333337</v>
      </c>
      <c r="G9307" s="33">
        <f t="shared" si="437"/>
        <v>45622.520833333336</v>
      </c>
    </row>
    <row r="9308" spans="1:7" x14ac:dyDescent="0.45">
      <c r="A9308">
        <v>0.69569999999999999</v>
      </c>
      <c r="B9308">
        <v>4.1500000000000004</v>
      </c>
      <c r="C9308" t="s">
        <v>8854</v>
      </c>
      <c r="D9308" t="s">
        <v>8855</v>
      </c>
      <c r="E9308" s="32">
        <f t="shared" si="435"/>
        <v>45622</v>
      </c>
      <c r="F9308" s="51">
        <f t="shared" si="436"/>
        <v>0.54166666666666663</v>
      </c>
      <c r="G9308" s="33">
        <f t="shared" si="437"/>
        <v>45622.541666666664</v>
      </c>
    </row>
    <row r="9309" spans="1:7" x14ac:dyDescent="0.45">
      <c r="A9309">
        <v>2.6480999999999999</v>
      </c>
      <c r="B9309">
        <v>15.8</v>
      </c>
      <c r="C9309" t="s">
        <v>8855</v>
      </c>
      <c r="D9309" t="s">
        <v>8856</v>
      </c>
      <c r="E9309" s="32">
        <f t="shared" si="435"/>
        <v>45622</v>
      </c>
      <c r="F9309" s="51">
        <f t="shared" si="436"/>
        <v>0.5625</v>
      </c>
      <c r="G9309" s="33">
        <f t="shared" si="437"/>
        <v>45622.5625</v>
      </c>
    </row>
    <row r="9310" spans="1:7" x14ac:dyDescent="0.45">
      <c r="A9310">
        <v>1.5147999999999999</v>
      </c>
      <c r="B9310">
        <v>9.0399999999999991</v>
      </c>
      <c r="C9310" t="s">
        <v>8856</v>
      </c>
      <c r="D9310" t="s">
        <v>8857</v>
      </c>
      <c r="E9310" s="32">
        <f t="shared" si="435"/>
        <v>45622</v>
      </c>
      <c r="F9310" s="51">
        <f t="shared" si="436"/>
        <v>0.58333333333333337</v>
      </c>
      <c r="G9310" s="33">
        <f t="shared" si="437"/>
        <v>45622.583333333336</v>
      </c>
    </row>
    <row r="9311" spans="1:7" x14ac:dyDescent="0.45">
      <c r="A9311">
        <v>1.6607000000000001</v>
      </c>
      <c r="B9311">
        <v>9.91</v>
      </c>
      <c r="C9311" t="s">
        <v>8857</v>
      </c>
      <c r="D9311" t="s">
        <v>8858</v>
      </c>
      <c r="E9311" s="32">
        <f t="shared" si="435"/>
        <v>45622</v>
      </c>
      <c r="F9311" s="51">
        <f t="shared" si="436"/>
        <v>0.60416666666666663</v>
      </c>
      <c r="G9311" s="33">
        <f t="shared" si="437"/>
        <v>45622.604166666664</v>
      </c>
    </row>
    <row r="9312" spans="1:7" x14ac:dyDescent="0.45">
      <c r="A9312">
        <v>0.4713</v>
      </c>
      <c r="B9312">
        <v>2.81</v>
      </c>
      <c r="C9312" t="s">
        <v>8858</v>
      </c>
      <c r="D9312" t="s">
        <v>8859</v>
      </c>
      <c r="E9312" s="32">
        <f t="shared" si="435"/>
        <v>45622</v>
      </c>
      <c r="F9312" s="51">
        <f t="shared" si="436"/>
        <v>0.625</v>
      </c>
      <c r="G9312" s="33">
        <f t="shared" si="437"/>
        <v>45622.625</v>
      </c>
    </row>
    <row r="9313" spans="1:7" x14ac:dyDescent="0.45">
      <c r="A9313">
        <v>1.9973000000000001</v>
      </c>
      <c r="B9313">
        <v>11.92</v>
      </c>
      <c r="C9313" t="s">
        <v>8859</v>
      </c>
      <c r="D9313" t="s">
        <v>8860</v>
      </c>
      <c r="E9313" s="32">
        <f t="shared" si="435"/>
        <v>45622</v>
      </c>
      <c r="F9313" s="51">
        <f t="shared" si="436"/>
        <v>0.64583333333333337</v>
      </c>
      <c r="G9313" s="33">
        <f t="shared" si="437"/>
        <v>45622.645833333336</v>
      </c>
    </row>
    <row r="9314" spans="1:7" x14ac:dyDescent="0.45">
      <c r="A9314">
        <v>1.4137999999999999</v>
      </c>
      <c r="B9314">
        <v>8.43</v>
      </c>
      <c r="C9314" t="s">
        <v>8860</v>
      </c>
      <c r="D9314" t="s">
        <v>8861</v>
      </c>
      <c r="E9314" s="32">
        <f t="shared" si="435"/>
        <v>45622</v>
      </c>
      <c r="F9314" s="51">
        <f t="shared" si="436"/>
        <v>0.66666666666666663</v>
      </c>
      <c r="G9314" s="33">
        <f t="shared" si="437"/>
        <v>45622.666666666664</v>
      </c>
    </row>
    <row r="9315" spans="1:7" x14ac:dyDescent="0.45">
      <c r="A9315">
        <v>0.97619999999999996</v>
      </c>
      <c r="B9315">
        <v>5.82</v>
      </c>
      <c r="C9315" t="s">
        <v>8861</v>
      </c>
      <c r="D9315" t="s">
        <v>8862</v>
      </c>
      <c r="E9315" s="32">
        <f t="shared" si="435"/>
        <v>45622</v>
      </c>
      <c r="F9315" s="51">
        <f t="shared" si="436"/>
        <v>0.6875</v>
      </c>
      <c r="G9315" s="33">
        <f t="shared" si="437"/>
        <v>45622.6875</v>
      </c>
    </row>
    <row r="9316" spans="1:7" x14ac:dyDescent="0.45">
      <c r="A9316">
        <v>1.1333</v>
      </c>
      <c r="B9316">
        <v>6.76</v>
      </c>
      <c r="C9316" t="s">
        <v>8862</v>
      </c>
      <c r="D9316" t="s">
        <v>8863</v>
      </c>
      <c r="E9316" s="32">
        <f t="shared" si="435"/>
        <v>45622</v>
      </c>
      <c r="F9316" s="51">
        <f t="shared" si="436"/>
        <v>0.70833333333333337</v>
      </c>
      <c r="G9316" s="33">
        <f t="shared" si="437"/>
        <v>45622.708333333336</v>
      </c>
    </row>
    <row r="9317" spans="1:7" x14ac:dyDescent="0.45">
      <c r="A9317">
        <v>2.6143999999999998</v>
      </c>
      <c r="B9317">
        <v>15.6</v>
      </c>
      <c r="C9317" t="s">
        <v>8863</v>
      </c>
      <c r="D9317" t="s">
        <v>8864</v>
      </c>
      <c r="E9317" s="32">
        <f t="shared" si="435"/>
        <v>45622</v>
      </c>
      <c r="F9317" s="51">
        <f t="shared" si="436"/>
        <v>0.72916666666666663</v>
      </c>
      <c r="G9317" s="33">
        <f t="shared" si="437"/>
        <v>45622.729166666664</v>
      </c>
    </row>
    <row r="9318" spans="1:7" x14ac:dyDescent="0.45">
      <c r="A9318">
        <v>1.9861</v>
      </c>
      <c r="B9318">
        <v>11.85</v>
      </c>
      <c r="C9318" t="s">
        <v>8864</v>
      </c>
      <c r="D9318" t="s">
        <v>8865</v>
      </c>
      <c r="E9318" s="32">
        <f t="shared" si="435"/>
        <v>45622</v>
      </c>
      <c r="F9318" s="51">
        <f t="shared" si="436"/>
        <v>0.75</v>
      </c>
      <c r="G9318" s="33">
        <f t="shared" si="437"/>
        <v>45622.75</v>
      </c>
    </row>
    <row r="9319" spans="1:7" x14ac:dyDescent="0.45">
      <c r="A9319">
        <v>1.9636</v>
      </c>
      <c r="B9319">
        <v>11.71</v>
      </c>
      <c r="C9319" t="s">
        <v>8865</v>
      </c>
      <c r="D9319" t="s">
        <v>8866</v>
      </c>
      <c r="E9319" s="32">
        <f t="shared" si="435"/>
        <v>45622</v>
      </c>
      <c r="F9319" s="51">
        <f t="shared" si="436"/>
        <v>0.77083333333333337</v>
      </c>
      <c r="G9319" s="33">
        <f t="shared" si="437"/>
        <v>45622.770833333336</v>
      </c>
    </row>
    <row r="9320" spans="1:7" x14ac:dyDescent="0.45">
      <c r="A9320">
        <v>2.0758000000000001</v>
      </c>
      <c r="B9320">
        <v>12.38</v>
      </c>
      <c r="C9320" t="s">
        <v>8866</v>
      </c>
      <c r="D9320" t="s">
        <v>8867</v>
      </c>
      <c r="E9320" s="32">
        <f t="shared" si="435"/>
        <v>45622</v>
      </c>
      <c r="F9320" s="51">
        <f t="shared" si="436"/>
        <v>0.79166666666666663</v>
      </c>
      <c r="G9320" s="33">
        <f t="shared" si="437"/>
        <v>45622.791666666664</v>
      </c>
    </row>
    <row r="9321" spans="1:7" x14ac:dyDescent="0.45">
      <c r="A9321">
        <v>1.3352999999999999</v>
      </c>
      <c r="B9321">
        <v>7.97</v>
      </c>
      <c r="C9321" t="s">
        <v>8867</v>
      </c>
      <c r="D9321" t="s">
        <v>8868</v>
      </c>
      <c r="E9321" s="32">
        <f t="shared" si="435"/>
        <v>45622</v>
      </c>
      <c r="F9321" s="51">
        <f t="shared" si="436"/>
        <v>0.8125</v>
      </c>
      <c r="G9321" s="33">
        <f t="shared" si="437"/>
        <v>45622.8125</v>
      </c>
    </row>
    <row r="9322" spans="1:7" x14ac:dyDescent="0.45">
      <c r="A9322">
        <v>1.2679</v>
      </c>
      <c r="B9322">
        <v>7.56</v>
      </c>
      <c r="C9322" t="s">
        <v>8868</v>
      </c>
      <c r="D9322" t="s">
        <v>8869</v>
      </c>
      <c r="E9322" s="32">
        <f t="shared" si="435"/>
        <v>45622</v>
      </c>
      <c r="F9322" s="51">
        <f t="shared" si="436"/>
        <v>0.83333333333333337</v>
      </c>
      <c r="G9322" s="33">
        <f t="shared" si="437"/>
        <v>45622.833333333336</v>
      </c>
    </row>
    <row r="9323" spans="1:7" x14ac:dyDescent="0.45">
      <c r="A9323">
        <v>0.83030000000000004</v>
      </c>
      <c r="B9323">
        <v>4.95</v>
      </c>
      <c r="C9323" t="s">
        <v>8869</v>
      </c>
      <c r="D9323" t="s">
        <v>8870</v>
      </c>
      <c r="E9323" s="32">
        <f t="shared" si="435"/>
        <v>45622</v>
      </c>
      <c r="F9323" s="51">
        <f t="shared" si="436"/>
        <v>0.85416666666666663</v>
      </c>
      <c r="G9323" s="33">
        <f t="shared" si="437"/>
        <v>45622.854166666664</v>
      </c>
    </row>
    <row r="9324" spans="1:7" x14ac:dyDescent="0.45">
      <c r="A9324">
        <v>1.0771999999999999</v>
      </c>
      <c r="B9324">
        <v>6.43</v>
      </c>
      <c r="C9324" t="s">
        <v>8870</v>
      </c>
      <c r="D9324" t="s">
        <v>8871</v>
      </c>
      <c r="E9324" s="32">
        <f t="shared" si="435"/>
        <v>45622</v>
      </c>
      <c r="F9324" s="51">
        <f t="shared" si="436"/>
        <v>0.875</v>
      </c>
      <c r="G9324" s="33">
        <f t="shared" si="437"/>
        <v>45622.875</v>
      </c>
    </row>
    <row r="9325" spans="1:7" x14ac:dyDescent="0.45">
      <c r="A9325">
        <v>0.74060000000000004</v>
      </c>
      <c r="B9325">
        <v>4.42</v>
      </c>
      <c r="C9325" t="s">
        <v>8871</v>
      </c>
      <c r="D9325" t="s">
        <v>8872</v>
      </c>
      <c r="E9325" s="32">
        <f t="shared" si="435"/>
        <v>45622</v>
      </c>
      <c r="F9325" s="51">
        <f t="shared" si="436"/>
        <v>0.89583333333333337</v>
      </c>
      <c r="G9325" s="33">
        <f t="shared" si="437"/>
        <v>45622.895833333336</v>
      </c>
    </row>
    <row r="9326" spans="1:7" x14ac:dyDescent="0.45">
      <c r="A9326">
        <v>0.97619999999999996</v>
      </c>
      <c r="B9326">
        <v>5.82</v>
      </c>
      <c r="C9326" t="s">
        <v>8872</v>
      </c>
      <c r="D9326" t="s">
        <v>8873</v>
      </c>
      <c r="E9326" s="32">
        <f t="shared" si="435"/>
        <v>45622</v>
      </c>
      <c r="F9326" s="51">
        <f t="shared" si="436"/>
        <v>0.91666666666666663</v>
      </c>
      <c r="G9326" s="33">
        <f t="shared" si="437"/>
        <v>45622.916666666664</v>
      </c>
    </row>
    <row r="9327" spans="1:7" x14ac:dyDescent="0.45">
      <c r="A9327">
        <v>0</v>
      </c>
      <c r="B9327">
        <v>0</v>
      </c>
      <c r="C9327" t="s">
        <v>8873</v>
      </c>
      <c r="D9327" t="s">
        <v>8874</v>
      </c>
      <c r="E9327" s="32">
        <f t="shared" si="435"/>
        <v>45622</v>
      </c>
      <c r="F9327" s="51">
        <f t="shared" si="436"/>
        <v>0.9375</v>
      </c>
      <c r="G9327" s="33">
        <f t="shared" si="437"/>
        <v>45622.9375</v>
      </c>
    </row>
    <row r="9328" spans="1:7" x14ac:dyDescent="0.45">
      <c r="A9328">
        <v>0</v>
      </c>
      <c r="B9328">
        <v>0</v>
      </c>
      <c r="C9328" t="s">
        <v>8874</v>
      </c>
      <c r="D9328" t="s">
        <v>8875</v>
      </c>
      <c r="E9328" s="32">
        <f t="shared" si="435"/>
        <v>45622</v>
      </c>
      <c r="F9328" s="51">
        <f t="shared" si="436"/>
        <v>0.95833333333333337</v>
      </c>
      <c r="G9328" s="33">
        <f t="shared" si="437"/>
        <v>45622.958333333336</v>
      </c>
    </row>
    <row r="9329" spans="1:7" x14ac:dyDescent="0.45">
      <c r="A9329">
        <v>0</v>
      </c>
      <c r="B9329">
        <v>0</v>
      </c>
      <c r="C9329" t="s">
        <v>8875</v>
      </c>
      <c r="D9329" t="s">
        <v>8876</v>
      </c>
      <c r="E9329" s="32">
        <f t="shared" si="435"/>
        <v>45622</v>
      </c>
      <c r="F9329" s="51">
        <f t="shared" si="436"/>
        <v>0.97916666666666663</v>
      </c>
      <c r="G9329" s="33">
        <f t="shared" si="437"/>
        <v>45622.979166666664</v>
      </c>
    </row>
    <row r="9330" spans="1:7" x14ac:dyDescent="0.45">
      <c r="A9330">
        <v>0</v>
      </c>
      <c r="B9330">
        <v>0</v>
      </c>
      <c r="C9330" t="s">
        <v>8876</v>
      </c>
      <c r="D9330" t="s">
        <v>8877</v>
      </c>
      <c r="E9330" s="32">
        <f t="shared" si="435"/>
        <v>45623</v>
      </c>
      <c r="F9330" s="51">
        <f t="shared" si="436"/>
        <v>0</v>
      </c>
      <c r="G9330" s="33">
        <f t="shared" si="437"/>
        <v>45623</v>
      </c>
    </row>
    <row r="9331" spans="1:7" x14ac:dyDescent="0.45">
      <c r="A9331">
        <v>0</v>
      </c>
      <c r="B9331">
        <v>0</v>
      </c>
      <c r="C9331" t="s">
        <v>8877</v>
      </c>
      <c r="D9331" t="s">
        <v>8878</v>
      </c>
      <c r="E9331" s="32">
        <f t="shared" si="435"/>
        <v>45623</v>
      </c>
      <c r="F9331" s="51">
        <f t="shared" si="436"/>
        <v>2.0833333333333332E-2</v>
      </c>
      <c r="G9331" s="33">
        <f t="shared" si="437"/>
        <v>45623.020833333336</v>
      </c>
    </row>
    <row r="9332" spans="1:7" x14ac:dyDescent="0.45">
      <c r="A9332">
        <v>0</v>
      </c>
      <c r="B9332">
        <v>0</v>
      </c>
      <c r="C9332" t="s">
        <v>8878</v>
      </c>
      <c r="D9332" t="s">
        <v>8879</v>
      </c>
      <c r="E9332" s="32">
        <f t="shared" si="435"/>
        <v>45623</v>
      </c>
      <c r="F9332" s="51">
        <f t="shared" si="436"/>
        <v>4.1666666666666664E-2</v>
      </c>
      <c r="G9332" s="33">
        <f t="shared" si="437"/>
        <v>45623.041666666664</v>
      </c>
    </row>
    <row r="9333" spans="1:7" x14ac:dyDescent="0.45">
      <c r="A9333">
        <v>0</v>
      </c>
      <c r="B9333">
        <v>0</v>
      </c>
      <c r="C9333" t="s">
        <v>8879</v>
      </c>
      <c r="D9333" t="s">
        <v>8880</v>
      </c>
      <c r="E9333" s="32">
        <f t="shared" si="435"/>
        <v>45623</v>
      </c>
      <c r="F9333" s="51">
        <f t="shared" si="436"/>
        <v>6.25E-2</v>
      </c>
      <c r="G9333" s="33">
        <f t="shared" si="437"/>
        <v>45623.0625</v>
      </c>
    </row>
    <row r="9334" spans="1:7" x14ac:dyDescent="0.45">
      <c r="A9334">
        <v>0</v>
      </c>
      <c r="B9334">
        <v>0</v>
      </c>
      <c r="C9334" t="s">
        <v>8880</v>
      </c>
      <c r="D9334" t="s">
        <v>8881</v>
      </c>
      <c r="E9334" s="32">
        <f t="shared" si="435"/>
        <v>45623</v>
      </c>
      <c r="F9334" s="51">
        <f t="shared" si="436"/>
        <v>8.3333333333333329E-2</v>
      </c>
      <c r="G9334" s="33">
        <f t="shared" si="437"/>
        <v>45623.083333333336</v>
      </c>
    </row>
    <row r="9335" spans="1:7" x14ac:dyDescent="0.45">
      <c r="A9335">
        <v>0</v>
      </c>
      <c r="B9335">
        <v>0</v>
      </c>
      <c r="C9335" t="s">
        <v>8881</v>
      </c>
      <c r="D9335" t="s">
        <v>8882</v>
      </c>
      <c r="E9335" s="32">
        <f t="shared" si="435"/>
        <v>45623</v>
      </c>
      <c r="F9335" s="51">
        <f t="shared" si="436"/>
        <v>0.10416666666666667</v>
      </c>
      <c r="G9335" s="33">
        <f t="shared" si="437"/>
        <v>45623.104166666664</v>
      </c>
    </row>
    <row r="9336" spans="1:7" x14ac:dyDescent="0.45">
      <c r="A9336">
        <v>0</v>
      </c>
      <c r="B9336">
        <v>0</v>
      </c>
      <c r="C9336" t="s">
        <v>8882</v>
      </c>
      <c r="D9336" t="s">
        <v>8883</v>
      </c>
      <c r="E9336" s="32">
        <f t="shared" si="435"/>
        <v>45623</v>
      </c>
      <c r="F9336" s="51">
        <f t="shared" si="436"/>
        <v>0.125</v>
      </c>
      <c r="G9336" s="33">
        <f t="shared" si="437"/>
        <v>45623.125</v>
      </c>
    </row>
    <row r="9337" spans="1:7" x14ac:dyDescent="0.45">
      <c r="A9337">
        <v>0</v>
      </c>
      <c r="B9337">
        <v>0</v>
      </c>
      <c r="C9337" t="s">
        <v>8883</v>
      </c>
      <c r="D9337" t="s">
        <v>8884</v>
      </c>
      <c r="E9337" s="32">
        <f t="shared" si="435"/>
        <v>45623</v>
      </c>
      <c r="F9337" s="51">
        <f t="shared" si="436"/>
        <v>0.14583333333333334</v>
      </c>
      <c r="G9337" s="33">
        <f t="shared" si="437"/>
        <v>45623.145833333336</v>
      </c>
    </row>
    <row r="9338" spans="1:7" x14ac:dyDescent="0.45">
      <c r="A9338">
        <v>0</v>
      </c>
      <c r="B9338">
        <v>0</v>
      </c>
      <c r="C9338" t="s">
        <v>8884</v>
      </c>
      <c r="D9338" t="s">
        <v>8885</v>
      </c>
      <c r="E9338" s="32">
        <f t="shared" si="435"/>
        <v>45623</v>
      </c>
      <c r="F9338" s="51">
        <f t="shared" si="436"/>
        <v>0.16666666666666666</v>
      </c>
      <c r="G9338" s="33">
        <f t="shared" si="437"/>
        <v>45623.166666666664</v>
      </c>
    </row>
    <row r="9339" spans="1:7" x14ac:dyDescent="0.45">
      <c r="A9339">
        <v>0</v>
      </c>
      <c r="B9339">
        <v>0</v>
      </c>
      <c r="C9339" t="s">
        <v>8885</v>
      </c>
      <c r="D9339" t="s">
        <v>8886</v>
      </c>
      <c r="E9339" s="32">
        <f t="shared" si="435"/>
        <v>45623</v>
      </c>
      <c r="F9339" s="51">
        <f t="shared" si="436"/>
        <v>0.1875</v>
      </c>
      <c r="G9339" s="33">
        <f t="shared" si="437"/>
        <v>45623.1875</v>
      </c>
    </row>
    <row r="9340" spans="1:7" x14ac:dyDescent="0.45">
      <c r="A9340">
        <v>0</v>
      </c>
      <c r="B9340">
        <v>0</v>
      </c>
      <c r="C9340" t="s">
        <v>8886</v>
      </c>
      <c r="D9340" t="s">
        <v>8887</v>
      </c>
      <c r="E9340" s="32">
        <f t="shared" si="435"/>
        <v>45623</v>
      </c>
      <c r="F9340" s="51">
        <f t="shared" si="436"/>
        <v>0.20833333333333334</v>
      </c>
      <c r="G9340" s="33">
        <f t="shared" si="437"/>
        <v>45623.208333333336</v>
      </c>
    </row>
    <row r="9341" spans="1:7" x14ac:dyDescent="0.45">
      <c r="A9341">
        <v>0</v>
      </c>
      <c r="B9341">
        <v>0</v>
      </c>
      <c r="C9341" t="s">
        <v>8887</v>
      </c>
      <c r="D9341" t="s">
        <v>8888</v>
      </c>
      <c r="E9341" s="32">
        <f t="shared" si="435"/>
        <v>45623</v>
      </c>
      <c r="F9341" s="51">
        <f t="shared" si="436"/>
        <v>0.22916666666666666</v>
      </c>
      <c r="G9341" s="33">
        <f t="shared" si="437"/>
        <v>45623.229166666664</v>
      </c>
    </row>
    <row r="9342" spans="1:7" x14ac:dyDescent="0.45">
      <c r="A9342">
        <v>0</v>
      </c>
      <c r="B9342">
        <v>0</v>
      </c>
      <c r="C9342" t="s">
        <v>8888</v>
      </c>
      <c r="D9342" t="s">
        <v>8889</v>
      </c>
      <c r="E9342" s="32">
        <f t="shared" si="435"/>
        <v>45623</v>
      </c>
      <c r="F9342" s="51">
        <f t="shared" si="436"/>
        <v>0.25</v>
      </c>
      <c r="G9342" s="33">
        <f t="shared" si="437"/>
        <v>45623.25</v>
      </c>
    </row>
    <row r="9343" spans="1:7" x14ac:dyDescent="0.45">
      <c r="A9343">
        <v>0</v>
      </c>
      <c r="B9343">
        <v>0</v>
      </c>
      <c r="C9343" t="s">
        <v>8889</v>
      </c>
      <c r="D9343" t="s">
        <v>8890</v>
      </c>
      <c r="E9343" s="32">
        <f t="shared" si="435"/>
        <v>45623</v>
      </c>
      <c r="F9343" s="51">
        <f t="shared" si="436"/>
        <v>0.27083333333333331</v>
      </c>
      <c r="G9343" s="33">
        <f t="shared" si="437"/>
        <v>45623.270833333336</v>
      </c>
    </row>
    <row r="9344" spans="1:7" x14ac:dyDescent="0.45">
      <c r="A9344">
        <v>0</v>
      </c>
      <c r="B9344">
        <v>0</v>
      </c>
      <c r="C9344" t="s">
        <v>8890</v>
      </c>
      <c r="D9344" t="s">
        <v>8891</v>
      </c>
      <c r="E9344" s="32">
        <f t="shared" si="435"/>
        <v>45623</v>
      </c>
      <c r="F9344" s="51">
        <f t="shared" si="436"/>
        <v>0.29166666666666669</v>
      </c>
      <c r="G9344" s="33">
        <f t="shared" si="437"/>
        <v>45623.291666666664</v>
      </c>
    </row>
    <row r="9345" spans="1:7" x14ac:dyDescent="0.45">
      <c r="A9345">
        <v>0.35909999999999997</v>
      </c>
      <c r="B9345">
        <v>2.14</v>
      </c>
      <c r="C9345" t="s">
        <v>8891</v>
      </c>
      <c r="D9345" t="s">
        <v>8892</v>
      </c>
      <c r="E9345" s="32">
        <f t="shared" si="435"/>
        <v>45623</v>
      </c>
      <c r="F9345" s="51">
        <f t="shared" si="436"/>
        <v>0.3125</v>
      </c>
      <c r="G9345" s="33">
        <f t="shared" si="437"/>
        <v>45623.3125</v>
      </c>
    </row>
    <row r="9346" spans="1:7" x14ac:dyDescent="0.45">
      <c r="A9346">
        <v>0</v>
      </c>
      <c r="B9346">
        <v>0</v>
      </c>
      <c r="C9346" t="s">
        <v>8892</v>
      </c>
      <c r="D9346" t="s">
        <v>8893</v>
      </c>
      <c r="E9346" s="32">
        <f t="shared" si="435"/>
        <v>45623</v>
      </c>
      <c r="F9346" s="51">
        <f t="shared" si="436"/>
        <v>0.33333333333333331</v>
      </c>
      <c r="G9346" s="33">
        <f t="shared" si="437"/>
        <v>45623.333333333336</v>
      </c>
    </row>
    <row r="9347" spans="1:7" x14ac:dyDescent="0.45">
      <c r="A9347">
        <v>0</v>
      </c>
      <c r="B9347">
        <v>0</v>
      </c>
      <c r="C9347" t="s">
        <v>8893</v>
      </c>
      <c r="D9347" t="s">
        <v>8894</v>
      </c>
      <c r="E9347" s="32">
        <f t="shared" si="435"/>
        <v>45623</v>
      </c>
      <c r="F9347" s="51">
        <f t="shared" si="436"/>
        <v>0.35416666666666669</v>
      </c>
      <c r="G9347" s="33">
        <f t="shared" si="437"/>
        <v>45623.354166666664</v>
      </c>
    </row>
    <row r="9348" spans="1:7" x14ac:dyDescent="0.45">
      <c r="A9348">
        <v>0.1234</v>
      </c>
      <c r="B9348">
        <v>0.74</v>
      </c>
      <c r="C9348" t="s">
        <v>8894</v>
      </c>
      <c r="D9348" t="s">
        <v>8895</v>
      </c>
      <c r="E9348" s="32">
        <f t="shared" ref="E9348:E9411" si="438">DATE(MID(C9348,2,4),MID(C9348,7,2),MID(C9348,10,2))</f>
        <v>45623</v>
      </c>
      <c r="F9348" s="51">
        <f t="shared" ref="F9348:F9411" si="439">TIME(MID(C9348,13,2),MID(C9348,16,2),0)</f>
        <v>0.375</v>
      </c>
      <c r="G9348" s="33">
        <f t="shared" ref="G9348:G9411" si="440">E9348+F9348</f>
        <v>45623.375</v>
      </c>
    </row>
    <row r="9349" spans="1:7" x14ac:dyDescent="0.45">
      <c r="A9349">
        <v>0</v>
      </c>
      <c r="B9349">
        <v>0</v>
      </c>
      <c r="C9349" t="s">
        <v>8895</v>
      </c>
      <c r="D9349" t="s">
        <v>8896</v>
      </c>
      <c r="E9349" s="32">
        <f t="shared" si="438"/>
        <v>45623</v>
      </c>
      <c r="F9349" s="51">
        <f t="shared" si="439"/>
        <v>0.39583333333333331</v>
      </c>
      <c r="G9349" s="33">
        <f t="shared" si="440"/>
        <v>45623.395833333336</v>
      </c>
    </row>
    <row r="9350" spans="1:7" x14ac:dyDescent="0.45">
      <c r="A9350">
        <v>0</v>
      </c>
      <c r="B9350">
        <v>0</v>
      </c>
      <c r="C9350" t="s">
        <v>8896</v>
      </c>
      <c r="D9350" t="s">
        <v>8897</v>
      </c>
      <c r="E9350" s="32">
        <f t="shared" si="438"/>
        <v>45623</v>
      </c>
      <c r="F9350" s="51">
        <f t="shared" si="439"/>
        <v>0.41666666666666669</v>
      </c>
      <c r="G9350" s="33">
        <f t="shared" si="440"/>
        <v>45623.416666666664</v>
      </c>
    </row>
    <row r="9351" spans="1:7" x14ac:dyDescent="0.45">
      <c r="A9351">
        <v>0.4264</v>
      </c>
      <c r="B9351">
        <v>2.54</v>
      </c>
      <c r="C9351" t="s">
        <v>8897</v>
      </c>
      <c r="D9351" t="s">
        <v>8898</v>
      </c>
      <c r="E9351" s="32">
        <f t="shared" si="438"/>
        <v>45623</v>
      </c>
      <c r="F9351" s="51">
        <f t="shared" si="439"/>
        <v>0.4375</v>
      </c>
      <c r="G9351" s="33">
        <f t="shared" si="440"/>
        <v>45623.4375</v>
      </c>
    </row>
    <row r="9352" spans="1:7" x14ac:dyDescent="0.45">
      <c r="A9352">
        <v>0</v>
      </c>
      <c r="B9352">
        <v>0</v>
      </c>
      <c r="C9352" t="s">
        <v>8898</v>
      </c>
      <c r="D9352" t="s">
        <v>8899</v>
      </c>
      <c r="E9352" s="32">
        <f t="shared" si="438"/>
        <v>45623</v>
      </c>
      <c r="F9352" s="51">
        <f t="shared" si="439"/>
        <v>0.45833333333333331</v>
      </c>
      <c r="G9352" s="33">
        <f t="shared" si="440"/>
        <v>45623.458333333336</v>
      </c>
    </row>
    <row r="9353" spans="1:7" x14ac:dyDescent="0.45">
      <c r="A9353">
        <v>0</v>
      </c>
      <c r="B9353">
        <v>0</v>
      </c>
      <c r="C9353" t="s">
        <v>8899</v>
      </c>
      <c r="D9353" t="s">
        <v>8900</v>
      </c>
      <c r="E9353" s="32">
        <f t="shared" si="438"/>
        <v>45623</v>
      </c>
      <c r="F9353" s="51">
        <f t="shared" si="439"/>
        <v>0.47916666666666669</v>
      </c>
      <c r="G9353" s="33">
        <f t="shared" si="440"/>
        <v>45623.479166666664</v>
      </c>
    </row>
    <row r="9354" spans="1:7" x14ac:dyDescent="0.45">
      <c r="A9354">
        <v>4.6005000000000003</v>
      </c>
      <c r="B9354">
        <v>27.45</v>
      </c>
      <c r="C9354" t="s">
        <v>8900</v>
      </c>
      <c r="D9354" t="s">
        <v>8901</v>
      </c>
      <c r="E9354" s="32">
        <f t="shared" si="438"/>
        <v>45623</v>
      </c>
      <c r="F9354" s="51">
        <f t="shared" si="439"/>
        <v>0.5</v>
      </c>
      <c r="G9354" s="33">
        <f t="shared" si="440"/>
        <v>45623.5</v>
      </c>
    </row>
    <row r="9355" spans="1:7" x14ac:dyDescent="0.45">
      <c r="A9355">
        <v>2.3675999999999999</v>
      </c>
      <c r="B9355">
        <v>14.12</v>
      </c>
      <c r="C9355" t="s">
        <v>8901</v>
      </c>
      <c r="D9355" t="s">
        <v>8902</v>
      </c>
      <c r="E9355" s="32">
        <f t="shared" si="438"/>
        <v>45623</v>
      </c>
      <c r="F9355" s="51">
        <f t="shared" si="439"/>
        <v>0.52083333333333337</v>
      </c>
      <c r="G9355" s="33">
        <f t="shared" si="440"/>
        <v>45623.520833333336</v>
      </c>
    </row>
    <row r="9356" spans="1:7" x14ac:dyDescent="0.45">
      <c r="A9356">
        <v>0.80789999999999995</v>
      </c>
      <c r="B9356">
        <v>4.82</v>
      </c>
      <c r="C9356" t="s">
        <v>8902</v>
      </c>
      <c r="D9356" t="s">
        <v>8903</v>
      </c>
      <c r="E9356" s="32">
        <f t="shared" si="438"/>
        <v>45623</v>
      </c>
      <c r="F9356" s="51">
        <f t="shared" si="439"/>
        <v>0.54166666666666663</v>
      </c>
      <c r="G9356" s="33">
        <f t="shared" si="440"/>
        <v>45623.541666666664</v>
      </c>
    </row>
    <row r="9357" spans="1:7" x14ac:dyDescent="0.45">
      <c r="A9357">
        <v>0.46</v>
      </c>
      <c r="B9357">
        <v>2.74</v>
      </c>
      <c r="C9357" t="s">
        <v>8903</v>
      </c>
      <c r="D9357" t="s">
        <v>8904</v>
      </c>
      <c r="E9357" s="32">
        <f t="shared" si="438"/>
        <v>45623</v>
      </c>
      <c r="F9357" s="51">
        <f t="shared" si="439"/>
        <v>0.5625</v>
      </c>
      <c r="G9357" s="33">
        <f t="shared" si="440"/>
        <v>45623.5625</v>
      </c>
    </row>
    <row r="9358" spans="1:7" x14ac:dyDescent="0.45">
      <c r="A9358">
        <v>0.9425</v>
      </c>
      <c r="B9358">
        <v>5.62</v>
      </c>
      <c r="C9358" t="s">
        <v>8904</v>
      </c>
      <c r="D9358" t="s">
        <v>8905</v>
      </c>
      <c r="E9358" s="32">
        <f t="shared" si="438"/>
        <v>45623</v>
      </c>
      <c r="F9358" s="51">
        <f t="shared" si="439"/>
        <v>0.58333333333333337</v>
      </c>
      <c r="G9358" s="33">
        <f t="shared" si="440"/>
        <v>45623.583333333336</v>
      </c>
    </row>
    <row r="9359" spans="1:7" x14ac:dyDescent="0.45">
      <c r="A9359">
        <v>1.3465</v>
      </c>
      <c r="B9359">
        <v>8.0299999999999994</v>
      </c>
      <c r="C9359" t="s">
        <v>8905</v>
      </c>
      <c r="D9359" t="s">
        <v>8906</v>
      </c>
      <c r="E9359" s="32">
        <f t="shared" si="438"/>
        <v>45623</v>
      </c>
      <c r="F9359" s="51">
        <f t="shared" si="439"/>
        <v>0.60416666666666663</v>
      </c>
      <c r="G9359" s="33">
        <f t="shared" si="440"/>
        <v>45623.604166666664</v>
      </c>
    </row>
    <row r="9360" spans="1:7" x14ac:dyDescent="0.45">
      <c r="A9360">
        <v>0.93130000000000002</v>
      </c>
      <c r="B9360">
        <v>5.56</v>
      </c>
      <c r="C9360" t="s">
        <v>8906</v>
      </c>
      <c r="D9360" t="s">
        <v>8907</v>
      </c>
      <c r="E9360" s="32">
        <f t="shared" si="438"/>
        <v>45623</v>
      </c>
      <c r="F9360" s="51">
        <f t="shared" si="439"/>
        <v>0.625</v>
      </c>
      <c r="G9360" s="33">
        <f t="shared" si="440"/>
        <v>45623.625</v>
      </c>
    </row>
    <row r="9361" spans="1:7" x14ac:dyDescent="0.45">
      <c r="A9361">
        <v>4.9034000000000004</v>
      </c>
      <c r="B9361">
        <v>29.25</v>
      </c>
      <c r="C9361" t="s">
        <v>8907</v>
      </c>
      <c r="D9361" t="s">
        <v>8908</v>
      </c>
      <c r="E9361" s="32">
        <f t="shared" si="438"/>
        <v>45623</v>
      </c>
      <c r="F9361" s="51">
        <f t="shared" si="439"/>
        <v>0.64583333333333337</v>
      </c>
      <c r="G9361" s="33">
        <f t="shared" si="440"/>
        <v>45623.645833333336</v>
      </c>
    </row>
    <row r="9362" spans="1:7" x14ac:dyDescent="0.45">
      <c r="A9362">
        <v>2.5695000000000001</v>
      </c>
      <c r="B9362">
        <v>15.33</v>
      </c>
      <c r="C9362" t="s">
        <v>8908</v>
      </c>
      <c r="D9362" t="s">
        <v>8909</v>
      </c>
      <c r="E9362" s="32">
        <f t="shared" si="438"/>
        <v>45623</v>
      </c>
      <c r="F9362" s="51">
        <f t="shared" si="439"/>
        <v>0.66666666666666663</v>
      </c>
      <c r="G9362" s="33">
        <f t="shared" si="440"/>
        <v>45623.666666666664</v>
      </c>
    </row>
    <row r="9363" spans="1:7" x14ac:dyDescent="0.45">
      <c r="A9363">
        <v>2.2441</v>
      </c>
      <c r="B9363">
        <v>13.39</v>
      </c>
      <c r="C9363" t="s">
        <v>8909</v>
      </c>
      <c r="D9363" t="s">
        <v>8910</v>
      </c>
      <c r="E9363" s="32">
        <f t="shared" si="438"/>
        <v>45623</v>
      </c>
      <c r="F9363" s="51">
        <f t="shared" si="439"/>
        <v>0.6875</v>
      </c>
      <c r="G9363" s="33">
        <f t="shared" si="440"/>
        <v>45623.6875</v>
      </c>
    </row>
    <row r="9364" spans="1:7" x14ac:dyDescent="0.45">
      <c r="A9364">
        <v>2.7265999999999999</v>
      </c>
      <c r="B9364">
        <v>16.27</v>
      </c>
      <c r="C9364" t="s">
        <v>8910</v>
      </c>
      <c r="D9364" t="s">
        <v>8911</v>
      </c>
      <c r="E9364" s="32">
        <f t="shared" si="438"/>
        <v>45623</v>
      </c>
      <c r="F9364" s="51">
        <f t="shared" si="439"/>
        <v>0.70833333333333337</v>
      </c>
      <c r="G9364" s="33">
        <f t="shared" si="440"/>
        <v>45623.708333333336</v>
      </c>
    </row>
    <row r="9365" spans="1:7" x14ac:dyDescent="0.45">
      <c r="A9365">
        <v>9.56</v>
      </c>
      <c r="B9365">
        <v>57.03</v>
      </c>
      <c r="C9365" t="s">
        <v>8911</v>
      </c>
      <c r="D9365" t="s">
        <v>8912</v>
      </c>
      <c r="E9365" s="32">
        <f t="shared" si="438"/>
        <v>45623</v>
      </c>
      <c r="F9365" s="51">
        <f t="shared" si="439"/>
        <v>0.72916666666666663</v>
      </c>
      <c r="G9365" s="33">
        <f t="shared" si="440"/>
        <v>45623.729166666664</v>
      </c>
    </row>
    <row r="9366" spans="1:7" x14ac:dyDescent="0.45">
      <c r="A9366">
        <v>1.1445000000000001</v>
      </c>
      <c r="B9366">
        <v>6.83</v>
      </c>
      <c r="C9366" t="s">
        <v>8912</v>
      </c>
      <c r="D9366" t="s">
        <v>8913</v>
      </c>
      <c r="E9366" s="32">
        <f t="shared" si="438"/>
        <v>45623</v>
      </c>
      <c r="F9366" s="51">
        <f t="shared" si="439"/>
        <v>0.75</v>
      </c>
      <c r="G9366" s="33">
        <f t="shared" si="440"/>
        <v>45623.75</v>
      </c>
    </row>
    <row r="9367" spans="1:7" x14ac:dyDescent="0.45">
      <c r="A9367">
        <v>1.9187000000000001</v>
      </c>
      <c r="B9367">
        <v>11.45</v>
      </c>
      <c r="C9367" t="s">
        <v>8913</v>
      </c>
      <c r="D9367" t="s">
        <v>8914</v>
      </c>
      <c r="E9367" s="32">
        <f t="shared" si="438"/>
        <v>45623</v>
      </c>
      <c r="F9367" s="51">
        <f t="shared" si="439"/>
        <v>0.77083333333333337</v>
      </c>
      <c r="G9367" s="33">
        <f t="shared" si="440"/>
        <v>45623.770833333336</v>
      </c>
    </row>
    <row r="9368" spans="1:7" x14ac:dyDescent="0.45">
      <c r="A9368">
        <v>1.6157999999999999</v>
      </c>
      <c r="B9368">
        <v>9.64</v>
      </c>
      <c r="C9368" t="s">
        <v>8914</v>
      </c>
      <c r="D9368" t="s">
        <v>8915</v>
      </c>
      <c r="E9368" s="32">
        <f t="shared" si="438"/>
        <v>45623</v>
      </c>
      <c r="F9368" s="51">
        <f t="shared" si="439"/>
        <v>0.79166666666666663</v>
      </c>
      <c r="G9368" s="33">
        <f t="shared" si="440"/>
        <v>45623.791666666664</v>
      </c>
    </row>
    <row r="9369" spans="1:7" x14ac:dyDescent="0.45">
      <c r="A9369">
        <v>1.4587000000000001</v>
      </c>
      <c r="B9369">
        <v>8.6999999999999993</v>
      </c>
      <c r="C9369" t="s">
        <v>8915</v>
      </c>
      <c r="D9369" t="s">
        <v>8916</v>
      </c>
      <c r="E9369" s="32">
        <f t="shared" si="438"/>
        <v>45623</v>
      </c>
      <c r="F9369" s="51">
        <f t="shared" si="439"/>
        <v>0.8125</v>
      </c>
      <c r="G9369" s="33">
        <f t="shared" si="440"/>
        <v>45623.8125</v>
      </c>
    </row>
    <row r="9370" spans="1:7" x14ac:dyDescent="0.45">
      <c r="A9370">
        <v>1.627</v>
      </c>
      <c r="B9370">
        <v>9.7100000000000009</v>
      </c>
      <c r="C9370" t="s">
        <v>8916</v>
      </c>
      <c r="D9370" t="s">
        <v>8917</v>
      </c>
      <c r="E9370" s="32">
        <f t="shared" si="438"/>
        <v>45623</v>
      </c>
      <c r="F9370" s="51">
        <f t="shared" si="439"/>
        <v>0.83333333333333337</v>
      </c>
      <c r="G9370" s="33">
        <f t="shared" si="440"/>
        <v>45623.833333333336</v>
      </c>
    </row>
    <row r="9371" spans="1:7" x14ac:dyDescent="0.45">
      <c r="A9371">
        <v>1.5821000000000001</v>
      </c>
      <c r="B9371">
        <v>9.44</v>
      </c>
      <c r="C9371" t="s">
        <v>8917</v>
      </c>
      <c r="D9371" t="s">
        <v>8918</v>
      </c>
      <c r="E9371" s="32">
        <f t="shared" si="438"/>
        <v>45623</v>
      </c>
      <c r="F9371" s="51">
        <f t="shared" si="439"/>
        <v>0.85416666666666663</v>
      </c>
      <c r="G9371" s="33">
        <f t="shared" si="440"/>
        <v>45623.854166666664</v>
      </c>
    </row>
    <row r="9372" spans="1:7" x14ac:dyDescent="0.45">
      <c r="A9372">
        <v>1.5709</v>
      </c>
      <c r="B9372">
        <v>9.3699999999999992</v>
      </c>
      <c r="C9372" t="s">
        <v>8918</v>
      </c>
      <c r="D9372" t="s">
        <v>8919</v>
      </c>
      <c r="E9372" s="32">
        <f t="shared" si="438"/>
        <v>45623</v>
      </c>
      <c r="F9372" s="51">
        <f t="shared" si="439"/>
        <v>0.875</v>
      </c>
      <c r="G9372" s="33">
        <f t="shared" si="440"/>
        <v>45623.875</v>
      </c>
    </row>
    <row r="9373" spans="1:7" x14ac:dyDescent="0.45">
      <c r="A9373">
        <v>1.3352999999999999</v>
      </c>
      <c r="B9373">
        <v>7.97</v>
      </c>
      <c r="C9373" t="s">
        <v>8919</v>
      </c>
      <c r="D9373" t="s">
        <v>8920</v>
      </c>
      <c r="E9373" s="32">
        <f t="shared" si="438"/>
        <v>45623</v>
      </c>
      <c r="F9373" s="51">
        <f t="shared" si="439"/>
        <v>0.89583333333333337</v>
      </c>
      <c r="G9373" s="33">
        <f t="shared" si="440"/>
        <v>45623.895833333336</v>
      </c>
    </row>
    <row r="9374" spans="1:7" x14ac:dyDescent="0.45">
      <c r="A9374">
        <v>0.11219999999999999</v>
      </c>
      <c r="B9374">
        <v>0.67</v>
      </c>
      <c r="C9374" t="s">
        <v>8920</v>
      </c>
      <c r="D9374" t="s">
        <v>8921</v>
      </c>
      <c r="E9374" s="32">
        <f t="shared" si="438"/>
        <v>45623</v>
      </c>
      <c r="F9374" s="51">
        <f t="shared" si="439"/>
        <v>0.91666666666666663</v>
      </c>
      <c r="G9374" s="33">
        <f t="shared" si="440"/>
        <v>45623.916666666664</v>
      </c>
    </row>
    <row r="9375" spans="1:7" x14ac:dyDescent="0.45">
      <c r="A9375">
        <v>4.4900000000000002E-2</v>
      </c>
      <c r="B9375">
        <v>0.27</v>
      </c>
      <c r="C9375" t="s">
        <v>8921</v>
      </c>
      <c r="D9375" t="s">
        <v>8922</v>
      </c>
      <c r="E9375" s="32">
        <f t="shared" si="438"/>
        <v>45623</v>
      </c>
      <c r="F9375" s="51">
        <f t="shared" si="439"/>
        <v>0.9375</v>
      </c>
      <c r="G9375" s="33">
        <f t="shared" si="440"/>
        <v>45623.9375</v>
      </c>
    </row>
    <row r="9376" spans="1:7" x14ac:dyDescent="0.45">
      <c r="A9376">
        <v>0</v>
      </c>
      <c r="B9376">
        <v>0</v>
      </c>
      <c r="C9376" t="s">
        <v>8922</v>
      </c>
      <c r="D9376" t="s">
        <v>8923</v>
      </c>
      <c r="E9376" s="32">
        <f t="shared" si="438"/>
        <v>45623</v>
      </c>
      <c r="F9376" s="51">
        <f t="shared" si="439"/>
        <v>0.95833333333333337</v>
      </c>
      <c r="G9376" s="33">
        <f t="shared" si="440"/>
        <v>45623.958333333336</v>
      </c>
    </row>
    <row r="9377" spans="1:7" x14ac:dyDescent="0.45">
      <c r="A9377">
        <v>0</v>
      </c>
      <c r="B9377">
        <v>0</v>
      </c>
      <c r="C9377" t="s">
        <v>8923</v>
      </c>
      <c r="D9377" t="s">
        <v>8924</v>
      </c>
      <c r="E9377" s="32">
        <f t="shared" si="438"/>
        <v>45623</v>
      </c>
      <c r="F9377" s="51">
        <f t="shared" si="439"/>
        <v>0.97916666666666663</v>
      </c>
      <c r="G9377" s="33">
        <f t="shared" si="440"/>
        <v>45623.979166666664</v>
      </c>
    </row>
    <row r="9378" spans="1:7" x14ac:dyDescent="0.45">
      <c r="A9378">
        <v>0</v>
      </c>
      <c r="B9378">
        <v>0</v>
      </c>
      <c r="C9378" t="s">
        <v>8924</v>
      </c>
      <c r="D9378" t="s">
        <v>8925</v>
      </c>
      <c r="E9378" s="32">
        <f t="shared" si="438"/>
        <v>45624</v>
      </c>
      <c r="F9378" s="51">
        <f t="shared" si="439"/>
        <v>0</v>
      </c>
      <c r="G9378" s="33">
        <f t="shared" si="440"/>
        <v>45624</v>
      </c>
    </row>
    <row r="9379" spans="1:7" x14ac:dyDescent="0.45">
      <c r="A9379">
        <v>0</v>
      </c>
      <c r="B9379">
        <v>0</v>
      </c>
      <c r="C9379" t="s">
        <v>8925</v>
      </c>
      <c r="D9379" t="s">
        <v>8926</v>
      </c>
      <c r="E9379" s="32">
        <f t="shared" si="438"/>
        <v>45624</v>
      </c>
      <c r="F9379" s="51">
        <f t="shared" si="439"/>
        <v>2.0833333333333332E-2</v>
      </c>
      <c r="G9379" s="33">
        <f t="shared" si="440"/>
        <v>45624.020833333336</v>
      </c>
    </row>
    <row r="9380" spans="1:7" x14ac:dyDescent="0.45">
      <c r="A9380">
        <v>0</v>
      </c>
      <c r="B9380">
        <v>0</v>
      </c>
      <c r="C9380" t="s">
        <v>8926</v>
      </c>
      <c r="D9380" t="s">
        <v>8927</v>
      </c>
      <c r="E9380" s="32">
        <f t="shared" si="438"/>
        <v>45624</v>
      </c>
      <c r="F9380" s="51">
        <f t="shared" si="439"/>
        <v>4.1666666666666664E-2</v>
      </c>
      <c r="G9380" s="33">
        <f t="shared" si="440"/>
        <v>45624.041666666664</v>
      </c>
    </row>
    <row r="9381" spans="1:7" x14ac:dyDescent="0.45">
      <c r="A9381">
        <v>0</v>
      </c>
      <c r="B9381">
        <v>0</v>
      </c>
      <c r="C9381" t="s">
        <v>8927</v>
      </c>
      <c r="D9381" t="s">
        <v>8928</v>
      </c>
      <c r="E9381" s="32">
        <f t="shared" si="438"/>
        <v>45624</v>
      </c>
      <c r="F9381" s="51">
        <f t="shared" si="439"/>
        <v>6.25E-2</v>
      </c>
      <c r="G9381" s="33">
        <f t="shared" si="440"/>
        <v>45624.0625</v>
      </c>
    </row>
    <row r="9382" spans="1:7" x14ac:dyDescent="0.45">
      <c r="A9382">
        <v>0</v>
      </c>
      <c r="B9382">
        <v>0</v>
      </c>
      <c r="C9382" t="s">
        <v>8928</v>
      </c>
      <c r="D9382" t="s">
        <v>8929</v>
      </c>
      <c r="E9382" s="32">
        <f t="shared" si="438"/>
        <v>45624</v>
      </c>
      <c r="F9382" s="51">
        <f t="shared" si="439"/>
        <v>8.3333333333333329E-2</v>
      </c>
      <c r="G9382" s="33">
        <f t="shared" si="440"/>
        <v>45624.083333333336</v>
      </c>
    </row>
    <row r="9383" spans="1:7" x14ac:dyDescent="0.45">
      <c r="A9383">
        <v>0</v>
      </c>
      <c r="B9383">
        <v>0</v>
      </c>
      <c r="C9383" t="s">
        <v>8929</v>
      </c>
      <c r="D9383" t="s">
        <v>8930</v>
      </c>
      <c r="E9383" s="32">
        <f t="shared" si="438"/>
        <v>45624</v>
      </c>
      <c r="F9383" s="51">
        <f t="shared" si="439"/>
        <v>0.10416666666666667</v>
      </c>
      <c r="G9383" s="33">
        <f t="shared" si="440"/>
        <v>45624.104166666664</v>
      </c>
    </row>
    <row r="9384" spans="1:7" x14ac:dyDescent="0.45">
      <c r="A9384">
        <v>0</v>
      </c>
      <c r="B9384">
        <v>0</v>
      </c>
      <c r="C9384" t="s">
        <v>8930</v>
      </c>
      <c r="D9384" t="s">
        <v>8931</v>
      </c>
      <c r="E9384" s="32">
        <f t="shared" si="438"/>
        <v>45624</v>
      </c>
      <c r="F9384" s="51">
        <f t="shared" si="439"/>
        <v>0.125</v>
      </c>
      <c r="G9384" s="33">
        <f t="shared" si="440"/>
        <v>45624.125</v>
      </c>
    </row>
    <row r="9385" spans="1:7" x14ac:dyDescent="0.45">
      <c r="A9385">
        <v>0</v>
      </c>
      <c r="B9385">
        <v>0</v>
      </c>
      <c r="C9385" t="s">
        <v>8931</v>
      </c>
      <c r="D9385" t="s">
        <v>8932</v>
      </c>
      <c r="E9385" s="32">
        <f t="shared" si="438"/>
        <v>45624</v>
      </c>
      <c r="F9385" s="51">
        <f t="shared" si="439"/>
        <v>0.14583333333333334</v>
      </c>
      <c r="G9385" s="33">
        <f t="shared" si="440"/>
        <v>45624.145833333336</v>
      </c>
    </row>
    <row r="9386" spans="1:7" x14ac:dyDescent="0.45">
      <c r="A9386">
        <v>0</v>
      </c>
      <c r="B9386">
        <v>0</v>
      </c>
      <c r="C9386" t="s">
        <v>8932</v>
      </c>
      <c r="D9386" t="s">
        <v>8933</v>
      </c>
      <c r="E9386" s="32">
        <f t="shared" si="438"/>
        <v>45624</v>
      </c>
      <c r="F9386" s="51">
        <f t="shared" si="439"/>
        <v>0.16666666666666666</v>
      </c>
      <c r="G9386" s="33">
        <f t="shared" si="440"/>
        <v>45624.166666666664</v>
      </c>
    </row>
    <row r="9387" spans="1:7" x14ac:dyDescent="0.45">
      <c r="A9387">
        <v>0.62839999999999996</v>
      </c>
      <c r="B9387">
        <v>3.75</v>
      </c>
      <c r="C9387" t="s">
        <v>8933</v>
      </c>
      <c r="D9387" t="s">
        <v>8934</v>
      </c>
      <c r="E9387" s="32">
        <f t="shared" si="438"/>
        <v>45624</v>
      </c>
      <c r="F9387" s="51">
        <f t="shared" si="439"/>
        <v>0.1875</v>
      </c>
      <c r="G9387" s="33">
        <f t="shared" si="440"/>
        <v>45624.1875</v>
      </c>
    </row>
    <row r="9388" spans="1:7" x14ac:dyDescent="0.45">
      <c r="A9388">
        <v>0.95379999999999998</v>
      </c>
      <c r="B9388">
        <v>5.69</v>
      </c>
      <c r="C9388" t="s">
        <v>8934</v>
      </c>
      <c r="D9388" t="s">
        <v>8935</v>
      </c>
      <c r="E9388" s="32">
        <f t="shared" si="438"/>
        <v>45624</v>
      </c>
      <c r="F9388" s="51">
        <f t="shared" si="439"/>
        <v>0.20833333333333334</v>
      </c>
      <c r="G9388" s="33">
        <f t="shared" si="440"/>
        <v>45624.208333333336</v>
      </c>
    </row>
    <row r="9389" spans="1:7" x14ac:dyDescent="0.45">
      <c r="A9389">
        <v>0.9425</v>
      </c>
      <c r="B9389">
        <v>5.62</v>
      </c>
      <c r="C9389" t="s">
        <v>8935</v>
      </c>
      <c r="D9389" t="s">
        <v>8936</v>
      </c>
      <c r="E9389" s="32">
        <f t="shared" si="438"/>
        <v>45624</v>
      </c>
      <c r="F9389" s="51">
        <f t="shared" si="439"/>
        <v>0.22916666666666666</v>
      </c>
      <c r="G9389" s="33">
        <f t="shared" si="440"/>
        <v>45624.229166666664</v>
      </c>
    </row>
    <row r="9390" spans="1:7" x14ac:dyDescent="0.45">
      <c r="A9390">
        <v>0.95379999999999998</v>
      </c>
      <c r="B9390">
        <v>5.69</v>
      </c>
      <c r="C9390" t="s">
        <v>8936</v>
      </c>
      <c r="D9390" t="s">
        <v>8937</v>
      </c>
      <c r="E9390" s="32">
        <f t="shared" si="438"/>
        <v>45624</v>
      </c>
      <c r="F9390" s="51">
        <f t="shared" si="439"/>
        <v>0.25</v>
      </c>
      <c r="G9390" s="33">
        <f t="shared" si="440"/>
        <v>45624.25</v>
      </c>
    </row>
    <row r="9391" spans="1:7" x14ac:dyDescent="0.45">
      <c r="A9391">
        <v>0.95379999999999998</v>
      </c>
      <c r="B9391">
        <v>5.69</v>
      </c>
      <c r="C9391" t="s">
        <v>8937</v>
      </c>
      <c r="D9391" t="s">
        <v>8938</v>
      </c>
      <c r="E9391" s="32">
        <f t="shared" si="438"/>
        <v>45624</v>
      </c>
      <c r="F9391" s="51">
        <f t="shared" si="439"/>
        <v>0.27083333333333331</v>
      </c>
      <c r="G9391" s="33">
        <f t="shared" si="440"/>
        <v>45624.270833333336</v>
      </c>
    </row>
    <row r="9392" spans="1:7" x14ac:dyDescent="0.45">
      <c r="A9392">
        <v>0.98740000000000006</v>
      </c>
      <c r="B9392">
        <v>5.89</v>
      </c>
      <c r="C9392" t="s">
        <v>8938</v>
      </c>
      <c r="D9392" t="s">
        <v>8939</v>
      </c>
      <c r="E9392" s="32">
        <f t="shared" si="438"/>
        <v>45624</v>
      </c>
      <c r="F9392" s="51">
        <f t="shared" si="439"/>
        <v>0.29166666666666669</v>
      </c>
      <c r="G9392" s="33">
        <f t="shared" si="440"/>
        <v>45624.291666666664</v>
      </c>
    </row>
    <row r="9393" spans="1:7" x14ac:dyDescent="0.45">
      <c r="A9393">
        <v>1.2679</v>
      </c>
      <c r="B9393">
        <v>7.56</v>
      </c>
      <c r="C9393" t="s">
        <v>8939</v>
      </c>
      <c r="D9393" t="s">
        <v>8940</v>
      </c>
      <c r="E9393" s="32">
        <f t="shared" si="438"/>
        <v>45624</v>
      </c>
      <c r="F9393" s="51">
        <f t="shared" si="439"/>
        <v>0.3125</v>
      </c>
      <c r="G9393" s="33">
        <f t="shared" si="440"/>
        <v>45624.3125</v>
      </c>
    </row>
    <row r="9394" spans="1:7" x14ac:dyDescent="0.45">
      <c r="A9394">
        <v>2.1880000000000002</v>
      </c>
      <c r="B9394">
        <v>13.05</v>
      </c>
      <c r="C9394" t="s">
        <v>8940</v>
      </c>
      <c r="D9394" t="s">
        <v>8941</v>
      </c>
      <c r="E9394" s="32">
        <f t="shared" si="438"/>
        <v>45624</v>
      </c>
      <c r="F9394" s="51">
        <f t="shared" si="439"/>
        <v>0.33333333333333331</v>
      </c>
      <c r="G9394" s="33">
        <f t="shared" si="440"/>
        <v>45624.333333333336</v>
      </c>
    </row>
    <row r="9395" spans="1:7" x14ac:dyDescent="0.45">
      <c r="A9395">
        <v>1.5932999999999999</v>
      </c>
      <c r="B9395">
        <v>9.51</v>
      </c>
      <c r="C9395" t="s">
        <v>8941</v>
      </c>
      <c r="D9395" t="s">
        <v>8942</v>
      </c>
      <c r="E9395" s="32">
        <f t="shared" si="438"/>
        <v>45624</v>
      </c>
      <c r="F9395" s="51">
        <f t="shared" si="439"/>
        <v>0.35416666666666669</v>
      </c>
      <c r="G9395" s="33">
        <f t="shared" si="440"/>
        <v>45624.354166666664</v>
      </c>
    </row>
    <row r="9396" spans="1:7" x14ac:dyDescent="0.45">
      <c r="A9396">
        <v>1.4811000000000001</v>
      </c>
      <c r="B9396">
        <v>8.84</v>
      </c>
      <c r="C9396" t="s">
        <v>8942</v>
      </c>
      <c r="D9396" t="s">
        <v>8943</v>
      </c>
      <c r="E9396" s="32">
        <f t="shared" si="438"/>
        <v>45624</v>
      </c>
      <c r="F9396" s="51">
        <f t="shared" si="439"/>
        <v>0.375</v>
      </c>
      <c r="G9396" s="33">
        <f t="shared" si="440"/>
        <v>45624.375</v>
      </c>
    </row>
    <row r="9397" spans="1:7" x14ac:dyDescent="0.45">
      <c r="A9397">
        <v>1.4923</v>
      </c>
      <c r="B9397">
        <v>8.9</v>
      </c>
      <c r="C9397" t="s">
        <v>8943</v>
      </c>
      <c r="D9397" t="s">
        <v>8944</v>
      </c>
      <c r="E9397" s="32">
        <f t="shared" si="438"/>
        <v>45624</v>
      </c>
      <c r="F9397" s="51">
        <f t="shared" si="439"/>
        <v>0.39583333333333331</v>
      </c>
      <c r="G9397" s="33">
        <f t="shared" si="440"/>
        <v>45624.395833333336</v>
      </c>
    </row>
    <row r="9398" spans="1:7" x14ac:dyDescent="0.45">
      <c r="A9398">
        <v>1.5932999999999999</v>
      </c>
      <c r="B9398">
        <v>9.51</v>
      </c>
      <c r="C9398" t="s">
        <v>8944</v>
      </c>
      <c r="D9398" t="s">
        <v>8945</v>
      </c>
      <c r="E9398" s="32">
        <f t="shared" si="438"/>
        <v>45624</v>
      </c>
      <c r="F9398" s="51">
        <f t="shared" si="439"/>
        <v>0.41666666666666669</v>
      </c>
      <c r="G9398" s="33">
        <f t="shared" si="440"/>
        <v>45624.416666666664</v>
      </c>
    </row>
    <row r="9399" spans="1:7" x14ac:dyDescent="0.45">
      <c r="A9399">
        <v>0.92010000000000003</v>
      </c>
      <c r="B9399">
        <v>5.49</v>
      </c>
      <c r="C9399" t="s">
        <v>8945</v>
      </c>
      <c r="D9399" t="s">
        <v>8946</v>
      </c>
      <c r="E9399" s="32">
        <f t="shared" si="438"/>
        <v>45624</v>
      </c>
      <c r="F9399" s="51">
        <f t="shared" si="439"/>
        <v>0.4375</v>
      </c>
      <c r="G9399" s="33">
        <f t="shared" si="440"/>
        <v>45624.4375</v>
      </c>
    </row>
    <row r="9400" spans="1:7" x14ac:dyDescent="0.45">
      <c r="A9400">
        <v>1.2904</v>
      </c>
      <c r="B9400">
        <v>7.7</v>
      </c>
      <c r="C9400" t="s">
        <v>8946</v>
      </c>
      <c r="D9400" t="s">
        <v>8947</v>
      </c>
      <c r="E9400" s="32">
        <f t="shared" si="438"/>
        <v>45624</v>
      </c>
      <c r="F9400" s="51">
        <f t="shared" si="439"/>
        <v>0.45833333333333331</v>
      </c>
      <c r="G9400" s="33">
        <f t="shared" si="440"/>
        <v>45624.458333333336</v>
      </c>
    </row>
    <row r="9401" spans="1:7" x14ac:dyDescent="0.45">
      <c r="A9401">
        <v>1.2230000000000001</v>
      </c>
      <c r="B9401">
        <v>7.3</v>
      </c>
      <c r="C9401" t="s">
        <v>8947</v>
      </c>
      <c r="D9401" t="s">
        <v>8948</v>
      </c>
      <c r="E9401" s="32">
        <f t="shared" si="438"/>
        <v>45624</v>
      </c>
      <c r="F9401" s="51">
        <f t="shared" si="439"/>
        <v>0.47916666666666669</v>
      </c>
      <c r="G9401" s="33">
        <f t="shared" si="440"/>
        <v>45624.479166666664</v>
      </c>
    </row>
    <row r="9402" spans="1:7" x14ac:dyDescent="0.45">
      <c r="A9402">
        <v>1.0660000000000001</v>
      </c>
      <c r="B9402">
        <v>6.36</v>
      </c>
      <c r="C9402" t="s">
        <v>8948</v>
      </c>
      <c r="D9402" t="s">
        <v>8949</v>
      </c>
      <c r="E9402" s="32">
        <f t="shared" si="438"/>
        <v>45624</v>
      </c>
      <c r="F9402" s="51">
        <f t="shared" si="439"/>
        <v>0.5</v>
      </c>
      <c r="G9402" s="33">
        <f t="shared" si="440"/>
        <v>45624.5</v>
      </c>
    </row>
    <row r="9403" spans="1:7" x14ac:dyDescent="0.45">
      <c r="A9403">
        <v>1.0323</v>
      </c>
      <c r="B9403">
        <v>6.16</v>
      </c>
      <c r="C9403" t="s">
        <v>8949</v>
      </c>
      <c r="D9403" t="s">
        <v>8950</v>
      </c>
      <c r="E9403" s="32">
        <f t="shared" si="438"/>
        <v>45624</v>
      </c>
      <c r="F9403" s="51">
        <f t="shared" si="439"/>
        <v>0.52083333333333337</v>
      </c>
      <c r="G9403" s="33">
        <f t="shared" si="440"/>
        <v>45624.520833333336</v>
      </c>
    </row>
    <row r="9404" spans="1:7" x14ac:dyDescent="0.45">
      <c r="A9404">
        <v>0.99860000000000004</v>
      </c>
      <c r="B9404">
        <v>5.96</v>
      </c>
      <c r="C9404" t="s">
        <v>8950</v>
      </c>
      <c r="D9404" t="s">
        <v>8951</v>
      </c>
      <c r="E9404" s="32">
        <f t="shared" si="438"/>
        <v>45624</v>
      </c>
      <c r="F9404" s="51">
        <f t="shared" si="439"/>
        <v>0.54166666666666663</v>
      </c>
      <c r="G9404" s="33">
        <f t="shared" si="440"/>
        <v>45624.541666666664</v>
      </c>
    </row>
    <row r="9405" spans="1:7" x14ac:dyDescent="0.45">
      <c r="A9405">
        <v>1.4923</v>
      </c>
      <c r="B9405">
        <v>8.9</v>
      </c>
      <c r="C9405" t="s">
        <v>8951</v>
      </c>
      <c r="D9405" t="s">
        <v>8952</v>
      </c>
      <c r="E9405" s="32">
        <f t="shared" si="438"/>
        <v>45624</v>
      </c>
      <c r="F9405" s="51">
        <f t="shared" si="439"/>
        <v>0.5625</v>
      </c>
      <c r="G9405" s="33">
        <f t="shared" si="440"/>
        <v>45624.5625</v>
      </c>
    </row>
    <row r="9406" spans="1:7" x14ac:dyDescent="0.45">
      <c r="A9406">
        <v>1.0884</v>
      </c>
      <c r="B9406">
        <v>6.49</v>
      </c>
      <c r="C9406" t="s">
        <v>8952</v>
      </c>
      <c r="D9406" t="s">
        <v>8953</v>
      </c>
      <c r="E9406" s="32">
        <f t="shared" si="438"/>
        <v>45624</v>
      </c>
      <c r="F9406" s="51">
        <f t="shared" si="439"/>
        <v>0.58333333333333337</v>
      </c>
      <c r="G9406" s="33">
        <f t="shared" si="440"/>
        <v>45624.583333333336</v>
      </c>
    </row>
    <row r="9407" spans="1:7" x14ac:dyDescent="0.45">
      <c r="A9407">
        <v>1.1221000000000001</v>
      </c>
      <c r="B9407">
        <v>6.69</v>
      </c>
      <c r="C9407" t="s">
        <v>8953</v>
      </c>
      <c r="D9407" t="s">
        <v>8954</v>
      </c>
      <c r="E9407" s="32">
        <f t="shared" si="438"/>
        <v>45624</v>
      </c>
      <c r="F9407" s="51">
        <f t="shared" si="439"/>
        <v>0.60416666666666663</v>
      </c>
      <c r="G9407" s="33">
        <f t="shared" si="440"/>
        <v>45624.604166666664</v>
      </c>
    </row>
    <row r="9408" spans="1:7" x14ac:dyDescent="0.45">
      <c r="A9408">
        <v>0.7742</v>
      </c>
      <c r="B9408">
        <v>4.62</v>
      </c>
      <c r="C9408" t="s">
        <v>8954</v>
      </c>
      <c r="D9408" t="s">
        <v>8955</v>
      </c>
      <c r="E9408" s="32">
        <f t="shared" si="438"/>
        <v>45624</v>
      </c>
      <c r="F9408" s="51">
        <f t="shared" si="439"/>
        <v>0.625</v>
      </c>
      <c r="G9408" s="33">
        <f t="shared" si="440"/>
        <v>45624.625</v>
      </c>
    </row>
    <row r="9409" spans="1:7" x14ac:dyDescent="0.45">
      <c r="A9409">
        <v>1.526</v>
      </c>
      <c r="B9409">
        <v>9.1</v>
      </c>
      <c r="C9409" t="s">
        <v>8955</v>
      </c>
      <c r="D9409" t="s">
        <v>8956</v>
      </c>
      <c r="E9409" s="32">
        <f t="shared" si="438"/>
        <v>45624</v>
      </c>
      <c r="F9409" s="51">
        <f t="shared" si="439"/>
        <v>0.64583333333333337</v>
      </c>
      <c r="G9409" s="33">
        <f t="shared" si="440"/>
        <v>45624.645833333336</v>
      </c>
    </row>
    <row r="9410" spans="1:7" x14ac:dyDescent="0.45">
      <c r="A9410">
        <v>0.79669999999999996</v>
      </c>
      <c r="B9410">
        <v>4.75</v>
      </c>
      <c r="C9410" t="s">
        <v>8956</v>
      </c>
      <c r="D9410" t="s">
        <v>8957</v>
      </c>
      <c r="E9410" s="32">
        <f t="shared" si="438"/>
        <v>45624</v>
      </c>
      <c r="F9410" s="51">
        <f t="shared" si="439"/>
        <v>0.66666666666666663</v>
      </c>
      <c r="G9410" s="33">
        <f t="shared" si="440"/>
        <v>45624.666666666664</v>
      </c>
    </row>
    <row r="9411" spans="1:7" x14ac:dyDescent="0.45">
      <c r="A9411">
        <v>0.98740000000000006</v>
      </c>
      <c r="B9411">
        <v>5.89</v>
      </c>
      <c r="C9411" t="s">
        <v>8957</v>
      </c>
      <c r="D9411" t="s">
        <v>8958</v>
      </c>
      <c r="E9411" s="32">
        <f t="shared" si="438"/>
        <v>45624</v>
      </c>
      <c r="F9411" s="51">
        <f t="shared" si="439"/>
        <v>0.6875</v>
      </c>
      <c r="G9411" s="33">
        <f t="shared" si="440"/>
        <v>45624.6875</v>
      </c>
    </row>
    <row r="9412" spans="1:7" x14ac:dyDescent="0.45">
      <c r="A9412">
        <v>1.0884</v>
      </c>
      <c r="B9412">
        <v>6.49</v>
      </c>
      <c r="C9412" t="s">
        <v>8958</v>
      </c>
      <c r="D9412" t="s">
        <v>8959</v>
      </c>
      <c r="E9412" s="32">
        <f t="shared" ref="E9412:E9475" si="441">DATE(MID(C9412,2,4),MID(C9412,7,2),MID(C9412,10,2))</f>
        <v>45624</v>
      </c>
      <c r="F9412" s="51">
        <f t="shared" ref="F9412:F9475" si="442">TIME(MID(C9412,13,2),MID(C9412,16,2),0)</f>
        <v>0.70833333333333337</v>
      </c>
      <c r="G9412" s="33">
        <f t="shared" ref="G9412:G9475" si="443">E9412+F9412</f>
        <v>45624.708333333336</v>
      </c>
    </row>
    <row r="9413" spans="1:7" x14ac:dyDescent="0.45">
      <c r="A9413">
        <v>1.3689</v>
      </c>
      <c r="B9413">
        <v>8.17</v>
      </c>
      <c r="C9413" t="s">
        <v>8959</v>
      </c>
      <c r="D9413" t="s">
        <v>8960</v>
      </c>
      <c r="E9413" s="32">
        <f t="shared" si="441"/>
        <v>45624</v>
      </c>
      <c r="F9413" s="51">
        <f t="shared" si="442"/>
        <v>0.72916666666666663</v>
      </c>
      <c r="G9413" s="33">
        <f t="shared" si="443"/>
        <v>45624.729166666664</v>
      </c>
    </row>
    <row r="9414" spans="1:7" x14ac:dyDescent="0.45">
      <c r="A9414">
        <v>1.6157999999999999</v>
      </c>
      <c r="B9414">
        <v>9.64</v>
      </c>
      <c r="C9414" t="s">
        <v>8960</v>
      </c>
      <c r="D9414" t="s">
        <v>8961</v>
      </c>
      <c r="E9414" s="32">
        <f t="shared" si="441"/>
        <v>45624</v>
      </c>
      <c r="F9414" s="51">
        <f t="shared" si="442"/>
        <v>0.75</v>
      </c>
      <c r="G9414" s="33">
        <f t="shared" si="443"/>
        <v>45624.75</v>
      </c>
    </row>
    <row r="9415" spans="1:7" x14ac:dyDescent="0.45">
      <c r="A9415">
        <v>0.72929999999999995</v>
      </c>
      <c r="B9415">
        <v>4.3499999999999996</v>
      </c>
      <c r="C9415" t="s">
        <v>8961</v>
      </c>
      <c r="D9415" t="s">
        <v>8962</v>
      </c>
      <c r="E9415" s="32">
        <f t="shared" si="441"/>
        <v>45624</v>
      </c>
      <c r="F9415" s="51">
        <f t="shared" si="442"/>
        <v>0.77083333333333337</v>
      </c>
      <c r="G9415" s="33">
        <f t="shared" si="443"/>
        <v>45624.770833333336</v>
      </c>
    </row>
    <row r="9416" spans="1:7" x14ac:dyDescent="0.45">
      <c r="A9416">
        <v>1.9523999999999999</v>
      </c>
      <c r="B9416">
        <v>11.65</v>
      </c>
      <c r="C9416" t="s">
        <v>8962</v>
      </c>
      <c r="D9416" t="s">
        <v>8963</v>
      </c>
      <c r="E9416" s="32">
        <f t="shared" si="441"/>
        <v>45624</v>
      </c>
      <c r="F9416" s="51">
        <f t="shared" si="442"/>
        <v>0.79166666666666663</v>
      </c>
      <c r="G9416" s="33">
        <f t="shared" si="443"/>
        <v>45624.791666666664</v>
      </c>
    </row>
    <row r="9417" spans="1:7" x14ac:dyDescent="0.45">
      <c r="A9417">
        <v>2.6368</v>
      </c>
      <c r="B9417">
        <v>15.73</v>
      </c>
      <c r="C9417" t="s">
        <v>8963</v>
      </c>
      <c r="D9417" t="s">
        <v>8964</v>
      </c>
      <c r="E9417" s="32">
        <f t="shared" si="441"/>
        <v>45624</v>
      </c>
      <c r="F9417" s="51">
        <f t="shared" si="442"/>
        <v>0.8125</v>
      </c>
      <c r="G9417" s="33">
        <f t="shared" si="443"/>
        <v>45624.8125</v>
      </c>
    </row>
    <row r="9418" spans="1:7" x14ac:dyDescent="0.45">
      <c r="A9418">
        <v>2.39</v>
      </c>
      <c r="B9418">
        <v>14.26</v>
      </c>
      <c r="C9418" t="s">
        <v>8964</v>
      </c>
      <c r="D9418" t="s">
        <v>8965</v>
      </c>
      <c r="E9418" s="32">
        <f t="shared" si="441"/>
        <v>45624</v>
      </c>
      <c r="F9418" s="51">
        <f t="shared" si="442"/>
        <v>0.83333333333333337</v>
      </c>
      <c r="G9418" s="33">
        <f t="shared" si="443"/>
        <v>45624.833333333336</v>
      </c>
    </row>
    <row r="9419" spans="1:7" x14ac:dyDescent="0.45">
      <c r="A9419">
        <v>1.6157999999999999</v>
      </c>
      <c r="B9419">
        <v>9.64</v>
      </c>
      <c r="C9419" t="s">
        <v>8965</v>
      </c>
      <c r="D9419" t="s">
        <v>8966</v>
      </c>
      <c r="E9419" s="32">
        <f t="shared" si="441"/>
        <v>45624</v>
      </c>
      <c r="F9419" s="51">
        <f t="shared" si="442"/>
        <v>0.85416666666666663</v>
      </c>
      <c r="G9419" s="33">
        <f t="shared" si="443"/>
        <v>45624.854166666664</v>
      </c>
    </row>
    <row r="9420" spans="1:7" x14ac:dyDescent="0.45">
      <c r="A9420">
        <v>2.3675999999999999</v>
      </c>
      <c r="B9420">
        <v>14.12</v>
      </c>
      <c r="C9420" t="s">
        <v>8966</v>
      </c>
      <c r="D9420" t="s">
        <v>8967</v>
      </c>
      <c r="E9420" s="32">
        <f t="shared" si="441"/>
        <v>45624</v>
      </c>
      <c r="F9420" s="51">
        <f t="shared" si="442"/>
        <v>0.875</v>
      </c>
      <c r="G9420" s="33">
        <f t="shared" si="443"/>
        <v>45624.875</v>
      </c>
    </row>
    <row r="9421" spans="1:7" x14ac:dyDescent="0.45">
      <c r="A9421">
        <v>1.9523999999999999</v>
      </c>
      <c r="B9421">
        <v>11.65</v>
      </c>
      <c r="C9421" t="s">
        <v>8967</v>
      </c>
      <c r="D9421" t="s">
        <v>8968</v>
      </c>
      <c r="E9421" s="32">
        <f t="shared" si="441"/>
        <v>45624</v>
      </c>
      <c r="F9421" s="51">
        <f t="shared" si="442"/>
        <v>0.89583333333333337</v>
      </c>
      <c r="G9421" s="33">
        <f t="shared" si="443"/>
        <v>45624.895833333336</v>
      </c>
    </row>
    <row r="9422" spans="1:7" x14ac:dyDescent="0.45">
      <c r="A9422">
        <v>1.1556999999999999</v>
      </c>
      <c r="B9422">
        <v>6.89</v>
      </c>
      <c r="C9422" t="s">
        <v>8968</v>
      </c>
      <c r="D9422" t="s">
        <v>8969</v>
      </c>
      <c r="E9422" s="32">
        <f t="shared" si="441"/>
        <v>45624</v>
      </c>
      <c r="F9422" s="51">
        <f t="shared" si="442"/>
        <v>0.91666666666666663</v>
      </c>
      <c r="G9422" s="33">
        <f t="shared" si="443"/>
        <v>45624.916666666664</v>
      </c>
    </row>
    <row r="9423" spans="1:7" x14ac:dyDescent="0.45">
      <c r="A9423">
        <v>0.66200000000000003</v>
      </c>
      <c r="B9423">
        <v>3.95</v>
      </c>
      <c r="C9423" t="s">
        <v>8969</v>
      </c>
      <c r="D9423" t="s">
        <v>8970</v>
      </c>
      <c r="E9423" s="32">
        <f t="shared" si="441"/>
        <v>45624</v>
      </c>
      <c r="F9423" s="51">
        <f t="shared" si="442"/>
        <v>0.9375</v>
      </c>
      <c r="G9423" s="33">
        <f t="shared" si="443"/>
        <v>45624.9375</v>
      </c>
    </row>
    <row r="9424" spans="1:7" x14ac:dyDescent="0.45">
      <c r="A9424">
        <v>0</v>
      </c>
      <c r="B9424">
        <v>0</v>
      </c>
      <c r="C9424" t="s">
        <v>8970</v>
      </c>
      <c r="D9424" t="s">
        <v>8971</v>
      </c>
      <c r="E9424" s="32">
        <f t="shared" si="441"/>
        <v>45624</v>
      </c>
      <c r="F9424" s="51">
        <f t="shared" si="442"/>
        <v>0.95833333333333337</v>
      </c>
      <c r="G9424" s="33">
        <f t="shared" si="443"/>
        <v>45624.958333333336</v>
      </c>
    </row>
    <row r="9425" spans="1:7" x14ac:dyDescent="0.45">
      <c r="A9425">
        <v>0</v>
      </c>
      <c r="B9425">
        <v>0</v>
      </c>
      <c r="C9425" t="s">
        <v>8971</v>
      </c>
      <c r="D9425" t="s">
        <v>8972</v>
      </c>
      <c r="E9425" s="32">
        <f t="shared" si="441"/>
        <v>45624</v>
      </c>
      <c r="F9425" s="51">
        <f t="shared" si="442"/>
        <v>0.97916666666666663</v>
      </c>
      <c r="G9425" s="33">
        <f t="shared" si="443"/>
        <v>45624.979166666664</v>
      </c>
    </row>
    <row r="9426" spans="1:7" x14ac:dyDescent="0.45">
      <c r="A9426">
        <v>0</v>
      </c>
      <c r="B9426">
        <v>0</v>
      </c>
      <c r="C9426" t="s">
        <v>8972</v>
      </c>
      <c r="D9426" t="s">
        <v>8973</v>
      </c>
      <c r="E9426" s="32">
        <f t="shared" si="441"/>
        <v>45625</v>
      </c>
      <c r="F9426" s="51">
        <f t="shared" si="442"/>
        <v>0</v>
      </c>
      <c r="G9426" s="33">
        <f t="shared" si="443"/>
        <v>45625</v>
      </c>
    </row>
    <row r="9427" spans="1:7" x14ac:dyDescent="0.45">
      <c r="A9427">
        <v>0</v>
      </c>
      <c r="B9427">
        <v>0</v>
      </c>
      <c r="C9427" t="s">
        <v>8973</v>
      </c>
      <c r="D9427" t="s">
        <v>8974</v>
      </c>
      <c r="E9427" s="32">
        <f t="shared" si="441"/>
        <v>45625</v>
      </c>
      <c r="F9427" s="51">
        <f t="shared" si="442"/>
        <v>2.0833333333333332E-2</v>
      </c>
      <c r="G9427" s="33">
        <f t="shared" si="443"/>
        <v>45625.020833333336</v>
      </c>
    </row>
    <row r="9428" spans="1:7" x14ac:dyDescent="0.45">
      <c r="A9428">
        <v>0</v>
      </c>
      <c r="B9428">
        <v>0</v>
      </c>
      <c r="C9428" t="s">
        <v>8974</v>
      </c>
      <c r="D9428" t="s">
        <v>8975</v>
      </c>
      <c r="E9428" s="32">
        <f t="shared" si="441"/>
        <v>45625</v>
      </c>
      <c r="F9428" s="51">
        <f t="shared" si="442"/>
        <v>4.1666666666666664E-2</v>
      </c>
      <c r="G9428" s="33">
        <f t="shared" si="443"/>
        <v>45625.041666666664</v>
      </c>
    </row>
    <row r="9429" spans="1:7" x14ac:dyDescent="0.45">
      <c r="A9429">
        <v>0</v>
      </c>
      <c r="B9429">
        <v>0</v>
      </c>
      <c r="C9429" t="s">
        <v>8975</v>
      </c>
      <c r="D9429" t="s">
        <v>8976</v>
      </c>
      <c r="E9429" s="32">
        <f t="shared" si="441"/>
        <v>45625</v>
      </c>
      <c r="F9429" s="51">
        <f t="shared" si="442"/>
        <v>6.25E-2</v>
      </c>
      <c r="G9429" s="33">
        <f t="shared" si="443"/>
        <v>45625.0625</v>
      </c>
    </row>
    <row r="9430" spans="1:7" x14ac:dyDescent="0.45">
      <c r="A9430">
        <v>0</v>
      </c>
      <c r="B9430">
        <v>0</v>
      </c>
      <c r="C9430" t="s">
        <v>8976</v>
      </c>
      <c r="D9430" t="s">
        <v>8977</v>
      </c>
      <c r="E9430" s="32">
        <f t="shared" si="441"/>
        <v>45625</v>
      </c>
      <c r="F9430" s="51">
        <f t="shared" si="442"/>
        <v>8.3333333333333329E-2</v>
      </c>
      <c r="G9430" s="33">
        <f t="shared" si="443"/>
        <v>45625.083333333336</v>
      </c>
    </row>
    <row r="9431" spans="1:7" x14ac:dyDescent="0.45">
      <c r="A9431">
        <v>0</v>
      </c>
      <c r="B9431">
        <v>0</v>
      </c>
      <c r="C9431" t="s">
        <v>8977</v>
      </c>
      <c r="D9431" t="s">
        <v>8978</v>
      </c>
      <c r="E9431" s="32">
        <f t="shared" si="441"/>
        <v>45625</v>
      </c>
      <c r="F9431" s="51">
        <f t="shared" si="442"/>
        <v>0.10416666666666667</v>
      </c>
      <c r="G9431" s="33">
        <f t="shared" si="443"/>
        <v>45625.104166666664</v>
      </c>
    </row>
    <row r="9432" spans="1:7" x14ac:dyDescent="0.45">
      <c r="A9432">
        <v>0</v>
      </c>
      <c r="B9432">
        <v>0</v>
      </c>
      <c r="C9432" t="s">
        <v>8978</v>
      </c>
      <c r="D9432" t="s">
        <v>8979</v>
      </c>
      <c r="E9432" s="32">
        <f t="shared" si="441"/>
        <v>45625</v>
      </c>
      <c r="F9432" s="51">
        <f t="shared" si="442"/>
        <v>0.125</v>
      </c>
      <c r="G9432" s="33">
        <f t="shared" si="443"/>
        <v>45625.125</v>
      </c>
    </row>
    <row r="9433" spans="1:7" x14ac:dyDescent="0.45">
      <c r="A9433">
        <v>0</v>
      </c>
      <c r="B9433">
        <v>0</v>
      </c>
      <c r="C9433" t="s">
        <v>8979</v>
      </c>
      <c r="D9433" t="s">
        <v>8980</v>
      </c>
      <c r="E9433" s="32">
        <f t="shared" si="441"/>
        <v>45625</v>
      </c>
      <c r="F9433" s="51">
        <f t="shared" si="442"/>
        <v>0.14583333333333334</v>
      </c>
      <c r="G9433" s="33">
        <f t="shared" si="443"/>
        <v>45625.145833333336</v>
      </c>
    </row>
    <row r="9434" spans="1:7" x14ac:dyDescent="0.45">
      <c r="A9434">
        <v>0</v>
      </c>
      <c r="B9434">
        <v>0</v>
      </c>
      <c r="C9434" t="s">
        <v>8980</v>
      </c>
      <c r="D9434" t="s">
        <v>8981</v>
      </c>
      <c r="E9434" s="32">
        <f t="shared" si="441"/>
        <v>45625</v>
      </c>
      <c r="F9434" s="51">
        <f t="shared" si="442"/>
        <v>0.16666666666666666</v>
      </c>
      <c r="G9434" s="33">
        <f t="shared" si="443"/>
        <v>45625.166666666664</v>
      </c>
    </row>
    <row r="9435" spans="1:7" x14ac:dyDescent="0.45">
      <c r="A9435">
        <v>0</v>
      </c>
      <c r="B9435">
        <v>0</v>
      </c>
      <c r="C9435" t="s">
        <v>8981</v>
      </c>
      <c r="D9435" t="s">
        <v>8982</v>
      </c>
      <c r="E9435" s="32">
        <f t="shared" si="441"/>
        <v>45625</v>
      </c>
      <c r="F9435" s="51">
        <f t="shared" si="442"/>
        <v>0.1875</v>
      </c>
      <c r="G9435" s="33">
        <f t="shared" si="443"/>
        <v>45625.1875</v>
      </c>
    </row>
    <row r="9436" spans="1:7" x14ac:dyDescent="0.45">
      <c r="A9436">
        <v>0</v>
      </c>
      <c r="B9436">
        <v>0</v>
      </c>
      <c r="C9436" t="s">
        <v>8982</v>
      </c>
      <c r="D9436" t="s">
        <v>8983</v>
      </c>
      <c r="E9436" s="32">
        <f t="shared" si="441"/>
        <v>45625</v>
      </c>
      <c r="F9436" s="51">
        <f t="shared" si="442"/>
        <v>0.20833333333333334</v>
      </c>
      <c r="G9436" s="33">
        <f t="shared" si="443"/>
        <v>45625.208333333336</v>
      </c>
    </row>
    <row r="9437" spans="1:7" x14ac:dyDescent="0.45">
      <c r="A9437">
        <v>0</v>
      </c>
      <c r="B9437">
        <v>0</v>
      </c>
      <c r="C9437" t="s">
        <v>8983</v>
      </c>
      <c r="D9437" t="s">
        <v>8984</v>
      </c>
      <c r="E9437" s="32">
        <f t="shared" si="441"/>
        <v>45625</v>
      </c>
      <c r="F9437" s="51">
        <f t="shared" si="442"/>
        <v>0.22916666666666666</v>
      </c>
      <c r="G9437" s="33">
        <f t="shared" si="443"/>
        <v>45625.229166666664</v>
      </c>
    </row>
    <row r="9438" spans="1:7" x14ac:dyDescent="0.45">
      <c r="A9438">
        <v>0</v>
      </c>
      <c r="B9438">
        <v>0</v>
      </c>
      <c r="C9438" t="s">
        <v>8984</v>
      </c>
      <c r="D9438" t="s">
        <v>8985</v>
      </c>
      <c r="E9438" s="32">
        <f t="shared" si="441"/>
        <v>45625</v>
      </c>
      <c r="F9438" s="51">
        <f t="shared" si="442"/>
        <v>0.25</v>
      </c>
      <c r="G9438" s="33">
        <f t="shared" si="443"/>
        <v>45625.25</v>
      </c>
    </row>
    <row r="9439" spans="1:7" x14ac:dyDescent="0.45">
      <c r="A9439">
        <v>0</v>
      </c>
      <c r="B9439">
        <v>0</v>
      </c>
      <c r="C9439" t="s">
        <v>8985</v>
      </c>
      <c r="D9439" t="s">
        <v>8986</v>
      </c>
      <c r="E9439" s="32">
        <f t="shared" si="441"/>
        <v>45625</v>
      </c>
      <c r="F9439" s="51">
        <f t="shared" si="442"/>
        <v>0.27083333333333331</v>
      </c>
      <c r="G9439" s="33">
        <f t="shared" si="443"/>
        <v>45625.270833333336</v>
      </c>
    </row>
    <row r="9440" spans="1:7" x14ac:dyDescent="0.45">
      <c r="A9440">
        <v>0</v>
      </c>
      <c r="B9440">
        <v>0</v>
      </c>
      <c r="C9440" t="s">
        <v>8986</v>
      </c>
      <c r="D9440" t="s">
        <v>8987</v>
      </c>
      <c r="E9440" s="32">
        <f t="shared" si="441"/>
        <v>45625</v>
      </c>
      <c r="F9440" s="51">
        <f t="shared" si="442"/>
        <v>0.29166666666666669</v>
      </c>
      <c r="G9440" s="33">
        <f t="shared" si="443"/>
        <v>45625.291666666664</v>
      </c>
    </row>
    <row r="9441" spans="1:7" x14ac:dyDescent="0.45">
      <c r="A9441">
        <v>0.57230000000000003</v>
      </c>
      <c r="B9441">
        <v>3.41</v>
      </c>
      <c r="C9441" t="s">
        <v>8987</v>
      </c>
      <c r="D9441" t="s">
        <v>8988</v>
      </c>
      <c r="E9441" s="32">
        <f t="shared" si="441"/>
        <v>45625</v>
      </c>
      <c r="F9441" s="51">
        <f t="shared" si="442"/>
        <v>0.3125</v>
      </c>
      <c r="G9441" s="33">
        <f t="shared" si="443"/>
        <v>45625.3125</v>
      </c>
    </row>
    <row r="9442" spans="1:7" x14ac:dyDescent="0.45">
      <c r="A9442">
        <v>1.9075</v>
      </c>
      <c r="B9442">
        <v>11.38</v>
      </c>
      <c r="C9442" t="s">
        <v>8988</v>
      </c>
      <c r="D9442" t="s">
        <v>8989</v>
      </c>
      <c r="E9442" s="32">
        <f t="shared" si="441"/>
        <v>45625</v>
      </c>
      <c r="F9442" s="51">
        <f t="shared" si="442"/>
        <v>0.33333333333333331</v>
      </c>
      <c r="G9442" s="33">
        <f t="shared" si="443"/>
        <v>45625.333333333336</v>
      </c>
    </row>
    <row r="9443" spans="1:7" x14ac:dyDescent="0.45">
      <c r="A9443">
        <v>5.6099999999999997E-2</v>
      </c>
      <c r="B9443">
        <v>0.33</v>
      </c>
      <c r="C9443" t="s">
        <v>8989</v>
      </c>
      <c r="D9443" t="s">
        <v>8990</v>
      </c>
      <c r="E9443" s="32">
        <f t="shared" si="441"/>
        <v>45625</v>
      </c>
      <c r="F9443" s="51">
        <f t="shared" si="442"/>
        <v>0.35416666666666669</v>
      </c>
      <c r="G9443" s="33">
        <f t="shared" si="443"/>
        <v>45625.354166666664</v>
      </c>
    </row>
    <row r="9444" spans="1:7" x14ac:dyDescent="0.45">
      <c r="A9444">
        <v>2.7153999999999998</v>
      </c>
      <c r="B9444">
        <v>16.2</v>
      </c>
      <c r="C9444" t="s">
        <v>8990</v>
      </c>
      <c r="D9444" t="s">
        <v>8991</v>
      </c>
      <c r="E9444" s="32">
        <f t="shared" si="441"/>
        <v>45625</v>
      </c>
      <c r="F9444" s="51">
        <f t="shared" si="442"/>
        <v>0.375</v>
      </c>
      <c r="G9444" s="33">
        <f t="shared" si="443"/>
        <v>45625.375</v>
      </c>
    </row>
    <row r="9445" spans="1:7" x14ac:dyDescent="0.45">
      <c r="A9445">
        <v>3.7252999999999998</v>
      </c>
      <c r="B9445">
        <v>22.22</v>
      </c>
      <c r="C9445" t="s">
        <v>8991</v>
      </c>
      <c r="D9445" t="s">
        <v>8992</v>
      </c>
      <c r="E9445" s="32">
        <f t="shared" si="441"/>
        <v>45625</v>
      </c>
      <c r="F9445" s="51">
        <f t="shared" si="442"/>
        <v>0.39583333333333331</v>
      </c>
      <c r="G9445" s="33">
        <f t="shared" si="443"/>
        <v>45625.395833333336</v>
      </c>
    </row>
    <row r="9446" spans="1:7" x14ac:dyDescent="0.45">
      <c r="A9446">
        <v>1.9075</v>
      </c>
      <c r="B9446">
        <v>11.38</v>
      </c>
      <c r="C9446" t="s">
        <v>8992</v>
      </c>
      <c r="D9446" t="s">
        <v>8993</v>
      </c>
      <c r="E9446" s="32">
        <f t="shared" si="441"/>
        <v>45625</v>
      </c>
      <c r="F9446" s="51">
        <f t="shared" si="442"/>
        <v>0.41666666666666669</v>
      </c>
      <c r="G9446" s="33">
        <f t="shared" si="443"/>
        <v>45625.416666666664</v>
      </c>
    </row>
    <row r="9447" spans="1:7" x14ac:dyDescent="0.45">
      <c r="A9447">
        <v>0.78539999999999999</v>
      </c>
      <c r="B9447">
        <v>4.6900000000000004</v>
      </c>
      <c r="C9447" t="s">
        <v>8993</v>
      </c>
      <c r="D9447" t="s">
        <v>8994</v>
      </c>
      <c r="E9447" s="32">
        <f t="shared" si="441"/>
        <v>45625</v>
      </c>
      <c r="F9447" s="51">
        <f t="shared" si="442"/>
        <v>0.4375</v>
      </c>
      <c r="G9447" s="33">
        <f t="shared" si="443"/>
        <v>45625.4375</v>
      </c>
    </row>
    <row r="9448" spans="1:7" x14ac:dyDescent="0.45">
      <c r="A9448">
        <v>0</v>
      </c>
      <c r="B9448">
        <v>0</v>
      </c>
      <c r="C9448" t="s">
        <v>8994</v>
      </c>
      <c r="D9448" t="s">
        <v>8995</v>
      </c>
      <c r="E9448" s="32">
        <f t="shared" si="441"/>
        <v>45625</v>
      </c>
      <c r="F9448" s="51">
        <f t="shared" si="442"/>
        <v>0.45833333333333331</v>
      </c>
      <c r="G9448" s="33">
        <f t="shared" si="443"/>
        <v>45625.458333333336</v>
      </c>
    </row>
    <row r="9449" spans="1:7" x14ac:dyDescent="0.45">
      <c r="A9449">
        <v>0</v>
      </c>
      <c r="B9449">
        <v>0</v>
      </c>
      <c r="C9449" t="s">
        <v>8995</v>
      </c>
      <c r="D9449" t="s">
        <v>8996</v>
      </c>
      <c r="E9449" s="32">
        <f t="shared" si="441"/>
        <v>45625</v>
      </c>
      <c r="F9449" s="51">
        <f t="shared" si="442"/>
        <v>0.47916666666666669</v>
      </c>
      <c r="G9449" s="33">
        <f t="shared" si="443"/>
        <v>45625.479166666664</v>
      </c>
    </row>
    <row r="9450" spans="1:7" x14ac:dyDescent="0.45">
      <c r="A9450">
        <v>0</v>
      </c>
      <c r="B9450">
        <v>0</v>
      </c>
      <c r="C9450" t="s">
        <v>8996</v>
      </c>
      <c r="D9450" t="s">
        <v>8997</v>
      </c>
      <c r="E9450" s="32">
        <f t="shared" si="441"/>
        <v>45625</v>
      </c>
      <c r="F9450" s="51">
        <f t="shared" si="442"/>
        <v>0.5</v>
      </c>
      <c r="G9450" s="33">
        <f t="shared" si="443"/>
        <v>45625.5</v>
      </c>
    </row>
    <row r="9451" spans="1:7" x14ac:dyDescent="0.45">
      <c r="A9451">
        <v>0</v>
      </c>
      <c r="B9451">
        <v>0</v>
      </c>
      <c r="C9451" t="s">
        <v>8997</v>
      </c>
      <c r="D9451" t="s">
        <v>8998</v>
      </c>
      <c r="E9451" s="32">
        <f t="shared" si="441"/>
        <v>45625</v>
      </c>
      <c r="F9451" s="51">
        <f t="shared" si="442"/>
        <v>0.52083333333333337</v>
      </c>
      <c r="G9451" s="33">
        <f t="shared" si="443"/>
        <v>45625.520833333336</v>
      </c>
    </row>
    <row r="9452" spans="1:7" x14ac:dyDescent="0.45">
      <c r="A9452">
        <v>0.48249999999999998</v>
      </c>
      <c r="B9452">
        <v>2.88</v>
      </c>
      <c r="C9452" t="s">
        <v>8998</v>
      </c>
      <c r="D9452" t="s">
        <v>8999</v>
      </c>
      <c r="E9452" s="32">
        <f t="shared" si="441"/>
        <v>45625</v>
      </c>
      <c r="F9452" s="51">
        <f t="shared" si="442"/>
        <v>0.54166666666666663</v>
      </c>
      <c r="G9452" s="33">
        <f t="shared" si="443"/>
        <v>45625.541666666664</v>
      </c>
    </row>
    <row r="9453" spans="1:7" x14ac:dyDescent="0.45">
      <c r="A9453">
        <v>0.37030000000000002</v>
      </c>
      <c r="B9453">
        <v>2.21</v>
      </c>
      <c r="C9453" t="s">
        <v>8999</v>
      </c>
      <c r="D9453" t="s">
        <v>9000</v>
      </c>
      <c r="E9453" s="32">
        <f t="shared" si="441"/>
        <v>45625</v>
      </c>
      <c r="F9453" s="51">
        <f t="shared" si="442"/>
        <v>0.5625</v>
      </c>
      <c r="G9453" s="33">
        <f t="shared" si="443"/>
        <v>45625.5625</v>
      </c>
    </row>
    <row r="9454" spans="1:7" x14ac:dyDescent="0.45">
      <c r="A9454">
        <v>0.71809999999999996</v>
      </c>
      <c r="B9454">
        <v>4.28</v>
      </c>
      <c r="C9454" t="s">
        <v>9000</v>
      </c>
      <c r="D9454" t="s">
        <v>9001</v>
      </c>
      <c r="E9454" s="32">
        <f t="shared" si="441"/>
        <v>45625</v>
      </c>
      <c r="F9454" s="51">
        <f t="shared" si="442"/>
        <v>0.58333333333333337</v>
      </c>
      <c r="G9454" s="33">
        <f t="shared" si="443"/>
        <v>45625.583333333336</v>
      </c>
    </row>
    <row r="9455" spans="1:7" x14ac:dyDescent="0.45">
      <c r="A9455">
        <v>0</v>
      </c>
      <c r="B9455">
        <v>0</v>
      </c>
      <c r="C9455" t="s">
        <v>9001</v>
      </c>
      <c r="D9455" t="s">
        <v>9002</v>
      </c>
      <c r="E9455" s="32">
        <f t="shared" si="441"/>
        <v>45625</v>
      </c>
      <c r="F9455" s="51">
        <f t="shared" si="442"/>
        <v>0.60416666666666663</v>
      </c>
      <c r="G9455" s="33">
        <f t="shared" si="443"/>
        <v>45625.604166666664</v>
      </c>
    </row>
    <row r="9456" spans="1:7" x14ac:dyDescent="0.45">
      <c r="A9456">
        <v>3.3325</v>
      </c>
      <c r="B9456">
        <v>19.88</v>
      </c>
      <c r="C9456" t="s">
        <v>9002</v>
      </c>
      <c r="D9456" t="s">
        <v>9003</v>
      </c>
      <c r="E9456" s="32">
        <f t="shared" si="441"/>
        <v>45625</v>
      </c>
      <c r="F9456" s="51">
        <f t="shared" si="442"/>
        <v>0.625</v>
      </c>
      <c r="G9456" s="33">
        <f t="shared" si="443"/>
        <v>45625.625</v>
      </c>
    </row>
    <row r="9457" spans="1:7" x14ac:dyDescent="0.45">
      <c r="A9457">
        <v>1.6494</v>
      </c>
      <c r="B9457">
        <v>9.84</v>
      </c>
      <c r="C9457" t="s">
        <v>9003</v>
      </c>
      <c r="D9457" t="s">
        <v>9004</v>
      </c>
      <c r="E9457" s="32">
        <f t="shared" si="441"/>
        <v>45625</v>
      </c>
      <c r="F9457" s="51">
        <f t="shared" si="442"/>
        <v>0.64583333333333337</v>
      </c>
      <c r="G9457" s="33">
        <f t="shared" si="443"/>
        <v>45625.645833333336</v>
      </c>
    </row>
    <row r="9458" spans="1:7" x14ac:dyDescent="0.45">
      <c r="A9458">
        <v>1.1221000000000001</v>
      </c>
      <c r="B9458">
        <v>6.69</v>
      </c>
      <c r="C9458" t="s">
        <v>9004</v>
      </c>
      <c r="D9458" t="s">
        <v>9005</v>
      </c>
      <c r="E9458" s="32">
        <f t="shared" si="441"/>
        <v>45625</v>
      </c>
      <c r="F9458" s="51">
        <f t="shared" si="442"/>
        <v>0.66666666666666663</v>
      </c>
      <c r="G9458" s="33">
        <f t="shared" si="443"/>
        <v>45625.666666666664</v>
      </c>
    </row>
    <row r="9459" spans="1:7" x14ac:dyDescent="0.45">
      <c r="A9459">
        <v>1.5371999999999999</v>
      </c>
      <c r="B9459">
        <v>9.17</v>
      </c>
      <c r="C9459" t="s">
        <v>9005</v>
      </c>
      <c r="D9459" t="s">
        <v>9006</v>
      </c>
      <c r="E9459" s="32">
        <f t="shared" si="441"/>
        <v>45625</v>
      </c>
      <c r="F9459" s="51">
        <f t="shared" si="442"/>
        <v>0.6875</v>
      </c>
      <c r="G9459" s="33">
        <f t="shared" si="443"/>
        <v>45625.6875</v>
      </c>
    </row>
    <row r="9460" spans="1:7" x14ac:dyDescent="0.45">
      <c r="A9460">
        <v>1.425</v>
      </c>
      <c r="B9460">
        <v>8.5</v>
      </c>
      <c r="C9460" t="s">
        <v>9006</v>
      </c>
      <c r="D9460" t="s">
        <v>9007</v>
      </c>
      <c r="E9460" s="32">
        <f t="shared" si="441"/>
        <v>45625</v>
      </c>
      <c r="F9460" s="51">
        <f t="shared" si="442"/>
        <v>0.70833333333333337</v>
      </c>
      <c r="G9460" s="33">
        <f t="shared" si="443"/>
        <v>45625.708333333336</v>
      </c>
    </row>
    <row r="9461" spans="1:7" x14ac:dyDescent="0.45">
      <c r="A9461">
        <v>0.75180000000000002</v>
      </c>
      <c r="B9461">
        <v>4.49</v>
      </c>
      <c r="C9461" t="s">
        <v>9007</v>
      </c>
      <c r="D9461" t="s">
        <v>9008</v>
      </c>
      <c r="E9461" s="32">
        <f t="shared" si="441"/>
        <v>45625</v>
      </c>
      <c r="F9461" s="51">
        <f t="shared" si="442"/>
        <v>0.72916666666666663</v>
      </c>
      <c r="G9461" s="33">
        <f t="shared" si="443"/>
        <v>45625.729166666664</v>
      </c>
    </row>
    <row r="9462" spans="1:7" x14ac:dyDescent="0.45">
      <c r="A9462">
        <v>1.3914</v>
      </c>
      <c r="B9462">
        <v>8.3000000000000007</v>
      </c>
      <c r="C9462" t="s">
        <v>9008</v>
      </c>
      <c r="D9462" t="s">
        <v>9009</v>
      </c>
      <c r="E9462" s="32">
        <f t="shared" si="441"/>
        <v>45625</v>
      </c>
      <c r="F9462" s="51">
        <f t="shared" si="442"/>
        <v>0.75</v>
      </c>
      <c r="G9462" s="33">
        <f t="shared" si="443"/>
        <v>45625.75</v>
      </c>
    </row>
    <row r="9463" spans="1:7" x14ac:dyDescent="0.45">
      <c r="A9463">
        <v>1.6942999999999999</v>
      </c>
      <c r="B9463">
        <v>10.11</v>
      </c>
      <c r="C9463" t="s">
        <v>9009</v>
      </c>
      <c r="D9463" t="s">
        <v>9010</v>
      </c>
      <c r="E9463" s="32">
        <f t="shared" si="441"/>
        <v>45625</v>
      </c>
      <c r="F9463" s="51">
        <f t="shared" si="442"/>
        <v>0.77083333333333337</v>
      </c>
      <c r="G9463" s="33">
        <f t="shared" si="443"/>
        <v>45625.770833333336</v>
      </c>
    </row>
    <row r="9464" spans="1:7" x14ac:dyDescent="0.45">
      <c r="A9464">
        <v>0.56100000000000005</v>
      </c>
      <c r="B9464">
        <v>3.35</v>
      </c>
      <c r="C9464" t="s">
        <v>9010</v>
      </c>
      <c r="D9464" t="s">
        <v>9011</v>
      </c>
      <c r="E9464" s="32">
        <f t="shared" si="441"/>
        <v>45625</v>
      </c>
      <c r="F9464" s="51">
        <f t="shared" si="442"/>
        <v>0.79166666666666663</v>
      </c>
      <c r="G9464" s="33">
        <f t="shared" si="443"/>
        <v>45625.791666666664</v>
      </c>
    </row>
    <row r="9465" spans="1:7" x14ac:dyDescent="0.45">
      <c r="A9465">
        <v>0.4713</v>
      </c>
      <c r="B9465">
        <v>2.81</v>
      </c>
      <c r="C9465" t="s">
        <v>9011</v>
      </c>
      <c r="D9465" t="s">
        <v>9012</v>
      </c>
      <c r="E9465" s="32">
        <f t="shared" si="441"/>
        <v>45625</v>
      </c>
      <c r="F9465" s="51">
        <f t="shared" si="442"/>
        <v>0.8125</v>
      </c>
      <c r="G9465" s="33">
        <f t="shared" si="443"/>
        <v>45625.8125</v>
      </c>
    </row>
    <row r="9466" spans="1:7" x14ac:dyDescent="0.45">
      <c r="A9466">
        <v>3.2652000000000001</v>
      </c>
      <c r="B9466">
        <v>19.48</v>
      </c>
      <c r="C9466" t="s">
        <v>9012</v>
      </c>
      <c r="D9466" t="s">
        <v>9013</v>
      </c>
      <c r="E9466" s="32">
        <f t="shared" si="441"/>
        <v>45625</v>
      </c>
      <c r="F9466" s="51">
        <f t="shared" si="442"/>
        <v>0.83333333333333337</v>
      </c>
      <c r="G9466" s="33">
        <f t="shared" si="443"/>
        <v>45625.833333333336</v>
      </c>
    </row>
    <row r="9467" spans="1:7" x14ac:dyDescent="0.45">
      <c r="A9467">
        <v>2.6705000000000001</v>
      </c>
      <c r="B9467">
        <v>15.93</v>
      </c>
      <c r="C9467" t="s">
        <v>9013</v>
      </c>
      <c r="D9467" t="s">
        <v>9014</v>
      </c>
      <c r="E9467" s="32">
        <f t="shared" si="441"/>
        <v>45625</v>
      </c>
      <c r="F9467" s="51">
        <f t="shared" si="442"/>
        <v>0.85416666666666663</v>
      </c>
      <c r="G9467" s="33">
        <f t="shared" si="443"/>
        <v>45625.854166666664</v>
      </c>
    </row>
    <row r="9468" spans="1:7" x14ac:dyDescent="0.45">
      <c r="A9468">
        <v>1.6718999999999999</v>
      </c>
      <c r="B9468">
        <v>9.9700000000000006</v>
      </c>
      <c r="C9468" t="s">
        <v>9014</v>
      </c>
      <c r="D9468" t="s">
        <v>9015</v>
      </c>
      <c r="E9468" s="32">
        <f t="shared" si="441"/>
        <v>45625</v>
      </c>
      <c r="F9468" s="51">
        <f t="shared" si="442"/>
        <v>0.875</v>
      </c>
      <c r="G9468" s="33">
        <f t="shared" si="443"/>
        <v>45625.875</v>
      </c>
    </row>
    <row r="9469" spans="1:7" x14ac:dyDescent="0.45">
      <c r="A9469">
        <v>1.5932999999999999</v>
      </c>
      <c r="B9469">
        <v>9.51</v>
      </c>
      <c r="C9469" t="s">
        <v>9015</v>
      </c>
      <c r="D9469" t="s">
        <v>9016</v>
      </c>
      <c r="E9469" s="32">
        <f t="shared" si="441"/>
        <v>45625</v>
      </c>
      <c r="F9469" s="51">
        <f t="shared" si="442"/>
        <v>0.89583333333333337</v>
      </c>
      <c r="G9469" s="33">
        <f t="shared" si="443"/>
        <v>45625.895833333336</v>
      </c>
    </row>
    <row r="9470" spans="1:7" x14ac:dyDescent="0.45">
      <c r="A9470">
        <v>1.7168000000000001</v>
      </c>
      <c r="B9470">
        <v>10.24</v>
      </c>
      <c r="C9470" t="s">
        <v>9016</v>
      </c>
      <c r="D9470" t="s">
        <v>9017</v>
      </c>
      <c r="E9470" s="32">
        <f t="shared" si="441"/>
        <v>45625</v>
      </c>
      <c r="F9470" s="51">
        <f t="shared" si="442"/>
        <v>0.91666666666666663</v>
      </c>
      <c r="G9470" s="33">
        <f t="shared" si="443"/>
        <v>45625.916666666664</v>
      </c>
    </row>
    <row r="9471" spans="1:7" x14ac:dyDescent="0.45">
      <c r="A9471">
        <v>0.90890000000000004</v>
      </c>
      <c r="B9471">
        <v>5.42</v>
      </c>
      <c r="C9471" t="s">
        <v>9017</v>
      </c>
      <c r="D9471" t="s">
        <v>9018</v>
      </c>
      <c r="E9471" s="32">
        <f t="shared" si="441"/>
        <v>45625</v>
      </c>
      <c r="F9471" s="51">
        <f t="shared" si="442"/>
        <v>0.9375</v>
      </c>
      <c r="G9471" s="33">
        <f t="shared" si="443"/>
        <v>45625.9375</v>
      </c>
    </row>
    <row r="9472" spans="1:7" x14ac:dyDescent="0.45">
      <c r="A9472">
        <v>0.58350000000000002</v>
      </c>
      <c r="B9472">
        <v>3.48</v>
      </c>
      <c r="C9472" t="s">
        <v>9018</v>
      </c>
      <c r="D9472" t="s">
        <v>9019</v>
      </c>
      <c r="E9472" s="32">
        <f t="shared" si="441"/>
        <v>45625</v>
      </c>
      <c r="F9472" s="51">
        <f t="shared" si="442"/>
        <v>0.95833333333333337</v>
      </c>
      <c r="G9472" s="33">
        <f t="shared" si="443"/>
        <v>45625.958333333336</v>
      </c>
    </row>
    <row r="9473" spans="1:7" x14ac:dyDescent="0.45">
      <c r="A9473">
        <v>8.9800000000000005E-2</v>
      </c>
      <c r="B9473">
        <v>0.54</v>
      </c>
      <c r="C9473" t="s">
        <v>9019</v>
      </c>
      <c r="D9473" t="s">
        <v>9020</v>
      </c>
      <c r="E9473" s="32">
        <f t="shared" si="441"/>
        <v>45625</v>
      </c>
      <c r="F9473" s="51">
        <f t="shared" si="442"/>
        <v>0.97916666666666663</v>
      </c>
      <c r="G9473" s="33">
        <f t="shared" si="443"/>
        <v>45625.979166666664</v>
      </c>
    </row>
    <row r="9474" spans="1:7" x14ac:dyDescent="0.45">
      <c r="A9474">
        <v>2.24E-2</v>
      </c>
      <c r="B9474">
        <v>0.13</v>
      </c>
      <c r="C9474" t="s">
        <v>9020</v>
      </c>
      <c r="D9474" t="s">
        <v>9021</v>
      </c>
      <c r="E9474" s="32">
        <f t="shared" si="441"/>
        <v>45626</v>
      </c>
      <c r="F9474" s="51">
        <f t="shared" si="442"/>
        <v>0</v>
      </c>
      <c r="G9474" s="33">
        <f t="shared" si="443"/>
        <v>45626</v>
      </c>
    </row>
    <row r="9475" spans="1:7" x14ac:dyDescent="0.45">
      <c r="A9475">
        <v>0.50490000000000002</v>
      </c>
      <c r="B9475">
        <v>3.01</v>
      </c>
      <c r="C9475" t="s">
        <v>9021</v>
      </c>
      <c r="D9475" t="s">
        <v>9022</v>
      </c>
      <c r="E9475" s="32">
        <f t="shared" si="441"/>
        <v>45626</v>
      </c>
      <c r="F9475" s="51">
        <f t="shared" si="442"/>
        <v>2.0833333333333332E-2</v>
      </c>
      <c r="G9475" s="33">
        <f t="shared" si="443"/>
        <v>45626.020833333336</v>
      </c>
    </row>
    <row r="9476" spans="1:7" x14ac:dyDescent="0.45">
      <c r="A9476">
        <v>0</v>
      </c>
      <c r="B9476">
        <v>0</v>
      </c>
      <c r="C9476" t="s">
        <v>9022</v>
      </c>
      <c r="D9476" t="s">
        <v>9023</v>
      </c>
      <c r="E9476" s="32">
        <f t="shared" ref="E9476:E9539" si="444">DATE(MID(C9476,2,4),MID(C9476,7,2),MID(C9476,10,2))</f>
        <v>45626</v>
      </c>
      <c r="F9476" s="51">
        <f t="shared" ref="F9476:F9539" si="445">TIME(MID(C9476,13,2),MID(C9476,16,2),0)</f>
        <v>4.1666666666666664E-2</v>
      </c>
      <c r="G9476" s="33">
        <f t="shared" ref="G9476:G9539" si="446">E9476+F9476</f>
        <v>45626.041666666664</v>
      </c>
    </row>
    <row r="9477" spans="1:7" x14ac:dyDescent="0.45">
      <c r="A9477">
        <v>0</v>
      </c>
      <c r="B9477">
        <v>0</v>
      </c>
      <c r="C9477" t="s">
        <v>9023</v>
      </c>
      <c r="D9477" t="s">
        <v>9024</v>
      </c>
      <c r="E9477" s="32">
        <f t="shared" si="444"/>
        <v>45626</v>
      </c>
      <c r="F9477" s="51">
        <f t="shared" si="445"/>
        <v>6.25E-2</v>
      </c>
      <c r="G9477" s="33">
        <f t="shared" si="446"/>
        <v>45626.0625</v>
      </c>
    </row>
    <row r="9478" spans="1:7" x14ac:dyDescent="0.45">
      <c r="A9478">
        <v>0</v>
      </c>
      <c r="B9478">
        <v>0</v>
      </c>
      <c r="C9478" t="s">
        <v>9024</v>
      </c>
      <c r="D9478" t="s">
        <v>9025</v>
      </c>
      <c r="E9478" s="32">
        <f t="shared" si="444"/>
        <v>45626</v>
      </c>
      <c r="F9478" s="51">
        <f t="shared" si="445"/>
        <v>8.3333333333333329E-2</v>
      </c>
      <c r="G9478" s="33">
        <f t="shared" si="446"/>
        <v>45626.083333333336</v>
      </c>
    </row>
    <row r="9479" spans="1:7" x14ac:dyDescent="0.45">
      <c r="A9479">
        <v>0</v>
      </c>
      <c r="B9479">
        <v>0</v>
      </c>
      <c r="C9479" t="s">
        <v>9025</v>
      </c>
      <c r="D9479" t="s">
        <v>9026</v>
      </c>
      <c r="E9479" s="32">
        <f t="shared" si="444"/>
        <v>45626</v>
      </c>
      <c r="F9479" s="51">
        <f t="shared" si="445"/>
        <v>0.10416666666666667</v>
      </c>
      <c r="G9479" s="33">
        <f t="shared" si="446"/>
        <v>45626.104166666664</v>
      </c>
    </row>
    <row r="9480" spans="1:7" x14ac:dyDescent="0.45">
      <c r="A9480">
        <v>0</v>
      </c>
      <c r="B9480">
        <v>0</v>
      </c>
      <c r="C9480" t="s">
        <v>9026</v>
      </c>
      <c r="D9480" t="s">
        <v>9027</v>
      </c>
      <c r="E9480" s="32">
        <f t="shared" si="444"/>
        <v>45626</v>
      </c>
      <c r="F9480" s="51">
        <f t="shared" si="445"/>
        <v>0.125</v>
      </c>
      <c r="G9480" s="33">
        <f t="shared" si="446"/>
        <v>45626.125</v>
      </c>
    </row>
    <row r="9481" spans="1:7" x14ac:dyDescent="0.45">
      <c r="A9481">
        <v>0</v>
      </c>
      <c r="B9481">
        <v>0</v>
      </c>
      <c r="C9481" t="s">
        <v>9027</v>
      </c>
      <c r="D9481" t="s">
        <v>9028</v>
      </c>
      <c r="E9481" s="32">
        <f t="shared" si="444"/>
        <v>45626</v>
      </c>
      <c r="F9481" s="51">
        <f t="shared" si="445"/>
        <v>0.14583333333333334</v>
      </c>
      <c r="G9481" s="33">
        <f t="shared" si="446"/>
        <v>45626.145833333336</v>
      </c>
    </row>
    <row r="9482" spans="1:7" x14ac:dyDescent="0.45">
      <c r="A9482">
        <v>0</v>
      </c>
      <c r="B9482">
        <v>0</v>
      </c>
      <c r="C9482" t="s">
        <v>9028</v>
      </c>
      <c r="D9482" t="s">
        <v>9029</v>
      </c>
      <c r="E9482" s="32">
        <f t="shared" si="444"/>
        <v>45626</v>
      </c>
      <c r="F9482" s="51">
        <f t="shared" si="445"/>
        <v>0.16666666666666666</v>
      </c>
      <c r="G9482" s="33">
        <f t="shared" si="446"/>
        <v>45626.166666666664</v>
      </c>
    </row>
    <row r="9483" spans="1:7" x14ac:dyDescent="0.45">
      <c r="A9483">
        <v>0</v>
      </c>
      <c r="B9483">
        <v>0</v>
      </c>
      <c r="C9483" t="s">
        <v>9029</v>
      </c>
      <c r="D9483" t="s">
        <v>9030</v>
      </c>
      <c r="E9483" s="32">
        <f t="shared" si="444"/>
        <v>45626</v>
      </c>
      <c r="F9483" s="51">
        <f t="shared" si="445"/>
        <v>0.1875</v>
      </c>
      <c r="G9483" s="33">
        <f t="shared" si="446"/>
        <v>45626.1875</v>
      </c>
    </row>
    <row r="9484" spans="1:7" x14ac:dyDescent="0.45">
      <c r="A9484">
        <v>0</v>
      </c>
      <c r="B9484">
        <v>0</v>
      </c>
      <c r="C9484" t="s">
        <v>9030</v>
      </c>
      <c r="D9484" t="s">
        <v>9031</v>
      </c>
      <c r="E9484" s="32">
        <f t="shared" si="444"/>
        <v>45626</v>
      </c>
      <c r="F9484" s="51">
        <f t="shared" si="445"/>
        <v>0.20833333333333334</v>
      </c>
      <c r="G9484" s="33">
        <f t="shared" si="446"/>
        <v>45626.208333333336</v>
      </c>
    </row>
    <row r="9485" spans="1:7" x14ac:dyDescent="0.45">
      <c r="A9485">
        <v>0</v>
      </c>
      <c r="B9485">
        <v>0</v>
      </c>
      <c r="C9485" t="s">
        <v>9031</v>
      </c>
      <c r="D9485" t="s">
        <v>9032</v>
      </c>
      <c r="E9485" s="32">
        <f t="shared" si="444"/>
        <v>45626</v>
      </c>
      <c r="F9485" s="51">
        <f t="shared" si="445"/>
        <v>0.22916666666666666</v>
      </c>
      <c r="G9485" s="33">
        <f t="shared" si="446"/>
        <v>45626.229166666664</v>
      </c>
    </row>
    <row r="9486" spans="1:7" x14ac:dyDescent="0.45">
      <c r="A9486">
        <v>0</v>
      </c>
      <c r="B9486">
        <v>0</v>
      </c>
      <c r="C9486" t="s">
        <v>9032</v>
      </c>
      <c r="D9486" t="s">
        <v>9033</v>
      </c>
      <c r="E9486" s="32">
        <f t="shared" si="444"/>
        <v>45626</v>
      </c>
      <c r="F9486" s="51">
        <f t="shared" si="445"/>
        <v>0.25</v>
      </c>
      <c r="G9486" s="33">
        <f t="shared" si="446"/>
        <v>45626.25</v>
      </c>
    </row>
    <row r="9487" spans="1:7" x14ac:dyDescent="0.45">
      <c r="A9487">
        <v>0</v>
      </c>
      <c r="B9487">
        <v>0</v>
      </c>
      <c r="C9487" t="s">
        <v>9033</v>
      </c>
      <c r="D9487" t="s">
        <v>9034</v>
      </c>
      <c r="E9487" s="32">
        <f t="shared" si="444"/>
        <v>45626</v>
      </c>
      <c r="F9487" s="51">
        <f t="shared" si="445"/>
        <v>0.27083333333333331</v>
      </c>
      <c r="G9487" s="33">
        <f t="shared" si="446"/>
        <v>45626.270833333336</v>
      </c>
    </row>
    <row r="9488" spans="1:7" x14ac:dyDescent="0.45">
      <c r="A9488">
        <v>0</v>
      </c>
      <c r="B9488">
        <v>0</v>
      </c>
      <c r="C9488" t="s">
        <v>9034</v>
      </c>
      <c r="D9488" t="s">
        <v>9035</v>
      </c>
      <c r="E9488" s="32">
        <f t="shared" si="444"/>
        <v>45626</v>
      </c>
      <c r="F9488" s="51">
        <f t="shared" si="445"/>
        <v>0.29166666666666669</v>
      </c>
      <c r="G9488" s="33">
        <f t="shared" si="446"/>
        <v>45626.291666666664</v>
      </c>
    </row>
    <row r="9489" spans="1:7" x14ac:dyDescent="0.45">
      <c r="A9489">
        <v>0</v>
      </c>
      <c r="B9489">
        <v>0</v>
      </c>
      <c r="C9489" t="s">
        <v>9035</v>
      </c>
      <c r="D9489" t="s">
        <v>11223</v>
      </c>
      <c r="E9489" s="32">
        <f t="shared" si="444"/>
        <v>45626</v>
      </c>
      <c r="F9489" s="51">
        <f t="shared" si="445"/>
        <v>0.3125</v>
      </c>
      <c r="G9489" s="33">
        <f t="shared" si="446"/>
        <v>45626.3125</v>
      </c>
    </row>
    <row r="9490" spans="1:7" x14ac:dyDescent="0.45">
      <c r="A9490">
        <v>0</v>
      </c>
      <c r="B9490">
        <v>0</v>
      </c>
      <c r="C9490" t="s">
        <v>11223</v>
      </c>
      <c r="D9490" t="s">
        <v>11224</v>
      </c>
      <c r="E9490" s="32">
        <f t="shared" si="444"/>
        <v>45626</v>
      </c>
      <c r="F9490" s="51">
        <f t="shared" si="445"/>
        <v>0.33333333333333331</v>
      </c>
      <c r="G9490" s="33">
        <f t="shared" si="446"/>
        <v>45626.333333333336</v>
      </c>
    </row>
    <row r="9491" spans="1:7" x14ac:dyDescent="0.45">
      <c r="A9491">
        <v>0</v>
      </c>
      <c r="B9491">
        <v>0</v>
      </c>
      <c r="C9491" t="s">
        <v>11224</v>
      </c>
      <c r="D9491" t="s">
        <v>11225</v>
      </c>
      <c r="E9491" s="32">
        <f t="shared" si="444"/>
        <v>45626</v>
      </c>
      <c r="F9491" s="51">
        <f t="shared" si="445"/>
        <v>0.35416666666666669</v>
      </c>
      <c r="G9491" s="33">
        <f t="shared" si="446"/>
        <v>45626.354166666664</v>
      </c>
    </row>
    <row r="9492" spans="1:7" x14ac:dyDescent="0.45">
      <c r="A9492">
        <v>0</v>
      </c>
      <c r="B9492">
        <v>0</v>
      </c>
      <c r="C9492" t="s">
        <v>11225</v>
      </c>
      <c r="D9492" t="s">
        <v>11226</v>
      </c>
      <c r="E9492" s="32">
        <f t="shared" si="444"/>
        <v>45626</v>
      </c>
      <c r="F9492" s="51">
        <f t="shared" si="445"/>
        <v>0.375</v>
      </c>
      <c r="G9492" s="33">
        <f t="shared" si="446"/>
        <v>45626.375</v>
      </c>
    </row>
    <row r="9493" spans="1:7" x14ac:dyDescent="0.45">
      <c r="A9493">
        <v>0</v>
      </c>
      <c r="B9493">
        <v>0</v>
      </c>
      <c r="C9493" t="s">
        <v>11226</v>
      </c>
      <c r="D9493" t="s">
        <v>11227</v>
      </c>
      <c r="E9493" s="32">
        <f t="shared" si="444"/>
        <v>45626</v>
      </c>
      <c r="F9493" s="51">
        <f t="shared" si="445"/>
        <v>0.39583333333333331</v>
      </c>
      <c r="G9493" s="33">
        <f t="shared" si="446"/>
        <v>45626.395833333336</v>
      </c>
    </row>
    <row r="9494" spans="1:7" x14ac:dyDescent="0.45">
      <c r="A9494">
        <v>0.16830000000000001</v>
      </c>
      <c r="B9494">
        <v>1</v>
      </c>
      <c r="C9494" t="s">
        <v>11227</v>
      </c>
      <c r="D9494" t="s">
        <v>11228</v>
      </c>
      <c r="E9494" s="32">
        <f t="shared" si="444"/>
        <v>45626</v>
      </c>
      <c r="F9494" s="51">
        <f t="shared" si="445"/>
        <v>0.41666666666666669</v>
      </c>
      <c r="G9494" s="33">
        <f t="shared" si="446"/>
        <v>45626.416666666664</v>
      </c>
    </row>
    <row r="9495" spans="1:7" x14ac:dyDescent="0.45">
      <c r="A9495">
        <v>0</v>
      </c>
      <c r="B9495">
        <v>0</v>
      </c>
      <c r="C9495" t="s">
        <v>11228</v>
      </c>
      <c r="D9495" t="s">
        <v>11229</v>
      </c>
      <c r="E9495" s="32">
        <f t="shared" si="444"/>
        <v>45626</v>
      </c>
      <c r="F9495" s="51">
        <f t="shared" si="445"/>
        <v>0.4375</v>
      </c>
      <c r="G9495" s="33">
        <f t="shared" si="446"/>
        <v>45626.4375</v>
      </c>
    </row>
    <row r="9496" spans="1:7" x14ac:dyDescent="0.45">
      <c r="A9496">
        <v>0</v>
      </c>
      <c r="B9496">
        <v>0</v>
      </c>
      <c r="C9496" t="s">
        <v>11229</v>
      </c>
      <c r="D9496" t="s">
        <v>11230</v>
      </c>
      <c r="E9496" s="32">
        <f t="shared" si="444"/>
        <v>45626</v>
      </c>
      <c r="F9496" s="51">
        <f t="shared" si="445"/>
        <v>0.45833333333333331</v>
      </c>
      <c r="G9496" s="33">
        <f t="shared" si="446"/>
        <v>45626.458333333336</v>
      </c>
    </row>
    <row r="9497" spans="1:7" x14ac:dyDescent="0.45">
      <c r="A9497">
        <v>0.4264</v>
      </c>
      <c r="B9497">
        <v>2.54</v>
      </c>
      <c r="C9497" t="s">
        <v>11230</v>
      </c>
      <c r="D9497" t="s">
        <v>11231</v>
      </c>
      <c r="E9497" s="32">
        <f t="shared" si="444"/>
        <v>45626</v>
      </c>
      <c r="F9497" s="51">
        <f t="shared" si="445"/>
        <v>0.47916666666666669</v>
      </c>
      <c r="G9497" s="33">
        <f t="shared" si="446"/>
        <v>45626.479166666664</v>
      </c>
    </row>
    <row r="9498" spans="1:7" x14ac:dyDescent="0.45">
      <c r="A9498">
        <v>0</v>
      </c>
      <c r="B9498">
        <v>0</v>
      </c>
      <c r="C9498" t="s">
        <v>11231</v>
      </c>
      <c r="D9498" t="s">
        <v>11232</v>
      </c>
      <c r="E9498" s="32">
        <f t="shared" si="444"/>
        <v>45626</v>
      </c>
      <c r="F9498" s="51">
        <f t="shared" si="445"/>
        <v>0.5</v>
      </c>
      <c r="G9498" s="33">
        <f t="shared" si="446"/>
        <v>45626.5</v>
      </c>
    </row>
    <row r="9499" spans="1:7" x14ac:dyDescent="0.45">
      <c r="A9499">
        <v>0.31419999999999998</v>
      </c>
      <c r="B9499">
        <v>1.87</v>
      </c>
      <c r="C9499" t="s">
        <v>11232</v>
      </c>
      <c r="D9499" t="s">
        <v>11233</v>
      </c>
      <c r="E9499" s="32">
        <f t="shared" si="444"/>
        <v>45626</v>
      </c>
      <c r="F9499" s="51">
        <f t="shared" si="445"/>
        <v>0.52083333333333337</v>
      </c>
      <c r="G9499" s="33">
        <f t="shared" si="446"/>
        <v>45626.520833333336</v>
      </c>
    </row>
    <row r="9500" spans="1:7" x14ac:dyDescent="0.45">
      <c r="A9500">
        <v>4.4770000000000003</v>
      </c>
      <c r="B9500">
        <v>26.71</v>
      </c>
      <c r="C9500" t="s">
        <v>11233</v>
      </c>
      <c r="D9500" t="s">
        <v>11234</v>
      </c>
      <c r="E9500" s="32">
        <f t="shared" si="444"/>
        <v>45626</v>
      </c>
      <c r="F9500" s="51">
        <f t="shared" si="445"/>
        <v>0.54166666666666663</v>
      </c>
      <c r="G9500" s="33">
        <f t="shared" si="446"/>
        <v>45626.541666666664</v>
      </c>
    </row>
    <row r="9501" spans="1:7" x14ac:dyDescent="0.45">
      <c r="A9501">
        <v>0.15709999999999999</v>
      </c>
      <c r="B9501">
        <v>0.94</v>
      </c>
      <c r="C9501" t="s">
        <v>11234</v>
      </c>
      <c r="D9501" t="s">
        <v>11235</v>
      </c>
      <c r="E9501" s="32">
        <f t="shared" si="444"/>
        <v>45626</v>
      </c>
      <c r="F9501" s="51">
        <f t="shared" si="445"/>
        <v>0.5625</v>
      </c>
      <c r="G9501" s="33">
        <f t="shared" si="446"/>
        <v>45626.5625</v>
      </c>
    </row>
    <row r="9502" spans="1:7" x14ac:dyDescent="0.45">
      <c r="A9502">
        <v>0.79669999999999996</v>
      </c>
      <c r="B9502">
        <v>4.75</v>
      </c>
      <c r="C9502" t="s">
        <v>11235</v>
      </c>
      <c r="D9502" t="s">
        <v>11236</v>
      </c>
      <c r="E9502" s="32">
        <f t="shared" si="444"/>
        <v>45626</v>
      </c>
      <c r="F9502" s="51">
        <f t="shared" si="445"/>
        <v>0.58333333333333337</v>
      </c>
      <c r="G9502" s="33">
        <f t="shared" si="446"/>
        <v>45626.583333333336</v>
      </c>
    </row>
    <row r="9503" spans="1:7" x14ac:dyDescent="0.45">
      <c r="A9503">
        <v>0</v>
      </c>
      <c r="B9503">
        <v>0</v>
      </c>
      <c r="C9503" t="s">
        <v>11236</v>
      </c>
      <c r="D9503" t="s">
        <v>11237</v>
      </c>
      <c r="E9503" s="32">
        <f t="shared" si="444"/>
        <v>45626</v>
      </c>
      <c r="F9503" s="51">
        <f t="shared" si="445"/>
        <v>0.60416666666666663</v>
      </c>
      <c r="G9503" s="33">
        <f t="shared" si="446"/>
        <v>45626.604166666664</v>
      </c>
    </row>
    <row r="9504" spans="1:7" x14ac:dyDescent="0.45">
      <c r="A9504">
        <v>1.3801000000000001</v>
      </c>
      <c r="B9504">
        <v>8.23</v>
      </c>
      <c r="C9504" t="s">
        <v>11237</v>
      </c>
      <c r="D9504" t="s">
        <v>11238</v>
      </c>
      <c r="E9504" s="32">
        <f t="shared" si="444"/>
        <v>45626</v>
      </c>
      <c r="F9504" s="51">
        <f t="shared" si="445"/>
        <v>0.625</v>
      </c>
      <c r="G9504" s="33">
        <f t="shared" si="446"/>
        <v>45626.625</v>
      </c>
    </row>
    <row r="9505" spans="1:7" x14ac:dyDescent="0.45">
      <c r="A9505">
        <v>1.8065</v>
      </c>
      <c r="B9505">
        <v>10.78</v>
      </c>
      <c r="C9505" t="s">
        <v>11238</v>
      </c>
      <c r="D9505" t="s">
        <v>11239</v>
      </c>
      <c r="E9505" s="32">
        <f t="shared" si="444"/>
        <v>45626</v>
      </c>
      <c r="F9505" s="51">
        <f t="shared" si="445"/>
        <v>0.64583333333333337</v>
      </c>
      <c r="G9505" s="33">
        <f t="shared" si="446"/>
        <v>45626.645833333336</v>
      </c>
    </row>
    <row r="9506" spans="1:7" x14ac:dyDescent="0.45">
      <c r="A9506">
        <v>0.53859999999999997</v>
      </c>
      <c r="B9506">
        <v>3.21</v>
      </c>
      <c r="C9506" t="s">
        <v>11239</v>
      </c>
      <c r="D9506" t="s">
        <v>11240</v>
      </c>
      <c r="E9506" s="32">
        <f t="shared" si="444"/>
        <v>45626</v>
      </c>
      <c r="F9506" s="51">
        <f t="shared" si="445"/>
        <v>0.66666666666666663</v>
      </c>
      <c r="G9506" s="33">
        <f t="shared" si="446"/>
        <v>45626.666666666664</v>
      </c>
    </row>
    <row r="9507" spans="1:7" x14ac:dyDescent="0.45">
      <c r="A9507">
        <v>6.7773000000000003</v>
      </c>
      <c r="B9507">
        <v>40.43</v>
      </c>
      <c r="C9507" t="s">
        <v>11240</v>
      </c>
      <c r="D9507" t="s">
        <v>11241</v>
      </c>
      <c r="E9507" s="32">
        <f t="shared" si="444"/>
        <v>45626</v>
      </c>
      <c r="F9507" s="51">
        <f t="shared" si="445"/>
        <v>0.6875</v>
      </c>
      <c r="G9507" s="33">
        <f t="shared" si="446"/>
        <v>45626.6875</v>
      </c>
    </row>
    <row r="9508" spans="1:7" x14ac:dyDescent="0.45">
      <c r="A9508">
        <v>1.4587000000000001</v>
      </c>
      <c r="B9508">
        <v>8.6999999999999993</v>
      </c>
      <c r="C9508" t="s">
        <v>11241</v>
      </c>
      <c r="D9508" t="s">
        <v>11242</v>
      </c>
      <c r="E9508" s="32">
        <f t="shared" si="444"/>
        <v>45626</v>
      </c>
      <c r="F9508" s="51">
        <f t="shared" si="445"/>
        <v>0.70833333333333337</v>
      </c>
      <c r="G9508" s="33">
        <f t="shared" si="446"/>
        <v>45626.708333333336</v>
      </c>
    </row>
    <row r="9509" spans="1:7" x14ac:dyDescent="0.45">
      <c r="A9509">
        <v>1.0210999999999999</v>
      </c>
      <c r="B9509">
        <v>6.09</v>
      </c>
      <c r="C9509" t="s">
        <v>11242</v>
      </c>
      <c r="D9509" t="s">
        <v>11243</v>
      </c>
      <c r="E9509" s="32">
        <f t="shared" si="444"/>
        <v>45626</v>
      </c>
      <c r="F9509" s="51">
        <f t="shared" si="445"/>
        <v>0.72916666666666663</v>
      </c>
      <c r="G9509" s="33">
        <f t="shared" si="446"/>
        <v>45626.729166666664</v>
      </c>
    </row>
    <row r="9510" spans="1:7" x14ac:dyDescent="0.45">
      <c r="A9510">
        <v>0.53859999999999997</v>
      </c>
      <c r="B9510">
        <v>3.21</v>
      </c>
      <c r="C9510" t="s">
        <v>11243</v>
      </c>
      <c r="D9510" t="s">
        <v>11244</v>
      </c>
      <c r="E9510" s="32">
        <f t="shared" si="444"/>
        <v>45626</v>
      </c>
      <c r="F9510" s="51">
        <f t="shared" si="445"/>
        <v>0.75</v>
      </c>
      <c r="G9510" s="33">
        <f t="shared" si="446"/>
        <v>45626.75</v>
      </c>
    </row>
    <row r="9511" spans="1:7" x14ac:dyDescent="0.45">
      <c r="A9511">
        <v>0.17949999999999999</v>
      </c>
      <c r="B9511">
        <v>1.07</v>
      </c>
      <c r="C9511" t="s">
        <v>11244</v>
      </c>
      <c r="D9511" t="s">
        <v>11245</v>
      </c>
      <c r="E9511" s="32">
        <f t="shared" si="444"/>
        <v>45626</v>
      </c>
      <c r="F9511" s="51">
        <f t="shared" si="445"/>
        <v>0.77083333333333337</v>
      </c>
      <c r="G9511" s="33">
        <f t="shared" si="446"/>
        <v>45626.770833333336</v>
      </c>
    </row>
    <row r="9512" spans="1:7" x14ac:dyDescent="0.45">
      <c r="A9512">
        <v>0</v>
      </c>
      <c r="B9512">
        <v>0</v>
      </c>
      <c r="C9512" t="s">
        <v>11245</v>
      </c>
      <c r="D9512" t="s">
        <v>11246</v>
      </c>
      <c r="E9512" s="32">
        <f t="shared" si="444"/>
        <v>45626</v>
      </c>
      <c r="F9512" s="51">
        <f t="shared" si="445"/>
        <v>0.79166666666666663</v>
      </c>
      <c r="G9512" s="33">
        <f t="shared" si="446"/>
        <v>45626.791666666664</v>
      </c>
    </row>
    <row r="9513" spans="1:7" x14ac:dyDescent="0.45">
      <c r="A9513">
        <v>0</v>
      </c>
      <c r="B9513">
        <v>0</v>
      </c>
      <c r="C9513" t="s">
        <v>11246</v>
      </c>
      <c r="D9513" t="s">
        <v>11247</v>
      </c>
      <c r="E9513" s="32">
        <f t="shared" si="444"/>
        <v>45626</v>
      </c>
      <c r="F9513" s="51">
        <f t="shared" si="445"/>
        <v>0.8125</v>
      </c>
      <c r="G9513" s="33">
        <f t="shared" si="446"/>
        <v>45626.8125</v>
      </c>
    </row>
    <row r="9514" spans="1:7" x14ac:dyDescent="0.45">
      <c r="A9514">
        <v>0</v>
      </c>
      <c r="B9514">
        <v>0</v>
      </c>
      <c r="C9514" t="s">
        <v>11247</v>
      </c>
      <c r="D9514" t="s">
        <v>11248</v>
      </c>
      <c r="E9514" s="32">
        <f t="shared" si="444"/>
        <v>45626</v>
      </c>
      <c r="F9514" s="51">
        <f t="shared" si="445"/>
        <v>0.83333333333333337</v>
      </c>
      <c r="G9514" s="33">
        <f t="shared" si="446"/>
        <v>45626.833333333336</v>
      </c>
    </row>
    <row r="9515" spans="1:7" x14ac:dyDescent="0.45">
      <c r="A9515">
        <v>0.11219999999999999</v>
      </c>
      <c r="B9515">
        <v>0.67</v>
      </c>
      <c r="C9515" t="s">
        <v>11248</v>
      </c>
      <c r="D9515" t="s">
        <v>11249</v>
      </c>
      <c r="E9515" s="32">
        <f t="shared" si="444"/>
        <v>45626</v>
      </c>
      <c r="F9515" s="51">
        <f t="shared" si="445"/>
        <v>0.85416666666666663</v>
      </c>
      <c r="G9515" s="33">
        <f t="shared" si="446"/>
        <v>45626.854166666664</v>
      </c>
    </row>
    <row r="9516" spans="1:7" x14ac:dyDescent="0.45">
      <c r="A9516">
        <v>0</v>
      </c>
      <c r="B9516">
        <v>0</v>
      </c>
      <c r="C9516" t="s">
        <v>11249</v>
      </c>
      <c r="D9516" t="s">
        <v>11250</v>
      </c>
      <c r="E9516" s="32">
        <f t="shared" si="444"/>
        <v>45626</v>
      </c>
      <c r="F9516" s="51">
        <f t="shared" si="445"/>
        <v>0.875</v>
      </c>
      <c r="G9516" s="33">
        <f t="shared" si="446"/>
        <v>45626.875</v>
      </c>
    </row>
    <row r="9517" spans="1:7" x14ac:dyDescent="0.45">
      <c r="A9517">
        <v>0.33660000000000001</v>
      </c>
      <c r="B9517">
        <v>2.0099999999999998</v>
      </c>
      <c r="C9517" t="s">
        <v>11250</v>
      </c>
      <c r="D9517" t="s">
        <v>11251</v>
      </c>
      <c r="E9517" s="32">
        <f t="shared" si="444"/>
        <v>45626</v>
      </c>
      <c r="F9517" s="51">
        <f t="shared" si="445"/>
        <v>0.89583333333333337</v>
      </c>
      <c r="G9517" s="33">
        <f t="shared" si="446"/>
        <v>45626.895833333336</v>
      </c>
    </row>
    <row r="9518" spans="1:7" x14ac:dyDescent="0.45">
      <c r="A9518">
        <v>0.26929999999999998</v>
      </c>
      <c r="B9518">
        <v>1.61</v>
      </c>
      <c r="C9518" t="s">
        <v>11251</v>
      </c>
      <c r="D9518" t="s">
        <v>11252</v>
      </c>
      <c r="E9518" s="32">
        <f t="shared" si="444"/>
        <v>45626</v>
      </c>
      <c r="F9518" s="51">
        <f t="shared" si="445"/>
        <v>0.91666666666666663</v>
      </c>
      <c r="G9518" s="33">
        <f t="shared" si="446"/>
        <v>45626.916666666664</v>
      </c>
    </row>
    <row r="9519" spans="1:7" x14ac:dyDescent="0.45">
      <c r="A9519">
        <v>0</v>
      </c>
      <c r="B9519">
        <v>0</v>
      </c>
      <c r="C9519" t="s">
        <v>11252</v>
      </c>
      <c r="D9519" t="s">
        <v>11253</v>
      </c>
      <c r="E9519" s="32">
        <f t="shared" si="444"/>
        <v>45626</v>
      </c>
      <c r="F9519" s="51">
        <f t="shared" si="445"/>
        <v>0.9375</v>
      </c>
      <c r="G9519" s="33">
        <f t="shared" si="446"/>
        <v>45626.9375</v>
      </c>
    </row>
    <row r="9520" spans="1:7" x14ac:dyDescent="0.45">
      <c r="A9520">
        <v>0.5161</v>
      </c>
      <c r="B9520">
        <v>3.08</v>
      </c>
      <c r="C9520" t="s">
        <v>11253</v>
      </c>
      <c r="D9520" t="s">
        <v>11254</v>
      </c>
      <c r="E9520" s="32">
        <f t="shared" si="444"/>
        <v>45626</v>
      </c>
      <c r="F9520" s="51">
        <f t="shared" si="445"/>
        <v>0.95833333333333337</v>
      </c>
      <c r="G9520" s="33">
        <f t="shared" si="446"/>
        <v>45626.958333333336</v>
      </c>
    </row>
    <row r="9521" spans="1:7" x14ac:dyDescent="0.45">
      <c r="A9521">
        <v>0</v>
      </c>
      <c r="B9521">
        <v>0</v>
      </c>
      <c r="C9521" t="s">
        <v>11254</v>
      </c>
      <c r="D9521" t="s">
        <v>11255</v>
      </c>
      <c r="E9521" s="32">
        <f t="shared" si="444"/>
        <v>45626</v>
      </c>
      <c r="F9521" s="51">
        <f t="shared" si="445"/>
        <v>0.97916666666666663</v>
      </c>
      <c r="G9521" s="33">
        <f t="shared" si="446"/>
        <v>45626.979166666664</v>
      </c>
    </row>
    <row r="9522" spans="1:7" x14ac:dyDescent="0.45">
      <c r="A9522">
        <v>0</v>
      </c>
      <c r="B9522">
        <v>0</v>
      </c>
      <c r="C9522" t="s">
        <v>11255</v>
      </c>
      <c r="D9522" t="s">
        <v>11256</v>
      </c>
      <c r="E9522" s="32">
        <f t="shared" si="444"/>
        <v>45627</v>
      </c>
      <c r="F9522" s="51">
        <f t="shared" si="445"/>
        <v>0</v>
      </c>
      <c r="G9522" s="33">
        <f t="shared" si="446"/>
        <v>45627</v>
      </c>
    </row>
    <row r="9523" spans="1:7" x14ac:dyDescent="0.45">
      <c r="A9523">
        <v>0</v>
      </c>
      <c r="B9523">
        <v>0</v>
      </c>
      <c r="C9523" t="s">
        <v>11256</v>
      </c>
      <c r="D9523" t="s">
        <v>11257</v>
      </c>
      <c r="E9523" s="32">
        <f t="shared" si="444"/>
        <v>45627</v>
      </c>
      <c r="F9523" s="51">
        <f t="shared" si="445"/>
        <v>2.0833333333333332E-2</v>
      </c>
      <c r="G9523" s="33">
        <f t="shared" si="446"/>
        <v>45627.020833333336</v>
      </c>
    </row>
    <row r="9524" spans="1:7" x14ac:dyDescent="0.45">
      <c r="A9524">
        <v>0</v>
      </c>
      <c r="B9524">
        <v>0</v>
      </c>
      <c r="C9524" t="s">
        <v>11257</v>
      </c>
      <c r="D9524" t="s">
        <v>11258</v>
      </c>
      <c r="E9524" s="32">
        <f t="shared" si="444"/>
        <v>45627</v>
      </c>
      <c r="F9524" s="51">
        <f t="shared" si="445"/>
        <v>4.1666666666666664E-2</v>
      </c>
      <c r="G9524" s="33">
        <f t="shared" si="446"/>
        <v>45627.041666666664</v>
      </c>
    </row>
    <row r="9525" spans="1:7" x14ac:dyDescent="0.45">
      <c r="A9525">
        <v>0</v>
      </c>
      <c r="B9525">
        <v>0</v>
      </c>
      <c r="C9525" t="s">
        <v>11258</v>
      </c>
      <c r="D9525" t="s">
        <v>11259</v>
      </c>
      <c r="E9525" s="32">
        <f t="shared" si="444"/>
        <v>45627</v>
      </c>
      <c r="F9525" s="51">
        <f t="shared" si="445"/>
        <v>6.25E-2</v>
      </c>
      <c r="G9525" s="33">
        <f t="shared" si="446"/>
        <v>45627.0625</v>
      </c>
    </row>
    <row r="9526" spans="1:7" x14ac:dyDescent="0.45">
      <c r="A9526">
        <v>0</v>
      </c>
      <c r="B9526">
        <v>0</v>
      </c>
      <c r="C9526" t="s">
        <v>11259</v>
      </c>
      <c r="D9526" t="s">
        <v>11260</v>
      </c>
      <c r="E9526" s="32">
        <f t="shared" si="444"/>
        <v>45627</v>
      </c>
      <c r="F9526" s="51">
        <f t="shared" si="445"/>
        <v>8.3333333333333329E-2</v>
      </c>
      <c r="G9526" s="33">
        <f t="shared" si="446"/>
        <v>45627.083333333336</v>
      </c>
    </row>
    <row r="9527" spans="1:7" x14ac:dyDescent="0.45">
      <c r="A9527">
        <v>0</v>
      </c>
      <c r="B9527">
        <v>0</v>
      </c>
      <c r="C9527" t="s">
        <v>11260</v>
      </c>
      <c r="D9527" t="s">
        <v>11261</v>
      </c>
      <c r="E9527" s="32">
        <f t="shared" si="444"/>
        <v>45627</v>
      </c>
      <c r="F9527" s="51">
        <f t="shared" si="445"/>
        <v>0.10416666666666667</v>
      </c>
      <c r="G9527" s="33">
        <f t="shared" si="446"/>
        <v>45627.104166666664</v>
      </c>
    </row>
    <row r="9528" spans="1:7" x14ac:dyDescent="0.45">
      <c r="A9528">
        <v>0</v>
      </c>
      <c r="B9528">
        <v>0</v>
      </c>
      <c r="C9528" t="s">
        <v>11261</v>
      </c>
      <c r="D9528" t="s">
        <v>11262</v>
      </c>
      <c r="E9528" s="32">
        <f t="shared" si="444"/>
        <v>45627</v>
      </c>
      <c r="F9528" s="51">
        <f t="shared" si="445"/>
        <v>0.125</v>
      </c>
      <c r="G9528" s="33">
        <f t="shared" si="446"/>
        <v>45627.125</v>
      </c>
    </row>
    <row r="9529" spans="1:7" x14ac:dyDescent="0.45">
      <c r="A9529">
        <v>0</v>
      </c>
      <c r="B9529">
        <v>0</v>
      </c>
      <c r="C9529" t="s">
        <v>11262</v>
      </c>
      <c r="D9529" t="s">
        <v>11263</v>
      </c>
      <c r="E9529" s="32">
        <f t="shared" si="444"/>
        <v>45627</v>
      </c>
      <c r="F9529" s="51">
        <f t="shared" si="445"/>
        <v>0.14583333333333334</v>
      </c>
      <c r="G9529" s="33">
        <f t="shared" si="446"/>
        <v>45627.145833333336</v>
      </c>
    </row>
    <row r="9530" spans="1:7" x14ac:dyDescent="0.45">
      <c r="A9530">
        <v>0</v>
      </c>
      <c r="B9530">
        <v>0</v>
      </c>
      <c r="C9530" t="s">
        <v>11263</v>
      </c>
      <c r="D9530" t="s">
        <v>11264</v>
      </c>
      <c r="E9530" s="32">
        <f t="shared" si="444"/>
        <v>45627</v>
      </c>
      <c r="F9530" s="51">
        <f t="shared" si="445"/>
        <v>0.16666666666666666</v>
      </c>
      <c r="G9530" s="33">
        <f t="shared" si="446"/>
        <v>45627.166666666664</v>
      </c>
    </row>
    <row r="9531" spans="1:7" x14ac:dyDescent="0.45">
      <c r="A9531">
        <v>0</v>
      </c>
      <c r="B9531">
        <v>0</v>
      </c>
      <c r="C9531" t="s">
        <v>11264</v>
      </c>
      <c r="D9531" t="s">
        <v>11265</v>
      </c>
      <c r="E9531" s="32">
        <f t="shared" si="444"/>
        <v>45627</v>
      </c>
      <c r="F9531" s="51">
        <f t="shared" si="445"/>
        <v>0.1875</v>
      </c>
      <c r="G9531" s="33">
        <f t="shared" si="446"/>
        <v>45627.1875</v>
      </c>
    </row>
    <row r="9532" spans="1:7" x14ac:dyDescent="0.45">
      <c r="A9532">
        <v>0.11219999999999999</v>
      </c>
      <c r="B9532">
        <v>0.67</v>
      </c>
      <c r="C9532" t="s">
        <v>11265</v>
      </c>
      <c r="D9532" t="s">
        <v>11266</v>
      </c>
      <c r="E9532" s="32">
        <f t="shared" si="444"/>
        <v>45627</v>
      </c>
      <c r="F9532" s="51">
        <f t="shared" si="445"/>
        <v>0.20833333333333334</v>
      </c>
      <c r="G9532" s="33">
        <f t="shared" si="446"/>
        <v>45627.208333333336</v>
      </c>
    </row>
    <row r="9533" spans="1:7" x14ac:dyDescent="0.45">
      <c r="A9533">
        <v>0</v>
      </c>
      <c r="B9533">
        <v>0</v>
      </c>
      <c r="C9533" t="s">
        <v>11266</v>
      </c>
      <c r="D9533" t="s">
        <v>11267</v>
      </c>
      <c r="E9533" s="32">
        <f t="shared" si="444"/>
        <v>45627</v>
      </c>
      <c r="F9533" s="51">
        <f t="shared" si="445"/>
        <v>0.22916666666666666</v>
      </c>
      <c r="G9533" s="33">
        <f t="shared" si="446"/>
        <v>45627.229166666664</v>
      </c>
    </row>
    <row r="9534" spans="1:7" x14ac:dyDescent="0.45">
      <c r="A9534">
        <v>0</v>
      </c>
      <c r="B9534">
        <v>0</v>
      </c>
      <c r="C9534" t="s">
        <v>11267</v>
      </c>
      <c r="D9534" t="s">
        <v>11268</v>
      </c>
      <c r="E9534" s="32">
        <f t="shared" si="444"/>
        <v>45627</v>
      </c>
      <c r="F9534" s="51">
        <f t="shared" si="445"/>
        <v>0.25</v>
      </c>
      <c r="G9534" s="33">
        <f t="shared" si="446"/>
        <v>45627.25</v>
      </c>
    </row>
    <row r="9535" spans="1:7" x14ac:dyDescent="0.45">
      <c r="A9535">
        <v>0</v>
      </c>
      <c r="B9535">
        <v>0</v>
      </c>
      <c r="C9535" t="s">
        <v>11268</v>
      </c>
      <c r="D9535" t="s">
        <v>11269</v>
      </c>
      <c r="E9535" s="32">
        <f t="shared" si="444"/>
        <v>45627</v>
      </c>
      <c r="F9535" s="51">
        <f t="shared" si="445"/>
        <v>0.27083333333333331</v>
      </c>
      <c r="G9535" s="33">
        <f t="shared" si="446"/>
        <v>45627.270833333336</v>
      </c>
    </row>
    <row r="9536" spans="1:7" x14ac:dyDescent="0.45">
      <c r="A9536">
        <v>0</v>
      </c>
      <c r="B9536">
        <v>0</v>
      </c>
      <c r="C9536" t="s">
        <v>11269</v>
      </c>
      <c r="D9536" t="s">
        <v>11270</v>
      </c>
      <c r="E9536" s="32">
        <f t="shared" si="444"/>
        <v>45627</v>
      </c>
      <c r="F9536" s="51">
        <f t="shared" si="445"/>
        <v>0.29166666666666669</v>
      </c>
      <c r="G9536" s="33">
        <f t="shared" si="446"/>
        <v>45627.291666666664</v>
      </c>
    </row>
    <row r="9537" spans="1:7" x14ac:dyDescent="0.45">
      <c r="A9537">
        <v>0</v>
      </c>
      <c r="B9537">
        <v>0</v>
      </c>
      <c r="C9537" t="s">
        <v>11270</v>
      </c>
      <c r="D9537" t="s">
        <v>11271</v>
      </c>
      <c r="E9537" s="32">
        <f t="shared" si="444"/>
        <v>45627</v>
      </c>
      <c r="F9537" s="51">
        <f t="shared" si="445"/>
        <v>0.3125</v>
      </c>
      <c r="G9537" s="33">
        <f t="shared" si="446"/>
        <v>45627.3125</v>
      </c>
    </row>
    <row r="9538" spans="1:7" x14ac:dyDescent="0.45">
      <c r="A9538">
        <v>0</v>
      </c>
      <c r="B9538">
        <v>0</v>
      </c>
      <c r="C9538" t="s">
        <v>11271</v>
      </c>
      <c r="D9538" t="s">
        <v>11272</v>
      </c>
      <c r="E9538" s="32">
        <f t="shared" si="444"/>
        <v>45627</v>
      </c>
      <c r="F9538" s="51">
        <f t="shared" si="445"/>
        <v>0.33333333333333331</v>
      </c>
      <c r="G9538" s="33">
        <f t="shared" si="446"/>
        <v>45627.333333333336</v>
      </c>
    </row>
    <row r="9539" spans="1:7" x14ac:dyDescent="0.45">
      <c r="A9539">
        <v>0</v>
      </c>
      <c r="B9539">
        <v>0</v>
      </c>
      <c r="C9539" t="s">
        <v>11272</v>
      </c>
      <c r="D9539" t="s">
        <v>11273</v>
      </c>
      <c r="E9539" s="32">
        <f t="shared" si="444"/>
        <v>45627</v>
      </c>
      <c r="F9539" s="51">
        <f t="shared" si="445"/>
        <v>0.35416666666666669</v>
      </c>
      <c r="G9539" s="33">
        <f t="shared" si="446"/>
        <v>45627.354166666664</v>
      </c>
    </row>
    <row r="9540" spans="1:7" x14ac:dyDescent="0.45">
      <c r="A9540">
        <v>0</v>
      </c>
      <c r="B9540">
        <v>0</v>
      </c>
      <c r="C9540" t="s">
        <v>11273</v>
      </c>
      <c r="D9540" t="s">
        <v>11274</v>
      </c>
      <c r="E9540" s="32">
        <f t="shared" ref="E9540:E9603" si="447">DATE(MID(C9540,2,4),MID(C9540,7,2),MID(C9540,10,2))</f>
        <v>45627</v>
      </c>
      <c r="F9540" s="51">
        <f t="shared" ref="F9540:F9603" si="448">TIME(MID(C9540,13,2),MID(C9540,16,2),0)</f>
        <v>0.375</v>
      </c>
      <c r="G9540" s="33">
        <f t="shared" ref="G9540:G9603" si="449">E9540+F9540</f>
        <v>45627.375</v>
      </c>
    </row>
    <row r="9541" spans="1:7" x14ac:dyDescent="0.45">
      <c r="A9541">
        <v>0</v>
      </c>
      <c r="B9541">
        <v>0</v>
      </c>
      <c r="C9541" t="s">
        <v>11274</v>
      </c>
      <c r="D9541" t="s">
        <v>11275</v>
      </c>
      <c r="E9541" s="32">
        <f t="shared" si="447"/>
        <v>45627</v>
      </c>
      <c r="F9541" s="51">
        <f t="shared" si="448"/>
        <v>0.39583333333333331</v>
      </c>
      <c r="G9541" s="33">
        <f t="shared" si="449"/>
        <v>45627.395833333336</v>
      </c>
    </row>
    <row r="9542" spans="1:7" x14ac:dyDescent="0.45">
      <c r="A9542">
        <v>0</v>
      </c>
      <c r="B9542">
        <v>0</v>
      </c>
      <c r="C9542" t="s">
        <v>11275</v>
      </c>
      <c r="D9542" t="s">
        <v>11276</v>
      </c>
      <c r="E9542" s="32">
        <f t="shared" si="447"/>
        <v>45627</v>
      </c>
      <c r="F9542" s="51">
        <f t="shared" si="448"/>
        <v>0.41666666666666669</v>
      </c>
      <c r="G9542" s="33">
        <f t="shared" si="449"/>
        <v>45627.416666666664</v>
      </c>
    </row>
    <row r="9543" spans="1:7" x14ac:dyDescent="0.45">
      <c r="A9543">
        <v>6.7299999999999999E-2</v>
      </c>
      <c r="B9543">
        <v>0.4</v>
      </c>
      <c r="C9543" t="s">
        <v>11276</v>
      </c>
      <c r="D9543" t="s">
        <v>11277</v>
      </c>
      <c r="E9543" s="32">
        <f t="shared" si="447"/>
        <v>45627</v>
      </c>
      <c r="F9543" s="51">
        <f t="shared" si="448"/>
        <v>0.4375</v>
      </c>
      <c r="G9543" s="33">
        <f t="shared" si="449"/>
        <v>45627.4375</v>
      </c>
    </row>
    <row r="9544" spans="1:7" x14ac:dyDescent="0.45">
      <c r="A9544">
        <v>0</v>
      </c>
      <c r="B9544">
        <v>0</v>
      </c>
      <c r="C9544" t="s">
        <v>11277</v>
      </c>
      <c r="D9544" t="s">
        <v>11278</v>
      </c>
      <c r="E9544" s="32">
        <f t="shared" si="447"/>
        <v>45627</v>
      </c>
      <c r="F9544" s="51">
        <f t="shared" si="448"/>
        <v>0.45833333333333331</v>
      </c>
      <c r="G9544" s="33">
        <f t="shared" si="449"/>
        <v>45627.458333333336</v>
      </c>
    </row>
    <row r="9545" spans="1:7" x14ac:dyDescent="0.45">
      <c r="A9545">
        <v>0</v>
      </c>
      <c r="B9545">
        <v>0</v>
      </c>
      <c r="C9545" t="s">
        <v>11278</v>
      </c>
      <c r="D9545" t="s">
        <v>11279</v>
      </c>
      <c r="E9545" s="32">
        <f t="shared" si="447"/>
        <v>45627</v>
      </c>
      <c r="F9545" s="51">
        <f t="shared" si="448"/>
        <v>0.47916666666666669</v>
      </c>
      <c r="G9545" s="33">
        <f t="shared" si="449"/>
        <v>45627.479166666664</v>
      </c>
    </row>
    <row r="9546" spans="1:7" x14ac:dyDescent="0.45">
      <c r="A9546">
        <v>0</v>
      </c>
      <c r="B9546">
        <v>0</v>
      </c>
      <c r="C9546" t="s">
        <v>11279</v>
      </c>
      <c r="D9546" t="s">
        <v>11280</v>
      </c>
      <c r="E9546" s="32">
        <f t="shared" si="447"/>
        <v>45627</v>
      </c>
      <c r="F9546" s="51">
        <f t="shared" si="448"/>
        <v>0.5</v>
      </c>
      <c r="G9546" s="33">
        <f t="shared" si="449"/>
        <v>45627.5</v>
      </c>
    </row>
    <row r="9547" spans="1:7" x14ac:dyDescent="0.45">
      <c r="A9547">
        <v>0</v>
      </c>
      <c r="B9547">
        <v>0</v>
      </c>
      <c r="C9547" t="s">
        <v>11280</v>
      </c>
      <c r="D9547" t="s">
        <v>11281</v>
      </c>
      <c r="E9547" s="32">
        <f t="shared" si="447"/>
        <v>45627</v>
      </c>
      <c r="F9547" s="51">
        <f t="shared" si="448"/>
        <v>0.52083333333333337</v>
      </c>
      <c r="G9547" s="33">
        <f t="shared" si="449"/>
        <v>45627.520833333336</v>
      </c>
    </row>
    <row r="9548" spans="1:7" x14ac:dyDescent="0.45">
      <c r="A9548">
        <v>0</v>
      </c>
      <c r="B9548">
        <v>0</v>
      </c>
      <c r="C9548" t="s">
        <v>11281</v>
      </c>
      <c r="D9548" t="s">
        <v>11282</v>
      </c>
      <c r="E9548" s="32">
        <f t="shared" si="447"/>
        <v>45627</v>
      </c>
      <c r="F9548" s="51">
        <f t="shared" si="448"/>
        <v>0.54166666666666663</v>
      </c>
      <c r="G9548" s="33">
        <f t="shared" si="449"/>
        <v>45627.541666666664</v>
      </c>
    </row>
    <row r="9549" spans="1:7" x14ac:dyDescent="0.45">
      <c r="A9549">
        <v>4.4900000000000002E-2</v>
      </c>
      <c r="B9549">
        <v>0.27</v>
      </c>
      <c r="C9549" t="s">
        <v>11282</v>
      </c>
      <c r="D9549" t="s">
        <v>11283</v>
      </c>
      <c r="E9549" s="32">
        <f t="shared" si="447"/>
        <v>45627</v>
      </c>
      <c r="F9549" s="51">
        <f t="shared" si="448"/>
        <v>0.5625</v>
      </c>
      <c r="G9549" s="33">
        <f t="shared" si="449"/>
        <v>45627.5625</v>
      </c>
    </row>
    <row r="9550" spans="1:7" x14ac:dyDescent="0.45">
      <c r="A9550">
        <v>0.2132</v>
      </c>
      <c r="B9550">
        <v>1.27</v>
      </c>
      <c r="C9550" t="s">
        <v>11283</v>
      </c>
      <c r="D9550" t="s">
        <v>11284</v>
      </c>
      <c r="E9550" s="32">
        <f t="shared" si="447"/>
        <v>45627</v>
      </c>
      <c r="F9550" s="51">
        <f t="shared" si="448"/>
        <v>0.58333333333333337</v>
      </c>
      <c r="G9550" s="33">
        <f t="shared" si="449"/>
        <v>45627.583333333336</v>
      </c>
    </row>
    <row r="9551" spans="1:7" x14ac:dyDescent="0.45">
      <c r="A9551">
        <v>1.12E-2</v>
      </c>
      <c r="B9551">
        <v>7.0000000000000007E-2</v>
      </c>
      <c r="C9551" t="s">
        <v>11284</v>
      </c>
      <c r="D9551" t="s">
        <v>11285</v>
      </c>
      <c r="E9551" s="32">
        <f t="shared" si="447"/>
        <v>45627</v>
      </c>
      <c r="F9551" s="51">
        <f t="shared" si="448"/>
        <v>0.60416666666666663</v>
      </c>
      <c r="G9551" s="33">
        <f t="shared" si="449"/>
        <v>45627.604166666664</v>
      </c>
    </row>
    <row r="9552" spans="1:7" x14ac:dyDescent="0.45">
      <c r="A9552">
        <v>0</v>
      </c>
      <c r="B9552">
        <v>0</v>
      </c>
      <c r="C9552" t="s">
        <v>11285</v>
      </c>
      <c r="D9552" t="s">
        <v>11286</v>
      </c>
      <c r="E9552" s="32">
        <f t="shared" si="447"/>
        <v>45627</v>
      </c>
      <c r="F9552" s="51">
        <f t="shared" si="448"/>
        <v>0.625</v>
      </c>
      <c r="G9552" s="33">
        <f t="shared" si="449"/>
        <v>45627.625</v>
      </c>
    </row>
    <row r="9553" spans="1:7" x14ac:dyDescent="0.45">
      <c r="A9553">
        <v>0</v>
      </c>
      <c r="B9553">
        <v>0</v>
      </c>
      <c r="C9553" t="s">
        <v>11286</v>
      </c>
      <c r="D9553" t="s">
        <v>11287</v>
      </c>
      <c r="E9553" s="32">
        <f t="shared" si="447"/>
        <v>45627</v>
      </c>
      <c r="F9553" s="51">
        <f t="shared" si="448"/>
        <v>0.64583333333333337</v>
      </c>
      <c r="G9553" s="33">
        <f t="shared" si="449"/>
        <v>45627.645833333336</v>
      </c>
    </row>
    <row r="9554" spans="1:7" x14ac:dyDescent="0.45">
      <c r="A9554">
        <v>0</v>
      </c>
      <c r="B9554">
        <v>0</v>
      </c>
      <c r="C9554" t="s">
        <v>11287</v>
      </c>
      <c r="D9554" t="s">
        <v>11288</v>
      </c>
      <c r="E9554" s="32">
        <f t="shared" si="447"/>
        <v>45627</v>
      </c>
      <c r="F9554" s="51">
        <f t="shared" si="448"/>
        <v>0.66666666666666663</v>
      </c>
      <c r="G9554" s="33">
        <f t="shared" si="449"/>
        <v>45627.666666666664</v>
      </c>
    </row>
    <row r="9555" spans="1:7" x14ac:dyDescent="0.45">
      <c r="A9555">
        <v>1.0660000000000001</v>
      </c>
      <c r="B9555">
        <v>6.36</v>
      </c>
      <c r="C9555" t="s">
        <v>11288</v>
      </c>
      <c r="D9555" t="s">
        <v>11289</v>
      </c>
      <c r="E9555" s="32">
        <f t="shared" si="447"/>
        <v>45627</v>
      </c>
      <c r="F9555" s="51">
        <f t="shared" si="448"/>
        <v>0.6875</v>
      </c>
      <c r="G9555" s="33">
        <f t="shared" si="449"/>
        <v>45627.6875</v>
      </c>
    </row>
    <row r="9556" spans="1:7" x14ac:dyDescent="0.45">
      <c r="A9556">
        <v>0.16830000000000001</v>
      </c>
      <c r="B9556">
        <v>1</v>
      </c>
      <c r="C9556" t="s">
        <v>11289</v>
      </c>
      <c r="D9556" t="s">
        <v>11290</v>
      </c>
      <c r="E9556" s="32">
        <f t="shared" si="447"/>
        <v>45627</v>
      </c>
      <c r="F9556" s="51">
        <f t="shared" si="448"/>
        <v>0.70833333333333337</v>
      </c>
      <c r="G9556" s="33">
        <f t="shared" si="449"/>
        <v>45627.708333333336</v>
      </c>
    </row>
    <row r="9557" spans="1:7" x14ac:dyDescent="0.45">
      <c r="A9557">
        <v>0.1234</v>
      </c>
      <c r="B9557">
        <v>0.74</v>
      </c>
      <c r="C9557" t="s">
        <v>11290</v>
      </c>
      <c r="D9557" t="s">
        <v>11291</v>
      </c>
      <c r="E9557" s="32">
        <f t="shared" si="447"/>
        <v>45627</v>
      </c>
      <c r="F9557" s="51">
        <f t="shared" si="448"/>
        <v>0.72916666666666663</v>
      </c>
      <c r="G9557" s="33">
        <f t="shared" si="449"/>
        <v>45627.729166666664</v>
      </c>
    </row>
    <row r="9558" spans="1:7" x14ac:dyDescent="0.45">
      <c r="A9558">
        <v>0</v>
      </c>
      <c r="B9558">
        <v>0</v>
      </c>
      <c r="C9558" t="s">
        <v>11291</v>
      </c>
      <c r="D9558" t="s">
        <v>11292</v>
      </c>
      <c r="E9558" s="32">
        <f t="shared" si="447"/>
        <v>45627</v>
      </c>
      <c r="F9558" s="51">
        <f t="shared" si="448"/>
        <v>0.75</v>
      </c>
      <c r="G9558" s="33">
        <f t="shared" si="449"/>
        <v>45627.75</v>
      </c>
    </row>
    <row r="9559" spans="1:7" x14ac:dyDescent="0.45">
      <c r="A9559">
        <v>0.1459</v>
      </c>
      <c r="B9559">
        <v>0.87</v>
      </c>
      <c r="C9559" t="s">
        <v>11292</v>
      </c>
      <c r="D9559" t="s">
        <v>11293</v>
      </c>
      <c r="E9559" s="32">
        <f t="shared" si="447"/>
        <v>45627</v>
      </c>
      <c r="F9559" s="51">
        <f t="shared" si="448"/>
        <v>0.77083333333333337</v>
      </c>
      <c r="G9559" s="33">
        <f t="shared" si="449"/>
        <v>45627.770833333336</v>
      </c>
    </row>
    <row r="9560" spans="1:7" x14ac:dyDescent="0.45">
      <c r="A9560">
        <v>0</v>
      </c>
      <c r="B9560">
        <v>0</v>
      </c>
      <c r="C9560" t="s">
        <v>11293</v>
      </c>
      <c r="D9560" t="s">
        <v>11294</v>
      </c>
      <c r="E9560" s="32">
        <f t="shared" si="447"/>
        <v>45627</v>
      </c>
      <c r="F9560" s="51">
        <f t="shared" si="448"/>
        <v>0.79166666666666663</v>
      </c>
      <c r="G9560" s="33">
        <f t="shared" si="449"/>
        <v>45627.791666666664</v>
      </c>
    </row>
    <row r="9561" spans="1:7" x14ac:dyDescent="0.45">
      <c r="A9561">
        <v>0</v>
      </c>
      <c r="B9561">
        <v>0</v>
      </c>
      <c r="C9561" t="s">
        <v>11294</v>
      </c>
      <c r="D9561" t="s">
        <v>11295</v>
      </c>
      <c r="E9561" s="32">
        <f t="shared" si="447"/>
        <v>45627</v>
      </c>
      <c r="F9561" s="51">
        <f t="shared" si="448"/>
        <v>0.8125</v>
      </c>
      <c r="G9561" s="33">
        <f t="shared" si="449"/>
        <v>45627.8125</v>
      </c>
    </row>
    <row r="9562" spans="1:7" x14ac:dyDescent="0.45">
      <c r="A9562">
        <v>0.33660000000000001</v>
      </c>
      <c r="B9562">
        <v>2.0099999999999998</v>
      </c>
      <c r="C9562" t="s">
        <v>11295</v>
      </c>
      <c r="D9562" t="s">
        <v>11296</v>
      </c>
      <c r="E9562" s="32">
        <f t="shared" si="447"/>
        <v>45627</v>
      </c>
      <c r="F9562" s="51">
        <f t="shared" si="448"/>
        <v>0.83333333333333337</v>
      </c>
      <c r="G9562" s="33">
        <f t="shared" si="449"/>
        <v>45627.833333333336</v>
      </c>
    </row>
    <row r="9563" spans="1:7" x14ac:dyDescent="0.45">
      <c r="A9563">
        <v>0</v>
      </c>
      <c r="B9563">
        <v>0</v>
      </c>
      <c r="C9563" t="s">
        <v>11296</v>
      </c>
      <c r="D9563" t="s">
        <v>11297</v>
      </c>
      <c r="E9563" s="32">
        <f t="shared" si="447"/>
        <v>45627</v>
      </c>
      <c r="F9563" s="51">
        <f t="shared" si="448"/>
        <v>0.85416666666666663</v>
      </c>
      <c r="G9563" s="33">
        <f t="shared" si="449"/>
        <v>45627.854166666664</v>
      </c>
    </row>
    <row r="9564" spans="1:7" x14ac:dyDescent="0.45">
      <c r="A9564">
        <v>4.6228999999999996</v>
      </c>
      <c r="B9564">
        <v>27.58</v>
      </c>
      <c r="C9564" t="s">
        <v>11297</v>
      </c>
      <c r="D9564" t="s">
        <v>11298</v>
      </c>
      <c r="E9564" s="32">
        <f t="shared" si="447"/>
        <v>45627</v>
      </c>
      <c r="F9564" s="51">
        <f t="shared" si="448"/>
        <v>0.875</v>
      </c>
      <c r="G9564" s="33">
        <f t="shared" si="449"/>
        <v>45627.875</v>
      </c>
    </row>
    <row r="9565" spans="1:7" x14ac:dyDescent="0.45">
      <c r="A9565">
        <v>0</v>
      </c>
      <c r="B9565">
        <v>0</v>
      </c>
      <c r="C9565" t="s">
        <v>11298</v>
      </c>
      <c r="D9565" t="s">
        <v>11299</v>
      </c>
      <c r="E9565" s="32">
        <f t="shared" si="447"/>
        <v>45627</v>
      </c>
      <c r="F9565" s="51">
        <f t="shared" si="448"/>
        <v>0.89583333333333337</v>
      </c>
      <c r="G9565" s="33">
        <f t="shared" si="449"/>
        <v>45627.895833333336</v>
      </c>
    </row>
    <row r="9566" spans="1:7" x14ac:dyDescent="0.45">
      <c r="A9566">
        <v>0.2356</v>
      </c>
      <c r="B9566">
        <v>1.41</v>
      </c>
      <c r="C9566" t="s">
        <v>11299</v>
      </c>
      <c r="D9566" t="s">
        <v>11300</v>
      </c>
      <c r="E9566" s="32">
        <f t="shared" si="447"/>
        <v>45627</v>
      </c>
      <c r="F9566" s="51">
        <f t="shared" si="448"/>
        <v>0.91666666666666663</v>
      </c>
      <c r="G9566" s="33">
        <f t="shared" si="449"/>
        <v>45627.916666666664</v>
      </c>
    </row>
    <row r="9567" spans="1:7" x14ac:dyDescent="0.45">
      <c r="A9567">
        <v>8.9800000000000005E-2</v>
      </c>
      <c r="B9567">
        <v>0.54</v>
      </c>
      <c r="C9567" t="s">
        <v>11300</v>
      </c>
      <c r="D9567" t="s">
        <v>11301</v>
      </c>
      <c r="E9567" s="32">
        <f t="shared" si="447"/>
        <v>45627</v>
      </c>
      <c r="F9567" s="51">
        <f t="shared" si="448"/>
        <v>0.9375</v>
      </c>
      <c r="G9567" s="33">
        <f t="shared" si="449"/>
        <v>45627.9375</v>
      </c>
    </row>
    <row r="9568" spans="1:7" x14ac:dyDescent="0.45">
      <c r="A9568">
        <v>0</v>
      </c>
      <c r="B9568">
        <v>0</v>
      </c>
      <c r="C9568" t="s">
        <v>11301</v>
      </c>
      <c r="D9568" t="s">
        <v>11302</v>
      </c>
      <c r="E9568" s="32">
        <f t="shared" si="447"/>
        <v>45627</v>
      </c>
      <c r="F9568" s="51">
        <f t="shared" si="448"/>
        <v>0.95833333333333337</v>
      </c>
      <c r="G9568" s="33">
        <f t="shared" si="449"/>
        <v>45627.958333333336</v>
      </c>
    </row>
    <row r="9569" spans="1:7" x14ac:dyDescent="0.45">
      <c r="A9569">
        <v>0</v>
      </c>
      <c r="B9569">
        <v>0</v>
      </c>
      <c r="C9569" t="s">
        <v>11302</v>
      </c>
      <c r="D9569" t="s">
        <v>11303</v>
      </c>
      <c r="E9569" s="32">
        <f t="shared" si="447"/>
        <v>45627</v>
      </c>
      <c r="F9569" s="51">
        <f t="shared" si="448"/>
        <v>0.97916666666666663</v>
      </c>
      <c r="G9569" s="33">
        <f t="shared" si="449"/>
        <v>45627.979166666664</v>
      </c>
    </row>
    <row r="9570" spans="1:7" x14ac:dyDescent="0.45">
      <c r="A9570">
        <v>0</v>
      </c>
      <c r="B9570">
        <v>0</v>
      </c>
      <c r="C9570" t="s">
        <v>11303</v>
      </c>
      <c r="D9570" t="s">
        <v>11304</v>
      </c>
      <c r="E9570" s="32">
        <f t="shared" si="447"/>
        <v>45628</v>
      </c>
      <c r="F9570" s="51">
        <f t="shared" si="448"/>
        <v>0</v>
      </c>
      <c r="G9570" s="33">
        <f t="shared" si="449"/>
        <v>45628</v>
      </c>
    </row>
    <row r="9571" spans="1:7" x14ac:dyDescent="0.45">
      <c r="A9571">
        <v>0</v>
      </c>
      <c r="B9571">
        <v>0</v>
      </c>
      <c r="C9571" t="s">
        <v>11304</v>
      </c>
      <c r="D9571" t="s">
        <v>11305</v>
      </c>
      <c r="E9571" s="32">
        <f t="shared" si="447"/>
        <v>45628</v>
      </c>
      <c r="F9571" s="51">
        <f t="shared" si="448"/>
        <v>2.0833333333333332E-2</v>
      </c>
      <c r="G9571" s="33">
        <f t="shared" si="449"/>
        <v>45628.020833333336</v>
      </c>
    </row>
    <row r="9572" spans="1:7" x14ac:dyDescent="0.45">
      <c r="A9572">
        <v>0</v>
      </c>
      <c r="B9572">
        <v>0</v>
      </c>
      <c r="C9572" t="s">
        <v>11305</v>
      </c>
      <c r="D9572" t="s">
        <v>11306</v>
      </c>
      <c r="E9572" s="32">
        <f t="shared" si="447"/>
        <v>45628</v>
      </c>
      <c r="F9572" s="51">
        <f t="shared" si="448"/>
        <v>4.1666666666666664E-2</v>
      </c>
      <c r="G9572" s="33">
        <f t="shared" si="449"/>
        <v>45628.041666666664</v>
      </c>
    </row>
    <row r="9573" spans="1:7" x14ac:dyDescent="0.45">
      <c r="A9573">
        <v>0</v>
      </c>
      <c r="B9573">
        <v>0</v>
      </c>
      <c r="C9573" t="s">
        <v>11306</v>
      </c>
      <c r="D9573" t="s">
        <v>11307</v>
      </c>
      <c r="E9573" s="32">
        <f t="shared" si="447"/>
        <v>45628</v>
      </c>
      <c r="F9573" s="51">
        <f t="shared" si="448"/>
        <v>6.25E-2</v>
      </c>
      <c r="G9573" s="33">
        <f t="shared" si="449"/>
        <v>45628.0625</v>
      </c>
    </row>
    <row r="9574" spans="1:7" x14ac:dyDescent="0.45">
      <c r="A9574">
        <v>0</v>
      </c>
      <c r="B9574">
        <v>0</v>
      </c>
      <c r="C9574" t="s">
        <v>11307</v>
      </c>
      <c r="D9574" t="s">
        <v>11308</v>
      </c>
      <c r="E9574" s="32">
        <f t="shared" si="447"/>
        <v>45628</v>
      </c>
      <c r="F9574" s="51">
        <f t="shared" si="448"/>
        <v>8.3333333333333329E-2</v>
      </c>
      <c r="G9574" s="33">
        <f t="shared" si="449"/>
        <v>45628.083333333336</v>
      </c>
    </row>
    <row r="9575" spans="1:7" x14ac:dyDescent="0.45">
      <c r="A9575">
        <v>0</v>
      </c>
      <c r="B9575">
        <v>0</v>
      </c>
      <c r="C9575" t="s">
        <v>11308</v>
      </c>
      <c r="D9575" t="s">
        <v>11309</v>
      </c>
      <c r="E9575" s="32">
        <f t="shared" si="447"/>
        <v>45628</v>
      </c>
      <c r="F9575" s="51">
        <f t="shared" si="448"/>
        <v>0.10416666666666667</v>
      </c>
      <c r="G9575" s="33">
        <f t="shared" si="449"/>
        <v>45628.104166666664</v>
      </c>
    </row>
    <row r="9576" spans="1:7" x14ac:dyDescent="0.45">
      <c r="A9576">
        <v>0</v>
      </c>
      <c r="B9576">
        <v>0</v>
      </c>
      <c r="C9576" t="s">
        <v>11309</v>
      </c>
      <c r="D9576" t="s">
        <v>11310</v>
      </c>
      <c r="E9576" s="32">
        <f t="shared" si="447"/>
        <v>45628</v>
      </c>
      <c r="F9576" s="51">
        <f t="shared" si="448"/>
        <v>0.125</v>
      </c>
      <c r="G9576" s="33">
        <f t="shared" si="449"/>
        <v>45628.125</v>
      </c>
    </row>
    <row r="9577" spans="1:7" x14ac:dyDescent="0.45">
      <c r="A9577">
        <v>0</v>
      </c>
      <c r="B9577">
        <v>0</v>
      </c>
      <c r="C9577" t="s">
        <v>11310</v>
      </c>
      <c r="D9577" t="s">
        <v>11311</v>
      </c>
      <c r="E9577" s="32">
        <f t="shared" si="447"/>
        <v>45628</v>
      </c>
      <c r="F9577" s="51">
        <f t="shared" si="448"/>
        <v>0.14583333333333334</v>
      </c>
      <c r="G9577" s="33">
        <f t="shared" si="449"/>
        <v>45628.145833333336</v>
      </c>
    </row>
    <row r="9578" spans="1:7" x14ac:dyDescent="0.45">
      <c r="A9578">
        <v>0</v>
      </c>
      <c r="B9578">
        <v>0</v>
      </c>
      <c r="C9578" t="s">
        <v>11311</v>
      </c>
      <c r="D9578" t="s">
        <v>11312</v>
      </c>
      <c r="E9578" s="32">
        <f t="shared" si="447"/>
        <v>45628</v>
      </c>
      <c r="F9578" s="51">
        <f t="shared" si="448"/>
        <v>0.16666666666666666</v>
      </c>
      <c r="G9578" s="33">
        <f t="shared" si="449"/>
        <v>45628.166666666664</v>
      </c>
    </row>
    <row r="9579" spans="1:7" x14ac:dyDescent="0.45">
      <c r="A9579">
        <v>0</v>
      </c>
      <c r="B9579">
        <v>0</v>
      </c>
      <c r="C9579" t="s">
        <v>11312</v>
      </c>
      <c r="D9579" t="s">
        <v>11313</v>
      </c>
      <c r="E9579" s="32">
        <f t="shared" si="447"/>
        <v>45628</v>
      </c>
      <c r="F9579" s="51">
        <f t="shared" si="448"/>
        <v>0.1875</v>
      </c>
      <c r="G9579" s="33">
        <f t="shared" si="449"/>
        <v>45628.1875</v>
      </c>
    </row>
    <row r="9580" spans="1:7" x14ac:dyDescent="0.45">
      <c r="A9580">
        <v>0</v>
      </c>
      <c r="B9580">
        <v>0</v>
      </c>
      <c r="C9580" t="s">
        <v>11313</v>
      </c>
      <c r="D9580" t="s">
        <v>11314</v>
      </c>
      <c r="E9580" s="32">
        <f t="shared" si="447"/>
        <v>45628</v>
      </c>
      <c r="F9580" s="51">
        <f t="shared" si="448"/>
        <v>0.20833333333333334</v>
      </c>
      <c r="G9580" s="33">
        <f t="shared" si="449"/>
        <v>45628.208333333336</v>
      </c>
    </row>
    <row r="9581" spans="1:7" x14ac:dyDescent="0.45">
      <c r="A9581">
        <v>0</v>
      </c>
      <c r="B9581">
        <v>0</v>
      </c>
      <c r="C9581" t="s">
        <v>11314</v>
      </c>
      <c r="D9581" t="s">
        <v>11315</v>
      </c>
      <c r="E9581" s="32">
        <f t="shared" si="447"/>
        <v>45628</v>
      </c>
      <c r="F9581" s="51">
        <f t="shared" si="448"/>
        <v>0.22916666666666666</v>
      </c>
      <c r="G9581" s="33">
        <f t="shared" si="449"/>
        <v>45628.229166666664</v>
      </c>
    </row>
    <row r="9582" spans="1:7" x14ac:dyDescent="0.45">
      <c r="A9582">
        <v>0</v>
      </c>
      <c r="B9582">
        <v>0</v>
      </c>
      <c r="C9582" t="s">
        <v>11315</v>
      </c>
      <c r="D9582" t="s">
        <v>11316</v>
      </c>
      <c r="E9582" s="32">
        <f t="shared" si="447"/>
        <v>45628</v>
      </c>
      <c r="F9582" s="51">
        <f t="shared" si="448"/>
        <v>0.25</v>
      </c>
      <c r="G9582" s="33">
        <f t="shared" si="449"/>
        <v>45628.25</v>
      </c>
    </row>
    <row r="9583" spans="1:7" x14ac:dyDescent="0.45">
      <c r="A9583">
        <v>0</v>
      </c>
      <c r="B9583">
        <v>0</v>
      </c>
      <c r="C9583" t="s">
        <v>11316</v>
      </c>
      <c r="D9583" t="s">
        <v>11317</v>
      </c>
      <c r="E9583" s="32">
        <f t="shared" si="447"/>
        <v>45628</v>
      </c>
      <c r="F9583" s="51">
        <f t="shared" si="448"/>
        <v>0.27083333333333331</v>
      </c>
      <c r="G9583" s="33">
        <f t="shared" si="449"/>
        <v>45628.270833333336</v>
      </c>
    </row>
    <row r="9584" spans="1:7" x14ac:dyDescent="0.45">
      <c r="A9584">
        <v>0</v>
      </c>
      <c r="B9584">
        <v>0</v>
      </c>
      <c r="C9584" t="s">
        <v>11317</v>
      </c>
      <c r="D9584" t="s">
        <v>11318</v>
      </c>
      <c r="E9584" s="32">
        <f t="shared" si="447"/>
        <v>45628</v>
      </c>
      <c r="F9584" s="51">
        <f t="shared" si="448"/>
        <v>0.29166666666666669</v>
      </c>
      <c r="G9584" s="33">
        <f t="shared" si="449"/>
        <v>45628.291666666664</v>
      </c>
    </row>
    <row r="9585" spans="1:7" x14ac:dyDescent="0.45">
      <c r="A9585">
        <v>0</v>
      </c>
      <c r="B9585">
        <v>0</v>
      </c>
      <c r="C9585" t="s">
        <v>11318</v>
      </c>
      <c r="D9585" t="s">
        <v>11319</v>
      </c>
      <c r="E9585" s="32">
        <f t="shared" si="447"/>
        <v>45628</v>
      </c>
      <c r="F9585" s="51">
        <f t="shared" si="448"/>
        <v>0.3125</v>
      </c>
      <c r="G9585" s="33">
        <f t="shared" si="449"/>
        <v>45628.3125</v>
      </c>
    </row>
    <row r="9586" spans="1:7" x14ac:dyDescent="0.45">
      <c r="A9586">
        <v>0</v>
      </c>
      <c r="B9586">
        <v>0</v>
      </c>
      <c r="C9586" t="s">
        <v>11319</v>
      </c>
      <c r="D9586" t="s">
        <v>11320</v>
      </c>
      <c r="E9586" s="32">
        <f t="shared" si="447"/>
        <v>45628</v>
      </c>
      <c r="F9586" s="51">
        <f t="shared" si="448"/>
        <v>0.33333333333333331</v>
      </c>
      <c r="G9586" s="33">
        <f t="shared" si="449"/>
        <v>45628.333333333336</v>
      </c>
    </row>
    <row r="9587" spans="1:7" x14ac:dyDescent="0.45">
      <c r="A9587">
        <v>0</v>
      </c>
      <c r="B9587">
        <v>0</v>
      </c>
      <c r="C9587" t="s">
        <v>11320</v>
      </c>
      <c r="D9587" t="s">
        <v>11321</v>
      </c>
      <c r="E9587" s="32">
        <f t="shared" si="447"/>
        <v>45628</v>
      </c>
      <c r="F9587" s="51">
        <f t="shared" si="448"/>
        <v>0.35416666666666669</v>
      </c>
      <c r="G9587" s="33">
        <f t="shared" si="449"/>
        <v>45628.354166666664</v>
      </c>
    </row>
    <row r="9588" spans="1:7" x14ac:dyDescent="0.45">
      <c r="A9588">
        <v>0</v>
      </c>
      <c r="B9588">
        <v>0</v>
      </c>
      <c r="C9588" t="s">
        <v>11321</v>
      </c>
      <c r="D9588" t="s">
        <v>11322</v>
      </c>
      <c r="E9588" s="32">
        <f t="shared" si="447"/>
        <v>45628</v>
      </c>
      <c r="F9588" s="51">
        <f t="shared" si="448"/>
        <v>0.375</v>
      </c>
      <c r="G9588" s="33">
        <f t="shared" si="449"/>
        <v>45628.375</v>
      </c>
    </row>
    <row r="9589" spans="1:7" x14ac:dyDescent="0.45">
      <c r="A9589">
        <v>0</v>
      </c>
      <c r="B9589">
        <v>0</v>
      </c>
      <c r="C9589" t="s">
        <v>11322</v>
      </c>
      <c r="D9589" t="s">
        <v>11323</v>
      </c>
      <c r="E9589" s="32">
        <f t="shared" si="447"/>
        <v>45628</v>
      </c>
      <c r="F9589" s="51">
        <f t="shared" si="448"/>
        <v>0.39583333333333331</v>
      </c>
      <c r="G9589" s="33">
        <f t="shared" si="449"/>
        <v>45628.395833333336</v>
      </c>
    </row>
    <row r="9590" spans="1:7" x14ac:dyDescent="0.45">
      <c r="A9590">
        <v>0</v>
      </c>
      <c r="B9590">
        <v>0</v>
      </c>
      <c r="C9590" t="s">
        <v>11323</v>
      </c>
      <c r="D9590" t="s">
        <v>11324</v>
      </c>
      <c r="E9590" s="32">
        <f t="shared" si="447"/>
        <v>45628</v>
      </c>
      <c r="F9590" s="51">
        <f t="shared" si="448"/>
        <v>0.41666666666666669</v>
      </c>
      <c r="G9590" s="33">
        <f t="shared" si="449"/>
        <v>45628.416666666664</v>
      </c>
    </row>
    <row r="9591" spans="1:7" x14ac:dyDescent="0.45">
      <c r="A9591">
        <v>0</v>
      </c>
      <c r="B9591">
        <v>0</v>
      </c>
      <c r="C9591" t="s">
        <v>11324</v>
      </c>
      <c r="D9591" t="s">
        <v>11325</v>
      </c>
      <c r="E9591" s="32">
        <f t="shared" si="447"/>
        <v>45628</v>
      </c>
      <c r="F9591" s="51">
        <f t="shared" si="448"/>
        <v>0.4375</v>
      </c>
      <c r="G9591" s="33">
        <f t="shared" si="449"/>
        <v>45628.4375</v>
      </c>
    </row>
    <row r="9592" spans="1:7" x14ac:dyDescent="0.45">
      <c r="A9592">
        <v>0</v>
      </c>
      <c r="B9592">
        <v>0</v>
      </c>
      <c r="C9592" t="s">
        <v>11325</v>
      </c>
      <c r="D9592" t="s">
        <v>11326</v>
      </c>
      <c r="E9592" s="32">
        <f t="shared" si="447"/>
        <v>45628</v>
      </c>
      <c r="F9592" s="51">
        <f t="shared" si="448"/>
        <v>0.45833333333333331</v>
      </c>
      <c r="G9592" s="33">
        <f t="shared" si="449"/>
        <v>45628.458333333336</v>
      </c>
    </row>
    <row r="9593" spans="1:7" x14ac:dyDescent="0.45">
      <c r="A9593">
        <v>0</v>
      </c>
      <c r="B9593">
        <v>0</v>
      </c>
      <c r="C9593" t="s">
        <v>11326</v>
      </c>
      <c r="D9593" t="s">
        <v>11327</v>
      </c>
      <c r="E9593" s="32">
        <f t="shared" si="447"/>
        <v>45628</v>
      </c>
      <c r="F9593" s="51">
        <f t="shared" si="448"/>
        <v>0.47916666666666669</v>
      </c>
      <c r="G9593" s="33">
        <f t="shared" si="449"/>
        <v>45628.479166666664</v>
      </c>
    </row>
    <row r="9594" spans="1:7" x14ac:dyDescent="0.45">
      <c r="A9594">
        <v>0</v>
      </c>
      <c r="B9594">
        <v>0</v>
      </c>
      <c r="C9594" t="s">
        <v>11327</v>
      </c>
      <c r="D9594" t="s">
        <v>11328</v>
      </c>
      <c r="E9594" s="32">
        <f t="shared" si="447"/>
        <v>45628</v>
      </c>
      <c r="F9594" s="51">
        <f t="shared" si="448"/>
        <v>0.5</v>
      </c>
      <c r="G9594" s="33">
        <f t="shared" si="449"/>
        <v>45628.5</v>
      </c>
    </row>
    <row r="9595" spans="1:7" x14ac:dyDescent="0.45">
      <c r="A9595">
        <v>0</v>
      </c>
      <c r="B9595">
        <v>0</v>
      </c>
      <c r="C9595" t="s">
        <v>11328</v>
      </c>
      <c r="D9595" t="s">
        <v>11329</v>
      </c>
      <c r="E9595" s="32">
        <f t="shared" si="447"/>
        <v>45628</v>
      </c>
      <c r="F9595" s="51">
        <f t="shared" si="448"/>
        <v>0.52083333333333337</v>
      </c>
      <c r="G9595" s="33">
        <f t="shared" si="449"/>
        <v>45628.520833333336</v>
      </c>
    </row>
    <row r="9596" spans="1:7" x14ac:dyDescent="0.45">
      <c r="A9596">
        <v>0</v>
      </c>
      <c r="B9596">
        <v>0</v>
      </c>
      <c r="C9596" t="s">
        <v>11329</v>
      </c>
      <c r="D9596" t="s">
        <v>11330</v>
      </c>
      <c r="E9596" s="32">
        <f t="shared" si="447"/>
        <v>45628</v>
      </c>
      <c r="F9596" s="51">
        <f t="shared" si="448"/>
        <v>0.54166666666666663</v>
      </c>
      <c r="G9596" s="33">
        <f t="shared" si="449"/>
        <v>45628.541666666664</v>
      </c>
    </row>
    <row r="9597" spans="1:7" x14ac:dyDescent="0.45">
      <c r="A9597">
        <v>0</v>
      </c>
      <c r="B9597">
        <v>0</v>
      </c>
      <c r="C9597" t="s">
        <v>11330</v>
      </c>
      <c r="D9597" t="s">
        <v>11331</v>
      </c>
      <c r="E9597" s="32">
        <f t="shared" si="447"/>
        <v>45628</v>
      </c>
      <c r="F9597" s="51">
        <f t="shared" si="448"/>
        <v>0.5625</v>
      </c>
      <c r="G9597" s="33">
        <f t="shared" si="449"/>
        <v>45628.5625</v>
      </c>
    </row>
    <row r="9598" spans="1:7" x14ac:dyDescent="0.45">
      <c r="A9598">
        <v>0</v>
      </c>
      <c r="B9598">
        <v>0</v>
      </c>
      <c r="C9598" t="s">
        <v>11331</v>
      </c>
      <c r="D9598" t="s">
        <v>11332</v>
      </c>
      <c r="E9598" s="32">
        <f t="shared" si="447"/>
        <v>45628</v>
      </c>
      <c r="F9598" s="51">
        <f t="shared" si="448"/>
        <v>0.58333333333333337</v>
      </c>
      <c r="G9598" s="33">
        <f t="shared" si="449"/>
        <v>45628.583333333336</v>
      </c>
    </row>
    <row r="9599" spans="1:7" x14ac:dyDescent="0.45">
      <c r="A9599">
        <v>0</v>
      </c>
      <c r="B9599">
        <v>0</v>
      </c>
      <c r="C9599" t="s">
        <v>11332</v>
      </c>
      <c r="D9599" t="s">
        <v>11333</v>
      </c>
      <c r="E9599" s="32">
        <f t="shared" si="447"/>
        <v>45628</v>
      </c>
      <c r="F9599" s="51">
        <f t="shared" si="448"/>
        <v>0.60416666666666663</v>
      </c>
      <c r="G9599" s="33">
        <f t="shared" si="449"/>
        <v>45628.604166666664</v>
      </c>
    </row>
    <row r="9600" spans="1:7" x14ac:dyDescent="0.45">
      <c r="A9600">
        <v>0</v>
      </c>
      <c r="B9600">
        <v>0</v>
      </c>
      <c r="C9600" t="s">
        <v>11333</v>
      </c>
      <c r="D9600" t="s">
        <v>11334</v>
      </c>
      <c r="E9600" s="32">
        <f t="shared" si="447"/>
        <v>45628</v>
      </c>
      <c r="F9600" s="51">
        <f t="shared" si="448"/>
        <v>0.625</v>
      </c>
      <c r="G9600" s="33">
        <f t="shared" si="449"/>
        <v>45628.625</v>
      </c>
    </row>
    <row r="9601" spans="1:7" x14ac:dyDescent="0.45">
      <c r="A9601">
        <v>0.15709999999999999</v>
      </c>
      <c r="B9601">
        <v>0.94</v>
      </c>
      <c r="C9601" t="s">
        <v>11334</v>
      </c>
      <c r="D9601" t="s">
        <v>11335</v>
      </c>
      <c r="E9601" s="32">
        <f t="shared" si="447"/>
        <v>45628</v>
      </c>
      <c r="F9601" s="51">
        <f t="shared" si="448"/>
        <v>0.64583333333333337</v>
      </c>
      <c r="G9601" s="33">
        <f t="shared" si="449"/>
        <v>45628.645833333336</v>
      </c>
    </row>
    <row r="9602" spans="1:7" x14ac:dyDescent="0.45">
      <c r="A9602">
        <v>2.6032000000000002</v>
      </c>
      <c r="B9602">
        <v>15.53</v>
      </c>
      <c r="C9602" t="s">
        <v>11335</v>
      </c>
      <c r="D9602" t="s">
        <v>11336</v>
      </c>
      <c r="E9602" s="32">
        <f t="shared" si="447"/>
        <v>45628</v>
      </c>
      <c r="F9602" s="51">
        <f t="shared" si="448"/>
        <v>0.66666666666666663</v>
      </c>
      <c r="G9602" s="33">
        <f t="shared" si="449"/>
        <v>45628.666666666664</v>
      </c>
    </row>
    <row r="9603" spans="1:7" x14ac:dyDescent="0.45">
      <c r="A9603">
        <v>2.0646</v>
      </c>
      <c r="B9603">
        <v>12.32</v>
      </c>
      <c r="C9603" t="s">
        <v>11336</v>
      </c>
      <c r="D9603" t="s">
        <v>11337</v>
      </c>
      <c r="E9603" s="32">
        <f t="shared" si="447"/>
        <v>45628</v>
      </c>
      <c r="F9603" s="51">
        <f t="shared" si="448"/>
        <v>0.6875</v>
      </c>
      <c r="G9603" s="33">
        <f t="shared" si="449"/>
        <v>45628.6875</v>
      </c>
    </row>
    <row r="9604" spans="1:7" x14ac:dyDescent="0.45">
      <c r="A9604">
        <v>0.59470000000000001</v>
      </c>
      <c r="B9604">
        <v>3.55</v>
      </c>
      <c r="C9604" t="s">
        <v>11337</v>
      </c>
      <c r="D9604" t="s">
        <v>11338</v>
      </c>
      <c r="E9604" s="32">
        <f t="shared" ref="E9604:E9667" si="450">DATE(MID(C9604,2,4),MID(C9604,7,2),MID(C9604,10,2))</f>
        <v>45628</v>
      </c>
      <c r="F9604" s="51">
        <f t="shared" ref="F9604:F9667" si="451">TIME(MID(C9604,13,2),MID(C9604,16,2),0)</f>
        <v>0.70833333333333337</v>
      </c>
      <c r="G9604" s="33">
        <f t="shared" ref="G9604:G9667" si="452">E9604+F9604</f>
        <v>45628.708333333336</v>
      </c>
    </row>
    <row r="9605" spans="1:7" x14ac:dyDescent="0.45">
      <c r="A9605">
        <v>0.46</v>
      </c>
      <c r="B9605">
        <v>2.74</v>
      </c>
      <c r="C9605" t="s">
        <v>11338</v>
      </c>
      <c r="D9605" t="s">
        <v>11339</v>
      </c>
      <c r="E9605" s="32">
        <f t="shared" si="450"/>
        <v>45628</v>
      </c>
      <c r="F9605" s="51">
        <f t="shared" si="451"/>
        <v>0.72916666666666663</v>
      </c>
      <c r="G9605" s="33">
        <f t="shared" si="452"/>
        <v>45628.729166666664</v>
      </c>
    </row>
    <row r="9606" spans="1:7" x14ac:dyDescent="0.45">
      <c r="A9606">
        <v>0.46</v>
      </c>
      <c r="B9606">
        <v>2.74</v>
      </c>
      <c r="C9606" t="s">
        <v>11339</v>
      </c>
      <c r="D9606" t="s">
        <v>11340</v>
      </c>
      <c r="E9606" s="32">
        <f t="shared" si="450"/>
        <v>45628</v>
      </c>
      <c r="F9606" s="51">
        <f t="shared" si="451"/>
        <v>0.75</v>
      </c>
      <c r="G9606" s="33">
        <f t="shared" si="452"/>
        <v>45628.75</v>
      </c>
    </row>
    <row r="9607" spans="1:7" x14ac:dyDescent="0.45">
      <c r="A9607">
        <v>1.3128</v>
      </c>
      <c r="B9607">
        <v>7.83</v>
      </c>
      <c r="C9607" t="s">
        <v>11340</v>
      </c>
      <c r="D9607" t="s">
        <v>11341</v>
      </c>
      <c r="E9607" s="32">
        <f t="shared" si="450"/>
        <v>45628</v>
      </c>
      <c r="F9607" s="51">
        <f t="shared" si="451"/>
        <v>0.77083333333333337</v>
      </c>
      <c r="G9607" s="33">
        <f t="shared" si="452"/>
        <v>45628.770833333336</v>
      </c>
    </row>
    <row r="9608" spans="1:7" x14ac:dyDescent="0.45">
      <c r="A9608">
        <v>2.6930000000000001</v>
      </c>
      <c r="B9608">
        <v>16.07</v>
      </c>
      <c r="C9608" t="s">
        <v>11341</v>
      </c>
      <c r="D9608" t="s">
        <v>11342</v>
      </c>
      <c r="E9608" s="32">
        <f t="shared" si="450"/>
        <v>45628</v>
      </c>
      <c r="F9608" s="51">
        <f t="shared" si="451"/>
        <v>0.79166666666666663</v>
      </c>
      <c r="G9608" s="33">
        <f t="shared" si="452"/>
        <v>45628.791666666664</v>
      </c>
    </row>
    <row r="9609" spans="1:7" x14ac:dyDescent="0.45">
      <c r="A9609">
        <v>1.1556999999999999</v>
      </c>
      <c r="B9609">
        <v>6.89</v>
      </c>
      <c r="C9609" t="s">
        <v>11342</v>
      </c>
      <c r="D9609" t="s">
        <v>11343</v>
      </c>
      <c r="E9609" s="32">
        <f t="shared" si="450"/>
        <v>45628</v>
      </c>
      <c r="F9609" s="51">
        <f t="shared" si="451"/>
        <v>0.8125</v>
      </c>
      <c r="G9609" s="33">
        <f t="shared" si="452"/>
        <v>45628.8125</v>
      </c>
    </row>
    <row r="9610" spans="1:7" x14ac:dyDescent="0.45">
      <c r="A9610">
        <v>2.1656</v>
      </c>
      <c r="B9610">
        <v>12.92</v>
      </c>
      <c r="C9610" t="s">
        <v>11343</v>
      </c>
      <c r="D9610" t="s">
        <v>11344</v>
      </c>
      <c r="E9610" s="32">
        <f t="shared" si="450"/>
        <v>45628</v>
      </c>
      <c r="F9610" s="51">
        <f t="shared" si="451"/>
        <v>0.83333333333333337</v>
      </c>
      <c r="G9610" s="33">
        <f t="shared" si="452"/>
        <v>45628.833333333336</v>
      </c>
    </row>
    <row r="9611" spans="1:7" x14ac:dyDescent="0.45">
      <c r="A9611">
        <v>1.0884</v>
      </c>
      <c r="B9611">
        <v>6.49</v>
      </c>
      <c r="C9611" t="s">
        <v>11344</v>
      </c>
      <c r="D9611" t="s">
        <v>11345</v>
      </c>
      <c r="E9611" s="32">
        <f t="shared" si="450"/>
        <v>45628</v>
      </c>
      <c r="F9611" s="51">
        <f t="shared" si="451"/>
        <v>0.85416666666666663</v>
      </c>
      <c r="G9611" s="33">
        <f t="shared" si="452"/>
        <v>45628.854166666664</v>
      </c>
    </row>
    <row r="9612" spans="1:7" x14ac:dyDescent="0.45">
      <c r="A9612">
        <v>1.6157999999999999</v>
      </c>
      <c r="B9612">
        <v>9.64</v>
      </c>
      <c r="C9612" t="s">
        <v>11345</v>
      </c>
      <c r="D9612" t="s">
        <v>11346</v>
      </c>
      <c r="E9612" s="32">
        <f t="shared" si="450"/>
        <v>45628</v>
      </c>
      <c r="F9612" s="51">
        <f t="shared" si="451"/>
        <v>0.875</v>
      </c>
      <c r="G9612" s="33">
        <f t="shared" si="452"/>
        <v>45628.875</v>
      </c>
    </row>
    <row r="9613" spans="1:7" x14ac:dyDescent="0.45">
      <c r="A9613">
        <v>0.98740000000000006</v>
      </c>
      <c r="B9613">
        <v>5.89</v>
      </c>
      <c r="C9613" t="s">
        <v>11346</v>
      </c>
      <c r="D9613" t="s">
        <v>11347</v>
      </c>
      <c r="E9613" s="32">
        <f t="shared" si="450"/>
        <v>45628</v>
      </c>
      <c r="F9613" s="51">
        <f t="shared" si="451"/>
        <v>0.89583333333333337</v>
      </c>
      <c r="G9613" s="33">
        <f t="shared" si="452"/>
        <v>45628.895833333336</v>
      </c>
    </row>
    <row r="9614" spans="1:7" x14ac:dyDescent="0.45">
      <c r="A9614">
        <v>1.6157999999999999</v>
      </c>
      <c r="B9614">
        <v>9.64</v>
      </c>
      <c r="C9614" t="s">
        <v>11347</v>
      </c>
      <c r="D9614" t="s">
        <v>11348</v>
      </c>
      <c r="E9614" s="32">
        <f t="shared" si="450"/>
        <v>45628</v>
      </c>
      <c r="F9614" s="51">
        <f t="shared" si="451"/>
        <v>0.91666666666666663</v>
      </c>
      <c r="G9614" s="33">
        <f t="shared" si="452"/>
        <v>45628.916666666664</v>
      </c>
    </row>
    <row r="9615" spans="1:7" x14ac:dyDescent="0.45">
      <c r="A9615">
        <v>0.80789999999999995</v>
      </c>
      <c r="B9615">
        <v>4.82</v>
      </c>
      <c r="C9615" t="s">
        <v>11348</v>
      </c>
      <c r="D9615" t="s">
        <v>11349</v>
      </c>
      <c r="E9615" s="32">
        <f t="shared" si="450"/>
        <v>45628</v>
      </c>
      <c r="F9615" s="51">
        <f t="shared" si="451"/>
        <v>0.9375</v>
      </c>
      <c r="G9615" s="33">
        <f t="shared" si="452"/>
        <v>45628.9375</v>
      </c>
    </row>
    <row r="9616" spans="1:7" x14ac:dyDescent="0.45">
      <c r="A9616">
        <v>0</v>
      </c>
      <c r="B9616">
        <v>0</v>
      </c>
      <c r="C9616" t="s">
        <v>11349</v>
      </c>
      <c r="D9616" t="s">
        <v>11350</v>
      </c>
      <c r="E9616" s="32">
        <f t="shared" si="450"/>
        <v>45628</v>
      </c>
      <c r="F9616" s="51">
        <f t="shared" si="451"/>
        <v>0.95833333333333337</v>
      </c>
      <c r="G9616" s="33">
        <f t="shared" si="452"/>
        <v>45628.958333333336</v>
      </c>
    </row>
    <row r="9617" spans="1:7" x14ac:dyDescent="0.45">
      <c r="A9617">
        <v>0.26929999999999998</v>
      </c>
      <c r="B9617">
        <v>1.61</v>
      </c>
      <c r="C9617" t="s">
        <v>11350</v>
      </c>
      <c r="D9617" t="s">
        <v>9036</v>
      </c>
      <c r="E9617" s="32">
        <f t="shared" si="450"/>
        <v>45628</v>
      </c>
      <c r="F9617" s="51">
        <f t="shared" si="451"/>
        <v>0.97916666666666663</v>
      </c>
      <c r="G9617" s="33">
        <f t="shared" si="452"/>
        <v>45628.979166666664</v>
      </c>
    </row>
    <row r="9618" spans="1:7" x14ac:dyDescent="0.45">
      <c r="A9618">
        <v>0.20200000000000001</v>
      </c>
      <c r="B9618">
        <v>1.21</v>
      </c>
      <c r="C9618" t="s">
        <v>9036</v>
      </c>
      <c r="D9618" t="s">
        <v>9037</v>
      </c>
      <c r="E9618" s="32">
        <f t="shared" si="450"/>
        <v>45629</v>
      </c>
      <c r="F9618" s="51">
        <f t="shared" si="451"/>
        <v>0</v>
      </c>
      <c r="G9618" s="33">
        <f t="shared" si="452"/>
        <v>45629</v>
      </c>
    </row>
    <row r="9619" spans="1:7" x14ac:dyDescent="0.45">
      <c r="A9619">
        <v>0</v>
      </c>
      <c r="B9619">
        <v>0</v>
      </c>
      <c r="C9619" t="s">
        <v>9037</v>
      </c>
      <c r="D9619" t="s">
        <v>9038</v>
      </c>
      <c r="E9619" s="32">
        <f t="shared" si="450"/>
        <v>45629</v>
      </c>
      <c r="F9619" s="51">
        <f t="shared" si="451"/>
        <v>2.0833333333333332E-2</v>
      </c>
      <c r="G9619" s="33">
        <f t="shared" si="452"/>
        <v>45629.020833333336</v>
      </c>
    </row>
    <row r="9620" spans="1:7" x14ac:dyDescent="0.45">
      <c r="A9620">
        <v>0</v>
      </c>
      <c r="B9620">
        <v>0</v>
      </c>
      <c r="C9620" t="s">
        <v>9038</v>
      </c>
      <c r="D9620" t="s">
        <v>9039</v>
      </c>
      <c r="E9620" s="32">
        <f t="shared" si="450"/>
        <v>45629</v>
      </c>
      <c r="F9620" s="51">
        <f t="shared" si="451"/>
        <v>4.1666666666666664E-2</v>
      </c>
      <c r="G9620" s="33">
        <f t="shared" si="452"/>
        <v>45629.041666666664</v>
      </c>
    </row>
    <row r="9621" spans="1:7" x14ac:dyDescent="0.45">
      <c r="A9621">
        <v>0</v>
      </c>
      <c r="B9621">
        <v>0</v>
      </c>
      <c r="C9621" t="s">
        <v>9039</v>
      </c>
      <c r="D9621" t="s">
        <v>9040</v>
      </c>
      <c r="E9621" s="32">
        <f t="shared" si="450"/>
        <v>45629</v>
      </c>
      <c r="F9621" s="51">
        <f t="shared" si="451"/>
        <v>6.25E-2</v>
      </c>
      <c r="G9621" s="33">
        <f t="shared" si="452"/>
        <v>45629.0625</v>
      </c>
    </row>
    <row r="9622" spans="1:7" x14ac:dyDescent="0.45">
      <c r="A9622">
        <v>0</v>
      </c>
      <c r="B9622">
        <v>0</v>
      </c>
      <c r="C9622" t="s">
        <v>9040</v>
      </c>
      <c r="D9622" t="s">
        <v>9041</v>
      </c>
      <c r="E9622" s="32">
        <f t="shared" si="450"/>
        <v>45629</v>
      </c>
      <c r="F9622" s="51">
        <f t="shared" si="451"/>
        <v>8.3333333333333329E-2</v>
      </c>
      <c r="G9622" s="33">
        <f t="shared" si="452"/>
        <v>45629.083333333336</v>
      </c>
    </row>
    <row r="9623" spans="1:7" x14ac:dyDescent="0.45">
      <c r="A9623">
        <v>0</v>
      </c>
      <c r="B9623">
        <v>0</v>
      </c>
      <c r="C9623" t="s">
        <v>9041</v>
      </c>
      <c r="D9623" t="s">
        <v>9042</v>
      </c>
      <c r="E9623" s="32">
        <f t="shared" si="450"/>
        <v>45629</v>
      </c>
      <c r="F9623" s="51">
        <f t="shared" si="451"/>
        <v>0.10416666666666667</v>
      </c>
      <c r="G9623" s="33">
        <f t="shared" si="452"/>
        <v>45629.104166666664</v>
      </c>
    </row>
    <row r="9624" spans="1:7" x14ac:dyDescent="0.45">
      <c r="A9624">
        <v>0</v>
      </c>
      <c r="B9624">
        <v>0</v>
      </c>
      <c r="C9624" t="s">
        <v>9042</v>
      </c>
      <c r="D9624" t="s">
        <v>9043</v>
      </c>
      <c r="E9624" s="32">
        <f t="shared" si="450"/>
        <v>45629</v>
      </c>
      <c r="F9624" s="51">
        <f t="shared" si="451"/>
        <v>0.125</v>
      </c>
      <c r="G9624" s="33">
        <f t="shared" si="452"/>
        <v>45629.125</v>
      </c>
    </row>
    <row r="9625" spans="1:7" x14ac:dyDescent="0.45">
      <c r="A9625">
        <v>0</v>
      </c>
      <c r="B9625">
        <v>0</v>
      </c>
      <c r="C9625" t="s">
        <v>9043</v>
      </c>
      <c r="D9625" t="s">
        <v>9044</v>
      </c>
      <c r="E9625" s="32">
        <f t="shared" si="450"/>
        <v>45629</v>
      </c>
      <c r="F9625" s="51">
        <f t="shared" si="451"/>
        <v>0.14583333333333334</v>
      </c>
      <c r="G9625" s="33">
        <f t="shared" si="452"/>
        <v>45629.145833333336</v>
      </c>
    </row>
    <row r="9626" spans="1:7" x14ac:dyDescent="0.45">
      <c r="A9626">
        <v>0</v>
      </c>
      <c r="B9626">
        <v>0</v>
      </c>
      <c r="C9626" t="s">
        <v>9044</v>
      </c>
      <c r="D9626" t="s">
        <v>9045</v>
      </c>
      <c r="E9626" s="32">
        <f t="shared" si="450"/>
        <v>45629</v>
      </c>
      <c r="F9626" s="51">
        <f t="shared" si="451"/>
        <v>0.16666666666666666</v>
      </c>
      <c r="G9626" s="33">
        <f t="shared" si="452"/>
        <v>45629.166666666664</v>
      </c>
    </row>
    <row r="9627" spans="1:7" x14ac:dyDescent="0.45">
      <c r="A9627">
        <v>0</v>
      </c>
      <c r="B9627">
        <v>0</v>
      </c>
      <c r="C9627" t="s">
        <v>9045</v>
      </c>
      <c r="D9627" t="s">
        <v>9046</v>
      </c>
      <c r="E9627" s="32">
        <f t="shared" si="450"/>
        <v>45629</v>
      </c>
      <c r="F9627" s="51">
        <f t="shared" si="451"/>
        <v>0.1875</v>
      </c>
      <c r="G9627" s="33">
        <f t="shared" si="452"/>
        <v>45629.1875</v>
      </c>
    </row>
    <row r="9628" spans="1:7" x14ac:dyDescent="0.45">
      <c r="A9628">
        <v>0</v>
      </c>
      <c r="B9628">
        <v>0</v>
      </c>
      <c r="C9628" t="s">
        <v>9046</v>
      </c>
      <c r="D9628" t="s">
        <v>9047</v>
      </c>
      <c r="E9628" s="32">
        <f t="shared" si="450"/>
        <v>45629</v>
      </c>
      <c r="F9628" s="51">
        <f t="shared" si="451"/>
        <v>0.20833333333333334</v>
      </c>
      <c r="G9628" s="33">
        <f t="shared" si="452"/>
        <v>45629.208333333336</v>
      </c>
    </row>
    <row r="9629" spans="1:7" x14ac:dyDescent="0.45">
      <c r="A9629">
        <v>0</v>
      </c>
      <c r="B9629">
        <v>0</v>
      </c>
      <c r="C9629" t="s">
        <v>9047</v>
      </c>
      <c r="D9629" t="s">
        <v>9048</v>
      </c>
      <c r="E9629" s="32">
        <f t="shared" si="450"/>
        <v>45629</v>
      </c>
      <c r="F9629" s="51">
        <f t="shared" si="451"/>
        <v>0.22916666666666666</v>
      </c>
      <c r="G9629" s="33">
        <f t="shared" si="452"/>
        <v>45629.229166666664</v>
      </c>
    </row>
    <row r="9630" spans="1:7" x14ac:dyDescent="0.45">
      <c r="A9630">
        <v>0</v>
      </c>
      <c r="B9630">
        <v>0</v>
      </c>
      <c r="C9630" t="s">
        <v>9048</v>
      </c>
      <c r="D9630" t="s">
        <v>9049</v>
      </c>
      <c r="E9630" s="32">
        <f t="shared" si="450"/>
        <v>45629</v>
      </c>
      <c r="F9630" s="51">
        <f t="shared" si="451"/>
        <v>0.25</v>
      </c>
      <c r="G9630" s="33">
        <f t="shared" si="452"/>
        <v>45629.25</v>
      </c>
    </row>
    <row r="9631" spans="1:7" x14ac:dyDescent="0.45">
      <c r="A9631">
        <v>0</v>
      </c>
      <c r="B9631">
        <v>0</v>
      </c>
      <c r="C9631" t="s">
        <v>9049</v>
      </c>
      <c r="D9631" t="s">
        <v>9050</v>
      </c>
      <c r="E9631" s="32">
        <f t="shared" si="450"/>
        <v>45629</v>
      </c>
      <c r="F9631" s="51">
        <f t="shared" si="451"/>
        <v>0.27083333333333331</v>
      </c>
      <c r="G9631" s="33">
        <f t="shared" si="452"/>
        <v>45629.270833333336</v>
      </c>
    </row>
    <row r="9632" spans="1:7" x14ac:dyDescent="0.45">
      <c r="A9632">
        <v>0.10100000000000001</v>
      </c>
      <c r="B9632">
        <v>0.6</v>
      </c>
      <c r="C9632" t="s">
        <v>9050</v>
      </c>
      <c r="D9632" t="s">
        <v>9051</v>
      </c>
      <c r="E9632" s="32">
        <f t="shared" si="450"/>
        <v>45629</v>
      </c>
      <c r="F9632" s="51">
        <f t="shared" si="451"/>
        <v>0.29166666666666669</v>
      </c>
      <c r="G9632" s="33">
        <f t="shared" si="452"/>
        <v>45629.291666666664</v>
      </c>
    </row>
    <row r="9633" spans="1:7" x14ac:dyDescent="0.45">
      <c r="A9633">
        <v>3.1867000000000001</v>
      </c>
      <c r="B9633">
        <v>19.010000000000002</v>
      </c>
      <c r="C9633" t="s">
        <v>9051</v>
      </c>
      <c r="D9633" t="s">
        <v>9052</v>
      </c>
      <c r="E9633" s="32">
        <f t="shared" si="450"/>
        <v>45629</v>
      </c>
      <c r="F9633" s="51">
        <f t="shared" si="451"/>
        <v>0.3125</v>
      </c>
      <c r="G9633" s="33">
        <f t="shared" si="452"/>
        <v>45629.3125</v>
      </c>
    </row>
    <row r="9634" spans="1:7" x14ac:dyDescent="0.45">
      <c r="A9634">
        <v>1.4475</v>
      </c>
      <c r="B9634">
        <v>8.64</v>
      </c>
      <c r="C9634" t="s">
        <v>9052</v>
      </c>
      <c r="D9634" t="s">
        <v>9053</v>
      </c>
      <c r="E9634" s="32">
        <f t="shared" si="450"/>
        <v>45629</v>
      </c>
      <c r="F9634" s="51">
        <f t="shared" si="451"/>
        <v>0.33333333333333331</v>
      </c>
      <c r="G9634" s="33">
        <f t="shared" si="452"/>
        <v>45629.333333333336</v>
      </c>
    </row>
    <row r="9635" spans="1:7" x14ac:dyDescent="0.45">
      <c r="A9635">
        <v>1.7168000000000001</v>
      </c>
      <c r="B9635">
        <v>10.24</v>
      </c>
      <c r="C9635" t="s">
        <v>9053</v>
      </c>
      <c r="D9635" t="s">
        <v>9054</v>
      </c>
      <c r="E9635" s="32">
        <f t="shared" si="450"/>
        <v>45629</v>
      </c>
      <c r="F9635" s="51">
        <f t="shared" si="451"/>
        <v>0.35416666666666669</v>
      </c>
      <c r="G9635" s="33">
        <f t="shared" si="452"/>
        <v>45629.354166666664</v>
      </c>
    </row>
    <row r="9636" spans="1:7" x14ac:dyDescent="0.45">
      <c r="A9636">
        <v>2.5022000000000002</v>
      </c>
      <c r="B9636">
        <v>14.93</v>
      </c>
      <c r="C9636" t="s">
        <v>9054</v>
      </c>
      <c r="D9636" t="s">
        <v>9055</v>
      </c>
      <c r="E9636" s="32">
        <f t="shared" si="450"/>
        <v>45629</v>
      </c>
      <c r="F9636" s="51">
        <f t="shared" si="451"/>
        <v>0.375</v>
      </c>
      <c r="G9636" s="33">
        <f t="shared" si="452"/>
        <v>45629.375</v>
      </c>
    </row>
    <row r="9637" spans="1:7" x14ac:dyDescent="0.45">
      <c r="A9637">
        <v>0.83030000000000004</v>
      </c>
      <c r="B9637">
        <v>4.95</v>
      </c>
      <c r="C9637" t="s">
        <v>9055</v>
      </c>
      <c r="D9637" t="s">
        <v>9056</v>
      </c>
      <c r="E9637" s="32">
        <f t="shared" si="450"/>
        <v>45629</v>
      </c>
      <c r="F9637" s="51">
        <f t="shared" si="451"/>
        <v>0.39583333333333331</v>
      </c>
      <c r="G9637" s="33">
        <f t="shared" si="452"/>
        <v>45629.395833333336</v>
      </c>
    </row>
    <row r="9638" spans="1:7" x14ac:dyDescent="0.45">
      <c r="A9638">
        <v>0.50490000000000002</v>
      </c>
      <c r="B9638">
        <v>3.01</v>
      </c>
      <c r="C9638" t="s">
        <v>9056</v>
      </c>
      <c r="D9638" t="s">
        <v>9057</v>
      </c>
      <c r="E9638" s="32">
        <f t="shared" si="450"/>
        <v>45629</v>
      </c>
      <c r="F9638" s="51">
        <f t="shared" si="451"/>
        <v>0.41666666666666669</v>
      </c>
      <c r="G9638" s="33">
        <f t="shared" si="452"/>
        <v>45629.416666666664</v>
      </c>
    </row>
    <row r="9639" spans="1:7" x14ac:dyDescent="0.45">
      <c r="A9639">
        <v>0.53859999999999997</v>
      </c>
      <c r="B9639">
        <v>3.21</v>
      </c>
      <c r="C9639" t="s">
        <v>9057</v>
      </c>
      <c r="D9639" t="s">
        <v>9058</v>
      </c>
      <c r="E9639" s="32">
        <f t="shared" si="450"/>
        <v>45629</v>
      </c>
      <c r="F9639" s="51">
        <f t="shared" si="451"/>
        <v>0.4375</v>
      </c>
      <c r="G9639" s="33">
        <f t="shared" si="452"/>
        <v>45629.4375</v>
      </c>
    </row>
    <row r="9640" spans="1:7" x14ac:dyDescent="0.45">
      <c r="A9640">
        <v>0.53859999999999997</v>
      </c>
      <c r="B9640">
        <v>3.21</v>
      </c>
      <c r="C9640" t="s">
        <v>9058</v>
      </c>
      <c r="D9640" t="s">
        <v>9059</v>
      </c>
      <c r="E9640" s="32">
        <f t="shared" si="450"/>
        <v>45629</v>
      </c>
      <c r="F9640" s="51">
        <f t="shared" si="451"/>
        <v>0.45833333333333331</v>
      </c>
      <c r="G9640" s="33">
        <f t="shared" si="452"/>
        <v>45629.458333333336</v>
      </c>
    </row>
    <row r="9641" spans="1:7" x14ac:dyDescent="0.45">
      <c r="A9641">
        <v>0.52739999999999998</v>
      </c>
      <c r="B9641">
        <v>3.15</v>
      </c>
      <c r="C9641" t="s">
        <v>9059</v>
      </c>
      <c r="D9641" t="s">
        <v>9060</v>
      </c>
      <c r="E9641" s="32">
        <f t="shared" si="450"/>
        <v>45629</v>
      </c>
      <c r="F9641" s="51">
        <f t="shared" si="451"/>
        <v>0.47916666666666669</v>
      </c>
      <c r="G9641" s="33">
        <f t="shared" si="452"/>
        <v>45629.479166666664</v>
      </c>
    </row>
    <row r="9642" spans="1:7" x14ac:dyDescent="0.45">
      <c r="A9642">
        <v>0.4713</v>
      </c>
      <c r="B9642">
        <v>2.81</v>
      </c>
      <c r="C9642" t="s">
        <v>9060</v>
      </c>
      <c r="D9642" t="s">
        <v>9061</v>
      </c>
      <c r="E9642" s="32">
        <f t="shared" si="450"/>
        <v>45629</v>
      </c>
      <c r="F9642" s="51">
        <f t="shared" si="451"/>
        <v>0.5</v>
      </c>
      <c r="G9642" s="33">
        <f t="shared" si="452"/>
        <v>45629.5</v>
      </c>
    </row>
    <row r="9643" spans="1:7" x14ac:dyDescent="0.45">
      <c r="A9643">
        <v>0.63959999999999995</v>
      </c>
      <c r="B9643">
        <v>3.82</v>
      </c>
      <c r="C9643" t="s">
        <v>9061</v>
      </c>
      <c r="D9643" t="s">
        <v>9062</v>
      </c>
      <c r="E9643" s="32">
        <f t="shared" si="450"/>
        <v>45629</v>
      </c>
      <c r="F9643" s="51">
        <f t="shared" si="451"/>
        <v>0.52083333333333337</v>
      </c>
      <c r="G9643" s="33">
        <f t="shared" si="452"/>
        <v>45629.520833333336</v>
      </c>
    </row>
    <row r="9644" spans="1:7" x14ac:dyDescent="0.45">
      <c r="A9644">
        <v>1.5371999999999999</v>
      </c>
      <c r="B9644">
        <v>9.17</v>
      </c>
      <c r="C9644" t="s">
        <v>9062</v>
      </c>
      <c r="D9644" t="s">
        <v>9063</v>
      </c>
      <c r="E9644" s="32">
        <f t="shared" si="450"/>
        <v>45629</v>
      </c>
      <c r="F9644" s="51">
        <f t="shared" si="451"/>
        <v>0.54166666666666663</v>
      </c>
      <c r="G9644" s="33">
        <f t="shared" si="452"/>
        <v>45629.541666666664</v>
      </c>
    </row>
    <row r="9645" spans="1:7" x14ac:dyDescent="0.45">
      <c r="A9645">
        <v>1.0323</v>
      </c>
      <c r="B9645">
        <v>6.16</v>
      </c>
      <c r="C9645" t="s">
        <v>9063</v>
      </c>
      <c r="D9645" t="s">
        <v>9064</v>
      </c>
      <c r="E9645" s="32">
        <f t="shared" si="450"/>
        <v>45629</v>
      </c>
      <c r="F9645" s="51">
        <f t="shared" si="451"/>
        <v>0.5625</v>
      </c>
      <c r="G9645" s="33">
        <f t="shared" si="452"/>
        <v>45629.5625</v>
      </c>
    </row>
    <row r="9646" spans="1:7" x14ac:dyDescent="0.45">
      <c r="A9646">
        <v>0.61709999999999998</v>
      </c>
      <c r="B9646">
        <v>3.68</v>
      </c>
      <c r="C9646" t="s">
        <v>9064</v>
      </c>
      <c r="D9646" t="s">
        <v>9065</v>
      </c>
      <c r="E9646" s="32">
        <f t="shared" si="450"/>
        <v>45629</v>
      </c>
      <c r="F9646" s="51">
        <f t="shared" si="451"/>
        <v>0.58333333333333337</v>
      </c>
      <c r="G9646" s="33">
        <f t="shared" si="452"/>
        <v>45629.583333333336</v>
      </c>
    </row>
    <row r="9647" spans="1:7" x14ac:dyDescent="0.45">
      <c r="A9647">
        <v>0</v>
      </c>
      <c r="B9647">
        <v>0</v>
      </c>
      <c r="C9647" t="s">
        <v>9065</v>
      </c>
      <c r="D9647" t="s">
        <v>9066</v>
      </c>
      <c r="E9647" s="32">
        <f t="shared" si="450"/>
        <v>45629</v>
      </c>
      <c r="F9647" s="51">
        <f t="shared" si="451"/>
        <v>0.60416666666666663</v>
      </c>
      <c r="G9647" s="33">
        <f t="shared" si="452"/>
        <v>45629.604166666664</v>
      </c>
    </row>
    <row r="9648" spans="1:7" x14ac:dyDescent="0.45">
      <c r="A9648">
        <v>1.4361999999999999</v>
      </c>
      <c r="B9648">
        <v>8.57</v>
      </c>
      <c r="C9648" t="s">
        <v>9066</v>
      </c>
      <c r="D9648" t="s">
        <v>9067</v>
      </c>
      <c r="E9648" s="32">
        <f t="shared" si="450"/>
        <v>45629</v>
      </c>
      <c r="F9648" s="51">
        <f t="shared" si="451"/>
        <v>0.625</v>
      </c>
      <c r="G9648" s="33">
        <f t="shared" si="452"/>
        <v>45629.625</v>
      </c>
    </row>
    <row r="9649" spans="1:7" x14ac:dyDescent="0.45">
      <c r="A9649">
        <v>0.86399999999999999</v>
      </c>
      <c r="B9649">
        <v>5.15</v>
      </c>
      <c r="C9649" t="s">
        <v>9067</v>
      </c>
      <c r="D9649" t="s">
        <v>9068</v>
      </c>
      <c r="E9649" s="32">
        <f t="shared" si="450"/>
        <v>45629</v>
      </c>
      <c r="F9649" s="51">
        <f t="shared" si="451"/>
        <v>0.64583333333333337</v>
      </c>
      <c r="G9649" s="33">
        <f t="shared" si="452"/>
        <v>45629.645833333336</v>
      </c>
    </row>
    <row r="9650" spans="1:7" x14ac:dyDescent="0.45">
      <c r="A9650">
        <v>1.0323</v>
      </c>
      <c r="B9650">
        <v>6.16</v>
      </c>
      <c r="C9650" t="s">
        <v>9068</v>
      </c>
      <c r="D9650" t="s">
        <v>9069</v>
      </c>
      <c r="E9650" s="32">
        <f t="shared" si="450"/>
        <v>45629</v>
      </c>
      <c r="F9650" s="51">
        <f t="shared" si="451"/>
        <v>0.66666666666666663</v>
      </c>
      <c r="G9650" s="33">
        <f t="shared" si="452"/>
        <v>45629.666666666664</v>
      </c>
    </row>
    <row r="9651" spans="1:7" x14ac:dyDescent="0.45">
      <c r="A9651">
        <v>2.7265999999999999</v>
      </c>
      <c r="B9651">
        <v>16.27</v>
      </c>
      <c r="C9651" t="s">
        <v>9069</v>
      </c>
      <c r="D9651" t="s">
        <v>9070</v>
      </c>
      <c r="E9651" s="32">
        <f t="shared" si="450"/>
        <v>45629</v>
      </c>
      <c r="F9651" s="51">
        <f t="shared" si="451"/>
        <v>0.6875</v>
      </c>
      <c r="G9651" s="33">
        <f t="shared" si="452"/>
        <v>45629.6875</v>
      </c>
    </row>
    <row r="9652" spans="1:7" x14ac:dyDescent="0.45">
      <c r="A9652">
        <v>1.6942999999999999</v>
      </c>
      <c r="B9652">
        <v>10.11</v>
      </c>
      <c r="C9652" t="s">
        <v>9070</v>
      </c>
      <c r="D9652" t="s">
        <v>9071</v>
      </c>
      <c r="E9652" s="32">
        <f t="shared" si="450"/>
        <v>45629</v>
      </c>
      <c r="F9652" s="51">
        <f t="shared" si="451"/>
        <v>0.70833333333333337</v>
      </c>
      <c r="G9652" s="33">
        <f t="shared" si="452"/>
        <v>45629.708333333336</v>
      </c>
    </row>
    <row r="9653" spans="1:7" x14ac:dyDescent="0.45">
      <c r="A9653">
        <v>1.6607000000000001</v>
      </c>
      <c r="B9653">
        <v>9.91</v>
      </c>
      <c r="C9653" t="s">
        <v>9071</v>
      </c>
      <c r="D9653" t="s">
        <v>9072</v>
      </c>
      <c r="E9653" s="32">
        <f t="shared" si="450"/>
        <v>45629</v>
      </c>
      <c r="F9653" s="51">
        <f t="shared" si="451"/>
        <v>0.72916666666666663</v>
      </c>
      <c r="G9653" s="33">
        <f t="shared" si="452"/>
        <v>45629.729166666664</v>
      </c>
    </row>
    <row r="9654" spans="1:7" x14ac:dyDescent="0.45">
      <c r="A9654">
        <v>1.3689</v>
      </c>
      <c r="B9654">
        <v>8.17</v>
      </c>
      <c r="C9654" t="s">
        <v>9072</v>
      </c>
      <c r="D9654" t="s">
        <v>9073</v>
      </c>
      <c r="E9654" s="32">
        <f t="shared" si="450"/>
        <v>45629</v>
      </c>
      <c r="F9654" s="51">
        <f t="shared" si="451"/>
        <v>0.75</v>
      </c>
      <c r="G9654" s="33">
        <f t="shared" si="452"/>
        <v>45629.75</v>
      </c>
    </row>
    <row r="9655" spans="1:7" x14ac:dyDescent="0.45">
      <c r="A9655">
        <v>1.9973000000000001</v>
      </c>
      <c r="B9655">
        <v>11.92</v>
      </c>
      <c r="C9655" t="s">
        <v>9073</v>
      </c>
      <c r="D9655" t="s">
        <v>9074</v>
      </c>
      <c r="E9655" s="32">
        <f t="shared" si="450"/>
        <v>45629</v>
      </c>
      <c r="F9655" s="51">
        <f t="shared" si="451"/>
        <v>0.77083333333333337</v>
      </c>
      <c r="G9655" s="33">
        <f t="shared" si="452"/>
        <v>45629.770833333336</v>
      </c>
    </row>
    <row r="9656" spans="1:7" x14ac:dyDescent="0.45">
      <c r="A9656">
        <v>1.0323</v>
      </c>
      <c r="B9656">
        <v>6.16</v>
      </c>
      <c r="C9656" t="s">
        <v>9074</v>
      </c>
      <c r="D9656" t="s">
        <v>9075</v>
      </c>
      <c r="E9656" s="32">
        <f t="shared" si="450"/>
        <v>45629</v>
      </c>
      <c r="F9656" s="51">
        <f t="shared" si="451"/>
        <v>0.79166666666666663</v>
      </c>
      <c r="G9656" s="33">
        <f t="shared" si="452"/>
        <v>45629.791666666664</v>
      </c>
    </row>
    <row r="9657" spans="1:7" x14ac:dyDescent="0.45">
      <c r="A9657">
        <v>1.1108</v>
      </c>
      <c r="B9657">
        <v>6.63</v>
      </c>
      <c r="C9657" t="s">
        <v>9075</v>
      </c>
      <c r="D9657" t="s">
        <v>9076</v>
      </c>
      <c r="E9657" s="32">
        <f t="shared" si="450"/>
        <v>45629</v>
      </c>
      <c r="F9657" s="51">
        <f t="shared" si="451"/>
        <v>0.8125</v>
      </c>
      <c r="G9657" s="33">
        <f t="shared" si="452"/>
        <v>45629.8125</v>
      </c>
    </row>
    <row r="9658" spans="1:7" x14ac:dyDescent="0.45">
      <c r="A9658">
        <v>0.95379999999999998</v>
      </c>
      <c r="B9658">
        <v>5.69</v>
      </c>
      <c r="C9658" t="s">
        <v>9076</v>
      </c>
      <c r="D9658" t="s">
        <v>9077</v>
      </c>
      <c r="E9658" s="32">
        <f t="shared" si="450"/>
        <v>45629</v>
      </c>
      <c r="F9658" s="51">
        <f t="shared" si="451"/>
        <v>0.83333333333333337</v>
      </c>
      <c r="G9658" s="33">
        <f t="shared" si="452"/>
        <v>45629.833333333336</v>
      </c>
    </row>
    <row r="9659" spans="1:7" x14ac:dyDescent="0.45">
      <c r="A9659">
        <v>1.0323</v>
      </c>
      <c r="B9659">
        <v>6.16</v>
      </c>
      <c r="C9659" t="s">
        <v>9077</v>
      </c>
      <c r="D9659" t="s">
        <v>9078</v>
      </c>
      <c r="E9659" s="32">
        <f t="shared" si="450"/>
        <v>45629</v>
      </c>
      <c r="F9659" s="51">
        <f t="shared" si="451"/>
        <v>0.85416666666666663</v>
      </c>
      <c r="G9659" s="33">
        <f t="shared" si="452"/>
        <v>45629.854166666664</v>
      </c>
    </row>
    <row r="9660" spans="1:7" x14ac:dyDescent="0.45">
      <c r="A9660">
        <v>1.0210999999999999</v>
      </c>
      <c r="B9660">
        <v>6.09</v>
      </c>
      <c r="C9660" t="s">
        <v>9078</v>
      </c>
      <c r="D9660" t="s">
        <v>9079</v>
      </c>
      <c r="E9660" s="32">
        <f t="shared" si="450"/>
        <v>45629</v>
      </c>
      <c r="F9660" s="51">
        <f t="shared" si="451"/>
        <v>0.875</v>
      </c>
      <c r="G9660" s="33">
        <f t="shared" si="452"/>
        <v>45629.875</v>
      </c>
    </row>
    <row r="9661" spans="1:7" x14ac:dyDescent="0.45">
      <c r="A9661">
        <v>1.0660000000000001</v>
      </c>
      <c r="B9661">
        <v>6.36</v>
      </c>
      <c r="C9661" t="s">
        <v>9079</v>
      </c>
      <c r="D9661" t="s">
        <v>9080</v>
      </c>
      <c r="E9661" s="32">
        <f t="shared" si="450"/>
        <v>45629</v>
      </c>
      <c r="F9661" s="51">
        <f t="shared" si="451"/>
        <v>0.89583333333333337</v>
      </c>
      <c r="G9661" s="33">
        <f t="shared" si="452"/>
        <v>45629.895833333336</v>
      </c>
    </row>
    <row r="9662" spans="1:7" x14ac:dyDescent="0.45">
      <c r="A9662">
        <v>0.52739999999999998</v>
      </c>
      <c r="B9662">
        <v>3.15</v>
      </c>
      <c r="C9662" t="s">
        <v>9080</v>
      </c>
      <c r="D9662" t="s">
        <v>9081</v>
      </c>
      <c r="E9662" s="32">
        <f t="shared" si="450"/>
        <v>45629</v>
      </c>
      <c r="F9662" s="51">
        <f t="shared" si="451"/>
        <v>0.91666666666666663</v>
      </c>
      <c r="G9662" s="33">
        <f t="shared" si="452"/>
        <v>45629.916666666664</v>
      </c>
    </row>
    <row r="9663" spans="1:7" x14ac:dyDescent="0.45">
      <c r="A9663">
        <v>0.11219999999999999</v>
      </c>
      <c r="B9663">
        <v>0.67</v>
      </c>
      <c r="C9663" t="s">
        <v>9081</v>
      </c>
      <c r="D9663" t="s">
        <v>9082</v>
      </c>
      <c r="E9663" s="32">
        <f t="shared" si="450"/>
        <v>45629</v>
      </c>
      <c r="F9663" s="51">
        <f t="shared" si="451"/>
        <v>0.9375</v>
      </c>
      <c r="G9663" s="33">
        <f t="shared" si="452"/>
        <v>45629.9375</v>
      </c>
    </row>
    <row r="9664" spans="1:7" x14ac:dyDescent="0.45">
      <c r="A9664">
        <v>0.10100000000000001</v>
      </c>
      <c r="B9664">
        <v>0.6</v>
      </c>
      <c r="C9664" t="s">
        <v>9082</v>
      </c>
      <c r="D9664" t="s">
        <v>9083</v>
      </c>
      <c r="E9664" s="32">
        <f t="shared" si="450"/>
        <v>45629</v>
      </c>
      <c r="F9664" s="51">
        <f t="shared" si="451"/>
        <v>0.95833333333333337</v>
      </c>
      <c r="G9664" s="33">
        <f t="shared" si="452"/>
        <v>45629.958333333336</v>
      </c>
    </row>
    <row r="9665" spans="1:7" x14ac:dyDescent="0.45">
      <c r="A9665">
        <v>0</v>
      </c>
      <c r="B9665">
        <v>0</v>
      </c>
      <c r="C9665" t="s">
        <v>9083</v>
      </c>
      <c r="D9665" t="s">
        <v>9084</v>
      </c>
      <c r="E9665" s="32">
        <f t="shared" si="450"/>
        <v>45629</v>
      </c>
      <c r="F9665" s="51">
        <f t="shared" si="451"/>
        <v>0.97916666666666663</v>
      </c>
      <c r="G9665" s="33">
        <f t="shared" si="452"/>
        <v>45629.979166666664</v>
      </c>
    </row>
    <row r="9666" spans="1:7" x14ac:dyDescent="0.45">
      <c r="A9666">
        <v>0</v>
      </c>
      <c r="B9666">
        <v>0</v>
      </c>
      <c r="C9666" t="s">
        <v>9084</v>
      </c>
      <c r="D9666" t="s">
        <v>9085</v>
      </c>
      <c r="E9666" s="32">
        <f t="shared" si="450"/>
        <v>45630</v>
      </c>
      <c r="F9666" s="51">
        <f t="shared" si="451"/>
        <v>0</v>
      </c>
      <c r="G9666" s="33">
        <f t="shared" si="452"/>
        <v>45630</v>
      </c>
    </row>
    <row r="9667" spans="1:7" x14ac:dyDescent="0.45">
      <c r="A9667">
        <v>0</v>
      </c>
      <c r="B9667">
        <v>0</v>
      </c>
      <c r="C9667" t="s">
        <v>9085</v>
      </c>
      <c r="D9667" t="s">
        <v>9086</v>
      </c>
      <c r="E9667" s="32">
        <f t="shared" si="450"/>
        <v>45630</v>
      </c>
      <c r="F9667" s="51">
        <f t="shared" si="451"/>
        <v>2.0833333333333332E-2</v>
      </c>
      <c r="G9667" s="33">
        <f t="shared" si="452"/>
        <v>45630.020833333336</v>
      </c>
    </row>
    <row r="9668" spans="1:7" x14ac:dyDescent="0.45">
      <c r="A9668">
        <v>0</v>
      </c>
      <c r="B9668">
        <v>0</v>
      </c>
      <c r="C9668" t="s">
        <v>9086</v>
      </c>
      <c r="D9668" t="s">
        <v>9087</v>
      </c>
      <c r="E9668" s="32">
        <f t="shared" ref="E9668:E9731" si="453">DATE(MID(C9668,2,4),MID(C9668,7,2),MID(C9668,10,2))</f>
        <v>45630</v>
      </c>
      <c r="F9668" s="51">
        <f t="shared" ref="F9668:F9731" si="454">TIME(MID(C9668,13,2),MID(C9668,16,2),0)</f>
        <v>4.1666666666666664E-2</v>
      </c>
      <c r="G9668" s="33">
        <f t="shared" ref="G9668:G9731" si="455">E9668+F9668</f>
        <v>45630.041666666664</v>
      </c>
    </row>
    <row r="9669" spans="1:7" x14ac:dyDescent="0.45">
      <c r="A9669">
        <v>0</v>
      </c>
      <c r="B9669">
        <v>0</v>
      </c>
      <c r="C9669" t="s">
        <v>9087</v>
      </c>
      <c r="D9669" t="s">
        <v>9088</v>
      </c>
      <c r="E9669" s="32">
        <f t="shared" si="453"/>
        <v>45630</v>
      </c>
      <c r="F9669" s="51">
        <f t="shared" si="454"/>
        <v>6.25E-2</v>
      </c>
      <c r="G9669" s="33">
        <f t="shared" si="455"/>
        <v>45630.0625</v>
      </c>
    </row>
    <row r="9670" spans="1:7" x14ac:dyDescent="0.45">
      <c r="A9670">
        <v>0</v>
      </c>
      <c r="B9670">
        <v>0</v>
      </c>
      <c r="C9670" t="s">
        <v>9088</v>
      </c>
      <c r="D9670" t="s">
        <v>9089</v>
      </c>
      <c r="E9670" s="32">
        <f t="shared" si="453"/>
        <v>45630</v>
      </c>
      <c r="F9670" s="51">
        <f t="shared" si="454"/>
        <v>8.3333333333333329E-2</v>
      </c>
      <c r="G9670" s="33">
        <f t="shared" si="455"/>
        <v>45630.083333333336</v>
      </c>
    </row>
    <row r="9671" spans="1:7" x14ac:dyDescent="0.45">
      <c r="A9671">
        <v>0</v>
      </c>
      <c r="B9671">
        <v>0</v>
      </c>
      <c r="C9671" t="s">
        <v>9089</v>
      </c>
      <c r="D9671" t="s">
        <v>9090</v>
      </c>
      <c r="E9671" s="32">
        <f t="shared" si="453"/>
        <v>45630</v>
      </c>
      <c r="F9671" s="51">
        <f t="shared" si="454"/>
        <v>0.10416666666666667</v>
      </c>
      <c r="G9671" s="33">
        <f t="shared" si="455"/>
        <v>45630.104166666664</v>
      </c>
    </row>
    <row r="9672" spans="1:7" x14ac:dyDescent="0.45">
      <c r="A9672">
        <v>0.28050000000000003</v>
      </c>
      <c r="B9672">
        <v>1.67</v>
      </c>
      <c r="C9672" t="s">
        <v>9090</v>
      </c>
      <c r="D9672" t="s">
        <v>9091</v>
      </c>
      <c r="E9672" s="32">
        <f t="shared" si="453"/>
        <v>45630</v>
      </c>
      <c r="F9672" s="51">
        <f t="shared" si="454"/>
        <v>0.125</v>
      </c>
      <c r="G9672" s="33">
        <f t="shared" si="455"/>
        <v>45630.125</v>
      </c>
    </row>
    <row r="9673" spans="1:7" x14ac:dyDescent="0.45">
      <c r="A9673">
        <v>0</v>
      </c>
      <c r="B9673">
        <v>0</v>
      </c>
      <c r="C9673" t="s">
        <v>9091</v>
      </c>
      <c r="D9673" t="s">
        <v>9092</v>
      </c>
      <c r="E9673" s="32">
        <f t="shared" si="453"/>
        <v>45630</v>
      </c>
      <c r="F9673" s="51">
        <f t="shared" si="454"/>
        <v>0.14583333333333334</v>
      </c>
      <c r="G9673" s="33">
        <f t="shared" si="455"/>
        <v>45630.145833333336</v>
      </c>
    </row>
    <row r="9674" spans="1:7" x14ac:dyDescent="0.45">
      <c r="A9674">
        <v>0</v>
      </c>
      <c r="B9674">
        <v>0</v>
      </c>
      <c r="C9674" t="s">
        <v>9092</v>
      </c>
      <c r="D9674" t="s">
        <v>9093</v>
      </c>
      <c r="E9674" s="32">
        <f t="shared" si="453"/>
        <v>45630</v>
      </c>
      <c r="F9674" s="51">
        <f t="shared" si="454"/>
        <v>0.16666666666666666</v>
      </c>
      <c r="G9674" s="33">
        <f t="shared" si="455"/>
        <v>45630.166666666664</v>
      </c>
    </row>
    <row r="9675" spans="1:7" x14ac:dyDescent="0.45">
      <c r="A9675">
        <v>1.12E-2</v>
      </c>
      <c r="B9675">
        <v>7.0000000000000007E-2</v>
      </c>
      <c r="C9675" t="s">
        <v>9093</v>
      </c>
      <c r="D9675" t="s">
        <v>9094</v>
      </c>
      <c r="E9675" s="32">
        <f t="shared" si="453"/>
        <v>45630</v>
      </c>
      <c r="F9675" s="51">
        <f t="shared" si="454"/>
        <v>0.1875</v>
      </c>
      <c r="G9675" s="33">
        <f t="shared" si="455"/>
        <v>45630.1875</v>
      </c>
    </row>
    <row r="9676" spans="1:7" x14ac:dyDescent="0.45">
      <c r="A9676">
        <v>0</v>
      </c>
      <c r="B9676">
        <v>0</v>
      </c>
      <c r="C9676" t="s">
        <v>9094</v>
      </c>
      <c r="D9676" t="s">
        <v>9095</v>
      </c>
      <c r="E9676" s="32">
        <f t="shared" si="453"/>
        <v>45630</v>
      </c>
      <c r="F9676" s="51">
        <f t="shared" si="454"/>
        <v>0.20833333333333334</v>
      </c>
      <c r="G9676" s="33">
        <f t="shared" si="455"/>
        <v>45630.208333333336</v>
      </c>
    </row>
    <row r="9677" spans="1:7" x14ac:dyDescent="0.45">
      <c r="A9677">
        <v>0</v>
      </c>
      <c r="B9677">
        <v>0</v>
      </c>
      <c r="C9677" t="s">
        <v>9095</v>
      </c>
      <c r="D9677" t="s">
        <v>9096</v>
      </c>
      <c r="E9677" s="32">
        <f t="shared" si="453"/>
        <v>45630</v>
      </c>
      <c r="F9677" s="51">
        <f t="shared" si="454"/>
        <v>0.22916666666666666</v>
      </c>
      <c r="G9677" s="33">
        <f t="shared" si="455"/>
        <v>45630.229166666664</v>
      </c>
    </row>
    <row r="9678" spans="1:7" x14ac:dyDescent="0.45">
      <c r="A9678">
        <v>0</v>
      </c>
      <c r="B9678">
        <v>0</v>
      </c>
      <c r="C9678" t="s">
        <v>9096</v>
      </c>
      <c r="D9678" t="s">
        <v>9097</v>
      </c>
      <c r="E9678" s="32">
        <f t="shared" si="453"/>
        <v>45630</v>
      </c>
      <c r="F9678" s="51">
        <f t="shared" si="454"/>
        <v>0.25</v>
      </c>
      <c r="G9678" s="33">
        <f t="shared" si="455"/>
        <v>45630.25</v>
      </c>
    </row>
    <row r="9679" spans="1:7" x14ac:dyDescent="0.45">
      <c r="A9679">
        <v>0</v>
      </c>
      <c r="B9679">
        <v>0</v>
      </c>
      <c r="C9679" t="s">
        <v>9097</v>
      </c>
      <c r="D9679" t="s">
        <v>9098</v>
      </c>
      <c r="E9679" s="32">
        <f t="shared" si="453"/>
        <v>45630</v>
      </c>
      <c r="F9679" s="51">
        <f t="shared" si="454"/>
        <v>0.27083333333333331</v>
      </c>
      <c r="G9679" s="33">
        <f t="shared" si="455"/>
        <v>45630.270833333336</v>
      </c>
    </row>
    <row r="9680" spans="1:7" x14ac:dyDescent="0.45">
      <c r="A9680">
        <v>0</v>
      </c>
      <c r="B9680">
        <v>0</v>
      </c>
      <c r="C9680" t="s">
        <v>9098</v>
      </c>
      <c r="D9680" t="s">
        <v>9099</v>
      </c>
      <c r="E9680" s="32">
        <f t="shared" si="453"/>
        <v>45630</v>
      </c>
      <c r="F9680" s="51">
        <f t="shared" si="454"/>
        <v>0.29166666666666669</v>
      </c>
      <c r="G9680" s="33">
        <f t="shared" si="455"/>
        <v>45630.291666666664</v>
      </c>
    </row>
    <row r="9681" spans="1:7" x14ac:dyDescent="0.45">
      <c r="A9681">
        <v>1.7055</v>
      </c>
      <c r="B9681">
        <v>10.17</v>
      </c>
      <c r="C9681" t="s">
        <v>9099</v>
      </c>
      <c r="D9681" t="s">
        <v>9100</v>
      </c>
      <c r="E9681" s="32">
        <f t="shared" si="453"/>
        <v>45630</v>
      </c>
      <c r="F9681" s="51">
        <f t="shared" si="454"/>
        <v>0.3125</v>
      </c>
      <c r="G9681" s="33">
        <f t="shared" si="455"/>
        <v>45630.3125</v>
      </c>
    </row>
    <row r="9682" spans="1:7" x14ac:dyDescent="0.45">
      <c r="A9682">
        <v>4.0393999999999997</v>
      </c>
      <c r="B9682">
        <v>24.1</v>
      </c>
      <c r="C9682" t="s">
        <v>9100</v>
      </c>
      <c r="D9682" t="s">
        <v>9101</v>
      </c>
      <c r="E9682" s="32">
        <f t="shared" si="453"/>
        <v>45630</v>
      </c>
      <c r="F9682" s="51">
        <f t="shared" si="454"/>
        <v>0.33333333333333331</v>
      </c>
      <c r="G9682" s="33">
        <f t="shared" si="455"/>
        <v>45630.333333333336</v>
      </c>
    </row>
    <row r="9683" spans="1:7" x14ac:dyDescent="0.45">
      <c r="A9683">
        <v>2.0085000000000002</v>
      </c>
      <c r="B9683">
        <v>11.98</v>
      </c>
      <c r="C9683" t="s">
        <v>9101</v>
      </c>
      <c r="D9683" t="s">
        <v>9102</v>
      </c>
      <c r="E9683" s="32">
        <f t="shared" si="453"/>
        <v>45630</v>
      </c>
      <c r="F9683" s="51">
        <f t="shared" si="454"/>
        <v>0.35416666666666669</v>
      </c>
      <c r="G9683" s="33">
        <f t="shared" si="455"/>
        <v>45630.354166666664</v>
      </c>
    </row>
    <row r="9684" spans="1:7" x14ac:dyDescent="0.45">
      <c r="A9684">
        <v>1.5932999999999999</v>
      </c>
      <c r="B9684">
        <v>9.51</v>
      </c>
      <c r="C9684" t="s">
        <v>9102</v>
      </c>
      <c r="D9684" t="s">
        <v>9103</v>
      </c>
      <c r="E9684" s="32">
        <f t="shared" si="453"/>
        <v>45630</v>
      </c>
      <c r="F9684" s="51">
        <f t="shared" si="454"/>
        <v>0.375</v>
      </c>
      <c r="G9684" s="33">
        <f t="shared" si="455"/>
        <v>45630.375</v>
      </c>
    </row>
    <row r="9685" spans="1:7" x14ac:dyDescent="0.45">
      <c r="A9685">
        <v>1.3576999999999999</v>
      </c>
      <c r="B9685">
        <v>8.1</v>
      </c>
      <c r="C9685" t="s">
        <v>9103</v>
      </c>
      <c r="D9685" t="s">
        <v>9104</v>
      </c>
      <c r="E9685" s="32">
        <f t="shared" si="453"/>
        <v>45630</v>
      </c>
      <c r="F9685" s="51">
        <f t="shared" si="454"/>
        <v>0.39583333333333331</v>
      </c>
      <c r="G9685" s="33">
        <f t="shared" si="455"/>
        <v>45630.395833333336</v>
      </c>
    </row>
    <row r="9686" spans="1:7" x14ac:dyDescent="0.45">
      <c r="A9686">
        <v>4.3536000000000001</v>
      </c>
      <c r="B9686">
        <v>25.97</v>
      </c>
      <c r="C9686" t="s">
        <v>9104</v>
      </c>
      <c r="D9686" t="s">
        <v>9105</v>
      </c>
      <c r="E9686" s="32">
        <f t="shared" si="453"/>
        <v>45630</v>
      </c>
      <c r="F9686" s="51">
        <f t="shared" si="454"/>
        <v>0.41666666666666669</v>
      </c>
      <c r="G9686" s="33">
        <f t="shared" si="455"/>
        <v>45630.416666666664</v>
      </c>
    </row>
    <row r="9687" spans="1:7" x14ac:dyDescent="0.45">
      <c r="A9687">
        <v>1.1781999999999999</v>
      </c>
      <c r="B9687">
        <v>7.03</v>
      </c>
      <c r="C9687" t="s">
        <v>9105</v>
      </c>
      <c r="D9687" t="s">
        <v>9106</v>
      </c>
      <c r="E9687" s="32">
        <f t="shared" si="453"/>
        <v>45630</v>
      </c>
      <c r="F9687" s="51">
        <f t="shared" si="454"/>
        <v>0.4375</v>
      </c>
      <c r="G9687" s="33">
        <f t="shared" si="455"/>
        <v>45630.4375</v>
      </c>
    </row>
    <row r="9688" spans="1:7" x14ac:dyDescent="0.45">
      <c r="A9688">
        <v>0.33660000000000001</v>
      </c>
      <c r="B9688">
        <v>2.0099999999999998</v>
      </c>
      <c r="C9688" t="s">
        <v>9106</v>
      </c>
      <c r="D9688" t="s">
        <v>9107</v>
      </c>
      <c r="E9688" s="32">
        <f t="shared" si="453"/>
        <v>45630</v>
      </c>
      <c r="F9688" s="51">
        <f t="shared" si="454"/>
        <v>0.45833333333333331</v>
      </c>
      <c r="G9688" s="33">
        <f t="shared" si="455"/>
        <v>45630.458333333336</v>
      </c>
    </row>
    <row r="9689" spans="1:7" x14ac:dyDescent="0.45">
      <c r="A9689">
        <v>2.0196999999999998</v>
      </c>
      <c r="B9689">
        <v>12.05</v>
      </c>
      <c r="C9689" t="s">
        <v>9107</v>
      </c>
      <c r="D9689" t="s">
        <v>9108</v>
      </c>
      <c r="E9689" s="32">
        <f t="shared" si="453"/>
        <v>45630</v>
      </c>
      <c r="F9689" s="51">
        <f t="shared" si="454"/>
        <v>0.47916666666666669</v>
      </c>
      <c r="G9689" s="33">
        <f t="shared" si="455"/>
        <v>45630.479166666664</v>
      </c>
    </row>
    <row r="9690" spans="1:7" x14ac:dyDescent="0.45">
      <c r="A9690">
        <v>0.63959999999999995</v>
      </c>
      <c r="B9690">
        <v>3.82</v>
      </c>
      <c r="C9690" t="s">
        <v>9108</v>
      </c>
      <c r="D9690" t="s">
        <v>9109</v>
      </c>
      <c r="E9690" s="32">
        <f t="shared" si="453"/>
        <v>45630</v>
      </c>
      <c r="F9690" s="51">
        <f t="shared" si="454"/>
        <v>0.5</v>
      </c>
      <c r="G9690" s="33">
        <f t="shared" si="455"/>
        <v>45630.5</v>
      </c>
    </row>
    <row r="9691" spans="1:7" x14ac:dyDescent="0.45">
      <c r="A9691">
        <v>0</v>
      </c>
      <c r="B9691">
        <v>0</v>
      </c>
      <c r="C9691" t="s">
        <v>9109</v>
      </c>
      <c r="D9691" t="s">
        <v>9110</v>
      </c>
      <c r="E9691" s="32">
        <f t="shared" si="453"/>
        <v>45630</v>
      </c>
      <c r="F9691" s="51">
        <f t="shared" si="454"/>
        <v>0.52083333333333337</v>
      </c>
      <c r="G9691" s="33">
        <f t="shared" si="455"/>
        <v>45630.520833333336</v>
      </c>
    </row>
    <row r="9692" spans="1:7" x14ac:dyDescent="0.45">
      <c r="A9692">
        <v>0.54979999999999996</v>
      </c>
      <c r="B9692">
        <v>3.28</v>
      </c>
      <c r="C9692" t="s">
        <v>9110</v>
      </c>
      <c r="D9692" t="s">
        <v>9111</v>
      </c>
      <c r="E9692" s="32">
        <f t="shared" si="453"/>
        <v>45630</v>
      </c>
      <c r="F9692" s="51">
        <f t="shared" si="454"/>
        <v>0.54166666666666663</v>
      </c>
      <c r="G9692" s="33">
        <f t="shared" si="455"/>
        <v>45630.541666666664</v>
      </c>
    </row>
    <row r="9693" spans="1:7" x14ac:dyDescent="0.45">
      <c r="A9693">
        <v>0</v>
      </c>
      <c r="B9693">
        <v>0</v>
      </c>
      <c r="C9693" t="s">
        <v>9111</v>
      </c>
      <c r="D9693" t="s">
        <v>9112</v>
      </c>
      <c r="E9693" s="32">
        <f t="shared" si="453"/>
        <v>45630</v>
      </c>
      <c r="F9693" s="51">
        <f t="shared" si="454"/>
        <v>0.5625</v>
      </c>
      <c r="G9693" s="33">
        <f t="shared" si="455"/>
        <v>45630.5625</v>
      </c>
    </row>
    <row r="9694" spans="1:7" x14ac:dyDescent="0.45">
      <c r="A9694">
        <v>0</v>
      </c>
      <c r="B9694">
        <v>0</v>
      </c>
      <c r="C9694" t="s">
        <v>9112</v>
      </c>
      <c r="D9694" t="s">
        <v>9113</v>
      </c>
      <c r="E9694" s="32">
        <f t="shared" si="453"/>
        <v>45630</v>
      </c>
      <c r="F9694" s="51">
        <f t="shared" si="454"/>
        <v>0.58333333333333337</v>
      </c>
      <c r="G9694" s="33">
        <f t="shared" si="455"/>
        <v>45630.583333333336</v>
      </c>
    </row>
    <row r="9695" spans="1:7" x14ac:dyDescent="0.45">
      <c r="A9695">
        <v>0</v>
      </c>
      <c r="B9695">
        <v>0</v>
      </c>
      <c r="C9695" t="s">
        <v>9113</v>
      </c>
      <c r="D9695" t="s">
        <v>9114</v>
      </c>
      <c r="E9695" s="32">
        <f t="shared" si="453"/>
        <v>45630</v>
      </c>
      <c r="F9695" s="51">
        <f t="shared" si="454"/>
        <v>0.60416666666666663</v>
      </c>
      <c r="G9695" s="33">
        <f t="shared" si="455"/>
        <v>45630.604166666664</v>
      </c>
    </row>
    <row r="9696" spans="1:7" x14ac:dyDescent="0.45">
      <c r="A9696">
        <v>0</v>
      </c>
      <c r="B9696">
        <v>0</v>
      </c>
      <c r="C9696" t="s">
        <v>9114</v>
      </c>
      <c r="D9696" t="s">
        <v>9115</v>
      </c>
      <c r="E9696" s="32">
        <f t="shared" si="453"/>
        <v>45630</v>
      </c>
      <c r="F9696" s="51">
        <f t="shared" si="454"/>
        <v>0.625</v>
      </c>
      <c r="G9696" s="33">
        <f t="shared" si="455"/>
        <v>45630.625</v>
      </c>
    </row>
    <row r="9697" spans="1:7" x14ac:dyDescent="0.45">
      <c r="A9697">
        <v>0</v>
      </c>
      <c r="B9697">
        <v>0</v>
      </c>
      <c r="C9697" t="s">
        <v>9115</v>
      </c>
      <c r="D9697" t="s">
        <v>9116</v>
      </c>
      <c r="E9697" s="32">
        <f t="shared" si="453"/>
        <v>45630</v>
      </c>
      <c r="F9697" s="51">
        <f t="shared" si="454"/>
        <v>0.64583333333333337</v>
      </c>
      <c r="G9697" s="33">
        <f t="shared" si="455"/>
        <v>45630.645833333336</v>
      </c>
    </row>
    <row r="9698" spans="1:7" x14ac:dyDescent="0.45">
      <c r="A9698">
        <v>3.6355</v>
      </c>
      <c r="B9698">
        <v>21.69</v>
      </c>
      <c r="C9698" t="s">
        <v>9116</v>
      </c>
      <c r="D9698" t="s">
        <v>9117</v>
      </c>
      <c r="E9698" s="32">
        <f t="shared" si="453"/>
        <v>45630</v>
      </c>
      <c r="F9698" s="51">
        <f t="shared" si="454"/>
        <v>0.66666666666666663</v>
      </c>
      <c r="G9698" s="33">
        <f t="shared" si="455"/>
        <v>45630.666666666664</v>
      </c>
    </row>
    <row r="9699" spans="1:7" x14ac:dyDescent="0.45">
      <c r="A9699">
        <v>1.4699</v>
      </c>
      <c r="B9699">
        <v>8.77</v>
      </c>
      <c r="C9699" t="s">
        <v>9117</v>
      </c>
      <c r="D9699" t="s">
        <v>9118</v>
      </c>
      <c r="E9699" s="32">
        <f t="shared" si="453"/>
        <v>45630</v>
      </c>
      <c r="F9699" s="51">
        <f t="shared" si="454"/>
        <v>0.6875</v>
      </c>
      <c r="G9699" s="33">
        <f t="shared" si="455"/>
        <v>45630.6875</v>
      </c>
    </row>
    <row r="9700" spans="1:7" x14ac:dyDescent="0.45">
      <c r="A9700">
        <v>9.7394999999999996</v>
      </c>
      <c r="B9700">
        <v>58.1</v>
      </c>
      <c r="C9700" t="s">
        <v>9118</v>
      </c>
      <c r="D9700" t="s">
        <v>9119</v>
      </c>
      <c r="E9700" s="32">
        <f t="shared" si="453"/>
        <v>45630</v>
      </c>
      <c r="F9700" s="51">
        <f t="shared" si="454"/>
        <v>0.70833333333333337</v>
      </c>
      <c r="G9700" s="33">
        <f t="shared" si="455"/>
        <v>45630.708333333336</v>
      </c>
    </row>
    <row r="9701" spans="1:7" x14ac:dyDescent="0.45">
      <c r="A9701">
        <v>2.5583</v>
      </c>
      <c r="B9701">
        <v>15.26</v>
      </c>
      <c r="C9701" t="s">
        <v>9119</v>
      </c>
      <c r="D9701" t="s">
        <v>9120</v>
      </c>
      <c r="E9701" s="32">
        <f t="shared" si="453"/>
        <v>45630</v>
      </c>
      <c r="F9701" s="51">
        <f t="shared" si="454"/>
        <v>0.72916666666666663</v>
      </c>
      <c r="G9701" s="33">
        <f t="shared" si="455"/>
        <v>45630.729166666664</v>
      </c>
    </row>
    <row r="9702" spans="1:7" x14ac:dyDescent="0.45">
      <c r="A9702">
        <v>1.4587000000000001</v>
      </c>
      <c r="B9702">
        <v>8.6999999999999993</v>
      </c>
      <c r="C9702" t="s">
        <v>9120</v>
      </c>
      <c r="D9702" t="s">
        <v>9121</v>
      </c>
      <c r="E9702" s="32">
        <f t="shared" si="453"/>
        <v>45630</v>
      </c>
      <c r="F9702" s="51">
        <f t="shared" si="454"/>
        <v>0.75</v>
      </c>
      <c r="G9702" s="33">
        <f t="shared" si="455"/>
        <v>45630.75</v>
      </c>
    </row>
    <row r="9703" spans="1:7" x14ac:dyDescent="0.45">
      <c r="A9703">
        <v>1.8402000000000001</v>
      </c>
      <c r="B9703">
        <v>10.98</v>
      </c>
      <c r="C9703" t="s">
        <v>9121</v>
      </c>
      <c r="D9703" t="s">
        <v>9122</v>
      </c>
      <c r="E9703" s="32">
        <f t="shared" si="453"/>
        <v>45630</v>
      </c>
      <c r="F9703" s="51">
        <f t="shared" si="454"/>
        <v>0.77083333333333337</v>
      </c>
      <c r="G9703" s="33">
        <f t="shared" si="455"/>
        <v>45630.770833333336</v>
      </c>
    </row>
    <row r="9704" spans="1:7" x14ac:dyDescent="0.45">
      <c r="A9704">
        <v>1.9075</v>
      </c>
      <c r="B9704">
        <v>11.38</v>
      </c>
      <c r="C9704" t="s">
        <v>9122</v>
      </c>
      <c r="D9704" t="s">
        <v>9123</v>
      </c>
      <c r="E9704" s="32">
        <f t="shared" si="453"/>
        <v>45630</v>
      </c>
      <c r="F9704" s="51">
        <f t="shared" si="454"/>
        <v>0.79166666666666663</v>
      </c>
      <c r="G9704" s="33">
        <f t="shared" si="455"/>
        <v>45630.791666666664</v>
      </c>
    </row>
    <row r="9705" spans="1:7" x14ac:dyDescent="0.45">
      <c r="A9705">
        <v>1.425</v>
      </c>
      <c r="B9705">
        <v>8.5</v>
      </c>
      <c r="C9705" t="s">
        <v>9123</v>
      </c>
      <c r="D9705" t="s">
        <v>9124</v>
      </c>
      <c r="E9705" s="32">
        <f t="shared" si="453"/>
        <v>45630</v>
      </c>
      <c r="F9705" s="51">
        <f t="shared" si="454"/>
        <v>0.8125</v>
      </c>
      <c r="G9705" s="33">
        <f t="shared" si="455"/>
        <v>45630.8125</v>
      </c>
    </row>
    <row r="9706" spans="1:7" x14ac:dyDescent="0.45">
      <c r="A9706">
        <v>1.3801000000000001</v>
      </c>
      <c r="B9706">
        <v>8.23</v>
      </c>
      <c r="C9706" t="s">
        <v>9124</v>
      </c>
      <c r="D9706" t="s">
        <v>9125</v>
      </c>
      <c r="E9706" s="32">
        <f t="shared" si="453"/>
        <v>45630</v>
      </c>
      <c r="F9706" s="51">
        <f t="shared" si="454"/>
        <v>0.83333333333333337</v>
      </c>
      <c r="G9706" s="33">
        <f t="shared" si="455"/>
        <v>45630.833333333336</v>
      </c>
    </row>
    <row r="9707" spans="1:7" x14ac:dyDescent="0.45">
      <c r="A9707">
        <v>1.2118</v>
      </c>
      <c r="B9707">
        <v>7.23</v>
      </c>
      <c r="C9707" t="s">
        <v>9125</v>
      </c>
      <c r="D9707" t="s">
        <v>9126</v>
      </c>
      <c r="E9707" s="32">
        <f t="shared" si="453"/>
        <v>45630</v>
      </c>
      <c r="F9707" s="51">
        <f t="shared" si="454"/>
        <v>0.85416666666666663</v>
      </c>
      <c r="G9707" s="33">
        <f t="shared" si="455"/>
        <v>45630.854166666664</v>
      </c>
    </row>
    <row r="9708" spans="1:7" x14ac:dyDescent="0.45">
      <c r="A9708">
        <v>0.69569999999999999</v>
      </c>
      <c r="B9708">
        <v>4.1500000000000004</v>
      </c>
      <c r="C9708" t="s">
        <v>9126</v>
      </c>
      <c r="D9708" t="s">
        <v>9127</v>
      </c>
      <c r="E9708" s="32">
        <f t="shared" si="453"/>
        <v>45630</v>
      </c>
      <c r="F9708" s="51">
        <f t="shared" si="454"/>
        <v>0.875</v>
      </c>
      <c r="G9708" s="33">
        <f t="shared" si="455"/>
        <v>45630.875</v>
      </c>
    </row>
    <row r="9709" spans="1:7" x14ac:dyDescent="0.45">
      <c r="A9709">
        <v>0</v>
      </c>
      <c r="B9709">
        <v>0</v>
      </c>
      <c r="C9709" t="s">
        <v>9127</v>
      </c>
      <c r="D9709" t="s">
        <v>9128</v>
      </c>
      <c r="E9709" s="32">
        <f t="shared" si="453"/>
        <v>45630</v>
      </c>
      <c r="F9709" s="51">
        <f t="shared" si="454"/>
        <v>0.89583333333333337</v>
      </c>
      <c r="G9709" s="33">
        <f t="shared" si="455"/>
        <v>45630.895833333336</v>
      </c>
    </row>
    <row r="9710" spans="1:7" x14ac:dyDescent="0.45">
      <c r="A9710">
        <v>0.1459</v>
      </c>
      <c r="B9710">
        <v>0.87</v>
      </c>
      <c r="C9710" t="s">
        <v>9128</v>
      </c>
      <c r="D9710" t="s">
        <v>9129</v>
      </c>
      <c r="E9710" s="32">
        <f t="shared" si="453"/>
        <v>45630</v>
      </c>
      <c r="F9710" s="51">
        <f t="shared" si="454"/>
        <v>0.91666666666666663</v>
      </c>
      <c r="G9710" s="33">
        <f t="shared" si="455"/>
        <v>45630.916666666664</v>
      </c>
    </row>
    <row r="9711" spans="1:7" x14ac:dyDescent="0.45">
      <c r="A9711">
        <v>0.80789999999999995</v>
      </c>
      <c r="B9711">
        <v>4.82</v>
      </c>
      <c r="C9711" t="s">
        <v>9129</v>
      </c>
      <c r="D9711" t="s">
        <v>9130</v>
      </c>
      <c r="E9711" s="32">
        <f t="shared" si="453"/>
        <v>45630</v>
      </c>
      <c r="F9711" s="51">
        <f t="shared" si="454"/>
        <v>0.9375</v>
      </c>
      <c r="G9711" s="33">
        <f t="shared" si="455"/>
        <v>45630.9375</v>
      </c>
    </row>
    <row r="9712" spans="1:7" x14ac:dyDescent="0.45">
      <c r="A9712">
        <v>1.12E-2</v>
      </c>
      <c r="B9712">
        <v>7.0000000000000007E-2</v>
      </c>
      <c r="C9712" t="s">
        <v>9130</v>
      </c>
      <c r="D9712" t="s">
        <v>9131</v>
      </c>
      <c r="E9712" s="32">
        <f t="shared" si="453"/>
        <v>45630</v>
      </c>
      <c r="F9712" s="51">
        <f t="shared" si="454"/>
        <v>0.95833333333333337</v>
      </c>
      <c r="G9712" s="33">
        <f t="shared" si="455"/>
        <v>45630.958333333336</v>
      </c>
    </row>
    <row r="9713" spans="1:7" x14ac:dyDescent="0.45">
      <c r="A9713">
        <v>0.15709999999999999</v>
      </c>
      <c r="B9713">
        <v>0.94</v>
      </c>
      <c r="C9713" t="s">
        <v>9131</v>
      </c>
      <c r="D9713" t="s">
        <v>9132</v>
      </c>
      <c r="E9713" s="32">
        <f t="shared" si="453"/>
        <v>45630</v>
      </c>
      <c r="F9713" s="51">
        <f t="shared" si="454"/>
        <v>0.97916666666666663</v>
      </c>
      <c r="G9713" s="33">
        <f t="shared" si="455"/>
        <v>45630.979166666664</v>
      </c>
    </row>
    <row r="9714" spans="1:7" x14ac:dyDescent="0.45">
      <c r="A9714">
        <v>0</v>
      </c>
      <c r="B9714">
        <v>0</v>
      </c>
      <c r="C9714" t="s">
        <v>9132</v>
      </c>
      <c r="D9714" t="s">
        <v>9133</v>
      </c>
      <c r="E9714" s="32">
        <f t="shared" si="453"/>
        <v>45631</v>
      </c>
      <c r="F9714" s="51">
        <f t="shared" si="454"/>
        <v>0</v>
      </c>
      <c r="G9714" s="33">
        <f t="shared" si="455"/>
        <v>45631</v>
      </c>
    </row>
    <row r="9715" spans="1:7" x14ac:dyDescent="0.45">
      <c r="A9715">
        <v>0.17949999999999999</v>
      </c>
      <c r="B9715">
        <v>1.07</v>
      </c>
      <c r="C9715" t="s">
        <v>9133</v>
      </c>
      <c r="D9715" t="s">
        <v>9134</v>
      </c>
      <c r="E9715" s="32">
        <f t="shared" si="453"/>
        <v>45631</v>
      </c>
      <c r="F9715" s="51">
        <f t="shared" si="454"/>
        <v>2.0833333333333332E-2</v>
      </c>
      <c r="G9715" s="33">
        <f t="shared" si="455"/>
        <v>45631.020833333336</v>
      </c>
    </row>
    <row r="9716" spans="1:7" x14ac:dyDescent="0.45">
      <c r="A9716">
        <v>0.4713</v>
      </c>
      <c r="B9716">
        <v>2.81</v>
      </c>
      <c r="C9716" t="s">
        <v>9134</v>
      </c>
      <c r="D9716" t="s">
        <v>9135</v>
      </c>
      <c r="E9716" s="32">
        <f t="shared" si="453"/>
        <v>45631</v>
      </c>
      <c r="F9716" s="51">
        <f t="shared" si="454"/>
        <v>4.1666666666666664E-2</v>
      </c>
      <c r="G9716" s="33">
        <f t="shared" si="455"/>
        <v>45631.041666666664</v>
      </c>
    </row>
    <row r="9717" spans="1:7" x14ac:dyDescent="0.45">
      <c r="A9717">
        <v>0</v>
      </c>
      <c r="B9717">
        <v>0</v>
      </c>
      <c r="C9717" t="s">
        <v>9135</v>
      </c>
      <c r="D9717" t="s">
        <v>9136</v>
      </c>
      <c r="E9717" s="32">
        <f t="shared" si="453"/>
        <v>45631</v>
      </c>
      <c r="F9717" s="51">
        <f t="shared" si="454"/>
        <v>6.25E-2</v>
      </c>
      <c r="G9717" s="33">
        <f t="shared" si="455"/>
        <v>45631.0625</v>
      </c>
    </row>
    <row r="9718" spans="1:7" x14ac:dyDescent="0.45">
      <c r="A9718">
        <v>0</v>
      </c>
      <c r="B9718">
        <v>0</v>
      </c>
      <c r="C9718" t="s">
        <v>9136</v>
      </c>
      <c r="D9718" t="s">
        <v>9137</v>
      </c>
      <c r="E9718" s="32">
        <f t="shared" si="453"/>
        <v>45631</v>
      </c>
      <c r="F9718" s="51">
        <f t="shared" si="454"/>
        <v>8.3333333333333329E-2</v>
      </c>
      <c r="G9718" s="33">
        <f t="shared" si="455"/>
        <v>45631.083333333336</v>
      </c>
    </row>
    <row r="9719" spans="1:7" x14ac:dyDescent="0.45">
      <c r="A9719">
        <v>0</v>
      </c>
      <c r="B9719">
        <v>0</v>
      </c>
      <c r="C9719" t="s">
        <v>9137</v>
      </c>
      <c r="D9719" t="s">
        <v>9138</v>
      </c>
      <c r="E9719" s="32">
        <f t="shared" si="453"/>
        <v>45631</v>
      </c>
      <c r="F9719" s="51">
        <f t="shared" si="454"/>
        <v>0.10416666666666667</v>
      </c>
      <c r="G9719" s="33">
        <f t="shared" si="455"/>
        <v>45631.104166666664</v>
      </c>
    </row>
    <row r="9720" spans="1:7" x14ac:dyDescent="0.45">
      <c r="A9720">
        <v>0</v>
      </c>
      <c r="B9720">
        <v>0</v>
      </c>
      <c r="C9720" t="s">
        <v>9138</v>
      </c>
      <c r="D9720" t="s">
        <v>9139</v>
      </c>
      <c r="E9720" s="32">
        <f t="shared" si="453"/>
        <v>45631</v>
      </c>
      <c r="F9720" s="51">
        <f t="shared" si="454"/>
        <v>0.125</v>
      </c>
      <c r="G9720" s="33">
        <f t="shared" si="455"/>
        <v>45631.125</v>
      </c>
    </row>
    <row r="9721" spans="1:7" x14ac:dyDescent="0.45">
      <c r="A9721">
        <v>0</v>
      </c>
      <c r="B9721">
        <v>0</v>
      </c>
      <c r="C9721" t="s">
        <v>9139</v>
      </c>
      <c r="D9721" t="s">
        <v>9140</v>
      </c>
      <c r="E9721" s="32">
        <f t="shared" si="453"/>
        <v>45631</v>
      </c>
      <c r="F9721" s="51">
        <f t="shared" si="454"/>
        <v>0.14583333333333334</v>
      </c>
      <c r="G9721" s="33">
        <f t="shared" si="455"/>
        <v>45631.145833333336</v>
      </c>
    </row>
    <row r="9722" spans="1:7" x14ac:dyDescent="0.45">
      <c r="A9722">
        <v>0</v>
      </c>
      <c r="B9722">
        <v>0</v>
      </c>
      <c r="C9722" t="s">
        <v>9140</v>
      </c>
      <c r="D9722" t="s">
        <v>9141</v>
      </c>
      <c r="E9722" s="32">
        <f t="shared" si="453"/>
        <v>45631</v>
      </c>
      <c r="F9722" s="51">
        <f t="shared" si="454"/>
        <v>0.16666666666666666</v>
      </c>
      <c r="G9722" s="33">
        <f t="shared" si="455"/>
        <v>45631.166666666664</v>
      </c>
    </row>
    <row r="9723" spans="1:7" x14ac:dyDescent="0.45">
      <c r="A9723">
        <v>0</v>
      </c>
      <c r="B9723">
        <v>0</v>
      </c>
      <c r="C9723" t="s">
        <v>9141</v>
      </c>
      <c r="D9723" t="s">
        <v>9142</v>
      </c>
      <c r="E9723" s="32">
        <f t="shared" si="453"/>
        <v>45631</v>
      </c>
      <c r="F9723" s="51">
        <f t="shared" si="454"/>
        <v>0.1875</v>
      </c>
      <c r="G9723" s="33">
        <f t="shared" si="455"/>
        <v>45631.1875</v>
      </c>
    </row>
    <row r="9724" spans="1:7" x14ac:dyDescent="0.45">
      <c r="A9724">
        <v>0.26929999999999998</v>
      </c>
      <c r="B9724">
        <v>1.61</v>
      </c>
      <c r="C9724" t="s">
        <v>9142</v>
      </c>
      <c r="D9724" t="s">
        <v>9143</v>
      </c>
      <c r="E9724" s="32">
        <f t="shared" si="453"/>
        <v>45631</v>
      </c>
      <c r="F9724" s="51">
        <f t="shared" si="454"/>
        <v>0.20833333333333334</v>
      </c>
      <c r="G9724" s="33">
        <f t="shared" si="455"/>
        <v>45631.208333333336</v>
      </c>
    </row>
    <row r="9725" spans="1:7" x14ac:dyDescent="0.45">
      <c r="A9725">
        <v>0</v>
      </c>
      <c r="B9725">
        <v>0</v>
      </c>
      <c r="C9725" t="s">
        <v>9143</v>
      </c>
      <c r="D9725" t="s">
        <v>9144</v>
      </c>
      <c r="E9725" s="32">
        <f t="shared" si="453"/>
        <v>45631</v>
      </c>
      <c r="F9725" s="51">
        <f t="shared" si="454"/>
        <v>0.22916666666666666</v>
      </c>
      <c r="G9725" s="33">
        <f t="shared" si="455"/>
        <v>45631.229166666664</v>
      </c>
    </row>
    <row r="9726" spans="1:7" x14ac:dyDescent="0.45">
      <c r="A9726">
        <v>0</v>
      </c>
      <c r="B9726">
        <v>0</v>
      </c>
      <c r="C9726" t="s">
        <v>9144</v>
      </c>
      <c r="D9726" t="s">
        <v>9145</v>
      </c>
      <c r="E9726" s="32">
        <f t="shared" si="453"/>
        <v>45631</v>
      </c>
      <c r="F9726" s="51">
        <f t="shared" si="454"/>
        <v>0.25</v>
      </c>
      <c r="G9726" s="33">
        <f t="shared" si="455"/>
        <v>45631.25</v>
      </c>
    </row>
    <row r="9727" spans="1:7" x14ac:dyDescent="0.45">
      <c r="A9727">
        <v>0</v>
      </c>
      <c r="B9727">
        <v>0</v>
      </c>
      <c r="C9727" t="s">
        <v>9145</v>
      </c>
      <c r="D9727" t="s">
        <v>9146</v>
      </c>
      <c r="E9727" s="32">
        <f t="shared" si="453"/>
        <v>45631</v>
      </c>
      <c r="F9727" s="51">
        <f t="shared" si="454"/>
        <v>0.27083333333333331</v>
      </c>
      <c r="G9727" s="33">
        <f t="shared" si="455"/>
        <v>45631.270833333336</v>
      </c>
    </row>
    <row r="9728" spans="1:7" x14ac:dyDescent="0.45">
      <c r="A9728">
        <v>0</v>
      </c>
      <c r="B9728">
        <v>0</v>
      </c>
      <c r="C9728" t="s">
        <v>9146</v>
      </c>
      <c r="D9728" t="s">
        <v>9147</v>
      </c>
      <c r="E9728" s="32">
        <f t="shared" si="453"/>
        <v>45631</v>
      </c>
      <c r="F9728" s="51">
        <f t="shared" si="454"/>
        <v>0.29166666666666669</v>
      </c>
      <c r="G9728" s="33">
        <f t="shared" si="455"/>
        <v>45631.291666666664</v>
      </c>
    </row>
    <row r="9729" spans="1:7" x14ac:dyDescent="0.45">
      <c r="A9729">
        <v>0</v>
      </c>
      <c r="B9729">
        <v>0</v>
      </c>
      <c r="C9729" t="s">
        <v>9147</v>
      </c>
      <c r="D9729" t="s">
        <v>9148</v>
      </c>
      <c r="E9729" s="32">
        <f t="shared" si="453"/>
        <v>45631</v>
      </c>
      <c r="F9729" s="51">
        <f t="shared" si="454"/>
        <v>0.3125</v>
      </c>
      <c r="G9729" s="33">
        <f t="shared" si="455"/>
        <v>45631.3125</v>
      </c>
    </row>
    <row r="9730" spans="1:7" x14ac:dyDescent="0.45">
      <c r="A9730">
        <v>0.37030000000000002</v>
      </c>
      <c r="B9730">
        <v>2.21</v>
      </c>
      <c r="C9730" t="s">
        <v>9148</v>
      </c>
      <c r="D9730" t="s">
        <v>9149</v>
      </c>
      <c r="E9730" s="32">
        <f t="shared" si="453"/>
        <v>45631</v>
      </c>
      <c r="F9730" s="51">
        <f t="shared" si="454"/>
        <v>0.33333333333333331</v>
      </c>
      <c r="G9730" s="33">
        <f t="shared" si="455"/>
        <v>45631.333333333336</v>
      </c>
    </row>
    <row r="9731" spans="1:7" x14ac:dyDescent="0.45">
      <c r="A9731">
        <v>0</v>
      </c>
      <c r="B9731">
        <v>0</v>
      </c>
      <c r="C9731" t="s">
        <v>9149</v>
      </c>
      <c r="D9731" t="s">
        <v>9150</v>
      </c>
      <c r="E9731" s="32">
        <f t="shared" si="453"/>
        <v>45631</v>
      </c>
      <c r="F9731" s="51">
        <f t="shared" si="454"/>
        <v>0.35416666666666669</v>
      </c>
      <c r="G9731" s="33">
        <f t="shared" si="455"/>
        <v>45631.354166666664</v>
      </c>
    </row>
    <row r="9732" spans="1:7" x14ac:dyDescent="0.45">
      <c r="A9732">
        <v>0</v>
      </c>
      <c r="B9732">
        <v>0</v>
      </c>
      <c r="C9732" t="s">
        <v>9150</v>
      </c>
      <c r="D9732" t="s">
        <v>9151</v>
      </c>
      <c r="E9732" s="32">
        <f t="shared" ref="E9732:E9795" si="456">DATE(MID(C9732,2,4),MID(C9732,7,2),MID(C9732,10,2))</f>
        <v>45631</v>
      </c>
      <c r="F9732" s="51">
        <f t="shared" ref="F9732:F9795" si="457">TIME(MID(C9732,13,2),MID(C9732,16,2),0)</f>
        <v>0.375</v>
      </c>
      <c r="G9732" s="33">
        <f t="shared" ref="G9732:G9795" si="458">E9732+F9732</f>
        <v>45631.375</v>
      </c>
    </row>
    <row r="9733" spans="1:7" x14ac:dyDescent="0.45">
      <c r="A9733">
        <v>0</v>
      </c>
      <c r="B9733">
        <v>0</v>
      </c>
      <c r="C9733" t="s">
        <v>9151</v>
      </c>
      <c r="D9733" t="s">
        <v>9152</v>
      </c>
      <c r="E9733" s="32">
        <f t="shared" si="456"/>
        <v>45631</v>
      </c>
      <c r="F9733" s="51">
        <f t="shared" si="457"/>
        <v>0.39583333333333331</v>
      </c>
      <c r="G9733" s="33">
        <f t="shared" si="458"/>
        <v>45631.395833333336</v>
      </c>
    </row>
    <row r="9734" spans="1:7" x14ac:dyDescent="0.45">
      <c r="A9734">
        <v>3.6242999999999999</v>
      </c>
      <c r="B9734">
        <v>21.62</v>
      </c>
      <c r="C9734" t="s">
        <v>9152</v>
      </c>
      <c r="D9734" t="s">
        <v>9153</v>
      </c>
      <c r="E9734" s="32">
        <f t="shared" si="456"/>
        <v>45631</v>
      </c>
      <c r="F9734" s="51">
        <f t="shared" si="457"/>
        <v>0.41666666666666669</v>
      </c>
      <c r="G9734" s="33">
        <f t="shared" si="458"/>
        <v>45631.416666666664</v>
      </c>
    </row>
    <row r="9735" spans="1:7" x14ac:dyDescent="0.45">
      <c r="A9735">
        <v>2.5583</v>
      </c>
      <c r="B9735">
        <v>15.26</v>
      </c>
      <c r="C9735" t="s">
        <v>9153</v>
      </c>
      <c r="D9735" t="s">
        <v>9154</v>
      </c>
      <c r="E9735" s="32">
        <f t="shared" si="456"/>
        <v>45631</v>
      </c>
      <c r="F9735" s="51">
        <f t="shared" si="457"/>
        <v>0.4375</v>
      </c>
      <c r="G9735" s="33">
        <f t="shared" si="458"/>
        <v>45631.4375</v>
      </c>
    </row>
    <row r="9736" spans="1:7" x14ac:dyDescent="0.45">
      <c r="A9736">
        <v>1.0435000000000001</v>
      </c>
      <c r="B9736">
        <v>6.23</v>
      </c>
      <c r="C9736" t="s">
        <v>9154</v>
      </c>
      <c r="D9736" t="s">
        <v>9155</v>
      </c>
      <c r="E9736" s="32">
        <f t="shared" si="456"/>
        <v>45631</v>
      </c>
      <c r="F9736" s="51">
        <f t="shared" si="457"/>
        <v>0.45833333333333331</v>
      </c>
      <c r="G9736" s="33">
        <f t="shared" si="458"/>
        <v>45631.458333333336</v>
      </c>
    </row>
    <row r="9737" spans="1:7" x14ac:dyDescent="0.45">
      <c r="A9737">
        <v>4.3647999999999998</v>
      </c>
      <c r="B9737">
        <v>26.04</v>
      </c>
      <c r="C9737" t="s">
        <v>9155</v>
      </c>
      <c r="D9737" t="s">
        <v>9156</v>
      </c>
      <c r="E9737" s="32">
        <f t="shared" si="456"/>
        <v>45631</v>
      </c>
      <c r="F9737" s="51">
        <f t="shared" si="457"/>
        <v>0.47916666666666669</v>
      </c>
      <c r="G9737" s="33">
        <f t="shared" si="458"/>
        <v>45631.479166666664</v>
      </c>
    </row>
    <row r="9738" spans="1:7" x14ac:dyDescent="0.45">
      <c r="A9738">
        <v>1.3352999999999999</v>
      </c>
      <c r="B9738">
        <v>7.97</v>
      </c>
      <c r="C9738" t="s">
        <v>9156</v>
      </c>
      <c r="D9738" t="s">
        <v>9157</v>
      </c>
      <c r="E9738" s="32">
        <f t="shared" si="456"/>
        <v>45631</v>
      </c>
      <c r="F9738" s="51">
        <f t="shared" si="457"/>
        <v>0.5</v>
      </c>
      <c r="G9738" s="33">
        <f t="shared" si="458"/>
        <v>45631.5</v>
      </c>
    </row>
    <row r="9739" spans="1:7" x14ac:dyDescent="0.45">
      <c r="A9739">
        <v>0.41520000000000001</v>
      </c>
      <c r="B9739">
        <v>2.48</v>
      </c>
      <c r="C9739" t="s">
        <v>9157</v>
      </c>
      <c r="D9739" t="s">
        <v>9158</v>
      </c>
      <c r="E9739" s="32">
        <f t="shared" si="456"/>
        <v>45631</v>
      </c>
      <c r="F9739" s="51">
        <f t="shared" si="457"/>
        <v>0.52083333333333337</v>
      </c>
      <c r="G9739" s="33">
        <f t="shared" si="458"/>
        <v>45631.520833333336</v>
      </c>
    </row>
    <row r="9740" spans="1:7" x14ac:dyDescent="0.45">
      <c r="A9740">
        <v>0.39269999999999999</v>
      </c>
      <c r="B9740">
        <v>2.34</v>
      </c>
      <c r="C9740" t="s">
        <v>9158</v>
      </c>
      <c r="D9740" t="s">
        <v>9159</v>
      </c>
      <c r="E9740" s="32">
        <f t="shared" si="456"/>
        <v>45631</v>
      </c>
      <c r="F9740" s="51">
        <f t="shared" si="457"/>
        <v>0.54166666666666663</v>
      </c>
      <c r="G9740" s="33">
        <f t="shared" si="458"/>
        <v>45631.541666666664</v>
      </c>
    </row>
    <row r="9741" spans="1:7" x14ac:dyDescent="0.45">
      <c r="A9741">
        <v>0.66200000000000003</v>
      </c>
      <c r="B9741">
        <v>3.95</v>
      </c>
      <c r="C9741" t="s">
        <v>9159</v>
      </c>
      <c r="D9741" t="s">
        <v>9160</v>
      </c>
      <c r="E9741" s="32">
        <f t="shared" si="456"/>
        <v>45631</v>
      </c>
      <c r="F9741" s="51">
        <f t="shared" si="457"/>
        <v>0.5625</v>
      </c>
      <c r="G9741" s="33">
        <f t="shared" si="458"/>
        <v>45631.5625</v>
      </c>
    </row>
    <row r="9742" spans="1:7" x14ac:dyDescent="0.45">
      <c r="A9742">
        <v>0.89770000000000005</v>
      </c>
      <c r="B9742">
        <v>5.36</v>
      </c>
      <c r="C9742" t="s">
        <v>9160</v>
      </c>
      <c r="D9742" t="s">
        <v>9161</v>
      </c>
      <c r="E9742" s="32">
        <f t="shared" si="456"/>
        <v>45631</v>
      </c>
      <c r="F9742" s="51">
        <f t="shared" si="457"/>
        <v>0.58333333333333337</v>
      </c>
      <c r="G9742" s="33">
        <f t="shared" si="458"/>
        <v>45631.583333333336</v>
      </c>
    </row>
    <row r="9743" spans="1:7" x14ac:dyDescent="0.45">
      <c r="A9743">
        <v>0.50490000000000002</v>
      </c>
      <c r="B9743">
        <v>3.01</v>
      </c>
      <c r="C9743" t="s">
        <v>9161</v>
      </c>
      <c r="D9743" t="s">
        <v>9162</v>
      </c>
      <c r="E9743" s="32">
        <f t="shared" si="456"/>
        <v>45631</v>
      </c>
      <c r="F9743" s="51">
        <f t="shared" si="457"/>
        <v>0.60416666666666663</v>
      </c>
      <c r="G9743" s="33">
        <f t="shared" si="458"/>
        <v>45631.604166666664</v>
      </c>
    </row>
    <row r="9744" spans="1:7" x14ac:dyDescent="0.45">
      <c r="A9744">
        <v>0.30299999999999999</v>
      </c>
      <c r="B9744">
        <v>1.81</v>
      </c>
      <c r="C9744" t="s">
        <v>9162</v>
      </c>
      <c r="D9744" t="s">
        <v>9163</v>
      </c>
      <c r="E9744" s="32">
        <f t="shared" si="456"/>
        <v>45631</v>
      </c>
      <c r="F9744" s="51">
        <f t="shared" si="457"/>
        <v>0.625</v>
      </c>
      <c r="G9744" s="33">
        <f t="shared" si="458"/>
        <v>45631.625</v>
      </c>
    </row>
    <row r="9745" spans="1:7" x14ac:dyDescent="0.45">
      <c r="A9745">
        <v>0</v>
      </c>
      <c r="B9745">
        <v>0</v>
      </c>
      <c r="C9745" t="s">
        <v>9163</v>
      </c>
      <c r="D9745" t="s">
        <v>9164</v>
      </c>
      <c r="E9745" s="32">
        <f t="shared" si="456"/>
        <v>45631</v>
      </c>
      <c r="F9745" s="51">
        <f t="shared" si="457"/>
        <v>0.64583333333333337</v>
      </c>
      <c r="G9745" s="33">
        <f t="shared" si="458"/>
        <v>45631.645833333336</v>
      </c>
    </row>
    <row r="9746" spans="1:7" x14ac:dyDescent="0.45">
      <c r="A9746">
        <v>0.7742</v>
      </c>
      <c r="B9746">
        <v>4.62</v>
      </c>
      <c r="C9746" t="s">
        <v>9164</v>
      </c>
      <c r="D9746" t="s">
        <v>9165</v>
      </c>
      <c r="E9746" s="32">
        <f t="shared" si="456"/>
        <v>45631</v>
      </c>
      <c r="F9746" s="51">
        <f t="shared" si="457"/>
        <v>0.66666666666666663</v>
      </c>
      <c r="G9746" s="33">
        <f t="shared" si="458"/>
        <v>45631.666666666664</v>
      </c>
    </row>
    <row r="9747" spans="1:7" x14ac:dyDescent="0.45">
      <c r="A9747">
        <v>0.4713</v>
      </c>
      <c r="B9747">
        <v>2.81</v>
      </c>
      <c r="C9747" t="s">
        <v>9165</v>
      </c>
      <c r="D9747" t="s">
        <v>9166</v>
      </c>
      <c r="E9747" s="32">
        <f t="shared" si="456"/>
        <v>45631</v>
      </c>
      <c r="F9747" s="51">
        <f t="shared" si="457"/>
        <v>0.6875</v>
      </c>
      <c r="G9747" s="33">
        <f t="shared" si="458"/>
        <v>45631.6875</v>
      </c>
    </row>
    <row r="9748" spans="1:7" x14ac:dyDescent="0.45">
      <c r="A9748">
        <v>0.71809999999999996</v>
      </c>
      <c r="B9748">
        <v>4.28</v>
      </c>
      <c r="C9748" t="s">
        <v>9166</v>
      </c>
      <c r="D9748" t="s">
        <v>9167</v>
      </c>
      <c r="E9748" s="32">
        <f t="shared" si="456"/>
        <v>45631</v>
      </c>
      <c r="F9748" s="51">
        <f t="shared" si="457"/>
        <v>0.70833333333333337</v>
      </c>
      <c r="G9748" s="33">
        <f t="shared" si="458"/>
        <v>45631.708333333336</v>
      </c>
    </row>
    <row r="9749" spans="1:7" x14ac:dyDescent="0.45">
      <c r="A9749">
        <v>1.2679</v>
      </c>
      <c r="B9749">
        <v>7.56</v>
      </c>
      <c r="C9749" t="s">
        <v>9167</v>
      </c>
      <c r="D9749" t="s">
        <v>9168</v>
      </c>
      <c r="E9749" s="32">
        <f t="shared" si="456"/>
        <v>45631</v>
      </c>
      <c r="F9749" s="51">
        <f t="shared" si="457"/>
        <v>0.72916666666666663</v>
      </c>
      <c r="G9749" s="33">
        <f t="shared" si="458"/>
        <v>45631.729166666664</v>
      </c>
    </row>
    <row r="9750" spans="1:7" x14ac:dyDescent="0.45">
      <c r="A9750">
        <v>1.3016000000000001</v>
      </c>
      <c r="B9750">
        <v>7.77</v>
      </c>
      <c r="C9750" t="s">
        <v>9168</v>
      </c>
      <c r="D9750" t="s">
        <v>9169</v>
      </c>
      <c r="E9750" s="32">
        <f t="shared" si="456"/>
        <v>45631</v>
      </c>
      <c r="F9750" s="51">
        <f t="shared" si="457"/>
        <v>0.75</v>
      </c>
      <c r="G9750" s="33">
        <f t="shared" si="458"/>
        <v>45631.75</v>
      </c>
    </row>
    <row r="9751" spans="1:7" x14ac:dyDescent="0.45">
      <c r="A9751">
        <v>1.2679</v>
      </c>
      <c r="B9751">
        <v>7.56</v>
      </c>
      <c r="C9751" t="s">
        <v>9169</v>
      </c>
      <c r="D9751" t="s">
        <v>9170</v>
      </c>
      <c r="E9751" s="32">
        <f t="shared" si="456"/>
        <v>45631</v>
      </c>
      <c r="F9751" s="51">
        <f t="shared" si="457"/>
        <v>0.77083333333333337</v>
      </c>
      <c r="G9751" s="33">
        <f t="shared" si="458"/>
        <v>45631.770833333336</v>
      </c>
    </row>
    <row r="9752" spans="1:7" x14ac:dyDescent="0.45">
      <c r="A9752">
        <v>0.93130000000000002</v>
      </c>
      <c r="B9752">
        <v>5.56</v>
      </c>
      <c r="C9752" t="s">
        <v>9170</v>
      </c>
      <c r="D9752" t="s">
        <v>9171</v>
      </c>
      <c r="E9752" s="32">
        <f t="shared" si="456"/>
        <v>45631</v>
      </c>
      <c r="F9752" s="51">
        <f t="shared" si="457"/>
        <v>0.79166666666666663</v>
      </c>
      <c r="G9752" s="33">
        <f t="shared" si="458"/>
        <v>45631.791666666664</v>
      </c>
    </row>
    <row r="9753" spans="1:7" x14ac:dyDescent="0.45">
      <c r="A9753">
        <v>1.2679</v>
      </c>
      <c r="B9753">
        <v>7.56</v>
      </c>
      <c r="C9753" t="s">
        <v>9171</v>
      </c>
      <c r="D9753" t="s">
        <v>9172</v>
      </c>
      <c r="E9753" s="32">
        <f t="shared" si="456"/>
        <v>45631</v>
      </c>
      <c r="F9753" s="51">
        <f t="shared" si="457"/>
        <v>0.8125</v>
      </c>
      <c r="G9753" s="33">
        <f t="shared" si="458"/>
        <v>45631.8125</v>
      </c>
    </row>
    <row r="9754" spans="1:7" x14ac:dyDescent="0.45">
      <c r="A9754">
        <v>1.0435000000000001</v>
      </c>
      <c r="B9754">
        <v>6.23</v>
      </c>
      <c r="C9754" t="s">
        <v>9172</v>
      </c>
      <c r="D9754" t="s">
        <v>9173</v>
      </c>
      <c r="E9754" s="32">
        <f t="shared" si="456"/>
        <v>45631</v>
      </c>
      <c r="F9754" s="51">
        <f t="shared" si="457"/>
        <v>0.83333333333333337</v>
      </c>
      <c r="G9754" s="33">
        <f t="shared" si="458"/>
        <v>45631.833333333336</v>
      </c>
    </row>
    <row r="9755" spans="1:7" x14ac:dyDescent="0.45">
      <c r="A9755">
        <v>1.2118</v>
      </c>
      <c r="B9755">
        <v>7.23</v>
      </c>
      <c r="C9755" t="s">
        <v>9173</v>
      </c>
      <c r="D9755" t="s">
        <v>9174</v>
      </c>
      <c r="E9755" s="32">
        <f t="shared" si="456"/>
        <v>45631</v>
      </c>
      <c r="F9755" s="51">
        <f t="shared" si="457"/>
        <v>0.85416666666666663</v>
      </c>
      <c r="G9755" s="33">
        <f t="shared" si="458"/>
        <v>45631.854166666664</v>
      </c>
    </row>
    <row r="9756" spans="1:7" x14ac:dyDescent="0.45">
      <c r="A9756">
        <v>0.66200000000000003</v>
      </c>
      <c r="B9756">
        <v>3.95</v>
      </c>
      <c r="C9756" t="s">
        <v>9174</v>
      </c>
      <c r="D9756" t="s">
        <v>9175</v>
      </c>
      <c r="E9756" s="32">
        <f t="shared" si="456"/>
        <v>45631</v>
      </c>
      <c r="F9756" s="51">
        <f t="shared" si="457"/>
        <v>0.875</v>
      </c>
      <c r="G9756" s="33">
        <f t="shared" si="458"/>
        <v>45631.875</v>
      </c>
    </row>
    <row r="9757" spans="1:7" x14ac:dyDescent="0.45">
      <c r="A9757">
        <v>0.87519999999999998</v>
      </c>
      <c r="B9757">
        <v>5.22</v>
      </c>
      <c r="C9757" t="s">
        <v>9175</v>
      </c>
      <c r="D9757" t="s">
        <v>9176</v>
      </c>
      <c r="E9757" s="32">
        <f t="shared" si="456"/>
        <v>45631</v>
      </c>
      <c r="F9757" s="51">
        <f t="shared" si="457"/>
        <v>0.89583333333333337</v>
      </c>
      <c r="G9757" s="33">
        <f t="shared" si="458"/>
        <v>45631.895833333336</v>
      </c>
    </row>
    <row r="9758" spans="1:7" x14ac:dyDescent="0.45">
      <c r="A9758">
        <v>0.96499999999999997</v>
      </c>
      <c r="B9758">
        <v>5.76</v>
      </c>
      <c r="C9758" t="s">
        <v>9176</v>
      </c>
      <c r="D9758" t="s">
        <v>9177</v>
      </c>
      <c r="E9758" s="32">
        <f t="shared" si="456"/>
        <v>45631</v>
      </c>
      <c r="F9758" s="51">
        <f t="shared" si="457"/>
        <v>0.91666666666666663</v>
      </c>
      <c r="G9758" s="33">
        <f t="shared" si="458"/>
        <v>45631.916666666664</v>
      </c>
    </row>
    <row r="9759" spans="1:7" x14ac:dyDescent="0.45">
      <c r="A9759">
        <v>0.95379999999999998</v>
      </c>
      <c r="B9759">
        <v>5.69</v>
      </c>
      <c r="C9759" t="s">
        <v>9177</v>
      </c>
      <c r="D9759" t="s">
        <v>9178</v>
      </c>
      <c r="E9759" s="32">
        <f t="shared" si="456"/>
        <v>45631</v>
      </c>
      <c r="F9759" s="51">
        <f t="shared" si="457"/>
        <v>0.9375</v>
      </c>
      <c r="G9759" s="33">
        <f t="shared" si="458"/>
        <v>45631.9375</v>
      </c>
    </row>
    <row r="9760" spans="1:7" x14ac:dyDescent="0.45">
      <c r="A9760">
        <v>0.41520000000000001</v>
      </c>
      <c r="B9760">
        <v>2.48</v>
      </c>
      <c r="C9760" t="s">
        <v>9178</v>
      </c>
      <c r="D9760" t="s">
        <v>9179</v>
      </c>
      <c r="E9760" s="32">
        <f t="shared" si="456"/>
        <v>45631</v>
      </c>
      <c r="F9760" s="51">
        <f t="shared" si="457"/>
        <v>0.95833333333333337</v>
      </c>
      <c r="G9760" s="33">
        <f t="shared" si="458"/>
        <v>45631.958333333336</v>
      </c>
    </row>
    <row r="9761" spans="1:7" x14ac:dyDescent="0.45">
      <c r="A9761">
        <v>0</v>
      </c>
      <c r="B9761">
        <v>0</v>
      </c>
      <c r="C9761" t="s">
        <v>9179</v>
      </c>
      <c r="D9761" t="s">
        <v>9180</v>
      </c>
      <c r="E9761" s="32">
        <f t="shared" si="456"/>
        <v>45631</v>
      </c>
      <c r="F9761" s="51">
        <f t="shared" si="457"/>
        <v>0.97916666666666663</v>
      </c>
      <c r="G9761" s="33">
        <f t="shared" si="458"/>
        <v>45631.979166666664</v>
      </c>
    </row>
    <row r="9762" spans="1:7" x14ac:dyDescent="0.45">
      <c r="A9762">
        <v>0.48249999999999998</v>
      </c>
      <c r="B9762">
        <v>2.88</v>
      </c>
      <c r="C9762" t="s">
        <v>9180</v>
      </c>
      <c r="D9762" t="s">
        <v>9181</v>
      </c>
      <c r="E9762" s="32">
        <f t="shared" si="456"/>
        <v>45632</v>
      </c>
      <c r="F9762" s="51">
        <f t="shared" si="457"/>
        <v>0</v>
      </c>
      <c r="G9762" s="33">
        <f t="shared" si="458"/>
        <v>45632</v>
      </c>
    </row>
    <row r="9763" spans="1:7" x14ac:dyDescent="0.45">
      <c r="A9763">
        <v>0</v>
      </c>
      <c r="B9763">
        <v>0</v>
      </c>
      <c r="C9763" t="s">
        <v>9181</v>
      </c>
      <c r="D9763" t="s">
        <v>9182</v>
      </c>
      <c r="E9763" s="32">
        <f t="shared" si="456"/>
        <v>45632</v>
      </c>
      <c r="F9763" s="51">
        <f t="shared" si="457"/>
        <v>2.0833333333333332E-2</v>
      </c>
      <c r="G9763" s="33">
        <f t="shared" si="458"/>
        <v>45632.020833333336</v>
      </c>
    </row>
    <row r="9764" spans="1:7" x14ac:dyDescent="0.45">
      <c r="A9764">
        <v>0</v>
      </c>
      <c r="B9764">
        <v>0</v>
      </c>
      <c r="C9764" t="s">
        <v>9182</v>
      </c>
      <c r="D9764" t="s">
        <v>9183</v>
      </c>
      <c r="E9764" s="32">
        <f t="shared" si="456"/>
        <v>45632</v>
      </c>
      <c r="F9764" s="51">
        <f t="shared" si="457"/>
        <v>4.1666666666666664E-2</v>
      </c>
      <c r="G9764" s="33">
        <f t="shared" si="458"/>
        <v>45632.041666666664</v>
      </c>
    </row>
    <row r="9765" spans="1:7" x14ac:dyDescent="0.45">
      <c r="A9765">
        <v>0</v>
      </c>
      <c r="B9765">
        <v>0</v>
      </c>
      <c r="C9765" t="s">
        <v>9183</v>
      </c>
      <c r="D9765" t="s">
        <v>9184</v>
      </c>
      <c r="E9765" s="32">
        <f t="shared" si="456"/>
        <v>45632</v>
      </c>
      <c r="F9765" s="51">
        <f t="shared" si="457"/>
        <v>6.25E-2</v>
      </c>
      <c r="G9765" s="33">
        <f t="shared" si="458"/>
        <v>45632.0625</v>
      </c>
    </row>
    <row r="9766" spans="1:7" x14ac:dyDescent="0.45">
      <c r="A9766">
        <v>0</v>
      </c>
      <c r="B9766">
        <v>0</v>
      </c>
      <c r="C9766" t="s">
        <v>9184</v>
      </c>
      <c r="D9766" t="s">
        <v>9185</v>
      </c>
      <c r="E9766" s="32">
        <f t="shared" si="456"/>
        <v>45632</v>
      </c>
      <c r="F9766" s="51">
        <f t="shared" si="457"/>
        <v>8.3333333333333329E-2</v>
      </c>
      <c r="G9766" s="33">
        <f t="shared" si="458"/>
        <v>45632.083333333336</v>
      </c>
    </row>
    <row r="9767" spans="1:7" x14ac:dyDescent="0.45">
      <c r="A9767">
        <v>0.32540000000000002</v>
      </c>
      <c r="B9767">
        <v>1.94</v>
      </c>
      <c r="C9767" t="s">
        <v>9185</v>
      </c>
      <c r="D9767" t="s">
        <v>9186</v>
      </c>
      <c r="E9767" s="32">
        <f t="shared" si="456"/>
        <v>45632</v>
      </c>
      <c r="F9767" s="51">
        <f t="shared" si="457"/>
        <v>0.10416666666666667</v>
      </c>
      <c r="G9767" s="33">
        <f t="shared" si="458"/>
        <v>45632.104166666664</v>
      </c>
    </row>
    <row r="9768" spans="1:7" x14ac:dyDescent="0.45">
      <c r="A9768">
        <v>0</v>
      </c>
      <c r="B9768">
        <v>0</v>
      </c>
      <c r="C9768" t="s">
        <v>9186</v>
      </c>
      <c r="D9768" t="s">
        <v>9187</v>
      </c>
      <c r="E9768" s="32">
        <f t="shared" si="456"/>
        <v>45632</v>
      </c>
      <c r="F9768" s="51">
        <f t="shared" si="457"/>
        <v>0.125</v>
      </c>
      <c r="G9768" s="33">
        <f t="shared" si="458"/>
        <v>45632.125</v>
      </c>
    </row>
    <row r="9769" spans="1:7" x14ac:dyDescent="0.45">
      <c r="A9769">
        <v>0</v>
      </c>
      <c r="B9769">
        <v>0</v>
      </c>
      <c r="C9769" t="s">
        <v>9187</v>
      </c>
      <c r="D9769" t="s">
        <v>9188</v>
      </c>
      <c r="E9769" s="32">
        <f t="shared" si="456"/>
        <v>45632</v>
      </c>
      <c r="F9769" s="51">
        <f t="shared" si="457"/>
        <v>0.14583333333333334</v>
      </c>
      <c r="G9769" s="33">
        <f t="shared" si="458"/>
        <v>45632.145833333336</v>
      </c>
    </row>
    <row r="9770" spans="1:7" x14ac:dyDescent="0.45">
      <c r="A9770">
        <v>0</v>
      </c>
      <c r="B9770">
        <v>0</v>
      </c>
      <c r="C9770" t="s">
        <v>9188</v>
      </c>
      <c r="D9770" t="s">
        <v>9189</v>
      </c>
      <c r="E9770" s="32">
        <f t="shared" si="456"/>
        <v>45632</v>
      </c>
      <c r="F9770" s="51">
        <f t="shared" si="457"/>
        <v>0.16666666666666666</v>
      </c>
      <c r="G9770" s="33">
        <f t="shared" si="458"/>
        <v>45632.166666666664</v>
      </c>
    </row>
    <row r="9771" spans="1:7" x14ac:dyDescent="0.45">
      <c r="A9771">
        <v>0</v>
      </c>
      <c r="B9771">
        <v>0</v>
      </c>
      <c r="C9771" t="s">
        <v>9189</v>
      </c>
      <c r="D9771" t="s">
        <v>9190</v>
      </c>
      <c r="E9771" s="32">
        <f t="shared" si="456"/>
        <v>45632</v>
      </c>
      <c r="F9771" s="51">
        <f t="shared" si="457"/>
        <v>0.1875</v>
      </c>
      <c r="G9771" s="33">
        <f t="shared" si="458"/>
        <v>45632.1875</v>
      </c>
    </row>
    <row r="9772" spans="1:7" x14ac:dyDescent="0.45">
      <c r="A9772">
        <v>0</v>
      </c>
      <c r="B9772">
        <v>0</v>
      </c>
      <c r="C9772" t="s">
        <v>9190</v>
      </c>
      <c r="D9772" t="s">
        <v>9191</v>
      </c>
      <c r="E9772" s="32">
        <f t="shared" si="456"/>
        <v>45632</v>
      </c>
      <c r="F9772" s="51">
        <f t="shared" si="457"/>
        <v>0.20833333333333334</v>
      </c>
      <c r="G9772" s="33">
        <f t="shared" si="458"/>
        <v>45632.208333333336</v>
      </c>
    </row>
    <row r="9773" spans="1:7" x14ac:dyDescent="0.45">
      <c r="A9773">
        <v>0</v>
      </c>
      <c r="B9773">
        <v>0</v>
      </c>
      <c r="C9773" t="s">
        <v>9191</v>
      </c>
      <c r="D9773" t="s">
        <v>9192</v>
      </c>
      <c r="E9773" s="32">
        <f t="shared" si="456"/>
        <v>45632</v>
      </c>
      <c r="F9773" s="51">
        <f t="shared" si="457"/>
        <v>0.22916666666666666</v>
      </c>
      <c r="G9773" s="33">
        <f t="shared" si="458"/>
        <v>45632.229166666664</v>
      </c>
    </row>
    <row r="9774" spans="1:7" x14ac:dyDescent="0.45">
      <c r="A9774">
        <v>0</v>
      </c>
      <c r="B9774">
        <v>0</v>
      </c>
      <c r="C9774" t="s">
        <v>9192</v>
      </c>
      <c r="D9774" t="s">
        <v>9193</v>
      </c>
      <c r="E9774" s="32">
        <f t="shared" si="456"/>
        <v>45632</v>
      </c>
      <c r="F9774" s="51">
        <f t="shared" si="457"/>
        <v>0.25</v>
      </c>
      <c r="G9774" s="33">
        <f t="shared" si="458"/>
        <v>45632.25</v>
      </c>
    </row>
    <row r="9775" spans="1:7" x14ac:dyDescent="0.45">
      <c r="A9775">
        <v>0</v>
      </c>
      <c r="B9775">
        <v>0</v>
      </c>
      <c r="C9775" t="s">
        <v>9193</v>
      </c>
      <c r="D9775" t="s">
        <v>9194</v>
      </c>
      <c r="E9775" s="32">
        <f t="shared" si="456"/>
        <v>45632</v>
      </c>
      <c r="F9775" s="51">
        <f t="shared" si="457"/>
        <v>0.27083333333333331</v>
      </c>
      <c r="G9775" s="33">
        <f t="shared" si="458"/>
        <v>45632.270833333336</v>
      </c>
    </row>
    <row r="9776" spans="1:7" x14ac:dyDescent="0.45">
      <c r="A9776">
        <v>0.3478</v>
      </c>
      <c r="B9776">
        <v>2.0699999999999998</v>
      </c>
      <c r="C9776" t="s">
        <v>9194</v>
      </c>
      <c r="D9776" t="s">
        <v>9195</v>
      </c>
      <c r="E9776" s="32">
        <f t="shared" si="456"/>
        <v>45632</v>
      </c>
      <c r="F9776" s="51">
        <f t="shared" si="457"/>
        <v>0.29166666666666669</v>
      </c>
      <c r="G9776" s="33">
        <f t="shared" si="458"/>
        <v>45632.291666666664</v>
      </c>
    </row>
    <row r="9777" spans="1:7" x14ac:dyDescent="0.45">
      <c r="A9777">
        <v>0.10100000000000001</v>
      </c>
      <c r="B9777">
        <v>0.6</v>
      </c>
      <c r="C9777" t="s">
        <v>9195</v>
      </c>
      <c r="D9777" t="s">
        <v>9196</v>
      </c>
      <c r="E9777" s="32">
        <f t="shared" si="456"/>
        <v>45632</v>
      </c>
      <c r="F9777" s="51">
        <f t="shared" si="457"/>
        <v>0.3125</v>
      </c>
      <c r="G9777" s="33">
        <f t="shared" si="458"/>
        <v>45632.3125</v>
      </c>
    </row>
    <row r="9778" spans="1:7" x14ac:dyDescent="0.45">
      <c r="A9778">
        <v>0</v>
      </c>
      <c r="B9778">
        <v>0</v>
      </c>
      <c r="C9778" t="s">
        <v>9196</v>
      </c>
      <c r="D9778" t="s">
        <v>9197</v>
      </c>
      <c r="E9778" s="32">
        <f t="shared" si="456"/>
        <v>45632</v>
      </c>
      <c r="F9778" s="51">
        <f t="shared" si="457"/>
        <v>0.33333333333333331</v>
      </c>
      <c r="G9778" s="33">
        <f t="shared" si="458"/>
        <v>45632.333333333336</v>
      </c>
    </row>
    <row r="9779" spans="1:7" x14ac:dyDescent="0.45">
      <c r="A9779">
        <v>0</v>
      </c>
      <c r="B9779">
        <v>0</v>
      </c>
      <c r="C9779" t="s">
        <v>9197</v>
      </c>
      <c r="D9779" t="s">
        <v>9198</v>
      </c>
      <c r="E9779" s="32">
        <f t="shared" si="456"/>
        <v>45632</v>
      </c>
      <c r="F9779" s="51">
        <f t="shared" si="457"/>
        <v>0.35416666666666669</v>
      </c>
      <c r="G9779" s="33">
        <f t="shared" si="458"/>
        <v>45632.354166666664</v>
      </c>
    </row>
    <row r="9780" spans="1:7" x14ac:dyDescent="0.45">
      <c r="A9780">
        <v>3.5007999999999999</v>
      </c>
      <c r="B9780">
        <v>20.89</v>
      </c>
      <c r="C9780" t="s">
        <v>9198</v>
      </c>
      <c r="D9780" t="s">
        <v>9199</v>
      </c>
      <c r="E9780" s="32">
        <f t="shared" si="456"/>
        <v>45632</v>
      </c>
      <c r="F9780" s="51">
        <f t="shared" si="457"/>
        <v>0.375</v>
      </c>
      <c r="G9780" s="33">
        <f t="shared" si="458"/>
        <v>45632.375</v>
      </c>
    </row>
    <row r="9781" spans="1:7" x14ac:dyDescent="0.45">
      <c r="A9781">
        <v>1.5709</v>
      </c>
      <c r="B9781">
        <v>9.3699999999999992</v>
      </c>
      <c r="C9781" t="s">
        <v>9199</v>
      </c>
      <c r="D9781" t="s">
        <v>9200</v>
      </c>
      <c r="E9781" s="32">
        <f t="shared" si="456"/>
        <v>45632</v>
      </c>
      <c r="F9781" s="51">
        <f t="shared" si="457"/>
        <v>0.39583333333333331</v>
      </c>
      <c r="G9781" s="33">
        <f t="shared" si="458"/>
        <v>45632.395833333336</v>
      </c>
    </row>
    <row r="9782" spans="1:7" x14ac:dyDescent="0.45">
      <c r="A9782">
        <v>1.2904</v>
      </c>
      <c r="B9782">
        <v>7.7</v>
      </c>
      <c r="C9782" t="s">
        <v>9200</v>
      </c>
      <c r="D9782" t="s">
        <v>9201</v>
      </c>
      <c r="E9782" s="32">
        <f t="shared" si="456"/>
        <v>45632</v>
      </c>
      <c r="F9782" s="51">
        <f t="shared" si="457"/>
        <v>0.41666666666666669</v>
      </c>
      <c r="G9782" s="33">
        <f t="shared" si="458"/>
        <v>45632.416666666664</v>
      </c>
    </row>
    <row r="9783" spans="1:7" x14ac:dyDescent="0.45">
      <c r="A9783">
        <v>1.4026000000000001</v>
      </c>
      <c r="B9783">
        <v>8.3699999999999992</v>
      </c>
      <c r="C9783" t="s">
        <v>9201</v>
      </c>
      <c r="D9783" t="s">
        <v>9202</v>
      </c>
      <c r="E9783" s="32">
        <f t="shared" si="456"/>
        <v>45632</v>
      </c>
      <c r="F9783" s="51">
        <f t="shared" si="457"/>
        <v>0.4375</v>
      </c>
      <c r="G9783" s="33">
        <f t="shared" si="458"/>
        <v>45632.4375</v>
      </c>
    </row>
    <row r="9784" spans="1:7" x14ac:dyDescent="0.45">
      <c r="A9784">
        <v>5.2512999999999996</v>
      </c>
      <c r="B9784">
        <v>31.33</v>
      </c>
      <c r="C9784" t="s">
        <v>9202</v>
      </c>
      <c r="D9784" t="s">
        <v>9203</v>
      </c>
      <c r="E9784" s="32">
        <f t="shared" si="456"/>
        <v>45632</v>
      </c>
      <c r="F9784" s="51">
        <f t="shared" si="457"/>
        <v>0.45833333333333331</v>
      </c>
      <c r="G9784" s="33">
        <f t="shared" si="458"/>
        <v>45632.458333333336</v>
      </c>
    </row>
    <row r="9785" spans="1:7" x14ac:dyDescent="0.45">
      <c r="A9785">
        <v>0.92010000000000003</v>
      </c>
      <c r="B9785">
        <v>5.49</v>
      </c>
      <c r="C9785" t="s">
        <v>9203</v>
      </c>
      <c r="D9785" t="s">
        <v>9204</v>
      </c>
      <c r="E9785" s="32">
        <f t="shared" si="456"/>
        <v>45632</v>
      </c>
      <c r="F9785" s="51">
        <f t="shared" si="457"/>
        <v>0.47916666666666669</v>
      </c>
      <c r="G9785" s="33">
        <f t="shared" si="458"/>
        <v>45632.479166666664</v>
      </c>
    </row>
    <row r="9786" spans="1:7" x14ac:dyDescent="0.45">
      <c r="A9786">
        <v>0.83030000000000004</v>
      </c>
      <c r="B9786">
        <v>4.95</v>
      </c>
      <c r="C9786" t="s">
        <v>9204</v>
      </c>
      <c r="D9786" t="s">
        <v>9205</v>
      </c>
      <c r="E9786" s="32">
        <f t="shared" si="456"/>
        <v>45632</v>
      </c>
      <c r="F9786" s="51">
        <f t="shared" si="457"/>
        <v>0.5</v>
      </c>
      <c r="G9786" s="33">
        <f t="shared" si="458"/>
        <v>45632.5</v>
      </c>
    </row>
    <row r="9787" spans="1:7" x14ac:dyDescent="0.45">
      <c r="A9787">
        <v>1.2791999999999999</v>
      </c>
      <c r="B9787">
        <v>7.63</v>
      </c>
      <c r="C9787" t="s">
        <v>9205</v>
      </c>
      <c r="D9787" t="s">
        <v>9206</v>
      </c>
      <c r="E9787" s="32">
        <f t="shared" si="456"/>
        <v>45632</v>
      </c>
      <c r="F9787" s="51">
        <f t="shared" si="457"/>
        <v>0.52083333333333337</v>
      </c>
      <c r="G9787" s="33">
        <f t="shared" si="458"/>
        <v>45632.520833333336</v>
      </c>
    </row>
    <row r="9788" spans="1:7" x14ac:dyDescent="0.45">
      <c r="A9788">
        <v>1.0547</v>
      </c>
      <c r="B9788">
        <v>6.29</v>
      </c>
      <c r="C9788" t="s">
        <v>9206</v>
      </c>
      <c r="D9788" t="s">
        <v>9207</v>
      </c>
      <c r="E9788" s="32">
        <f t="shared" si="456"/>
        <v>45632</v>
      </c>
      <c r="F9788" s="51">
        <f t="shared" si="457"/>
        <v>0.54166666666666663</v>
      </c>
      <c r="G9788" s="33">
        <f t="shared" si="458"/>
        <v>45632.541666666664</v>
      </c>
    </row>
    <row r="9789" spans="1:7" x14ac:dyDescent="0.45">
      <c r="A9789">
        <v>0.78539999999999999</v>
      </c>
      <c r="B9789">
        <v>4.6900000000000004</v>
      </c>
      <c r="C9789" t="s">
        <v>9207</v>
      </c>
      <c r="D9789" t="s">
        <v>9208</v>
      </c>
      <c r="E9789" s="32">
        <f t="shared" si="456"/>
        <v>45632</v>
      </c>
      <c r="F9789" s="51">
        <f t="shared" si="457"/>
        <v>0.5625</v>
      </c>
      <c r="G9789" s="33">
        <f t="shared" si="458"/>
        <v>45632.5625</v>
      </c>
    </row>
    <row r="9790" spans="1:7" x14ac:dyDescent="0.45">
      <c r="A9790">
        <v>0.74060000000000004</v>
      </c>
      <c r="B9790">
        <v>4.42</v>
      </c>
      <c r="C9790" t="s">
        <v>9208</v>
      </c>
      <c r="D9790" t="s">
        <v>9209</v>
      </c>
      <c r="E9790" s="32">
        <f t="shared" si="456"/>
        <v>45632</v>
      </c>
      <c r="F9790" s="51">
        <f t="shared" si="457"/>
        <v>0.58333333333333337</v>
      </c>
      <c r="G9790" s="33">
        <f t="shared" si="458"/>
        <v>45632.583333333336</v>
      </c>
    </row>
    <row r="9791" spans="1:7" x14ac:dyDescent="0.45">
      <c r="A9791">
        <v>1.1108</v>
      </c>
      <c r="B9791">
        <v>6.63</v>
      </c>
      <c r="C9791" t="s">
        <v>9209</v>
      </c>
      <c r="D9791" t="s">
        <v>9210</v>
      </c>
      <c r="E9791" s="32">
        <f t="shared" si="456"/>
        <v>45632</v>
      </c>
      <c r="F9791" s="51">
        <f t="shared" si="457"/>
        <v>0.60416666666666663</v>
      </c>
      <c r="G9791" s="33">
        <f t="shared" si="458"/>
        <v>45632.604166666664</v>
      </c>
    </row>
    <row r="9792" spans="1:7" x14ac:dyDescent="0.45">
      <c r="A9792">
        <v>1.0771999999999999</v>
      </c>
      <c r="B9792">
        <v>6.43</v>
      </c>
      <c r="C9792" t="s">
        <v>9210</v>
      </c>
      <c r="D9792" t="s">
        <v>9211</v>
      </c>
      <c r="E9792" s="32">
        <f t="shared" si="456"/>
        <v>45632</v>
      </c>
      <c r="F9792" s="51">
        <f t="shared" si="457"/>
        <v>0.625</v>
      </c>
      <c r="G9792" s="33">
        <f t="shared" si="458"/>
        <v>45632.625</v>
      </c>
    </row>
    <row r="9793" spans="1:7" x14ac:dyDescent="0.45">
      <c r="A9793">
        <v>0.90890000000000004</v>
      </c>
      <c r="B9793">
        <v>5.42</v>
      </c>
      <c r="C9793" t="s">
        <v>9211</v>
      </c>
      <c r="D9793" t="s">
        <v>9212</v>
      </c>
      <c r="E9793" s="32">
        <f t="shared" si="456"/>
        <v>45632</v>
      </c>
      <c r="F9793" s="51">
        <f t="shared" si="457"/>
        <v>0.64583333333333337</v>
      </c>
      <c r="G9793" s="33">
        <f t="shared" si="458"/>
        <v>45632.645833333336</v>
      </c>
    </row>
    <row r="9794" spans="1:7" x14ac:dyDescent="0.45">
      <c r="A9794">
        <v>0.83030000000000004</v>
      </c>
      <c r="B9794">
        <v>4.95</v>
      </c>
      <c r="C9794" t="s">
        <v>9212</v>
      </c>
      <c r="D9794" t="s">
        <v>9213</v>
      </c>
      <c r="E9794" s="32">
        <f t="shared" si="456"/>
        <v>45632</v>
      </c>
      <c r="F9794" s="51">
        <f t="shared" si="457"/>
        <v>0.66666666666666663</v>
      </c>
      <c r="G9794" s="33">
        <f t="shared" si="458"/>
        <v>45632.666666666664</v>
      </c>
    </row>
    <row r="9795" spans="1:7" x14ac:dyDescent="0.45">
      <c r="A9795">
        <v>0.52739999999999998</v>
      </c>
      <c r="B9795">
        <v>3.15</v>
      </c>
      <c r="C9795" t="s">
        <v>9213</v>
      </c>
      <c r="D9795" t="s">
        <v>9214</v>
      </c>
      <c r="E9795" s="32">
        <f t="shared" si="456"/>
        <v>45632</v>
      </c>
      <c r="F9795" s="51">
        <f t="shared" si="457"/>
        <v>0.6875</v>
      </c>
      <c r="G9795" s="33">
        <f t="shared" si="458"/>
        <v>45632.6875</v>
      </c>
    </row>
    <row r="9796" spans="1:7" x14ac:dyDescent="0.45">
      <c r="A9796">
        <v>0.61709999999999998</v>
      </c>
      <c r="B9796">
        <v>3.68</v>
      </c>
      <c r="C9796" t="s">
        <v>9214</v>
      </c>
      <c r="D9796" t="s">
        <v>9215</v>
      </c>
      <c r="E9796" s="32">
        <f t="shared" ref="E9796:E9859" si="459">DATE(MID(C9796,2,4),MID(C9796,7,2),MID(C9796,10,2))</f>
        <v>45632</v>
      </c>
      <c r="F9796" s="51">
        <f t="shared" ref="F9796:F9859" si="460">TIME(MID(C9796,13,2),MID(C9796,16,2),0)</f>
        <v>0.70833333333333337</v>
      </c>
      <c r="G9796" s="33">
        <f t="shared" ref="G9796:G9859" si="461">E9796+F9796</f>
        <v>45632.708333333336</v>
      </c>
    </row>
    <row r="9797" spans="1:7" x14ac:dyDescent="0.45">
      <c r="A9797">
        <v>0.70689999999999997</v>
      </c>
      <c r="B9797">
        <v>4.22</v>
      </c>
      <c r="C9797" t="s">
        <v>9215</v>
      </c>
      <c r="D9797" t="s">
        <v>9216</v>
      </c>
      <c r="E9797" s="32">
        <f t="shared" si="459"/>
        <v>45632</v>
      </c>
      <c r="F9797" s="51">
        <f t="shared" si="460"/>
        <v>0.72916666666666663</v>
      </c>
      <c r="G9797" s="33">
        <f t="shared" si="461"/>
        <v>45632.729166666664</v>
      </c>
    </row>
    <row r="9798" spans="1:7" x14ac:dyDescent="0.45">
      <c r="A9798">
        <v>0.78539999999999999</v>
      </c>
      <c r="B9798">
        <v>4.6900000000000004</v>
      </c>
      <c r="C9798" t="s">
        <v>9216</v>
      </c>
      <c r="D9798" t="s">
        <v>9217</v>
      </c>
      <c r="E9798" s="32">
        <f t="shared" si="459"/>
        <v>45632</v>
      </c>
      <c r="F9798" s="51">
        <f t="shared" si="460"/>
        <v>0.75</v>
      </c>
      <c r="G9798" s="33">
        <f t="shared" si="461"/>
        <v>45632.75</v>
      </c>
    </row>
    <row r="9799" spans="1:7" x14ac:dyDescent="0.45">
      <c r="A9799">
        <v>0.52739999999999998</v>
      </c>
      <c r="B9799">
        <v>3.15</v>
      </c>
      <c r="C9799" t="s">
        <v>9217</v>
      </c>
      <c r="D9799" t="s">
        <v>9218</v>
      </c>
      <c r="E9799" s="32">
        <f t="shared" si="459"/>
        <v>45632</v>
      </c>
      <c r="F9799" s="51">
        <f t="shared" si="460"/>
        <v>0.77083333333333337</v>
      </c>
      <c r="G9799" s="33">
        <f t="shared" si="461"/>
        <v>45632.770833333336</v>
      </c>
    </row>
    <row r="9800" spans="1:7" x14ac:dyDescent="0.45">
      <c r="A9800">
        <v>0.63959999999999995</v>
      </c>
      <c r="B9800">
        <v>3.82</v>
      </c>
      <c r="C9800" t="s">
        <v>9218</v>
      </c>
      <c r="D9800" t="s">
        <v>9219</v>
      </c>
      <c r="E9800" s="32">
        <f t="shared" si="459"/>
        <v>45632</v>
      </c>
      <c r="F9800" s="51">
        <f t="shared" si="460"/>
        <v>0.79166666666666663</v>
      </c>
      <c r="G9800" s="33">
        <f t="shared" si="461"/>
        <v>45632.791666666664</v>
      </c>
    </row>
    <row r="9801" spans="1:7" x14ac:dyDescent="0.45">
      <c r="A9801">
        <v>1.5821000000000001</v>
      </c>
      <c r="B9801">
        <v>9.44</v>
      </c>
      <c r="C9801" t="s">
        <v>9219</v>
      </c>
      <c r="D9801" t="s">
        <v>9220</v>
      </c>
      <c r="E9801" s="32">
        <f t="shared" si="459"/>
        <v>45632</v>
      </c>
      <c r="F9801" s="51">
        <f t="shared" si="460"/>
        <v>0.8125</v>
      </c>
      <c r="G9801" s="33">
        <f t="shared" si="461"/>
        <v>45632.8125</v>
      </c>
    </row>
    <row r="9802" spans="1:7" x14ac:dyDescent="0.45">
      <c r="A9802">
        <v>0.56100000000000005</v>
      </c>
      <c r="B9802">
        <v>3.35</v>
      </c>
      <c r="C9802" t="s">
        <v>9220</v>
      </c>
      <c r="D9802" t="s">
        <v>9221</v>
      </c>
      <c r="E9802" s="32">
        <f t="shared" si="459"/>
        <v>45632</v>
      </c>
      <c r="F9802" s="51">
        <f t="shared" si="460"/>
        <v>0.83333333333333337</v>
      </c>
      <c r="G9802" s="33">
        <f t="shared" si="461"/>
        <v>45632.833333333336</v>
      </c>
    </row>
    <row r="9803" spans="1:7" x14ac:dyDescent="0.45">
      <c r="A9803">
        <v>0.40389999999999998</v>
      </c>
      <c r="B9803">
        <v>2.41</v>
      </c>
      <c r="C9803" t="s">
        <v>9221</v>
      </c>
      <c r="D9803" t="s">
        <v>9222</v>
      </c>
      <c r="E9803" s="32">
        <f t="shared" si="459"/>
        <v>45632</v>
      </c>
      <c r="F9803" s="51">
        <f t="shared" si="460"/>
        <v>0.85416666666666663</v>
      </c>
      <c r="G9803" s="33">
        <f t="shared" si="461"/>
        <v>45632.854166666664</v>
      </c>
    </row>
    <row r="9804" spans="1:7" x14ac:dyDescent="0.45">
      <c r="A9804">
        <v>0.50490000000000002</v>
      </c>
      <c r="B9804">
        <v>3.01</v>
      </c>
      <c r="C9804" t="s">
        <v>9222</v>
      </c>
      <c r="D9804" t="s">
        <v>9223</v>
      </c>
      <c r="E9804" s="32">
        <f t="shared" si="459"/>
        <v>45632</v>
      </c>
      <c r="F9804" s="51">
        <f t="shared" si="460"/>
        <v>0.875</v>
      </c>
      <c r="G9804" s="33">
        <f t="shared" si="461"/>
        <v>45632.875</v>
      </c>
    </row>
    <row r="9805" spans="1:7" x14ac:dyDescent="0.45">
      <c r="A9805">
        <v>0.46</v>
      </c>
      <c r="B9805">
        <v>2.74</v>
      </c>
      <c r="C9805" t="s">
        <v>9223</v>
      </c>
      <c r="D9805" t="s">
        <v>9224</v>
      </c>
      <c r="E9805" s="32">
        <f t="shared" si="459"/>
        <v>45632</v>
      </c>
      <c r="F9805" s="51">
        <f t="shared" si="460"/>
        <v>0.89583333333333337</v>
      </c>
      <c r="G9805" s="33">
        <f t="shared" si="461"/>
        <v>45632.895833333336</v>
      </c>
    </row>
    <row r="9806" spans="1:7" x14ac:dyDescent="0.45">
      <c r="A9806">
        <v>0.43759999999999999</v>
      </c>
      <c r="B9806">
        <v>2.61</v>
      </c>
      <c r="C9806" t="s">
        <v>9224</v>
      </c>
      <c r="D9806" t="s">
        <v>9225</v>
      </c>
      <c r="E9806" s="32">
        <f t="shared" si="459"/>
        <v>45632</v>
      </c>
      <c r="F9806" s="51">
        <f t="shared" si="460"/>
        <v>0.91666666666666663</v>
      </c>
      <c r="G9806" s="33">
        <f t="shared" si="461"/>
        <v>45632.916666666664</v>
      </c>
    </row>
    <row r="9807" spans="1:7" x14ac:dyDescent="0.45">
      <c r="A9807">
        <v>0.33660000000000001</v>
      </c>
      <c r="B9807">
        <v>2.0099999999999998</v>
      </c>
      <c r="C9807" t="s">
        <v>9225</v>
      </c>
      <c r="D9807" t="s">
        <v>9226</v>
      </c>
      <c r="E9807" s="32">
        <f t="shared" si="459"/>
        <v>45632</v>
      </c>
      <c r="F9807" s="51">
        <f t="shared" si="460"/>
        <v>0.9375</v>
      </c>
      <c r="G9807" s="33">
        <f t="shared" si="461"/>
        <v>45632.9375</v>
      </c>
    </row>
    <row r="9808" spans="1:7" x14ac:dyDescent="0.45">
      <c r="A9808">
        <v>0</v>
      </c>
      <c r="B9808">
        <v>0</v>
      </c>
      <c r="C9808" t="s">
        <v>9226</v>
      </c>
      <c r="D9808" t="s">
        <v>9227</v>
      </c>
      <c r="E9808" s="32">
        <f t="shared" si="459"/>
        <v>45632</v>
      </c>
      <c r="F9808" s="51">
        <f t="shared" si="460"/>
        <v>0.95833333333333337</v>
      </c>
      <c r="G9808" s="33">
        <f t="shared" si="461"/>
        <v>45632.958333333336</v>
      </c>
    </row>
    <row r="9809" spans="1:7" x14ac:dyDescent="0.45">
      <c r="A9809">
        <v>0.32540000000000002</v>
      </c>
      <c r="B9809">
        <v>1.94</v>
      </c>
      <c r="C9809" t="s">
        <v>9227</v>
      </c>
      <c r="D9809" t="s">
        <v>9228</v>
      </c>
      <c r="E9809" s="32">
        <f t="shared" si="459"/>
        <v>45632</v>
      </c>
      <c r="F9809" s="51">
        <f t="shared" si="460"/>
        <v>0.97916666666666663</v>
      </c>
      <c r="G9809" s="33">
        <f t="shared" si="461"/>
        <v>45632.979166666664</v>
      </c>
    </row>
    <row r="9810" spans="1:7" x14ac:dyDescent="0.45">
      <c r="A9810">
        <v>0</v>
      </c>
      <c r="B9810">
        <v>0</v>
      </c>
      <c r="C9810" t="s">
        <v>9228</v>
      </c>
      <c r="D9810" t="s">
        <v>9229</v>
      </c>
      <c r="E9810" s="32">
        <f t="shared" si="459"/>
        <v>45633</v>
      </c>
      <c r="F9810" s="51">
        <f t="shared" si="460"/>
        <v>0</v>
      </c>
      <c r="G9810" s="33">
        <f t="shared" si="461"/>
        <v>45633</v>
      </c>
    </row>
    <row r="9811" spans="1:7" x14ac:dyDescent="0.45">
      <c r="A9811">
        <v>0</v>
      </c>
      <c r="B9811">
        <v>0</v>
      </c>
      <c r="C9811" t="s">
        <v>9229</v>
      </c>
      <c r="D9811" t="s">
        <v>9230</v>
      </c>
      <c r="E9811" s="32">
        <f t="shared" si="459"/>
        <v>45633</v>
      </c>
      <c r="F9811" s="51">
        <f t="shared" si="460"/>
        <v>2.0833333333333332E-2</v>
      </c>
      <c r="G9811" s="33">
        <f t="shared" si="461"/>
        <v>45633.020833333336</v>
      </c>
    </row>
    <row r="9812" spans="1:7" x14ac:dyDescent="0.45">
      <c r="A9812">
        <v>0</v>
      </c>
      <c r="B9812">
        <v>0</v>
      </c>
      <c r="C9812" t="s">
        <v>9230</v>
      </c>
      <c r="D9812" t="s">
        <v>9231</v>
      </c>
      <c r="E9812" s="32">
        <f t="shared" si="459"/>
        <v>45633</v>
      </c>
      <c r="F9812" s="51">
        <f t="shared" si="460"/>
        <v>4.1666666666666664E-2</v>
      </c>
      <c r="G9812" s="33">
        <f t="shared" si="461"/>
        <v>45633.041666666664</v>
      </c>
    </row>
    <row r="9813" spans="1:7" x14ac:dyDescent="0.45">
      <c r="A9813">
        <v>0</v>
      </c>
      <c r="B9813">
        <v>0</v>
      </c>
      <c r="C9813" t="s">
        <v>9231</v>
      </c>
      <c r="D9813" t="s">
        <v>9232</v>
      </c>
      <c r="E9813" s="32">
        <f t="shared" si="459"/>
        <v>45633</v>
      </c>
      <c r="F9813" s="51">
        <f t="shared" si="460"/>
        <v>6.25E-2</v>
      </c>
      <c r="G9813" s="33">
        <f t="shared" si="461"/>
        <v>45633.0625</v>
      </c>
    </row>
    <row r="9814" spans="1:7" x14ac:dyDescent="0.45">
      <c r="A9814">
        <v>1.12E-2</v>
      </c>
      <c r="B9814">
        <v>7.0000000000000007E-2</v>
      </c>
      <c r="C9814" t="s">
        <v>9232</v>
      </c>
      <c r="D9814" t="s">
        <v>9233</v>
      </c>
      <c r="E9814" s="32">
        <f t="shared" si="459"/>
        <v>45633</v>
      </c>
      <c r="F9814" s="51">
        <f t="shared" si="460"/>
        <v>8.3333333333333329E-2</v>
      </c>
      <c r="G9814" s="33">
        <f t="shared" si="461"/>
        <v>45633.083333333336</v>
      </c>
    </row>
    <row r="9815" spans="1:7" x14ac:dyDescent="0.45">
      <c r="A9815">
        <v>0</v>
      </c>
      <c r="B9815">
        <v>0</v>
      </c>
      <c r="C9815" t="s">
        <v>9233</v>
      </c>
      <c r="D9815" t="s">
        <v>9234</v>
      </c>
      <c r="E9815" s="32">
        <f t="shared" si="459"/>
        <v>45633</v>
      </c>
      <c r="F9815" s="51">
        <f t="shared" si="460"/>
        <v>0.10416666666666667</v>
      </c>
      <c r="G9815" s="33">
        <f t="shared" si="461"/>
        <v>45633.104166666664</v>
      </c>
    </row>
    <row r="9816" spans="1:7" x14ac:dyDescent="0.45">
      <c r="A9816">
        <v>0</v>
      </c>
      <c r="B9816">
        <v>0</v>
      </c>
      <c r="C9816" t="s">
        <v>9234</v>
      </c>
      <c r="D9816" t="s">
        <v>9235</v>
      </c>
      <c r="E9816" s="32">
        <f t="shared" si="459"/>
        <v>45633</v>
      </c>
      <c r="F9816" s="51">
        <f t="shared" si="460"/>
        <v>0.125</v>
      </c>
      <c r="G9816" s="33">
        <f t="shared" si="461"/>
        <v>45633.125</v>
      </c>
    </row>
    <row r="9817" spans="1:7" x14ac:dyDescent="0.45">
      <c r="A9817">
        <v>0</v>
      </c>
      <c r="B9817">
        <v>0</v>
      </c>
      <c r="C9817" t="s">
        <v>9235</v>
      </c>
      <c r="D9817" t="s">
        <v>9236</v>
      </c>
      <c r="E9817" s="32">
        <f t="shared" si="459"/>
        <v>45633</v>
      </c>
      <c r="F9817" s="51">
        <f t="shared" si="460"/>
        <v>0.14583333333333334</v>
      </c>
      <c r="G9817" s="33">
        <f t="shared" si="461"/>
        <v>45633.145833333336</v>
      </c>
    </row>
    <row r="9818" spans="1:7" x14ac:dyDescent="0.45">
      <c r="A9818">
        <v>0</v>
      </c>
      <c r="B9818">
        <v>0</v>
      </c>
      <c r="C9818" t="s">
        <v>9236</v>
      </c>
      <c r="D9818" t="s">
        <v>9237</v>
      </c>
      <c r="E9818" s="32">
        <f t="shared" si="459"/>
        <v>45633</v>
      </c>
      <c r="F9818" s="51">
        <f t="shared" si="460"/>
        <v>0.16666666666666666</v>
      </c>
      <c r="G9818" s="33">
        <f t="shared" si="461"/>
        <v>45633.166666666664</v>
      </c>
    </row>
    <row r="9819" spans="1:7" x14ac:dyDescent="0.45">
      <c r="A9819">
        <v>0</v>
      </c>
      <c r="B9819">
        <v>0</v>
      </c>
      <c r="C9819" t="s">
        <v>9237</v>
      </c>
      <c r="D9819" t="s">
        <v>9238</v>
      </c>
      <c r="E9819" s="32">
        <f t="shared" si="459"/>
        <v>45633</v>
      </c>
      <c r="F9819" s="51">
        <f t="shared" si="460"/>
        <v>0.1875</v>
      </c>
      <c r="G9819" s="33">
        <f t="shared" si="461"/>
        <v>45633.1875</v>
      </c>
    </row>
    <row r="9820" spans="1:7" x14ac:dyDescent="0.45">
      <c r="A9820">
        <v>0</v>
      </c>
      <c r="B9820">
        <v>0</v>
      </c>
      <c r="C9820" t="s">
        <v>9238</v>
      </c>
      <c r="D9820" t="s">
        <v>9239</v>
      </c>
      <c r="E9820" s="32">
        <f t="shared" si="459"/>
        <v>45633</v>
      </c>
      <c r="F9820" s="51">
        <f t="shared" si="460"/>
        <v>0.20833333333333334</v>
      </c>
      <c r="G9820" s="33">
        <f t="shared" si="461"/>
        <v>45633.208333333336</v>
      </c>
    </row>
    <row r="9821" spans="1:7" x14ac:dyDescent="0.45">
      <c r="A9821">
        <v>0</v>
      </c>
      <c r="B9821">
        <v>0</v>
      </c>
      <c r="C9821" t="s">
        <v>9239</v>
      </c>
      <c r="D9821" t="s">
        <v>9240</v>
      </c>
      <c r="E9821" s="32">
        <f t="shared" si="459"/>
        <v>45633</v>
      </c>
      <c r="F9821" s="51">
        <f t="shared" si="460"/>
        <v>0.22916666666666666</v>
      </c>
      <c r="G9821" s="33">
        <f t="shared" si="461"/>
        <v>45633.229166666664</v>
      </c>
    </row>
    <row r="9822" spans="1:7" x14ac:dyDescent="0.45">
      <c r="A9822">
        <v>0</v>
      </c>
      <c r="B9822">
        <v>0</v>
      </c>
      <c r="C9822" t="s">
        <v>9240</v>
      </c>
      <c r="D9822" t="s">
        <v>9241</v>
      </c>
      <c r="E9822" s="32">
        <f t="shared" si="459"/>
        <v>45633</v>
      </c>
      <c r="F9822" s="51">
        <f t="shared" si="460"/>
        <v>0.25</v>
      </c>
      <c r="G9822" s="33">
        <f t="shared" si="461"/>
        <v>45633.25</v>
      </c>
    </row>
    <row r="9823" spans="1:7" x14ac:dyDescent="0.45">
      <c r="A9823">
        <v>0</v>
      </c>
      <c r="B9823">
        <v>0</v>
      </c>
      <c r="C9823" t="s">
        <v>9241</v>
      </c>
      <c r="D9823" t="s">
        <v>9242</v>
      </c>
      <c r="E9823" s="32">
        <f t="shared" si="459"/>
        <v>45633</v>
      </c>
      <c r="F9823" s="51">
        <f t="shared" si="460"/>
        <v>0.27083333333333331</v>
      </c>
      <c r="G9823" s="33">
        <f t="shared" si="461"/>
        <v>45633.270833333336</v>
      </c>
    </row>
    <row r="9824" spans="1:7" x14ac:dyDescent="0.45">
      <c r="A9824">
        <v>0</v>
      </c>
      <c r="B9824">
        <v>0</v>
      </c>
      <c r="C9824" t="s">
        <v>9242</v>
      </c>
      <c r="D9824" t="s">
        <v>9243</v>
      </c>
      <c r="E9824" s="32">
        <f t="shared" si="459"/>
        <v>45633</v>
      </c>
      <c r="F9824" s="51">
        <f t="shared" si="460"/>
        <v>0.29166666666666669</v>
      </c>
      <c r="G9824" s="33">
        <f t="shared" si="461"/>
        <v>45633.291666666664</v>
      </c>
    </row>
    <row r="9825" spans="1:7" x14ac:dyDescent="0.45">
      <c r="A9825">
        <v>0</v>
      </c>
      <c r="B9825">
        <v>0</v>
      </c>
      <c r="C9825" t="s">
        <v>9243</v>
      </c>
      <c r="D9825" t="s">
        <v>9244</v>
      </c>
      <c r="E9825" s="32">
        <f t="shared" si="459"/>
        <v>45633</v>
      </c>
      <c r="F9825" s="51">
        <f t="shared" si="460"/>
        <v>0.3125</v>
      </c>
      <c r="G9825" s="33">
        <f t="shared" si="461"/>
        <v>45633.3125</v>
      </c>
    </row>
    <row r="9826" spans="1:7" x14ac:dyDescent="0.45">
      <c r="A9826">
        <v>0.22439999999999999</v>
      </c>
      <c r="B9826">
        <v>1.34</v>
      </c>
      <c r="C9826" t="s">
        <v>9244</v>
      </c>
      <c r="D9826" t="s">
        <v>9245</v>
      </c>
      <c r="E9826" s="32">
        <f t="shared" si="459"/>
        <v>45633</v>
      </c>
      <c r="F9826" s="51">
        <f t="shared" si="460"/>
        <v>0.33333333333333331</v>
      </c>
      <c r="G9826" s="33">
        <f t="shared" si="461"/>
        <v>45633.333333333336</v>
      </c>
    </row>
    <row r="9827" spans="1:7" x14ac:dyDescent="0.45">
      <c r="A9827">
        <v>0</v>
      </c>
      <c r="B9827">
        <v>0</v>
      </c>
      <c r="C9827" t="s">
        <v>9245</v>
      </c>
      <c r="D9827" t="s">
        <v>9246</v>
      </c>
      <c r="E9827" s="32">
        <f t="shared" si="459"/>
        <v>45633</v>
      </c>
      <c r="F9827" s="51">
        <f t="shared" si="460"/>
        <v>0.35416666666666669</v>
      </c>
      <c r="G9827" s="33">
        <f t="shared" si="461"/>
        <v>45633.354166666664</v>
      </c>
    </row>
    <row r="9828" spans="1:7" x14ac:dyDescent="0.45">
      <c r="A9828">
        <v>0</v>
      </c>
      <c r="B9828">
        <v>0</v>
      </c>
      <c r="C9828" t="s">
        <v>9246</v>
      </c>
      <c r="D9828" t="s">
        <v>9247</v>
      </c>
      <c r="E9828" s="32">
        <f t="shared" si="459"/>
        <v>45633</v>
      </c>
      <c r="F9828" s="51">
        <f t="shared" si="460"/>
        <v>0.375</v>
      </c>
      <c r="G9828" s="33">
        <f t="shared" si="461"/>
        <v>45633.375</v>
      </c>
    </row>
    <row r="9829" spans="1:7" x14ac:dyDescent="0.45">
      <c r="A9829">
        <v>0</v>
      </c>
      <c r="B9829">
        <v>0</v>
      </c>
      <c r="C9829" t="s">
        <v>9247</v>
      </c>
      <c r="D9829" t="s">
        <v>9248</v>
      </c>
      <c r="E9829" s="32">
        <f t="shared" si="459"/>
        <v>45633</v>
      </c>
      <c r="F9829" s="51">
        <f t="shared" si="460"/>
        <v>0.39583333333333331</v>
      </c>
      <c r="G9829" s="33">
        <f t="shared" si="461"/>
        <v>45633.395833333336</v>
      </c>
    </row>
    <row r="9830" spans="1:7" x14ac:dyDescent="0.45">
      <c r="A9830">
        <v>0</v>
      </c>
      <c r="B9830">
        <v>0</v>
      </c>
      <c r="C9830" t="s">
        <v>9248</v>
      </c>
      <c r="D9830" t="s">
        <v>9249</v>
      </c>
      <c r="E9830" s="32">
        <f t="shared" si="459"/>
        <v>45633</v>
      </c>
      <c r="F9830" s="51">
        <f t="shared" si="460"/>
        <v>0.41666666666666669</v>
      </c>
      <c r="G9830" s="33">
        <f t="shared" si="461"/>
        <v>45633.416666666664</v>
      </c>
    </row>
    <row r="9831" spans="1:7" x14ac:dyDescent="0.45">
      <c r="A9831">
        <v>5.0267999999999997</v>
      </c>
      <c r="B9831">
        <v>29.99</v>
      </c>
      <c r="C9831" t="s">
        <v>9249</v>
      </c>
      <c r="D9831" t="s">
        <v>9250</v>
      </c>
      <c r="E9831" s="32">
        <f t="shared" si="459"/>
        <v>45633</v>
      </c>
      <c r="F9831" s="51">
        <f t="shared" si="460"/>
        <v>0.4375</v>
      </c>
      <c r="G9831" s="33">
        <f t="shared" si="461"/>
        <v>45633.4375</v>
      </c>
    </row>
    <row r="9832" spans="1:7" x14ac:dyDescent="0.45">
      <c r="A9832">
        <v>1.7168000000000001</v>
      </c>
      <c r="B9832">
        <v>10.24</v>
      </c>
      <c r="C9832" t="s">
        <v>9250</v>
      </c>
      <c r="D9832" t="s">
        <v>9251</v>
      </c>
      <c r="E9832" s="32">
        <f t="shared" si="459"/>
        <v>45633</v>
      </c>
      <c r="F9832" s="51">
        <f t="shared" si="460"/>
        <v>0.45833333333333331</v>
      </c>
      <c r="G9832" s="33">
        <f t="shared" si="461"/>
        <v>45633.458333333336</v>
      </c>
    </row>
    <row r="9833" spans="1:7" x14ac:dyDescent="0.45">
      <c r="A9833">
        <v>1.8177000000000001</v>
      </c>
      <c r="B9833">
        <v>10.84</v>
      </c>
      <c r="C9833" t="s">
        <v>9251</v>
      </c>
      <c r="D9833" t="s">
        <v>9252</v>
      </c>
      <c r="E9833" s="32">
        <f t="shared" si="459"/>
        <v>45633</v>
      </c>
      <c r="F9833" s="51">
        <f t="shared" si="460"/>
        <v>0.47916666666666669</v>
      </c>
      <c r="G9833" s="33">
        <f t="shared" si="461"/>
        <v>45633.479166666664</v>
      </c>
    </row>
    <row r="9834" spans="1:7" x14ac:dyDescent="0.45">
      <c r="A9834">
        <v>0.50490000000000002</v>
      </c>
      <c r="B9834">
        <v>3.01</v>
      </c>
      <c r="C9834" t="s">
        <v>9252</v>
      </c>
      <c r="D9834" t="s">
        <v>9253</v>
      </c>
      <c r="E9834" s="32">
        <f t="shared" si="459"/>
        <v>45633</v>
      </c>
      <c r="F9834" s="51">
        <f t="shared" si="460"/>
        <v>0.5</v>
      </c>
      <c r="G9834" s="33">
        <f t="shared" si="461"/>
        <v>45633.5</v>
      </c>
    </row>
    <row r="9835" spans="1:7" x14ac:dyDescent="0.45">
      <c r="A9835">
        <v>0.63959999999999995</v>
      </c>
      <c r="B9835">
        <v>3.82</v>
      </c>
      <c r="C9835" t="s">
        <v>9253</v>
      </c>
      <c r="D9835" t="s">
        <v>9254</v>
      </c>
      <c r="E9835" s="32">
        <f t="shared" si="459"/>
        <v>45633</v>
      </c>
      <c r="F9835" s="51">
        <f t="shared" si="460"/>
        <v>0.52083333333333337</v>
      </c>
      <c r="G9835" s="33">
        <f t="shared" si="461"/>
        <v>45633.520833333336</v>
      </c>
    </row>
    <row r="9836" spans="1:7" x14ac:dyDescent="0.45">
      <c r="A9836">
        <v>0.84150000000000003</v>
      </c>
      <c r="B9836">
        <v>5.0199999999999996</v>
      </c>
      <c r="C9836" t="s">
        <v>9254</v>
      </c>
      <c r="D9836" t="s">
        <v>9255</v>
      </c>
      <c r="E9836" s="32">
        <f t="shared" si="459"/>
        <v>45633</v>
      </c>
      <c r="F9836" s="51">
        <f t="shared" si="460"/>
        <v>0.54166666666666663</v>
      </c>
      <c r="G9836" s="33">
        <f t="shared" si="461"/>
        <v>45633.541666666664</v>
      </c>
    </row>
    <row r="9837" spans="1:7" x14ac:dyDescent="0.45">
      <c r="A9837">
        <v>1.8626</v>
      </c>
      <c r="B9837">
        <v>11.11</v>
      </c>
      <c r="C9837" t="s">
        <v>9255</v>
      </c>
      <c r="D9837" t="s">
        <v>9256</v>
      </c>
      <c r="E9837" s="32">
        <f t="shared" si="459"/>
        <v>45633</v>
      </c>
      <c r="F9837" s="51">
        <f t="shared" si="460"/>
        <v>0.5625</v>
      </c>
      <c r="G9837" s="33">
        <f t="shared" si="461"/>
        <v>45633.5625</v>
      </c>
    </row>
    <row r="9838" spans="1:7" x14ac:dyDescent="0.45">
      <c r="A9838">
        <v>1.9636</v>
      </c>
      <c r="B9838">
        <v>11.71</v>
      </c>
      <c r="C9838" t="s">
        <v>9256</v>
      </c>
      <c r="D9838" t="s">
        <v>9257</v>
      </c>
      <c r="E9838" s="32">
        <f t="shared" si="459"/>
        <v>45633</v>
      </c>
      <c r="F9838" s="51">
        <f t="shared" si="460"/>
        <v>0.58333333333333337</v>
      </c>
      <c r="G9838" s="33">
        <f t="shared" si="461"/>
        <v>45633.583333333336</v>
      </c>
    </row>
    <row r="9839" spans="1:7" x14ac:dyDescent="0.45">
      <c r="A9839">
        <v>0.70689999999999997</v>
      </c>
      <c r="B9839">
        <v>4.22</v>
      </c>
      <c r="C9839" t="s">
        <v>9257</v>
      </c>
      <c r="D9839" t="s">
        <v>9258</v>
      </c>
      <c r="E9839" s="32">
        <f t="shared" si="459"/>
        <v>45633</v>
      </c>
      <c r="F9839" s="51">
        <f t="shared" si="460"/>
        <v>0.60416666666666663</v>
      </c>
      <c r="G9839" s="33">
        <f t="shared" si="461"/>
        <v>45633.604166666664</v>
      </c>
    </row>
    <row r="9840" spans="1:7" x14ac:dyDescent="0.45">
      <c r="A9840">
        <v>0.58350000000000002</v>
      </c>
      <c r="B9840">
        <v>3.48</v>
      </c>
      <c r="C9840" t="s">
        <v>9258</v>
      </c>
      <c r="D9840" t="s">
        <v>9259</v>
      </c>
      <c r="E9840" s="32">
        <f t="shared" si="459"/>
        <v>45633</v>
      </c>
      <c r="F9840" s="51">
        <f t="shared" si="460"/>
        <v>0.625</v>
      </c>
      <c r="G9840" s="33">
        <f t="shared" si="461"/>
        <v>45633.625</v>
      </c>
    </row>
    <row r="9841" spans="1:7" x14ac:dyDescent="0.45">
      <c r="A9841">
        <v>1.2455000000000001</v>
      </c>
      <c r="B9841">
        <v>7.43</v>
      </c>
      <c r="C9841" t="s">
        <v>9259</v>
      </c>
      <c r="D9841" t="s">
        <v>9260</v>
      </c>
      <c r="E9841" s="32">
        <f t="shared" si="459"/>
        <v>45633</v>
      </c>
      <c r="F9841" s="51">
        <f t="shared" si="460"/>
        <v>0.64583333333333337</v>
      </c>
      <c r="G9841" s="33">
        <f t="shared" si="461"/>
        <v>45633.645833333336</v>
      </c>
    </row>
    <row r="9842" spans="1:7" x14ac:dyDescent="0.45">
      <c r="A9842">
        <v>0.56100000000000005</v>
      </c>
      <c r="B9842">
        <v>3.35</v>
      </c>
      <c r="C9842" t="s">
        <v>9260</v>
      </c>
      <c r="D9842" t="s">
        <v>9261</v>
      </c>
      <c r="E9842" s="32">
        <f t="shared" si="459"/>
        <v>45633</v>
      </c>
      <c r="F9842" s="51">
        <f t="shared" si="460"/>
        <v>0.66666666666666663</v>
      </c>
      <c r="G9842" s="33">
        <f t="shared" si="461"/>
        <v>45633.666666666664</v>
      </c>
    </row>
    <row r="9843" spans="1:7" x14ac:dyDescent="0.45">
      <c r="A9843">
        <v>0.61709999999999998</v>
      </c>
      <c r="B9843">
        <v>3.68</v>
      </c>
      <c r="C9843" t="s">
        <v>9261</v>
      </c>
      <c r="D9843" t="s">
        <v>9262</v>
      </c>
      <c r="E9843" s="32">
        <f t="shared" si="459"/>
        <v>45633</v>
      </c>
      <c r="F9843" s="51">
        <f t="shared" si="460"/>
        <v>0.6875</v>
      </c>
      <c r="G9843" s="33">
        <f t="shared" si="461"/>
        <v>45633.6875</v>
      </c>
    </row>
    <row r="9844" spans="1:7" x14ac:dyDescent="0.45">
      <c r="A9844">
        <v>0.57230000000000003</v>
      </c>
      <c r="B9844">
        <v>3.41</v>
      </c>
      <c r="C9844" t="s">
        <v>9262</v>
      </c>
      <c r="D9844" t="s">
        <v>9263</v>
      </c>
      <c r="E9844" s="32">
        <f t="shared" si="459"/>
        <v>45633</v>
      </c>
      <c r="F9844" s="51">
        <f t="shared" si="460"/>
        <v>0.70833333333333337</v>
      </c>
      <c r="G9844" s="33">
        <f t="shared" si="461"/>
        <v>45633.708333333336</v>
      </c>
    </row>
    <row r="9845" spans="1:7" x14ac:dyDescent="0.45">
      <c r="A9845">
        <v>2.39</v>
      </c>
      <c r="B9845">
        <v>14.26</v>
      </c>
      <c r="C9845" t="s">
        <v>9263</v>
      </c>
      <c r="D9845" t="s">
        <v>9264</v>
      </c>
      <c r="E9845" s="32">
        <f t="shared" si="459"/>
        <v>45633</v>
      </c>
      <c r="F9845" s="51">
        <f t="shared" si="460"/>
        <v>0.72916666666666663</v>
      </c>
      <c r="G9845" s="33">
        <f t="shared" si="461"/>
        <v>45633.729166666664</v>
      </c>
    </row>
    <row r="9846" spans="1:7" x14ac:dyDescent="0.45">
      <c r="A9846">
        <v>0.66200000000000003</v>
      </c>
      <c r="B9846">
        <v>3.95</v>
      </c>
      <c r="C9846" t="s">
        <v>9264</v>
      </c>
      <c r="D9846" t="s">
        <v>9265</v>
      </c>
      <c r="E9846" s="32">
        <f t="shared" si="459"/>
        <v>45633</v>
      </c>
      <c r="F9846" s="51">
        <f t="shared" si="460"/>
        <v>0.75</v>
      </c>
      <c r="G9846" s="33">
        <f t="shared" si="461"/>
        <v>45633.75</v>
      </c>
    </row>
    <row r="9847" spans="1:7" x14ac:dyDescent="0.45">
      <c r="A9847">
        <v>0.5161</v>
      </c>
      <c r="B9847">
        <v>3.08</v>
      </c>
      <c r="C9847" t="s">
        <v>9265</v>
      </c>
      <c r="D9847" t="s">
        <v>9266</v>
      </c>
      <c r="E9847" s="32">
        <f t="shared" si="459"/>
        <v>45633</v>
      </c>
      <c r="F9847" s="51">
        <f t="shared" si="460"/>
        <v>0.77083333333333337</v>
      </c>
      <c r="G9847" s="33">
        <f t="shared" si="461"/>
        <v>45633.770833333336</v>
      </c>
    </row>
    <row r="9848" spans="1:7" x14ac:dyDescent="0.45">
      <c r="A9848">
        <v>0.4713</v>
      </c>
      <c r="B9848">
        <v>2.81</v>
      </c>
      <c r="C9848" t="s">
        <v>9266</v>
      </c>
      <c r="D9848" t="s">
        <v>9267</v>
      </c>
      <c r="E9848" s="32">
        <f t="shared" si="459"/>
        <v>45633</v>
      </c>
      <c r="F9848" s="51">
        <f t="shared" si="460"/>
        <v>0.79166666666666663</v>
      </c>
      <c r="G9848" s="33">
        <f t="shared" si="461"/>
        <v>45633.791666666664</v>
      </c>
    </row>
    <row r="9849" spans="1:7" x14ac:dyDescent="0.45">
      <c r="A9849">
        <v>2.8275999999999999</v>
      </c>
      <c r="B9849">
        <v>16.87</v>
      </c>
      <c r="C9849" t="s">
        <v>9267</v>
      </c>
      <c r="D9849" t="s">
        <v>9268</v>
      </c>
      <c r="E9849" s="32">
        <f t="shared" si="459"/>
        <v>45633</v>
      </c>
      <c r="F9849" s="51">
        <f t="shared" si="460"/>
        <v>0.8125</v>
      </c>
      <c r="G9849" s="33">
        <f t="shared" si="461"/>
        <v>45633.8125</v>
      </c>
    </row>
    <row r="9850" spans="1:7" x14ac:dyDescent="0.45">
      <c r="A9850">
        <v>1.7392000000000001</v>
      </c>
      <c r="B9850">
        <v>10.38</v>
      </c>
      <c r="C9850" t="s">
        <v>9268</v>
      </c>
      <c r="D9850" t="s">
        <v>9269</v>
      </c>
      <c r="E9850" s="32">
        <f t="shared" si="459"/>
        <v>45633</v>
      </c>
      <c r="F9850" s="51">
        <f t="shared" si="460"/>
        <v>0.83333333333333337</v>
      </c>
      <c r="G9850" s="33">
        <f t="shared" si="461"/>
        <v>45633.833333333336</v>
      </c>
    </row>
    <row r="9851" spans="1:7" x14ac:dyDescent="0.45">
      <c r="A9851">
        <v>1.3465</v>
      </c>
      <c r="B9851">
        <v>8.0299999999999994</v>
      </c>
      <c r="C9851" t="s">
        <v>9269</v>
      </c>
      <c r="D9851" t="s">
        <v>9270</v>
      </c>
      <c r="E9851" s="32">
        <f t="shared" si="459"/>
        <v>45633</v>
      </c>
      <c r="F9851" s="51">
        <f t="shared" si="460"/>
        <v>0.85416666666666663</v>
      </c>
      <c r="G9851" s="33">
        <f t="shared" si="461"/>
        <v>45633.854166666664</v>
      </c>
    </row>
    <row r="9852" spans="1:7" x14ac:dyDescent="0.45">
      <c r="A9852">
        <v>0.30299999999999999</v>
      </c>
      <c r="B9852">
        <v>1.81</v>
      </c>
      <c r="C9852" t="s">
        <v>9270</v>
      </c>
      <c r="D9852" t="s">
        <v>9271</v>
      </c>
      <c r="E9852" s="32">
        <f t="shared" si="459"/>
        <v>45633</v>
      </c>
      <c r="F9852" s="51">
        <f t="shared" si="460"/>
        <v>0.875</v>
      </c>
      <c r="G9852" s="33">
        <f t="shared" si="461"/>
        <v>45633.875</v>
      </c>
    </row>
    <row r="9853" spans="1:7" x14ac:dyDescent="0.45">
      <c r="A9853">
        <v>0</v>
      </c>
      <c r="B9853">
        <v>0</v>
      </c>
      <c r="C9853" t="s">
        <v>9271</v>
      </c>
      <c r="D9853" t="s">
        <v>9272</v>
      </c>
      <c r="E9853" s="32">
        <f t="shared" si="459"/>
        <v>45633</v>
      </c>
      <c r="F9853" s="51">
        <f t="shared" si="460"/>
        <v>0.89583333333333337</v>
      </c>
      <c r="G9853" s="33">
        <f t="shared" si="461"/>
        <v>45633.895833333336</v>
      </c>
    </row>
    <row r="9854" spans="1:7" x14ac:dyDescent="0.45">
      <c r="A9854">
        <v>0</v>
      </c>
      <c r="B9854">
        <v>0</v>
      </c>
      <c r="C9854" t="s">
        <v>9272</v>
      </c>
      <c r="D9854" t="s">
        <v>9273</v>
      </c>
      <c r="E9854" s="32">
        <f t="shared" si="459"/>
        <v>45633</v>
      </c>
      <c r="F9854" s="51">
        <f t="shared" si="460"/>
        <v>0.91666666666666663</v>
      </c>
      <c r="G9854" s="33">
        <f t="shared" si="461"/>
        <v>45633.916666666664</v>
      </c>
    </row>
    <row r="9855" spans="1:7" x14ac:dyDescent="0.45">
      <c r="A9855">
        <v>0</v>
      </c>
      <c r="B9855">
        <v>0</v>
      </c>
      <c r="C9855" t="s">
        <v>9273</v>
      </c>
      <c r="D9855" t="s">
        <v>9274</v>
      </c>
      <c r="E9855" s="32">
        <f t="shared" si="459"/>
        <v>45633</v>
      </c>
      <c r="F9855" s="51">
        <f t="shared" si="460"/>
        <v>0.9375</v>
      </c>
      <c r="G9855" s="33">
        <f t="shared" si="461"/>
        <v>45633.9375</v>
      </c>
    </row>
    <row r="9856" spans="1:7" x14ac:dyDescent="0.45">
      <c r="A9856">
        <v>0.41520000000000001</v>
      </c>
      <c r="B9856">
        <v>2.48</v>
      </c>
      <c r="C9856" t="s">
        <v>9274</v>
      </c>
      <c r="D9856" t="s">
        <v>9275</v>
      </c>
      <c r="E9856" s="32">
        <f t="shared" si="459"/>
        <v>45633</v>
      </c>
      <c r="F9856" s="51">
        <f t="shared" si="460"/>
        <v>0.95833333333333337</v>
      </c>
      <c r="G9856" s="33">
        <f t="shared" si="461"/>
        <v>45633.958333333336</v>
      </c>
    </row>
    <row r="9857" spans="1:7" x14ac:dyDescent="0.45">
      <c r="A9857">
        <v>0.28050000000000003</v>
      </c>
      <c r="B9857">
        <v>1.67</v>
      </c>
      <c r="C9857" t="s">
        <v>9275</v>
      </c>
      <c r="D9857" t="s">
        <v>9276</v>
      </c>
      <c r="E9857" s="32">
        <f t="shared" si="459"/>
        <v>45633</v>
      </c>
      <c r="F9857" s="51">
        <f t="shared" si="460"/>
        <v>0.97916666666666663</v>
      </c>
      <c r="G9857" s="33">
        <f t="shared" si="461"/>
        <v>45633.979166666664</v>
      </c>
    </row>
    <row r="9858" spans="1:7" x14ac:dyDescent="0.45">
      <c r="A9858">
        <v>0</v>
      </c>
      <c r="B9858">
        <v>0</v>
      </c>
      <c r="C9858" t="s">
        <v>9276</v>
      </c>
      <c r="D9858" t="s">
        <v>9277</v>
      </c>
      <c r="E9858" s="32">
        <f t="shared" si="459"/>
        <v>45634</v>
      </c>
      <c r="F9858" s="51">
        <f t="shared" si="460"/>
        <v>0</v>
      </c>
      <c r="G9858" s="33">
        <f t="shared" si="461"/>
        <v>45634</v>
      </c>
    </row>
    <row r="9859" spans="1:7" x14ac:dyDescent="0.45">
      <c r="A9859">
        <v>0.5161</v>
      </c>
      <c r="B9859">
        <v>3.08</v>
      </c>
      <c r="C9859" t="s">
        <v>9277</v>
      </c>
      <c r="D9859" t="s">
        <v>9278</v>
      </c>
      <c r="E9859" s="32">
        <f t="shared" si="459"/>
        <v>45634</v>
      </c>
      <c r="F9859" s="51">
        <f t="shared" si="460"/>
        <v>2.0833333333333332E-2</v>
      </c>
      <c r="G9859" s="33">
        <f t="shared" si="461"/>
        <v>45634.020833333336</v>
      </c>
    </row>
    <row r="9860" spans="1:7" x14ac:dyDescent="0.45">
      <c r="A9860">
        <v>0</v>
      </c>
      <c r="B9860">
        <v>0</v>
      </c>
      <c r="C9860" t="s">
        <v>9278</v>
      </c>
      <c r="D9860" t="s">
        <v>9279</v>
      </c>
      <c r="E9860" s="32">
        <f t="shared" ref="E9860:E9923" si="462">DATE(MID(C9860,2,4),MID(C9860,7,2),MID(C9860,10,2))</f>
        <v>45634</v>
      </c>
      <c r="F9860" s="51">
        <f t="shared" ref="F9860:F9923" si="463">TIME(MID(C9860,13,2),MID(C9860,16,2),0)</f>
        <v>4.1666666666666664E-2</v>
      </c>
      <c r="G9860" s="33">
        <f t="shared" ref="G9860:G9923" si="464">E9860+F9860</f>
        <v>45634.041666666664</v>
      </c>
    </row>
    <row r="9861" spans="1:7" x14ac:dyDescent="0.45">
      <c r="A9861">
        <v>0</v>
      </c>
      <c r="B9861">
        <v>0</v>
      </c>
      <c r="C9861" t="s">
        <v>9279</v>
      </c>
      <c r="D9861" t="s">
        <v>9280</v>
      </c>
      <c r="E9861" s="32">
        <f t="shared" si="462"/>
        <v>45634</v>
      </c>
      <c r="F9861" s="51">
        <f t="shared" si="463"/>
        <v>6.25E-2</v>
      </c>
      <c r="G9861" s="33">
        <f t="shared" si="464"/>
        <v>45634.0625</v>
      </c>
    </row>
    <row r="9862" spans="1:7" x14ac:dyDescent="0.45">
      <c r="A9862">
        <v>0</v>
      </c>
      <c r="B9862">
        <v>0</v>
      </c>
      <c r="C9862" t="s">
        <v>9280</v>
      </c>
      <c r="D9862" t="s">
        <v>9281</v>
      </c>
      <c r="E9862" s="32">
        <f t="shared" si="462"/>
        <v>45634</v>
      </c>
      <c r="F9862" s="51">
        <f t="shared" si="463"/>
        <v>8.3333333333333329E-2</v>
      </c>
      <c r="G9862" s="33">
        <f t="shared" si="464"/>
        <v>45634.083333333336</v>
      </c>
    </row>
    <row r="9863" spans="1:7" x14ac:dyDescent="0.45">
      <c r="A9863">
        <v>0</v>
      </c>
      <c r="B9863">
        <v>0</v>
      </c>
      <c r="C9863" t="s">
        <v>9281</v>
      </c>
      <c r="D9863" t="s">
        <v>9282</v>
      </c>
      <c r="E9863" s="32">
        <f t="shared" si="462"/>
        <v>45634</v>
      </c>
      <c r="F9863" s="51">
        <f t="shared" si="463"/>
        <v>0.10416666666666667</v>
      </c>
      <c r="G9863" s="33">
        <f t="shared" si="464"/>
        <v>45634.104166666664</v>
      </c>
    </row>
    <row r="9864" spans="1:7" x14ac:dyDescent="0.45">
      <c r="A9864">
        <v>0</v>
      </c>
      <c r="B9864">
        <v>0</v>
      </c>
      <c r="C9864" t="s">
        <v>9282</v>
      </c>
      <c r="D9864" t="s">
        <v>9283</v>
      </c>
      <c r="E9864" s="32">
        <f t="shared" si="462"/>
        <v>45634</v>
      </c>
      <c r="F9864" s="51">
        <f t="shared" si="463"/>
        <v>0.125</v>
      </c>
      <c r="G9864" s="33">
        <f t="shared" si="464"/>
        <v>45634.125</v>
      </c>
    </row>
    <row r="9865" spans="1:7" x14ac:dyDescent="0.45">
      <c r="A9865">
        <v>0</v>
      </c>
      <c r="B9865">
        <v>0</v>
      </c>
      <c r="C9865" t="s">
        <v>9283</v>
      </c>
      <c r="D9865" t="s">
        <v>9284</v>
      </c>
      <c r="E9865" s="32">
        <f t="shared" si="462"/>
        <v>45634</v>
      </c>
      <c r="F9865" s="51">
        <f t="shared" si="463"/>
        <v>0.14583333333333334</v>
      </c>
      <c r="G9865" s="33">
        <f t="shared" si="464"/>
        <v>45634.145833333336</v>
      </c>
    </row>
    <row r="9866" spans="1:7" x14ac:dyDescent="0.45">
      <c r="A9866">
        <v>0</v>
      </c>
      <c r="B9866">
        <v>0</v>
      </c>
      <c r="C9866" t="s">
        <v>9284</v>
      </c>
      <c r="D9866" t="s">
        <v>9285</v>
      </c>
      <c r="E9866" s="32">
        <f t="shared" si="462"/>
        <v>45634</v>
      </c>
      <c r="F9866" s="51">
        <f t="shared" si="463"/>
        <v>0.16666666666666666</v>
      </c>
      <c r="G9866" s="33">
        <f t="shared" si="464"/>
        <v>45634.166666666664</v>
      </c>
    </row>
    <row r="9867" spans="1:7" x14ac:dyDescent="0.45">
      <c r="A9867">
        <v>0</v>
      </c>
      <c r="B9867">
        <v>0</v>
      </c>
      <c r="C9867" t="s">
        <v>9285</v>
      </c>
      <c r="D9867" t="s">
        <v>9286</v>
      </c>
      <c r="E9867" s="32">
        <f t="shared" si="462"/>
        <v>45634</v>
      </c>
      <c r="F9867" s="51">
        <f t="shared" si="463"/>
        <v>0.1875</v>
      </c>
      <c r="G9867" s="33">
        <f t="shared" si="464"/>
        <v>45634.1875</v>
      </c>
    </row>
    <row r="9868" spans="1:7" x14ac:dyDescent="0.45">
      <c r="A9868">
        <v>0</v>
      </c>
      <c r="B9868">
        <v>0</v>
      </c>
      <c r="C9868" t="s">
        <v>9286</v>
      </c>
      <c r="D9868" t="s">
        <v>9287</v>
      </c>
      <c r="E9868" s="32">
        <f t="shared" si="462"/>
        <v>45634</v>
      </c>
      <c r="F9868" s="51">
        <f t="shared" si="463"/>
        <v>0.20833333333333334</v>
      </c>
      <c r="G9868" s="33">
        <f t="shared" si="464"/>
        <v>45634.208333333336</v>
      </c>
    </row>
    <row r="9869" spans="1:7" x14ac:dyDescent="0.45">
      <c r="A9869">
        <v>0</v>
      </c>
      <c r="B9869">
        <v>0</v>
      </c>
      <c r="C9869" t="s">
        <v>9287</v>
      </c>
      <c r="D9869" t="s">
        <v>9288</v>
      </c>
      <c r="E9869" s="32">
        <f t="shared" si="462"/>
        <v>45634</v>
      </c>
      <c r="F9869" s="51">
        <f t="shared" si="463"/>
        <v>0.22916666666666666</v>
      </c>
      <c r="G9869" s="33">
        <f t="shared" si="464"/>
        <v>45634.229166666664</v>
      </c>
    </row>
    <row r="9870" spans="1:7" x14ac:dyDescent="0.45">
      <c r="A9870">
        <v>0</v>
      </c>
      <c r="B9870">
        <v>0</v>
      </c>
      <c r="C9870" t="s">
        <v>9288</v>
      </c>
      <c r="D9870" t="s">
        <v>9289</v>
      </c>
      <c r="E9870" s="32">
        <f t="shared" si="462"/>
        <v>45634</v>
      </c>
      <c r="F9870" s="51">
        <f t="shared" si="463"/>
        <v>0.25</v>
      </c>
      <c r="G9870" s="33">
        <f t="shared" si="464"/>
        <v>45634.25</v>
      </c>
    </row>
    <row r="9871" spans="1:7" x14ac:dyDescent="0.45">
      <c r="A9871">
        <v>0</v>
      </c>
      <c r="B9871">
        <v>0</v>
      </c>
      <c r="C9871" t="s">
        <v>9289</v>
      </c>
      <c r="D9871" t="s">
        <v>9290</v>
      </c>
      <c r="E9871" s="32">
        <f t="shared" si="462"/>
        <v>45634</v>
      </c>
      <c r="F9871" s="51">
        <f t="shared" si="463"/>
        <v>0.27083333333333331</v>
      </c>
      <c r="G9871" s="33">
        <f t="shared" si="464"/>
        <v>45634.270833333336</v>
      </c>
    </row>
    <row r="9872" spans="1:7" x14ac:dyDescent="0.45">
      <c r="A9872">
        <v>0</v>
      </c>
      <c r="B9872">
        <v>0</v>
      </c>
      <c r="C9872" t="s">
        <v>9290</v>
      </c>
      <c r="D9872" t="s">
        <v>9291</v>
      </c>
      <c r="E9872" s="32">
        <f t="shared" si="462"/>
        <v>45634</v>
      </c>
      <c r="F9872" s="51">
        <f t="shared" si="463"/>
        <v>0.29166666666666669</v>
      </c>
      <c r="G9872" s="33">
        <f t="shared" si="464"/>
        <v>45634.291666666664</v>
      </c>
    </row>
    <row r="9873" spans="1:7" x14ac:dyDescent="0.45">
      <c r="A9873">
        <v>0</v>
      </c>
      <c r="B9873">
        <v>0</v>
      </c>
      <c r="C9873" t="s">
        <v>9291</v>
      </c>
      <c r="D9873" t="s">
        <v>9292</v>
      </c>
      <c r="E9873" s="32">
        <f t="shared" si="462"/>
        <v>45634</v>
      </c>
      <c r="F9873" s="51">
        <f t="shared" si="463"/>
        <v>0.3125</v>
      </c>
      <c r="G9873" s="33">
        <f t="shared" si="464"/>
        <v>45634.3125</v>
      </c>
    </row>
    <row r="9874" spans="1:7" x14ac:dyDescent="0.45">
      <c r="A9874">
        <v>0</v>
      </c>
      <c r="B9874">
        <v>0</v>
      </c>
      <c r="C9874" t="s">
        <v>9292</v>
      </c>
      <c r="D9874" t="s">
        <v>9293</v>
      </c>
      <c r="E9874" s="32">
        <f t="shared" si="462"/>
        <v>45634</v>
      </c>
      <c r="F9874" s="51">
        <f t="shared" si="463"/>
        <v>0.33333333333333331</v>
      </c>
      <c r="G9874" s="33">
        <f t="shared" si="464"/>
        <v>45634.333333333336</v>
      </c>
    </row>
    <row r="9875" spans="1:7" x14ac:dyDescent="0.45">
      <c r="A9875">
        <v>0.17949999999999999</v>
      </c>
      <c r="B9875">
        <v>1.07</v>
      </c>
      <c r="C9875" t="s">
        <v>9293</v>
      </c>
      <c r="D9875" t="s">
        <v>9294</v>
      </c>
      <c r="E9875" s="32">
        <f t="shared" si="462"/>
        <v>45634</v>
      </c>
      <c r="F9875" s="51">
        <f t="shared" si="463"/>
        <v>0.35416666666666669</v>
      </c>
      <c r="G9875" s="33">
        <f t="shared" si="464"/>
        <v>45634.354166666664</v>
      </c>
    </row>
    <row r="9876" spans="1:7" x14ac:dyDescent="0.45">
      <c r="A9876">
        <v>0.89770000000000005</v>
      </c>
      <c r="B9876">
        <v>5.36</v>
      </c>
      <c r="C9876" t="s">
        <v>9294</v>
      </c>
      <c r="D9876" t="s">
        <v>9295</v>
      </c>
      <c r="E9876" s="32">
        <f t="shared" si="462"/>
        <v>45634</v>
      </c>
      <c r="F9876" s="51">
        <f t="shared" si="463"/>
        <v>0.375</v>
      </c>
      <c r="G9876" s="33">
        <f t="shared" si="464"/>
        <v>45634.375</v>
      </c>
    </row>
    <row r="9877" spans="1:7" x14ac:dyDescent="0.45">
      <c r="A9877">
        <v>0.41520000000000001</v>
      </c>
      <c r="B9877">
        <v>2.48</v>
      </c>
      <c r="C9877" t="s">
        <v>9295</v>
      </c>
      <c r="D9877" t="s">
        <v>9296</v>
      </c>
      <c r="E9877" s="32">
        <f t="shared" si="462"/>
        <v>45634</v>
      </c>
      <c r="F9877" s="51">
        <f t="shared" si="463"/>
        <v>0.39583333333333331</v>
      </c>
      <c r="G9877" s="33">
        <f t="shared" si="464"/>
        <v>45634.395833333336</v>
      </c>
    </row>
    <row r="9878" spans="1:7" x14ac:dyDescent="0.45">
      <c r="A9878">
        <v>0.39269999999999999</v>
      </c>
      <c r="B9878">
        <v>2.34</v>
      </c>
      <c r="C9878" t="s">
        <v>9296</v>
      </c>
      <c r="D9878" t="s">
        <v>9297</v>
      </c>
      <c r="E9878" s="32">
        <f t="shared" si="462"/>
        <v>45634</v>
      </c>
      <c r="F9878" s="51">
        <f t="shared" si="463"/>
        <v>0.41666666666666669</v>
      </c>
      <c r="G9878" s="33">
        <f t="shared" si="464"/>
        <v>45634.416666666664</v>
      </c>
    </row>
    <row r="9879" spans="1:7" x14ac:dyDescent="0.45">
      <c r="A9879">
        <v>0.39269999999999999</v>
      </c>
      <c r="B9879">
        <v>2.34</v>
      </c>
      <c r="C9879" t="s">
        <v>9297</v>
      </c>
      <c r="D9879" t="s">
        <v>9298</v>
      </c>
      <c r="E9879" s="32">
        <f t="shared" si="462"/>
        <v>45634</v>
      </c>
      <c r="F9879" s="51">
        <f t="shared" si="463"/>
        <v>0.4375</v>
      </c>
      <c r="G9879" s="33">
        <f t="shared" si="464"/>
        <v>45634.4375</v>
      </c>
    </row>
    <row r="9880" spans="1:7" x14ac:dyDescent="0.45">
      <c r="A9880">
        <v>7.7085999999999997</v>
      </c>
      <c r="B9880">
        <v>45.99</v>
      </c>
      <c r="C9880" t="s">
        <v>9298</v>
      </c>
      <c r="D9880" t="s">
        <v>9299</v>
      </c>
      <c r="E9880" s="32">
        <f t="shared" si="462"/>
        <v>45634</v>
      </c>
      <c r="F9880" s="51">
        <f t="shared" si="463"/>
        <v>0.45833333333333331</v>
      </c>
      <c r="G9880" s="33">
        <f t="shared" si="464"/>
        <v>45634.458333333336</v>
      </c>
    </row>
    <row r="9881" spans="1:7" x14ac:dyDescent="0.45">
      <c r="A9881">
        <v>0.35909999999999997</v>
      </c>
      <c r="B9881">
        <v>2.14</v>
      </c>
      <c r="C9881" t="s">
        <v>9299</v>
      </c>
      <c r="D9881" t="s">
        <v>9300</v>
      </c>
      <c r="E9881" s="32">
        <f t="shared" si="462"/>
        <v>45634</v>
      </c>
      <c r="F9881" s="51">
        <f t="shared" si="463"/>
        <v>0.47916666666666669</v>
      </c>
      <c r="G9881" s="33">
        <f t="shared" si="464"/>
        <v>45634.479166666664</v>
      </c>
    </row>
    <row r="9882" spans="1:7" x14ac:dyDescent="0.45">
      <c r="A9882">
        <v>0.40389999999999998</v>
      </c>
      <c r="B9882">
        <v>2.41</v>
      </c>
      <c r="C9882" t="s">
        <v>9300</v>
      </c>
      <c r="D9882" t="s">
        <v>9301</v>
      </c>
      <c r="E9882" s="32">
        <f t="shared" si="462"/>
        <v>45634</v>
      </c>
      <c r="F9882" s="51">
        <f t="shared" si="463"/>
        <v>0.5</v>
      </c>
      <c r="G9882" s="33">
        <f t="shared" si="464"/>
        <v>45634.5</v>
      </c>
    </row>
    <row r="9883" spans="1:7" x14ac:dyDescent="0.45">
      <c r="A9883">
        <v>0.28050000000000003</v>
      </c>
      <c r="B9883">
        <v>1.67</v>
      </c>
      <c r="C9883" t="s">
        <v>9301</v>
      </c>
      <c r="D9883" t="s">
        <v>9302</v>
      </c>
      <c r="E9883" s="32">
        <f t="shared" si="462"/>
        <v>45634</v>
      </c>
      <c r="F9883" s="51">
        <f t="shared" si="463"/>
        <v>0.52083333333333337</v>
      </c>
      <c r="G9883" s="33">
        <f t="shared" si="464"/>
        <v>45634.520833333336</v>
      </c>
    </row>
    <row r="9884" spans="1:7" x14ac:dyDescent="0.45">
      <c r="A9884">
        <v>0</v>
      </c>
      <c r="B9884">
        <v>0</v>
      </c>
      <c r="C9884" t="s">
        <v>9302</v>
      </c>
      <c r="D9884" t="s">
        <v>9303</v>
      </c>
      <c r="E9884" s="32">
        <f t="shared" si="462"/>
        <v>45634</v>
      </c>
      <c r="F9884" s="51">
        <f t="shared" si="463"/>
        <v>0.54166666666666663</v>
      </c>
      <c r="G9884" s="33">
        <f t="shared" si="464"/>
        <v>45634.541666666664</v>
      </c>
    </row>
    <row r="9885" spans="1:7" x14ac:dyDescent="0.45">
      <c r="A9885">
        <v>0</v>
      </c>
      <c r="B9885">
        <v>0</v>
      </c>
      <c r="C9885" t="s">
        <v>9303</v>
      </c>
      <c r="D9885" t="s">
        <v>9304</v>
      </c>
      <c r="E9885" s="32">
        <f t="shared" si="462"/>
        <v>45634</v>
      </c>
      <c r="F9885" s="51">
        <f t="shared" si="463"/>
        <v>0.5625</v>
      </c>
      <c r="G9885" s="33">
        <f t="shared" si="464"/>
        <v>45634.5625</v>
      </c>
    </row>
    <row r="9886" spans="1:7" x14ac:dyDescent="0.45">
      <c r="A9886">
        <v>0</v>
      </c>
      <c r="B9886">
        <v>0</v>
      </c>
      <c r="C9886" t="s">
        <v>9304</v>
      </c>
      <c r="D9886" t="s">
        <v>9305</v>
      </c>
      <c r="E9886" s="32">
        <f t="shared" si="462"/>
        <v>45634</v>
      </c>
      <c r="F9886" s="51">
        <f t="shared" si="463"/>
        <v>0.58333333333333337</v>
      </c>
      <c r="G9886" s="33">
        <f t="shared" si="464"/>
        <v>45634.583333333336</v>
      </c>
    </row>
    <row r="9887" spans="1:7" x14ac:dyDescent="0.45">
      <c r="A9887">
        <v>3.5232999999999999</v>
      </c>
      <c r="B9887">
        <v>21.02</v>
      </c>
      <c r="C9887" t="s">
        <v>9305</v>
      </c>
      <c r="D9887" t="s">
        <v>9306</v>
      </c>
      <c r="E9887" s="32">
        <f t="shared" si="462"/>
        <v>45634</v>
      </c>
      <c r="F9887" s="51">
        <f t="shared" si="463"/>
        <v>0.60416666666666663</v>
      </c>
      <c r="G9887" s="33">
        <f t="shared" si="464"/>
        <v>45634.604166666664</v>
      </c>
    </row>
    <row r="9888" spans="1:7" x14ac:dyDescent="0.45">
      <c r="A9888">
        <v>2.8388</v>
      </c>
      <c r="B9888">
        <v>16.940000000000001</v>
      </c>
      <c r="C9888" t="s">
        <v>9306</v>
      </c>
      <c r="D9888" t="s">
        <v>9307</v>
      </c>
      <c r="E9888" s="32">
        <f t="shared" si="462"/>
        <v>45634</v>
      </c>
      <c r="F9888" s="51">
        <f t="shared" si="463"/>
        <v>0.625</v>
      </c>
      <c r="G9888" s="33">
        <f t="shared" si="464"/>
        <v>45634.625</v>
      </c>
    </row>
    <row r="9889" spans="1:7" x14ac:dyDescent="0.45">
      <c r="A9889">
        <v>1.6494</v>
      </c>
      <c r="B9889">
        <v>9.84</v>
      </c>
      <c r="C9889" t="s">
        <v>9307</v>
      </c>
      <c r="D9889" t="s">
        <v>9308</v>
      </c>
      <c r="E9889" s="32">
        <f t="shared" si="462"/>
        <v>45634</v>
      </c>
      <c r="F9889" s="51">
        <f t="shared" si="463"/>
        <v>0.64583333333333337</v>
      </c>
      <c r="G9889" s="33">
        <f t="shared" si="464"/>
        <v>45634.645833333336</v>
      </c>
    </row>
    <row r="9890" spans="1:7" x14ac:dyDescent="0.45">
      <c r="A9890">
        <v>1.2343</v>
      </c>
      <c r="B9890">
        <v>7.36</v>
      </c>
      <c r="C9890" t="s">
        <v>9308</v>
      </c>
      <c r="D9890" t="s">
        <v>9309</v>
      </c>
      <c r="E9890" s="32">
        <f t="shared" si="462"/>
        <v>45634</v>
      </c>
      <c r="F9890" s="51">
        <f t="shared" si="463"/>
        <v>0.66666666666666663</v>
      </c>
      <c r="G9890" s="33">
        <f t="shared" si="464"/>
        <v>45634.666666666664</v>
      </c>
    </row>
    <row r="9891" spans="1:7" x14ac:dyDescent="0.45">
      <c r="A9891">
        <v>1.0547</v>
      </c>
      <c r="B9891">
        <v>6.29</v>
      </c>
      <c r="C9891" t="s">
        <v>9309</v>
      </c>
      <c r="D9891" t="s">
        <v>9310</v>
      </c>
      <c r="E9891" s="32">
        <f t="shared" si="462"/>
        <v>45634</v>
      </c>
      <c r="F9891" s="51">
        <f t="shared" si="463"/>
        <v>0.6875</v>
      </c>
      <c r="G9891" s="33">
        <f t="shared" si="464"/>
        <v>45634.6875</v>
      </c>
    </row>
    <row r="9892" spans="1:7" x14ac:dyDescent="0.45">
      <c r="A9892">
        <v>1.4587000000000001</v>
      </c>
      <c r="B9892">
        <v>8.6999999999999993</v>
      </c>
      <c r="C9892" t="s">
        <v>9310</v>
      </c>
      <c r="D9892" t="s">
        <v>9311</v>
      </c>
      <c r="E9892" s="32">
        <f t="shared" si="462"/>
        <v>45634</v>
      </c>
      <c r="F9892" s="51">
        <f t="shared" si="463"/>
        <v>0.70833333333333337</v>
      </c>
      <c r="G9892" s="33">
        <f t="shared" si="464"/>
        <v>45634.708333333336</v>
      </c>
    </row>
    <row r="9893" spans="1:7" x14ac:dyDescent="0.45">
      <c r="A9893">
        <v>1.0547</v>
      </c>
      <c r="B9893">
        <v>6.29</v>
      </c>
      <c r="C9893" t="s">
        <v>9311</v>
      </c>
      <c r="D9893" t="s">
        <v>9312</v>
      </c>
      <c r="E9893" s="32">
        <f t="shared" si="462"/>
        <v>45634</v>
      </c>
      <c r="F9893" s="51">
        <f t="shared" si="463"/>
        <v>0.72916666666666663</v>
      </c>
      <c r="G9893" s="33">
        <f t="shared" si="464"/>
        <v>45634.729166666664</v>
      </c>
    </row>
    <row r="9894" spans="1:7" x14ac:dyDescent="0.45">
      <c r="A9894">
        <v>0.46</v>
      </c>
      <c r="B9894">
        <v>2.74</v>
      </c>
      <c r="C9894" t="s">
        <v>9312</v>
      </c>
      <c r="D9894" t="s">
        <v>9313</v>
      </c>
      <c r="E9894" s="32">
        <f t="shared" si="462"/>
        <v>45634</v>
      </c>
      <c r="F9894" s="51">
        <f t="shared" si="463"/>
        <v>0.75</v>
      </c>
      <c r="G9894" s="33">
        <f t="shared" si="464"/>
        <v>45634.75</v>
      </c>
    </row>
    <row r="9895" spans="1:7" x14ac:dyDescent="0.45">
      <c r="A9895">
        <v>0</v>
      </c>
      <c r="B9895">
        <v>0</v>
      </c>
      <c r="C9895" t="s">
        <v>9313</v>
      </c>
      <c r="D9895" t="s">
        <v>9314</v>
      </c>
      <c r="E9895" s="32">
        <f t="shared" si="462"/>
        <v>45634</v>
      </c>
      <c r="F9895" s="51">
        <f t="shared" si="463"/>
        <v>0.77083333333333337</v>
      </c>
      <c r="G9895" s="33">
        <f t="shared" si="464"/>
        <v>45634.770833333336</v>
      </c>
    </row>
    <row r="9896" spans="1:7" x14ac:dyDescent="0.45">
      <c r="A9896">
        <v>0.76300000000000001</v>
      </c>
      <c r="B9896">
        <v>4.55</v>
      </c>
      <c r="C9896" t="s">
        <v>9314</v>
      </c>
      <c r="D9896" t="s">
        <v>9315</v>
      </c>
      <c r="E9896" s="32">
        <f t="shared" si="462"/>
        <v>45634</v>
      </c>
      <c r="F9896" s="51">
        <f t="shared" si="463"/>
        <v>0.79166666666666663</v>
      </c>
      <c r="G9896" s="33">
        <f t="shared" si="464"/>
        <v>45634.791666666664</v>
      </c>
    </row>
    <row r="9897" spans="1:7" x14ac:dyDescent="0.45">
      <c r="A9897">
        <v>0.1459</v>
      </c>
      <c r="B9897">
        <v>0.87</v>
      </c>
      <c r="C9897" t="s">
        <v>9315</v>
      </c>
      <c r="D9897" t="s">
        <v>9316</v>
      </c>
      <c r="E9897" s="32">
        <f t="shared" si="462"/>
        <v>45634</v>
      </c>
      <c r="F9897" s="51">
        <f t="shared" si="463"/>
        <v>0.8125</v>
      </c>
      <c r="G9897" s="33">
        <f t="shared" si="464"/>
        <v>45634.8125</v>
      </c>
    </row>
    <row r="9898" spans="1:7" x14ac:dyDescent="0.45">
      <c r="A9898">
        <v>0.35909999999999997</v>
      </c>
      <c r="B9898">
        <v>2.14</v>
      </c>
      <c r="C9898" t="s">
        <v>9316</v>
      </c>
      <c r="D9898" t="s">
        <v>9317</v>
      </c>
      <c r="E9898" s="32">
        <f t="shared" si="462"/>
        <v>45634</v>
      </c>
      <c r="F9898" s="51">
        <f t="shared" si="463"/>
        <v>0.83333333333333337</v>
      </c>
      <c r="G9898" s="33">
        <f t="shared" si="464"/>
        <v>45634.833333333336</v>
      </c>
    </row>
    <row r="9899" spans="1:7" x14ac:dyDescent="0.45">
      <c r="A9899">
        <v>2.1543999999999999</v>
      </c>
      <c r="B9899">
        <v>12.85</v>
      </c>
      <c r="C9899" t="s">
        <v>9317</v>
      </c>
      <c r="D9899" t="s">
        <v>9318</v>
      </c>
      <c r="E9899" s="32">
        <f t="shared" si="462"/>
        <v>45634</v>
      </c>
      <c r="F9899" s="51">
        <f t="shared" si="463"/>
        <v>0.85416666666666663</v>
      </c>
      <c r="G9899" s="33">
        <f t="shared" si="464"/>
        <v>45634.854166666664</v>
      </c>
    </row>
    <row r="9900" spans="1:7" x14ac:dyDescent="0.45">
      <c r="A9900">
        <v>1.6494</v>
      </c>
      <c r="B9900">
        <v>9.84</v>
      </c>
      <c r="C9900" t="s">
        <v>9318</v>
      </c>
      <c r="D9900" t="s">
        <v>9319</v>
      </c>
      <c r="E9900" s="32">
        <f t="shared" si="462"/>
        <v>45634</v>
      </c>
      <c r="F9900" s="51">
        <f t="shared" si="463"/>
        <v>0.875</v>
      </c>
      <c r="G9900" s="33">
        <f t="shared" si="464"/>
        <v>45634.875</v>
      </c>
    </row>
    <row r="9901" spans="1:7" x14ac:dyDescent="0.45">
      <c r="A9901">
        <v>1.7728999999999999</v>
      </c>
      <c r="B9901">
        <v>10.58</v>
      </c>
      <c r="C9901" t="s">
        <v>9319</v>
      </c>
      <c r="D9901" t="s">
        <v>9320</v>
      </c>
      <c r="E9901" s="32">
        <f t="shared" si="462"/>
        <v>45634</v>
      </c>
      <c r="F9901" s="51">
        <f t="shared" si="463"/>
        <v>0.89583333333333337</v>
      </c>
      <c r="G9901" s="33">
        <f t="shared" si="464"/>
        <v>45634.895833333336</v>
      </c>
    </row>
    <row r="9902" spans="1:7" x14ac:dyDescent="0.45">
      <c r="A9902">
        <v>0.69569999999999999</v>
      </c>
      <c r="B9902">
        <v>4.1500000000000004</v>
      </c>
      <c r="C9902" t="s">
        <v>9320</v>
      </c>
      <c r="D9902" t="s">
        <v>9321</v>
      </c>
      <c r="E9902" s="32">
        <f t="shared" si="462"/>
        <v>45634</v>
      </c>
      <c r="F9902" s="51">
        <f t="shared" si="463"/>
        <v>0.91666666666666663</v>
      </c>
      <c r="G9902" s="33">
        <f t="shared" si="464"/>
        <v>45634.916666666664</v>
      </c>
    </row>
    <row r="9903" spans="1:7" x14ac:dyDescent="0.45">
      <c r="A9903">
        <v>0</v>
      </c>
      <c r="B9903">
        <v>0</v>
      </c>
      <c r="C9903" t="s">
        <v>9321</v>
      </c>
      <c r="D9903" t="s">
        <v>9322</v>
      </c>
      <c r="E9903" s="32">
        <f t="shared" si="462"/>
        <v>45634</v>
      </c>
      <c r="F9903" s="51">
        <f t="shared" si="463"/>
        <v>0.9375</v>
      </c>
      <c r="G9903" s="33">
        <f t="shared" si="464"/>
        <v>45634.9375</v>
      </c>
    </row>
    <row r="9904" spans="1:7" x14ac:dyDescent="0.45">
      <c r="A9904">
        <v>0</v>
      </c>
      <c r="B9904">
        <v>0</v>
      </c>
      <c r="C9904" t="s">
        <v>9322</v>
      </c>
      <c r="D9904" t="s">
        <v>9323</v>
      </c>
      <c r="E9904" s="32">
        <f t="shared" si="462"/>
        <v>45634</v>
      </c>
      <c r="F9904" s="51">
        <f t="shared" si="463"/>
        <v>0.95833333333333337</v>
      </c>
      <c r="G9904" s="33">
        <f t="shared" si="464"/>
        <v>45634.958333333336</v>
      </c>
    </row>
    <row r="9905" spans="1:7" x14ac:dyDescent="0.45">
      <c r="A9905">
        <v>0</v>
      </c>
      <c r="B9905">
        <v>0</v>
      </c>
      <c r="C9905" t="s">
        <v>9323</v>
      </c>
      <c r="D9905" t="s">
        <v>9324</v>
      </c>
      <c r="E9905" s="32">
        <f t="shared" si="462"/>
        <v>45634</v>
      </c>
      <c r="F9905" s="51">
        <f t="shared" si="463"/>
        <v>0.97916666666666663</v>
      </c>
      <c r="G9905" s="33">
        <f t="shared" si="464"/>
        <v>45634.979166666664</v>
      </c>
    </row>
    <row r="9906" spans="1:7" x14ac:dyDescent="0.45">
      <c r="A9906">
        <v>0</v>
      </c>
      <c r="B9906">
        <v>0</v>
      </c>
      <c r="C9906" t="s">
        <v>9324</v>
      </c>
      <c r="D9906" t="s">
        <v>9325</v>
      </c>
      <c r="E9906" s="32">
        <f t="shared" si="462"/>
        <v>45635</v>
      </c>
      <c r="F9906" s="51">
        <f t="shared" si="463"/>
        <v>0</v>
      </c>
      <c r="G9906" s="33">
        <f t="shared" si="464"/>
        <v>45635</v>
      </c>
    </row>
    <row r="9907" spans="1:7" x14ac:dyDescent="0.45">
      <c r="A9907">
        <v>0</v>
      </c>
      <c r="B9907">
        <v>0</v>
      </c>
      <c r="C9907" t="s">
        <v>9325</v>
      </c>
      <c r="D9907" t="s">
        <v>9326</v>
      </c>
      <c r="E9907" s="32">
        <f t="shared" si="462"/>
        <v>45635</v>
      </c>
      <c r="F9907" s="51">
        <f t="shared" si="463"/>
        <v>2.0833333333333332E-2</v>
      </c>
      <c r="G9907" s="33">
        <f t="shared" si="464"/>
        <v>45635.020833333336</v>
      </c>
    </row>
    <row r="9908" spans="1:7" x14ac:dyDescent="0.45">
      <c r="A9908">
        <v>0</v>
      </c>
      <c r="B9908">
        <v>0</v>
      </c>
      <c r="C9908" t="s">
        <v>9326</v>
      </c>
      <c r="D9908" t="s">
        <v>9327</v>
      </c>
      <c r="E9908" s="32">
        <f t="shared" si="462"/>
        <v>45635</v>
      </c>
      <c r="F9908" s="51">
        <f t="shared" si="463"/>
        <v>4.1666666666666664E-2</v>
      </c>
      <c r="G9908" s="33">
        <f t="shared" si="464"/>
        <v>45635.041666666664</v>
      </c>
    </row>
    <row r="9909" spans="1:7" x14ac:dyDescent="0.45">
      <c r="A9909">
        <v>0</v>
      </c>
      <c r="B9909">
        <v>0</v>
      </c>
      <c r="C9909" t="s">
        <v>9327</v>
      </c>
      <c r="D9909" t="s">
        <v>9328</v>
      </c>
      <c r="E9909" s="32">
        <f t="shared" si="462"/>
        <v>45635</v>
      </c>
      <c r="F9909" s="51">
        <f t="shared" si="463"/>
        <v>6.25E-2</v>
      </c>
      <c r="G9909" s="33">
        <f t="shared" si="464"/>
        <v>45635.0625</v>
      </c>
    </row>
    <row r="9910" spans="1:7" x14ac:dyDescent="0.45">
      <c r="A9910">
        <v>0</v>
      </c>
      <c r="B9910">
        <v>0</v>
      </c>
      <c r="C9910" t="s">
        <v>9328</v>
      </c>
      <c r="D9910" t="s">
        <v>9329</v>
      </c>
      <c r="E9910" s="32">
        <f t="shared" si="462"/>
        <v>45635</v>
      </c>
      <c r="F9910" s="51">
        <f t="shared" si="463"/>
        <v>8.3333333333333329E-2</v>
      </c>
      <c r="G9910" s="33">
        <f t="shared" si="464"/>
        <v>45635.083333333336</v>
      </c>
    </row>
    <row r="9911" spans="1:7" x14ac:dyDescent="0.45">
      <c r="A9911">
        <v>0</v>
      </c>
      <c r="B9911">
        <v>0</v>
      </c>
      <c r="C9911" t="s">
        <v>9329</v>
      </c>
      <c r="D9911" t="s">
        <v>9330</v>
      </c>
      <c r="E9911" s="32">
        <f t="shared" si="462"/>
        <v>45635</v>
      </c>
      <c r="F9911" s="51">
        <f t="shared" si="463"/>
        <v>0.10416666666666667</v>
      </c>
      <c r="G9911" s="33">
        <f t="shared" si="464"/>
        <v>45635.104166666664</v>
      </c>
    </row>
    <row r="9912" spans="1:7" x14ac:dyDescent="0.45">
      <c r="A9912">
        <v>0</v>
      </c>
      <c r="B9912">
        <v>0</v>
      </c>
      <c r="C9912" t="s">
        <v>9330</v>
      </c>
      <c r="D9912" t="s">
        <v>9331</v>
      </c>
      <c r="E9912" s="32">
        <f t="shared" si="462"/>
        <v>45635</v>
      </c>
      <c r="F9912" s="51">
        <f t="shared" si="463"/>
        <v>0.125</v>
      </c>
      <c r="G9912" s="33">
        <f t="shared" si="464"/>
        <v>45635.125</v>
      </c>
    </row>
    <row r="9913" spans="1:7" x14ac:dyDescent="0.45">
      <c r="A9913">
        <v>0</v>
      </c>
      <c r="B9913">
        <v>0</v>
      </c>
      <c r="C9913" t="s">
        <v>9331</v>
      </c>
      <c r="D9913" t="s">
        <v>9332</v>
      </c>
      <c r="E9913" s="32">
        <f t="shared" si="462"/>
        <v>45635</v>
      </c>
      <c r="F9913" s="51">
        <f t="shared" si="463"/>
        <v>0.14583333333333334</v>
      </c>
      <c r="G9913" s="33">
        <f t="shared" si="464"/>
        <v>45635.145833333336</v>
      </c>
    </row>
    <row r="9914" spans="1:7" x14ac:dyDescent="0.45">
      <c r="A9914">
        <v>0</v>
      </c>
      <c r="B9914">
        <v>0</v>
      </c>
      <c r="C9914" t="s">
        <v>9332</v>
      </c>
      <c r="D9914" t="s">
        <v>9333</v>
      </c>
      <c r="E9914" s="32">
        <f t="shared" si="462"/>
        <v>45635</v>
      </c>
      <c r="F9914" s="51">
        <f t="shared" si="463"/>
        <v>0.16666666666666666</v>
      </c>
      <c r="G9914" s="33">
        <f t="shared" si="464"/>
        <v>45635.166666666664</v>
      </c>
    </row>
    <row r="9915" spans="1:7" x14ac:dyDescent="0.45">
      <c r="A9915">
        <v>0</v>
      </c>
      <c r="B9915">
        <v>0</v>
      </c>
      <c r="C9915" t="s">
        <v>9333</v>
      </c>
      <c r="D9915" t="s">
        <v>9334</v>
      </c>
      <c r="E9915" s="32">
        <f t="shared" si="462"/>
        <v>45635</v>
      </c>
      <c r="F9915" s="51">
        <f t="shared" si="463"/>
        <v>0.1875</v>
      </c>
      <c r="G9915" s="33">
        <f t="shared" si="464"/>
        <v>45635.1875</v>
      </c>
    </row>
    <row r="9916" spans="1:7" x14ac:dyDescent="0.45">
      <c r="A9916">
        <v>0</v>
      </c>
      <c r="B9916">
        <v>0</v>
      </c>
      <c r="C9916" t="s">
        <v>9334</v>
      </c>
      <c r="D9916" t="s">
        <v>9335</v>
      </c>
      <c r="E9916" s="32">
        <f t="shared" si="462"/>
        <v>45635</v>
      </c>
      <c r="F9916" s="51">
        <f t="shared" si="463"/>
        <v>0.20833333333333334</v>
      </c>
      <c r="G9916" s="33">
        <f t="shared" si="464"/>
        <v>45635.208333333336</v>
      </c>
    </row>
    <row r="9917" spans="1:7" x14ac:dyDescent="0.45">
      <c r="A9917">
        <v>0.29170000000000001</v>
      </c>
      <c r="B9917">
        <v>1.74</v>
      </c>
      <c r="C9917" t="s">
        <v>9335</v>
      </c>
      <c r="D9917" t="s">
        <v>9336</v>
      </c>
      <c r="E9917" s="32">
        <f t="shared" si="462"/>
        <v>45635</v>
      </c>
      <c r="F9917" s="51">
        <f t="shared" si="463"/>
        <v>0.22916666666666666</v>
      </c>
      <c r="G9917" s="33">
        <f t="shared" si="464"/>
        <v>45635.229166666664</v>
      </c>
    </row>
    <row r="9918" spans="1:7" x14ac:dyDescent="0.45">
      <c r="A9918">
        <v>0.39269999999999999</v>
      </c>
      <c r="B9918">
        <v>2.34</v>
      </c>
      <c r="C9918" t="s">
        <v>9336</v>
      </c>
      <c r="D9918" t="s">
        <v>9337</v>
      </c>
      <c r="E9918" s="32">
        <f t="shared" si="462"/>
        <v>45635</v>
      </c>
      <c r="F9918" s="51">
        <f t="shared" si="463"/>
        <v>0.25</v>
      </c>
      <c r="G9918" s="33">
        <f t="shared" si="464"/>
        <v>45635.25</v>
      </c>
    </row>
    <row r="9919" spans="1:7" x14ac:dyDescent="0.45">
      <c r="A9919">
        <v>0.38150000000000001</v>
      </c>
      <c r="B9919">
        <v>2.2799999999999998</v>
      </c>
      <c r="C9919" t="s">
        <v>9337</v>
      </c>
      <c r="D9919" t="s">
        <v>9338</v>
      </c>
      <c r="E9919" s="32">
        <f t="shared" si="462"/>
        <v>45635</v>
      </c>
      <c r="F9919" s="51">
        <f t="shared" si="463"/>
        <v>0.27083333333333331</v>
      </c>
      <c r="G9919" s="33">
        <f t="shared" si="464"/>
        <v>45635.270833333336</v>
      </c>
    </row>
    <row r="9920" spans="1:7" x14ac:dyDescent="0.45">
      <c r="A9920">
        <v>0.39269999999999999</v>
      </c>
      <c r="B9920">
        <v>2.34</v>
      </c>
      <c r="C9920" t="s">
        <v>9338</v>
      </c>
      <c r="D9920" t="s">
        <v>9339</v>
      </c>
      <c r="E9920" s="32">
        <f t="shared" si="462"/>
        <v>45635</v>
      </c>
      <c r="F9920" s="51">
        <f t="shared" si="463"/>
        <v>0.29166666666666669</v>
      </c>
      <c r="G9920" s="33">
        <f t="shared" si="464"/>
        <v>45635.291666666664</v>
      </c>
    </row>
    <row r="9921" spans="1:7" x14ac:dyDescent="0.45">
      <c r="A9921">
        <v>0.41520000000000001</v>
      </c>
      <c r="B9921">
        <v>2.48</v>
      </c>
      <c r="C9921" t="s">
        <v>9339</v>
      </c>
      <c r="D9921" t="s">
        <v>9340</v>
      </c>
      <c r="E9921" s="32">
        <f t="shared" si="462"/>
        <v>45635</v>
      </c>
      <c r="F9921" s="51">
        <f t="shared" si="463"/>
        <v>0.3125</v>
      </c>
      <c r="G9921" s="33">
        <f t="shared" si="464"/>
        <v>45635.3125</v>
      </c>
    </row>
    <row r="9922" spans="1:7" x14ac:dyDescent="0.45">
      <c r="A9922">
        <v>0.37030000000000002</v>
      </c>
      <c r="B9922">
        <v>2.21</v>
      </c>
      <c r="C9922" t="s">
        <v>9340</v>
      </c>
      <c r="D9922" t="s">
        <v>9341</v>
      </c>
      <c r="E9922" s="32">
        <f t="shared" si="462"/>
        <v>45635</v>
      </c>
      <c r="F9922" s="51">
        <f t="shared" si="463"/>
        <v>0.33333333333333331</v>
      </c>
      <c r="G9922" s="33">
        <f t="shared" si="464"/>
        <v>45635.333333333336</v>
      </c>
    </row>
    <row r="9923" spans="1:7" x14ac:dyDescent="0.45">
      <c r="A9923">
        <v>0.39269999999999999</v>
      </c>
      <c r="B9923">
        <v>2.34</v>
      </c>
      <c r="C9923" t="s">
        <v>9341</v>
      </c>
      <c r="D9923" t="s">
        <v>9342</v>
      </c>
      <c r="E9923" s="32">
        <f t="shared" si="462"/>
        <v>45635</v>
      </c>
      <c r="F9923" s="51">
        <f t="shared" si="463"/>
        <v>0.35416666666666669</v>
      </c>
      <c r="G9923" s="33">
        <f t="shared" si="464"/>
        <v>45635.354166666664</v>
      </c>
    </row>
    <row r="9924" spans="1:7" x14ac:dyDescent="0.45">
      <c r="A9924">
        <v>0.52739999999999998</v>
      </c>
      <c r="B9924">
        <v>3.15</v>
      </c>
      <c r="C9924" t="s">
        <v>9342</v>
      </c>
      <c r="D9924" t="s">
        <v>9343</v>
      </c>
      <c r="E9924" s="32">
        <f t="shared" ref="E9924:E9987" si="465">DATE(MID(C9924,2,4),MID(C9924,7,2),MID(C9924,10,2))</f>
        <v>45635</v>
      </c>
      <c r="F9924" s="51">
        <f t="shared" ref="F9924:F9987" si="466">TIME(MID(C9924,13,2),MID(C9924,16,2),0)</f>
        <v>0.375</v>
      </c>
      <c r="G9924" s="33">
        <f t="shared" ref="G9924:G9987" si="467">E9924+F9924</f>
        <v>45635.375</v>
      </c>
    </row>
    <row r="9925" spans="1:7" x14ac:dyDescent="0.45">
      <c r="A9925">
        <v>0</v>
      </c>
      <c r="B9925">
        <v>0</v>
      </c>
      <c r="C9925" t="s">
        <v>9343</v>
      </c>
      <c r="D9925" t="s">
        <v>9344</v>
      </c>
      <c r="E9925" s="32">
        <f t="shared" si="465"/>
        <v>45635</v>
      </c>
      <c r="F9925" s="51">
        <f t="shared" si="466"/>
        <v>0.39583333333333331</v>
      </c>
      <c r="G9925" s="33">
        <f t="shared" si="467"/>
        <v>45635.395833333336</v>
      </c>
    </row>
    <row r="9926" spans="1:7" x14ac:dyDescent="0.45">
      <c r="A9926">
        <v>0</v>
      </c>
      <c r="B9926">
        <v>0</v>
      </c>
      <c r="C9926" t="s">
        <v>9344</v>
      </c>
      <c r="D9926" t="s">
        <v>9345</v>
      </c>
      <c r="E9926" s="32">
        <f t="shared" si="465"/>
        <v>45635</v>
      </c>
      <c r="F9926" s="51">
        <f t="shared" si="466"/>
        <v>0.41666666666666669</v>
      </c>
      <c r="G9926" s="33">
        <f t="shared" si="467"/>
        <v>45635.416666666664</v>
      </c>
    </row>
    <row r="9927" spans="1:7" x14ac:dyDescent="0.45">
      <c r="A9927">
        <v>0.15709999999999999</v>
      </c>
      <c r="B9927">
        <v>0.94</v>
      </c>
      <c r="C9927" t="s">
        <v>9345</v>
      </c>
      <c r="D9927" t="s">
        <v>9346</v>
      </c>
      <c r="E9927" s="32">
        <f t="shared" si="465"/>
        <v>45635</v>
      </c>
      <c r="F9927" s="51">
        <f t="shared" si="466"/>
        <v>0.4375</v>
      </c>
      <c r="G9927" s="33">
        <f t="shared" si="467"/>
        <v>45635.4375</v>
      </c>
    </row>
    <row r="9928" spans="1:7" x14ac:dyDescent="0.45">
      <c r="A9928">
        <v>0</v>
      </c>
      <c r="B9928">
        <v>0</v>
      </c>
      <c r="C9928" t="s">
        <v>9346</v>
      </c>
      <c r="D9928" t="s">
        <v>9347</v>
      </c>
      <c r="E9928" s="32">
        <f t="shared" si="465"/>
        <v>45635</v>
      </c>
      <c r="F9928" s="51">
        <f t="shared" si="466"/>
        <v>0.45833333333333331</v>
      </c>
      <c r="G9928" s="33">
        <f t="shared" si="467"/>
        <v>45635.458333333336</v>
      </c>
    </row>
    <row r="9929" spans="1:7" x14ac:dyDescent="0.45">
      <c r="A9929">
        <v>1.12E-2</v>
      </c>
      <c r="B9929">
        <v>7.0000000000000007E-2</v>
      </c>
      <c r="C9929" t="s">
        <v>9347</v>
      </c>
      <c r="D9929" t="s">
        <v>9348</v>
      </c>
      <c r="E9929" s="32">
        <f t="shared" si="465"/>
        <v>45635</v>
      </c>
      <c r="F9929" s="51">
        <f t="shared" si="466"/>
        <v>0.47916666666666669</v>
      </c>
      <c r="G9929" s="33">
        <f t="shared" si="467"/>
        <v>45635.479166666664</v>
      </c>
    </row>
    <row r="9930" spans="1:7" x14ac:dyDescent="0.45">
      <c r="A9930">
        <v>0</v>
      </c>
      <c r="B9930">
        <v>0</v>
      </c>
      <c r="C9930" t="s">
        <v>9348</v>
      </c>
      <c r="D9930" t="s">
        <v>9349</v>
      </c>
      <c r="E9930" s="32">
        <f t="shared" si="465"/>
        <v>45635</v>
      </c>
      <c r="F9930" s="51">
        <f t="shared" si="466"/>
        <v>0.5</v>
      </c>
      <c r="G9930" s="33">
        <f t="shared" si="467"/>
        <v>45635.5</v>
      </c>
    </row>
    <row r="9931" spans="1:7" x14ac:dyDescent="0.45">
      <c r="A9931">
        <v>0</v>
      </c>
      <c r="B9931">
        <v>0</v>
      </c>
      <c r="C9931" t="s">
        <v>9349</v>
      </c>
      <c r="D9931" t="s">
        <v>9350</v>
      </c>
      <c r="E9931" s="32">
        <f t="shared" si="465"/>
        <v>45635</v>
      </c>
      <c r="F9931" s="51">
        <f t="shared" si="466"/>
        <v>0.52083333333333337</v>
      </c>
      <c r="G9931" s="33">
        <f t="shared" si="467"/>
        <v>45635.520833333336</v>
      </c>
    </row>
    <row r="9932" spans="1:7" x14ac:dyDescent="0.45">
      <c r="A9932">
        <v>0</v>
      </c>
      <c r="B9932">
        <v>0</v>
      </c>
      <c r="C9932" t="s">
        <v>9350</v>
      </c>
      <c r="D9932" t="s">
        <v>9351</v>
      </c>
      <c r="E9932" s="32">
        <f t="shared" si="465"/>
        <v>45635</v>
      </c>
      <c r="F9932" s="51">
        <f t="shared" si="466"/>
        <v>0.54166666666666663</v>
      </c>
      <c r="G9932" s="33">
        <f t="shared" si="467"/>
        <v>45635.541666666664</v>
      </c>
    </row>
    <row r="9933" spans="1:7" x14ac:dyDescent="0.45">
      <c r="A9933">
        <v>0</v>
      </c>
      <c r="B9933">
        <v>0</v>
      </c>
      <c r="C9933" t="s">
        <v>9351</v>
      </c>
      <c r="D9933" t="s">
        <v>9352</v>
      </c>
      <c r="E9933" s="32">
        <f t="shared" si="465"/>
        <v>45635</v>
      </c>
      <c r="F9933" s="51">
        <f t="shared" si="466"/>
        <v>0.5625</v>
      </c>
      <c r="G9933" s="33">
        <f t="shared" si="467"/>
        <v>45635.5625</v>
      </c>
    </row>
    <row r="9934" spans="1:7" x14ac:dyDescent="0.45">
      <c r="A9934">
        <v>0</v>
      </c>
      <c r="B9934">
        <v>0</v>
      </c>
      <c r="C9934" t="s">
        <v>9352</v>
      </c>
      <c r="D9934" t="s">
        <v>9353</v>
      </c>
      <c r="E9934" s="32">
        <f t="shared" si="465"/>
        <v>45635</v>
      </c>
      <c r="F9934" s="51">
        <f t="shared" si="466"/>
        <v>0.58333333333333337</v>
      </c>
      <c r="G9934" s="33">
        <f t="shared" si="467"/>
        <v>45635.583333333336</v>
      </c>
    </row>
    <row r="9935" spans="1:7" x14ac:dyDescent="0.45">
      <c r="A9935">
        <v>0</v>
      </c>
      <c r="B9935">
        <v>0</v>
      </c>
      <c r="C9935" t="s">
        <v>9353</v>
      </c>
      <c r="D9935" t="s">
        <v>9354</v>
      </c>
      <c r="E9935" s="32">
        <f t="shared" si="465"/>
        <v>45635</v>
      </c>
      <c r="F9935" s="51">
        <f t="shared" si="466"/>
        <v>0.60416666666666663</v>
      </c>
      <c r="G9935" s="33">
        <f t="shared" si="467"/>
        <v>45635.604166666664</v>
      </c>
    </row>
    <row r="9936" spans="1:7" x14ac:dyDescent="0.45">
      <c r="A9936">
        <v>0</v>
      </c>
      <c r="B9936">
        <v>0</v>
      </c>
      <c r="C9936" t="s">
        <v>9354</v>
      </c>
      <c r="D9936" t="s">
        <v>9355</v>
      </c>
      <c r="E9936" s="32">
        <f t="shared" si="465"/>
        <v>45635</v>
      </c>
      <c r="F9936" s="51">
        <f t="shared" si="466"/>
        <v>0.625</v>
      </c>
      <c r="G9936" s="33">
        <f t="shared" si="467"/>
        <v>45635.625</v>
      </c>
    </row>
    <row r="9937" spans="1:7" x14ac:dyDescent="0.45">
      <c r="A9937">
        <v>0</v>
      </c>
      <c r="B9937">
        <v>0</v>
      </c>
      <c r="C9937" t="s">
        <v>9355</v>
      </c>
      <c r="D9937" t="s">
        <v>9356</v>
      </c>
      <c r="E9937" s="32">
        <f t="shared" si="465"/>
        <v>45635</v>
      </c>
      <c r="F9937" s="51">
        <f t="shared" si="466"/>
        <v>0.64583333333333337</v>
      </c>
      <c r="G9937" s="33">
        <f t="shared" si="467"/>
        <v>45635.645833333336</v>
      </c>
    </row>
    <row r="9938" spans="1:7" x14ac:dyDescent="0.45">
      <c r="A9938">
        <v>0.40389999999999998</v>
      </c>
      <c r="B9938">
        <v>2.41</v>
      </c>
      <c r="C9938" t="s">
        <v>9356</v>
      </c>
      <c r="D9938" t="s">
        <v>9357</v>
      </c>
      <c r="E9938" s="32">
        <f t="shared" si="465"/>
        <v>45635</v>
      </c>
      <c r="F9938" s="51">
        <f t="shared" si="466"/>
        <v>0.66666666666666663</v>
      </c>
      <c r="G9938" s="33">
        <f t="shared" si="467"/>
        <v>45635.666666666664</v>
      </c>
    </row>
    <row r="9939" spans="1:7" x14ac:dyDescent="0.45">
      <c r="A9939">
        <v>0.46</v>
      </c>
      <c r="B9939">
        <v>2.74</v>
      </c>
      <c r="C9939" t="s">
        <v>9357</v>
      </c>
      <c r="D9939" t="s">
        <v>9358</v>
      </c>
      <c r="E9939" s="32">
        <f t="shared" si="465"/>
        <v>45635</v>
      </c>
      <c r="F9939" s="51">
        <f t="shared" si="466"/>
        <v>0.6875</v>
      </c>
      <c r="G9939" s="33">
        <f t="shared" si="467"/>
        <v>45635.6875</v>
      </c>
    </row>
    <row r="9940" spans="1:7" x14ac:dyDescent="0.45">
      <c r="A9940">
        <v>0</v>
      </c>
      <c r="B9940">
        <v>0</v>
      </c>
      <c r="C9940" t="s">
        <v>9358</v>
      </c>
      <c r="D9940" t="s">
        <v>9359</v>
      </c>
      <c r="E9940" s="32">
        <f t="shared" si="465"/>
        <v>45635</v>
      </c>
      <c r="F9940" s="51">
        <f t="shared" si="466"/>
        <v>0.70833333333333337</v>
      </c>
      <c r="G9940" s="33">
        <f t="shared" si="467"/>
        <v>45635.708333333336</v>
      </c>
    </row>
    <row r="9941" spans="1:7" x14ac:dyDescent="0.45">
      <c r="A9941">
        <v>2.5920000000000001</v>
      </c>
      <c r="B9941">
        <v>15.46</v>
      </c>
      <c r="C9941" t="s">
        <v>9359</v>
      </c>
      <c r="D9941" t="s">
        <v>9360</v>
      </c>
      <c r="E9941" s="32">
        <f t="shared" si="465"/>
        <v>45635</v>
      </c>
      <c r="F9941" s="51">
        <f t="shared" si="466"/>
        <v>0.72916666666666663</v>
      </c>
      <c r="G9941" s="33">
        <f t="shared" si="467"/>
        <v>45635.729166666664</v>
      </c>
    </row>
    <row r="9942" spans="1:7" x14ac:dyDescent="0.45">
      <c r="A9942">
        <v>2.8725000000000001</v>
      </c>
      <c r="B9942">
        <v>17.14</v>
      </c>
      <c r="C9942" t="s">
        <v>9360</v>
      </c>
      <c r="D9942" t="s">
        <v>9361</v>
      </c>
      <c r="E9942" s="32">
        <f t="shared" si="465"/>
        <v>45635</v>
      </c>
      <c r="F9942" s="51">
        <f t="shared" si="466"/>
        <v>0.75</v>
      </c>
      <c r="G9942" s="33">
        <f t="shared" si="467"/>
        <v>45635.75</v>
      </c>
    </row>
    <row r="9943" spans="1:7" x14ac:dyDescent="0.45">
      <c r="A9943">
        <v>1.5484</v>
      </c>
      <c r="B9943">
        <v>9.24</v>
      </c>
      <c r="C9943" t="s">
        <v>9361</v>
      </c>
      <c r="D9943" t="s">
        <v>9362</v>
      </c>
      <c r="E9943" s="32">
        <f t="shared" si="465"/>
        <v>45635</v>
      </c>
      <c r="F9943" s="51">
        <f t="shared" si="466"/>
        <v>0.77083333333333337</v>
      </c>
      <c r="G9943" s="33">
        <f t="shared" si="467"/>
        <v>45635.770833333336</v>
      </c>
    </row>
    <row r="9944" spans="1:7" x14ac:dyDescent="0.45">
      <c r="A9944">
        <v>2.39</v>
      </c>
      <c r="B9944">
        <v>14.26</v>
      </c>
      <c r="C9944" t="s">
        <v>9362</v>
      </c>
      <c r="D9944" t="s">
        <v>9363</v>
      </c>
      <c r="E9944" s="32">
        <f t="shared" si="465"/>
        <v>45635</v>
      </c>
      <c r="F9944" s="51">
        <f t="shared" si="466"/>
        <v>0.79166666666666663</v>
      </c>
      <c r="G9944" s="33">
        <f t="shared" si="467"/>
        <v>45635.791666666664</v>
      </c>
    </row>
    <row r="9945" spans="1:7" x14ac:dyDescent="0.45">
      <c r="A9945">
        <v>1.9298999999999999</v>
      </c>
      <c r="B9945">
        <v>11.51</v>
      </c>
      <c r="C9945" t="s">
        <v>9363</v>
      </c>
      <c r="D9945" t="s">
        <v>9364</v>
      </c>
      <c r="E9945" s="32">
        <f t="shared" si="465"/>
        <v>45635</v>
      </c>
      <c r="F9945" s="51">
        <f t="shared" si="466"/>
        <v>0.8125</v>
      </c>
      <c r="G9945" s="33">
        <f t="shared" si="467"/>
        <v>45635.8125</v>
      </c>
    </row>
    <row r="9946" spans="1:7" x14ac:dyDescent="0.45">
      <c r="A9946">
        <v>1.9075</v>
      </c>
      <c r="B9946">
        <v>11.38</v>
      </c>
      <c r="C9946" t="s">
        <v>9364</v>
      </c>
      <c r="D9946" t="s">
        <v>9365</v>
      </c>
      <c r="E9946" s="32">
        <f t="shared" si="465"/>
        <v>45635</v>
      </c>
      <c r="F9946" s="51">
        <f t="shared" si="466"/>
        <v>0.83333333333333337</v>
      </c>
      <c r="G9946" s="33">
        <f t="shared" si="467"/>
        <v>45635.833333333336</v>
      </c>
    </row>
    <row r="9947" spans="1:7" x14ac:dyDescent="0.45">
      <c r="A9947">
        <v>2.2105000000000001</v>
      </c>
      <c r="B9947">
        <v>13.19</v>
      </c>
      <c r="C9947" t="s">
        <v>9365</v>
      </c>
      <c r="D9947" t="s">
        <v>9366</v>
      </c>
      <c r="E9947" s="32">
        <f t="shared" si="465"/>
        <v>45635</v>
      </c>
      <c r="F9947" s="51">
        <f t="shared" si="466"/>
        <v>0.85416666666666663</v>
      </c>
      <c r="G9947" s="33">
        <f t="shared" si="467"/>
        <v>45635.854166666664</v>
      </c>
    </row>
    <row r="9948" spans="1:7" x14ac:dyDescent="0.45">
      <c r="A9948">
        <v>2.0533999999999999</v>
      </c>
      <c r="B9948">
        <v>12.25</v>
      </c>
      <c r="C9948" t="s">
        <v>9366</v>
      </c>
      <c r="D9948" t="s">
        <v>9367</v>
      </c>
      <c r="E9948" s="32">
        <f t="shared" si="465"/>
        <v>45635</v>
      </c>
      <c r="F9948" s="51">
        <f t="shared" si="466"/>
        <v>0.875</v>
      </c>
      <c r="G9948" s="33">
        <f t="shared" si="467"/>
        <v>45635.875</v>
      </c>
    </row>
    <row r="9949" spans="1:7" x14ac:dyDescent="0.45">
      <c r="A9949">
        <v>1.9523999999999999</v>
      </c>
      <c r="B9949">
        <v>11.65</v>
      </c>
      <c r="C9949" t="s">
        <v>9367</v>
      </c>
      <c r="D9949" t="s">
        <v>9368</v>
      </c>
      <c r="E9949" s="32">
        <f t="shared" si="465"/>
        <v>45635</v>
      </c>
      <c r="F9949" s="51">
        <f t="shared" si="466"/>
        <v>0.89583333333333337</v>
      </c>
      <c r="G9949" s="33">
        <f t="shared" si="467"/>
        <v>45635.895833333336</v>
      </c>
    </row>
    <row r="9950" spans="1:7" x14ac:dyDescent="0.45">
      <c r="A9950">
        <v>1.5821000000000001</v>
      </c>
      <c r="B9950">
        <v>9.44</v>
      </c>
      <c r="C9950" t="s">
        <v>9368</v>
      </c>
      <c r="D9950" t="s">
        <v>9369</v>
      </c>
      <c r="E9950" s="32">
        <f t="shared" si="465"/>
        <v>45635</v>
      </c>
      <c r="F9950" s="51">
        <f t="shared" si="466"/>
        <v>0.91666666666666663</v>
      </c>
      <c r="G9950" s="33">
        <f t="shared" si="467"/>
        <v>45635.916666666664</v>
      </c>
    </row>
    <row r="9951" spans="1:7" x14ac:dyDescent="0.45">
      <c r="A9951">
        <v>0.57230000000000003</v>
      </c>
      <c r="B9951">
        <v>3.41</v>
      </c>
      <c r="C9951" t="s">
        <v>9369</v>
      </c>
      <c r="D9951" t="s">
        <v>9370</v>
      </c>
      <c r="E9951" s="32">
        <f t="shared" si="465"/>
        <v>45635</v>
      </c>
      <c r="F9951" s="51">
        <f t="shared" si="466"/>
        <v>0.9375</v>
      </c>
      <c r="G9951" s="33">
        <f t="shared" si="467"/>
        <v>45635.9375</v>
      </c>
    </row>
    <row r="9952" spans="1:7" x14ac:dyDescent="0.45">
      <c r="A9952">
        <v>2.24E-2</v>
      </c>
      <c r="B9952">
        <v>0.13</v>
      </c>
      <c r="C9952" t="s">
        <v>9370</v>
      </c>
      <c r="D9952" t="s">
        <v>9371</v>
      </c>
      <c r="E9952" s="32">
        <f t="shared" si="465"/>
        <v>45635</v>
      </c>
      <c r="F9952" s="51">
        <f t="shared" si="466"/>
        <v>0.95833333333333337</v>
      </c>
      <c r="G9952" s="33">
        <f t="shared" si="467"/>
        <v>45635.958333333336</v>
      </c>
    </row>
    <row r="9953" spans="1:7" x14ac:dyDescent="0.45">
      <c r="A9953">
        <v>0.1234</v>
      </c>
      <c r="B9953">
        <v>0.74</v>
      </c>
      <c r="C9953" t="s">
        <v>9371</v>
      </c>
      <c r="D9953" t="s">
        <v>9372</v>
      </c>
      <c r="E9953" s="32">
        <f t="shared" si="465"/>
        <v>45635</v>
      </c>
      <c r="F9953" s="51">
        <f t="shared" si="466"/>
        <v>0.97916666666666663</v>
      </c>
      <c r="G9953" s="33">
        <f t="shared" si="467"/>
        <v>45635.979166666664</v>
      </c>
    </row>
    <row r="9954" spans="1:7" x14ac:dyDescent="0.45">
      <c r="A9954">
        <v>5.6099999999999997E-2</v>
      </c>
      <c r="B9954">
        <v>0.33</v>
      </c>
      <c r="C9954" t="s">
        <v>9372</v>
      </c>
      <c r="D9954" t="s">
        <v>9373</v>
      </c>
      <c r="E9954" s="32">
        <f t="shared" si="465"/>
        <v>45636</v>
      </c>
      <c r="F9954" s="51">
        <f t="shared" si="466"/>
        <v>0</v>
      </c>
      <c r="G9954" s="33">
        <f t="shared" si="467"/>
        <v>45636</v>
      </c>
    </row>
    <row r="9955" spans="1:7" x14ac:dyDescent="0.45">
      <c r="A9955">
        <v>0</v>
      </c>
      <c r="B9955">
        <v>0</v>
      </c>
      <c r="C9955" t="s">
        <v>9373</v>
      </c>
      <c r="D9955" t="s">
        <v>9374</v>
      </c>
      <c r="E9955" s="32">
        <f t="shared" si="465"/>
        <v>45636</v>
      </c>
      <c r="F9955" s="51">
        <f t="shared" si="466"/>
        <v>2.0833333333333332E-2</v>
      </c>
      <c r="G9955" s="33">
        <f t="shared" si="467"/>
        <v>45636.020833333336</v>
      </c>
    </row>
    <row r="9956" spans="1:7" x14ac:dyDescent="0.45">
      <c r="A9956">
        <v>0</v>
      </c>
      <c r="B9956">
        <v>0</v>
      </c>
      <c r="C9956" t="s">
        <v>9374</v>
      </c>
      <c r="D9956" t="s">
        <v>9375</v>
      </c>
      <c r="E9956" s="32">
        <f t="shared" si="465"/>
        <v>45636</v>
      </c>
      <c r="F9956" s="51">
        <f t="shared" si="466"/>
        <v>4.1666666666666664E-2</v>
      </c>
      <c r="G9956" s="33">
        <f t="shared" si="467"/>
        <v>45636.041666666664</v>
      </c>
    </row>
    <row r="9957" spans="1:7" x14ac:dyDescent="0.45">
      <c r="A9957">
        <v>0</v>
      </c>
      <c r="B9957">
        <v>0</v>
      </c>
      <c r="C9957" t="s">
        <v>9375</v>
      </c>
      <c r="D9957" t="s">
        <v>9376</v>
      </c>
      <c r="E9957" s="32">
        <f t="shared" si="465"/>
        <v>45636</v>
      </c>
      <c r="F9957" s="51">
        <f t="shared" si="466"/>
        <v>6.25E-2</v>
      </c>
      <c r="G9957" s="33">
        <f t="shared" si="467"/>
        <v>45636.0625</v>
      </c>
    </row>
    <row r="9958" spans="1:7" x14ac:dyDescent="0.45">
      <c r="A9958">
        <v>0</v>
      </c>
      <c r="B9958">
        <v>0</v>
      </c>
      <c r="C9958" t="s">
        <v>9376</v>
      </c>
      <c r="D9958" t="s">
        <v>9377</v>
      </c>
      <c r="E9958" s="32">
        <f t="shared" si="465"/>
        <v>45636</v>
      </c>
      <c r="F9958" s="51">
        <f t="shared" si="466"/>
        <v>8.3333333333333329E-2</v>
      </c>
      <c r="G9958" s="33">
        <f t="shared" si="467"/>
        <v>45636.083333333336</v>
      </c>
    </row>
    <row r="9959" spans="1:7" x14ac:dyDescent="0.45">
      <c r="A9959">
        <v>0</v>
      </c>
      <c r="B9959">
        <v>0</v>
      </c>
      <c r="C9959" t="s">
        <v>9377</v>
      </c>
      <c r="D9959" t="s">
        <v>9378</v>
      </c>
      <c r="E9959" s="32">
        <f t="shared" si="465"/>
        <v>45636</v>
      </c>
      <c r="F9959" s="51">
        <f t="shared" si="466"/>
        <v>0.10416666666666667</v>
      </c>
      <c r="G9959" s="33">
        <f t="shared" si="467"/>
        <v>45636.104166666664</v>
      </c>
    </row>
    <row r="9960" spans="1:7" x14ac:dyDescent="0.45">
      <c r="A9960">
        <v>0</v>
      </c>
      <c r="B9960">
        <v>0</v>
      </c>
      <c r="C9960" t="s">
        <v>9378</v>
      </c>
      <c r="D9960" t="s">
        <v>9379</v>
      </c>
      <c r="E9960" s="32">
        <f t="shared" si="465"/>
        <v>45636</v>
      </c>
      <c r="F9960" s="51">
        <f t="shared" si="466"/>
        <v>0.125</v>
      </c>
      <c r="G9960" s="33">
        <f t="shared" si="467"/>
        <v>45636.125</v>
      </c>
    </row>
    <row r="9961" spans="1:7" x14ac:dyDescent="0.45">
      <c r="A9961">
        <v>0</v>
      </c>
      <c r="B9961">
        <v>0</v>
      </c>
      <c r="C9961" t="s">
        <v>9379</v>
      </c>
      <c r="D9961" t="s">
        <v>9380</v>
      </c>
      <c r="E9961" s="32">
        <f t="shared" si="465"/>
        <v>45636</v>
      </c>
      <c r="F9961" s="51">
        <f t="shared" si="466"/>
        <v>0.14583333333333334</v>
      </c>
      <c r="G9961" s="33">
        <f t="shared" si="467"/>
        <v>45636.145833333336</v>
      </c>
    </row>
    <row r="9962" spans="1:7" x14ac:dyDescent="0.45">
      <c r="A9962">
        <v>0</v>
      </c>
      <c r="B9962">
        <v>0</v>
      </c>
      <c r="C9962" t="s">
        <v>9380</v>
      </c>
      <c r="D9962" t="s">
        <v>9381</v>
      </c>
      <c r="E9962" s="32">
        <f t="shared" si="465"/>
        <v>45636</v>
      </c>
      <c r="F9962" s="51">
        <f t="shared" si="466"/>
        <v>0.16666666666666666</v>
      </c>
      <c r="G9962" s="33">
        <f t="shared" si="467"/>
        <v>45636.166666666664</v>
      </c>
    </row>
    <row r="9963" spans="1:7" x14ac:dyDescent="0.45">
      <c r="A9963">
        <v>0</v>
      </c>
      <c r="B9963">
        <v>0</v>
      </c>
      <c r="C9963" t="s">
        <v>9381</v>
      </c>
      <c r="D9963" t="s">
        <v>9382</v>
      </c>
      <c r="E9963" s="32">
        <f t="shared" si="465"/>
        <v>45636</v>
      </c>
      <c r="F9963" s="51">
        <f t="shared" si="466"/>
        <v>0.1875</v>
      </c>
      <c r="G9963" s="33">
        <f t="shared" si="467"/>
        <v>45636.1875</v>
      </c>
    </row>
    <row r="9964" spans="1:7" x14ac:dyDescent="0.45">
      <c r="A9964">
        <v>0</v>
      </c>
      <c r="B9964">
        <v>0</v>
      </c>
      <c r="C9964" t="s">
        <v>9382</v>
      </c>
      <c r="D9964" t="s">
        <v>9383</v>
      </c>
      <c r="E9964" s="32">
        <f t="shared" si="465"/>
        <v>45636</v>
      </c>
      <c r="F9964" s="51">
        <f t="shared" si="466"/>
        <v>0.20833333333333334</v>
      </c>
      <c r="G9964" s="33">
        <f t="shared" si="467"/>
        <v>45636.208333333336</v>
      </c>
    </row>
    <row r="9965" spans="1:7" x14ac:dyDescent="0.45">
      <c r="A9965">
        <v>0</v>
      </c>
      <c r="B9965">
        <v>0</v>
      </c>
      <c r="C9965" t="s">
        <v>9383</v>
      </c>
      <c r="D9965" t="s">
        <v>9384</v>
      </c>
      <c r="E9965" s="32">
        <f t="shared" si="465"/>
        <v>45636</v>
      </c>
      <c r="F9965" s="51">
        <f t="shared" si="466"/>
        <v>0.22916666666666666</v>
      </c>
      <c r="G9965" s="33">
        <f t="shared" si="467"/>
        <v>45636.229166666664</v>
      </c>
    </row>
    <row r="9966" spans="1:7" x14ac:dyDescent="0.45">
      <c r="A9966">
        <v>0</v>
      </c>
      <c r="B9966">
        <v>0</v>
      </c>
      <c r="C9966" t="s">
        <v>9384</v>
      </c>
      <c r="D9966" t="s">
        <v>9385</v>
      </c>
      <c r="E9966" s="32">
        <f t="shared" si="465"/>
        <v>45636</v>
      </c>
      <c r="F9966" s="51">
        <f t="shared" si="466"/>
        <v>0.25</v>
      </c>
      <c r="G9966" s="33">
        <f t="shared" si="467"/>
        <v>45636.25</v>
      </c>
    </row>
    <row r="9967" spans="1:7" x14ac:dyDescent="0.45">
      <c r="A9967">
        <v>0</v>
      </c>
      <c r="B9967">
        <v>0</v>
      </c>
      <c r="C9967" t="s">
        <v>9385</v>
      </c>
      <c r="D9967" t="s">
        <v>9386</v>
      </c>
      <c r="E9967" s="32">
        <f t="shared" si="465"/>
        <v>45636</v>
      </c>
      <c r="F9967" s="51">
        <f t="shared" si="466"/>
        <v>0.27083333333333331</v>
      </c>
      <c r="G9967" s="33">
        <f t="shared" si="467"/>
        <v>45636.270833333336</v>
      </c>
    </row>
    <row r="9968" spans="1:7" x14ac:dyDescent="0.45">
      <c r="A9968">
        <v>0</v>
      </c>
      <c r="B9968">
        <v>0</v>
      </c>
      <c r="C9968" t="s">
        <v>9386</v>
      </c>
      <c r="D9968" t="s">
        <v>9387</v>
      </c>
      <c r="E9968" s="32">
        <f t="shared" si="465"/>
        <v>45636</v>
      </c>
      <c r="F9968" s="51">
        <f t="shared" si="466"/>
        <v>0.29166666666666669</v>
      </c>
      <c r="G9968" s="33">
        <f t="shared" si="467"/>
        <v>45636.291666666664</v>
      </c>
    </row>
    <row r="9969" spans="1:7" x14ac:dyDescent="0.45">
      <c r="A9969">
        <v>0</v>
      </c>
      <c r="B9969">
        <v>0</v>
      </c>
      <c r="C9969" t="s">
        <v>9387</v>
      </c>
      <c r="D9969" t="s">
        <v>9388</v>
      </c>
      <c r="E9969" s="32">
        <f t="shared" si="465"/>
        <v>45636</v>
      </c>
      <c r="F9969" s="51">
        <f t="shared" si="466"/>
        <v>0.3125</v>
      </c>
      <c r="G9969" s="33">
        <f t="shared" si="467"/>
        <v>45636.3125</v>
      </c>
    </row>
    <row r="9970" spans="1:7" x14ac:dyDescent="0.45">
      <c r="A9970">
        <v>0</v>
      </c>
      <c r="B9970">
        <v>0</v>
      </c>
      <c r="C9970" t="s">
        <v>9388</v>
      </c>
      <c r="D9970" t="s">
        <v>9389</v>
      </c>
      <c r="E9970" s="32">
        <f t="shared" si="465"/>
        <v>45636</v>
      </c>
      <c r="F9970" s="51">
        <f t="shared" si="466"/>
        <v>0.33333333333333331</v>
      </c>
      <c r="G9970" s="33">
        <f t="shared" si="467"/>
        <v>45636.333333333336</v>
      </c>
    </row>
    <row r="9971" spans="1:7" x14ac:dyDescent="0.45">
      <c r="A9971">
        <v>0</v>
      </c>
      <c r="B9971">
        <v>0</v>
      </c>
      <c r="C9971" t="s">
        <v>9389</v>
      </c>
      <c r="D9971" t="s">
        <v>9390</v>
      </c>
      <c r="E9971" s="32">
        <f t="shared" si="465"/>
        <v>45636</v>
      </c>
      <c r="F9971" s="51">
        <f t="shared" si="466"/>
        <v>0.35416666666666669</v>
      </c>
      <c r="G9971" s="33">
        <f t="shared" si="467"/>
        <v>45636.354166666664</v>
      </c>
    </row>
    <row r="9972" spans="1:7" x14ac:dyDescent="0.45">
      <c r="A9972">
        <v>0</v>
      </c>
      <c r="B9972">
        <v>0</v>
      </c>
      <c r="C9972" t="s">
        <v>9390</v>
      </c>
      <c r="D9972" t="s">
        <v>9391</v>
      </c>
      <c r="E9972" s="32">
        <f t="shared" si="465"/>
        <v>45636</v>
      </c>
      <c r="F9972" s="51">
        <f t="shared" si="466"/>
        <v>0.375</v>
      </c>
      <c r="G9972" s="33">
        <f t="shared" si="467"/>
        <v>45636.375</v>
      </c>
    </row>
    <row r="9973" spans="1:7" x14ac:dyDescent="0.45">
      <c r="A9973">
        <v>0</v>
      </c>
      <c r="B9973">
        <v>0</v>
      </c>
      <c r="C9973" t="s">
        <v>9391</v>
      </c>
      <c r="D9973" t="s">
        <v>9392</v>
      </c>
      <c r="E9973" s="32">
        <f t="shared" si="465"/>
        <v>45636</v>
      </c>
      <c r="F9973" s="51">
        <f t="shared" si="466"/>
        <v>0.39583333333333331</v>
      </c>
      <c r="G9973" s="33">
        <f t="shared" si="467"/>
        <v>45636.395833333336</v>
      </c>
    </row>
    <row r="9974" spans="1:7" x14ac:dyDescent="0.45">
      <c r="A9974">
        <v>0</v>
      </c>
      <c r="B9974">
        <v>0</v>
      </c>
      <c r="C9974" t="s">
        <v>9392</v>
      </c>
      <c r="D9974" t="s">
        <v>9393</v>
      </c>
      <c r="E9974" s="32">
        <f t="shared" si="465"/>
        <v>45636</v>
      </c>
      <c r="F9974" s="51">
        <f t="shared" si="466"/>
        <v>0.41666666666666669</v>
      </c>
      <c r="G9974" s="33">
        <f t="shared" si="467"/>
        <v>45636.416666666664</v>
      </c>
    </row>
    <row r="9975" spans="1:7" x14ac:dyDescent="0.45">
      <c r="A9975">
        <v>1.12E-2</v>
      </c>
      <c r="B9975">
        <v>7.0000000000000007E-2</v>
      </c>
      <c r="C9975" t="s">
        <v>9393</v>
      </c>
      <c r="D9975" t="s">
        <v>9394</v>
      </c>
      <c r="E9975" s="32">
        <f t="shared" si="465"/>
        <v>45636</v>
      </c>
      <c r="F9975" s="51">
        <f t="shared" si="466"/>
        <v>0.4375</v>
      </c>
      <c r="G9975" s="33">
        <f t="shared" si="467"/>
        <v>45636.4375</v>
      </c>
    </row>
    <row r="9976" spans="1:7" x14ac:dyDescent="0.45">
      <c r="A9976">
        <v>6.3958000000000004</v>
      </c>
      <c r="B9976">
        <v>38.159999999999997</v>
      </c>
      <c r="C9976" t="s">
        <v>9394</v>
      </c>
      <c r="D9976" t="s">
        <v>9395</v>
      </c>
      <c r="E9976" s="32">
        <f t="shared" si="465"/>
        <v>45636</v>
      </c>
      <c r="F9976" s="51">
        <f t="shared" si="466"/>
        <v>0.45833333333333331</v>
      </c>
      <c r="G9976" s="33">
        <f t="shared" si="467"/>
        <v>45636.458333333336</v>
      </c>
    </row>
    <row r="9977" spans="1:7" x14ac:dyDescent="0.45">
      <c r="A9977">
        <v>2.0870000000000002</v>
      </c>
      <c r="B9977">
        <v>12.45</v>
      </c>
      <c r="C9977" t="s">
        <v>9395</v>
      </c>
      <c r="D9977" t="s">
        <v>9396</v>
      </c>
      <c r="E9977" s="32">
        <f t="shared" si="465"/>
        <v>45636</v>
      </c>
      <c r="F9977" s="51">
        <f t="shared" si="466"/>
        <v>0.47916666666666669</v>
      </c>
      <c r="G9977" s="33">
        <f t="shared" si="467"/>
        <v>45636.479166666664</v>
      </c>
    </row>
    <row r="9978" spans="1:7" x14ac:dyDescent="0.45">
      <c r="A9978">
        <v>1.6942999999999999</v>
      </c>
      <c r="B9978">
        <v>10.11</v>
      </c>
      <c r="C9978" t="s">
        <v>9396</v>
      </c>
      <c r="D9978" t="s">
        <v>9397</v>
      </c>
      <c r="E9978" s="32">
        <f t="shared" si="465"/>
        <v>45636</v>
      </c>
      <c r="F9978" s="51">
        <f t="shared" si="466"/>
        <v>0.5</v>
      </c>
      <c r="G9978" s="33">
        <f t="shared" si="467"/>
        <v>45636.5</v>
      </c>
    </row>
    <row r="9979" spans="1:7" x14ac:dyDescent="0.45">
      <c r="A9979">
        <v>1.8626</v>
      </c>
      <c r="B9979">
        <v>11.11</v>
      </c>
      <c r="C9979" t="s">
        <v>9397</v>
      </c>
      <c r="D9979" t="s">
        <v>9398</v>
      </c>
      <c r="E9979" s="32">
        <f t="shared" si="465"/>
        <v>45636</v>
      </c>
      <c r="F9979" s="51">
        <f t="shared" si="466"/>
        <v>0.52083333333333337</v>
      </c>
      <c r="G9979" s="33">
        <f t="shared" si="467"/>
        <v>45636.520833333336</v>
      </c>
    </row>
    <row r="9980" spans="1:7" x14ac:dyDescent="0.45">
      <c r="A9980">
        <v>1.9298999999999999</v>
      </c>
      <c r="B9980">
        <v>11.51</v>
      </c>
      <c r="C9980" t="s">
        <v>9398</v>
      </c>
      <c r="D9980" t="s">
        <v>9399</v>
      </c>
      <c r="E9980" s="32">
        <f t="shared" si="465"/>
        <v>45636</v>
      </c>
      <c r="F9980" s="51">
        <f t="shared" si="466"/>
        <v>0.54166666666666663</v>
      </c>
      <c r="G9980" s="33">
        <f t="shared" si="467"/>
        <v>45636.541666666664</v>
      </c>
    </row>
    <row r="9981" spans="1:7" x14ac:dyDescent="0.45">
      <c r="A9981">
        <v>1.9298999999999999</v>
      </c>
      <c r="B9981">
        <v>11.51</v>
      </c>
      <c r="C9981" t="s">
        <v>9399</v>
      </c>
      <c r="D9981" t="s">
        <v>9400</v>
      </c>
      <c r="E9981" s="32">
        <f t="shared" si="465"/>
        <v>45636</v>
      </c>
      <c r="F9981" s="51">
        <f t="shared" si="466"/>
        <v>0.5625</v>
      </c>
      <c r="G9981" s="33">
        <f t="shared" si="467"/>
        <v>45636.5625</v>
      </c>
    </row>
    <row r="9982" spans="1:7" x14ac:dyDescent="0.45">
      <c r="A9982">
        <v>0.95379999999999998</v>
      </c>
      <c r="B9982">
        <v>5.69</v>
      </c>
      <c r="C9982" t="s">
        <v>9400</v>
      </c>
      <c r="D9982" t="s">
        <v>9401</v>
      </c>
      <c r="E9982" s="32">
        <f t="shared" si="465"/>
        <v>45636</v>
      </c>
      <c r="F9982" s="51">
        <f t="shared" si="466"/>
        <v>0.58333333333333337</v>
      </c>
      <c r="G9982" s="33">
        <f t="shared" si="467"/>
        <v>45636.583333333336</v>
      </c>
    </row>
    <row r="9983" spans="1:7" x14ac:dyDescent="0.45">
      <c r="A9983">
        <v>1.1781999999999999</v>
      </c>
      <c r="B9983">
        <v>7.03</v>
      </c>
      <c r="C9983" t="s">
        <v>9401</v>
      </c>
      <c r="D9983" t="s">
        <v>9402</v>
      </c>
      <c r="E9983" s="32">
        <f t="shared" si="465"/>
        <v>45636</v>
      </c>
      <c r="F9983" s="51">
        <f t="shared" si="466"/>
        <v>0.60416666666666663</v>
      </c>
      <c r="G9983" s="33">
        <f t="shared" si="467"/>
        <v>45636.604166666664</v>
      </c>
    </row>
    <row r="9984" spans="1:7" x14ac:dyDescent="0.45">
      <c r="A9984">
        <v>1.2791999999999999</v>
      </c>
      <c r="B9984">
        <v>7.63</v>
      </c>
      <c r="C9984" t="s">
        <v>9402</v>
      </c>
      <c r="D9984" t="s">
        <v>9403</v>
      </c>
      <c r="E9984" s="32">
        <f t="shared" si="465"/>
        <v>45636</v>
      </c>
      <c r="F9984" s="51">
        <f t="shared" si="466"/>
        <v>0.625</v>
      </c>
      <c r="G9984" s="33">
        <f t="shared" si="467"/>
        <v>45636.625</v>
      </c>
    </row>
    <row r="9985" spans="1:7" x14ac:dyDescent="0.45">
      <c r="A9985">
        <v>1.3352999999999999</v>
      </c>
      <c r="B9985">
        <v>7.97</v>
      </c>
      <c r="C9985" t="s">
        <v>9403</v>
      </c>
      <c r="D9985" t="s">
        <v>9404</v>
      </c>
      <c r="E9985" s="32">
        <f t="shared" si="465"/>
        <v>45636</v>
      </c>
      <c r="F9985" s="51">
        <f t="shared" si="466"/>
        <v>0.64583333333333337</v>
      </c>
      <c r="G9985" s="33">
        <f t="shared" si="467"/>
        <v>45636.645833333336</v>
      </c>
    </row>
    <row r="9986" spans="1:7" x14ac:dyDescent="0.45">
      <c r="A9986">
        <v>1.0099</v>
      </c>
      <c r="B9986">
        <v>6.02</v>
      </c>
      <c r="C9986" t="s">
        <v>9404</v>
      </c>
      <c r="D9986" t="s">
        <v>9405</v>
      </c>
      <c r="E9986" s="32">
        <f t="shared" si="465"/>
        <v>45636</v>
      </c>
      <c r="F9986" s="51">
        <f t="shared" si="466"/>
        <v>0.66666666666666663</v>
      </c>
      <c r="G9986" s="33">
        <f t="shared" si="467"/>
        <v>45636.666666666664</v>
      </c>
    </row>
    <row r="9987" spans="1:7" x14ac:dyDescent="0.45">
      <c r="A9987">
        <v>1.0771999999999999</v>
      </c>
      <c r="B9987">
        <v>6.43</v>
      </c>
      <c r="C9987" t="s">
        <v>9405</v>
      </c>
      <c r="D9987" t="s">
        <v>9406</v>
      </c>
      <c r="E9987" s="32">
        <f t="shared" si="465"/>
        <v>45636</v>
      </c>
      <c r="F9987" s="51">
        <f t="shared" si="466"/>
        <v>0.6875</v>
      </c>
      <c r="G9987" s="33">
        <f t="shared" si="467"/>
        <v>45636.6875</v>
      </c>
    </row>
    <row r="9988" spans="1:7" x14ac:dyDescent="0.45">
      <c r="A9988">
        <v>0.7742</v>
      </c>
      <c r="B9988">
        <v>4.62</v>
      </c>
      <c r="C9988" t="s">
        <v>9406</v>
      </c>
      <c r="D9988" t="s">
        <v>9407</v>
      </c>
      <c r="E9988" s="32">
        <f t="shared" ref="E9988:E10051" si="468">DATE(MID(C9988,2,4),MID(C9988,7,2),MID(C9988,10,2))</f>
        <v>45636</v>
      </c>
      <c r="F9988" s="51">
        <f t="shared" ref="F9988:F10051" si="469">TIME(MID(C9988,13,2),MID(C9988,16,2),0)</f>
        <v>0.70833333333333337</v>
      </c>
      <c r="G9988" s="33">
        <f t="shared" ref="G9988:G10051" si="470">E9988+F9988</f>
        <v>45636.708333333336</v>
      </c>
    </row>
    <row r="9989" spans="1:7" x14ac:dyDescent="0.45">
      <c r="A9989">
        <v>0.61709999999999998</v>
      </c>
      <c r="B9989">
        <v>3.68</v>
      </c>
      <c r="C9989" t="s">
        <v>9407</v>
      </c>
      <c r="D9989" t="s">
        <v>9408</v>
      </c>
      <c r="E9989" s="32">
        <f t="shared" si="468"/>
        <v>45636</v>
      </c>
      <c r="F9989" s="51">
        <f t="shared" si="469"/>
        <v>0.72916666666666663</v>
      </c>
      <c r="G9989" s="33">
        <f t="shared" si="470"/>
        <v>45636.729166666664</v>
      </c>
    </row>
    <row r="9990" spans="1:7" x14ac:dyDescent="0.45">
      <c r="A9990">
        <v>1.0323</v>
      </c>
      <c r="B9990">
        <v>6.16</v>
      </c>
      <c r="C9990" t="s">
        <v>9408</v>
      </c>
      <c r="D9990" t="s">
        <v>9409</v>
      </c>
      <c r="E9990" s="32">
        <f t="shared" si="468"/>
        <v>45636</v>
      </c>
      <c r="F9990" s="51">
        <f t="shared" si="469"/>
        <v>0.75</v>
      </c>
      <c r="G9990" s="33">
        <f t="shared" si="470"/>
        <v>45636.75</v>
      </c>
    </row>
    <row r="9991" spans="1:7" x14ac:dyDescent="0.45">
      <c r="A9991">
        <v>0.70689999999999997</v>
      </c>
      <c r="B9991">
        <v>4.22</v>
      </c>
      <c r="C9991" t="s">
        <v>9409</v>
      </c>
      <c r="D9991" t="s">
        <v>9410</v>
      </c>
      <c r="E9991" s="32">
        <f t="shared" si="468"/>
        <v>45636</v>
      </c>
      <c r="F9991" s="51">
        <f t="shared" si="469"/>
        <v>0.77083333333333337</v>
      </c>
      <c r="G9991" s="33">
        <f t="shared" si="470"/>
        <v>45636.770833333336</v>
      </c>
    </row>
    <row r="9992" spans="1:7" x14ac:dyDescent="0.45">
      <c r="A9992">
        <v>1.8513999999999999</v>
      </c>
      <c r="B9992">
        <v>11.05</v>
      </c>
      <c r="C9992" t="s">
        <v>9410</v>
      </c>
      <c r="D9992" t="s">
        <v>9411</v>
      </c>
      <c r="E9992" s="32">
        <f t="shared" si="468"/>
        <v>45636</v>
      </c>
      <c r="F9992" s="51">
        <f t="shared" si="469"/>
        <v>0.79166666666666663</v>
      </c>
      <c r="G9992" s="33">
        <f t="shared" si="470"/>
        <v>45636.791666666664</v>
      </c>
    </row>
    <row r="9993" spans="1:7" x14ac:dyDescent="0.45">
      <c r="A9993">
        <v>0.63959999999999995</v>
      </c>
      <c r="B9993">
        <v>3.82</v>
      </c>
      <c r="C9993" t="s">
        <v>9411</v>
      </c>
      <c r="D9993" t="s">
        <v>9412</v>
      </c>
      <c r="E9993" s="32">
        <f t="shared" si="468"/>
        <v>45636</v>
      </c>
      <c r="F9993" s="51">
        <f t="shared" si="469"/>
        <v>0.8125</v>
      </c>
      <c r="G9993" s="33">
        <f t="shared" si="470"/>
        <v>45636.8125</v>
      </c>
    </row>
    <row r="9994" spans="1:7" x14ac:dyDescent="0.45">
      <c r="A9994">
        <v>0.80789999999999995</v>
      </c>
      <c r="B9994">
        <v>4.82</v>
      </c>
      <c r="C9994" t="s">
        <v>9412</v>
      </c>
      <c r="D9994" t="s">
        <v>9413</v>
      </c>
      <c r="E9994" s="32">
        <f t="shared" si="468"/>
        <v>45636</v>
      </c>
      <c r="F9994" s="51">
        <f t="shared" si="469"/>
        <v>0.83333333333333337</v>
      </c>
      <c r="G9994" s="33">
        <f t="shared" si="470"/>
        <v>45636.833333333336</v>
      </c>
    </row>
    <row r="9995" spans="1:7" x14ac:dyDescent="0.45">
      <c r="A9995">
        <v>0.89770000000000005</v>
      </c>
      <c r="B9995">
        <v>5.36</v>
      </c>
      <c r="C9995" t="s">
        <v>9413</v>
      </c>
      <c r="D9995" t="s">
        <v>9414</v>
      </c>
      <c r="E9995" s="32">
        <f t="shared" si="468"/>
        <v>45636</v>
      </c>
      <c r="F9995" s="51">
        <f t="shared" si="469"/>
        <v>0.85416666666666663</v>
      </c>
      <c r="G9995" s="33">
        <f t="shared" si="470"/>
        <v>45636.854166666664</v>
      </c>
    </row>
    <row r="9996" spans="1:7" x14ac:dyDescent="0.45">
      <c r="A9996">
        <v>0.78539999999999999</v>
      </c>
      <c r="B9996">
        <v>4.6900000000000004</v>
      </c>
      <c r="C9996" t="s">
        <v>9414</v>
      </c>
      <c r="D9996" t="s">
        <v>9415</v>
      </c>
      <c r="E9996" s="32">
        <f t="shared" si="468"/>
        <v>45636</v>
      </c>
      <c r="F9996" s="51">
        <f t="shared" si="469"/>
        <v>0.875</v>
      </c>
      <c r="G9996" s="33">
        <f t="shared" si="470"/>
        <v>45636.875</v>
      </c>
    </row>
    <row r="9997" spans="1:7" x14ac:dyDescent="0.45">
      <c r="A9997">
        <v>1.0099</v>
      </c>
      <c r="B9997">
        <v>6.02</v>
      </c>
      <c r="C9997" t="s">
        <v>9415</v>
      </c>
      <c r="D9997" t="s">
        <v>9416</v>
      </c>
      <c r="E9997" s="32">
        <f t="shared" si="468"/>
        <v>45636</v>
      </c>
      <c r="F9997" s="51">
        <f t="shared" si="469"/>
        <v>0.89583333333333337</v>
      </c>
      <c r="G9997" s="33">
        <f t="shared" si="470"/>
        <v>45636.895833333336</v>
      </c>
    </row>
    <row r="9998" spans="1:7" x14ac:dyDescent="0.45">
      <c r="A9998">
        <v>0.4264</v>
      </c>
      <c r="B9998">
        <v>2.54</v>
      </c>
      <c r="C9998" t="s">
        <v>9416</v>
      </c>
      <c r="D9998" t="s">
        <v>9417</v>
      </c>
      <c r="E9998" s="32">
        <f t="shared" si="468"/>
        <v>45636</v>
      </c>
      <c r="F9998" s="51">
        <f t="shared" si="469"/>
        <v>0.91666666666666663</v>
      </c>
      <c r="G9998" s="33">
        <f t="shared" si="470"/>
        <v>45636.916666666664</v>
      </c>
    </row>
    <row r="9999" spans="1:7" x14ac:dyDescent="0.45">
      <c r="A9999">
        <v>3.3700000000000001E-2</v>
      </c>
      <c r="B9999">
        <v>0.2</v>
      </c>
      <c r="C9999" t="s">
        <v>9417</v>
      </c>
      <c r="D9999" t="s">
        <v>9418</v>
      </c>
      <c r="E9999" s="32">
        <f t="shared" si="468"/>
        <v>45636</v>
      </c>
      <c r="F9999" s="51">
        <f t="shared" si="469"/>
        <v>0.9375</v>
      </c>
      <c r="G9999" s="33">
        <f t="shared" si="470"/>
        <v>45636.9375</v>
      </c>
    </row>
    <row r="10000" spans="1:7" x14ac:dyDescent="0.45">
      <c r="A10000">
        <v>0</v>
      </c>
      <c r="B10000">
        <v>0</v>
      </c>
      <c r="C10000" t="s">
        <v>9418</v>
      </c>
      <c r="D10000" t="s">
        <v>9419</v>
      </c>
      <c r="E10000" s="32">
        <f t="shared" si="468"/>
        <v>45636</v>
      </c>
      <c r="F10000" s="51">
        <f t="shared" si="469"/>
        <v>0.95833333333333337</v>
      </c>
      <c r="G10000" s="33">
        <f t="shared" si="470"/>
        <v>45636.958333333336</v>
      </c>
    </row>
    <row r="10001" spans="1:7" x14ac:dyDescent="0.45">
      <c r="A10001">
        <v>0</v>
      </c>
      <c r="B10001">
        <v>0</v>
      </c>
      <c r="C10001" t="s">
        <v>9419</v>
      </c>
      <c r="D10001" t="s">
        <v>9420</v>
      </c>
      <c r="E10001" s="32">
        <f t="shared" si="468"/>
        <v>45636</v>
      </c>
      <c r="F10001" s="51">
        <f t="shared" si="469"/>
        <v>0.97916666666666663</v>
      </c>
      <c r="G10001" s="33">
        <f t="shared" si="470"/>
        <v>45636.979166666664</v>
      </c>
    </row>
    <row r="10002" spans="1:7" x14ac:dyDescent="0.45">
      <c r="A10002">
        <v>0</v>
      </c>
      <c r="B10002">
        <v>0</v>
      </c>
      <c r="C10002" t="s">
        <v>9420</v>
      </c>
      <c r="D10002" t="s">
        <v>9421</v>
      </c>
      <c r="E10002" s="32">
        <f t="shared" si="468"/>
        <v>45637</v>
      </c>
      <c r="F10002" s="51">
        <f t="shared" si="469"/>
        <v>0</v>
      </c>
      <c r="G10002" s="33">
        <f t="shared" si="470"/>
        <v>45637</v>
      </c>
    </row>
    <row r="10003" spans="1:7" x14ac:dyDescent="0.45">
      <c r="A10003">
        <v>0</v>
      </c>
      <c r="B10003">
        <v>0</v>
      </c>
      <c r="C10003" t="s">
        <v>9421</v>
      </c>
      <c r="D10003" t="s">
        <v>9422</v>
      </c>
      <c r="E10003" s="32">
        <f t="shared" si="468"/>
        <v>45637</v>
      </c>
      <c r="F10003" s="51">
        <f t="shared" si="469"/>
        <v>2.0833333333333332E-2</v>
      </c>
      <c r="G10003" s="33">
        <f t="shared" si="470"/>
        <v>45637.020833333336</v>
      </c>
    </row>
    <row r="10004" spans="1:7" x14ac:dyDescent="0.45">
      <c r="A10004">
        <v>0</v>
      </c>
      <c r="B10004">
        <v>0</v>
      </c>
      <c r="C10004" t="s">
        <v>9422</v>
      </c>
      <c r="D10004" t="s">
        <v>9423</v>
      </c>
      <c r="E10004" s="32">
        <f t="shared" si="468"/>
        <v>45637</v>
      </c>
      <c r="F10004" s="51">
        <f t="shared" si="469"/>
        <v>4.1666666666666664E-2</v>
      </c>
      <c r="G10004" s="33">
        <f t="shared" si="470"/>
        <v>45637.041666666664</v>
      </c>
    </row>
    <row r="10005" spans="1:7" x14ac:dyDescent="0.45">
      <c r="A10005">
        <v>0</v>
      </c>
      <c r="B10005">
        <v>0</v>
      </c>
      <c r="C10005" t="s">
        <v>9423</v>
      </c>
      <c r="D10005" t="s">
        <v>9424</v>
      </c>
      <c r="E10005" s="32">
        <f t="shared" si="468"/>
        <v>45637</v>
      </c>
      <c r="F10005" s="51">
        <f t="shared" si="469"/>
        <v>6.25E-2</v>
      </c>
      <c r="G10005" s="33">
        <f t="shared" si="470"/>
        <v>45637.0625</v>
      </c>
    </row>
    <row r="10006" spans="1:7" x14ac:dyDescent="0.45">
      <c r="A10006">
        <v>0</v>
      </c>
      <c r="B10006">
        <v>0</v>
      </c>
      <c r="C10006" t="s">
        <v>9424</v>
      </c>
      <c r="D10006" t="s">
        <v>9425</v>
      </c>
      <c r="E10006" s="32">
        <f t="shared" si="468"/>
        <v>45637</v>
      </c>
      <c r="F10006" s="51">
        <f t="shared" si="469"/>
        <v>8.3333333333333329E-2</v>
      </c>
      <c r="G10006" s="33">
        <f t="shared" si="470"/>
        <v>45637.083333333336</v>
      </c>
    </row>
    <row r="10007" spans="1:7" x14ac:dyDescent="0.45">
      <c r="A10007">
        <v>0</v>
      </c>
      <c r="B10007">
        <v>0</v>
      </c>
      <c r="C10007" t="s">
        <v>9425</v>
      </c>
      <c r="D10007" t="s">
        <v>9426</v>
      </c>
      <c r="E10007" s="32">
        <f t="shared" si="468"/>
        <v>45637</v>
      </c>
      <c r="F10007" s="51">
        <f t="shared" si="469"/>
        <v>0.10416666666666667</v>
      </c>
      <c r="G10007" s="33">
        <f t="shared" si="470"/>
        <v>45637.104166666664</v>
      </c>
    </row>
    <row r="10008" spans="1:7" x14ac:dyDescent="0.45">
      <c r="A10008">
        <v>0</v>
      </c>
      <c r="B10008">
        <v>0</v>
      </c>
      <c r="C10008" t="s">
        <v>9426</v>
      </c>
      <c r="D10008" t="s">
        <v>9427</v>
      </c>
      <c r="E10008" s="32">
        <f t="shared" si="468"/>
        <v>45637</v>
      </c>
      <c r="F10008" s="51">
        <f t="shared" si="469"/>
        <v>0.125</v>
      </c>
      <c r="G10008" s="33">
        <f t="shared" si="470"/>
        <v>45637.125</v>
      </c>
    </row>
    <row r="10009" spans="1:7" x14ac:dyDescent="0.45">
      <c r="A10009">
        <v>0</v>
      </c>
      <c r="B10009">
        <v>0</v>
      </c>
      <c r="C10009" t="s">
        <v>9427</v>
      </c>
      <c r="D10009" t="s">
        <v>9428</v>
      </c>
      <c r="E10009" s="32">
        <f t="shared" si="468"/>
        <v>45637</v>
      </c>
      <c r="F10009" s="51">
        <f t="shared" si="469"/>
        <v>0.14583333333333334</v>
      </c>
      <c r="G10009" s="33">
        <f t="shared" si="470"/>
        <v>45637.145833333336</v>
      </c>
    </row>
    <row r="10010" spans="1:7" x14ac:dyDescent="0.45">
      <c r="A10010">
        <v>0</v>
      </c>
      <c r="B10010">
        <v>0</v>
      </c>
      <c r="C10010" t="s">
        <v>9428</v>
      </c>
      <c r="D10010" t="s">
        <v>9429</v>
      </c>
      <c r="E10010" s="32">
        <f t="shared" si="468"/>
        <v>45637</v>
      </c>
      <c r="F10010" s="51">
        <f t="shared" si="469"/>
        <v>0.16666666666666666</v>
      </c>
      <c r="G10010" s="33">
        <f t="shared" si="470"/>
        <v>45637.166666666664</v>
      </c>
    </row>
    <row r="10011" spans="1:7" x14ac:dyDescent="0.45">
      <c r="A10011">
        <v>0</v>
      </c>
      <c r="B10011">
        <v>0</v>
      </c>
      <c r="C10011" t="s">
        <v>9429</v>
      </c>
      <c r="D10011" t="s">
        <v>9430</v>
      </c>
      <c r="E10011" s="32">
        <f t="shared" si="468"/>
        <v>45637</v>
      </c>
      <c r="F10011" s="51">
        <f t="shared" si="469"/>
        <v>0.1875</v>
      </c>
      <c r="G10011" s="33">
        <f t="shared" si="470"/>
        <v>45637.1875</v>
      </c>
    </row>
    <row r="10012" spans="1:7" x14ac:dyDescent="0.45">
      <c r="A10012">
        <v>0</v>
      </c>
      <c r="B10012">
        <v>0</v>
      </c>
      <c r="C10012" t="s">
        <v>9430</v>
      </c>
      <c r="D10012" t="s">
        <v>9431</v>
      </c>
      <c r="E10012" s="32">
        <f t="shared" si="468"/>
        <v>45637</v>
      </c>
      <c r="F10012" s="51">
        <f t="shared" si="469"/>
        <v>0.20833333333333334</v>
      </c>
      <c r="G10012" s="33">
        <f t="shared" si="470"/>
        <v>45637.208333333336</v>
      </c>
    </row>
    <row r="10013" spans="1:7" x14ac:dyDescent="0.45">
      <c r="A10013">
        <v>0</v>
      </c>
      <c r="B10013">
        <v>0</v>
      </c>
      <c r="C10013" t="s">
        <v>9431</v>
      </c>
      <c r="D10013" t="s">
        <v>9432</v>
      </c>
      <c r="E10013" s="32">
        <f t="shared" si="468"/>
        <v>45637</v>
      </c>
      <c r="F10013" s="51">
        <f t="shared" si="469"/>
        <v>0.22916666666666666</v>
      </c>
      <c r="G10013" s="33">
        <f t="shared" si="470"/>
        <v>45637.229166666664</v>
      </c>
    </row>
    <row r="10014" spans="1:7" x14ac:dyDescent="0.45">
      <c r="A10014">
        <v>0</v>
      </c>
      <c r="B10014">
        <v>0</v>
      </c>
      <c r="C10014" t="s">
        <v>9432</v>
      </c>
      <c r="D10014" t="s">
        <v>9433</v>
      </c>
      <c r="E10014" s="32">
        <f t="shared" si="468"/>
        <v>45637</v>
      </c>
      <c r="F10014" s="51">
        <f t="shared" si="469"/>
        <v>0.25</v>
      </c>
      <c r="G10014" s="33">
        <f t="shared" si="470"/>
        <v>45637.25</v>
      </c>
    </row>
    <row r="10015" spans="1:7" x14ac:dyDescent="0.45">
      <c r="A10015">
        <v>0</v>
      </c>
      <c r="B10015">
        <v>0</v>
      </c>
      <c r="C10015" t="s">
        <v>9433</v>
      </c>
      <c r="D10015" t="s">
        <v>9434</v>
      </c>
      <c r="E10015" s="32">
        <f t="shared" si="468"/>
        <v>45637</v>
      </c>
      <c r="F10015" s="51">
        <f t="shared" si="469"/>
        <v>0.27083333333333331</v>
      </c>
      <c r="G10015" s="33">
        <f t="shared" si="470"/>
        <v>45637.270833333336</v>
      </c>
    </row>
    <row r="10016" spans="1:7" x14ac:dyDescent="0.45">
      <c r="A10016">
        <v>0</v>
      </c>
      <c r="B10016">
        <v>0</v>
      </c>
      <c r="C10016" t="s">
        <v>9434</v>
      </c>
      <c r="D10016" t="s">
        <v>9435</v>
      </c>
      <c r="E10016" s="32">
        <f t="shared" si="468"/>
        <v>45637</v>
      </c>
      <c r="F10016" s="51">
        <f t="shared" si="469"/>
        <v>0.29166666666666669</v>
      </c>
      <c r="G10016" s="33">
        <f t="shared" si="470"/>
        <v>45637.291666666664</v>
      </c>
    </row>
    <row r="10017" spans="1:7" x14ac:dyDescent="0.45">
      <c r="A10017">
        <v>1.6831</v>
      </c>
      <c r="B10017">
        <v>10.039999999999999</v>
      </c>
      <c r="C10017" t="s">
        <v>9435</v>
      </c>
      <c r="D10017" t="s">
        <v>9436</v>
      </c>
      <c r="E10017" s="32">
        <f t="shared" si="468"/>
        <v>45637</v>
      </c>
      <c r="F10017" s="51">
        <f t="shared" si="469"/>
        <v>0.3125</v>
      </c>
      <c r="G10017" s="33">
        <f t="shared" si="470"/>
        <v>45637.3125</v>
      </c>
    </row>
    <row r="10018" spans="1:7" x14ac:dyDescent="0.45">
      <c r="A10018">
        <v>3.6916000000000002</v>
      </c>
      <c r="B10018">
        <v>22.02</v>
      </c>
      <c r="C10018" t="s">
        <v>9436</v>
      </c>
      <c r="D10018" t="s">
        <v>9437</v>
      </c>
      <c r="E10018" s="32">
        <f t="shared" si="468"/>
        <v>45637</v>
      </c>
      <c r="F10018" s="51">
        <f t="shared" si="469"/>
        <v>0.33333333333333331</v>
      </c>
      <c r="G10018" s="33">
        <f t="shared" si="470"/>
        <v>45637.333333333336</v>
      </c>
    </row>
    <row r="10019" spans="1:7" x14ac:dyDescent="0.45">
      <c r="A10019">
        <v>1.2904</v>
      </c>
      <c r="B10019">
        <v>7.7</v>
      </c>
      <c r="C10019" t="s">
        <v>9437</v>
      </c>
      <c r="D10019" t="s">
        <v>9438</v>
      </c>
      <c r="E10019" s="32">
        <f t="shared" si="468"/>
        <v>45637</v>
      </c>
      <c r="F10019" s="51">
        <f t="shared" si="469"/>
        <v>0.35416666666666669</v>
      </c>
      <c r="G10019" s="33">
        <f t="shared" si="470"/>
        <v>45637.354166666664</v>
      </c>
    </row>
    <row r="10020" spans="1:7" x14ac:dyDescent="0.45">
      <c r="A10020">
        <v>1.2118</v>
      </c>
      <c r="B10020">
        <v>7.23</v>
      </c>
      <c r="C10020" t="s">
        <v>9438</v>
      </c>
      <c r="D10020" t="s">
        <v>9439</v>
      </c>
      <c r="E10020" s="32">
        <f t="shared" si="468"/>
        <v>45637</v>
      </c>
      <c r="F10020" s="51">
        <f t="shared" si="469"/>
        <v>0.375</v>
      </c>
      <c r="G10020" s="33">
        <f t="shared" si="470"/>
        <v>45637.375</v>
      </c>
    </row>
    <row r="10021" spans="1:7" x14ac:dyDescent="0.45">
      <c r="A10021">
        <v>1.1333</v>
      </c>
      <c r="B10021">
        <v>6.76</v>
      </c>
      <c r="C10021" t="s">
        <v>9439</v>
      </c>
      <c r="D10021" t="s">
        <v>9440</v>
      </c>
      <c r="E10021" s="32">
        <f t="shared" si="468"/>
        <v>45637</v>
      </c>
      <c r="F10021" s="51">
        <f t="shared" si="469"/>
        <v>0.39583333333333331</v>
      </c>
      <c r="G10021" s="33">
        <f t="shared" si="470"/>
        <v>45637.395833333336</v>
      </c>
    </row>
    <row r="10022" spans="1:7" x14ac:dyDescent="0.45">
      <c r="A10022">
        <v>1.425</v>
      </c>
      <c r="B10022">
        <v>8.5</v>
      </c>
      <c r="C10022" t="s">
        <v>9440</v>
      </c>
      <c r="D10022" t="s">
        <v>9441</v>
      </c>
      <c r="E10022" s="32">
        <f t="shared" si="468"/>
        <v>45637</v>
      </c>
      <c r="F10022" s="51">
        <f t="shared" si="469"/>
        <v>0.41666666666666669</v>
      </c>
      <c r="G10022" s="33">
        <f t="shared" si="470"/>
        <v>45637.416666666664</v>
      </c>
    </row>
    <row r="10023" spans="1:7" x14ac:dyDescent="0.45">
      <c r="A10023">
        <v>1.0435000000000001</v>
      </c>
      <c r="B10023">
        <v>6.23</v>
      </c>
      <c r="C10023" t="s">
        <v>9441</v>
      </c>
      <c r="D10023" t="s">
        <v>9442</v>
      </c>
      <c r="E10023" s="32">
        <f t="shared" si="468"/>
        <v>45637</v>
      </c>
      <c r="F10023" s="51">
        <f t="shared" si="469"/>
        <v>0.4375</v>
      </c>
      <c r="G10023" s="33">
        <f t="shared" si="470"/>
        <v>45637.4375</v>
      </c>
    </row>
    <row r="10024" spans="1:7" x14ac:dyDescent="0.45">
      <c r="A10024">
        <v>1.3689</v>
      </c>
      <c r="B10024">
        <v>8.17</v>
      </c>
      <c r="C10024" t="s">
        <v>9442</v>
      </c>
      <c r="D10024" t="s">
        <v>9443</v>
      </c>
      <c r="E10024" s="32">
        <f t="shared" si="468"/>
        <v>45637</v>
      </c>
      <c r="F10024" s="51">
        <f t="shared" si="469"/>
        <v>0.45833333333333331</v>
      </c>
      <c r="G10024" s="33">
        <f t="shared" si="470"/>
        <v>45637.458333333336</v>
      </c>
    </row>
    <row r="10025" spans="1:7" x14ac:dyDescent="0.45">
      <c r="A10025">
        <v>1.2679</v>
      </c>
      <c r="B10025">
        <v>7.56</v>
      </c>
      <c r="C10025" t="s">
        <v>9443</v>
      </c>
      <c r="D10025" t="s">
        <v>9444</v>
      </c>
      <c r="E10025" s="32">
        <f t="shared" si="468"/>
        <v>45637</v>
      </c>
      <c r="F10025" s="51">
        <f t="shared" si="469"/>
        <v>0.47916666666666669</v>
      </c>
      <c r="G10025" s="33">
        <f t="shared" si="470"/>
        <v>45637.479166666664</v>
      </c>
    </row>
    <row r="10026" spans="1:7" x14ac:dyDescent="0.45">
      <c r="A10026">
        <v>1.2455000000000001</v>
      </c>
      <c r="B10026">
        <v>7.43</v>
      </c>
      <c r="C10026" t="s">
        <v>9444</v>
      </c>
      <c r="D10026" t="s">
        <v>9445</v>
      </c>
      <c r="E10026" s="32">
        <f t="shared" si="468"/>
        <v>45637</v>
      </c>
      <c r="F10026" s="51">
        <f t="shared" si="469"/>
        <v>0.5</v>
      </c>
      <c r="G10026" s="33">
        <f t="shared" si="470"/>
        <v>45637.5</v>
      </c>
    </row>
    <row r="10027" spans="1:7" x14ac:dyDescent="0.45">
      <c r="A10027">
        <v>0.95379999999999998</v>
      </c>
      <c r="B10027">
        <v>5.69</v>
      </c>
      <c r="C10027" t="s">
        <v>9445</v>
      </c>
      <c r="D10027" t="s">
        <v>9446</v>
      </c>
      <c r="E10027" s="32">
        <f t="shared" si="468"/>
        <v>45637</v>
      </c>
      <c r="F10027" s="51">
        <f t="shared" si="469"/>
        <v>0.52083333333333337</v>
      </c>
      <c r="G10027" s="33">
        <f t="shared" si="470"/>
        <v>45637.520833333336</v>
      </c>
    </row>
    <row r="10028" spans="1:7" x14ac:dyDescent="0.45">
      <c r="A10028">
        <v>0.54979999999999996</v>
      </c>
      <c r="B10028">
        <v>3.28</v>
      </c>
      <c r="C10028" t="s">
        <v>9446</v>
      </c>
      <c r="D10028" t="s">
        <v>9447</v>
      </c>
      <c r="E10028" s="32">
        <f t="shared" si="468"/>
        <v>45637</v>
      </c>
      <c r="F10028" s="51">
        <f t="shared" si="469"/>
        <v>0.54166666666666663</v>
      </c>
      <c r="G10028" s="33">
        <f t="shared" si="470"/>
        <v>45637.541666666664</v>
      </c>
    </row>
    <row r="10029" spans="1:7" x14ac:dyDescent="0.45">
      <c r="A10029">
        <v>0.66200000000000003</v>
      </c>
      <c r="B10029">
        <v>3.95</v>
      </c>
      <c r="C10029" t="s">
        <v>9447</v>
      </c>
      <c r="D10029" t="s">
        <v>9448</v>
      </c>
      <c r="E10029" s="32">
        <f t="shared" si="468"/>
        <v>45637</v>
      </c>
      <c r="F10029" s="51">
        <f t="shared" si="469"/>
        <v>0.5625</v>
      </c>
      <c r="G10029" s="33">
        <f t="shared" si="470"/>
        <v>45637.5625</v>
      </c>
    </row>
    <row r="10030" spans="1:7" x14ac:dyDescent="0.45">
      <c r="A10030">
        <v>0.52739999999999998</v>
      </c>
      <c r="B10030">
        <v>3.15</v>
      </c>
      <c r="C10030" t="s">
        <v>9448</v>
      </c>
      <c r="D10030" t="s">
        <v>9449</v>
      </c>
      <c r="E10030" s="32">
        <f t="shared" si="468"/>
        <v>45637</v>
      </c>
      <c r="F10030" s="51">
        <f t="shared" si="469"/>
        <v>0.58333333333333337</v>
      </c>
      <c r="G10030" s="33">
        <f t="shared" si="470"/>
        <v>45637.583333333336</v>
      </c>
    </row>
    <row r="10031" spans="1:7" x14ac:dyDescent="0.45">
      <c r="A10031">
        <v>2.0870000000000002</v>
      </c>
      <c r="B10031">
        <v>12.45</v>
      </c>
      <c r="C10031" t="s">
        <v>9449</v>
      </c>
      <c r="D10031" t="s">
        <v>9450</v>
      </c>
      <c r="E10031" s="32">
        <f t="shared" si="468"/>
        <v>45637</v>
      </c>
      <c r="F10031" s="51">
        <f t="shared" si="469"/>
        <v>0.60416666666666663</v>
      </c>
      <c r="G10031" s="33">
        <f t="shared" si="470"/>
        <v>45637.604166666664</v>
      </c>
    </row>
    <row r="10032" spans="1:7" x14ac:dyDescent="0.45">
      <c r="A10032">
        <v>1.8626</v>
      </c>
      <c r="B10032">
        <v>11.11</v>
      </c>
      <c r="C10032" t="s">
        <v>9450</v>
      </c>
      <c r="D10032" t="s">
        <v>9451</v>
      </c>
      <c r="E10032" s="32">
        <f t="shared" si="468"/>
        <v>45637</v>
      </c>
      <c r="F10032" s="51">
        <f t="shared" si="469"/>
        <v>0.625</v>
      </c>
      <c r="G10032" s="33">
        <f t="shared" si="470"/>
        <v>45637.625</v>
      </c>
    </row>
    <row r="10033" spans="1:7" x14ac:dyDescent="0.45">
      <c r="A10033">
        <v>1.7504</v>
      </c>
      <c r="B10033">
        <v>10.44</v>
      </c>
      <c r="C10033" t="s">
        <v>9451</v>
      </c>
      <c r="D10033" t="s">
        <v>9452</v>
      </c>
      <c r="E10033" s="32">
        <f t="shared" si="468"/>
        <v>45637</v>
      </c>
      <c r="F10033" s="51">
        <f t="shared" si="469"/>
        <v>0.64583333333333337</v>
      </c>
      <c r="G10033" s="33">
        <f t="shared" si="470"/>
        <v>45637.645833333336</v>
      </c>
    </row>
    <row r="10034" spans="1:7" x14ac:dyDescent="0.45">
      <c r="A10034">
        <v>2.2778</v>
      </c>
      <c r="B10034">
        <v>13.59</v>
      </c>
      <c r="C10034" t="s">
        <v>9452</v>
      </c>
      <c r="D10034" t="s">
        <v>9453</v>
      </c>
      <c r="E10034" s="32">
        <f t="shared" si="468"/>
        <v>45637</v>
      </c>
      <c r="F10034" s="51">
        <f t="shared" si="469"/>
        <v>0.66666666666666663</v>
      </c>
      <c r="G10034" s="33">
        <f t="shared" si="470"/>
        <v>45637.666666666664</v>
      </c>
    </row>
    <row r="10035" spans="1:7" x14ac:dyDescent="0.45">
      <c r="A10035">
        <v>1.3240000000000001</v>
      </c>
      <c r="B10035">
        <v>7.9</v>
      </c>
      <c r="C10035" t="s">
        <v>9453</v>
      </c>
      <c r="D10035" t="s">
        <v>9454</v>
      </c>
      <c r="E10035" s="32">
        <f t="shared" si="468"/>
        <v>45637</v>
      </c>
      <c r="F10035" s="51">
        <f t="shared" si="469"/>
        <v>0.6875</v>
      </c>
      <c r="G10035" s="33">
        <f t="shared" si="470"/>
        <v>45637.6875</v>
      </c>
    </row>
    <row r="10036" spans="1:7" x14ac:dyDescent="0.45">
      <c r="A10036">
        <v>1.2455000000000001</v>
      </c>
      <c r="B10036">
        <v>7.43</v>
      </c>
      <c r="C10036" t="s">
        <v>9454</v>
      </c>
      <c r="D10036" t="s">
        <v>9455</v>
      </c>
      <c r="E10036" s="32">
        <f t="shared" si="468"/>
        <v>45637</v>
      </c>
      <c r="F10036" s="51">
        <f t="shared" si="469"/>
        <v>0.70833333333333337</v>
      </c>
      <c r="G10036" s="33">
        <f t="shared" si="470"/>
        <v>45637.708333333336</v>
      </c>
    </row>
    <row r="10037" spans="1:7" x14ac:dyDescent="0.45">
      <c r="A10037">
        <v>0.8528</v>
      </c>
      <c r="B10037">
        <v>5.09</v>
      </c>
      <c r="C10037" t="s">
        <v>9455</v>
      </c>
      <c r="D10037" t="s">
        <v>9456</v>
      </c>
      <c r="E10037" s="32">
        <f t="shared" si="468"/>
        <v>45637</v>
      </c>
      <c r="F10037" s="51">
        <f t="shared" si="469"/>
        <v>0.72916666666666663</v>
      </c>
      <c r="G10037" s="33">
        <f t="shared" si="470"/>
        <v>45637.729166666664</v>
      </c>
    </row>
    <row r="10038" spans="1:7" x14ac:dyDescent="0.45">
      <c r="A10038">
        <v>1.1781999999999999</v>
      </c>
      <c r="B10038">
        <v>7.03</v>
      </c>
      <c r="C10038" t="s">
        <v>9456</v>
      </c>
      <c r="D10038" t="s">
        <v>9457</v>
      </c>
      <c r="E10038" s="32">
        <f t="shared" si="468"/>
        <v>45637</v>
      </c>
      <c r="F10038" s="51">
        <f t="shared" si="469"/>
        <v>0.75</v>
      </c>
      <c r="G10038" s="33">
        <f t="shared" si="470"/>
        <v>45637.75</v>
      </c>
    </row>
    <row r="10039" spans="1:7" x14ac:dyDescent="0.45">
      <c r="A10039">
        <v>1.1894</v>
      </c>
      <c r="B10039">
        <v>7.1</v>
      </c>
      <c r="C10039" t="s">
        <v>9457</v>
      </c>
      <c r="D10039" t="s">
        <v>9458</v>
      </c>
      <c r="E10039" s="32">
        <f t="shared" si="468"/>
        <v>45637</v>
      </c>
      <c r="F10039" s="51">
        <f t="shared" si="469"/>
        <v>0.77083333333333337</v>
      </c>
      <c r="G10039" s="33">
        <f t="shared" si="470"/>
        <v>45637.770833333336</v>
      </c>
    </row>
    <row r="10040" spans="1:7" x14ac:dyDescent="0.45">
      <c r="A10040">
        <v>1.3352999999999999</v>
      </c>
      <c r="B10040">
        <v>7.97</v>
      </c>
      <c r="C10040" t="s">
        <v>9458</v>
      </c>
      <c r="D10040" t="s">
        <v>9459</v>
      </c>
      <c r="E10040" s="32">
        <f t="shared" si="468"/>
        <v>45637</v>
      </c>
      <c r="F10040" s="51">
        <f t="shared" si="469"/>
        <v>0.79166666666666663</v>
      </c>
      <c r="G10040" s="33">
        <f t="shared" si="470"/>
        <v>45637.791666666664</v>
      </c>
    </row>
    <row r="10041" spans="1:7" x14ac:dyDescent="0.45">
      <c r="A10041">
        <v>1.6494</v>
      </c>
      <c r="B10041">
        <v>9.84</v>
      </c>
      <c r="C10041" t="s">
        <v>9459</v>
      </c>
      <c r="D10041" t="s">
        <v>9460</v>
      </c>
      <c r="E10041" s="32">
        <f t="shared" si="468"/>
        <v>45637</v>
      </c>
      <c r="F10041" s="51">
        <f t="shared" si="469"/>
        <v>0.8125</v>
      </c>
      <c r="G10041" s="33">
        <f t="shared" si="470"/>
        <v>45637.8125</v>
      </c>
    </row>
    <row r="10042" spans="1:7" x14ac:dyDescent="0.45">
      <c r="A10042">
        <v>0.7742</v>
      </c>
      <c r="B10042">
        <v>4.62</v>
      </c>
      <c r="C10042" t="s">
        <v>9460</v>
      </c>
      <c r="D10042" t="s">
        <v>9461</v>
      </c>
      <c r="E10042" s="32">
        <f t="shared" si="468"/>
        <v>45637</v>
      </c>
      <c r="F10042" s="51">
        <f t="shared" si="469"/>
        <v>0.83333333333333337</v>
      </c>
      <c r="G10042" s="33">
        <f t="shared" si="470"/>
        <v>45637.833333333336</v>
      </c>
    </row>
    <row r="10043" spans="1:7" x14ac:dyDescent="0.45">
      <c r="A10043">
        <v>1.0660000000000001</v>
      </c>
      <c r="B10043">
        <v>6.36</v>
      </c>
      <c r="C10043" t="s">
        <v>9461</v>
      </c>
      <c r="D10043" t="s">
        <v>9462</v>
      </c>
      <c r="E10043" s="32">
        <f t="shared" si="468"/>
        <v>45637</v>
      </c>
      <c r="F10043" s="51">
        <f t="shared" si="469"/>
        <v>0.85416666666666663</v>
      </c>
      <c r="G10043" s="33">
        <f t="shared" si="470"/>
        <v>45637.854166666664</v>
      </c>
    </row>
    <row r="10044" spans="1:7" x14ac:dyDescent="0.45">
      <c r="A10044">
        <v>2.0196999999999998</v>
      </c>
      <c r="B10044">
        <v>12.05</v>
      </c>
      <c r="C10044" t="s">
        <v>9462</v>
      </c>
      <c r="D10044" t="s">
        <v>9463</v>
      </c>
      <c r="E10044" s="32">
        <f t="shared" si="468"/>
        <v>45637</v>
      </c>
      <c r="F10044" s="51">
        <f t="shared" si="469"/>
        <v>0.875</v>
      </c>
      <c r="G10044" s="33">
        <f t="shared" si="470"/>
        <v>45637.875</v>
      </c>
    </row>
    <row r="10045" spans="1:7" x14ac:dyDescent="0.45">
      <c r="A10045">
        <v>0.50490000000000002</v>
      </c>
      <c r="B10045">
        <v>3.01</v>
      </c>
      <c r="C10045" t="s">
        <v>9463</v>
      </c>
      <c r="D10045" t="s">
        <v>9464</v>
      </c>
      <c r="E10045" s="32">
        <f t="shared" si="468"/>
        <v>45637</v>
      </c>
      <c r="F10045" s="51">
        <f t="shared" si="469"/>
        <v>0.89583333333333337</v>
      </c>
      <c r="G10045" s="33">
        <f t="shared" si="470"/>
        <v>45637.895833333336</v>
      </c>
    </row>
    <row r="10046" spans="1:7" x14ac:dyDescent="0.45">
      <c r="A10046">
        <v>0.33660000000000001</v>
      </c>
      <c r="B10046">
        <v>2.0099999999999998</v>
      </c>
      <c r="C10046" t="s">
        <v>9464</v>
      </c>
      <c r="D10046" t="s">
        <v>9465</v>
      </c>
      <c r="E10046" s="32">
        <f t="shared" si="468"/>
        <v>45637</v>
      </c>
      <c r="F10046" s="51">
        <f t="shared" si="469"/>
        <v>0.91666666666666663</v>
      </c>
      <c r="G10046" s="33">
        <f t="shared" si="470"/>
        <v>45637.916666666664</v>
      </c>
    </row>
    <row r="10047" spans="1:7" x14ac:dyDescent="0.45">
      <c r="A10047">
        <v>0.66200000000000003</v>
      </c>
      <c r="B10047">
        <v>3.95</v>
      </c>
      <c r="C10047" t="s">
        <v>9465</v>
      </c>
      <c r="D10047" t="s">
        <v>9466</v>
      </c>
      <c r="E10047" s="32">
        <f t="shared" si="468"/>
        <v>45637</v>
      </c>
      <c r="F10047" s="51">
        <f t="shared" si="469"/>
        <v>0.9375</v>
      </c>
      <c r="G10047" s="33">
        <f t="shared" si="470"/>
        <v>45637.9375</v>
      </c>
    </row>
    <row r="10048" spans="1:7" x14ac:dyDescent="0.45">
      <c r="A10048">
        <v>0.17949999999999999</v>
      </c>
      <c r="B10048">
        <v>1.07</v>
      </c>
      <c r="C10048" t="s">
        <v>9466</v>
      </c>
      <c r="D10048" t="s">
        <v>9467</v>
      </c>
      <c r="E10048" s="32">
        <f t="shared" si="468"/>
        <v>45637</v>
      </c>
      <c r="F10048" s="51">
        <f t="shared" si="469"/>
        <v>0.95833333333333337</v>
      </c>
      <c r="G10048" s="33">
        <f t="shared" si="470"/>
        <v>45637.958333333336</v>
      </c>
    </row>
    <row r="10049" spans="1:7" x14ac:dyDescent="0.45">
      <c r="A10049">
        <v>0.28050000000000003</v>
      </c>
      <c r="B10049">
        <v>1.67</v>
      </c>
      <c r="C10049" t="s">
        <v>9467</v>
      </c>
      <c r="D10049" t="s">
        <v>9468</v>
      </c>
      <c r="E10049" s="32">
        <f t="shared" si="468"/>
        <v>45637</v>
      </c>
      <c r="F10049" s="51">
        <f t="shared" si="469"/>
        <v>0.97916666666666663</v>
      </c>
      <c r="G10049" s="33">
        <f t="shared" si="470"/>
        <v>45637.979166666664</v>
      </c>
    </row>
    <row r="10050" spans="1:7" x14ac:dyDescent="0.45">
      <c r="A10050">
        <v>0.22439999999999999</v>
      </c>
      <c r="B10050">
        <v>1.34</v>
      </c>
      <c r="C10050" t="s">
        <v>9468</v>
      </c>
      <c r="D10050" t="s">
        <v>9469</v>
      </c>
      <c r="E10050" s="32">
        <f t="shared" si="468"/>
        <v>45638</v>
      </c>
      <c r="F10050" s="51">
        <f t="shared" si="469"/>
        <v>0</v>
      </c>
      <c r="G10050" s="33">
        <f t="shared" si="470"/>
        <v>45638</v>
      </c>
    </row>
    <row r="10051" spans="1:7" x14ac:dyDescent="0.45">
      <c r="A10051">
        <v>0</v>
      </c>
      <c r="B10051">
        <v>0</v>
      </c>
      <c r="C10051" t="s">
        <v>9469</v>
      </c>
      <c r="D10051" t="s">
        <v>9470</v>
      </c>
      <c r="E10051" s="32">
        <f t="shared" si="468"/>
        <v>45638</v>
      </c>
      <c r="F10051" s="51">
        <f t="shared" si="469"/>
        <v>2.0833333333333332E-2</v>
      </c>
      <c r="G10051" s="33">
        <f t="shared" si="470"/>
        <v>45638.020833333336</v>
      </c>
    </row>
    <row r="10052" spans="1:7" x14ac:dyDescent="0.45">
      <c r="A10052">
        <v>0</v>
      </c>
      <c r="B10052">
        <v>0</v>
      </c>
      <c r="C10052" t="s">
        <v>9470</v>
      </c>
      <c r="D10052" t="s">
        <v>9471</v>
      </c>
      <c r="E10052" s="32">
        <f t="shared" ref="E10052:E10115" si="471">DATE(MID(C10052,2,4),MID(C10052,7,2),MID(C10052,10,2))</f>
        <v>45638</v>
      </c>
      <c r="F10052" s="51">
        <f t="shared" ref="F10052:F10115" si="472">TIME(MID(C10052,13,2),MID(C10052,16,2),0)</f>
        <v>4.1666666666666664E-2</v>
      </c>
      <c r="G10052" s="33">
        <f t="shared" ref="G10052:G10115" si="473">E10052+F10052</f>
        <v>45638.041666666664</v>
      </c>
    </row>
    <row r="10053" spans="1:7" x14ac:dyDescent="0.45">
      <c r="A10053">
        <v>0</v>
      </c>
      <c r="B10053">
        <v>0</v>
      </c>
      <c r="C10053" t="s">
        <v>9471</v>
      </c>
      <c r="D10053" t="s">
        <v>9472</v>
      </c>
      <c r="E10053" s="32">
        <f t="shared" si="471"/>
        <v>45638</v>
      </c>
      <c r="F10053" s="51">
        <f t="shared" si="472"/>
        <v>6.25E-2</v>
      </c>
      <c r="G10053" s="33">
        <f t="shared" si="473"/>
        <v>45638.0625</v>
      </c>
    </row>
    <row r="10054" spans="1:7" x14ac:dyDescent="0.45">
      <c r="A10054">
        <v>0</v>
      </c>
      <c r="B10054">
        <v>0</v>
      </c>
      <c r="C10054" t="s">
        <v>9472</v>
      </c>
      <c r="D10054" t="s">
        <v>9473</v>
      </c>
      <c r="E10054" s="32">
        <f t="shared" si="471"/>
        <v>45638</v>
      </c>
      <c r="F10054" s="51">
        <f t="shared" si="472"/>
        <v>8.3333333333333329E-2</v>
      </c>
      <c r="G10054" s="33">
        <f t="shared" si="473"/>
        <v>45638.083333333336</v>
      </c>
    </row>
    <row r="10055" spans="1:7" x14ac:dyDescent="0.45">
      <c r="A10055">
        <v>0</v>
      </c>
      <c r="B10055">
        <v>0</v>
      </c>
      <c r="C10055" t="s">
        <v>9473</v>
      </c>
      <c r="D10055" t="s">
        <v>9474</v>
      </c>
      <c r="E10055" s="32">
        <f t="shared" si="471"/>
        <v>45638</v>
      </c>
      <c r="F10055" s="51">
        <f t="shared" si="472"/>
        <v>0.10416666666666667</v>
      </c>
      <c r="G10055" s="33">
        <f t="shared" si="473"/>
        <v>45638.104166666664</v>
      </c>
    </row>
    <row r="10056" spans="1:7" x14ac:dyDescent="0.45">
      <c r="A10056">
        <v>0</v>
      </c>
      <c r="B10056">
        <v>0</v>
      </c>
      <c r="C10056" t="s">
        <v>9474</v>
      </c>
      <c r="D10056" t="s">
        <v>9475</v>
      </c>
      <c r="E10056" s="32">
        <f t="shared" si="471"/>
        <v>45638</v>
      </c>
      <c r="F10056" s="51">
        <f t="shared" si="472"/>
        <v>0.125</v>
      </c>
      <c r="G10056" s="33">
        <f t="shared" si="473"/>
        <v>45638.125</v>
      </c>
    </row>
    <row r="10057" spans="1:7" x14ac:dyDescent="0.45">
      <c r="A10057">
        <v>0</v>
      </c>
      <c r="B10057">
        <v>0</v>
      </c>
      <c r="C10057" t="s">
        <v>9475</v>
      </c>
      <c r="D10057" t="s">
        <v>9476</v>
      </c>
      <c r="E10057" s="32">
        <f t="shared" si="471"/>
        <v>45638</v>
      </c>
      <c r="F10057" s="51">
        <f t="shared" si="472"/>
        <v>0.14583333333333334</v>
      </c>
      <c r="G10057" s="33">
        <f t="shared" si="473"/>
        <v>45638.145833333336</v>
      </c>
    </row>
    <row r="10058" spans="1:7" x14ac:dyDescent="0.45">
      <c r="A10058">
        <v>0</v>
      </c>
      <c r="B10058">
        <v>0</v>
      </c>
      <c r="C10058" t="s">
        <v>9476</v>
      </c>
      <c r="D10058" t="s">
        <v>9477</v>
      </c>
      <c r="E10058" s="32">
        <f t="shared" si="471"/>
        <v>45638</v>
      </c>
      <c r="F10058" s="51">
        <f t="shared" si="472"/>
        <v>0.16666666666666666</v>
      </c>
      <c r="G10058" s="33">
        <f t="shared" si="473"/>
        <v>45638.166666666664</v>
      </c>
    </row>
    <row r="10059" spans="1:7" x14ac:dyDescent="0.45">
      <c r="A10059">
        <v>0</v>
      </c>
      <c r="B10059">
        <v>0</v>
      </c>
      <c r="C10059" t="s">
        <v>9477</v>
      </c>
      <c r="D10059" t="s">
        <v>9478</v>
      </c>
      <c r="E10059" s="32">
        <f t="shared" si="471"/>
        <v>45638</v>
      </c>
      <c r="F10059" s="51">
        <f t="shared" si="472"/>
        <v>0.1875</v>
      </c>
      <c r="G10059" s="33">
        <f t="shared" si="473"/>
        <v>45638.1875</v>
      </c>
    </row>
    <row r="10060" spans="1:7" x14ac:dyDescent="0.45">
      <c r="A10060">
        <v>0</v>
      </c>
      <c r="B10060">
        <v>0</v>
      </c>
      <c r="C10060" t="s">
        <v>9478</v>
      </c>
      <c r="D10060" t="s">
        <v>9479</v>
      </c>
      <c r="E10060" s="32">
        <f t="shared" si="471"/>
        <v>45638</v>
      </c>
      <c r="F10060" s="51">
        <f t="shared" si="472"/>
        <v>0.20833333333333334</v>
      </c>
      <c r="G10060" s="33">
        <f t="shared" si="473"/>
        <v>45638.208333333336</v>
      </c>
    </row>
    <row r="10061" spans="1:7" x14ac:dyDescent="0.45">
      <c r="A10061">
        <v>0</v>
      </c>
      <c r="B10061">
        <v>0</v>
      </c>
      <c r="C10061" t="s">
        <v>9479</v>
      </c>
      <c r="D10061" t="s">
        <v>9480</v>
      </c>
      <c r="E10061" s="32">
        <f t="shared" si="471"/>
        <v>45638</v>
      </c>
      <c r="F10061" s="51">
        <f t="shared" si="472"/>
        <v>0.22916666666666666</v>
      </c>
      <c r="G10061" s="33">
        <f t="shared" si="473"/>
        <v>45638.229166666664</v>
      </c>
    </row>
    <row r="10062" spans="1:7" x14ac:dyDescent="0.45">
      <c r="A10062">
        <v>0</v>
      </c>
      <c r="B10062">
        <v>0</v>
      </c>
      <c r="C10062" t="s">
        <v>9480</v>
      </c>
      <c r="D10062" t="s">
        <v>9481</v>
      </c>
      <c r="E10062" s="32">
        <f t="shared" si="471"/>
        <v>45638</v>
      </c>
      <c r="F10062" s="51">
        <f t="shared" si="472"/>
        <v>0.25</v>
      </c>
      <c r="G10062" s="33">
        <f t="shared" si="473"/>
        <v>45638.25</v>
      </c>
    </row>
    <row r="10063" spans="1:7" x14ac:dyDescent="0.45">
      <c r="A10063">
        <v>0</v>
      </c>
      <c r="B10063">
        <v>0</v>
      </c>
      <c r="C10063" t="s">
        <v>9481</v>
      </c>
      <c r="D10063" t="s">
        <v>9482</v>
      </c>
      <c r="E10063" s="32">
        <f t="shared" si="471"/>
        <v>45638</v>
      </c>
      <c r="F10063" s="51">
        <f t="shared" si="472"/>
        <v>0.27083333333333331</v>
      </c>
      <c r="G10063" s="33">
        <f t="shared" si="473"/>
        <v>45638.270833333336</v>
      </c>
    </row>
    <row r="10064" spans="1:7" x14ac:dyDescent="0.45">
      <c r="A10064">
        <v>0</v>
      </c>
      <c r="B10064">
        <v>0</v>
      </c>
      <c r="C10064" t="s">
        <v>9482</v>
      </c>
      <c r="D10064" t="s">
        <v>9483</v>
      </c>
      <c r="E10064" s="32">
        <f t="shared" si="471"/>
        <v>45638</v>
      </c>
      <c r="F10064" s="51">
        <f t="shared" si="472"/>
        <v>0.29166666666666669</v>
      </c>
      <c r="G10064" s="33">
        <f t="shared" si="473"/>
        <v>45638.291666666664</v>
      </c>
    </row>
    <row r="10065" spans="1:7" x14ac:dyDescent="0.45">
      <c r="A10065">
        <v>2.24E-2</v>
      </c>
      <c r="B10065">
        <v>0.13</v>
      </c>
      <c r="C10065" t="s">
        <v>9483</v>
      </c>
      <c r="D10065" t="s">
        <v>9484</v>
      </c>
      <c r="E10065" s="32">
        <f t="shared" si="471"/>
        <v>45638</v>
      </c>
      <c r="F10065" s="51">
        <f t="shared" si="472"/>
        <v>0.3125</v>
      </c>
      <c r="G10065" s="33">
        <f t="shared" si="473"/>
        <v>45638.3125</v>
      </c>
    </row>
    <row r="10066" spans="1:7" x14ac:dyDescent="0.45">
      <c r="A10066">
        <v>3.7700999999999998</v>
      </c>
      <c r="B10066">
        <v>22.49</v>
      </c>
      <c r="C10066" t="s">
        <v>9484</v>
      </c>
      <c r="D10066" t="s">
        <v>9485</v>
      </c>
      <c r="E10066" s="32">
        <f t="shared" si="471"/>
        <v>45638</v>
      </c>
      <c r="F10066" s="51">
        <f t="shared" si="472"/>
        <v>0.33333333333333331</v>
      </c>
      <c r="G10066" s="33">
        <f t="shared" si="473"/>
        <v>45638.333333333336</v>
      </c>
    </row>
    <row r="10067" spans="1:7" x14ac:dyDescent="0.45">
      <c r="A10067">
        <v>4.0731000000000002</v>
      </c>
      <c r="B10067">
        <v>24.3</v>
      </c>
      <c r="C10067" t="s">
        <v>9485</v>
      </c>
      <c r="D10067" t="s">
        <v>9486</v>
      </c>
      <c r="E10067" s="32">
        <f t="shared" si="471"/>
        <v>45638</v>
      </c>
      <c r="F10067" s="51">
        <f t="shared" si="472"/>
        <v>0.35416666666666669</v>
      </c>
      <c r="G10067" s="33">
        <f t="shared" si="473"/>
        <v>45638.354166666664</v>
      </c>
    </row>
    <row r="10068" spans="1:7" x14ac:dyDescent="0.45">
      <c r="A10068">
        <v>2.6705000000000001</v>
      </c>
      <c r="B10068">
        <v>15.93</v>
      </c>
      <c r="C10068" t="s">
        <v>9486</v>
      </c>
      <c r="D10068" t="s">
        <v>9487</v>
      </c>
      <c r="E10068" s="32">
        <f t="shared" si="471"/>
        <v>45638</v>
      </c>
      <c r="F10068" s="51">
        <f t="shared" si="472"/>
        <v>0.375</v>
      </c>
      <c r="G10068" s="33">
        <f t="shared" si="473"/>
        <v>45638.375</v>
      </c>
    </row>
    <row r="10069" spans="1:7" x14ac:dyDescent="0.45">
      <c r="A10069">
        <v>1.6607000000000001</v>
      </c>
      <c r="B10069">
        <v>9.91</v>
      </c>
      <c r="C10069" t="s">
        <v>9487</v>
      </c>
      <c r="D10069" t="s">
        <v>9488</v>
      </c>
      <c r="E10069" s="32">
        <f t="shared" si="471"/>
        <v>45638</v>
      </c>
      <c r="F10069" s="51">
        <f t="shared" si="472"/>
        <v>0.39583333333333331</v>
      </c>
      <c r="G10069" s="33">
        <f t="shared" si="473"/>
        <v>45638.395833333336</v>
      </c>
    </row>
    <row r="10070" spans="1:7" x14ac:dyDescent="0.45">
      <c r="A10070">
        <v>1.7616000000000001</v>
      </c>
      <c r="B10070">
        <v>10.51</v>
      </c>
      <c r="C10070" t="s">
        <v>9488</v>
      </c>
      <c r="D10070" t="s">
        <v>9489</v>
      </c>
      <c r="E10070" s="32">
        <f t="shared" si="471"/>
        <v>45638</v>
      </c>
      <c r="F10070" s="51">
        <f t="shared" si="472"/>
        <v>0.41666666666666669</v>
      </c>
      <c r="G10070" s="33">
        <f t="shared" si="473"/>
        <v>45638.416666666664</v>
      </c>
    </row>
    <row r="10071" spans="1:7" x14ac:dyDescent="0.45">
      <c r="A10071">
        <v>1.4026000000000001</v>
      </c>
      <c r="B10071">
        <v>8.3699999999999992</v>
      </c>
      <c r="C10071" t="s">
        <v>9489</v>
      </c>
      <c r="D10071" t="s">
        <v>9490</v>
      </c>
      <c r="E10071" s="32">
        <f t="shared" si="471"/>
        <v>45638</v>
      </c>
      <c r="F10071" s="51">
        <f t="shared" si="472"/>
        <v>0.4375</v>
      </c>
      <c r="G10071" s="33">
        <f t="shared" si="473"/>
        <v>45638.4375</v>
      </c>
    </row>
    <row r="10072" spans="1:7" x14ac:dyDescent="0.45">
      <c r="A10072">
        <v>1.1556999999999999</v>
      </c>
      <c r="B10072">
        <v>6.89</v>
      </c>
      <c r="C10072" t="s">
        <v>9490</v>
      </c>
      <c r="D10072" t="s">
        <v>9491</v>
      </c>
      <c r="E10072" s="32">
        <f t="shared" si="471"/>
        <v>45638</v>
      </c>
      <c r="F10072" s="51">
        <f t="shared" si="472"/>
        <v>0.45833333333333331</v>
      </c>
      <c r="G10072" s="33">
        <f t="shared" si="473"/>
        <v>45638.458333333336</v>
      </c>
    </row>
    <row r="10073" spans="1:7" x14ac:dyDescent="0.45">
      <c r="A10073">
        <v>1.1108</v>
      </c>
      <c r="B10073">
        <v>6.63</v>
      </c>
      <c r="C10073" t="s">
        <v>9491</v>
      </c>
      <c r="D10073" t="s">
        <v>9492</v>
      </c>
      <c r="E10073" s="32">
        <f t="shared" si="471"/>
        <v>45638</v>
      </c>
      <c r="F10073" s="51">
        <f t="shared" si="472"/>
        <v>0.47916666666666669</v>
      </c>
      <c r="G10073" s="33">
        <f t="shared" si="473"/>
        <v>45638.479166666664</v>
      </c>
    </row>
    <row r="10074" spans="1:7" x14ac:dyDescent="0.45">
      <c r="A10074">
        <v>1.0771999999999999</v>
      </c>
      <c r="B10074">
        <v>6.43</v>
      </c>
      <c r="C10074" t="s">
        <v>9492</v>
      </c>
      <c r="D10074" t="s">
        <v>9493</v>
      </c>
      <c r="E10074" s="32">
        <f t="shared" si="471"/>
        <v>45638</v>
      </c>
      <c r="F10074" s="51">
        <f t="shared" si="472"/>
        <v>0.5</v>
      </c>
      <c r="G10074" s="33">
        <f t="shared" si="473"/>
        <v>45638.5</v>
      </c>
    </row>
    <row r="10075" spans="1:7" x14ac:dyDescent="0.45">
      <c r="A10075">
        <v>2.4123999999999999</v>
      </c>
      <c r="B10075">
        <v>14.39</v>
      </c>
      <c r="C10075" t="s">
        <v>9493</v>
      </c>
      <c r="D10075" t="s">
        <v>9494</v>
      </c>
      <c r="E10075" s="32">
        <f t="shared" si="471"/>
        <v>45638</v>
      </c>
      <c r="F10075" s="51">
        <f t="shared" si="472"/>
        <v>0.52083333333333337</v>
      </c>
      <c r="G10075" s="33">
        <f t="shared" si="473"/>
        <v>45638.520833333336</v>
      </c>
    </row>
    <row r="10076" spans="1:7" x14ac:dyDescent="0.45">
      <c r="A10076">
        <v>1.2679</v>
      </c>
      <c r="B10076">
        <v>7.56</v>
      </c>
      <c r="C10076" t="s">
        <v>9494</v>
      </c>
      <c r="D10076" t="s">
        <v>9495</v>
      </c>
      <c r="E10076" s="32">
        <f t="shared" si="471"/>
        <v>45638</v>
      </c>
      <c r="F10076" s="51">
        <f t="shared" si="472"/>
        <v>0.54166666666666663</v>
      </c>
      <c r="G10076" s="33">
        <f t="shared" si="473"/>
        <v>45638.541666666664</v>
      </c>
    </row>
    <row r="10077" spans="1:7" x14ac:dyDescent="0.45">
      <c r="A10077">
        <v>0.75180000000000002</v>
      </c>
      <c r="B10077">
        <v>4.49</v>
      </c>
      <c r="C10077" t="s">
        <v>9495</v>
      </c>
      <c r="D10077" t="s">
        <v>9496</v>
      </c>
      <c r="E10077" s="32">
        <f t="shared" si="471"/>
        <v>45638</v>
      </c>
      <c r="F10077" s="51">
        <f t="shared" si="472"/>
        <v>0.5625</v>
      </c>
      <c r="G10077" s="33">
        <f t="shared" si="473"/>
        <v>45638.5625</v>
      </c>
    </row>
    <row r="10078" spans="1:7" x14ac:dyDescent="0.45">
      <c r="A10078">
        <v>1.0995999999999999</v>
      </c>
      <c r="B10078">
        <v>6.56</v>
      </c>
      <c r="C10078" t="s">
        <v>9496</v>
      </c>
      <c r="D10078" t="s">
        <v>9497</v>
      </c>
      <c r="E10078" s="32">
        <f t="shared" si="471"/>
        <v>45638</v>
      </c>
      <c r="F10078" s="51">
        <f t="shared" si="472"/>
        <v>0.58333333333333337</v>
      </c>
      <c r="G10078" s="33">
        <f t="shared" si="473"/>
        <v>45638.583333333336</v>
      </c>
    </row>
    <row r="10079" spans="1:7" x14ac:dyDescent="0.45">
      <c r="A10079">
        <v>1.3240000000000001</v>
      </c>
      <c r="B10079">
        <v>7.9</v>
      </c>
      <c r="C10079" t="s">
        <v>9497</v>
      </c>
      <c r="D10079" t="s">
        <v>9498</v>
      </c>
      <c r="E10079" s="32">
        <f t="shared" si="471"/>
        <v>45638</v>
      </c>
      <c r="F10079" s="51">
        <f t="shared" si="472"/>
        <v>0.60416666666666663</v>
      </c>
      <c r="G10079" s="33">
        <f t="shared" si="473"/>
        <v>45638.604166666664</v>
      </c>
    </row>
    <row r="10080" spans="1:7" x14ac:dyDescent="0.45">
      <c r="A10080">
        <v>0.96499999999999997</v>
      </c>
      <c r="B10080">
        <v>5.76</v>
      </c>
      <c r="C10080" t="s">
        <v>9498</v>
      </c>
      <c r="D10080" t="s">
        <v>9499</v>
      </c>
      <c r="E10080" s="32">
        <f t="shared" si="471"/>
        <v>45638</v>
      </c>
      <c r="F10080" s="51">
        <f t="shared" si="472"/>
        <v>0.625</v>
      </c>
      <c r="G10080" s="33">
        <f t="shared" si="473"/>
        <v>45638.625</v>
      </c>
    </row>
    <row r="10081" spans="1:7" x14ac:dyDescent="0.45">
      <c r="A10081">
        <v>1.0210999999999999</v>
      </c>
      <c r="B10081">
        <v>6.09</v>
      </c>
      <c r="C10081" t="s">
        <v>9499</v>
      </c>
      <c r="D10081" t="s">
        <v>9500</v>
      </c>
      <c r="E10081" s="32">
        <f t="shared" si="471"/>
        <v>45638</v>
      </c>
      <c r="F10081" s="51">
        <f t="shared" si="472"/>
        <v>0.64583333333333337</v>
      </c>
      <c r="G10081" s="33">
        <f t="shared" si="473"/>
        <v>45638.645833333336</v>
      </c>
    </row>
    <row r="10082" spans="1:7" x14ac:dyDescent="0.45">
      <c r="A10082">
        <v>2.4348999999999998</v>
      </c>
      <c r="B10082">
        <v>14.53</v>
      </c>
      <c r="C10082" t="s">
        <v>9500</v>
      </c>
      <c r="D10082" t="s">
        <v>9501</v>
      </c>
      <c r="E10082" s="32">
        <f t="shared" si="471"/>
        <v>45638</v>
      </c>
      <c r="F10082" s="51">
        <f t="shared" si="472"/>
        <v>0.66666666666666663</v>
      </c>
      <c r="G10082" s="33">
        <f t="shared" si="473"/>
        <v>45638.666666666664</v>
      </c>
    </row>
    <row r="10083" spans="1:7" x14ac:dyDescent="0.45">
      <c r="A10083">
        <v>1.5147999999999999</v>
      </c>
      <c r="B10083">
        <v>9.0399999999999991</v>
      </c>
      <c r="C10083" t="s">
        <v>9501</v>
      </c>
      <c r="D10083" t="s">
        <v>9502</v>
      </c>
      <c r="E10083" s="32">
        <f t="shared" si="471"/>
        <v>45638</v>
      </c>
      <c r="F10083" s="51">
        <f t="shared" si="472"/>
        <v>0.6875</v>
      </c>
      <c r="G10083" s="33">
        <f t="shared" si="473"/>
        <v>45638.6875</v>
      </c>
    </row>
    <row r="10084" spans="1:7" x14ac:dyDescent="0.45">
      <c r="A10084">
        <v>1.0884</v>
      </c>
      <c r="B10084">
        <v>6.49</v>
      </c>
      <c r="C10084" t="s">
        <v>9502</v>
      </c>
      <c r="D10084" t="s">
        <v>9503</v>
      </c>
      <c r="E10084" s="32">
        <f t="shared" si="471"/>
        <v>45638</v>
      </c>
      <c r="F10084" s="51">
        <f t="shared" si="472"/>
        <v>0.70833333333333337</v>
      </c>
      <c r="G10084" s="33">
        <f t="shared" si="473"/>
        <v>45638.708333333336</v>
      </c>
    </row>
    <row r="10085" spans="1:7" x14ac:dyDescent="0.45">
      <c r="A10085">
        <v>1.4587000000000001</v>
      </c>
      <c r="B10085">
        <v>8.6999999999999993</v>
      </c>
      <c r="C10085" t="s">
        <v>9503</v>
      </c>
      <c r="D10085" t="s">
        <v>9504</v>
      </c>
      <c r="E10085" s="32">
        <f t="shared" si="471"/>
        <v>45638</v>
      </c>
      <c r="F10085" s="51">
        <f t="shared" si="472"/>
        <v>0.72916666666666663</v>
      </c>
      <c r="G10085" s="33">
        <f t="shared" si="473"/>
        <v>45638.729166666664</v>
      </c>
    </row>
    <row r="10086" spans="1:7" x14ac:dyDescent="0.45">
      <c r="A10086">
        <v>1.5709</v>
      </c>
      <c r="B10086">
        <v>9.3699999999999992</v>
      </c>
      <c r="C10086" t="s">
        <v>9504</v>
      </c>
      <c r="D10086" t="s">
        <v>9505</v>
      </c>
      <c r="E10086" s="32">
        <f t="shared" si="471"/>
        <v>45638</v>
      </c>
      <c r="F10086" s="51">
        <f t="shared" si="472"/>
        <v>0.75</v>
      </c>
      <c r="G10086" s="33">
        <f t="shared" si="473"/>
        <v>45638.75</v>
      </c>
    </row>
    <row r="10087" spans="1:7" x14ac:dyDescent="0.45">
      <c r="A10087">
        <v>0.76300000000000001</v>
      </c>
      <c r="B10087">
        <v>4.55</v>
      </c>
      <c r="C10087" t="s">
        <v>9505</v>
      </c>
      <c r="D10087" t="s">
        <v>9506</v>
      </c>
      <c r="E10087" s="32">
        <f t="shared" si="471"/>
        <v>45638</v>
      </c>
      <c r="F10087" s="51">
        <f t="shared" si="472"/>
        <v>0.77083333333333337</v>
      </c>
      <c r="G10087" s="33">
        <f t="shared" si="473"/>
        <v>45638.770833333336</v>
      </c>
    </row>
    <row r="10088" spans="1:7" x14ac:dyDescent="0.45">
      <c r="A10088">
        <v>1.1894</v>
      </c>
      <c r="B10088">
        <v>7.1</v>
      </c>
      <c r="C10088" t="s">
        <v>9506</v>
      </c>
      <c r="D10088" t="s">
        <v>9507</v>
      </c>
      <c r="E10088" s="32">
        <f t="shared" si="471"/>
        <v>45638</v>
      </c>
      <c r="F10088" s="51">
        <f t="shared" si="472"/>
        <v>0.79166666666666663</v>
      </c>
      <c r="G10088" s="33">
        <f t="shared" si="473"/>
        <v>45638.791666666664</v>
      </c>
    </row>
    <row r="10089" spans="1:7" x14ac:dyDescent="0.45">
      <c r="A10089">
        <v>0.87519999999999998</v>
      </c>
      <c r="B10089">
        <v>5.22</v>
      </c>
      <c r="C10089" t="s">
        <v>9507</v>
      </c>
      <c r="D10089" t="s">
        <v>9508</v>
      </c>
      <c r="E10089" s="32">
        <f t="shared" si="471"/>
        <v>45638</v>
      </c>
      <c r="F10089" s="51">
        <f t="shared" si="472"/>
        <v>0.8125</v>
      </c>
      <c r="G10089" s="33">
        <f t="shared" si="473"/>
        <v>45638.8125</v>
      </c>
    </row>
    <row r="10090" spans="1:7" x14ac:dyDescent="0.45">
      <c r="A10090">
        <v>0.52739999999999998</v>
      </c>
      <c r="B10090">
        <v>3.15</v>
      </c>
      <c r="C10090" t="s">
        <v>9508</v>
      </c>
      <c r="D10090" t="s">
        <v>9509</v>
      </c>
      <c r="E10090" s="32">
        <f t="shared" si="471"/>
        <v>45638</v>
      </c>
      <c r="F10090" s="51">
        <f t="shared" si="472"/>
        <v>0.83333333333333337</v>
      </c>
      <c r="G10090" s="33">
        <f t="shared" si="473"/>
        <v>45638.833333333336</v>
      </c>
    </row>
    <row r="10091" spans="1:7" x14ac:dyDescent="0.45">
      <c r="A10091">
        <v>0.2581</v>
      </c>
      <c r="B10091">
        <v>1.54</v>
      </c>
      <c r="C10091" t="s">
        <v>9509</v>
      </c>
      <c r="D10091" t="s">
        <v>9510</v>
      </c>
      <c r="E10091" s="32">
        <f t="shared" si="471"/>
        <v>45638</v>
      </c>
      <c r="F10091" s="51">
        <f t="shared" si="472"/>
        <v>0.85416666666666663</v>
      </c>
      <c r="G10091" s="33">
        <f t="shared" si="473"/>
        <v>45638.854166666664</v>
      </c>
    </row>
    <row r="10092" spans="1:7" x14ac:dyDescent="0.45">
      <c r="A10092">
        <v>0</v>
      </c>
      <c r="B10092">
        <v>0</v>
      </c>
      <c r="C10092" t="s">
        <v>9510</v>
      </c>
      <c r="D10092" t="s">
        <v>9511</v>
      </c>
      <c r="E10092" s="32">
        <f t="shared" si="471"/>
        <v>45638</v>
      </c>
      <c r="F10092" s="51">
        <f t="shared" si="472"/>
        <v>0.875</v>
      </c>
      <c r="G10092" s="33">
        <f t="shared" si="473"/>
        <v>45638.875</v>
      </c>
    </row>
    <row r="10093" spans="1:7" x14ac:dyDescent="0.45">
      <c r="A10093">
        <v>0</v>
      </c>
      <c r="B10093">
        <v>0</v>
      </c>
      <c r="C10093" t="s">
        <v>9511</v>
      </c>
      <c r="D10093" t="s">
        <v>9512</v>
      </c>
      <c r="E10093" s="32">
        <f t="shared" si="471"/>
        <v>45638</v>
      </c>
      <c r="F10093" s="51">
        <f t="shared" si="472"/>
        <v>0.89583333333333337</v>
      </c>
      <c r="G10093" s="33">
        <f t="shared" si="473"/>
        <v>45638.895833333336</v>
      </c>
    </row>
    <row r="10094" spans="1:7" x14ac:dyDescent="0.45">
      <c r="A10094">
        <v>1.12E-2</v>
      </c>
      <c r="B10094">
        <v>7.0000000000000007E-2</v>
      </c>
      <c r="C10094" t="s">
        <v>9512</v>
      </c>
      <c r="D10094" t="s">
        <v>9513</v>
      </c>
      <c r="E10094" s="32">
        <f t="shared" si="471"/>
        <v>45638</v>
      </c>
      <c r="F10094" s="51">
        <f t="shared" si="472"/>
        <v>0.91666666666666663</v>
      </c>
      <c r="G10094" s="33">
        <f t="shared" si="473"/>
        <v>45638.916666666664</v>
      </c>
    </row>
    <row r="10095" spans="1:7" x14ac:dyDescent="0.45">
      <c r="A10095">
        <v>5.6099999999999997E-2</v>
      </c>
      <c r="B10095">
        <v>0.33</v>
      </c>
      <c r="C10095" t="s">
        <v>9513</v>
      </c>
      <c r="D10095" t="s">
        <v>9514</v>
      </c>
      <c r="E10095" s="32">
        <f t="shared" si="471"/>
        <v>45638</v>
      </c>
      <c r="F10095" s="51">
        <f t="shared" si="472"/>
        <v>0.9375</v>
      </c>
      <c r="G10095" s="33">
        <f t="shared" si="473"/>
        <v>45638.9375</v>
      </c>
    </row>
    <row r="10096" spans="1:7" x14ac:dyDescent="0.45">
      <c r="A10096">
        <v>0.1459</v>
      </c>
      <c r="B10096">
        <v>0.87</v>
      </c>
      <c r="C10096" t="s">
        <v>9514</v>
      </c>
      <c r="D10096" t="s">
        <v>9515</v>
      </c>
      <c r="E10096" s="32">
        <f t="shared" si="471"/>
        <v>45638</v>
      </c>
      <c r="F10096" s="51">
        <f t="shared" si="472"/>
        <v>0.95833333333333337</v>
      </c>
      <c r="G10096" s="33">
        <f t="shared" si="473"/>
        <v>45638.958333333336</v>
      </c>
    </row>
    <row r="10097" spans="1:7" x14ac:dyDescent="0.45">
      <c r="A10097">
        <v>0.10100000000000001</v>
      </c>
      <c r="B10097">
        <v>0.6</v>
      </c>
      <c r="C10097" t="s">
        <v>9515</v>
      </c>
      <c r="D10097" t="s">
        <v>9516</v>
      </c>
      <c r="E10097" s="32">
        <f t="shared" si="471"/>
        <v>45638</v>
      </c>
      <c r="F10097" s="51">
        <f t="shared" si="472"/>
        <v>0.97916666666666663</v>
      </c>
      <c r="G10097" s="33">
        <f t="shared" si="473"/>
        <v>45638.979166666664</v>
      </c>
    </row>
    <row r="10098" spans="1:7" x14ac:dyDescent="0.45">
      <c r="A10098">
        <v>0.38150000000000001</v>
      </c>
      <c r="B10098">
        <v>2.2799999999999998</v>
      </c>
      <c r="C10098" t="s">
        <v>9516</v>
      </c>
      <c r="D10098" t="s">
        <v>9517</v>
      </c>
      <c r="E10098" s="32">
        <f t="shared" si="471"/>
        <v>45639</v>
      </c>
      <c r="F10098" s="51">
        <f t="shared" si="472"/>
        <v>0</v>
      </c>
      <c r="G10098" s="33">
        <f t="shared" si="473"/>
        <v>45639</v>
      </c>
    </row>
    <row r="10099" spans="1:7" x14ac:dyDescent="0.45">
      <c r="A10099">
        <v>0.2581</v>
      </c>
      <c r="B10099">
        <v>1.54</v>
      </c>
      <c r="C10099" t="s">
        <v>9517</v>
      </c>
      <c r="D10099" t="s">
        <v>9518</v>
      </c>
      <c r="E10099" s="32">
        <f t="shared" si="471"/>
        <v>45639</v>
      </c>
      <c r="F10099" s="51">
        <f t="shared" si="472"/>
        <v>2.0833333333333332E-2</v>
      </c>
      <c r="G10099" s="33">
        <f t="shared" si="473"/>
        <v>45639.020833333336</v>
      </c>
    </row>
    <row r="10100" spans="1:7" x14ac:dyDescent="0.45">
      <c r="A10100">
        <v>0.1234</v>
      </c>
      <c r="B10100">
        <v>0.74</v>
      </c>
      <c r="C10100" t="s">
        <v>9518</v>
      </c>
      <c r="D10100" t="s">
        <v>9519</v>
      </c>
      <c r="E10100" s="32">
        <f t="shared" si="471"/>
        <v>45639</v>
      </c>
      <c r="F10100" s="51">
        <f t="shared" si="472"/>
        <v>4.1666666666666664E-2</v>
      </c>
      <c r="G10100" s="33">
        <f t="shared" si="473"/>
        <v>45639.041666666664</v>
      </c>
    </row>
    <row r="10101" spans="1:7" x14ac:dyDescent="0.45">
      <c r="A10101">
        <v>0</v>
      </c>
      <c r="B10101">
        <v>0</v>
      </c>
      <c r="C10101" t="s">
        <v>9519</v>
      </c>
      <c r="D10101" t="s">
        <v>9520</v>
      </c>
      <c r="E10101" s="32">
        <f t="shared" si="471"/>
        <v>45639</v>
      </c>
      <c r="F10101" s="51">
        <f t="shared" si="472"/>
        <v>6.25E-2</v>
      </c>
      <c r="G10101" s="33">
        <f t="shared" si="473"/>
        <v>45639.0625</v>
      </c>
    </row>
    <row r="10102" spans="1:7" x14ac:dyDescent="0.45">
      <c r="A10102">
        <v>0</v>
      </c>
      <c r="B10102">
        <v>0</v>
      </c>
      <c r="C10102" t="s">
        <v>9520</v>
      </c>
      <c r="D10102" t="s">
        <v>9521</v>
      </c>
      <c r="E10102" s="32">
        <f t="shared" si="471"/>
        <v>45639</v>
      </c>
      <c r="F10102" s="51">
        <f t="shared" si="472"/>
        <v>8.3333333333333329E-2</v>
      </c>
      <c r="G10102" s="33">
        <f t="shared" si="473"/>
        <v>45639.083333333336</v>
      </c>
    </row>
    <row r="10103" spans="1:7" x14ac:dyDescent="0.45">
      <c r="A10103">
        <v>0</v>
      </c>
      <c r="B10103">
        <v>0</v>
      </c>
      <c r="C10103" t="s">
        <v>9521</v>
      </c>
      <c r="D10103" t="s">
        <v>9522</v>
      </c>
      <c r="E10103" s="32">
        <f t="shared" si="471"/>
        <v>45639</v>
      </c>
      <c r="F10103" s="51">
        <f t="shared" si="472"/>
        <v>0.10416666666666667</v>
      </c>
      <c r="G10103" s="33">
        <f t="shared" si="473"/>
        <v>45639.104166666664</v>
      </c>
    </row>
    <row r="10104" spans="1:7" x14ac:dyDescent="0.45">
      <c r="A10104">
        <v>0</v>
      </c>
      <c r="B10104">
        <v>0</v>
      </c>
      <c r="C10104" t="s">
        <v>9522</v>
      </c>
      <c r="D10104" t="s">
        <v>9523</v>
      </c>
      <c r="E10104" s="32">
        <f t="shared" si="471"/>
        <v>45639</v>
      </c>
      <c r="F10104" s="51">
        <f t="shared" si="472"/>
        <v>0.125</v>
      </c>
      <c r="G10104" s="33">
        <f t="shared" si="473"/>
        <v>45639.125</v>
      </c>
    </row>
    <row r="10105" spans="1:7" x14ac:dyDescent="0.45">
      <c r="A10105">
        <v>0</v>
      </c>
      <c r="B10105">
        <v>0</v>
      </c>
      <c r="C10105" t="s">
        <v>9523</v>
      </c>
      <c r="D10105" t="s">
        <v>9524</v>
      </c>
      <c r="E10105" s="32">
        <f t="shared" si="471"/>
        <v>45639</v>
      </c>
      <c r="F10105" s="51">
        <f t="shared" si="472"/>
        <v>0.14583333333333334</v>
      </c>
      <c r="G10105" s="33">
        <f t="shared" si="473"/>
        <v>45639.145833333336</v>
      </c>
    </row>
    <row r="10106" spans="1:7" x14ac:dyDescent="0.45">
      <c r="A10106">
        <v>0</v>
      </c>
      <c r="B10106">
        <v>0</v>
      </c>
      <c r="C10106" t="s">
        <v>9524</v>
      </c>
      <c r="D10106" t="s">
        <v>9525</v>
      </c>
      <c r="E10106" s="32">
        <f t="shared" si="471"/>
        <v>45639</v>
      </c>
      <c r="F10106" s="51">
        <f t="shared" si="472"/>
        <v>0.16666666666666666</v>
      </c>
      <c r="G10106" s="33">
        <f t="shared" si="473"/>
        <v>45639.166666666664</v>
      </c>
    </row>
    <row r="10107" spans="1:7" x14ac:dyDescent="0.45">
      <c r="A10107">
        <v>0</v>
      </c>
      <c r="B10107">
        <v>0</v>
      </c>
      <c r="C10107" t="s">
        <v>9525</v>
      </c>
      <c r="D10107" t="s">
        <v>9526</v>
      </c>
      <c r="E10107" s="32">
        <f t="shared" si="471"/>
        <v>45639</v>
      </c>
      <c r="F10107" s="51">
        <f t="shared" si="472"/>
        <v>0.1875</v>
      </c>
      <c r="G10107" s="33">
        <f t="shared" si="473"/>
        <v>45639.1875</v>
      </c>
    </row>
    <row r="10108" spans="1:7" x14ac:dyDescent="0.45">
      <c r="A10108">
        <v>0</v>
      </c>
      <c r="B10108">
        <v>0</v>
      </c>
      <c r="C10108" t="s">
        <v>9526</v>
      </c>
      <c r="D10108" t="s">
        <v>9527</v>
      </c>
      <c r="E10108" s="32">
        <f t="shared" si="471"/>
        <v>45639</v>
      </c>
      <c r="F10108" s="51">
        <f t="shared" si="472"/>
        <v>0.20833333333333334</v>
      </c>
      <c r="G10108" s="33">
        <f t="shared" si="473"/>
        <v>45639.208333333336</v>
      </c>
    </row>
    <row r="10109" spans="1:7" x14ac:dyDescent="0.45">
      <c r="A10109">
        <v>0</v>
      </c>
      <c r="B10109">
        <v>0</v>
      </c>
      <c r="C10109" t="s">
        <v>9527</v>
      </c>
      <c r="D10109" t="s">
        <v>9528</v>
      </c>
      <c r="E10109" s="32">
        <f t="shared" si="471"/>
        <v>45639</v>
      </c>
      <c r="F10109" s="51">
        <f t="shared" si="472"/>
        <v>0.22916666666666666</v>
      </c>
      <c r="G10109" s="33">
        <f t="shared" si="473"/>
        <v>45639.229166666664</v>
      </c>
    </row>
    <row r="10110" spans="1:7" x14ac:dyDescent="0.45">
      <c r="A10110">
        <v>0</v>
      </c>
      <c r="B10110">
        <v>0</v>
      </c>
      <c r="C10110" t="s">
        <v>9528</v>
      </c>
      <c r="D10110" t="s">
        <v>9529</v>
      </c>
      <c r="E10110" s="32">
        <f t="shared" si="471"/>
        <v>45639</v>
      </c>
      <c r="F10110" s="51">
        <f t="shared" si="472"/>
        <v>0.25</v>
      </c>
      <c r="G10110" s="33">
        <f t="shared" si="473"/>
        <v>45639.25</v>
      </c>
    </row>
    <row r="10111" spans="1:7" x14ac:dyDescent="0.45">
      <c r="A10111">
        <v>0</v>
      </c>
      <c r="B10111">
        <v>0</v>
      </c>
      <c r="C10111" t="s">
        <v>9529</v>
      </c>
      <c r="D10111" t="s">
        <v>9530</v>
      </c>
      <c r="E10111" s="32">
        <f t="shared" si="471"/>
        <v>45639</v>
      </c>
      <c r="F10111" s="51">
        <f t="shared" si="472"/>
        <v>0.27083333333333331</v>
      </c>
      <c r="G10111" s="33">
        <f t="shared" si="473"/>
        <v>45639.270833333336</v>
      </c>
    </row>
    <row r="10112" spans="1:7" x14ac:dyDescent="0.45">
      <c r="A10112">
        <v>0</v>
      </c>
      <c r="B10112">
        <v>0</v>
      </c>
      <c r="C10112" t="s">
        <v>9530</v>
      </c>
      <c r="D10112" t="s">
        <v>9531</v>
      </c>
      <c r="E10112" s="32">
        <f t="shared" si="471"/>
        <v>45639</v>
      </c>
      <c r="F10112" s="51">
        <f t="shared" si="472"/>
        <v>0.29166666666666669</v>
      </c>
      <c r="G10112" s="33">
        <f t="shared" si="473"/>
        <v>45639.291666666664</v>
      </c>
    </row>
    <row r="10113" spans="1:7" x14ac:dyDescent="0.45">
      <c r="A10113">
        <v>0</v>
      </c>
      <c r="B10113">
        <v>0</v>
      </c>
      <c r="C10113" t="s">
        <v>9531</v>
      </c>
      <c r="D10113" t="s">
        <v>9532</v>
      </c>
      <c r="E10113" s="32">
        <f t="shared" si="471"/>
        <v>45639</v>
      </c>
      <c r="F10113" s="51">
        <f t="shared" si="472"/>
        <v>0.3125</v>
      </c>
      <c r="G10113" s="33">
        <f t="shared" si="473"/>
        <v>45639.3125</v>
      </c>
    </row>
    <row r="10114" spans="1:7" x14ac:dyDescent="0.45">
      <c r="A10114">
        <v>0.3478</v>
      </c>
      <c r="B10114">
        <v>2.0699999999999998</v>
      </c>
      <c r="C10114" t="s">
        <v>9532</v>
      </c>
      <c r="D10114" t="s">
        <v>9533</v>
      </c>
      <c r="E10114" s="32">
        <f t="shared" si="471"/>
        <v>45639</v>
      </c>
      <c r="F10114" s="51">
        <f t="shared" si="472"/>
        <v>0.33333333333333331</v>
      </c>
      <c r="G10114" s="33">
        <f t="shared" si="473"/>
        <v>45639.333333333336</v>
      </c>
    </row>
    <row r="10115" spans="1:7" x14ac:dyDescent="0.45">
      <c r="A10115">
        <v>3.9832999999999998</v>
      </c>
      <c r="B10115">
        <v>23.76</v>
      </c>
      <c r="C10115" t="s">
        <v>9533</v>
      </c>
      <c r="D10115" t="s">
        <v>9534</v>
      </c>
      <c r="E10115" s="32">
        <f t="shared" si="471"/>
        <v>45639</v>
      </c>
      <c r="F10115" s="51">
        <f t="shared" si="472"/>
        <v>0.35416666666666669</v>
      </c>
      <c r="G10115" s="33">
        <f t="shared" si="473"/>
        <v>45639.354166666664</v>
      </c>
    </row>
    <row r="10116" spans="1:7" x14ac:dyDescent="0.45">
      <c r="A10116">
        <v>1.5709</v>
      </c>
      <c r="B10116">
        <v>9.3699999999999992</v>
      </c>
      <c r="C10116" t="s">
        <v>9534</v>
      </c>
      <c r="D10116" t="s">
        <v>9535</v>
      </c>
      <c r="E10116" s="32">
        <f t="shared" ref="E10116:E10179" si="474">DATE(MID(C10116,2,4),MID(C10116,7,2),MID(C10116,10,2))</f>
        <v>45639</v>
      </c>
      <c r="F10116" s="51">
        <f t="shared" ref="F10116:F10179" si="475">TIME(MID(C10116,13,2),MID(C10116,16,2),0)</f>
        <v>0.375</v>
      </c>
      <c r="G10116" s="33">
        <f t="shared" ref="G10116:G10179" si="476">E10116+F10116</f>
        <v>45639.375</v>
      </c>
    </row>
    <row r="10117" spans="1:7" x14ac:dyDescent="0.45">
      <c r="A10117">
        <v>1.627</v>
      </c>
      <c r="B10117">
        <v>9.7100000000000009</v>
      </c>
      <c r="C10117" t="s">
        <v>9535</v>
      </c>
      <c r="D10117" t="s">
        <v>9536</v>
      </c>
      <c r="E10117" s="32">
        <f t="shared" si="474"/>
        <v>45639</v>
      </c>
      <c r="F10117" s="51">
        <f t="shared" si="475"/>
        <v>0.39583333333333331</v>
      </c>
      <c r="G10117" s="33">
        <f t="shared" si="476"/>
        <v>45639.395833333336</v>
      </c>
    </row>
    <row r="10118" spans="1:7" x14ac:dyDescent="0.45">
      <c r="A10118">
        <v>1.0771999999999999</v>
      </c>
      <c r="B10118">
        <v>6.43</v>
      </c>
      <c r="C10118" t="s">
        <v>9536</v>
      </c>
      <c r="D10118" t="s">
        <v>9537</v>
      </c>
      <c r="E10118" s="32">
        <f t="shared" si="474"/>
        <v>45639</v>
      </c>
      <c r="F10118" s="51">
        <f t="shared" si="475"/>
        <v>0.41666666666666669</v>
      </c>
      <c r="G10118" s="33">
        <f t="shared" si="476"/>
        <v>45639.416666666664</v>
      </c>
    </row>
    <row r="10119" spans="1:7" x14ac:dyDescent="0.45">
      <c r="A10119">
        <v>0.70689999999999997</v>
      </c>
      <c r="B10119">
        <v>4.22</v>
      </c>
      <c r="C10119" t="s">
        <v>9537</v>
      </c>
      <c r="D10119" t="s">
        <v>9538</v>
      </c>
      <c r="E10119" s="32">
        <f t="shared" si="474"/>
        <v>45639</v>
      </c>
      <c r="F10119" s="51">
        <f t="shared" si="475"/>
        <v>0.4375</v>
      </c>
      <c r="G10119" s="33">
        <f t="shared" si="476"/>
        <v>45639.4375</v>
      </c>
    </row>
    <row r="10120" spans="1:7" x14ac:dyDescent="0.45">
      <c r="A10120">
        <v>1.3801000000000001</v>
      </c>
      <c r="B10120">
        <v>8.23</v>
      </c>
      <c r="C10120" t="s">
        <v>9538</v>
      </c>
      <c r="D10120" t="s">
        <v>9539</v>
      </c>
      <c r="E10120" s="32">
        <f t="shared" si="474"/>
        <v>45639</v>
      </c>
      <c r="F10120" s="51">
        <f t="shared" si="475"/>
        <v>0.45833333333333331</v>
      </c>
      <c r="G10120" s="33">
        <f t="shared" si="476"/>
        <v>45639.458333333336</v>
      </c>
    </row>
    <row r="10121" spans="1:7" x14ac:dyDescent="0.45">
      <c r="A10121">
        <v>1.4361999999999999</v>
      </c>
      <c r="B10121">
        <v>8.57</v>
      </c>
      <c r="C10121" t="s">
        <v>9539</v>
      </c>
      <c r="D10121" t="s">
        <v>9540</v>
      </c>
      <c r="E10121" s="32">
        <f t="shared" si="474"/>
        <v>45639</v>
      </c>
      <c r="F10121" s="51">
        <f t="shared" si="475"/>
        <v>0.47916666666666669</v>
      </c>
      <c r="G10121" s="33">
        <f t="shared" si="476"/>
        <v>45639.479166666664</v>
      </c>
    </row>
    <row r="10122" spans="1:7" x14ac:dyDescent="0.45">
      <c r="A10122">
        <v>0.80789999999999995</v>
      </c>
      <c r="B10122">
        <v>4.82</v>
      </c>
      <c r="C10122" t="s">
        <v>9540</v>
      </c>
      <c r="D10122" t="s">
        <v>9541</v>
      </c>
      <c r="E10122" s="32">
        <f t="shared" si="474"/>
        <v>45639</v>
      </c>
      <c r="F10122" s="51">
        <f t="shared" si="475"/>
        <v>0.5</v>
      </c>
      <c r="G10122" s="33">
        <f t="shared" si="476"/>
        <v>45639.5</v>
      </c>
    </row>
    <row r="10123" spans="1:7" x14ac:dyDescent="0.45">
      <c r="A10123">
        <v>0.95379999999999998</v>
      </c>
      <c r="B10123">
        <v>5.69</v>
      </c>
      <c r="C10123" t="s">
        <v>9541</v>
      </c>
      <c r="D10123" t="s">
        <v>9542</v>
      </c>
      <c r="E10123" s="32">
        <f t="shared" si="474"/>
        <v>45639</v>
      </c>
      <c r="F10123" s="51">
        <f t="shared" si="475"/>
        <v>0.52083333333333337</v>
      </c>
      <c r="G10123" s="33">
        <f t="shared" si="476"/>
        <v>45639.520833333336</v>
      </c>
    </row>
    <row r="10124" spans="1:7" x14ac:dyDescent="0.45">
      <c r="A10124">
        <v>0.99860000000000004</v>
      </c>
      <c r="B10124">
        <v>5.96</v>
      </c>
      <c r="C10124" t="s">
        <v>9542</v>
      </c>
      <c r="D10124" t="s">
        <v>9543</v>
      </c>
      <c r="E10124" s="32">
        <f t="shared" si="474"/>
        <v>45639</v>
      </c>
      <c r="F10124" s="51">
        <f t="shared" si="475"/>
        <v>0.54166666666666663</v>
      </c>
      <c r="G10124" s="33">
        <f t="shared" si="476"/>
        <v>45639.541666666664</v>
      </c>
    </row>
    <row r="10125" spans="1:7" x14ac:dyDescent="0.45">
      <c r="A10125">
        <v>0.52739999999999998</v>
      </c>
      <c r="B10125">
        <v>3.15</v>
      </c>
      <c r="C10125" t="s">
        <v>9543</v>
      </c>
      <c r="D10125" t="s">
        <v>9544</v>
      </c>
      <c r="E10125" s="32">
        <f t="shared" si="474"/>
        <v>45639</v>
      </c>
      <c r="F10125" s="51">
        <f t="shared" si="475"/>
        <v>0.5625</v>
      </c>
      <c r="G10125" s="33">
        <f t="shared" si="476"/>
        <v>45639.5625</v>
      </c>
    </row>
    <row r="10126" spans="1:7" x14ac:dyDescent="0.45">
      <c r="A10126">
        <v>1.425</v>
      </c>
      <c r="B10126">
        <v>8.5</v>
      </c>
      <c r="C10126" t="s">
        <v>9544</v>
      </c>
      <c r="D10126" t="s">
        <v>9545</v>
      </c>
      <c r="E10126" s="32">
        <f t="shared" si="474"/>
        <v>45639</v>
      </c>
      <c r="F10126" s="51">
        <f t="shared" si="475"/>
        <v>0.58333333333333337</v>
      </c>
      <c r="G10126" s="33">
        <f t="shared" si="476"/>
        <v>45639.583333333336</v>
      </c>
    </row>
    <row r="10127" spans="1:7" x14ac:dyDescent="0.45">
      <c r="A10127">
        <v>0.61709999999999998</v>
      </c>
      <c r="B10127">
        <v>3.68</v>
      </c>
      <c r="C10127" t="s">
        <v>9545</v>
      </c>
      <c r="D10127" t="s">
        <v>9546</v>
      </c>
      <c r="E10127" s="32">
        <f t="shared" si="474"/>
        <v>45639</v>
      </c>
      <c r="F10127" s="51">
        <f t="shared" si="475"/>
        <v>0.60416666666666663</v>
      </c>
      <c r="G10127" s="33">
        <f t="shared" si="476"/>
        <v>45639.604166666664</v>
      </c>
    </row>
    <row r="10128" spans="1:7" x14ac:dyDescent="0.45">
      <c r="A10128">
        <v>0.57230000000000003</v>
      </c>
      <c r="B10128">
        <v>3.41</v>
      </c>
      <c r="C10128" t="s">
        <v>9546</v>
      </c>
      <c r="D10128" t="s">
        <v>9547</v>
      </c>
      <c r="E10128" s="32">
        <f t="shared" si="474"/>
        <v>45639</v>
      </c>
      <c r="F10128" s="51">
        <f t="shared" si="475"/>
        <v>0.625</v>
      </c>
      <c r="G10128" s="33">
        <f t="shared" si="476"/>
        <v>45639.625</v>
      </c>
    </row>
    <row r="10129" spans="1:7" x14ac:dyDescent="0.45">
      <c r="A10129">
        <v>0.56100000000000005</v>
      </c>
      <c r="B10129">
        <v>3.35</v>
      </c>
      <c r="C10129" t="s">
        <v>9547</v>
      </c>
      <c r="D10129" t="s">
        <v>9548</v>
      </c>
      <c r="E10129" s="32">
        <f t="shared" si="474"/>
        <v>45639</v>
      </c>
      <c r="F10129" s="51">
        <f t="shared" si="475"/>
        <v>0.64583333333333337</v>
      </c>
      <c r="G10129" s="33">
        <f t="shared" si="476"/>
        <v>45639.645833333336</v>
      </c>
    </row>
    <row r="10130" spans="1:7" x14ac:dyDescent="0.45">
      <c r="A10130">
        <v>0.59470000000000001</v>
      </c>
      <c r="B10130">
        <v>3.55</v>
      </c>
      <c r="C10130" t="s">
        <v>9548</v>
      </c>
      <c r="D10130" t="s">
        <v>9549</v>
      </c>
      <c r="E10130" s="32">
        <f t="shared" si="474"/>
        <v>45639</v>
      </c>
      <c r="F10130" s="51">
        <f t="shared" si="475"/>
        <v>0.66666666666666663</v>
      </c>
      <c r="G10130" s="33">
        <f t="shared" si="476"/>
        <v>45639.666666666664</v>
      </c>
    </row>
    <row r="10131" spans="1:7" x14ac:dyDescent="0.45">
      <c r="A10131">
        <v>1.0323</v>
      </c>
      <c r="B10131">
        <v>6.16</v>
      </c>
      <c r="C10131" t="s">
        <v>9549</v>
      </c>
      <c r="D10131" t="s">
        <v>9550</v>
      </c>
      <c r="E10131" s="32">
        <f t="shared" si="474"/>
        <v>45639</v>
      </c>
      <c r="F10131" s="51">
        <f t="shared" si="475"/>
        <v>0.6875</v>
      </c>
      <c r="G10131" s="33">
        <f t="shared" si="476"/>
        <v>45639.6875</v>
      </c>
    </row>
    <row r="10132" spans="1:7" x14ac:dyDescent="0.45">
      <c r="A10132">
        <v>0.60589999999999999</v>
      </c>
      <c r="B10132">
        <v>3.61</v>
      </c>
      <c r="C10132" t="s">
        <v>9550</v>
      </c>
      <c r="D10132" t="s">
        <v>9551</v>
      </c>
      <c r="E10132" s="32">
        <f t="shared" si="474"/>
        <v>45639</v>
      </c>
      <c r="F10132" s="51">
        <f t="shared" si="475"/>
        <v>0.70833333333333337</v>
      </c>
      <c r="G10132" s="33">
        <f t="shared" si="476"/>
        <v>45639.708333333336</v>
      </c>
    </row>
    <row r="10133" spans="1:7" x14ac:dyDescent="0.45">
      <c r="A10133">
        <v>1.4137999999999999</v>
      </c>
      <c r="B10133">
        <v>8.43</v>
      </c>
      <c r="C10133" t="s">
        <v>9551</v>
      </c>
      <c r="D10133" t="s">
        <v>9552</v>
      </c>
      <c r="E10133" s="32">
        <f t="shared" si="474"/>
        <v>45639</v>
      </c>
      <c r="F10133" s="51">
        <f t="shared" si="475"/>
        <v>0.72916666666666663</v>
      </c>
      <c r="G10133" s="33">
        <f t="shared" si="476"/>
        <v>45639.729166666664</v>
      </c>
    </row>
    <row r="10134" spans="1:7" x14ac:dyDescent="0.45">
      <c r="A10134">
        <v>3.2652000000000001</v>
      </c>
      <c r="B10134">
        <v>19.48</v>
      </c>
      <c r="C10134" t="s">
        <v>9552</v>
      </c>
      <c r="D10134" t="s">
        <v>9553</v>
      </c>
      <c r="E10134" s="32">
        <f t="shared" si="474"/>
        <v>45639</v>
      </c>
      <c r="F10134" s="51">
        <f t="shared" si="475"/>
        <v>0.75</v>
      </c>
      <c r="G10134" s="33">
        <f t="shared" si="476"/>
        <v>45639.75</v>
      </c>
    </row>
    <row r="10135" spans="1:7" x14ac:dyDescent="0.45">
      <c r="A10135">
        <v>5.1726999999999999</v>
      </c>
      <c r="B10135">
        <v>30.86</v>
      </c>
      <c r="C10135" t="s">
        <v>9553</v>
      </c>
      <c r="D10135" t="s">
        <v>9554</v>
      </c>
      <c r="E10135" s="32">
        <f t="shared" si="474"/>
        <v>45639</v>
      </c>
      <c r="F10135" s="51">
        <f t="shared" si="475"/>
        <v>0.77083333333333337</v>
      </c>
      <c r="G10135" s="33">
        <f t="shared" si="476"/>
        <v>45639.770833333336</v>
      </c>
    </row>
    <row r="10136" spans="1:7" x14ac:dyDescent="0.45">
      <c r="A10136">
        <v>2.24E-2</v>
      </c>
      <c r="B10136">
        <v>0.13</v>
      </c>
      <c r="C10136" t="s">
        <v>9554</v>
      </c>
      <c r="D10136" t="s">
        <v>9555</v>
      </c>
      <c r="E10136" s="32">
        <f t="shared" si="474"/>
        <v>45639</v>
      </c>
      <c r="F10136" s="51">
        <f t="shared" si="475"/>
        <v>0.79166666666666663</v>
      </c>
      <c r="G10136" s="33">
        <f t="shared" si="476"/>
        <v>45639.791666666664</v>
      </c>
    </row>
    <row r="10137" spans="1:7" x14ac:dyDescent="0.45">
      <c r="A10137">
        <v>0</v>
      </c>
      <c r="B10137">
        <v>0</v>
      </c>
      <c r="C10137" t="s">
        <v>9555</v>
      </c>
      <c r="D10137" t="s">
        <v>9556</v>
      </c>
      <c r="E10137" s="32">
        <f t="shared" si="474"/>
        <v>45639</v>
      </c>
      <c r="F10137" s="51">
        <f t="shared" si="475"/>
        <v>0.8125</v>
      </c>
      <c r="G10137" s="33">
        <f t="shared" si="476"/>
        <v>45639.8125</v>
      </c>
    </row>
    <row r="10138" spans="1:7" x14ac:dyDescent="0.45">
      <c r="A10138">
        <v>0.48249999999999998</v>
      </c>
      <c r="B10138">
        <v>2.88</v>
      </c>
      <c r="C10138" t="s">
        <v>9556</v>
      </c>
      <c r="D10138" t="s">
        <v>9557</v>
      </c>
      <c r="E10138" s="32">
        <f t="shared" si="474"/>
        <v>45639</v>
      </c>
      <c r="F10138" s="51">
        <f t="shared" si="475"/>
        <v>0.83333333333333337</v>
      </c>
      <c r="G10138" s="33">
        <f t="shared" si="476"/>
        <v>45639.833333333336</v>
      </c>
    </row>
    <row r="10139" spans="1:7" x14ac:dyDescent="0.45">
      <c r="A10139">
        <v>0.37030000000000002</v>
      </c>
      <c r="B10139">
        <v>2.21</v>
      </c>
      <c r="C10139" t="s">
        <v>9557</v>
      </c>
      <c r="D10139" t="s">
        <v>9558</v>
      </c>
      <c r="E10139" s="32">
        <f t="shared" si="474"/>
        <v>45639</v>
      </c>
      <c r="F10139" s="51">
        <f t="shared" si="475"/>
        <v>0.85416666666666663</v>
      </c>
      <c r="G10139" s="33">
        <f t="shared" si="476"/>
        <v>45639.854166666664</v>
      </c>
    </row>
    <row r="10140" spans="1:7" x14ac:dyDescent="0.45">
      <c r="A10140">
        <v>0</v>
      </c>
      <c r="B10140">
        <v>0</v>
      </c>
      <c r="C10140" t="s">
        <v>9558</v>
      </c>
      <c r="D10140" t="s">
        <v>9559</v>
      </c>
      <c r="E10140" s="32">
        <f t="shared" si="474"/>
        <v>45639</v>
      </c>
      <c r="F10140" s="51">
        <f t="shared" si="475"/>
        <v>0.875</v>
      </c>
      <c r="G10140" s="33">
        <f t="shared" si="476"/>
        <v>45639.875</v>
      </c>
    </row>
    <row r="10141" spans="1:7" x14ac:dyDescent="0.45">
      <c r="A10141">
        <v>0</v>
      </c>
      <c r="B10141">
        <v>0</v>
      </c>
      <c r="C10141" t="s">
        <v>9559</v>
      </c>
      <c r="D10141" t="s">
        <v>9560</v>
      </c>
      <c r="E10141" s="32">
        <f t="shared" si="474"/>
        <v>45639</v>
      </c>
      <c r="F10141" s="51">
        <f t="shared" si="475"/>
        <v>0.89583333333333337</v>
      </c>
      <c r="G10141" s="33">
        <f t="shared" si="476"/>
        <v>45639.895833333336</v>
      </c>
    </row>
    <row r="10142" spans="1:7" x14ac:dyDescent="0.45">
      <c r="A10142">
        <v>4.4900000000000002E-2</v>
      </c>
      <c r="B10142">
        <v>0.27</v>
      </c>
      <c r="C10142" t="s">
        <v>9560</v>
      </c>
      <c r="D10142" t="s">
        <v>9561</v>
      </c>
      <c r="E10142" s="32">
        <f t="shared" si="474"/>
        <v>45639</v>
      </c>
      <c r="F10142" s="51">
        <f t="shared" si="475"/>
        <v>0.91666666666666663</v>
      </c>
      <c r="G10142" s="33">
        <f t="shared" si="476"/>
        <v>45639.916666666664</v>
      </c>
    </row>
    <row r="10143" spans="1:7" x14ac:dyDescent="0.45">
      <c r="A10143">
        <v>0</v>
      </c>
      <c r="B10143">
        <v>0</v>
      </c>
      <c r="C10143" t="s">
        <v>9561</v>
      </c>
      <c r="D10143" t="s">
        <v>9562</v>
      </c>
      <c r="E10143" s="32">
        <f t="shared" si="474"/>
        <v>45639</v>
      </c>
      <c r="F10143" s="51">
        <f t="shared" si="475"/>
        <v>0.9375</v>
      </c>
      <c r="G10143" s="33">
        <f t="shared" si="476"/>
        <v>45639.9375</v>
      </c>
    </row>
    <row r="10144" spans="1:7" x14ac:dyDescent="0.45">
      <c r="A10144">
        <v>1.12E-2</v>
      </c>
      <c r="B10144">
        <v>7.0000000000000007E-2</v>
      </c>
      <c r="C10144" t="s">
        <v>9562</v>
      </c>
      <c r="D10144" t="s">
        <v>9563</v>
      </c>
      <c r="E10144" s="32">
        <f t="shared" si="474"/>
        <v>45639</v>
      </c>
      <c r="F10144" s="51">
        <f t="shared" si="475"/>
        <v>0.95833333333333337</v>
      </c>
      <c r="G10144" s="33">
        <f t="shared" si="476"/>
        <v>45639.958333333336</v>
      </c>
    </row>
    <row r="10145" spans="1:7" x14ac:dyDescent="0.45">
      <c r="A10145">
        <v>0</v>
      </c>
      <c r="B10145">
        <v>0</v>
      </c>
      <c r="C10145" t="s">
        <v>9563</v>
      </c>
      <c r="D10145" t="s">
        <v>9564</v>
      </c>
      <c r="E10145" s="32">
        <f t="shared" si="474"/>
        <v>45639</v>
      </c>
      <c r="F10145" s="51">
        <f t="shared" si="475"/>
        <v>0.97916666666666663</v>
      </c>
      <c r="G10145" s="33">
        <f t="shared" si="476"/>
        <v>45639.979166666664</v>
      </c>
    </row>
    <row r="10146" spans="1:7" x14ac:dyDescent="0.45">
      <c r="A10146">
        <v>0</v>
      </c>
      <c r="B10146">
        <v>0</v>
      </c>
      <c r="C10146" t="s">
        <v>9564</v>
      </c>
      <c r="D10146" t="s">
        <v>9565</v>
      </c>
      <c r="E10146" s="32">
        <f t="shared" si="474"/>
        <v>45640</v>
      </c>
      <c r="F10146" s="51">
        <f t="shared" si="475"/>
        <v>0</v>
      </c>
      <c r="G10146" s="33">
        <f t="shared" si="476"/>
        <v>45640</v>
      </c>
    </row>
    <row r="10147" spans="1:7" x14ac:dyDescent="0.45">
      <c r="A10147">
        <v>0</v>
      </c>
      <c r="B10147">
        <v>0</v>
      </c>
      <c r="C10147" t="s">
        <v>9565</v>
      </c>
      <c r="D10147" t="s">
        <v>9566</v>
      </c>
      <c r="E10147" s="32">
        <f t="shared" si="474"/>
        <v>45640</v>
      </c>
      <c r="F10147" s="51">
        <f t="shared" si="475"/>
        <v>2.0833333333333332E-2</v>
      </c>
      <c r="G10147" s="33">
        <f t="shared" si="476"/>
        <v>45640.020833333336</v>
      </c>
    </row>
    <row r="10148" spans="1:7" x14ac:dyDescent="0.45">
      <c r="A10148">
        <v>0</v>
      </c>
      <c r="B10148">
        <v>0</v>
      </c>
      <c r="C10148" t="s">
        <v>9566</v>
      </c>
      <c r="D10148" t="s">
        <v>9567</v>
      </c>
      <c r="E10148" s="32">
        <f t="shared" si="474"/>
        <v>45640</v>
      </c>
      <c r="F10148" s="51">
        <f t="shared" si="475"/>
        <v>4.1666666666666664E-2</v>
      </c>
      <c r="G10148" s="33">
        <f t="shared" si="476"/>
        <v>45640.041666666664</v>
      </c>
    </row>
    <row r="10149" spans="1:7" x14ac:dyDescent="0.45">
      <c r="A10149">
        <v>0</v>
      </c>
      <c r="B10149">
        <v>0</v>
      </c>
      <c r="C10149" t="s">
        <v>9567</v>
      </c>
      <c r="D10149" t="s">
        <v>9568</v>
      </c>
      <c r="E10149" s="32">
        <f t="shared" si="474"/>
        <v>45640</v>
      </c>
      <c r="F10149" s="51">
        <f t="shared" si="475"/>
        <v>6.25E-2</v>
      </c>
      <c r="G10149" s="33">
        <f t="shared" si="476"/>
        <v>45640.0625</v>
      </c>
    </row>
    <row r="10150" spans="1:7" x14ac:dyDescent="0.45">
      <c r="A10150">
        <v>0</v>
      </c>
      <c r="B10150">
        <v>0</v>
      </c>
      <c r="C10150" t="s">
        <v>9568</v>
      </c>
      <c r="D10150" t="s">
        <v>9569</v>
      </c>
      <c r="E10150" s="32">
        <f t="shared" si="474"/>
        <v>45640</v>
      </c>
      <c r="F10150" s="51">
        <f t="shared" si="475"/>
        <v>8.3333333333333329E-2</v>
      </c>
      <c r="G10150" s="33">
        <f t="shared" si="476"/>
        <v>45640.083333333336</v>
      </c>
    </row>
    <row r="10151" spans="1:7" x14ac:dyDescent="0.45">
      <c r="A10151">
        <v>0</v>
      </c>
      <c r="B10151">
        <v>0</v>
      </c>
      <c r="C10151" t="s">
        <v>9569</v>
      </c>
      <c r="D10151" t="s">
        <v>9570</v>
      </c>
      <c r="E10151" s="32">
        <f t="shared" si="474"/>
        <v>45640</v>
      </c>
      <c r="F10151" s="51">
        <f t="shared" si="475"/>
        <v>0.10416666666666667</v>
      </c>
      <c r="G10151" s="33">
        <f t="shared" si="476"/>
        <v>45640.104166666664</v>
      </c>
    </row>
    <row r="10152" spans="1:7" x14ac:dyDescent="0.45">
      <c r="A10152">
        <v>0</v>
      </c>
      <c r="B10152">
        <v>0</v>
      </c>
      <c r="C10152" t="s">
        <v>9570</v>
      </c>
      <c r="D10152" t="s">
        <v>9571</v>
      </c>
      <c r="E10152" s="32">
        <f t="shared" si="474"/>
        <v>45640</v>
      </c>
      <c r="F10152" s="51">
        <f t="shared" si="475"/>
        <v>0.125</v>
      </c>
      <c r="G10152" s="33">
        <f t="shared" si="476"/>
        <v>45640.125</v>
      </c>
    </row>
    <row r="10153" spans="1:7" x14ac:dyDescent="0.45">
      <c r="A10153">
        <v>0</v>
      </c>
      <c r="B10153">
        <v>0</v>
      </c>
      <c r="C10153" t="s">
        <v>9571</v>
      </c>
      <c r="D10153" t="s">
        <v>9572</v>
      </c>
      <c r="E10153" s="32">
        <f t="shared" si="474"/>
        <v>45640</v>
      </c>
      <c r="F10153" s="51">
        <f t="shared" si="475"/>
        <v>0.14583333333333334</v>
      </c>
      <c r="G10153" s="33">
        <f t="shared" si="476"/>
        <v>45640.145833333336</v>
      </c>
    </row>
    <row r="10154" spans="1:7" x14ac:dyDescent="0.45">
      <c r="A10154">
        <v>0</v>
      </c>
      <c r="B10154">
        <v>0</v>
      </c>
      <c r="C10154" t="s">
        <v>9572</v>
      </c>
      <c r="D10154" t="s">
        <v>9573</v>
      </c>
      <c r="E10154" s="32">
        <f t="shared" si="474"/>
        <v>45640</v>
      </c>
      <c r="F10154" s="51">
        <f t="shared" si="475"/>
        <v>0.16666666666666666</v>
      </c>
      <c r="G10154" s="33">
        <f t="shared" si="476"/>
        <v>45640.166666666664</v>
      </c>
    </row>
    <row r="10155" spans="1:7" x14ac:dyDescent="0.45">
      <c r="A10155">
        <v>0</v>
      </c>
      <c r="B10155">
        <v>0</v>
      </c>
      <c r="C10155" t="s">
        <v>9573</v>
      </c>
      <c r="D10155" t="s">
        <v>9574</v>
      </c>
      <c r="E10155" s="32">
        <f t="shared" si="474"/>
        <v>45640</v>
      </c>
      <c r="F10155" s="51">
        <f t="shared" si="475"/>
        <v>0.1875</v>
      </c>
      <c r="G10155" s="33">
        <f t="shared" si="476"/>
        <v>45640.1875</v>
      </c>
    </row>
    <row r="10156" spans="1:7" x14ac:dyDescent="0.45">
      <c r="A10156">
        <v>0</v>
      </c>
      <c r="B10156">
        <v>0</v>
      </c>
      <c r="C10156" t="s">
        <v>9574</v>
      </c>
      <c r="D10156" t="s">
        <v>9575</v>
      </c>
      <c r="E10156" s="32">
        <f t="shared" si="474"/>
        <v>45640</v>
      </c>
      <c r="F10156" s="51">
        <f t="shared" si="475"/>
        <v>0.20833333333333334</v>
      </c>
      <c r="G10156" s="33">
        <f t="shared" si="476"/>
        <v>45640.208333333336</v>
      </c>
    </row>
    <row r="10157" spans="1:7" x14ac:dyDescent="0.45">
      <c r="A10157">
        <v>0</v>
      </c>
      <c r="B10157">
        <v>0</v>
      </c>
      <c r="C10157" t="s">
        <v>9575</v>
      </c>
      <c r="D10157" t="s">
        <v>9576</v>
      </c>
      <c r="E10157" s="32">
        <f t="shared" si="474"/>
        <v>45640</v>
      </c>
      <c r="F10157" s="51">
        <f t="shared" si="475"/>
        <v>0.22916666666666666</v>
      </c>
      <c r="G10157" s="33">
        <f t="shared" si="476"/>
        <v>45640.229166666664</v>
      </c>
    </row>
    <row r="10158" spans="1:7" x14ac:dyDescent="0.45">
      <c r="A10158">
        <v>0</v>
      </c>
      <c r="B10158">
        <v>0</v>
      </c>
      <c r="C10158" t="s">
        <v>9576</v>
      </c>
      <c r="D10158" t="s">
        <v>9577</v>
      </c>
      <c r="E10158" s="32">
        <f t="shared" si="474"/>
        <v>45640</v>
      </c>
      <c r="F10158" s="51">
        <f t="shared" si="475"/>
        <v>0.25</v>
      </c>
      <c r="G10158" s="33">
        <f t="shared" si="476"/>
        <v>45640.25</v>
      </c>
    </row>
    <row r="10159" spans="1:7" x14ac:dyDescent="0.45">
      <c r="A10159">
        <v>0</v>
      </c>
      <c r="B10159">
        <v>0</v>
      </c>
      <c r="C10159" t="s">
        <v>9577</v>
      </c>
      <c r="D10159" t="s">
        <v>9578</v>
      </c>
      <c r="E10159" s="32">
        <f t="shared" si="474"/>
        <v>45640</v>
      </c>
      <c r="F10159" s="51">
        <f t="shared" si="475"/>
        <v>0.27083333333333331</v>
      </c>
      <c r="G10159" s="33">
        <f t="shared" si="476"/>
        <v>45640.270833333336</v>
      </c>
    </row>
    <row r="10160" spans="1:7" x14ac:dyDescent="0.45">
      <c r="A10160">
        <v>0</v>
      </c>
      <c r="B10160">
        <v>0</v>
      </c>
      <c r="C10160" t="s">
        <v>9578</v>
      </c>
      <c r="D10160" t="s">
        <v>9579</v>
      </c>
      <c r="E10160" s="32">
        <f t="shared" si="474"/>
        <v>45640</v>
      </c>
      <c r="F10160" s="51">
        <f t="shared" si="475"/>
        <v>0.29166666666666669</v>
      </c>
      <c r="G10160" s="33">
        <f t="shared" si="476"/>
        <v>45640.291666666664</v>
      </c>
    </row>
    <row r="10161" spans="1:7" x14ac:dyDescent="0.45">
      <c r="A10161">
        <v>0.48249999999999998</v>
      </c>
      <c r="B10161">
        <v>2.88</v>
      </c>
      <c r="C10161" t="s">
        <v>9579</v>
      </c>
      <c r="D10161" t="s">
        <v>9580</v>
      </c>
      <c r="E10161" s="32">
        <f t="shared" si="474"/>
        <v>45640</v>
      </c>
      <c r="F10161" s="51">
        <f t="shared" si="475"/>
        <v>0.3125</v>
      </c>
      <c r="G10161" s="33">
        <f t="shared" si="476"/>
        <v>45640.3125</v>
      </c>
    </row>
    <row r="10162" spans="1:7" x14ac:dyDescent="0.45">
      <c r="A10162">
        <v>3.3700000000000001E-2</v>
      </c>
      <c r="B10162">
        <v>0.2</v>
      </c>
      <c r="C10162" t="s">
        <v>9580</v>
      </c>
      <c r="D10162" t="s">
        <v>9581</v>
      </c>
      <c r="E10162" s="32">
        <f t="shared" si="474"/>
        <v>45640</v>
      </c>
      <c r="F10162" s="51">
        <f t="shared" si="475"/>
        <v>0.33333333333333331</v>
      </c>
      <c r="G10162" s="33">
        <f t="shared" si="476"/>
        <v>45640.333333333336</v>
      </c>
    </row>
    <row r="10163" spans="1:7" x14ac:dyDescent="0.45">
      <c r="A10163">
        <v>1.12E-2</v>
      </c>
      <c r="B10163">
        <v>7.0000000000000007E-2</v>
      </c>
      <c r="C10163" t="s">
        <v>9581</v>
      </c>
      <c r="D10163" t="s">
        <v>9582</v>
      </c>
      <c r="E10163" s="32">
        <f t="shared" si="474"/>
        <v>45640</v>
      </c>
      <c r="F10163" s="51">
        <f t="shared" si="475"/>
        <v>0.35416666666666669</v>
      </c>
      <c r="G10163" s="33">
        <f t="shared" si="476"/>
        <v>45640.354166666664</v>
      </c>
    </row>
    <row r="10164" spans="1:7" x14ac:dyDescent="0.45">
      <c r="A10164">
        <v>7.85E-2</v>
      </c>
      <c r="B10164">
        <v>0.47</v>
      </c>
      <c r="C10164" t="s">
        <v>9582</v>
      </c>
      <c r="D10164" t="s">
        <v>9583</v>
      </c>
      <c r="E10164" s="32">
        <f t="shared" si="474"/>
        <v>45640</v>
      </c>
      <c r="F10164" s="51">
        <f t="shared" si="475"/>
        <v>0.375</v>
      </c>
      <c r="G10164" s="33">
        <f t="shared" si="476"/>
        <v>45640.375</v>
      </c>
    </row>
    <row r="10165" spans="1:7" x14ac:dyDescent="0.45">
      <c r="A10165">
        <v>0</v>
      </c>
      <c r="B10165">
        <v>0</v>
      </c>
      <c r="C10165" t="s">
        <v>9583</v>
      </c>
      <c r="D10165" t="s">
        <v>9584</v>
      </c>
      <c r="E10165" s="32">
        <f t="shared" si="474"/>
        <v>45640</v>
      </c>
      <c r="F10165" s="51">
        <f t="shared" si="475"/>
        <v>0.39583333333333331</v>
      </c>
      <c r="G10165" s="33">
        <f t="shared" si="476"/>
        <v>45640.395833333336</v>
      </c>
    </row>
    <row r="10166" spans="1:7" x14ac:dyDescent="0.45">
      <c r="A10166">
        <v>0.24690000000000001</v>
      </c>
      <c r="B10166">
        <v>1.47</v>
      </c>
      <c r="C10166" t="s">
        <v>9584</v>
      </c>
      <c r="D10166" t="s">
        <v>9585</v>
      </c>
      <c r="E10166" s="32">
        <f t="shared" si="474"/>
        <v>45640</v>
      </c>
      <c r="F10166" s="51">
        <f t="shared" si="475"/>
        <v>0.41666666666666669</v>
      </c>
      <c r="G10166" s="33">
        <f t="shared" si="476"/>
        <v>45640.416666666664</v>
      </c>
    </row>
    <row r="10167" spans="1:7" x14ac:dyDescent="0.45">
      <c r="A10167">
        <v>0</v>
      </c>
      <c r="B10167">
        <v>0</v>
      </c>
      <c r="C10167" t="s">
        <v>9585</v>
      </c>
      <c r="D10167" t="s">
        <v>9586</v>
      </c>
      <c r="E10167" s="32">
        <f t="shared" si="474"/>
        <v>45640</v>
      </c>
      <c r="F10167" s="51">
        <f t="shared" si="475"/>
        <v>0.4375</v>
      </c>
      <c r="G10167" s="33">
        <f t="shared" si="476"/>
        <v>45640.4375</v>
      </c>
    </row>
    <row r="10168" spans="1:7" x14ac:dyDescent="0.45">
      <c r="A10168">
        <v>0</v>
      </c>
      <c r="B10168">
        <v>0</v>
      </c>
      <c r="C10168" t="s">
        <v>9586</v>
      </c>
      <c r="D10168" t="s">
        <v>9587</v>
      </c>
      <c r="E10168" s="32">
        <f t="shared" si="474"/>
        <v>45640</v>
      </c>
      <c r="F10168" s="51">
        <f t="shared" si="475"/>
        <v>0.45833333333333331</v>
      </c>
      <c r="G10168" s="33">
        <f t="shared" si="476"/>
        <v>45640.458333333336</v>
      </c>
    </row>
    <row r="10169" spans="1:7" x14ac:dyDescent="0.45">
      <c r="A10169">
        <v>0.93130000000000002</v>
      </c>
      <c r="B10169">
        <v>5.56</v>
      </c>
      <c r="C10169" t="s">
        <v>9587</v>
      </c>
      <c r="D10169" t="s">
        <v>9588</v>
      </c>
      <c r="E10169" s="32">
        <f t="shared" si="474"/>
        <v>45640</v>
      </c>
      <c r="F10169" s="51">
        <f t="shared" si="475"/>
        <v>0.47916666666666669</v>
      </c>
      <c r="G10169" s="33">
        <f t="shared" si="476"/>
        <v>45640.479166666664</v>
      </c>
    </row>
    <row r="10170" spans="1:7" x14ac:dyDescent="0.45">
      <c r="A10170">
        <v>0.35909999999999997</v>
      </c>
      <c r="B10170">
        <v>2.14</v>
      </c>
      <c r="C10170" t="s">
        <v>9588</v>
      </c>
      <c r="D10170" t="s">
        <v>9589</v>
      </c>
      <c r="E10170" s="32">
        <f t="shared" si="474"/>
        <v>45640</v>
      </c>
      <c r="F10170" s="51">
        <f t="shared" si="475"/>
        <v>0.5</v>
      </c>
      <c r="G10170" s="33">
        <f t="shared" si="476"/>
        <v>45640.5</v>
      </c>
    </row>
    <row r="10171" spans="1:7" x14ac:dyDescent="0.45">
      <c r="A10171">
        <v>0.4264</v>
      </c>
      <c r="B10171">
        <v>2.54</v>
      </c>
      <c r="C10171" t="s">
        <v>9589</v>
      </c>
      <c r="D10171" t="s">
        <v>9590</v>
      </c>
      <c r="E10171" s="32">
        <f t="shared" si="474"/>
        <v>45640</v>
      </c>
      <c r="F10171" s="51">
        <f t="shared" si="475"/>
        <v>0.52083333333333337</v>
      </c>
      <c r="G10171" s="33">
        <f t="shared" si="476"/>
        <v>45640.520833333336</v>
      </c>
    </row>
    <row r="10172" spans="1:7" x14ac:dyDescent="0.45">
      <c r="A10172">
        <v>0.38150000000000001</v>
      </c>
      <c r="B10172">
        <v>2.2799999999999998</v>
      </c>
      <c r="C10172" t="s">
        <v>9590</v>
      </c>
      <c r="D10172" t="s">
        <v>9591</v>
      </c>
      <c r="E10172" s="32">
        <f t="shared" si="474"/>
        <v>45640</v>
      </c>
      <c r="F10172" s="51">
        <f t="shared" si="475"/>
        <v>0.54166666666666663</v>
      </c>
      <c r="G10172" s="33">
        <f t="shared" si="476"/>
        <v>45640.541666666664</v>
      </c>
    </row>
    <row r="10173" spans="1:7" x14ac:dyDescent="0.45">
      <c r="A10173">
        <v>0</v>
      </c>
      <c r="B10173">
        <v>0</v>
      </c>
      <c r="C10173" t="s">
        <v>9591</v>
      </c>
      <c r="D10173" t="s">
        <v>9592</v>
      </c>
      <c r="E10173" s="32">
        <f t="shared" si="474"/>
        <v>45640</v>
      </c>
      <c r="F10173" s="51">
        <f t="shared" si="475"/>
        <v>0.5625</v>
      </c>
      <c r="G10173" s="33">
        <f t="shared" si="476"/>
        <v>45640.5625</v>
      </c>
    </row>
    <row r="10174" spans="1:7" x14ac:dyDescent="0.45">
      <c r="A10174">
        <v>0</v>
      </c>
      <c r="B10174">
        <v>0</v>
      </c>
      <c r="C10174" t="s">
        <v>9592</v>
      </c>
      <c r="D10174" t="s">
        <v>9593</v>
      </c>
      <c r="E10174" s="32">
        <f t="shared" si="474"/>
        <v>45640</v>
      </c>
      <c r="F10174" s="51">
        <f t="shared" si="475"/>
        <v>0.58333333333333337</v>
      </c>
      <c r="G10174" s="33">
        <f t="shared" si="476"/>
        <v>45640.583333333336</v>
      </c>
    </row>
    <row r="10175" spans="1:7" x14ac:dyDescent="0.45">
      <c r="A10175">
        <v>0</v>
      </c>
      <c r="B10175">
        <v>0</v>
      </c>
      <c r="C10175" t="s">
        <v>9593</v>
      </c>
      <c r="D10175" t="s">
        <v>9594</v>
      </c>
      <c r="E10175" s="32">
        <f t="shared" si="474"/>
        <v>45640</v>
      </c>
      <c r="F10175" s="51">
        <f t="shared" si="475"/>
        <v>0.60416666666666663</v>
      </c>
      <c r="G10175" s="33">
        <f t="shared" si="476"/>
        <v>45640.604166666664</v>
      </c>
    </row>
    <row r="10176" spans="1:7" x14ac:dyDescent="0.45">
      <c r="A10176">
        <v>0</v>
      </c>
      <c r="B10176">
        <v>0</v>
      </c>
      <c r="C10176" t="s">
        <v>9594</v>
      </c>
      <c r="D10176" t="s">
        <v>9595</v>
      </c>
      <c r="E10176" s="32">
        <f t="shared" si="474"/>
        <v>45640</v>
      </c>
      <c r="F10176" s="51">
        <f t="shared" si="475"/>
        <v>0.625</v>
      </c>
      <c r="G10176" s="33">
        <f t="shared" si="476"/>
        <v>45640.625</v>
      </c>
    </row>
    <row r="10177" spans="1:7" x14ac:dyDescent="0.45">
      <c r="A10177">
        <v>0</v>
      </c>
      <c r="B10177">
        <v>0</v>
      </c>
      <c r="C10177" t="s">
        <v>9595</v>
      </c>
      <c r="D10177" t="s">
        <v>9596</v>
      </c>
      <c r="E10177" s="32">
        <f t="shared" si="474"/>
        <v>45640</v>
      </c>
      <c r="F10177" s="51">
        <f t="shared" si="475"/>
        <v>0.64583333333333337</v>
      </c>
      <c r="G10177" s="33">
        <f t="shared" si="476"/>
        <v>45640.645833333336</v>
      </c>
    </row>
    <row r="10178" spans="1:7" x14ac:dyDescent="0.45">
      <c r="A10178">
        <v>5.6776</v>
      </c>
      <c r="B10178">
        <v>33.869999999999997</v>
      </c>
      <c r="C10178" t="s">
        <v>9596</v>
      </c>
      <c r="D10178" t="s">
        <v>9597</v>
      </c>
      <c r="E10178" s="32">
        <f t="shared" si="474"/>
        <v>45640</v>
      </c>
      <c r="F10178" s="51">
        <f t="shared" si="475"/>
        <v>0.66666666666666663</v>
      </c>
      <c r="G10178" s="33">
        <f t="shared" si="476"/>
        <v>45640.666666666664</v>
      </c>
    </row>
    <row r="10179" spans="1:7" x14ac:dyDescent="0.45">
      <c r="A10179">
        <v>0.9425</v>
      </c>
      <c r="B10179">
        <v>5.62</v>
      </c>
      <c r="C10179" t="s">
        <v>9597</v>
      </c>
      <c r="D10179" t="s">
        <v>9598</v>
      </c>
      <c r="E10179" s="32">
        <f t="shared" si="474"/>
        <v>45640</v>
      </c>
      <c r="F10179" s="51">
        <f t="shared" si="475"/>
        <v>0.6875</v>
      </c>
      <c r="G10179" s="33">
        <f t="shared" si="476"/>
        <v>45640.6875</v>
      </c>
    </row>
    <row r="10180" spans="1:7" x14ac:dyDescent="0.45">
      <c r="A10180">
        <v>0.87519999999999998</v>
      </c>
      <c r="B10180">
        <v>5.22</v>
      </c>
      <c r="C10180" t="s">
        <v>9598</v>
      </c>
      <c r="D10180" t="s">
        <v>9599</v>
      </c>
      <c r="E10180" s="32">
        <f t="shared" ref="E10180:E10243" si="477">DATE(MID(C10180,2,4),MID(C10180,7,2),MID(C10180,10,2))</f>
        <v>45640</v>
      </c>
      <c r="F10180" s="51">
        <f t="shared" ref="F10180:F10243" si="478">TIME(MID(C10180,13,2),MID(C10180,16,2),0)</f>
        <v>0.70833333333333337</v>
      </c>
      <c r="G10180" s="33">
        <f t="shared" ref="G10180:G10243" si="479">E10180+F10180</f>
        <v>45640.708333333336</v>
      </c>
    </row>
    <row r="10181" spans="1:7" x14ac:dyDescent="0.45">
      <c r="A10181">
        <v>0.63959999999999995</v>
      </c>
      <c r="B10181">
        <v>3.82</v>
      </c>
      <c r="C10181" t="s">
        <v>9599</v>
      </c>
      <c r="D10181" t="s">
        <v>9600</v>
      </c>
      <c r="E10181" s="32">
        <f t="shared" si="477"/>
        <v>45640</v>
      </c>
      <c r="F10181" s="51">
        <f t="shared" si="478"/>
        <v>0.72916666666666663</v>
      </c>
      <c r="G10181" s="33">
        <f t="shared" si="479"/>
        <v>45640.729166666664</v>
      </c>
    </row>
    <row r="10182" spans="1:7" x14ac:dyDescent="0.45">
      <c r="A10182">
        <v>1.0099</v>
      </c>
      <c r="B10182">
        <v>6.02</v>
      </c>
      <c r="C10182" t="s">
        <v>9600</v>
      </c>
      <c r="D10182" t="s">
        <v>9601</v>
      </c>
      <c r="E10182" s="32">
        <f t="shared" si="477"/>
        <v>45640</v>
      </c>
      <c r="F10182" s="51">
        <f t="shared" si="478"/>
        <v>0.75</v>
      </c>
      <c r="G10182" s="33">
        <f t="shared" si="479"/>
        <v>45640.75</v>
      </c>
    </row>
    <row r="10183" spans="1:7" x14ac:dyDescent="0.45">
      <c r="A10183">
        <v>1.0660000000000001</v>
      </c>
      <c r="B10183">
        <v>6.36</v>
      </c>
      <c r="C10183" t="s">
        <v>9601</v>
      </c>
      <c r="D10183" t="s">
        <v>9602</v>
      </c>
      <c r="E10183" s="32">
        <f t="shared" si="477"/>
        <v>45640</v>
      </c>
      <c r="F10183" s="51">
        <f t="shared" si="478"/>
        <v>0.77083333333333337</v>
      </c>
      <c r="G10183" s="33">
        <f t="shared" si="479"/>
        <v>45640.770833333336</v>
      </c>
    </row>
    <row r="10184" spans="1:7" x14ac:dyDescent="0.45">
      <c r="A10184">
        <v>1.7168000000000001</v>
      </c>
      <c r="B10184">
        <v>10.24</v>
      </c>
      <c r="C10184" t="s">
        <v>9602</v>
      </c>
      <c r="D10184" t="s">
        <v>9603</v>
      </c>
      <c r="E10184" s="32">
        <f t="shared" si="477"/>
        <v>45640</v>
      </c>
      <c r="F10184" s="51">
        <f t="shared" si="478"/>
        <v>0.79166666666666663</v>
      </c>
      <c r="G10184" s="33">
        <f t="shared" si="479"/>
        <v>45640.791666666664</v>
      </c>
    </row>
    <row r="10185" spans="1:7" x14ac:dyDescent="0.45">
      <c r="A10185">
        <v>1.0210999999999999</v>
      </c>
      <c r="B10185">
        <v>6.09</v>
      </c>
      <c r="C10185" t="s">
        <v>9603</v>
      </c>
      <c r="D10185" t="s">
        <v>9604</v>
      </c>
      <c r="E10185" s="32">
        <f t="shared" si="477"/>
        <v>45640</v>
      </c>
      <c r="F10185" s="51">
        <f t="shared" si="478"/>
        <v>0.8125</v>
      </c>
      <c r="G10185" s="33">
        <f t="shared" si="479"/>
        <v>45640.8125</v>
      </c>
    </row>
    <row r="10186" spans="1:7" x14ac:dyDescent="0.45">
      <c r="A10186">
        <v>0.57230000000000003</v>
      </c>
      <c r="B10186">
        <v>3.41</v>
      </c>
      <c r="C10186" t="s">
        <v>9604</v>
      </c>
      <c r="D10186" t="s">
        <v>9605</v>
      </c>
      <c r="E10186" s="32">
        <f t="shared" si="477"/>
        <v>45640</v>
      </c>
      <c r="F10186" s="51">
        <f t="shared" si="478"/>
        <v>0.83333333333333337</v>
      </c>
      <c r="G10186" s="33">
        <f t="shared" si="479"/>
        <v>45640.833333333336</v>
      </c>
    </row>
    <row r="10187" spans="1:7" x14ac:dyDescent="0.45">
      <c r="A10187">
        <v>1.3801000000000001</v>
      </c>
      <c r="B10187">
        <v>8.23</v>
      </c>
      <c r="C10187" t="s">
        <v>9605</v>
      </c>
      <c r="D10187" t="s">
        <v>9606</v>
      </c>
      <c r="E10187" s="32">
        <f t="shared" si="477"/>
        <v>45640</v>
      </c>
      <c r="F10187" s="51">
        <f t="shared" si="478"/>
        <v>0.85416666666666663</v>
      </c>
      <c r="G10187" s="33">
        <f t="shared" si="479"/>
        <v>45640.854166666664</v>
      </c>
    </row>
    <row r="10188" spans="1:7" x14ac:dyDescent="0.45">
      <c r="A10188">
        <v>0.72929999999999995</v>
      </c>
      <c r="B10188">
        <v>4.3499999999999996</v>
      </c>
      <c r="C10188" t="s">
        <v>9606</v>
      </c>
      <c r="D10188" t="s">
        <v>9607</v>
      </c>
      <c r="E10188" s="32">
        <f t="shared" si="477"/>
        <v>45640</v>
      </c>
      <c r="F10188" s="51">
        <f t="shared" si="478"/>
        <v>0.875</v>
      </c>
      <c r="G10188" s="33">
        <f t="shared" si="479"/>
        <v>45640.875</v>
      </c>
    </row>
    <row r="10189" spans="1:7" x14ac:dyDescent="0.45">
      <c r="A10189">
        <v>0.65080000000000005</v>
      </c>
      <c r="B10189">
        <v>3.88</v>
      </c>
      <c r="C10189" t="s">
        <v>9607</v>
      </c>
      <c r="D10189" t="s">
        <v>9608</v>
      </c>
      <c r="E10189" s="32">
        <f t="shared" si="477"/>
        <v>45640</v>
      </c>
      <c r="F10189" s="51">
        <f t="shared" si="478"/>
        <v>0.89583333333333337</v>
      </c>
      <c r="G10189" s="33">
        <f t="shared" si="479"/>
        <v>45640.895833333336</v>
      </c>
    </row>
    <row r="10190" spans="1:7" x14ac:dyDescent="0.45">
      <c r="A10190">
        <v>0</v>
      </c>
      <c r="B10190">
        <v>0</v>
      </c>
      <c r="C10190" t="s">
        <v>9608</v>
      </c>
      <c r="D10190" t="s">
        <v>9609</v>
      </c>
      <c r="E10190" s="32">
        <f t="shared" si="477"/>
        <v>45640</v>
      </c>
      <c r="F10190" s="51">
        <f t="shared" si="478"/>
        <v>0.91666666666666663</v>
      </c>
      <c r="G10190" s="33">
        <f t="shared" si="479"/>
        <v>45640.916666666664</v>
      </c>
    </row>
    <row r="10191" spans="1:7" x14ac:dyDescent="0.45">
      <c r="A10191">
        <v>0.17949999999999999</v>
      </c>
      <c r="B10191">
        <v>1.07</v>
      </c>
      <c r="C10191" t="s">
        <v>9609</v>
      </c>
      <c r="D10191" t="s">
        <v>9610</v>
      </c>
      <c r="E10191" s="32">
        <f t="shared" si="477"/>
        <v>45640</v>
      </c>
      <c r="F10191" s="51">
        <f t="shared" si="478"/>
        <v>0.9375</v>
      </c>
      <c r="G10191" s="33">
        <f t="shared" si="479"/>
        <v>45640.9375</v>
      </c>
    </row>
    <row r="10192" spans="1:7" x14ac:dyDescent="0.45">
      <c r="A10192">
        <v>0</v>
      </c>
      <c r="B10192">
        <v>0</v>
      </c>
      <c r="C10192" t="s">
        <v>9610</v>
      </c>
      <c r="D10192" t="s">
        <v>9611</v>
      </c>
      <c r="E10192" s="32">
        <f t="shared" si="477"/>
        <v>45640</v>
      </c>
      <c r="F10192" s="51">
        <f t="shared" si="478"/>
        <v>0.95833333333333337</v>
      </c>
      <c r="G10192" s="33">
        <f t="shared" si="479"/>
        <v>45640.958333333336</v>
      </c>
    </row>
    <row r="10193" spans="1:7" x14ac:dyDescent="0.45">
      <c r="A10193">
        <v>0</v>
      </c>
      <c r="B10193">
        <v>0</v>
      </c>
      <c r="C10193" t="s">
        <v>9611</v>
      </c>
      <c r="D10193" t="s">
        <v>9612</v>
      </c>
      <c r="E10193" s="32">
        <f t="shared" si="477"/>
        <v>45640</v>
      </c>
      <c r="F10193" s="51">
        <f t="shared" si="478"/>
        <v>0.97916666666666663</v>
      </c>
      <c r="G10193" s="33">
        <f t="shared" si="479"/>
        <v>45640.979166666664</v>
      </c>
    </row>
    <row r="10194" spans="1:7" x14ac:dyDescent="0.45">
      <c r="A10194">
        <v>0</v>
      </c>
      <c r="B10194">
        <v>0</v>
      </c>
      <c r="C10194" t="s">
        <v>9612</v>
      </c>
      <c r="D10194" t="s">
        <v>9613</v>
      </c>
      <c r="E10194" s="32">
        <f t="shared" si="477"/>
        <v>45641</v>
      </c>
      <c r="F10194" s="51">
        <f t="shared" si="478"/>
        <v>0</v>
      </c>
      <c r="G10194" s="33">
        <f t="shared" si="479"/>
        <v>45641</v>
      </c>
    </row>
    <row r="10195" spans="1:7" x14ac:dyDescent="0.45">
      <c r="A10195">
        <v>0</v>
      </c>
      <c r="B10195">
        <v>0</v>
      </c>
      <c r="C10195" t="s">
        <v>9613</v>
      </c>
      <c r="D10195" t="s">
        <v>9614</v>
      </c>
      <c r="E10195" s="32">
        <f t="shared" si="477"/>
        <v>45641</v>
      </c>
      <c r="F10195" s="51">
        <f t="shared" si="478"/>
        <v>2.0833333333333332E-2</v>
      </c>
      <c r="G10195" s="33">
        <f t="shared" si="479"/>
        <v>45641.020833333336</v>
      </c>
    </row>
    <row r="10196" spans="1:7" x14ac:dyDescent="0.45">
      <c r="A10196">
        <v>0</v>
      </c>
      <c r="B10196">
        <v>0</v>
      </c>
      <c r="C10196" t="s">
        <v>9614</v>
      </c>
      <c r="D10196" t="s">
        <v>9615</v>
      </c>
      <c r="E10196" s="32">
        <f t="shared" si="477"/>
        <v>45641</v>
      </c>
      <c r="F10196" s="51">
        <f t="shared" si="478"/>
        <v>4.1666666666666664E-2</v>
      </c>
      <c r="G10196" s="33">
        <f t="shared" si="479"/>
        <v>45641.041666666664</v>
      </c>
    </row>
    <row r="10197" spans="1:7" x14ac:dyDescent="0.45">
      <c r="A10197">
        <v>0</v>
      </c>
      <c r="B10197">
        <v>0</v>
      </c>
      <c r="C10197" t="s">
        <v>9615</v>
      </c>
      <c r="D10197" t="s">
        <v>9616</v>
      </c>
      <c r="E10197" s="32">
        <f t="shared" si="477"/>
        <v>45641</v>
      </c>
      <c r="F10197" s="51">
        <f t="shared" si="478"/>
        <v>6.25E-2</v>
      </c>
      <c r="G10197" s="33">
        <f t="shared" si="479"/>
        <v>45641.0625</v>
      </c>
    </row>
    <row r="10198" spans="1:7" x14ac:dyDescent="0.45">
      <c r="A10198">
        <v>0</v>
      </c>
      <c r="B10198">
        <v>0</v>
      </c>
      <c r="C10198" t="s">
        <v>9616</v>
      </c>
      <c r="D10198" t="s">
        <v>9617</v>
      </c>
      <c r="E10198" s="32">
        <f t="shared" si="477"/>
        <v>45641</v>
      </c>
      <c r="F10198" s="51">
        <f t="shared" si="478"/>
        <v>8.3333333333333329E-2</v>
      </c>
      <c r="G10198" s="33">
        <f t="shared" si="479"/>
        <v>45641.083333333336</v>
      </c>
    </row>
    <row r="10199" spans="1:7" x14ac:dyDescent="0.45">
      <c r="A10199">
        <v>0</v>
      </c>
      <c r="B10199">
        <v>0</v>
      </c>
      <c r="C10199" t="s">
        <v>9617</v>
      </c>
      <c r="D10199" t="s">
        <v>9618</v>
      </c>
      <c r="E10199" s="32">
        <f t="shared" si="477"/>
        <v>45641</v>
      </c>
      <c r="F10199" s="51">
        <f t="shared" si="478"/>
        <v>0.10416666666666667</v>
      </c>
      <c r="G10199" s="33">
        <f t="shared" si="479"/>
        <v>45641.104166666664</v>
      </c>
    </row>
    <row r="10200" spans="1:7" x14ac:dyDescent="0.45">
      <c r="A10200">
        <v>0</v>
      </c>
      <c r="B10200">
        <v>0</v>
      </c>
      <c r="C10200" t="s">
        <v>9618</v>
      </c>
      <c r="D10200" t="s">
        <v>9619</v>
      </c>
      <c r="E10200" s="32">
        <f t="shared" si="477"/>
        <v>45641</v>
      </c>
      <c r="F10200" s="51">
        <f t="shared" si="478"/>
        <v>0.125</v>
      </c>
      <c r="G10200" s="33">
        <f t="shared" si="479"/>
        <v>45641.125</v>
      </c>
    </row>
    <row r="10201" spans="1:7" x14ac:dyDescent="0.45">
      <c r="A10201">
        <v>0</v>
      </c>
      <c r="B10201">
        <v>0</v>
      </c>
      <c r="C10201" t="s">
        <v>9619</v>
      </c>
      <c r="D10201" t="s">
        <v>9620</v>
      </c>
      <c r="E10201" s="32">
        <f t="shared" si="477"/>
        <v>45641</v>
      </c>
      <c r="F10201" s="51">
        <f t="shared" si="478"/>
        <v>0.14583333333333334</v>
      </c>
      <c r="G10201" s="33">
        <f t="shared" si="479"/>
        <v>45641.145833333336</v>
      </c>
    </row>
    <row r="10202" spans="1:7" x14ac:dyDescent="0.45">
      <c r="A10202">
        <v>0</v>
      </c>
      <c r="B10202">
        <v>0</v>
      </c>
      <c r="C10202" t="s">
        <v>9620</v>
      </c>
      <c r="D10202" t="s">
        <v>9621</v>
      </c>
      <c r="E10202" s="32">
        <f t="shared" si="477"/>
        <v>45641</v>
      </c>
      <c r="F10202" s="51">
        <f t="shared" si="478"/>
        <v>0.16666666666666666</v>
      </c>
      <c r="G10202" s="33">
        <f t="shared" si="479"/>
        <v>45641.166666666664</v>
      </c>
    </row>
    <row r="10203" spans="1:7" x14ac:dyDescent="0.45">
      <c r="A10203">
        <v>0</v>
      </c>
      <c r="B10203">
        <v>0</v>
      </c>
      <c r="C10203" t="s">
        <v>9621</v>
      </c>
      <c r="D10203" t="s">
        <v>9622</v>
      </c>
      <c r="E10203" s="32">
        <f t="shared" si="477"/>
        <v>45641</v>
      </c>
      <c r="F10203" s="51">
        <f t="shared" si="478"/>
        <v>0.1875</v>
      </c>
      <c r="G10203" s="33">
        <f t="shared" si="479"/>
        <v>45641.1875</v>
      </c>
    </row>
    <row r="10204" spans="1:7" x14ac:dyDescent="0.45">
      <c r="A10204">
        <v>0</v>
      </c>
      <c r="B10204">
        <v>0</v>
      </c>
      <c r="C10204" t="s">
        <v>9622</v>
      </c>
      <c r="D10204" t="s">
        <v>9623</v>
      </c>
      <c r="E10204" s="32">
        <f t="shared" si="477"/>
        <v>45641</v>
      </c>
      <c r="F10204" s="51">
        <f t="shared" si="478"/>
        <v>0.20833333333333334</v>
      </c>
      <c r="G10204" s="33">
        <f t="shared" si="479"/>
        <v>45641.208333333336</v>
      </c>
    </row>
    <row r="10205" spans="1:7" x14ac:dyDescent="0.45">
      <c r="A10205">
        <v>0</v>
      </c>
      <c r="B10205">
        <v>0</v>
      </c>
      <c r="C10205" t="s">
        <v>9623</v>
      </c>
      <c r="D10205" t="s">
        <v>9624</v>
      </c>
      <c r="E10205" s="32">
        <f t="shared" si="477"/>
        <v>45641</v>
      </c>
      <c r="F10205" s="51">
        <f t="shared" si="478"/>
        <v>0.22916666666666666</v>
      </c>
      <c r="G10205" s="33">
        <f t="shared" si="479"/>
        <v>45641.229166666664</v>
      </c>
    </row>
    <row r="10206" spans="1:7" x14ac:dyDescent="0.45">
      <c r="A10206">
        <v>0</v>
      </c>
      <c r="B10206">
        <v>0</v>
      </c>
      <c r="C10206" t="s">
        <v>9624</v>
      </c>
      <c r="D10206" t="s">
        <v>9625</v>
      </c>
      <c r="E10206" s="32">
        <f t="shared" si="477"/>
        <v>45641</v>
      </c>
      <c r="F10206" s="51">
        <f t="shared" si="478"/>
        <v>0.25</v>
      </c>
      <c r="G10206" s="33">
        <f t="shared" si="479"/>
        <v>45641.25</v>
      </c>
    </row>
    <row r="10207" spans="1:7" x14ac:dyDescent="0.45">
      <c r="A10207">
        <v>0</v>
      </c>
      <c r="B10207">
        <v>0</v>
      </c>
      <c r="C10207" t="s">
        <v>9625</v>
      </c>
      <c r="D10207" t="s">
        <v>9626</v>
      </c>
      <c r="E10207" s="32">
        <f t="shared" si="477"/>
        <v>45641</v>
      </c>
      <c r="F10207" s="51">
        <f t="shared" si="478"/>
        <v>0.27083333333333331</v>
      </c>
      <c r="G10207" s="33">
        <f t="shared" si="479"/>
        <v>45641.270833333336</v>
      </c>
    </row>
    <row r="10208" spans="1:7" x14ac:dyDescent="0.45">
      <c r="A10208">
        <v>0</v>
      </c>
      <c r="B10208">
        <v>0</v>
      </c>
      <c r="C10208" t="s">
        <v>9626</v>
      </c>
      <c r="D10208" t="s">
        <v>9627</v>
      </c>
      <c r="E10208" s="32">
        <f t="shared" si="477"/>
        <v>45641</v>
      </c>
      <c r="F10208" s="51">
        <f t="shared" si="478"/>
        <v>0.29166666666666669</v>
      </c>
      <c r="G10208" s="33">
        <f t="shared" si="479"/>
        <v>45641.291666666664</v>
      </c>
    </row>
    <row r="10209" spans="1:7" x14ac:dyDescent="0.45">
      <c r="A10209">
        <v>0.39269999999999999</v>
      </c>
      <c r="B10209">
        <v>2.34</v>
      </c>
      <c r="C10209" t="s">
        <v>9627</v>
      </c>
      <c r="D10209" t="s">
        <v>9628</v>
      </c>
      <c r="E10209" s="32">
        <f t="shared" si="477"/>
        <v>45641</v>
      </c>
      <c r="F10209" s="51">
        <f t="shared" si="478"/>
        <v>0.3125</v>
      </c>
      <c r="G10209" s="33">
        <f t="shared" si="479"/>
        <v>45641.3125</v>
      </c>
    </row>
    <row r="10210" spans="1:7" x14ac:dyDescent="0.45">
      <c r="A10210">
        <v>0</v>
      </c>
      <c r="B10210">
        <v>0</v>
      </c>
      <c r="C10210" t="s">
        <v>9628</v>
      </c>
      <c r="D10210" t="s">
        <v>9629</v>
      </c>
      <c r="E10210" s="32">
        <f t="shared" si="477"/>
        <v>45641</v>
      </c>
      <c r="F10210" s="51">
        <f t="shared" si="478"/>
        <v>0.33333333333333331</v>
      </c>
      <c r="G10210" s="33">
        <f t="shared" si="479"/>
        <v>45641.333333333336</v>
      </c>
    </row>
    <row r="10211" spans="1:7" x14ac:dyDescent="0.45">
      <c r="A10211">
        <v>0.35909999999999997</v>
      </c>
      <c r="B10211">
        <v>2.14</v>
      </c>
      <c r="C10211" t="s">
        <v>9629</v>
      </c>
      <c r="D10211" t="s">
        <v>9630</v>
      </c>
      <c r="E10211" s="32">
        <f t="shared" si="477"/>
        <v>45641</v>
      </c>
      <c r="F10211" s="51">
        <f t="shared" si="478"/>
        <v>0.35416666666666669</v>
      </c>
      <c r="G10211" s="33">
        <f t="shared" si="479"/>
        <v>45641.354166666664</v>
      </c>
    </row>
    <row r="10212" spans="1:7" x14ac:dyDescent="0.45">
      <c r="A10212">
        <v>0</v>
      </c>
      <c r="B10212">
        <v>0</v>
      </c>
      <c r="C10212" t="s">
        <v>9630</v>
      </c>
      <c r="D10212" t="s">
        <v>9631</v>
      </c>
      <c r="E10212" s="32">
        <f t="shared" si="477"/>
        <v>45641</v>
      </c>
      <c r="F10212" s="51">
        <f t="shared" si="478"/>
        <v>0.375</v>
      </c>
      <c r="G10212" s="33">
        <f t="shared" si="479"/>
        <v>45641.375</v>
      </c>
    </row>
    <row r="10213" spans="1:7" x14ac:dyDescent="0.45">
      <c r="A10213">
        <v>0</v>
      </c>
      <c r="B10213">
        <v>0</v>
      </c>
      <c r="C10213" t="s">
        <v>9631</v>
      </c>
      <c r="D10213" t="s">
        <v>9632</v>
      </c>
      <c r="E10213" s="32">
        <f t="shared" si="477"/>
        <v>45641</v>
      </c>
      <c r="F10213" s="51">
        <f t="shared" si="478"/>
        <v>0.39583333333333331</v>
      </c>
      <c r="G10213" s="33">
        <f t="shared" si="479"/>
        <v>45641.395833333336</v>
      </c>
    </row>
    <row r="10214" spans="1:7" x14ac:dyDescent="0.45">
      <c r="A10214">
        <v>0</v>
      </c>
      <c r="B10214">
        <v>0</v>
      </c>
      <c r="C10214" t="s">
        <v>9632</v>
      </c>
      <c r="D10214" t="s">
        <v>9633</v>
      </c>
      <c r="E10214" s="32">
        <f t="shared" si="477"/>
        <v>45641</v>
      </c>
      <c r="F10214" s="51">
        <f t="shared" si="478"/>
        <v>0.41666666666666669</v>
      </c>
      <c r="G10214" s="33">
        <f t="shared" si="479"/>
        <v>45641.416666666664</v>
      </c>
    </row>
    <row r="10215" spans="1:7" x14ac:dyDescent="0.45">
      <c r="A10215">
        <v>0</v>
      </c>
      <c r="B10215">
        <v>0</v>
      </c>
      <c r="C10215" t="s">
        <v>9633</v>
      </c>
      <c r="D10215" t="s">
        <v>9634</v>
      </c>
      <c r="E10215" s="32">
        <f t="shared" si="477"/>
        <v>45641</v>
      </c>
      <c r="F10215" s="51">
        <f t="shared" si="478"/>
        <v>0.4375</v>
      </c>
      <c r="G10215" s="33">
        <f t="shared" si="479"/>
        <v>45641.4375</v>
      </c>
    </row>
    <row r="10216" spans="1:7" x14ac:dyDescent="0.45">
      <c r="A10216">
        <v>0</v>
      </c>
      <c r="B10216">
        <v>0</v>
      </c>
      <c r="C10216" t="s">
        <v>9634</v>
      </c>
      <c r="D10216" t="s">
        <v>9635</v>
      </c>
      <c r="E10216" s="32">
        <f t="shared" si="477"/>
        <v>45641</v>
      </c>
      <c r="F10216" s="51">
        <f t="shared" si="478"/>
        <v>0.45833333333333331</v>
      </c>
      <c r="G10216" s="33">
        <f t="shared" si="479"/>
        <v>45641.458333333336</v>
      </c>
    </row>
    <row r="10217" spans="1:7" x14ac:dyDescent="0.45">
      <c r="A10217">
        <v>0</v>
      </c>
      <c r="B10217">
        <v>0</v>
      </c>
      <c r="C10217" t="s">
        <v>9635</v>
      </c>
      <c r="D10217" t="s">
        <v>9636</v>
      </c>
      <c r="E10217" s="32">
        <f t="shared" si="477"/>
        <v>45641</v>
      </c>
      <c r="F10217" s="51">
        <f t="shared" si="478"/>
        <v>0.47916666666666669</v>
      </c>
      <c r="G10217" s="33">
        <f t="shared" si="479"/>
        <v>45641.479166666664</v>
      </c>
    </row>
    <row r="10218" spans="1:7" x14ac:dyDescent="0.45">
      <c r="A10218">
        <v>0</v>
      </c>
      <c r="B10218">
        <v>0</v>
      </c>
      <c r="C10218" t="s">
        <v>9636</v>
      </c>
      <c r="D10218" t="s">
        <v>9637</v>
      </c>
      <c r="E10218" s="32">
        <f t="shared" si="477"/>
        <v>45641</v>
      </c>
      <c r="F10218" s="51">
        <f t="shared" si="478"/>
        <v>0.5</v>
      </c>
      <c r="G10218" s="33">
        <f t="shared" si="479"/>
        <v>45641.5</v>
      </c>
    </row>
    <row r="10219" spans="1:7" x14ac:dyDescent="0.45">
      <c r="A10219">
        <v>5.3859000000000004</v>
      </c>
      <c r="B10219">
        <v>32.130000000000003</v>
      </c>
      <c r="C10219" t="s">
        <v>9637</v>
      </c>
      <c r="D10219" t="s">
        <v>9638</v>
      </c>
      <c r="E10219" s="32">
        <f t="shared" si="477"/>
        <v>45641</v>
      </c>
      <c r="F10219" s="51">
        <f t="shared" si="478"/>
        <v>0.52083333333333337</v>
      </c>
      <c r="G10219" s="33">
        <f t="shared" si="479"/>
        <v>45641.520833333336</v>
      </c>
    </row>
    <row r="10220" spans="1:7" x14ac:dyDescent="0.45">
      <c r="A10220">
        <v>1.1445000000000001</v>
      </c>
      <c r="B10220">
        <v>6.83</v>
      </c>
      <c r="C10220" t="s">
        <v>9638</v>
      </c>
      <c r="D10220" t="s">
        <v>9639</v>
      </c>
      <c r="E10220" s="32">
        <f t="shared" si="477"/>
        <v>45641</v>
      </c>
      <c r="F10220" s="51">
        <f t="shared" si="478"/>
        <v>0.54166666666666663</v>
      </c>
      <c r="G10220" s="33">
        <f t="shared" si="479"/>
        <v>45641.541666666664</v>
      </c>
    </row>
    <row r="10221" spans="1:7" x14ac:dyDescent="0.45">
      <c r="A10221">
        <v>1.0099</v>
      </c>
      <c r="B10221">
        <v>6.02</v>
      </c>
      <c r="C10221" t="s">
        <v>9639</v>
      </c>
      <c r="D10221" t="s">
        <v>9640</v>
      </c>
      <c r="E10221" s="32">
        <f t="shared" si="477"/>
        <v>45641</v>
      </c>
      <c r="F10221" s="51">
        <f t="shared" si="478"/>
        <v>0.5625</v>
      </c>
      <c r="G10221" s="33">
        <f t="shared" si="479"/>
        <v>45641.5625</v>
      </c>
    </row>
    <row r="10222" spans="1:7" x14ac:dyDescent="0.45">
      <c r="A10222">
        <v>1.0995999999999999</v>
      </c>
      <c r="B10222">
        <v>6.56</v>
      </c>
      <c r="C10222" t="s">
        <v>9640</v>
      </c>
      <c r="D10222" t="s">
        <v>9641</v>
      </c>
      <c r="E10222" s="32">
        <f t="shared" si="477"/>
        <v>45641</v>
      </c>
      <c r="F10222" s="51">
        <f t="shared" si="478"/>
        <v>0.58333333333333337</v>
      </c>
      <c r="G10222" s="33">
        <f t="shared" si="479"/>
        <v>45641.583333333336</v>
      </c>
    </row>
    <row r="10223" spans="1:7" x14ac:dyDescent="0.45">
      <c r="A10223">
        <v>0.5161</v>
      </c>
      <c r="B10223">
        <v>3.08</v>
      </c>
      <c r="C10223" t="s">
        <v>9641</v>
      </c>
      <c r="D10223" t="s">
        <v>9642</v>
      </c>
      <c r="E10223" s="32">
        <f t="shared" si="477"/>
        <v>45641</v>
      </c>
      <c r="F10223" s="51">
        <f t="shared" si="478"/>
        <v>0.60416666666666663</v>
      </c>
      <c r="G10223" s="33">
        <f t="shared" si="479"/>
        <v>45641.604166666664</v>
      </c>
    </row>
    <row r="10224" spans="1:7" x14ac:dyDescent="0.45">
      <c r="A10224">
        <v>0.54979999999999996</v>
      </c>
      <c r="B10224">
        <v>3.28</v>
      </c>
      <c r="C10224" t="s">
        <v>9642</v>
      </c>
      <c r="D10224" t="s">
        <v>9643</v>
      </c>
      <c r="E10224" s="32">
        <f t="shared" si="477"/>
        <v>45641</v>
      </c>
      <c r="F10224" s="51">
        <f t="shared" si="478"/>
        <v>0.625</v>
      </c>
      <c r="G10224" s="33">
        <f t="shared" si="479"/>
        <v>45641.625</v>
      </c>
    </row>
    <row r="10225" spans="1:7" x14ac:dyDescent="0.45">
      <c r="A10225">
        <v>0.53859999999999997</v>
      </c>
      <c r="B10225">
        <v>3.21</v>
      </c>
      <c r="C10225" t="s">
        <v>9643</v>
      </c>
      <c r="D10225" t="s">
        <v>9644</v>
      </c>
      <c r="E10225" s="32">
        <f t="shared" si="477"/>
        <v>45641</v>
      </c>
      <c r="F10225" s="51">
        <f t="shared" si="478"/>
        <v>0.64583333333333337</v>
      </c>
      <c r="G10225" s="33">
        <f t="shared" si="479"/>
        <v>45641.645833333336</v>
      </c>
    </row>
    <row r="10226" spans="1:7" x14ac:dyDescent="0.45">
      <c r="A10226">
        <v>0.52739999999999998</v>
      </c>
      <c r="B10226">
        <v>3.15</v>
      </c>
      <c r="C10226" t="s">
        <v>9644</v>
      </c>
      <c r="D10226" t="s">
        <v>9645</v>
      </c>
      <c r="E10226" s="32">
        <f t="shared" si="477"/>
        <v>45641</v>
      </c>
      <c r="F10226" s="51">
        <f t="shared" si="478"/>
        <v>0.66666666666666663</v>
      </c>
      <c r="G10226" s="33">
        <f t="shared" si="479"/>
        <v>45641.666666666664</v>
      </c>
    </row>
    <row r="10227" spans="1:7" x14ac:dyDescent="0.45">
      <c r="A10227">
        <v>0.56100000000000005</v>
      </c>
      <c r="B10227">
        <v>3.35</v>
      </c>
      <c r="C10227" t="s">
        <v>9645</v>
      </c>
      <c r="D10227" t="s">
        <v>9646</v>
      </c>
      <c r="E10227" s="32">
        <f t="shared" si="477"/>
        <v>45641</v>
      </c>
      <c r="F10227" s="51">
        <f t="shared" si="478"/>
        <v>0.6875</v>
      </c>
      <c r="G10227" s="33">
        <f t="shared" si="479"/>
        <v>45641.6875</v>
      </c>
    </row>
    <row r="10228" spans="1:7" x14ac:dyDescent="0.45">
      <c r="A10228">
        <v>0.50490000000000002</v>
      </c>
      <c r="B10228">
        <v>3.01</v>
      </c>
      <c r="C10228" t="s">
        <v>9646</v>
      </c>
      <c r="D10228" t="s">
        <v>9647</v>
      </c>
      <c r="E10228" s="32">
        <f t="shared" si="477"/>
        <v>45641</v>
      </c>
      <c r="F10228" s="51">
        <f t="shared" si="478"/>
        <v>0.70833333333333337</v>
      </c>
      <c r="G10228" s="33">
        <f t="shared" si="479"/>
        <v>45641.708333333336</v>
      </c>
    </row>
    <row r="10229" spans="1:7" x14ac:dyDescent="0.45">
      <c r="A10229">
        <v>0.72929999999999995</v>
      </c>
      <c r="B10229">
        <v>4.3499999999999996</v>
      </c>
      <c r="C10229" t="s">
        <v>9647</v>
      </c>
      <c r="D10229" t="s">
        <v>9648</v>
      </c>
      <c r="E10229" s="32">
        <f t="shared" si="477"/>
        <v>45641</v>
      </c>
      <c r="F10229" s="51">
        <f t="shared" si="478"/>
        <v>0.72916666666666663</v>
      </c>
      <c r="G10229" s="33">
        <f t="shared" si="479"/>
        <v>45641.729166666664</v>
      </c>
    </row>
    <row r="10230" spans="1:7" x14ac:dyDescent="0.45">
      <c r="A10230">
        <v>0.9425</v>
      </c>
      <c r="B10230">
        <v>5.62</v>
      </c>
      <c r="C10230" t="s">
        <v>9648</v>
      </c>
      <c r="D10230" t="s">
        <v>9649</v>
      </c>
      <c r="E10230" s="32">
        <f t="shared" si="477"/>
        <v>45641</v>
      </c>
      <c r="F10230" s="51">
        <f t="shared" si="478"/>
        <v>0.75</v>
      </c>
      <c r="G10230" s="33">
        <f t="shared" si="479"/>
        <v>45641.75</v>
      </c>
    </row>
    <row r="10231" spans="1:7" x14ac:dyDescent="0.45">
      <c r="A10231">
        <v>0.9425</v>
      </c>
      <c r="B10231">
        <v>5.62</v>
      </c>
      <c r="C10231" t="s">
        <v>9649</v>
      </c>
      <c r="D10231" t="s">
        <v>9650</v>
      </c>
      <c r="E10231" s="32">
        <f t="shared" si="477"/>
        <v>45641</v>
      </c>
      <c r="F10231" s="51">
        <f t="shared" si="478"/>
        <v>0.77083333333333337</v>
      </c>
      <c r="G10231" s="33">
        <f t="shared" si="479"/>
        <v>45641.770833333336</v>
      </c>
    </row>
    <row r="10232" spans="1:7" x14ac:dyDescent="0.45">
      <c r="A10232">
        <v>0.72929999999999995</v>
      </c>
      <c r="B10232">
        <v>4.3499999999999996</v>
      </c>
      <c r="C10232" t="s">
        <v>9650</v>
      </c>
      <c r="D10232" t="s">
        <v>9651</v>
      </c>
      <c r="E10232" s="32">
        <f t="shared" si="477"/>
        <v>45641</v>
      </c>
      <c r="F10232" s="51">
        <f t="shared" si="478"/>
        <v>0.79166666666666663</v>
      </c>
      <c r="G10232" s="33">
        <f t="shared" si="479"/>
        <v>45641.791666666664</v>
      </c>
    </row>
    <row r="10233" spans="1:7" x14ac:dyDescent="0.45">
      <c r="A10233">
        <v>0.8528</v>
      </c>
      <c r="B10233">
        <v>5.09</v>
      </c>
      <c r="C10233" t="s">
        <v>9651</v>
      </c>
      <c r="D10233" t="s">
        <v>9652</v>
      </c>
      <c r="E10233" s="32">
        <f t="shared" si="477"/>
        <v>45641</v>
      </c>
      <c r="F10233" s="51">
        <f t="shared" si="478"/>
        <v>0.8125</v>
      </c>
      <c r="G10233" s="33">
        <f t="shared" si="479"/>
        <v>45641.8125</v>
      </c>
    </row>
    <row r="10234" spans="1:7" x14ac:dyDescent="0.45">
      <c r="A10234">
        <v>1.1669</v>
      </c>
      <c r="B10234">
        <v>6.96</v>
      </c>
      <c r="C10234" t="s">
        <v>9652</v>
      </c>
      <c r="D10234" t="s">
        <v>9653</v>
      </c>
      <c r="E10234" s="32">
        <f t="shared" si="477"/>
        <v>45641</v>
      </c>
      <c r="F10234" s="51">
        <f t="shared" si="478"/>
        <v>0.83333333333333337</v>
      </c>
      <c r="G10234" s="33">
        <f t="shared" si="479"/>
        <v>45641.833333333336</v>
      </c>
    </row>
    <row r="10235" spans="1:7" x14ac:dyDescent="0.45">
      <c r="A10235">
        <v>0.93130000000000002</v>
      </c>
      <c r="B10235">
        <v>5.56</v>
      </c>
      <c r="C10235" t="s">
        <v>9653</v>
      </c>
      <c r="D10235" t="s">
        <v>9654</v>
      </c>
      <c r="E10235" s="32">
        <f t="shared" si="477"/>
        <v>45641</v>
      </c>
      <c r="F10235" s="51">
        <f t="shared" si="478"/>
        <v>0.85416666666666663</v>
      </c>
      <c r="G10235" s="33">
        <f t="shared" si="479"/>
        <v>45641.854166666664</v>
      </c>
    </row>
    <row r="10236" spans="1:7" x14ac:dyDescent="0.45">
      <c r="A10236">
        <v>0</v>
      </c>
      <c r="B10236">
        <v>0</v>
      </c>
      <c r="C10236" t="s">
        <v>9654</v>
      </c>
      <c r="D10236" t="s">
        <v>9655</v>
      </c>
      <c r="E10236" s="32">
        <f t="shared" si="477"/>
        <v>45641</v>
      </c>
      <c r="F10236" s="51">
        <f t="shared" si="478"/>
        <v>0.875</v>
      </c>
      <c r="G10236" s="33">
        <f t="shared" si="479"/>
        <v>45641.875</v>
      </c>
    </row>
    <row r="10237" spans="1:7" x14ac:dyDescent="0.45">
      <c r="A10237">
        <v>0.1459</v>
      </c>
      <c r="B10237">
        <v>0.87</v>
      </c>
      <c r="C10237" t="s">
        <v>9655</v>
      </c>
      <c r="D10237" t="s">
        <v>9656</v>
      </c>
      <c r="E10237" s="32">
        <f t="shared" si="477"/>
        <v>45641</v>
      </c>
      <c r="F10237" s="51">
        <f t="shared" si="478"/>
        <v>0.89583333333333337</v>
      </c>
      <c r="G10237" s="33">
        <f t="shared" si="479"/>
        <v>45641.895833333336</v>
      </c>
    </row>
    <row r="10238" spans="1:7" x14ac:dyDescent="0.45">
      <c r="A10238">
        <v>0.49370000000000003</v>
      </c>
      <c r="B10238">
        <v>2.95</v>
      </c>
      <c r="C10238" t="s">
        <v>9656</v>
      </c>
      <c r="D10238" t="s">
        <v>9657</v>
      </c>
      <c r="E10238" s="32">
        <f t="shared" si="477"/>
        <v>45641</v>
      </c>
      <c r="F10238" s="51">
        <f t="shared" si="478"/>
        <v>0.91666666666666663</v>
      </c>
      <c r="G10238" s="33">
        <f t="shared" si="479"/>
        <v>45641.916666666664</v>
      </c>
    </row>
    <row r="10239" spans="1:7" x14ac:dyDescent="0.45">
      <c r="A10239">
        <v>0.59470000000000001</v>
      </c>
      <c r="B10239">
        <v>3.55</v>
      </c>
      <c r="C10239" t="s">
        <v>9657</v>
      </c>
      <c r="D10239" t="s">
        <v>9658</v>
      </c>
      <c r="E10239" s="32">
        <f t="shared" si="477"/>
        <v>45641</v>
      </c>
      <c r="F10239" s="51">
        <f t="shared" si="478"/>
        <v>0.9375</v>
      </c>
      <c r="G10239" s="33">
        <f t="shared" si="479"/>
        <v>45641.9375</v>
      </c>
    </row>
    <row r="10240" spans="1:7" x14ac:dyDescent="0.45">
      <c r="A10240">
        <v>0</v>
      </c>
      <c r="B10240">
        <v>0</v>
      </c>
      <c r="C10240" t="s">
        <v>9658</v>
      </c>
      <c r="D10240" t="s">
        <v>9659</v>
      </c>
      <c r="E10240" s="32">
        <f t="shared" si="477"/>
        <v>45641</v>
      </c>
      <c r="F10240" s="51">
        <f t="shared" si="478"/>
        <v>0.95833333333333337</v>
      </c>
      <c r="G10240" s="33">
        <f t="shared" si="479"/>
        <v>45641.958333333336</v>
      </c>
    </row>
    <row r="10241" spans="1:7" x14ac:dyDescent="0.45">
      <c r="A10241">
        <v>0</v>
      </c>
      <c r="B10241">
        <v>0</v>
      </c>
      <c r="C10241" t="s">
        <v>9659</v>
      </c>
      <c r="D10241" t="s">
        <v>9660</v>
      </c>
      <c r="E10241" s="32">
        <f t="shared" si="477"/>
        <v>45641</v>
      </c>
      <c r="F10241" s="51">
        <f t="shared" si="478"/>
        <v>0.97916666666666663</v>
      </c>
      <c r="G10241" s="33">
        <f t="shared" si="479"/>
        <v>45641.979166666664</v>
      </c>
    </row>
    <row r="10242" spans="1:7" x14ac:dyDescent="0.45">
      <c r="A10242">
        <v>0</v>
      </c>
      <c r="B10242">
        <v>0</v>
      </c>
      <c r="C10242" t="s">
        <v>9660</v>
      </c>
      <c r="D10242" t="s">
        <v>9661</v>
      </c>
      <c r="E10242" s="32">
        <f t="shared" si="477"/>
        <v>45642</v>
      </c>
      <c r="F10242" s="51">
        <f t="shared" si="478"/>
        <v>0</v>
      </c>
      <c r="G10242" s="33">
        <f t="shared" si="479"/>
        <v>45642</v>
      </c>
    </row>
    <row r="10243" spans="1:7" x14ac:dyDescent="0.45">
      <c r="A10243">
        <v>0</v>
      </c>
      <c r="B10243">
        <v>0</v>
      </c>
      <c r="C10243" t="s">
        <v>9661</v>
      </c>
      <c r="D10243" t="s">
        <v>9662</v>
      </c>
      <c r="E10243" s="32">
        <f t="shared" si="477"/>
        <v>45642</v>
      </c>
      <c r="F10243" s="51">
        <f t="shared" si="478"/>
        <v>2.0833333333333332E-2</v>
      </c>
      <c r="G10243" s="33">
        <f t="shared" si="479"/>
        <v>45642.020833333336</v>
      </c>
    </row>
    <row r="10244" spans="1:7" x14ac:dyDescent="0.45">
      <c r="A10244">
        <v>0</v>
      </c>
      <c r="B10244">
        <v>0</v>
      </c>
      <c r="C10244" t="s">
        <v>9662</v>
      </c>
      <c r="D10244" t="s">
        <v>9663</v>
      </c>
      <c r="E10244" s="32">
        <f t="shared" ref="E10244:E10307" si="480">DATE(MID(C10244,2,4),MID(C10244,7,2),MID(C10244,10,2))</f>
        <v>45642</v>
      </c>
      <c r="F10244" s="51">
        <f t="shared" ref="F10244:F10307" si="481">TIME(MID(C10244,13,2),MID(C10244,16,2),0)</f>
        <v>4.1666666666666664E-2</v>
      </c>
      <c r="G10244" s="33">
        <f t="shared" ref="G10244:G10307" si="482">E10244+F10244</f>
        <v>45642.041666666664</v>
      </c>
    </row>
    <row r="10245" spans="1:7" x14ac:dyDescent="0.45">
      <c r="A10245">
        <v>0</v>
      </c>
      <c r="B10245">
        <v>0</v>
      </c>
      <c r="C10245" t="s">
        <v>9663</v>
      </c>
      <c r="D10245" t="s">
        <v>9664</v>
      </c>
      <c r="E10245" s="32">
        <f t="shared" si="480"/>
        <v>45642</v>
      </c>
      <c r="F10245" s="51">
        <f t="shared" si="481"/>
        <v>6.25E-2</v>
      </c>
      <c r="G10245" s="33">
        <f t="shared" si="482"/>
        <v>45642.0625</v>
      </c>
    </row>
    <row r="10246" spans="1:7" x14ac:dyDescent="0.45">
      <c r="A10246">
        <v>0</v>
      </c>
      <c r="B10246">
        <v>0</v>
      </c>
      <c r="C10246" t="s">
        <v>9664</v>
      </c>
      <c r="D10246" t="s">
        <v>9665</v>
      </c>
      <c r="E10246" s="32">
        <f t="shared" si="480"/>
        <v>45642</v>
      </c>
      <c r="F10246" s="51">
        <f t="shared" si="481"/>
        <v>8.3333333333333329E-2</v>
      </c>
      <c r="G10246" s="33">
        <f t="shared" si="482"/>
        <v>45642.083333333336</v>
      </c>
    </row>
    <row r="10247" spans="1:7" x14ac:dyDescent="0.45">
      <c r="A10247">
        <v>0</v>
      </c>
      <c r="B10247">
        <v>0</v>
      </c>
      <c r="C10247" t="s">
        <v>9665</v>
      </c>
      <c r="D10247" t="s">
        <v>9666</v>
      </c>
      <c r="E10247" s="32">
        <f t="shared" si="480"/>
        <v>45642</v>
      </c>
      <c r="F10247" s="51">
        <f t="shared" si="481"/>
        <v>0.10416666666666667</v>
      </c>
      <c r="G10247" s="33">
        <f t="shared" si="482"/>
        <v>45642.104166666664</v>
      </c>
    </row>
    <row r="10248" spans="1:7" x14ac:dyDescent="0.45">
      <c r="A10248">
        <v>0</v>
      </c>
      <c r="B10248">
        <v>0</v>
      </c>
      <c r="C10248" t="s">
        <v>9666</v>
      </c>
      <c r="D10248" t="s">
        <v>9667</v>
      </c>
      <c r="E10248" s="32">
        <f t="shared" si="480"/>
        <v>45642</v>
      </c>
      <c r="F10248" s="51">
        <f t="shared" si="481"/>
        <v>0.125</v>
      </c>
      <c r="G10248" s="33">
        <f t="shared" si="482"/>
        <v>45642.125</v>
      </c>
    </row>
    <row r="10249" spans="1:7" x14ac:dyDescent="0.45">
      <c r="A10249">
        <v>0</v>
      </c>
      <c r="B10249">
        <v>0</v>
      </c>
      <c r="C10249" t="s">
        <v>9667</v>
      </c>
      <c r="D10249" t="s">
        <v>9668</v>
      </c>
      <c r="E10249" s="32">
        <f t="shared" si="480"/>
        <v>45642</v>
      </c>
      <c r="F10249" s="51">
        <f t="shared" si="481"/>
        <v>0.14583333333333334</v>
      </c>
      <c r="G10249" s="33">
        <f t="shared" si="482"/>
        <v>45642.145833333336</v>
      </c>
    </row>
    <row r="10250" spans="1:7" x14ac:dyDescent="0.45">
      <c r="A10250">
        <v>0</v>
      </c>
      <c r="B10250">
        <v>0</v>
      </c>
      <c r="C10250" t="s">
        <v>9668</v>
      </c>
      <c r="D10250" t="s">
        <v>9669</v>
      </c>
      <c r="E10250" s="32">
        <f t="shared" si="480"/>
        <v>45642</v>
      </c>
      <c r="F10250" s="51">
        <f t="shared" si="481"/>
        <v>0.16666666666666666</v>
      </c>
      <c r="G10250" s="33">
        <f t="shared" si="482"/>
        <v>45642.166666666664</v>
      </c>
    </row>
    <row r="10251" spans="1:7" x14ac:dyDescent="0.45">
      <c r="A10251">
        <v>0</v>
      </c>
      <c r="B10251">
        <v>0</v>
      </c>
      <c r="C10251" t="s">
        <v>9669</v>
      </c>
      <c r="D10251" t="s">
        <v>9670</v>
      </c>
      <c r="E10251" s="32">
        <f t="shared" si="480"/>
        <v>45642</v>
      </c>
      <c r="F10251" s="51">
        <f t="shared" si="481"/>
        <v>0.1875</v>
      </c>
      <c r="G10251" s="33">
        <f t="shared" si="482"/>
        <v>45642.1875</v>
      </c>
    </row>
    <row r="10252" spans="1:7" x14ac:dyDescent="0.45">
      <c r="A10252">
        <v>0</v>
      </c>
      <c r="B10252">
        <v>0</v>
      </c>
      <c r="C10252" t="s">
        <v>9670</v>
      </c>
      <c r="D10252" t="s">
        <v>9671</v>
      </c>
      <c r="E10252" s="32">
        <f t="shared" si="480"/>
        <v>45642</v>
      </c>
      <c r="F10252" s="51">
        <f t="shared" si="481"/>
        <v>0.20833333333333334</v>
      </c>
      <c r="G10252" s="33">
        <f t="shared" si="482"/>
        <v>45642.208333333336</v>
      </c>
    </row>
    <row r="10253" spans="1:7" x14ac:dyDescent="0.45">
      <c r="A10253">
        <v>0</v>
      </c>
      <c r="B10253">
        <v>0</v>
      </c>
      <c r="C10253" t="s">
        <v>9671</v>
      </c>
      <c r="D10253" t="s">
        <v>9672</v>
      </c>
      <c r="E10253" s="32">
        <f t="shared" si="480"/>
        <v>45642</v>
      </c>
      <c r="F10253" s="51">
        <f t="shared" si="481"/>
        <v>0.22916666666666666</v>
      </c>
      <c r="G10253" s="33">
        <f t="shared" si="482"/>
        <v>45642.229166666664</v>
      </c>
    </row>
    <row r="10254" spans="1:7" x14ac:dyDescent="0.45">
      <c r="A10254">
        <v>0</v>
      </c>
      <c r="B10254">
        <v>0</v>
      </c>
      <c r="C10254" t="s">
        <v>9672</v>
      </c>
      <c r="D10254" t="s">
        <v>9673</v>
      </c>
      <c r="E10254" s="32">
        <f t="shared" si="480"/>
        <v>45642</v>
      </c>
      <c r="F10254" s="51">
        <f t="shared" si="481"/>
        <v>0.25</v>
      </c>
      <c r="G10254" s="33">
        <f t="shared" si="482"/>
        <v>45642.25</v>
      </c>
    </row>
    <row r="10255" spans="1:7" x14ac:dyDescent="0.45">
      <c r="A10255">
        <v>0</v>
      </c>
      <c r="B10255">
        <v>0</v>
      </c>
      <c r="C10255" t="s">
        <v>9673</v>
      </c>
      <c r="D10255" t="s">
        <v>9674</v>
      </c>
      <c r="E10255" s="32">
        <f t="shared" si="480"/>
        <v>45642</v>
      </c>
      <c r="F10255" s="51">
        <f t="shared" si="481"/>
        <v>0.27083333333333331</v>
      </c>
      <c r="G10255" s="33">
        <f t="shared" si="482"/>
        <v>45642.270833333336</v>
      </c>
    </row>
    <row r="10256" spans="1:7" x14ac:dyDescent="0.45">
      <c r="A10256">
        <v>0</v>
      </c>
      <c r="B10256">
        <v>0</v>
      </c>
      <c r="C10256" t="s">
        <v>9674</v>
      </c>
      <c r="D10256" t="s">
        <v>9675</v>
      </c>
      <c r="E10256" s="32">
        <f t="shared" si="480"/>
        <v>45642</v>
      </c>
      <c r="F10256" s="51">
        <f t="shared" si="481"/>
        <v>0.29166666666666669</v>
      </c>
      <c r="G10256" s="33">
        <f t="shared" si="482"/>
        <v>45642.291666666664</v>
      </c>
    </row>
    <row r="10257" spans="1:7" x14ac:dyDescent="0.45">
      <c r="A10257">
        <v>0</v>
      </c>
      <c r="B10257">
        <v>0</v>
      </c>
      <c r="C10257" t="s">
        <v>9675</v>
      </c>
      <c r="D10257" t="s">
        <v>9676</v>
      </c>
      <c r="E10257" s="32">
        <f t="shared" si="480"/>
        <v>45642</v>
      </c>
      <c r="F10257" s="51">
        <f t="shared" si="481"/>
        <v>0.3125</v>
      </c>
      <c r="G10257" s="33">
        <f t="shared" si="482"/>
        <v>45642.3125</v>
      </c>
    </row>
    <row r="10258" spans="1:7" x14ac:dyDescent="0.45">
      <c r="A10258">
        <v>0.29170000000000001</v>
      </c>
      <c r="B10258">
        <v>1.74</v>
      </c>
      <c r="C10258" t="s">
        <v>9676</v>
      </c>
      <c r="D10258" t="s">
        <v>9677</v>
      </c>
      <c r="E10258" s="32">
        <f t="shared" si="480"/>
        <v>45642</v>
      </c>
      <c r="F10258" s="51">
        <f t="shared" si="481"/>
        <v>0.33333333333333331</v>
      </c>
      <c r="G10258" s="33">
        <f t="shared" si="482"/>
        <v>45642.333333333336</v>
      </c>
    </row>
    <row r="10259" spans="1:7" x14ac:dyDescent="0.45">
      <c r="A10259">
        <v>0</v>
      </c>
      <c r="B10259">
        <v>0</v>
      </c>
      <c r="C10259" t="s">
        <v>9677</v>
      </c>
      <c r="D10259" t="s">
        <v>9678</v>
      </c>
      <c r="E10259" s="32">
        <f t="shared" si="480"/>
        <v>45642</v>
      </c>
      <c r="F10259" s="51">
        <f t="shared" si="481"/>
        <v>0.35416666666666669</v>
      </c>
      <c r="G10259" s="33">
        <f t="shared" si="482"/>
        <v>45642.354166666664</v>
      </c>
    </row>
    <row r="10260" spans="1:7" x14ac:dyDescent="0.45">
      <c r="A10260">
        <v>0</v>
      </c>
      <c r="B10260">
        <v>0</v>
      </c>
      <c r="C10260" t="s">
        <v>9678</v>
      </c>
      <c r="D10260" t="s">
        <v>9679</v>
      </c>
      <c r="E10260" s="32">
        <f t="shared" si="480"/>
        <v>45642</v>
      </c>
      <c r="F10260" s="51">
        <f t="shared" si="481"/>
        <v>0.375</v>
      </c>
      <c r="G10260" s="33">
        <f t="shared" si="482"/>
        <v>45642.375</v>
      </c>
    </row>
    <row r="10261" spans="1:7" x14ac:dyDescent="0.45">
      <c r="A10261">
        <v>0</v>
      </c>
      <c r="B10261">
        <v>0</v>
      </c>
      <c r="C10261" t="s">
        <v>9679</v>
      </c>
      <c r="D10261" t="s">
        <v>9680</v>
      </c>
      <c r="E10261" s="32">
        <f t="shared" si="480"/>
        <v>45642</v>
      </c>
      <c r="F10261" s="51">
        <f t="shared" si="481"/>
        <v>0.39583333333333331</v>
      </c>
      <c r="G10261" s="33">
        <f t="shared" si="482"/>
        <v>45642.395833333336</v>
      </c>
    </row>
    <row r="10262" spans="1:7" x14ac:dyDescent="0.45">
      <c r="A10262">
        <v>0</v>
      </c>
      <c r="B10262">
        <v>0</v>
      </c>
      <c r="C10262" t="s">
        <v>9680</v>
      </c>
      <c r="D10262" t="s">
        <v>9681</v>
      </c>
      <c r="E10262" s="32">
        <f t="shared" si="480"/>
        <v>45642</v>
      </c>
      <c r="F10262" s="51">
        <f t="shared" si="481"/>
        <v>0.41666666666666669</v>
      </c>
      <c r="G10262" s="33">
        <f t="shared" si="482"/>
        <v>45642.416666666664</v>
      </c>
    </row>
    <row r="10263" spans="1:7" x14ac:dyDescent="0.45">
      <c r="A10263">
        <v>0</v>
      </c>
      <c r="B10263">
        <v>0</v>
      </c>
      <c r="C10263" t="s">
        <v>9681</v>
      </c>
      <c r="D10263" t="s">
        <v>9682</v>
      </c>
      <c r="E10263" s="32">
        <f t="shared" si="480"/>
        <v>45642</v>
      </c>
      <c r="F10263" s="51">
        <f t="shared" si="481"/>
        <v>0.4375</v>
      </c>
      <c r="G10263" s="33">
        <f t="shared" si="482"/>
        <v>45642.4375</v>
      </c>
    </row>
    <row r="10264" spans="1:7" x14ac:dyDescent="0.45">
      <c r="A10264">
        <v>0</v>
      </c>
      <c r="B10264">
        <v>0</v>
      </c>
      <c r="C10264" t="s">
        <v>9682</v>
      </c>
      <c r="D10264" t="s">
        <v>9683</v>
      </c>
      <c r="E10264" s="32">
        <f t="shared" si="480"/>
        <v>45642</v>
      </c>
      <c r="F10264" s="51">
        <f t="shared" si="481"/>
        <v>0.45833333333333331</v>
      </c>
      <c r="G10264" s="33">
        <f t="shared" si="482"/>
        <v>45642.458333333336</v>
      </c>
    </row>
    <row r="10265" spans="1:7" x14ac:dyDescent="0.45">
      <c r="A10265">
        <v>0</v>
      </c>
      <c r="B10265">
        <v>0</v>
      </c>
      <c r="C10265" t="s">
        <v>9683</v>
      </c>
      <c r="D10265" t="s">
        <v>9684</v>
      </c>
      <c r="E10265" s="32">
        <f t="shared" si="480"/>
        <v>45642</v>
      </c>
      <c r="F10265" s="51">
        <f t="shared" si="481"/>
        <v>0.47916666666666669</v>
      </c>
      <c r="G10265" s="33">
        <f t="shared" si="482"/>
        <v>45642.479166666664</v>
      </c>
    </row>
    <row r="10266" spans="1:7" x14ac:dyDescent="0.45">
      <c r="A10266">
        <v>0</v>
      </c>
      <c r="B10266">
        <v>0</v>
      </c>
      <c r="C10266" t="s">
        <v>9684</v>
      </c>
      <c r="D10266" t="s">
        <v>9685</v>
      </c>
      <c r="E10266" s="32">
        <f t="shared" si="480"/>
        <v>45642</v>
      </c>
      <c r="F10266" s="51">
        <f t="shared" si="481"/>
        <v>0.5</v>
      </c>
      <c r="G10266" s="33">
        <f t="shared" si="482"/>
        <v>45642.5</v>
      </c>
    </row>
    <row r="10267" spans="1:7" x14ac:dyDescent="0.45">
      <c r="A10267">
        <v>0</v>
      </c>
      <c r="B10267">
        <v>0</v>
      </c>
      <c r="C10267" t="s">
        <v>9685</v>
      </c>
      <c r="D10267" t="s">
        <v>9686</v>
      </c>
      <c r="E10267" s="32">
        <f t="shared" si="480"/>
        <v>45642</v>
      </c>
      <c r="F10267" s="51">
        <f t="shared" si="481"/>
        <v>0.52083333333333337</v>
      </c>
      <c r="G10267" s="33">
        <f t="shared" si="482"/>
        <v>45642.520833333336</v>
      </c>
    </row>
    <row r="10268" spans="1:7" x14ac:dyDescent="0.45">
      <c r="A10268">
        <v>0</v>
      </c>
      <c r="B10268">
        <v>0</v>
      </c>
      <c r="C10268" t="s">
        <v>9686</v>
      </c>
      <c r="D10268" t="s">
        <v>9687</v>
      </c>
      <c r="E10268" s="32">
        <f t="shared" si="480"/>
        <v>45642</v>
      </c>
      <c r="F10268" s="51">
        <f t="shared" si="481"/>
        <v>0.54166666666666663</v>
      </c>
      <c r="G10268" s="33">
        <f t="shared" si="482"/>
        <v>45642.541666666664</v>
      </c>
    </row>
    <row r="10269" spans="1:7" x14ac:dyDescent="0.45">
      <c r="A10269">
        <v>0.48249999999999998</v>
      </c>
      <c r="B10269">
        <v>2.88</v>
      </c>
      <c r="C10269" t="s">
        <v>9687</v>
      </c>
      <c r="D10269" t="s">
        <v>9688</v>
      </c>
      <c r="E10269" s="32">
        <f t="shared" si="480"/>
        <v>45642</v>
      </c>
      <c r="F10269" s="51">
        <f t="shared" si="481"/>
        <v>0.5625</v>
      </c>
      <c r="G10269" s="33">
        <f t="shared" si="482"/>
        <v>45642.5625</v>
      </c>
    </row>
    <row r="10270" spans="1:7" x14ac:dyDescent="0.45">
      <c r="A10270">
        <v>5.1839000000000004</v>
      </c>
      <c r="B10270">
        <v>30.93</v>
      </c>
      <c r="C10270" t="s">
        <v>9688</v>
      </c>
      <c r="D10270" t="s">
        <v>9689</v>
      </c>
      <c r="E10270" s="32">
        <f t="shared" si="480"/>
        <v>45642</v>
      </c>
      <c r="F10270" s="51">
        <f t="shared" si="481"/>
        <v>0.58333333333333337</v>
      </c>
      <c r="G10270" s="33">
        <f t="shared" si="482"/>
        <v>45642.583333333336</v>
      </c>
    </row>
    <row r="10271" spans="1:7" x14ac:dyDescent="0.45">
      <c r="A10271">
        <v>1.4137999999999999</v>
      </c>
      <c r="B10271">
        <v>8.43</v>
      </c>
      <c r="C10271" t="s">
        <v>9689</v>
      </c>
      <c r="D10271" t="s">
        <v>9690</v>
      </c>
      <c r="E10271" s="32">
        <f t="shared" si="480"/>
        <v>45642</v>
      </c>
      <c r="F10271" s="51">
        <f t="shared" si="481"/>
        <v>0.60416666666666663</v>
      </c>
      <c r="G10271" s="33">
        <f t="shared" si="482"/>
        <v>45642.604166666664</v>
      </c>
    </row>
    <row r="10272" spans="1:7" x14ac:dyDescent="0.45">
      <c r="A10272">
        <v>0</v>
      </c>
      <c r="B10272">
        <v>0</v>
      </c>
      <c r="C10272" t="s">
        <v>9690</v>
      </c>
      <c r="D10272" t="s">
        <v>9691</v>
      </c>
      <c r="E10272" s="32">
        <f t="shared" si="480"/>
        <v>45642</v>
      </c>
      <c r="F10272" s="51">
        <f t="shared" si="481"/>
        <v>0.625</v>
      </c>
      <c r="G10272" s="33">
        <f t="shared" si="482"/>
        <v>45642.625</v>
      </c>
    </row>
    <row r="10273" spans="1:7" x14ac:dyDescent="0.45">
      <c r="A10273">
        <v>0</v>
      </c>
      <c r="B10273">
        <v>0</v>
      </c>
      <c r="C10273" t="s">
        <v>9691</v>
      </c>
      <c r="D10273" t="s">
        <v>9692</v>
      </c>
      <c r="E10273" s="32">
        <f t="shared" si="480"/>
        <v>45642</v>
      </c>
      <c r="F10273" s="51">
        <f t="shared" si="481"/>
        <v>0.64583333333333337</v>
      </c>
      <c r="G10273" s="33">
        <f t="shared" si="482"/>
        <v>45642.645833333336</v>
      </c>
    </row>
    <row r="10274" spans="1:7" x14ac:dyDescent="0.45">
      <c r="A10274">
        <v>0</v>
      </c>
      <c r="B10274">
        <v>0</v>
      </c>
      <c r="C10274" t="s">
        <v>9692</v>
      </c>
      <c r="D10274" t="s">
        <v>9693</v>
      </c>
      <c r="E10274" s="32">
        <f t="shared" si="480"/>
        <v>45642</v>
      </c>
      <c r="F10274" s="51">
        <f t="shared" si="481"/>
        <v>0.66666666666666663</v>
      </c>
      <c r="G10274" s="33">
        <f t="shared" si="482"/>
        <v>45642.666666666664</v>
      </c>
    </row>
    <row r="10275" spans="1:7" x14ac:dyDescent="0.45">
      <c r="A10275">
        <v>0</v>
      </c>
      <c r="B10275">
        <v>0</v>
      </c>
      <c r="C10275" t="s">
        <v>9693</v>
      </c>
      <c r="D10275" t="s">
        <v>9694</v>
      </c>
      <c r="E10275" s="32">
        <f t="shared" si="480"/>
        <v>45642</v>
      </c>
      <c r="F10275" s="51">
        <f t="shared" si="481"/>
        <v>0.6875</v>
      </c>
      <c r="G10275" s="33">
        <f t="shared" si="482"/>
        <v>45642.6875</v>
      </c>
    </row>
    <row r="10276" spans="1:7" x14ac:dyDescent="0.45">
      <c r="A10276">
        <v>0</v>
      </c>
      <c r="B10276">
        <v>0</v>
      </c>
      <c r="C10276" t="s">
        <v>9694</v>
      </c>
      <c r="D10276" t="s">
        <v>9695</v>
      </c>
      <c r="E10276" s="32">
        <f t="shared" si="480"/>
        <v>45642</v>
      </c>
      <c r="F10276" s="51">
        <f t="shared" si="481"/>
        <v>0.70833333333333337</v>
      </c>
      <c r="G10276" s="33">
        <f t="shared" si="482"/>
        <v>45642.708333333336</v>
      </c>
    </row>
    <row r="10277" spans="1:7" x14ac:dyDescent="0.45">
      <c r="A10277">
        <v>3.1867000000000001</v>
      </c>
      <c r="B10277">
        <v>19.010000000000002</v>
      </c>
      <c r="C10277" t="s">
        <v>9695</v>
      </c>
      <c r="D10277" t="s">
        <v>9696</v>
      </c>
      <c r="E10277" s="32">
        <f t="shared" si="480"/>
        <v>45642</v>
      </c>
      <c r="F10277" s="51">
        <f t="shared" si="481"/>
        <v>0.72916666666666663</v>
      </c>
      <c r="G10277" s="33">
        <f t="shared" si="482"/>
        <v>45642.729166666664</v>
      </c>
    </row>
    <row r="10278" spans="1:7" x14ac:dyDescent="0.45">
      <c r="A10278">
        <v>2.7938999999999998</v>
      </c>
      <c r="B10278">
        <v>16.670000000000002</v>
      </c>
      <c r="C10278" t="s">
        <v>9696</v>
      </c>
      <c r="D10278" t="s">
        <v>9697</v>
      </c>
      <c r="E10278" s="32">
        <f t="shared" si="480"/>
        <v>45642</v>
      </c>
      <c r="F10278" s="51">
        <f t="shared" si="481"/>
        <v>0.75</v>
      </c>
      <c r="G10278" s="33">
        <f t="shared" si="482"/>
        <v>45642.75</v>
      </c>
    </row>
    <row r="10279" spans="1:7" x14ac:dyDescent="0.45">
      <c r="A10279">
        <v>2.6032000000000002</v>
      </c>
      <c r="B10279">
        <v>15.53</v>
      </c>
      <c r="C10279" t="s">
        <v>9697</v>
      </c>
      <c r="D10279" t="s">
        <v>9698</v>
      </c>
      <c r="E10279" s="32">
        <f t="shared" si="480"/>
        <v>45642</v>
      </c>
      <c r="F10279" s="51">
        <f t="shared" si="481"/>
        <v>0.77083333333333337</v>
      </c>
      <c r="G10279" s="33">
        <f t="shared" si="482"/>
        <v>45642.770833333336</v>
      </c>
    </row>
    <row r="10280" spans="1:7" x14ac:dyDescent="0.45">
      <c r="A10280">
        <v>1.4811000000000001</v>
      </c>
      <c r="B10280">
        <v>8.84</v>
      </c>
      <c r="C10280" t="s">
        <v>9698</v>
      </c>
      <c r="D10280" t="s">
        <v>9699</v>
      </c>
      <c r="E10280" s="32">
        <f t="shared" si="480"/>
        <v>45642</v>
      </c>
      <c r="F10280" s="51">
        <f t="shared" si="481"/>
        <v>0.79166666666666663</v>
      </c>
      <c r="G10280" s="33">
        <f t="shared" si="482"/>
        <v>45642.791666666664</v>
      </c>
    </row>
    <row r="10281" spans="1:7" x14ac:dyDescent="0.45">
      <c r="A10281">
        <v>1.4587000000000001</v>
      </c>
      <c r="B10281">
        <v>8.6999999999999993</v>
      </c>
      <c r="C10281" t="s">
        <v>9699</v>
      </c>
      <c r="D10281" t="s">
        <v>9700</v>
      </c>
      <c r="E10281" s="32">
        <f t="shared" si="480"/>
        <v>45642</v>
      </c>
      <c r="F10281" s="51">
        <f t="shared" si="481"/>
        <v>0.8125</v>
      </c>
      <c r="G10281" s="33">
        <f t="shared" si="482"/>
        <v>45642.8125</v>
      </c>
    </row>
    <row r="10282" spans="1:7" x14ac:dyDescent="0.45">
      <c r="A10282">
        <v>1.4361999999999999</v>
      </c>
      <c r="B10282">
        <v>8.57</v>
      </c>
      <c r="C10282" t="s">
        <v>9700</v>
      </c>
      <c r="D10282" t="s">
        <v>9701</v>
      </c>
      <c r="E10282" s="32">
        <f t="shared" si="480"/>
        <v>45642</v>
      </c>
      <c r="F10282" s="51">
        <f t="shared" si="481"/>
        <v>0.83333333333333337</v>
      </c>
      <c r="G10282" s="33">
        <f t="shared" si="482"/>
        <v>45642.833333333336</v>
      </c>
    </row>
    <row r="10283" spans="1:7" x14ac:dyDescent="0.45">
      <c r="A10283">
        <v>1.5597000000000001</v>
      </c>
      <c r="B10283">
        <v>9.3000000000000007</v>
      </c>
      <c r="C10283" t="s">
        <v>9701</v>
      </c>
      <c r="D10283" t="s">
        <v>9702</v>
      </c>
      <c r="E10283" s="32">
        <f t="shared" si="480"/>
        <v>45642</v>
      </c>
      <c r="F10283" s="51">
        <f t="shared" si="481"/>
        <v>0.85416666666666663</v>
      </c>
      <c r="G10283" s="33">
        <f t="shared" si="482"/>
        <v>45642.854166666664</v>
      </c>
    </row>
    <row r="10284" spans="1:7" x14ac:dyDescent="0.45">
      <c r="A10284">
        <v>0.9425</v>
      </c>
      <c r="B10284">
        <v>5.62</v>
      </c>
      <c r="C10284" t="s">
        <v>9702</v>
      </c>
      <c r="D10284" t="s">
        <v>9703</v>
      </c>
      <c r="E10284" s="32">
        <f t="shared" si="480"/>
        <v>45642</v>
      </c>
      <c r="F10284" s="51">
        <f t="shared" si="481"/>
        <v>0.875</v>
      </c>
      <c r="G10284" s="33">
        <f t="shared" si="482"/>
        <v>45642.875</v>
      </c>
    </row>
    <row r="10285" spans="1:7" x14ac:dyDescent="0.45">
      <c r="A10285">
        <v>0.39269999999999999</v>
      </c>
      <c r="B10285">
        <v>2.34</v>
      </c>
      <c r="C10285" t="s">
        <v>9703</v>
      </c>
      <c r="D10285" t="s">
        <v>9704</v>
      </c>
      <c r="E10285" s="32">
        <f t="shared" si="480"/>
        <v>45642</v>
      </c>
      <c r="F10285" s="51">
        <f t="shared" si="481"/>
        <v>0.89583333333333337</v>
      </c>
      <c r="G10285" s="33">
        <f t="shared" si="482"/>
        <v>45642.895833333336</v>
      </c>
    </row>
    <row r="10286" spans="1:7" x14ac:dyDescent="0.45">
      <c r="A10286">
        <v>0.63959999999999995</v>
      </c>
      <c r="B10286">
        <v>3.82</v>
      </c>
      <c r="C10286" t="s">
        <v>9704</v>
      </c>
      <c r="D10286" t="s">
        <v>9705</v>
      </c>
      <c r="E10286" s="32">
        <f t="shared" si="480"/>
        <v>45642</v>
      </c>
      <c r="F10286" s="51">
        <f t="shared" si="481"/>
        <v>0.91666666666666663</v>
      </c>
      <c r="G10286" s="33">
        <f t="shared" si="482"/>
        <v>45642.916666666664</v>
      </c>
    </row>
    <row r="10287" spans="1:7" x14ac:dyDescent="0.45">
      <c r="A10287">
        <v>0.66200000000000003</v>
      </c>
      <c r="B10287">
        <v>3.95</v>
      </c>
      <c r="C10287" t="s">
        <v>9705</v>
      </c>
      <c r="D10287" t="s">
        <v>9706</v>
      </c>
      <c r="E10287" s="32">
        <f t="shared" si="480"/>
        <v>45642</v>
      </c>
      <c r="F10287" s="51">
        <f t="shared" si="481"/>
        <v>0.9375</v>
      </c>
      <c r="G10287" s="33">
        <f t="shared" si="482"/>
        <v>45642.9375</v>
      </c>
    </row>
    <row r="10288" spans="1:7" x14ac:dyDescent="0.45">
      <c r="A10288">
        <v>0</v>
      </c>
      <c r="B10288">
        <v>0</v>
      </c>
      <c r="C10288" t="s">
        <v>9706</v>
      </c>
      <c r="D10288" t="s">
        <v>9707</v>
      </c>
      <c r="E10288" s="32">
        <f t="shared" si="480"/>
        <v>45642</v>
      </c>
      <c r="F10288" s="51">
        <f t="shared" si="481"/>
        <v>0.95833333333333337</v>
      </c>
      <c r="G10288" s="33">
        <f t="shared" si="482"/>
        <v>45642.958333333336</v>
      </c>
    </row>
    <row r="10289" spans="1:7" x14ac:dyDescent="0.45">
      <c r="A10289">
        <v>0.26929999999999998</v>
      </c>
      <c r="B10289">
        <v>1.61</v>
      </c>
      <c r="C10289" t="s">
        <v>9707</v>
      </c>
      <c r="D10289" t="s">
        <v>9708</v>
      </c>
      <c r="E10289" s="32">
        <f t="shared" si="480"/>
        <v>45642</v>
      </c>
      <c r="F10289" s="51">
        <f t="shared" si="481"/>
        <v>0.97916666666666663</v>
      </c>
      <c r="G10289" s="33">
        <f t="shared" si="482"/>
        <v>45642.979166666664</v>
      </c>
    </row>
    <row r="10290" spans="1:7" x14ac:dyDescent="0.45">
      <c r="A10290">
        <v>0.2132</v>
      </c>
      <c r="B10290">
        <v>1.27</v>
      </c>
      <c r="C10290" t="s">
        <v>9708</v>
      </c>
      <c r="D10290" t="s">
        <v>9709</v>
      </c>
      <c r="E10290" s="32">
        <f t="shared" si="480"/>
        <v>45643</v>
      </c>
      <c r="F10290" s="51">
        <f t="shared" si="481"/>
        <v>0</v>
      </c>
      <c r="G10290" s="33">
        <f t="shared" si="482"/>
        <v>45643</v>
      </c>
    </row>
    <row r="10291" spans="1:7" x14ac:dyDescent="0.45">
      <c r="A10291">
        <v>0</v>
      </c>
      <c r="B10291">
        <v>0</v>
      </c>
      <c r="C10291" t="s">
        <v>9709</v>
      </c>
      <c r="D10291" t="s">
        <v>9710</v>
      </c>
      <c r="E10291" s="32">
        <f t="shared" si="480"/>
        <v>45643</v>
      </c>
      <c r="F10291" s="51">
        <f t="shared" si="481"/>
        <v>2.0833333333333332E-2</v>
      </c>
      <c r="G10291" s="33">
        <f t="shared" si="482"/>
        <v>45643.020833333336</v>
      </c>
    </row>
    <row r="10292" spans="1:7" x14ac:dyDescent="0.45">
      <c r="A10292">
        <v>0</v>
      </c>
      <c r="B10292">
        <v>0</v>
      </c>
      <c r="C10292" t="s">
        <v>9710</v>
      </c>
      <c r="D10292" t="s">
        <v>9711</v>
      </c>
      <c r="E10292" s="32">
        <f t="shared" si="480"/>
        <v>45643</v>
      </c>
      <c r="F10292" s="51">
        <f t="shared" si="481"/>
        <v>4.1666666666666664E-2</v>
      </c>
      <c r="G10292" s="33">
        <f t="shared" si="482"/>
        <v>45643.041666666664</v>
      </c>
    </row>
    <row r="10293" spans="1:7" x14ac:dyDescent="0.45">
      <c r="A10293">
        <v>0</v>
      </c>
      <c r="B10293">
        <v>0</v>
      </c>
      <c r="C10293" t="s">
        <v>9711</v>
      </c>
      <c r="D10293" t="s">
        <v>9712</v>
      </c>
      <c r="E10293" s="32">
        <f t="shared" si="480"/>
        <v>45643</v>
      </c>
      <c r="F10293" s="51">
        <f t="shared" si="481"/>
        <v>6.25E-2</v>
      </c>
      <c r="G10293" s="33">
        <f t="shared" si="482"/>
        <v>45643.0625</v>
      </c>
    </row>
    <row r="10294" spans="1:7" x14ac:dyDescent="0.45">
      <c r="A10294">
        <v>0</v>
      </c>
      <c r="B10294">
        <v>0</v>
      </c>
      <c r="C10294" t="s">
        <v>9712</v>
      </c>
      <c r="D10294" t="s">
        <v>9713</v>
      </c>
      <c r="E10294" s="32">
        <f t="shared" si="480"/>
        <v>45643</v>
      </c>
      <c r="F10294" s="51">
        <f t="shared" si="481"/>
        <v>8.3333333333333329E-2</v>
      </c>
      <c r="G10294" s="33">
        <f t="shared" si="482"/>
        <v>45643.083333333336</v>
      </c>
    </row>
    <row r="10295" spans="1:7" x14ac:dyDescent="0.45">
      <c r="A10295">
        <v>0</v>
      </c>
      <c r="B10295">
        <v>0</v>
      </c>
      <c r="C10295" t="s">
        <v>9713</v>
      </c>
      <c r="D10295" t="s">
        <v>9714</v>
      </c>
      <c r="E10295" s="32">
        <f t="shared" si="480"/>
        <v>45643</v>
      </c>
      <c r="F10295" s="51">
        <f t="shared" si="481"/>
        <v>0.10416666666666667</v>
      </c>
      <c r="G10295" s="33">
        <f t="shared" si="482"/>
        <v>45643.104166666664</v>
      </c>
    </row>
    <row r="10296" spans="1:7" x14ac:dyDescent="0.45">
      <c r="A10296">
        <v>0</v>
      </c>
      <c r="B10296">
        <v>0</v>
      </c>
      <c r="C10296" t="s">
        <v>9714</v>
      </c>
      <c r="D10296" t="s">
        <v>9715</v>
      </c>
      <c r="E10296" s="32">
        <f t="shared" si="480"/>
        <v>45643</v>
      </c>
      <c r="F10296" s="51">
        <f t="shared" si="481"/>
        <v>0.125</v>
      </c>
      <c r="G10296" s="33">
        <f t="shared" si="482"/>
        <v>45643.125</v>
      </c>
    </row>
    <row r="10297" spans="1:7" x14ac:dyDescent="0.45">
      <c r="A10297">
        <v>0</v>
      </c>
      <c r="B10297">
        <v>0</v>
      </c>
      <c r="C10297" t="s">
        <v>9715</v>
      </c>
      <c r="D10297" t="s">
        <v>9716</v>
      </c>
      <c r="E10297" s="32">
        <f t="shared" si="480"/>
        <v>45643</v>
      </c>
      <c r="F10297" s="51">
        <f t="shared" si="481"/>
        <v>0.14583333333333334</v>
      </c>
      <c r="G10297" s="33">
        <f t="shared" si="482"/>
        <v>45643.145833333336</v>
      </c>
    </row>
    <row r="10298" spans="1:7" x14ac:dyDescent="0.45">
      <c r="A10298">
        <v>0</v>
      </c>
      <c r="B10298">
        <v>0</v>
      </c>
      <c r="C10298" t="s">
        <v>9716</v>
      </c>
      <c r="D10298" t="s">
        <v>9717</v>
      </c>
      <c r="E10298" s="32">
        <f t="shared" si="480"/>
        <v>45643</v>
      </c>
      <c r="F10298" s="51">
        <f t="shared" si="481"/>
        <v>0.16666666666666666</v>
      </c>
      <c r="G10298" s="33">
        <f t="shared" si="482"/>
        <v>45643.166666666664</v>
      </c>
    </row>
    <row r="10299" spans="1:7" x14ac:dyDescent="0.45">
      <c r="A10299">
        <v>0</v>
      </c>
      <c r="B10299">
        <v>0</v>
      </c>
      <c r="C10299" t="s">
        <v>9717</v>
      </c>
      <c r="D10299" t="s">
        <v>9718</v>
      </c>
      <c r="E10299" s="32">
        <f t="shared" si="480"/>
        <v>45643</v>
      </c>
      <c r="F10299" s="51">
        <f t="shared" si="481"/>
        <v>0.1875</v>
      </c>
      <c r="G10299" s="33">
        <f t="shared" si="482"/>
        <v>45643.1875</v>
      </c>
    </row>
    <row r="10300" spans="1:7" x14ac:dyDescent="0.45">
      <c r="A10300">
        <v>0</v>
      </c>
      <c r="B10300">
        <v>0</v>
      </c>
      <c r="C10300" t="s">
        <v>9718</v>
      </c>
      <c r="D10300" t="s">
        <v>9719</v>
      </c>
      <c r="E10300" s="32">
        <f t="shared" si="480"/>
        <v>45643</v>
      </c>
      <c r="F10300" s="51">
        <f t="shared" si="481"/>
        <v>0.20833333333333334</v>
      </c>
      <c r="G10300" s="33">
        <f t="shared" si="482"/>
        <v>45643.208333333336</v>
      </c>
    </row>
    <row r="10301" spans="1:7" x14ac:dyDescent="0.45">
      <c r="A10301">
        <v>0</v>
      </c>
      <c r="B10301">
        <v>0</v>
      </c>
      <c r="C10301" t="s">
        <v>9719</v>
      </c>
      <c r="D10301" t="s">
        <v>9720</v>
      </c>
      <c r="E10301" s="32">
        <f t="shared" si="480"/>
        <v>45643</v>
      </c>
      <c r="F10301" s="51">
        <f t="shared" si="481"/>
        <v>0.22916666666666666</v>
      </c>
      <c r="G10301" s="33">
        <f t="shared" si="482"/>
        <v>45643.229166666664</v>
      </c>
    </row>
    <row r="10302" spans="1:7" x14ac:dyDescent="0.45">
      <c r="A10302">
        <v>0</v>
      </c>
      <c r="B10302">
        <v>0</v>
      </c>
      <c r="C10302" t="s">
        <v>9720</v>
      </c>
      <c r="D10302" t="s">
        <v>9721</v>
      </c>
      <c r="E10302" s="32">
        <f t="shared" si="480"/>
        <v>45643</v>
      </c>
      <c r="F10302" s="51">
        <f t="shared" si="481"/>
        <v>0.25</v>
      </c>
      <c r="G10302" s="33">
        <f t="shared" si="482"/>
        <v>45643.25</v>
      </c>
    </row>
    <row r="10303" spans="1:7" x14ac:dyDescent="0.45">
      <c r="A10303">
        <v>0</v>
      </c>
      <c r="B10303">
        <v>0</v>
      </c>
      <c r="C10303" t="s">
        <v>9721</v>
      </c>
      <c r="D10303" t="s">
        <v>9722</v>
      </c>
      <c r="E10303" s="32">
        <f t="shared" si="480"/>
        <v>45643</v>
      </c>
      <c r="F10303" s="51">
        <f t="shared" si="481"/>
        <v>0.27083333333333331</v>
      </c>
      <c r="G10303" s="33">
        <f t="shared" si="482"/>
        <v>45643.270833333336</v>
      </c>
    </row>
    <row r="10304" spans="1:7" x14ac:dyDescent="0.45">
      <c r="A10304">
        <v>0</v>
      </c>
      <c r="B10304">
        <v>0</v>
      </c>
      <c r="C10304" t="s">
        <v>9722</v>
      </c>
      <c r="D10304" t="s">
        <v>9723</v>
      </c>
      <c r="E10304" s="32">
        <f t="shared" si="480"/>
        <v>45643</v>
      </c>
      <c r="F10304" s="51">
        <f t="shared" si="481"/>
        <v>0.29166666666666669</v>
      </c>
      <c r="G10304" s="33">
        <f t="shared" si="482"/>
        <v>45643.291666666664</v>
      </c>
    </row>
    <row r="10305" spans="1:7" x14ac:dyDescent="0.45">
      <c r="A10305">
        <v>0.28050000000000003</v>
      </c>
      <c r="B10305">
        <v>1.67</v>
      </c>
      <c r="C10305" t="s">
        <v>9723</v>
      </c>
      <c r="D10305" t="s">
        <v>9724</v>
      </c>
      <c r="E10305" s="32">
        <f t="shared" si="480"/>
        <v>45643</v>
      </c>
      <c r="F10305" s="51">
        <f t="shared" si="481"/>
        <v>0.3125</v>
      </c>
      <c r="G10305" s="33">
        <f t="shared" si="482"/>
        <v>45643.3125</v>
      </c>
    </row>
    <row r="10306" spans="1:7" x14ac:dyDescent="0.45">
      <c r="A10306">
        <v>0</v>
      </c>
      <c r="B10306">
        <v>0</v>
      </c>
      <c r="C10306" t="s">
        <v>9724</v>
      </c>
      <c r="D10306" t="s">
        <v>9725</v>
      </c>
      <c r="E10306" s="32">
        <f t="shared" si="480"/>
        <v>45643</v>
      </c>
      <c r="F10306" s="51">
        <f t="shared" si="481"/>
        <v>0.33333333333333331</v>
      </c>
      <c r="G10306" s="33">
        <f t="shared" si="482"/>
        <v>45643.333333333336</v>
      </c>
    </row>
    <row r="10307" spans="1:7" x14ac:dyDescent="0.45">
      <c r="A10307">
        <v>0</v>
      </c>
      <c r="B10307">
        <v>0</v>
      </c>
      <c r="C10307" t="s">
        <v>9725</v>
      </c>
      <c r="D10307" t="s">
        <v>9726</v>
      </c>
      <c r="E10307" s="32">
        <f t="shared" si="480"/>
        <v>45643</v>
      </c>
      <c r="F10307" s="51">
        <f t="shared" si="481"/>
        <v>0.35416666666666669</v>
      </c>
      <c r="G10307" s="33">
        <f t="shared" si="482"/>
        <v>45643.354166666664</v>
      </c>
    </row>
    <row r="10308" spans="1:7" x14ac:dyDescent="0.45">
      <c r="A10308">
        <v>0</v>
      </c>
      <c r="B10308">
        <v>0</v>
      </c>
      <c r="C10308" t="s">
        <v>9726</v>
      </c>
      <c r="D10308" t="s">
        <v>9727</v>
      </c>
      <c r="E10308" s="32">
        <f t="shared" ref="E10308:E10371" si="483">DATE(MID(C10308,2,4),MID(C10308,7,2),MID(C10308,10,2))</f>
        <v>45643</v>
      </c>
      <c r="F10308" s="51">
        <f t="shared" ref="F10308:F10371" si="484">TIME(MID(C10308,13,2),MID(C10308,16,2),0)</f>
        <v>0.375</v>
      </c>
      <c r="G10308" s="33">
        <f t="shared" ref="G10308:G10371" si="485">E10308+F10308</f>
        <v>45643.375</v>
      </c>
    </row>
    <row r="10309" spans="1:7" x14ac:dyDescent="0.45">
      <c r="A10309">
        <v>0</v>
      </c>
      <c r="B10309">
        <v>0</v>
      </c>
      <c r="C10309" t="s">
        <v>9727</v>
      </c>
      <c r="D10309" t="s">
        <v>9728</v>
      </c>
      <c r="E10309" s="32">
        <f t="shared" si="483"/>
        <v>45643</v>
      </c>
      <c r="F10309" s="51">
        <f t="shared" si="484"/>
        <v>0.39583333333333331</v>
      </c>
      <c r="G10309" s="33">
        <f t="shared" si="485"/>
        <v>45643.395833333336</v>
      </c>
    </row>
    <row r="10310" spans="1:7" x14ac:dyDescent="0.45">
      <c r="A10310">
        <v>0</v>
      </c>
      <c r="B10310">
        <v>0</v>
      </c>
      <c r="C10310" t="s">
        <v>9728</v>
      </c>
      <c r="D10310" t="s">
        <v>9729</v>
      </c>
      <c r="E10310" s="32">
        <f t="shared" si="483"/>
        <v>45643</v>
      </c>
      <c r="F10310" s="51">
        <f t="shared" si="484"/>
        <v>0.41666666666666669</v>
      </c>
      <c r="G10310" s="33">
        <f t="shared" si="485"/>
        <v>45643.416666666664</v>
      </c>
    </row>
    <row r="10311" spans="1:7" x14ac:dyDescent="0.45">
      <c r="A10311">
        <v>0.1234</v>
      </c>
      <c r="B10311">
        <v>0.74</v>
      </c>
      <c r="C10311" t="s">
        <v>9729</v>
      </c>
      <c r="D10311" t="s">
        <v>9730</v>
      </c>
      <c r="E10311" s="32">
        <f t="shared" si="483"/>
        <v>45643</v>
      </c>
      <c r="F10311" s="51">
        <f t="shared" si="484"/>
        <v>0.4375</v>
      </c>
      <c r="G10311" s="33">
        <f t="shared" si="485"/>
        <v>45643.4375</v>
      </c>
    </row>
    <row r="10312" spans="1:7" x14ac:dyDescent="0.45">
      <c r="A10312">
        <v>0</v>
      </c>
      <c r="B10312">
        <v>0</v>
      </c>
      <c r="C10312" t="s">
        <v>9730</v>
      </c>
      <c r="D10312" t="s">
        <v>9731</v>
      </c>
      <c r="E10312" s="32">
        <f t="shared" si="483"/>
        <v>45643</v>
      </c>
      <c r="F10312" s="51">
        <f t="shared" si="484"/>
        <v>0.45833333333333331</v>
      </c>
      <c r="G10312" s="33">
        <f t="shared" si="485"/>
        <v>45643.458333333336</v>
      </c>
    </row>
    <row r="10313" spans="1:7" x14ac:dyDescent="0.45">
      <c r="A10313">
        <v>0</v>
      </c>
      <c r="B10313">
        <v>0</v>
      </c>
      <c r="C10313" t="s">
        <v>9731</v>
      </c>
      <c r="D10313" t="s">
        <v>9732</v>
      </c>
      <c r="E10313" s="32">
        <f t="shared" si="483"/>
        <v>45643</v>
      </c>
      <c r="F10313" s="51">
        <f t="shared" si="484"/>
        <v>0.47916666666666669</v>
      </c>
      <c r="G10313" s="33">
        <f t="shared" si="485"/>
        <v>45643.479166666664</v>
      </c>
    </row>
    <row r="10314" spans="1:7" x14ac:dyDescent="0.45">
      <c r="A10314">
        <v>0</v>
      </c>
      <c r="B10314">
        <v>0</v>
      </c>
      <c r="C10314" t="s">
        <v>9732</v>
      </c>
      <c r="D10314" t="s">
        <v>9733</v>
      </c>
      <c r="E10314" s="32">
        <f t="shared" si="483"/>
        <v>45643</v>
      </c>
      <c r="F10314" s="51">
        <f t="shared" si="484"/>
        <v>0.5</v>
      </c>
      <c r="G10314" s="33">
        <f t="shared" si="485"/>
        <v>45643.5</v>
      </c>
    </row>
    <row r="10315" spans="1:7" x14ac:dyDescent="0.45">
      <c r="A10315">
        <v>1.12E-2</v>
      </c>
      <c r="B10315">
        <v>7.0000000000000007E-2</v>
      </c>
      <c r="C10315" t="s">
        <v>9733</v>
      </c>
      <c r="D10315" t="s">
        <v>9734</v>
      </c>
      <c r="E10315" s="32">
        <f t="shared" si="483"/>
        <v>45643</v>
      </c>
      <c r="F10315" s="51">
        <f t="shared" si="484"/>
        <v>0.52083333333333337</v>
      </c>
      <c r="G10315" s="33">
        <f t="shared" si="485"/>
        <v>45643.520833333336</v>
      </c>
    </row>
    <row r="10316" spans="1:7" x14ac:dyDescent="0.45">
      <c r="A10316">
        <v>5.9581999999999997</v>
      </c>
      <c r="B10316">
        <v>35.549999999999997</v>
      </c>
      <c r="C10316" t="s">
        <v>9734</v>
      </c>
      <c r="D10316" t="s">
        <v>9735</v>
      </c>
      <c r="E10316" s="32">
        <f t="shared" si="483"/>
        <v>45643</v>
      </c>
      <c r="F10316" s="51">
        <f t="shared" si="484"/>
        <v>0.54166666666666663</v>
      </c>
      <c r="G10316" s="33">
        <f t="shared" si="485"/>
        <v>45643.541666666664</v>
      </c>
    </row>
    <row r="10317" spans="1:7" x14ac:dyDescent="0.45">
      <c r="A10317">
        <v>1.8402000000000001</v>
      </c>
      <c r="B10317">
        <v>10.98</v>
      </c>
      <c r="C10317" t="s">
        <v>9735</v>
      </c>
      <c r="D10317" t="s">
        <v>9736</v>
      </c>
      <c r="E10317" s="32">
        <f t="shared" si="483"/>
        <v>45643</v>
      </c>
      <c r="F10317" s="51">
        <f t="shared" si="484"/>
        <v>0.5625</v>
      </c>
      <c r="G10317" s="33">
        <f t="shared" si="485"/>
        <v>45643.5625</v>
      </c>
    </row>
    <row r="10318" spans="1:7" x14ac:dyDescent="0.45">
      <c r="A10318">
        <v>1.6831</v>
      </c>
      <c r="B10318">
        <v>10.039999999999999</v>
      </c>
      <c r="C10318" t="s">
        <v>9736</v>
      </c>
      <c r="D10318" t="s">
        <v>9737</v>
      </c>
      <c r="E10318" s="32">
        <f t="shared" si="483"/>
        <v>45643</v>
      </c>
      <c r="F10318" s="51">
        <f t="shared" si="484"/>
        <v>0.58333333333333337</v>
      </c>
      <c r="G10318" s="33">
        <f t="shared" si="485"/>
        <v>45643.583333333336</v>
      </c>
    </row>
    <row r="10319" spans="1:7" x14ac:dyDescent="0.45">
      <c r="A10319">
        <v>1.2230000000000001</v>
      </c>
      <c r="B10319">
        <v>7.3</v>
      </c>
      <c r="C10319" t="s">
        <v>9737</v>
      </c>
      <c r="D10319" t="s">
        <v>9738</v>
      </c>
      <c r="E10319" s="32">
        <f t="shared" si="483"/>
        <v>45643</v>
      </c>
      <c r="F10319" s="51">
        <f t="shared" si="484"/>
        <v>0.60416666666666663</v>
      </c>
      <c r="G10319" s="33">
        <f t="shared" si="485"/>
        <v>45643.604166666664</v>
      </c>
    </row>
    <row r="10320" spans="1:7" x14ac:dyDescent="0.45">
      <c r="A10320">
        <v>0.62839999999999996</v>
      </c>
      <c r="B10320">
        <v>3.75</v>
      </c>
      <c r="C10320" t="s">
        <v>9738</v>
      </c>
      <c r="D10320" t="s">
        <v>9739</v>
      </c>
      <c r="E10320" s="32">
        <f t="shared" si="483"/>
        <v>45643</v>
      </c>
      <c r="F10320" s="51">
        <f t="shared" si="484"/>
        <v>0.625</v>
      </c>
      <c r="G10320" s="33">
        <f t="shared" si="485"/>
        <v>45643.625</v>
      </c>
    </row>
    <row r="10321" spans="1:7" x14ac:dyDescent="0.45">
      <c r="A10321">
        <v>0.74060000000000004</v>
      </c>
      <c r="B10321">
        <v>4.42</v>
      </c>
      <c r="C10321" t="s">
        <v>9739</v>
      </c>
      <c r="D10321" t="s">
        <v>9740</v>
      </c>
      <c r="E10321" s="32">
        <f t="shared" si="483"/>
        <v>45643</v>
      </c>
      <c r="F10321" s="51">
        <f t="shared" si="484"/>
        <v>0.64583333333333337</v>
      </c>
      <c r="G10321" s="33">
        <f t="shared" si="485"/>
        <v>45643.645833333336</v>
      </c>
    </row>
    <row r="10322" spans="1:7" x14ac:dyDescent="0.45">
      <c r="A10322">
        <v>0.62839999999999996</v>
      </c>
      <c r="B10322">
        <v>3.75</v>
      </c>
      <c r="C10322" t="s">
        <v>9740</v>
      </c>
      <c r="D10322" t="s">
        <v>9741</v>
      </c>
      <c r="E10322" s="32">
        <f t="shared" si="483"/>
        <v>45643</v>
      </c>
      <c r="F10322" s="51">
        <f t="shared" si="484"/>
        <v>0.66666666666666663</v>
      </c>
      <c r="G10322" s="33">
        <f t="shared" si="485"/>
        <v>45643.666666666664</v>
      </c>
    </row>
    <row r="10323" spans="1:7" x14ac:dyDescent="0.45">
      <c r="A10323">
        <v>0.52739999999999998</v>
      </c>
      <c r="B10323">
        <v>3.15</v>
      </c>
      <c r="C10323" t="s">
        <v>9741</v>
      </c>
      <c r="D10323" t="s">
        <v>9742</v>
      </c>
      <c r="E10323" s="32">
        <f t="shared" si="483"/>
        <v>45643</v>
      </c>
      <c r="F10323" s="51">
        <f t="shared" si="484"/>
        <v>0.6875</v>
      </c>
      <c r="G10323" s="33">
        <f t="shared" si="485"/>
        <v>45643.6875</v>
      </c>
    </row>
    <row r="10324" spans="1:7" x14ac:dyDescent="0.45">
      <c r="A10324">
        <v>0.46</v>
      </c>
      <c r="B10324">
        <v>2.74</v>
      </c>
      <c r="C10324" t="s">
        <v>9742</v>
      </c>
      <c r="D10324" t="s">
        <v>9743</v>
      </c>
      <c r="E10324" s="32">
        <f t="shared" si="483"/>
        <v>45643</v>
      </c>
      <c r="F10324" s="51">
        <f t="shared" si="484"/>
        <v>0.70833333333333337</v>
      </c>
      <c r="G10324" s="33">
        <f t="shared" si="485"/>
        <v>45643.708333333336</v>
      </c>
    </row>
    <row r="10325" spans="1:7" x14ac:dyDescent="0.45">
      <c r="A10325">
        <v>0.4713</v>
      </c>
      <c r="B10325">
        <v>2.81</v>
      </c>
      <c r="C10325" t="s">
        <v>9743</v>
      </c>
      <c r="D10325" t="s">
        <v>9744</v>
      </c>
      <c r="E10325" s="32">
        <f t="shared" si="483"/>
        <v>45643</v>
      </c>
      <c r="F10325" s="51">
        <f t="shared" si="484"/>
        <v>0.72916666666666663</v>
      </c>
      <c r="G10325" s="33">
        <f t="shared" si="485"/>
        <v>45643.729166666664</v>
      </c>
    </row>
    <row r="10326" spans="1:7" x14ac:dyDescent="0.45">
      <c r="A10326">
        <v>0.53859999999999997</v>
      </c>
      <c r="B10326">
        <v>3.21</v>
      </c>
      <c r="C10326" t="s">
        <v>9744</v>
      </c>
      <c r="D10326" t="s">
        <v>9745</v>
      </c>
      <c r="E10326" s="32">
        <f t="shared" si="483"/>
        <v>45643</v>
      </c>
      <c r="F10326" s="51">
        <f t="shared" si="484"/>
        <v>0.75</v>
      </c>
      <c r="G10326" s="33">
        <f t="shared" si="485"/>
        <v>45643.75</v>
      </c>
    </row>
    <row r="10327" spans="1:7" x14ac:dyDescent="0.45">
      <c r="A10327">
        <v>1.9523999999999999</v>
      </c>
      <c r="B10327">
        <v>11.65</v>
      </c>
      <c r="C10327" t="s">
        <v>9745</v>
      </c>
      <c r="D10327" t="s">
        <v>9746</v>
      </c>
      <c r="E10327" s="32">
        <f t="shared" si="483"/>
        <v>45643</v>
      </c>
      <c r="F10327" s="51">
        <f t="shared" si="484"/>
        <v>0.77083333333333337</v>
      </c>
      <c r="G10327" s="33">
        <f t="shared" si="485"/>
        <v>45643.770833333336</v>
      </c>
    </row>
    <row r="10328" spans="1:7" x14ac:dyDescent="0.45">
      <c r="A10328">
        <v>1.5709</v>
      </c>
      <c r="B10328">
        <v>9.3699999999999992</v>
      </c>
      <c r="C10328" t="s">
        <v>9746</v>
      </c>
      <c r="D10328" t="s">
        <v>9747</v>
      </c>
      <c r="E10328" s="32">
        <f t="shared" si="483"/>
        <v>45643</v>
      </c>
      <c r="F10328" s="51">
        <f t="shared" si="484"/>
        <v>0.79166666666666663</v>
      </c>
      <c r="G10328" s="33">
        <f t="shared" si="485"/>
        <v>45643.791666666664</v>
      </c>
    </row>
    <row r="10329" spans="1:7" x14ac:dyDescent="0.45">
      <c r="A10329">
        <v>1.3016000000000001</v>
      </c>
      <c r="B10329">
        <v>7.77</v>
      </c>
      <c r="C10329" t="s">
        <v>9747</v>
      </c>
      <c r="D10329" t="s">
        <v>9748</v>
      </c>
      <c r="E10329" s="32">
        <f t="shared" si="483"/>
        <v>45643</v>
      </c>
      <c r="F10329" s="51">
        <f t="shared" si="484"/>
        <v>0.8125</v>
      </c>
      <c r="G10329" s="33">
        <f t="shared" si="485"/>
        <v>45643.8125</v>
      </c>
    </row>
    <row r="10330" spans="1:7" x14ac:dyDescent="0.45">
      <c r="A10330">
        <v>1.8851</v>
      </c>
      <c r="B10330">
        <v>11.25</v>
      </c>
      <c r="C10330" t="s">
        <v>9748</v>
      </c>
      <c r="D10330" t="s">
        <v>9749</v>
      </c>
      <c r="E10330" s="32">
        <f t="shared" si="483"/>
        <v>45643</v>
      </c>
      <c r="F10330" s="51">
        <f t="shared" si="484"/>
        <v>0.83333333333333337</v>
      </c>
      <c r="G10330" s="33">
        <f t="shared" si="485"/>
        <v>45643.833333333336</v>
      </c>
    </row>
    <row r="10331" spans="1:7" x14ac:dyDescent="0.45">
      <c r="A10331">
        <v>0.50490000000000002</v>
      </c>
      <c r="B10331">
        <v>3.01</v>
      </c>
      <c r="C10331" t="s">
        <v>9749</v>
      </c>
      <c r="D10331" t="s">
        <v>9750</v>
      </c>
      <c r="E10331" s="32">
        <f t="shared" si="483"/>
        <v>45643</v>
      </c>
      <c r="F10331" s="51">
        <f t="shared" si="484"/>
        <v>0.85416666666666663</v>
      </c>
      <c r="G10331" s="33">
        <f t="shared" si="485"/>
        <v>45643.854166666664</v>
      </c>
    </row>
    <row r="10332" spans="1:7" x14ac:dyDescent="0.45">
      <c r="A10332">
        <v>0</v>
      </c>
      <c r="B10332">
        <v>0</v>
      </c>
      <c r="C10332" t="s">
        <v>9750</v>
      </c>
      <c r="D10332" t="s">
        <v>9751</v>
      </c>
      <c r="E10332" s="32">
        <f t="shared" si="483"/>
        <v>45643</v>
      </c>
      <c r="F10332" s="51">
        <f t="shared" si="484"/>
        <v>0.875</v>
      </c>
      <c r="G10332" s="33">
        <f t="shared" si="485"/>
        <v>45643.875</v>
      </c>
    </row>
    <row r="10333" spans="1:7" x14ac:dyDescent="0.45">
      <c r="A10333">
        <v>0.2581</v>
      </c>
      <c r="B10333">
        <v>1.54</v>
      </c>
      <c r="C10333" t="s">
        <v>9751</v>
      </c>
      <c r="D10333" t="s">
        <v>9752</v>
      </c>
      <c r="E10333" s="32">
        <f t="shared" si="483"/>
        <v>45643</v>
      </c>
      <c r="F10333" s="51">
        <f t="shared" si="484"/>
        <v>0.89583333333333337</v>
      </c>
      <c r="G10333" s="33">
        <f t="shared" si="485"/>
        <v>45643.895833333336</v>
      </c>
    </row>
    <row r="10334" spans="1:7" x14ac:dyDescent="0.45">
      <c r="A10334">
        <v>0.1346</v>
      </c>
      <c r="B10334">
        <v>0.8</v>
      </c>
      <c r="C10334" t="s">
        <v>9752</v>
      </c>
      <c r="D10334" t="s">
        <v>9753</v>
      </c>
      <c r="E10334" s="32">
        <f t="shared" si="483"/>
        <v>45643</v>
      </c>
      <c r="F10334" s="51">
        <f t="shared" si="484"/>
        <v>0.91666666666666663</v>
      </c>
      <c r="G10334" s="33">
        <f t="shared" si="485"/>
        <v>45643.916666666664</v>
      </c>
    </row>
    <row r="10335" spans="1:7" x14ac:dyDescent="0.45">
      <c r="A10335">
        <v>0</v>
      </c>
      <c r="B10335">
        <v>0</v>
      </c>
      <c r="C10335" t="s">
        <v>9753</v>
      </c>
      <c r="D10335" t="s">
        <v>9754</v>
      </c>
      <c r="E10335" s="32">
        <f t="shared" si="483"/>
        <v>45643</v>
      </c>
      <c r="F10335" s="51">
        <f t="shared" si="484"/>
        <v>0.9375</v>
      </c>
      <c r="G10335" s="33">
        <f t="shared" si="485"/>
        <v>45643.9375</v>
      </c>
    </row>
    <row r="10336" spans="1:7" x14ac:dyDescent="0.45">
      <c r="A10336">
        <v>0</v>
      </c>
      <c r="B10336">
        <v>0</v>
      </c>
      <c r="C10336" t="s">
        <v>9754</v>
      </c>
      <c r="D10336" t="s">
        <v>9755</v>
      </c>
      <c r="E10336" s="32">
        <f t="shared" si="483"/>
        <v>45643</v>
      </c>
      <c r="F10336" s="51">
        <f t="shared" si="484"/>
        <v>0.95833333333333337</v>
      </c>
      <c r="G10336" s="33">
        <f t="shared" si="485"/>
        <v>45643.958333333336</v>
      </c>
    </row>
    <row r="10337" spans="1:7" x14ac:dyDescent="0.45">
      <c r="A10337">
        <v>0</v>
      </c>
      <c r="B10337">
        <v>0</v>
      </c>
      <c r="C10337" t="s">
        <v>9755</v>
      </c>
      <c r="D10337" t="s">
        <v>9756</v>
      </c>
      <c r="E10337" s="32">
        <f t="shared" si="483"/>
        <v>45643</v>
      </c>
      <c r="F10337" s="51">
        <f t="shared" si="484"/>
        <v>0.97916666666666663</v>
      </c>
      <c r="G10337" s="33">
        <f t="shared" si="485"/>
        <v>45643.979166666664</v>
      </c>
    </row>
    <row r="10338" spans="1:7" x14ac:dyDescent="0.45">
      <c r="A10338">
        <v>0</v>
      </c>
      <c r="B10338">
        <v>0</v>
      </c>
      <c r="C10338" t="s">
        <v>9756</v>
      </c>
      <c r="D10338" t="s">
        <v>9757</v>
      </c>
      <c r="E10338" s="32">
        <f t="shared" si="483"/>
        <v>45644</v>
      </c>
      <c r="F10338" s="51">
        <f t="shared" si="484"/>
        <v>0</v>
      </c>
      <c r="G10338" s="33">
        <f t="shared" si="485"/>
        <v>45644</v>
      </c>
    </row>
    <row r="10339" spans="1:7" x14ac:dyDescent="0.45">
      <c r="A10339">
        <v>0</v>
      </c>
      <c r="B10339">
        <v>0</v>
      </c>
      <c r="C10339" t="s">
        <v>9757</v>
      </c>
      <c r="D10339" t="s">
        <v>9758</v>
      </c>
      <c r="E10339" s="32">
        <f t="shared" si="483"/>
        <v>45644</v>
      </c>
      <c r="F10339" s="51">
        <f t="shared" si="484"/>
        <v>2.0833333333333332E-2</v>
      </c>
      <c r="G10339" s="33">
        <f t="shared" si="485"/>
        <v>45644.020833333336</v>
      </c>
    </row>
    <row r="10340" spans="1:7" x14ac:dyDescent="0.45">
      <c r="A10340">
        <v>0</v>
      </c>
      <c r="B10340">
        <v>0</v>
      </c>
      <c r="C10340" t="s">
        <v>9758</v>
      </c>
      <c r="D10340" t="s">
        <v>9759</v>
      </c>
      <c r="E10340" s="32">
        <f t="shared" si="483"/>
        <v>45644</v>
      </c>
      <c r="F10340" s="51">
        <f t="shared" si="484"/>
        <v>4.1666666666666664E-2</v>
      </c>
      <c r="G10340" s="33">
        <f t="shared" si="485"/>
        <v>45644.041666666664</v>
      </c>
    </row>
    <row r="10341" spans="1:7" x14ac:dyDescent="0.45">
      <c r="A10341">
        <v>0</v>
      </c>
      <c r="B10341">
        <v>0</v>
      </c>
      <c r="C10341" t="s">
        <v>9759</v>
      </c>
      <c r="D10341" t="s">
        <v>9760</v>
      </c>
      <c r="E10341" s="32">
        <f t="shared" si="483"/>
        <v>45644</v>
      </c>
      <c r="F10341" s="51">
        <f t="shared" si="484"/>
        <v>6.25E-2</v>
      </c>
      <c r="G10341" s="33">
        <f t="shared" si="485"/>
        <v>45644.0625</v>
      </c>
    </row>
    <row r="10342" spans="1:7" x14ac:dyDescent="0.45">
      <c r="A10342">
        <v>0</v>
      </c>
      <c r="B10342">
        <v>0</v>
      </c>
      <c r="C10342" t="s">
        <v>9760</v>
      </c>
      <c r="D10342" t="s">
        <v>9761</v>
      </c>
      <c r="E10342" s="32">
        <f t="shared" si="483"/>
        <v>45644</v>
      </c>
      <c r="F10342" s="51">
        <f t="shared" si="484"/>
        <v>8.3333333333333329E-2</v>
      </c>
      <c r="G10342" s="33">
        <f t="shared" si="485"/>
        <v>45644.083333333336</v>
      </c>
    </row>
    <row r="10343" spans="1:7" x14ac:dyDescent="0.45">
      <c r="A10343">
        <v>0</v>
      </c>
      <c r="B10343">
        <v>0</v>
      </c>
      <c r="C10343" t="s">
        <v>9761</v>
      </c>
      <c r="D10343" t="s">
        <v>9762</v>
      </c>
      <c r="E10343" s="32">
        <f t="shared" si="483"/>
        <v>45644</v>
      </c>
      <c r="F10343" s="51">
        <f t="shared" si="484"/>
        <v>0.10416666666666667</v>
      </c>
      <c r="G10343" s="33">
        <f t="shared" si="485"/>
        <v>45644.104166666664</v>
      </c>
    </row>
    <row r="10344" spans="1:7" x14ac:dyDescent="0.45">
      <c r="A10344">
        <v>0</v>
      </c>
      <c r="B10344">
        <v>0</v>
      </c>
      <c r="C10344" t="s">
        <v>9762</v>
      </c>
      <c r="D10344" t="s">
        <v>9763</v>
      </c>
      <c r="E10344" s="32">
        <f t="shared" si="483"/>
        <v>45644</v>
      </c>
      <c r="F10344" s="51">
        <f t="shared" si="484"/>
        <v>0.125</v>
      </c>
      <c r="G10344" s="33">
        <f t="shared" si="485"/>
        <v>45644.125</v>
      </c>
    </row>
    <row r="10345" spans="1:7" x14ac:dyDescent="0.45">
      <c r="A10345">
        <v>0</v>
      </c>
      <c r="B10345">
        <v>0</v>
      </c>
      <c r="C10345" t="s">
        <v>9763</v>
      </c>
      <c r="D10345" t="s">
        <v>9764</v>
      </c>
      <c r="E10345" s="32">
        <f t="shared" si="483"/>
        <v>45644</v>
      </c>
      <c r="F10345" s="51">
        <f t="shared" si="484"/>
        <v>0.14583333333333334</v>
      </c>
      <c r="G10345" s="33">
        <f t="shared" si="485"/>
        <v>45644.145833333336</v>
      </c>
    </row>
    <row r="10346" spans="1:7" x14ac:dyDescent="0.45">
      <c r="A10346">
        <v>0</v>
      </c>
      <c r="B10346">
        <v>0</v>
      </c>
      <c r="C10346" t="s">
        <v>9764</v>
      </c>
      <c r="D10346" t="s">
        <v>9765</v>
      </c>
      <c r="E10346" s="32">
        <f t="shared" si="483"/>
        <v>45644</v>
      </c>
      <c r="F10346" s="51">
        <f t="shared" si="484"/>
        <v>0.16666666666666666</v>
      </c>
      <c r="G10346" s="33">
        <f t="shared" si="485"/>
        <v>45644.166666666664</v>
      </c>
    </row>
    <row r="10347" spans="1:7" x14ac:dyDescent="0.45">
      <c r="A10347">
        <v>0</v>
      </c>
      <c r="B10347">
        <v>0</v>
      </c>
      <c r="C10347" t="s">
        <v>9765</v>
      </c>
      <c r="D10347" t="s">
        <v>9766</v>
      </c>
      <c r="E10347" s="32">
        <f t="shared" si="483"/>
        <v>45644</v>
      </c>
      <c r="F10347" s="51">
        <f t="shared" si="484"/>
        <v>0.1875</v>
      </c>
      <c r="G10347" s="33">
        <f t="shared" si="485"/>
        <v>45644.1875</v>
      </c>
    </row>
    <row r="10348" spans="1:7" x14ac:dyDescent="0.45">
      <c r="A10348">
        <v>0</v>
      </c>
      <c r="B10348">
        <v>0</v>
      </c>
      <c r="C10348" t="s">
        <v>9766</v>
      </c>
      <c r="D10348" t="s">
        <v>9767</v>
      </c>
      <c r="E10348" s="32">
        <f t="shared" si="483"/>
        <v>45644</v>
      </c>
      <c r="F10348" s="51">
        <f t="shared" si="484"/>
        <v>0.20833333333333334</v>
      </c>
      <c r="G10348" s="33">
        <f t="shared" si="485"/>
        <v>45644.208333333336</v>
      </c>
    </row>
    <row r="10349" spans="1:7" x14ac:dyDescent="0.45">
      <c r="A10349">
        <v>0</v>
      </c>
      <c r="B10349">
        <v>0</v>
      </c>
      <c r="C10349" t="s">
        <v>9767</v>
      </c>
      <c r="D10349" t="s">
        <v>9768</v>
      </c>
      <c r="E10349" s="32">
        <f t="shared" si="483"/>
        <v>45644</v>
      </c>
      <c r="F10349" s="51">
        <f t="shared" si="484"/>
        <v>0.22916666666666666</v>
      </c>
      <c r="G10349" s="33">
        <f t="shared" si="485"/>
        <v>45644.229166666664</v>
      </c>
    </row>
    <row r="10350" spans="1:7" x14ac:dyDescent="0.45">
      <c r="A10350">
        <v>0</v>
      </c>
      <c r="B10350">
        <v>0</v>
      </c>
      <c r="C10350" t="s">
        <v>9768</v>
      </c>
      <c r="D10350" t="s">
        <v>9769</v>
      </c>
      <c r="E10350" s="32">
        <f t="shared" si="483"/>
        <v>45644</v>
      </c>
      <c r="F10350" s="51">
        <f t="shared" si="484"/>
        <v>0.25</v>
      </c>
      <c r="G10350" s="33">
        <f t="shared" si="485"/>
        <v>45644.25</v>
      </c>
    </row>
    <row r="10351" spans="1:7" x14ac:dyDescent="0.45">
      <c r="A10351">
        <v>0</v>
      </c>
      <c r="B10351">
        <v>0</v>
      </c>
      <c r="C10351" t="s">
        <v>9769</v>
      </c>
      <c r="D10351" t="s">
        <v>9770</v>
      </c>
      <c r="E10351" s="32">
        <f t="shared" si="483"/>
        <v>45644</v>
      </c>
      <c r="F10351" s="51">
        <f t="shared" si="484"/>
        <v>0.27083333333333331</v>
      </c>
      <c r="G10351" s="33">
        <f t="shared" si="485"/>
        <v>45644.270833333336</v>
      </c>
    </row>
    <row r="10352" spans="1:7" x14ac:dyDescent="0.45">
      <c r="A10352">
        <v>0</v>
      </c>
      <c r="B10352">
        <v>0</v>
      </c>
      <c r="C10352" t="s">
        <v>9770</v>
      </c>
      <c r="D10352" t="s">
        <v>9771</v>
      </c>
      <c r="E10352" s="32">
        <f t="shared" si="483"/>
        <v>45644</v>
      </c>
      <c r="F10352" s="51">
        <f t="shared" si="484"/>
        <v>0.29166666666666669</v>
      </c>
      <c r="G10352" s="33">
        <f t="shared" si="485"/>
        <v>45644.291666666664</v>
      </c>
    </row>
    <row r="10353" spans="1:7" x14ac:dyDescent="0.45">
      <c r="A10353">
        <v>1.5036</v>
      </c>
      <c r="B10353">
        <v>8.9700000000000006</v>
      </c>
      <c r="C10353" t="s">
        <v>9771</v>
      </c>
      <c r="D10353" t="s">
        <v>9772</v>
      </c>
      <c r="E10353" s="32">
        <f t="shared" si="483"/>
        <v>45644</v>
      </c>
      <c r="F10353" s="51">
        <f t="shared" si="484"/>
        <v>0.3125</v>
      </c>
      <c r="G10353" s="33">
        <f t="shared" si="485"/>
        <v>45644.3125</v>
      </c>
    </row>
    <row r="10354" spans="1:7" x14ac:dyDescent="0.45">
      <c r="A10354">
        <v>3.5232999999999999</v>
      </c>
      <c r="B10354">
        <v>21.02</v>
      </c>
      <c r="C10354" t="s">
        <v>9772</v>
      </c>
      <c r="D10354" t="s">
        <v>9773</v>
      </c>
      <c r="E10354" s="32">
        <f t="shared" si="483"/>
        <v>45644</v>
      </c>
      <c r="F10354" s="51">
        <f t="shared" si="484"/>
        <v>0.33333333333333331</v>
      </c>
      <c r="G10354" s="33">
        <f t="shared" si="485"/>
        <v>45644.333333333336</v>
      </c>
    </row>
    <row r="10355" spans="1:7" x14ac:dyDescent="0.45">
      <c r="A10355">
        <v>0</v>
      </c>
      <c r="B10355">
        <v>0</v>
      </c>
      <c r="C10355" t="s">
        <v>9773</v>
      </c>
      <c r="D10355" t="s">
        <v>9774</v>
      </c>
      <c r="E10355" s="32">
        <f t="shared" si="483"/>
        <v>45644</v>
      </c>
      <c r="F10355" s="51">
        <f t="shared" si="484"/>
        <v>0.35416666666666669</v>
      </c>
      <c r="G10355" s="33">
        <f t="shared" si="485"/>
        <v>45644.354166666664</v>
      </c>
    </row>
    <row r="10356" spans="1:7" x14ac:dyDescent="0.45">
      <c r="A10356">
        <v>0</v>
      </c>
      <c r="B10356">
        <v>0</v>
      </c>
      <c r="C10356" t="s">
        <v>9774</v>
      </c>
      <c r="D10356" t="s">
        <v>9775</v>
      </c>
      <c r="E10356" s="32">
        <f t="shared" si="483"/>
        <v>45644</v>
      </c>
      <c r="F10356" s="51">
        <f t="shared" si="484"/>
        <v>0.375</v>
      </c>
      <c r="G10356" s="33">
        <f t="shared" si="485"/>
        <v>45644.375</v>
      </c>
    </row>
    <row r="10357" spans="1:7" x14ac:dyDescent="0.45">
      <c r="A10357">
        <v>0</v>
      </c>
      <c r="B10357">
        <v>0</v>
      </c>
      <c r="C10357" t="s">
        <v>9775</v>
      </c>
      <c r="D10357" t="s">
        <v>9776</v>
      </c>
      <c r="E10357" s="32">
        <f t="shared" si="483"/>
        <v>45644</v>
      </c>
      <c r="F10357" s="51">
        <f t="shared" si="484"/>
        <v>0.39583333333333331</v>
      </c>
      <c r="G10357" s="33">
        <f t="shared" si="485"/>
        <v>45644.395833333336</v>
      </c>
    </row>
    <row r="10358" spans="1:7" x14ac:dyDescent="0.45">
      <c r="A10358">
        <v>0</v>
      </c>
      <c r="B10358">
        <v>0</v>
      </c>
      <c r="C10358" t="s">
        <v>9776</v>
      </c>
      <c r="D10358" t="s">
        <v>9777</v>
      </c>
      <c r="E10358" s="32">
        <f t="shared" si="483"/>
        <v>45644</v>
      </c>
      <c r="F10358" s="51">
        <f t="shared" si="484"/>
        <v>0.41666666666666669</v>
      </c>
      <c r="G10358" s="33">
        <f t="shared" si="485"/>
        <v>45644.416666666664</v>
      </c>
    </row>
    <row r="10359" spans="1:7" x14ac:dyDescent="0.45">
      <c r="A10359">
        <v>0</v>
      </c>
      <c r="B10359">
        <v>0</v>
      </c>
      <c r="C10359" t="s">
        <v>9777</v>
      </c>
      <c r="D10359" t="s">
        <v>9778</v>
      </c>
      <c r="E10359" s="32">
        <f t="shared" si="483"/>
        <v>45644</v>
      </c>
      <c r="F10359" s="51">
        <f t="shared" si="484"/>
        <v>0.4375</v>
      </c>
      <c r="G10359" s="33">
        <f t="shared" si="485"/>
        <v>45644.4375</v>
      </c>
    </row>
    <row r="10360" spans="1:7" x14ac:dyDescent="0.45">
      <c r="A10360">
        <v>1.12E-2</v>
      </c>
      <c r="B10360">
        <v>7.0000000000000007E-2</v>
      </c>
      <c r="C10360" t="s">
        <v>9778</v>
      </c>
      <c r="D10360" t="s">
        <v>9779</v>
      </c>
      <c r="E10360" s="32">
        <f t="shared" si="483"/>
        <v>45644</v>
      </c>
      <c r="F10360" s="51">
        <f t="shared" si="484"/>
        <v>0.45833333333333331</v>
      </c>
      <c r="G10360" s="33">
        <f t="shared" si="485"/>
        <v>45644.458333333336</v>
      </c>
    </row>
    <row r="10361" spans="1:7" x14ac:dyDescent="0.45">
      <c r="A10361">
        <v>0</v>
      </c>
      <c r="B10361">
        <v>0</v>
      </c>
      <c r="C10361" t="s">
        <v>9779</v>
      </c>
      <c r="D10361" t="s">
        <v>9780</v>
      </c>
      <c r="E10361" s="32">
        <f t="shared" si="483"/>
        <v>45644</v>
      </c>
      <c r="F10361" s="51">
        <f t="shared" si="484"/>
        <v>0.47916666666666669</v>
      </c>
      <c r="G10361" s="33">
        <f t="shared" si="485"/>
        <v>45644.479166666664</v>
      </c>
    </row>
    <row r="10362" spans="1:7" x14ac:dyDescent="0.45">
      <c r="A10362">
        <v>0.46</v>
      </c>
      <c r="B10362">
        <v>2.74</v>
      </c>
      <c r="C10362" t="s">
        <v>9780</v>
      </c>
      <c r="D10362" t="s">
        <v>9781</v>
      </c>
      <c r="E10362" s="32">
        <f t="shared" si="483"/>
        <v>45644</v>
      </c>
      <c r="F10362" s="51">
        <f t="shared" si="484"/>
        <v>0.5</v>
      </c>
      <c r="G10362" s="33">
        <f t="shared" si="485"/>
        <v>45644.5</v>
      </c>
    </row>
    <row r="10363" spans="1:7" x14ac:dyDescent="0.45">
      <c r="A10363">
        <v>0.1234</v>
      </c>
      <c r="B10363">
        <v>0.74</v>
      </c>
      <c r="C10363" t="s">
        <v>9781</v>
      </c>
      <c r="D10363" t="s">
        <v>9782</v>
      </c>
      <c r="E10363" s="32">
        <f t="shared" si="483"/>
        <v>45644</v>
      </c>
      <c r="F10363" s="51">
        <f t="shared" si="484"/>
        <v>0.52083333333333337</v>
      </c>
      <c r="G10363" s="33">
        <f t="shared" si="485"/>
        <v>45644.520833333336</v>
      </c>
    </row>
    <row r="10364" spans="1:7" x14ac:dyDescent="0.45">
      <c r="A10364">
        <v>0</v>
      </c>
      <c r="B10364">
        <v>0</v>
      </c>
      <c r="C10364" t="s">
        <v>9782</v>
      </c>
      <c r="D10364" t="s">
        <v>9783</v>
      </c>
      <c r="E10364" s="32">
        <f t="shared" si="483"/>
        <v>45644</v>
      </c>
      <c r="F10364" s="51">
        <f t="shared" si="484"/>
        <v>0.54166666666666663</v>
      </c>
      <c r="G10364" s="33">
        <f t="shared" si="485"/>
        <v>45644.541666666664</v>
      </c>
    </row>
    <row r="10365" spans="1:7" x14ac:dyDescent="0.45">
      <c r="A10365">
        <v>0</v>
      </c>
      <c r="B10365">
        <v>0</v>
      </c>
      <c r="C10365" t="s">
        <v>9783</v>
      </c>
      <c r="D10365" t="s">
        <v>9784</v>
      </c>
      <c r="E10365" s="32">
        <f t="shared" si="483"/>
        <v>45644</v>
      </c>
      <c r="F10365" s="51">
        <f t="shared" si="484"/>
        <v>0.5625</v>
      </c>
      <c r="G10365" s="33">
        <f t="shared" si="485"/>
        <v>45644.5625</v>
      </c>
    </row>
    <row r="10366" spans="1:7" x14ac:dyDescent="0.45">
      <c r="A10366">
        <v>4.4770000000000003</v>
      </c>
      <c r="B10366">
        <v>26.71</v>
      </c>
      <c r="C10366" t="s">
        <v>9784</v>
      </c>
      <c r="D10366" t="s">
        <v>9785</v>
      </c>
      <c r="E10366" s="32">
        <f t="shared" si="483"/>
        <v>45644</v>
      </c>
      <c r="F10366" s="51">
        <f t="shared" si="484"/>
        <v>0.58333333333333337</v>
      </c>
      <c r="G10366" s="33">
        <f t="shared" si="485"/>
        <v>45644.583333333336</v>
      </c>
    </row>
    <row r="10367" spans="1:7" x14ac:dyDescent="0.45">
      <c r="A10367">
        <v>2.2553000000000001</v>
      </c>
      <c r="B10367">
        <v>13.45</v>
      </c>
      <c r="C10367" t="s">
        <v>9785</v>
      </c>
      <c r="D10367" t="s">
        <v>9786</v>
      </c>
      <c r="E10367" s="32">
        <f t="shared" si="483"/>
        <v>45644</v>
      </c>
      <c r="F10367" s="51">
        <f t="shared" si="484"/>
        <v>0.60416666666666663</v>
      </c>
      <c r="G10367" s="33">
        <f t="shared" si="485"/>
        <v>45644.604166666664</v>
      </c>
    </row>
    <row r="10368" spans="1:7" x14ac:dyDescent="0.45">
      <c r="A10368">
        <v>1.2904</v>
      </c>
      <c r="B10368">
        <v>7.7</v>
      </c>
      <c r="C10368" t="s">
        <v>9786</v>
      </c>
      <c r="D10368" t="s">
        <v>9787</v>
      </c>
      <c r="E10368" s="32">
        <f t="shared" si="483"/>
        <v>45644</v>
      </c>
      <c r="F10368" s="51">
        <f t="shared" si="484"/>
        <v>0.625</v>
      </c>
      <c r="G10368" s="33">
        <f t="shared" si="485"/>
        <v>45644.625</v>
      </c>
    </row>
    <row r="10369" spans="1:7" x14ac:dyDescent="0.45">
      <c r="A10369">
        <v>1.5484</v>
      </c>
      <c r="B10369">
        <v>9.24</v>
      </c>
      <c r="C10369" t="s">
        <v>9787</v>
      </c>
      <c r="D10369" t="s">
        <v>9788</v>
      </c>
      <c r="E10369" s="32">
        <f t="shared" si="483"/>
        <v>45644</v>
      </c>
      <c r="F10369" s="51">
        <f t="shared" si="484"/>
        <v>0.64583333333333337</v>
      </c>
      <c r="G10369" s="33">
        <f t="shared" si="485"/>
        <v>45644.645833333336</v>
      </c>
    </row>
    <row r="10370" spans="1:7" x14ac:dyDescent="0.45">
      <c r="A10370">
        <v>1.3689</v>
      </c>
      <c r="B10370">
        <v>8.17</v>
      </c>
      <c r="C10370" t="s">
        <v>9788</v>
      </c>
      <c r="D10370" t="s">
        <v>9789</v>
      </c>
      <c r="E10370" s="32">
        <f t="shared" si="483"/>
        <v>45644</v>
      </c>
      <c r="F10370" s="51">
        <f t="shared" si="484"/>
        <v>0.66666666666666663</v>
      </c>
      <c r="G10370" s="33">
        <f t="shared" si="485"/>
        <v>45644.666666666664</v>
      </c>
    </row>
    <row r="10371" spans="1:7" x14ac:dyDescent="0.45">
      <c r="A10371">
        <v>1.3352999999999999</v>
      </c>
      <c r="B10371">
        <v>7.97</v>
      </c>
      <c r="C10371" t="s">
        <v>9789</v>
      </c>
      <c r="D10371" t="s">
        <v>9790</v>
      </c>
      <c r="E10371" s="32">
        <f t="shared" si="483"/>
        <v>45644</v>
      </c>
      <c r="F10371" s="51">
        <f t="shared" si="484"/>
        <v>0.6875</v>
      </c>
      <c r="G10371" s="33">
        <f t="shared" si="485"/>
        <v>45644.6875</v>
      </c>
    </row>
    <row r="10372" spans="1:7" x14ac:dyDescent="0.45">
      <c r="A10372">
        <v>0</v>
      </c>
      <c r="B10372">
        <v>0</v>
      </c>
      <c r="C10372" t="s">
        <v>9790</v>
      </c>
      <c r="D10372" t="s">
        <v>9791</v>
      </c>
      <c r="E10372" s="32">
        <f t="shared" ref="E10372:E10435" si="486">DATE(MID(C10372,2,4),MID(C10372,7,2),MID(C10372,10,2))</f>
        <v>45644</v>
      </c>
      <c r="F10372" s="51">
        <f t="shared" ref="F10372:F10435" si="487">TIME(MID(C10372,13,2),MID(C10372,16,2),0)</f>
        <v>0.70833333333333337</v>
      </c>
      <c r="G10372" s="33">
        <f t="shared" ref="G10372:G10435" si="488">E10372+F10372</f>
        <v>45644.708333333336</v>
      </c>
    </row>
    <row r="10373" spans="1:7" x14ac:dyDescent="0.45">
      <c r="A10373">
        <v>6.7299999999999999E-2</v>
      </c>
      <c r="B10373">
        <v>0.4</v>
      </c>
      <c r="C10373" t="s">
        <v>9791</v>
      </c>
      <c r="D10373" t="s">
        <v>9792</v>
      </c>
      <c r="E10373" s="32">
        <f t="shared" si="486"/>
        <v>45644</v>
      </c>
      <c r="F10373" s="51">
        <f t="shared" si="487"/>
        <v>0.72916666666666663</v>
      </c>
      <c r="G10373" s="33">
        <f t="shared" si="488"/>
        <v>45644.729166666664</v>
      </c>
    </row>
    <row r="10374" spans="1:7" x14ac:dyDescent="0.45">
      <c r="A10374">
        <v>0</v>
      </c>
      <c r="B10374">
        <v>0</v>
      </c>
      <c r="C10374" t="s">
        <v>9792</v>
      </c>
      <c r="D10374" t="s">
        <v>9793</v>
      </c>
      <c r="E10374" s="32">
        <f t="shared" si="486"/>
        <v>45644</v>
      </c>
      <c r="F10374" s="51">
        <f t="shared" si="487"/>
        <v>0.75</v>
      </c>
      <c r="G10374" s="33">
        <f t="shared" si="488"/>
        <v>45644.75</v>
      </c>
    </row>
    <row r="10375" spans="1:7" x14ac:dyDescent="0.45">
      <c r="A10375">
        <v>0</v>
      </c>
      <c r="B10375">
        <v>0</v>
      </c>
      <c r="C10375" t="s">
        <v>9793</v>
      </c>
      <c r="D10375" t="s">
        <v>9794</v>
      </c>
      <c r="E10375" s="32">
        <f t="shared" si="486"/>
        <v>45644</v>
      </c>
      <c r="F10375" s="51">
        <f t="shared" si="487"/>
        <v>0.77083333333333337</v>
      </c>
      <c r="G10375" s="33">
        <f t="shared" si="488"/>
        <v>45644.770833333336</v>
      </c>
    </row>
    <row r="10376" spans="1:7" x14ac:dyDescent="0.45">
      <c r="A10376">
        <v>1.9636</v>
      </c>
      <c r="B10376">
        <v>11.71</v>
      </c>
      <c r="C10376" t="s">
        <v>9794</v>
      </c>
      <c r="D10376" t="s">
        <v>9795</v>
      </c>
      <c r="E10376" s="32">
        <f t="shared" si="486"/>
        <v>45644</v>
      </c>
      <c r="F10376" s="51">
        <f t="shared" si="487"/>
        <v>0.79166666666666663</v>
      </c>
      <c r="G10376" s="33">
        <f t="shared" si="488"/>
        <v>45644.791666666664</v>
      </c>
    </row>
    <row r="10377" spans="1:7" x14ac:dyDescent="0.45">
      <c r="A10377">
        <v>2.0758000000000001</v>
      </c>
      <c r="B10377">
        <v>12.38</v>
      </c>
      <c r="C10377" t="s">
        <v>9795</v>
      </c>
      <c r="D10377" t="s">
        <v>9796</v>
      </c>
      <c r="E10377" s="32">
        <f t="shared" si="486"/>
        <v>45644</v>
      </c>
      <c r="F10377" s="51">
        <f t="shared" si="487"/>
        <v>0.8125</v>
      </c>
      <c r="G10377" s="33">
        <f t="shared" si="488"/>
        <v>45644.8125</v>
      </c>
    </row>
    <row r="10378" spans="1:7" x14ac:dyDescent="0.45">
      <c r="A10378">
        <v>1.0995999999999999</v>
      </c>
      <c r="B10378">
        <v>6.56</v>
      </c>
      <c r="C10378" t="s">
        <v>9796</v>
      </c>
      <c r="D10378" t="s">
        <v>9797</v>
      </c>
      <c r="E10378" s="32">
        <f t="shared" si="486"/>
        <v>45644</v>
      </c>
      <c r="F10378" s="51">
        <f t="shared" si="487"/>
        <v>0.83333333333333337</v>
      </c>
      <c r="G10378" s="33">
        <f t="shared" si="488"/>
        <v>45644.833333333336</v>
      </c>
    </row>
    <row r="10379" spans="1:7" x14ac:dyDescent="0.45">
      <c r="A10379">
        <v>1.0660000000000001</v>
      </c>
      <c r="B10379">
        <v>6.36</v>
      </c>
      <c r="C10379" t="s">
        <v>9797</v>
      </c>
      <c r="D10379" t="s">
        <v>9798</v>
      </c>
      <c r="E10379" s="32">
        <f t="shared" si="486"/>
        <v>45644</v>
      </c>
      <c r="F10379" s="51">
        <f t="shared" si="487"/>
        <v>0.85416666666666663</v>
      </c>
      <c r="G10379" s="33">
        <f t="shared" si="488"/>
        <v>45644.854166666664</v>
      </c>
    </row>
    <row r="10380" spans="1:7" x14ac:dyDescent="0.45">
      <c r="A10380">
        <v>1.0435000000000001</v>
      </c>
      <c r="B10380">
        <v>6.23</v>
      </c>
      <c r="C10380" t="s">
        <v>9798</v>
      </c>
      <c r="D10380" t="s">
        <v>9799</v>
      </c>
      <c r="E10380" s="32">
        <f t="shared" si="486"/>
        <v>45644</v>
      </c>
      <c r="F10380" s="51">
        <f t="shared" si="487"/>
        <v>0.875</v>
      </c>
      <c r="G10380" s="33">
        <f t="shared" si="488"/>
        <v>45644.875</v>
      </c>
    </row>
    <row r="10381" spans="1:7" x14ac:dyDescent="0.45">
      <c r="A10381">
        <v>0.9425</v>
      </c>
      <c r="B10381">
        <v>5.62</v>
      </c>
      <c r="C10381" t="s">
        <v>9799</v>
      </c>
      <c r="D10381" t="s">
        <v>9800</v>
      </c>
      <c r="E10381" s="32">
        <f t="shared" si="486"/>
        <v>45644</v>
      </c>
      <c r="F10381" s="51">
        <f t="shared" si="487"/>
        <v>0.89583333333333337</v>
      </c>
      <c r="G10381" s="33">
        <f t="shared" si="488"/>
        <v>45644.895833333336</v>
      </c>
    </row>
    <row r="10382" spans="1:7" x14ac:dyDescent="0.45">
      <c r="A10382">
        <v>2.24E-2</v>
      </c>
      <c r="B10382">
        <v>0.13</v>
      </c>
      <c r="C10382" t="s">
        <v>9800</v>
      </c>
      <c r="D10382" t="s">
        <v>9801</v>
      </c>
      <c r="E10382" s="32">
        <f t="shared" si="486"/>
        <v>45644</v>
      </c>
      <c r="F10382" s="51">
        <f t="shared" si="487"/>
        <v>0.91666666666666663</v>
      </c>
      <c r="G10382" s="33">
        <f t="shared" si="488"/>
        <v>45644.916666666664</v>
      </c>
    </row>
    <row r="10383" spans="1:7" x14ac:dyDescent="0.45">
      <c r="A10383">
        <v>1.12E-2</v>
      </c>
      <c r="B10383">
        <v>7.0000000000000007E-2</v>
      </c>
      <c r="C10383" t="s">
        <v>9801</v>
      </c>
      <c r="D10383" t="s">
        <v>9802</v>
      </c>
      <c r="E10383" s="32">
        <f t="shared" si="486"/>
        <v>45644</v>
      </c>
      <c r="F10383" s="51">
        <f t="shared" si="487"/>
        <v>0.9375</v>
      </c>
      <c r="G10383" s="33">
        <f t="shared" si="488"/>
        <v>45644.9375</v>
      </c>
    </row>
    <row r="10384" spans="1:7" x14ac:dyDescent="0.45">
      <c r="A10384">
        <v>0</v>
      </c>
      <c r="B10384">
        <v>0</v>
      </c>
      <c r="C10384" t="s">
        <v>9802</v>
      </c>
      <c r="D10384" t="s">
        <v>9803</v>
      </c>
      <c r="E10384" s="32">
        <f t="shared" si="486"/>
        <v>45644</v>
      </c>
      <c r="F10384" s="51">
        <f t="shared" si="487"/>
        <v>0.95833333333333337</v>
      </c>
      <c r="G10384" s="33">
        <f t="shared" si="488"/>
        <v>45644.958333333336</v>
      </c>
    </row>
    <row r="10385" spans="1:7" x14ac:dyDescent="0.45">
      <c r="A10385">
        <v>0</v>
      </c>
      <c r="B10385">
        <v>0</v>
      </c>
      <c r="C10385" t="s">
        <v>9803</v>
      </c>
      <c r="D10385" t="s">
        <v>9804</v>
      </c>
      <c r="E10385" s="32">
        <f t="shared" si="486"/>
        <v>45644</v>
      </c>
      <c r="F10385" s="51">
        <f t="shared" si="487"/>
        <v>0.97916666666666663</v>
      </c>
      <c r="G10385" s="33">
        <f t="shared" si="488"/>
        <v>45644.979166666664</v>
      </c>
    </row>
    <row r="10386" spans="1:7" x14ac:dyDescent="0.45">
      <c r="A10386">
        <v>0</v>
      </c>
      <c r="B10386">
        <v>0</v>
      </c>
      <c r="C10386" t="s">
        <v>9804</v>
      </c>
      <c r="D10386" t="s">
        <v>9805</v>
      </c>
      <c r="E10386" s="32">
        <f t="shared" si="486"/>
        <v>45645</v>
      </c>
      <c r="F10386" s="51">
        <f t="shared" si="487"/>
        <v>0</v>
      </c>
      <c r="G10386" s="33">
        <f t="shared" si="488"/>
        <v>45645</v>
      </c>
    </row>
    <row r="10387" spans="1:7" x14ac:dyDescent="0.45">
      <c r="A10387">
        <v>0</v>
      </c>
      <c r="B10387">
        <v>0</v>
      </c>
      <c r="C10387" t="s">
        <v>9805</v>
      </c>
      <c r="D10387" t="s">
        <v>9806</v>
      </c>
      <c r="E10387" s="32">
        <f t="shared" si="486"/>
        <v>45645</v>
      </c>
      <c r="F10387" s="51">
        <f t="shared" si="487"/>
        <v>2.0833333333333332E-2</v>
      </c>
      <c r="G10387" s="33">
        <f t="shared" si="488"/>
        <v>45645.020833333336</v>
      </c>
    </row>
    <row r="10388" spans="1:7" x14ac:dyDescent="0.45">
      <c r="A10388">
        <v>0</v>
      </c>
      <c r="B10388">
        <v>0</v>
      </c>
      <c r="C10388" t="s">
        <v>9806</v>
      </c>
      <c r="D10388" t="s">
        <v>9807</v>
      </c>
      <c r="E10388" s="32">
        <f t="shared" si="486"/>
        <v>45645</v>
      </c>
      <c r="F10388" s="51">
        <f t="shared" si="487"/>
        <v>4.1666666666666664E-2</v>
      </c>
      <c r="G10388" s="33">
        <f t="shared" si="488"/>
        <v>45645.041666666664</v>
      </c>
    </row>
    <row r="10389" spans="1:7" x14ac:dyDescent="0.45">
      <c r="A10389">
        <v>0</v>
      </c>
      <c r="B10389">
        <v>0</v>
      </c>
      <c r="C10389" t="s">
        <v>9807</v>
      </c>
      <c r="D10389" t="s">
        <v>9808</v>
      </c>
      <c r="E10389" s="32">
        <f t="shared" si="486"/>
        <v>45645</v>
      </c>
      <c r="F10389" s="51">
        <f t="shared" si="487"/>
        <v>6.25E-2</v>
      </c>
      <c r="G10389" s="33">
        <f t="shared" si="488"/>
        <v>45645.0625</v>
      </c>
    </row>
    <row r="10390" spans="1:7" x14ac:dyDescent="0.45">
      <c r="A10390">
        <v>0</v>
      </c>
      <c r="B10390">
        <v>0</v>
      </c>
      <c r="C10390" t="s">
        <v>9808</v>
      </c>
      <c r="D10390" t="s">
        <v>9809</v>
      </c>
      <c r="E10390" s="32">
        <f t="shared" si="486"/>
        <v>45645</v>
      </c>
      <c r="F10390" s="51">
        <f t="shared" si="487"/>
        <v>8.3333333333333329E-2</v>
      </c>
      <c r="G10390" s="33">
        <f t="shared" si="488"/>
        <v>45645.083333333336</v>
      </c>
    </row>
    <row r="10391" spans="1:7" x14ac:dyDescent="0.45">
      <c r="A10391">
        <v>0</v>
      </c>
      <c r="B10391">
        <v>0</v>
      </c>
      <c r="C10391" t="s">
        <v>9809</v>
      </c>
      <c r="D10391" t="s">
        <v>9810</v>
      </c>
      <c r="E10391" s="32">
        <f t="shared" si="486"/>
        <v>45645</v>
      </c>
      <c r="F10391" s="51">
        <f t="shared" si="487"/>
        <v>0.10416666666666667</v>
      </c>
      <c r="G10391" s="33">
        <f t="shared" si="488"/>
        <v>45645.104166666664</v>
      </c>
    </row>
    <row r="10392" spans="1:7" x14ac:dyDescent="0.45">
      <c r="A10392">
        <v>0</v>
      </c>
      <c r="B10392">
        <v>0</v>
      </c>
      <c r="C10392" t="s">
        <v>9810</v>
      </c>
      <c r="D10392" t="s">
        <v>9811</v>
      </c>
      <c r="E10392" s="32">
        <f t="shared" si="486"/>
        <v>45645</v>
      </c>
      <c r="F10392" s="51">
        <f t="shared" si="487"/>
        <v>0.125</v>
      </c>
      <c r="G10392" s="33">
        <f t="shared" si="488"/>
        <v>45645.125</v>
      </c>
    </row>
    <row r="10393" spans="1:7" x14ac:dyDescent="0.45">
      <c r="A10393">
        <v>0</v>
      </c>
      <c r="B10393">
        <v>0</v>
      </c>
      <c r="C10393" t="s">
        <v>9811</v>
      </c>
      <c r="D10393" t="s">
        <v>9812</v>
      </c>
      <c r="E10393" s="32">
        <f t="shared" si="486"/>
        <v>45645</v>
      </c>
      <c r="F10393" s="51">
        <f t="shared" si="487"/>
        <v>0.14583333333333334</v>
      </c>
      <c r="G10393" s="33">
        <f t="shared" si="488"/>
        <v>45645.145833333336</v>
      </c>
    </row>
    <row r="10394" spans="1:7" x14ac:dyDescent="0.45">
      <c r="A10394">
        <v>0</v>
      </c>
      <c r="B10394">
        <v>0</v>
      </c>
      <c r="C10394" t="s">
        <v>9812</v>
      </c>
      <c r="D10394" t="s">
        <v>9813</v>
      </c>
      <c r="E10394" s="32">
        <f t="shared" si="486"/>
        <v>45645</v>
      </c>
      <c r="F10394" s="51">
        <f t="shared" si="487"/>
        <v>0.16666666666666666</v>
      </c>
      <c r="G10394" s="33">
        <f t="shared" si="488"/>
        <v>45645.166666666664</v>
      </c>
    </row>
    <row r="10395" spans="1:7" x14ac:dyDescent="0.45">
      <c r="A10395">
        <v>0</v>
      </c>
      <c r="B10395">
        <v>0</v>
      </c>
      <c r="C10395" t="s">
        <v>9813</v>
      </c>
      <c r="D10395" t="s">
        <v>9814</v>
      </c>
      <c r="E10395" s="32">
        <f t="shared" si="486"/>
        <v>45645</v>
      </c>
      <c r="F10395" s="51">
        <f t="shared" si="487"/>
        <v>0.1875</v>
      </c>
      <c r="G10395" s="33">
        <f t="shared" si="488"/>
        <v>45645.1875</v>
      </c>
    </row>
    <row r="10396" spans="1:7" x14ac:dyDescent="0.45">
      <c r="A10396">
        <v>0</v>
      </c>
      <c r="B10396">
        <v>0</v>
      </c>
      <c r="C10396" t="s">
        <v>9814</v>
      </c>
      <c r="D10396" t="s">
        <v>9815</v>
      </c>
      <c r="E10396" s="32">
        <f t="shared" si="486"/>
        <v>45645</v>
      </c>
      <c r="F10396" s="51">
        <f t="shared" si="487"/>
        <v>0.20833333333333334</v>
      </c>
      <c r="G10396" s="33">
        <f t="shared" si="488"/>
        <v>45645.208333333336</v>
      </c>
    </row>
    <row r="10397" spans="1:7" x14ac:dyDescent="0.45">
      <c r="A10397">
        <v>0</v>
      </c>
      <c r="B10397">
        <v>0</v>
      </c>
      <c r="C10397" t="s">
        <v>9815</v>
      </c>
      <c r="D10397" t="s">
        <v>9816</v>
      </c>
      <c r="E10397" s="32">
        <f t="shared" si="486"/>
        <v>45645</v>
      </c>
      <c r="F10397" s="51">
        <f t="shared" si="487"/>
        <v>0.22916666666666666</v>
      </c>
      <c r="G10397" s="33">
        <f t="shared" si="488"/>
        <v>45645.229166666664</v>
      </c>
    </row>
    <row r="10398" spans="1:7" x14ac:dyDescent="0.45">
      <c r="A10398">
        <v>0</v>
      </c>
      <c r="B10398">
        <v>0</v>
      </c>
      <c r="C10398" t="s">
        <v>9816</v>
      </c>
      <c r="D10398" t="s">
        <v>9817</v>
      </c>
      <c r="E10398" s="32">
        <f t="shared" si="486"/>
        <v>45645</v>
      </c>
      <c r="F10398" s="51">
        <f t="shared" si="487"/>
        <v>0.25</v>
      </c>
      <c r="G10398" s="33">
        <f t="shared" si="488"/>
        <v>45645.25</v>
      </c>
    </row>
    <row r="10399" spans="1:7" x14ac:dyDescent="0.45">
      <c r="A10399">
        <v>0</v>
      </c>
      <c r="B10399">
        <v>0</v>
      </c>
      <c r="C10399" t="s">
        <v>9817</v>
      </c>
      <c r="D10399" t="s">
        <v>9818</v>
      </c>
      <c r="E10399" s="32">
        <f t="shared" si="486"/>
        <v>45645</v>
      </c>
      <c r="F10399" s="51">
        <f t="shared" si="487"/>
        <v>0.27083333333333331</v>
      </c>
      <c r="G10399" s="33">
        <f t="shared" si="488"/>
        <v>45645.270833333336</v>
      </c>
    </row>
    <row r="10400" spans="1:7" x14ac:dyDescent="0.45">
      <c r="A10400">
        <v>1.12E-2</v>
      </c>
      <c r="B10400">
        <v>7.0000000000000007E-2</v>
      </c>
      <c r="C10400" t="s">
        <v>9818</v>
      </c>
      <c r="D10400" t="s">
        <v>9819</v>
      </c>
      <c r="E10400" s="32">
        <f t="shared" si="486"/>
        <v>45645</v>
      </c>
      <c r="F10400" s="51">
        <f t="shared" si="487"/>
        <v>0.29166666666666669</v>
      </c>
      <c r="G10400" s="33">
        <f t="shared" si="488"/>
        <v>45645.291666666664</v>
      </c>
    </row>
    <row r="10401" spans="1:7" x14ac:dyDescent="0.45">
      <c r="A10401">
        <v>0</v>
      </c>
      <c r="B10401">
        <v>0</v>
      </c>
      <c r="C10401" t="s">
        <v>9819</v>
      </c>
      <c r="D10401" t="s">
        <v>9820</v>
      </c>
      <c r="E10401" s="32">
        <f t="shared" si="486"/>
        <v>45645</v>
      </c>
      <c r="F10401" s="51">
        <f t="shared" si="487"/>
        <v>0.3125</v>
      </c>
      <c r="G10401" s="33">
        <f t="shared" si="488"/>
        <v>45645.3125</v>
      </c>
    </row>
    <row r="10402" spans="1:7" x14ac:dyDescent="0.45">
      <c r="A10402">
        <v>5.6099999999999997E-2</v>
      </c>
      <c r="B10402">
        <v>0.33</v>
      </c>
      <c r="C10402" t="s">
        <v>9820</v>
      </c>
      <c r="D10402" t="s">
        <v>9821</v>
      </c>
      <c r="E10402" s="32">
        <f t="shared" si="486"/>
        <v>45645</v>
      </c>
      <c r="F10402" s="51">
        <f t="shared" si="487"/>
        <v>0.33333333333333331</v>
      </c>
      <c r="G10402" s="33">
        <f t="shared" si="488"/>
        <v>45645.333333333336</v>
      </c>
    </row>
    <row r="10403" spans="1:7" x14ac:dyDescent="0.45">
      <c r="A10403">
        <v>0</v>
      </c>
      <c r="B10403">
        <v>0</v>
      </c>
      <c r="C10403" t="s">
        <v>9821</v>
      </c>
      <c r="D10403" t="s">
        <v>9822</v>
      </c>
      <c r="E10403" s="32">
        <f t="shared" si="486"/>
        <v>45645</v>
      </c>
      <c r="F10403" s="51">
        <f t="shared" si="487"/>
        <v>0.35416666666666669</v>
      </c>
      <c r="G10403" s="33">
        <f t="shared" si="488"/>
        <v>45645.354166666664</v>
      </c>
    </row>
    <row r="10404" spans="1:7" x14ac:dyDescent="0.45">
      <c r="A10404">
        <v>0</v>
      </c>
      <c r="B10404">
        <v>0</v>
      </c>
      <c r="C10404" t="s">
        <v>9822</v>
      </c>
      <c r="D10404" t="s">
        <v>9823</v>
      </c>
      <c r="E10404" s="32">
        <f t="shared" si="486"/>
        <v>45645</v>
      </c>
      <c r="F10404" s="51">
        <f t="shared" si="487"/>
        <v>0.375</v>
      </c>
      <c r="G10404" s="33">
        <f t="shared" si="488"/>
        <v>45645.375</v>
      </c>
    </row>
    <row r="10405" spans="1:7" x14ac:dyDescent="0.45">
      <c r="A10405">
        <v>0</v>
      </c>
      <c r="B10405">
        <v>0</v>
      </c>
      <c r="C10405" t="s">
        <v>9823</v>
      </c>
      <c r="D10405" t="s">
        <v>9824</v>
      </c>
      <c r="E10405" s="32">
        <f t="shared" si="486"/>
        <v>45645</v>
      </c>
      <c r="F10405" s="51">
        <f t="shared" si="487"/>
        <v>0.39583333333333331</v>
      </c>
      <c r="G10405" s="33">
        <f t="shared" si="488"/>
        <v>45645.395833333336</v>
      </c>
    </row>
    <row r="10406" spans="1:7" x14ac:dyDescent="0.45">
      <c r="A10406">
        <v>0</v>
      </c>
      <c r="B10406">
        <v>0</v>
      </c>
      <c r="C10406" t="s">
        <v>9824</v>
      </c>
      <c r="D10406" t="s">
        <v>9825</v>
      </c>
      <c r="E10406" s="32">
        <f t="shared" si="486"/>
        <v>45645</v>
      </c>
      <c r="F10406" s="51">
        <f t="shared" si="487"/>
        <v>0.41666666666666669</v>
      </c>
      <c r="G10406" s="33">
        <f t="shared" si="488"/>
        <v>45645.416666666664</v>
      </c>
    </row>
    <row r="10407" spans="1:7" x14ac:dyDescent="0.45">
      <c r="A10407">
        <v>0.1459</v>
      </c>
      <c r="B10407">
        <v>0.87</v>
      </c>
      <c r="C10407" t="s">
        <v>9825</v>
      </c>
      <c r="D10407" t="s">
        <v>9826</v>
      </c>
      <c r="E10407" s="32">
        <f t="shared" si="486"/>
        <v>45645</v>
      </c>
      <c r="F10407" s="51">
        <f t="shared" si="487"/>
        <v>0.4375</v>
      </c>
      <c r="G10407" s="33">
        <f t="shared" si="488"/>
        <v>45645.4375</v>
      </c>
    </row>
    <row r="10408" spans="1:7" x14ac:dyDescent="0.45">
      <c r="A10408">
        <v>0.49370000000000003</v>
      </c>
      <c r="B10408">
        <v>2.95</v>
      </c>
      <c r="C10408" t="s">
        <v>9826</v>
      </c>
      <c r="D10408" t="s">
        <v>9827</v>
      </c>
      <c r="E10408" s="32">
        <f t="shared" si="486"/>
        <v>45645</v>
      </c>
      <c r="F10408" s="51">
        <f t="shared" si="487"/>
        <v>0.45833333333333331</v>
      </c>
      <c r="G10408" s="33">
        <f t="shared" si="488"/>
        <v>45645.458333333336</v>
      </c>
    </row>
    <row r="10409" spans="1:7" x14ac:dyDescent="0.45">
      <c r="A10409">
        <v>0.43759999999999999</v>
      </c>
      <c r="B10409">
        <v>2.61</v>
      </c>
      <c r="C10409" t="s">
        <v>9827</v>
      </c>
      <c r="D10409" t="s">
        <v>9828</v>
      </c>
      <c r="E10409" s="32">
        <f t="shared" si="486"/>
        <v>45645</v>
      </c>
      <c r="F10409" s="51">
        <f t="shared" si="487"/>
        <v>0.47916666666666669</v>
      </c>
      <c r="G10409" s="33">
        <f t="shared" si="488"/>
        <v>45645.479166666664</v>
      </c>
    </row>
    <row r="10410" spans="1:7" x14ac:dyDescent="0.45">
      <c r="A10410">
        <v>0.46</v>
      </c>
      <c r="B10410">
        <v>2.74</v>
      </c>
      <c r="C10410" t="s">
        <v>9828</v>
      </c>
      <c r="D10410" t="s">
        <v>9829</v>
      </c>
      <c r="E10410" s="32">
        <f t="shared" si="486"/>
        <v>45645</v>
      </c>
      <c r="F10410" s="51">
        <f t="shared" si="487"/>
        <v>0.5</v>
      </c>
      <c r="G10410" s="33">
        <f t="shared" si="488"/>
        <v>45645.5</v>
      </c>
    </row>
    <row r="10411" spans="1:7" x14ac:dyDescent="0.45">
      <c r="A10411">
        <v>0.66200000000000003</v>
      </c>
      <c r="B10411">
        <v>3.95</v>
      </c>
      <c r="C10411" t="s">
        <v>9829</v>
      </c>
      <c r="D10411" t="s">
        <v>9830</v>
      </c>
      <c r="E10411" s="32">
        <f t="shared" si="486"/>
        <v>45645</v>
      </c>
      <c r="F10411" s="51">
        <f t="shared" si="487"/>
        <v>0.52083333333333337</v>
      </c>
      <c r="G10411" s="33">
        <f t="shared" si="488"/>
        <v>45645.520833333336</v>
      </c>
    </row>
    <row r="10412" spans="1:7" x14ac:dyDescent="0.45">
      <c r="A10412">
        <v>0.44879999999999998</v>
      </c>
      <c r="B10412">
        <v>2.68</v>
      </c>
      <c r="C10412" t="s">
        <v>9830</v>
      </c>
      <c r="D10412" t="s">
        <v>9831</v>
      </c>
      <c r="E10412" s="32">
        <f t="shared" si="486"/>
        <v>45645</v>
      </c>
      <c r="F10412" s="51">
        <f t="shared" si="487"/>
        <v>0.54166666666666663</v>
      </c>
      <c r="G10412" s="33">
        <f t="shared" si="488"/>
        <v>45645.541666666664</v>
      </c>
    </row>
    <row r="10413" spans="1:7" x14ac:dyDescent="0.45">
      <c r="A10413">
        <v>0.4264</v>
      </c>
      <c r="B10413">
        <v>2.54</v>
      </c>
      <c r="C10413" t="s">
        <v>9831</v>
      </c>
      <c r="D10413" t="s">
        <v>9832</v>
      </c>
      <c r="E10413" s="32">
        <f t="shared" si="486"/>
        <v>45645</v>
      </c>
      <c r="F10413" s="51">
        <f t="shared" si="487"/>
        <v>0.5625</v>
      </c>
      <c r="G10413" s="33">
        <f t="shared" si="488"/>
        <v>45645.5625</v>
      </c>
    </row>
    <row r="10414" spans="1:7" x14ac:dyDescent="0.45">
      <c r="A10414">
        <v>0.44879999999999998</v>
      </c>
      <c r="B10414">
        <v>2.68</v>
      </c>
      <c r="C10414" t="s">
        <v>9832</v>
      </c>
      <c r="D10414" t="s">
        <v>9833</v>
      </c>
      <c r="E10414" s="32">
        <f t="shared" si="486"/>
        <v>45645</v>
      </c>
      <c r="F10414" s="51">
        <f t="shared" si="487"/>
        <v>0.58333333333333337</v>
      </c>
      <c r="G10414" s="33">
        <f t="shared" si="488"/>
        <v>45645.583333333336</v>
      </c>
    </row>
    <row r="10415" spans="1:7" x14ac:dyDescent="0.45">
      <c r="A10415">
        <v>0.43759999999999999</v>
      </c>
      <c r="B10415">
        <v>2.61</v>
      </c>
      <c r="C10415" t="s">
        <v>9833</v>
      </c>
      <c r="D10415" t="s">
        <v>9834</v>
      </c>
      <c r="E10415" s="32">
        <f t="shared" si="486"/>
        <v>45645</v>
      </c>
      <c r="F10415" s="51">
        <f t="shared" si="487"/>
        <v>0.60416666666666663</v>
      </c>
      <c r="G10415" s="33">
        <f t="shared" si="488"/>
        <v>45645.604166666664</v>
      </c>
    </row>
    <row r="10416" spans="1:7" x14ac:dyDescent="0.45">
      <c r="A10416">
        <v>0.4264</v>
      </c>
      <c r="B10416">
        <v>2.54</v>
      </c>
      <c r="C10416" t="s">
        <v>9834</v>
      </c>
      <c r="D10416" t="s">
        <v>9835</v>
      </c>
      <c r="E10416" s="32">
        <f t="shared" si="486"/>
        <v>45645</v>
      </c>
      <c r="F10416" s="51">
        <f t="shared" si="487"/>
        <v>0.625</v>
      </c>
      <c r="G10416" s="33">
        <f t="shared" si="488"/>
        <v>45645.625</v>
      </c>
    </row>
    <row r="10417" spans="1:7" x14ac:dyDescent="0.45">
      <c r="A10417">
        <v>0.43759999999999999</v>
      </c>
      <c r="B10417">
        <v>2.61</v>
      </c>
      <c r="C10417" t="s">
        <v>9835</v>
      </c>
      <c r="D10417" t="s">
        <v>9836</v>
      </c>
      <c r="E10417" s="32">
        <f t="shared" si="486"/>
        <v>45645</v>
      </c>
      <c r="F10417" s="51">
        <f t="shared" si="487"/>
        <v>0.64583333333333337</v>
      </c>
      <c r="G10417" s="33">
        <f t="shared" si="488"/>
        <v>45645.645833333336</v>
      </c>
    </row>
    <row r="10418" spans="1:7" x14ac:dyDescent="0.45">
      <c r="A10418">
        <v>3.7814000000000001</v>
      </c>
      <c r="B10418">
        <v>22.56</v>
      </c>
      <c r="C10418" t="s">
        <v>9836</v>
      </c>
      <c r="D10418" t="s">
        <v>9837</v>
      </c>
      <c r="E10418" s="32">
        <f t="shared" si="486"/>
        <v>45645</v>
      </c>
      <c r="F10418" s="51">
        <f t="shared" si="487"/>
        <v>0.66666666666666663</v>
      </c>
      <c r="G10418" s="33">
        <f t="shared" si="488"/>
        <v>45645.666666666664</v>
      </c>
    </row>
    <row r="10419" spans="1:7" x14ac:dyDescent="0.45">
      <c r="A10419">
        <v>11.377700000000001</v>
      </c>
      <c r="B10419">
        <v>67.88</v>
      </c>
      <c r="C10419" t="s">
        <v>9837</v>
      </c>
      <c r="D10419" t="s">
        <v>9838</v>
      </c>
      <c r="E10419" s="32">
        <f t="shared" si="486"/>
        <v>45645</v>
      </c>
      <c r="F10419" s="51">
        <f t="shared" si="487"/>
        <v>0.6875</v>
      </c>
      <c r="G10419" s="33">
        <f t="shared" si="488"/>
        <v>45645.6875</v>
      </c>
    </row>
    <row r="10420" spans="1:7" x14ac:dyDescent="0.45">
      <c r="A10420">
        <v>5.7786</v>
      </c>
      <c r="B10420">
        <v>34.47</v>
      </c>
      <c r="C10420" t="s">
        <v>9838</v>
      </c>
      <c r="D10420" t="s">
        <v>9839</v>
      </c>
      <c r="E10420" s="32">
        <f t="shared" si="486"/>
        <v>45645</v>
      </c>
      <c r="F10420" s="51">
        <f t="shared" si="487"/>
        <v>0.70833333333333337</v>
      </c>
      <c r="G10420" s="33">
        <f t="shared" si="488"/>
        <v>45645.708333333336</v>
      </c>
    </row>
    <row r="10421" spans="1:7" x14ac:dyDescent="0.45">
      <c r="A10421">
        <v>1.4137999999999999</v>
      </c>
      <c r="B10421">
        <v>8.43</v>
      </c>
      <c r="C10421" t="s">
        <v>9839</v>
      </c>
      <c r="D10421" t="s">
        <v>9840</v>
      </c>
      <c r="E10421" s="32">
        <f t="shared" si="486"/>
        <v>45645</v>
      </c>
      <c r="F10421" s="51">
        <f t="shared" si="487"/>
        <v>0.72916666666666663</v>
      </c>
      <c r="G10421" s="33">
        <f t="shared" si="488"/>
        <v>45645.729166666664</v>
      </c>
    </row>
    <row r="10422" spans="1:7" x14ac:dyDescent="0.45">
      <c r="A10422">
        <v>1.5371999999999999</v>
      </c>
      <c r="B10422">
        <v>9.17</v>
      </c>
      <c r="C10422" t="s">
        <v>9840</v>
      </c>
      <c r="D10422" t="s">
        <v>9841</v>
      </c>
      <c r="E10422" s="32">
        <f t="shared" si="486"/>
        <v>45645</v>
      </c>
      <c r="F10422" s="51">
        <f t="shared" si="487"/>
        <v>0.75</v>
      </c>
      <c r="G10422" s="33">
        <f t="shared" si="488"/>
        <v>45645.75</v>
      </c>
    </row>
    <row r="10423" spans="1:7" x14ac:dyDescent="0.45">
      <c r="A10423">
        <v>1.4923</v>
      </c>
      <c r="B10423">
        <v>8.9</v>
      </c>
      <c r="C10423" t="s">
        <v>9841</v>
      </c>
      <c r="D10423" t="s">
        <v>9842</v>
      </c>
      <c r="E10423" s="32">
        <f t="shared" si="486"/>
        <v>45645</v>
      </c>
      <c r="F10423" s="51">
        <f t="shared" si="487"/>
        <v>0.77083333333333337</v>
      </c>
      <c r="G10423" s="33">
        <f t="shared" si="488"/>
        <v>45645.770833333336</v>
      </c>
    </row>
    <row r="10424" spans="1:7" x14ac:dyDescent="0.45">
      <c r="A10424">
        <v>1.728</v>
      </c>
      <c r="B10424">
        <v>10.31</v>
      </c>
      <c r="C10424" t="s">
        <v>9842</v>
      </c>
      <c r="D10424" t="s">
        <v>9843</v>
      </c>
      <c r="E10424" s="32">
        <f t="shared" si="486"/>
        <v>45645</v>
      </c>
      <c r="F10424" s="51">
        <f t="shared" si="487"/>
        <v>0.79166666666666663</v>
      </c>
      <c r="G10424" s="33">
        <f t="shared" si="488"/>
        <v>45645.791666666664</v>
      </c>
    </row>
    <row r="10425" spans="1:7" x14ac:dyDescent="0.45">
      <c r="A10425">
        <v>1.4699</v>
      </c>
      <c r="B10425">
        <v>8.77</v>
      </c>
      <c r="C10425" t="s">
        <v>9843</v>
      </c>
      <c r="D10425" t="s">
        <v>9844</v>
      </c>
      <c r="E10425" s="32">
        <f t="shared" si="486"/>
        <v>45645</v>
      </c>
      <c r="F10425" s="51">
        <f t="shared" si="487"/>
        <v>0.8125</v>
      </c>
      <c r="G10425" s="33">
        <f t="shared" si="488"/>
        <v>45645.8125</v>
      </c>
    </row>
    <row r="10426" spans="1:7" x14ac:dyDescent="0.45">
      <c r="A10426">
        <v>0.75180000000000002</v>
      </c>
      <c r="B10426">
        <v>4.49</v>
      </c>
      <c r="C10426" t="s">
        <v>9844</v>
      </c>
      <c r="D10426" t="s">
        <v>9845</v>
      </c>
      <c r="E10426" s="32">
        <f t="shared" si="486"/>
        <v>45645</v>
      </c>
      <c r="F10426" s="51">
        <f t="shared" si="487"/>
        <v>0.83333333333333337</v>
      </c>
      <c r="G10426" s="33">
        <f t="shared" si="488"/>
        <v>45645.833333333336</v>
      </c>
    </row>
    <row r="10427" spans="1:7" x14ac:dyDescent="0.45">
      <c r="A10427">
        <v>0.62839999999999996</v>
      </c>
      <c r="B10427">
        <v>3.75</v>
      </c>
      <c r="C10427" t="s">
        <v>9845</v>
      </c>
      <c r="D10427" t="s">
        <v>9846</v>
      </c>
      <c r="E10427" s="32">
        <f t="shared" si="486"/>
        <v>45645</v>
      </c>
      <c r="F10427" s="51">
        <f t="shared" si="487"/>
        <v>0.85416666666666663</v>
      </c>
      <c r="G10427" s="33">
        <f t="shared" si="488"/>
        <v>45645.854166666664</v>
      </c>
    </row>
    <row r="10428" spans="1:7" x14ac:dyDescent="0.45">
      <c r="A10428">
        <v>1.0884</v>
      </c>
      <c r="B10428">
        <v>6.49</v>
      </c>
      <c r="C10428" t="s">
        <v>9846</v>
      </c>
      <c r="D10428" t="s">
        <v>9847</v>
      </c>
      <c r="E10428" s="32">
        <f t="shared" si="486"/>
        <v>45645</v>
      </c>
      <c r="F10428" s="51">
        <f t="shared" si="487"/>
        <v>0.875</v>
      </c>
      <c r="G10428" s="33">
        <f t="shared" si="488"/>
        <v>45645.875</v>
      </c>
    </row>
    <row r="10429" spans="1:7" x14ac:dyDescent="0.45">
      <c r="A10429">
        <v>0.69569999999999999</v>
      </c>
      <c r="B10429">
        <v>4.1500000000000004</v>
      </c>
      <c r="C10429" t="s">
        <v>9847</v>
      </c>
      <c r="D10429" t="s">
        <v>9848</v>
      </c>
      <c r="E10429" s="32">
        <f t="shared" si="486"/>
        <v>45645</v>
      </c>
      <c r="F10429" s="51">
        <f t="shared" si="487"/>
        <v>0.89583333333333337</v>
      </c>
      <c r="G10429" s="33">
        <f t="shared" si="488"/>
        <v>45645.895833333336</v>
      </c>
    </row>
    <row r="10430" spans="1:7" x14ac:dyDescent="0.45">
      <c r="A10430">
        <v>0.33660000000000001</v>
      </c>
      <c r="B10430">
        <v>2.0099999999999998</v>
      </c>
      <c r="C10430" t="s">
        <v>9848</v>
      </c>
      <c r="D10430" t="s">
        <v>9849</v>
      </c>
      <c r="E10430" s="32">
        <f t="shared" si="486"/>
        <v>45645</v>
      </c>
      <c r="F10430" s="51">
        <f t="shared" si="487"/>
        <v>0.91666666666666663</v>
      </c>
      <c r="G10430" s="33">
        <f t="shared" si="488"/>
        <v>45645.916666666664</v>
      </c>
    </row>
    <row r="10431" spans="1:7" x14ac:dyDescent="0.45">
      <c r="A10431">
        <v>0</v>
      </c>
      <c r="B10431">
        <v>0</v>
      </c>
      <c r="C10431" t="s">
        <v>9849</v>
      </c>
      <c r="D10431" t="s">
        <v>9850</v>
      </c>
      <c r="E10431" s="32">
        <f t="shared" si="486"/>
        <v>45645</v>
      </c>
      <c r="F10431" s="51">
        <f t="shared" si="487"/>
        <v>0.9375</v>
      </c>
      <c r="G10431" s="33">
        <f t="shared" si="488"/>
        <v>45645.9375</v>
      </c>
    </row>
    <row r="10432" spans="1:7" x14ac:dyDescent="0.45">
      <c r="A10432">
        <v>0</v>
      </c>
      <c r="B10432">
        <v>0</v>
      </c>
      <c r="C10432" t="s">
        <v>9850</v>
      </c>
      <c r="D10432" t="s">
        <v>9851</v>
      </c>
      <c r="E10432" s="32">
        <f t="shared" si="486"/>
        <v>45645</v>
      </c>
      <c r="F10432" s="51">
        <f t="shared" si="487"/>
        <v>0.95833333333333337</v>
      </c>
      <c r="G10432" s="33">
        <f t="shared" si="488"/>
        <v>45645.958333333336</v>
      </c>
    </row>
    <row r="10433" spans="1:7" x14ac:dyDescent="0.45">
      <c r="A10433">
        <v>0</v>
      </c>
      <c r="B10433">
        <v>0</v>
      </c>
      <c r="C10433" t="s">
        <v>9851</v>
      </c>
      <c r="D10433" t="s">
        <v>9852</v>
      </c>
      <c r="E10433" s="32">
        <f t="shared" si="486"/>
        <v>45645</v>
      </c>
      <c r="F10433" s="51">
        <f t="shared" si="487"/>
        <v>0.97916666666666663</v>
      </c>
      <c r="G10433" s="33">
        <f t="shared" si="488"/>
        <v>45645.979166666664</v>
      </c>
    </row>
    <row r="10434" spans="1:7" x14ac:dyDescent="0.45">
      <c r="A10434">
        <v>0</v>
      </c>
      <c r="B10434">
        <v>0</v>
      </c>
      <c r="C10434" t="s">
        <v>9852</v>
      </c>
      <c r="D10434" t="s">
        <v>9853</v>
      </c>
      <c r="E10434" s="32">
        <f t="shared" si="486"/>
        <v>45646</v>
      </c>
      <c r="F10434" s="51">
        <f t="shared" si="487"/>
        <v>0</v>
      </c>
      <c r="G10434" s="33">
        <f t="shared" si="488"/>
        <v>45646</v>
      </c>
    </row>
    <row r="10435" spans="1:7" x14ac:dyDescent="0.45">
      <c r="A10435">
        <v>0</v>
      </c>
      <c r="B10435">
        <v>0</v>
      </c>
      <c r="C10435" t="s">
        <v>9853</v>
      </c>
      <c r="D10435" t="s">
        <v>9854</v>
      </c>
      <c r="E10435" s="32">
        <f t="shared" si="486"/>
        <v>45646</v>
      </c>
      <c r="F10435" s="51">
        <f t="shared" si="487"/>
        <v>2.0833333333333332E-2</v>
      </c>
      <c r="G10435" s="33">
        <f t="shared" si="488"/>
        <v>45646.020833333336</v>
      </c>
    </row>
    <row r="10436" spans="1:7" x14ac:dyDescent="0.45">
      <c r="A10436">
        <v>0</v>
      </c>
      <c r="B10436">
        <v>0</v>
      </c>
      <c r="C10436" t="s">
        <v>9854</v>
      </c>
      <c r="D10436" t="s">
        <v>9855</v>
      </c>
      <c r="E10436" s="32">
        <f t="shared" ref="E10436:E10499" si="489">DATE(MID(C10436,2,4),MID(C10436,7,2),MID(C10436,10,2))</f>
        <v>45646</v>
      </c>
      <c r="F10436" s="51">
        <f t="shared" ref="F10436:F10499" si="490">TIME(MID(C10436,13,2),MID(C10436,16,2),0)</f>
        <v>4.1666666666666664E-2</v>
      </c>
      <c r="G10436" s="33">
        <f t="shared" ref="G10436:G10499" si="491">E10436+F10436</f>
        <v>45646.041666666664</v>
      </c>
    </row>
    <row r="10437" spans="1:7" x14ac:dyDescent="0.45">
      <c r="A10437">
        <v>0</v>
      </c>
      <c r="B10437">
        <v>0</v>
      </c>
      <c r="C10437" t="s">
        <v>9855</v>
      </c>
      <c r="D10437" t="s">
        <v>9856</v>
      </c>
      <c r="E10437" s="32">
        <f t="shared" si="489"/>
        <v>45646</v>
      </c>
      <c r="F10437" s="51">
        <f t="shared" si="490"/>
        <v>6.25E-2</v>
      </c>
      <c r="G10437" s="33">
        <f t="shared" si="491"/>
        <v>45646.0625</v>
      </c>
    </row>
    <row r="10438" spans="1:7" x14ac:dyDescent="0.45">
      <c r="A10438">
        <v>0</v>
      </c>
      <c r="B10438">
        <v>0</v>
      </c>
      <c r="C10438" t="s">
        <v>9856</v>
      </c>
      <c r="D10438" t="s">
        <v>9857</v>
      </c>
      <c r="E10438" s="32">
        <f t="shared" si="489"/>
        <v>45646</v>
      </c>
      <c r="F10438" s="51">
        <f t="shared" si="490"/>
        <v>8.3333333333333329E-2</v>
      </c>
      <c r="G10438" s="33">
        <f t="shared" si="491"/>
        <v>45646.083333333336</v>
      </c>
    </row>
    <row r="10439" spans="1:7" x14ac:dyDescent="0.45">
      <c r="A10439">
        <v>0</v>
      </c>
      <c r="B10439">
        <v>0</v>
      </c>
      <c r="C10439" t="s">
        <v>9857</v>
      </c>
      <c r="D10439" t="s">
        <v>9858</v>
      </c>
      <c r="E10439" s="32">
        <f t="shared" si="489"/>
        <v>45646</v>
      </c>
      <c r="F10439" s="51">
        <f t="shared" si="490"/>
        <v>0.10416666666666667</v>
      </c>
      <c r="G10439" s="33">
        <f t="shared" si="491"/>
        <v>45646.104166666664</v>
      </c>
    </row>
    <row r="10440" spans="1:7" x14ac:dyDescent="0.45">
      <c r="A10440">
        <v>0</v>
      </c>
      <c r="B10440">
        <v>0</v>
      </c>
      <c r="C10440" t="s">
        <v>9858</v>
      </c>
      <c r="D10440" t="s">
        <v>9859</v>
      </c>
      <c r="E10440" s="32">
        <f t="shared" si="489"/>
        <v>45646</v>
      </c>
      <c r="F10440" s="51">
        <f t="shared" si="490"/>
        <v>0.125</v>
      </c>
      <c r="G10440" s="33">
        <f t="shared" si="491"/>
        <v>45646.125</v>
      </c>
    </row>
    <row r="10441" spans="1:7" x14ac:dyDescent="0.45">
      <c r="A10441">
        <v>0</v>
      </c>
      <c r="B10441">
        <v>0</v>
      </c>
      <c r="C10441" t="s">
        <v>9859</v>
      </c>
      <c r="D10441" t="s">
        <v>9860</v>
      </c>
      <c r="E10441" s="32">
        <f t="shared" si="489"/>
        <v>45646</v>
      </c>
      <c r="F10441" s="51">
        <f t="shared" si="490"/>
        <v>0.14583333333333334</v>
      </c>
      <c r="G10441" s="33">
        <f t="shared" si="491"/>
        <v>45646.145833333336</v>
      </c>
    </row>
    <row r="10442" spans="1:7" x14ac:dyDescent="0.45">
      <c r="A10442">
        <v>0</v>
      </c>
      <c r="B10442">
        <v>0</v>
      </c>
      <c r="C10442" t="s">
        <v>9860</v>
      </c>
      <c r="D10442" t="s">
        <v>9861</v>
      </c>
      <c r="E10442" s="32">
        <f t="shared" si="489"/>
        <v>45646</v>
      </c>
      <c r="F10442" s="51">
        <f t="shared" si="490"/>
        <v>0.16666666666666666</v>
      </c>
      <c r="G10442" s="33">
        <f t="shared" si="491"/>
        <v>45646.166666666664</v>
      </c>
    </row>
    <row r="10443" spans="1:7" x14ac:dyDescent="0.45">
      <c r="A10443">
        <v>0</v>
      </c>
      <c r="B10443">
        <v>0</v>
      </c>
      <c r="C10443" t="s">
        <v>9861</v>
      </c>
      <c r="D10443" t="s">
        <v>9862</v>
      </c>
      <c r="E10443" s="32">
        <f t="shared" si="489"/>
        <v>45646</v>
      </c>
      <c r="F10443" s="51">
        <f t="shared" si="490"/>
        <v>0.1875</v>
      </c>
      <c r="G10443" s="33">
        <f t="shared" si="491"/>
        <v>45646.1875</v>
      </c>
    </row>
    <row r="10444" spans="1:7" x14ac:dyDescent="0.45">
      <c r="A10444">
        <v>0.41520000000000001</v>
      </c>
      <c r="B10444">
        <v>2.48</v>
      </c>
      <c r="C10444" t="s">
        <v>9862</v>
      </c>
      <c r="D10444" t="s">
        <v>9863</v>
      </c>
      <c r="E10444" s="32">
        <f t="shared" si="489"/>
        <v>45646</v>
      </c>
      <c r="F10444" s="51">
        <f t="shared" si="490"/>
        <v>0.20833333333333334</v>
      </c>
      <c r="G10444" s="33">
        <f t="shared" si="491"/>
        <v>45646.208333333336</v>
      </c>
    </row>
    <row r="10445" spans="1:7" x14ac:dyDescent="0.45">
      <c r="A10445">
        <v>0.39269999999999999</v>
      </c>
      <c r="B10445">
        <v>2.34</v>
      </c>
      <c r="C10445" t="s">
        <v>9863</v>
      </c>
      <c r="D10445" t="s">
        <v>9864</v>
      </c>
      <c r="E10445" s="32">
        <f t="shared" si="489"/>
        <v>45646</v>
      </c>
      <c r="F10445" s="51">
        <f t="shared" si="490"/>
        <v>0.22916666666666666</v>
      </c>
      <c r="G10445" s="33">
        <f t="shared" si="491"/>
        <v>45646.229166666664</v>
      </c>
    </row>
    <row r="10446" spans="1:7" x14ac:dyDescent="0.45">
      <c r="A10446">
        <v>0.38150000000000001</v>
      </c>
      <c r="B10446">
        <v>2.2799999999999998</v>
      </c>
      <c r="C10446" t="s">
        <v>9864</v>
      </c>
      <c r="D10446" t="s">
        <v>9865</v>
      </c>
      <c r="E10446" s="32">
        <f t="shared" si="489"/>
        <v>45646</v>
      </c>
      <c r="F10446" s="51">
        <f t="shared" si="490"/>
        <v>0.25</v>
      </c>
      <c r="G10446" s="33">
        <f t="shared" si="491"/>
        <v>45646.25</v>
      </c>
    </row>
    <row r="10447" spans="1:7" x14ac:dyDescent="0.45">
      <c r="A10447">
        <v>0</v>
      </c>
      <c r="B10447">
        <v>0</v>
      </c>
      <c r="C10447" t="s">
        <v>9865</v>
      </c>
      <c r="D10447" t="s">
        <v>9866</v>
      </c>
      <c r="E10447" s="32">
        <f t="shared" si="489"/>
        <v>45646</v>
      </c>
      <c r="F10447" s="51">
        <f t="shared" si="490"/>
        <v>0.27083333333333331</v>
      </c>
      <c r="G10447" s="33">
        <f t="shared" si="491"/>
        <v>45646.270833333336</v>
      </c>
    </row>
    <row r="10448" spans="1:7" x14ac:dyDescent="0.45">
      <c r="A10448">
        <v>0.70689999999999997</v>
      </c>
      <c r="B10448">
        <v>4.22</v>
      </c>
      <c r="C10448" t="s">
        <v>9866</v>
      </c>
      <c r="D10448" t="s">
        <v>9867</v>
      </c>
      <c r="E10448" s="32">
        <f t="shared" si="489"/>
        <v>45646</v>
      </c>
      <c r="F10448" s="51">
        <f t="shared" si="490"/>
        <v>0.29166666666666669</v>
      </c>
      <c r="G10448" s="33">
        <f t="shared" si="491"/>
        <v>45646.291666666664</v>
      </c>
    </row>
    <row r="10449" spans="1:7" x14ac:dyDescent="0.45">
      <c r="A10449">
        <v>1.0995999999999999</v>
      </c>
      <c r="B10449">
        <v>6.56</v>
      </c>
      <c r="C10449" t="s">
        <v>9867</v>
      </c>
      <c r="D10449" t="s">
        <v>9868</v>
      </c>
      <c r="E10449" s="32">
        <f t="shared" si="489"/>
        <v>45646</v>
      </c>
      <c r="F10449" s="51">
        <f t="shared" si="490"/>
        <v>0.3125</v>
      </c>
      <c r="G10449" s="33">
        <f t="shared" si="491"/>
        <v>45646.3125</v>
      </c>
    </row>
    <row r="10450" spans="1:7" x14ac:dyDescent="0.45">
      <c r="A10450">
        <v>1.4137999999999999</v>
      </c>
      <c r="B10450">
        <v>8.43</v>
      </c>
      <c r="C10450" t="s">
        <v>9868</v>
      </c>
      <c r="D10450" t="s">
        <v>9869</v>
      </c>
      <c r="E10450" s="32">
        <f t="shared" si="489"/>
        <v>45646</v>
      </c>
      <c r="F10450" s="51">
        <f t="shared" si="490"/>
        <v>0.33333333333333331</v>
      </c>
      <c r="G10450" s="33">
        <f t="shared" si="491"/>
        <v>45646.333333333336</v>
      </c>
    </row>
    <row r="10451" spans="1:7" x14ac:dyDescent="0.45">
      <c r="A10451">
        <v>3.5121000000000002</v>
      </c>
      <c r="B10451">
        <v>20.95</v>
      </c>
      <c r="C10451" t="s">
        <v>9869</v>
      </c>
      <c r="D10451" t="s">
        <v>9870</v>
      </c>
      <c r="E10451" s="32">
        <f t="shared" si="489"/>
        <v>45646</v>
      </c>
      <c r="F10451" s="51">
        <f t="shared" si="490"/>
        <v>0.35416666666666669</v>
      </c>
      <c r="G10451" s="33">
        <f t="shared" si="491"/>
        <v>45646.354166666664</v>
      </c>
    </row>
    <row r="10452" spans="1:7" x14ac:dyDescent="0.45">
      <c r="A10452">
        <v>1.1221000000000001</v>
      </c>
      <c r="B10452">
        <v>6.69</v>
      </c>
      <c r="C10452" t="s">
        <v>9870</v>
      </c>
      <c r="D10452" t="s">
        <v>9871</v>
      </c>
      <c r="E10452" s="32">
        <f t="shared" si="489"/>
        <v>45646</v>
      </c>
      <c r="F10452" s="51">
        <f t="shared" si="490"/>
        <v>0.375</v>
      </c>
      <c r="G10452" s="33">
        <f t="shared" si="491"/>
        <v>45646.375</v>
      </c>
    </row>
    <row r="10453" spans="1:7" x14ac:dyDescent="0.45">
      <c r="A10453">
        <v>1.9412</v>
      </c>
      <c r="B10453">
        <v>11.58</v>
      </c>
      <c r="C10453" t="s">
        <v>9871</v>
      </c>
      <c r="D10453" t="s">
        <v>9872</v>
      </c>
      <c r="E10453" s="32">
        <f t="shared" si="489"/>
        <v>45646</v>
      </c>
      <c r="F10453" s="51">
        <f t="shared" si="490"/>
        <v>0.39583333333333331</v>
      </c>
      <c r="G10453" s="33">
        <f t="shared" si="491"/>
        <v>45646.395833333336</v>
      </c>
    </row>
    <row r="10454" spans="1:7" x14ac:dyDescent="0.45">
      <c r="A10454">
        <v>1.0210999999999999</v>
      </c>
      <c r="B10454">
        <v>6.09</v>
      </c>
      <c r="C10454" t="s">
        <v>9872</v>
      </c>
      <c r="D10454" t="s">
        <v>9873</v>
      </c>
      <c r="E10454" s="32">
        <f t="shared" si="489"/>
        <v>45646</v>
      </c>
      <c r="F10454" s="51">
        <f t="shared" si="490"/>
        <v>0.41666666666666669</v>
      </c>
      <c r="G10454" s="33">
        <f t="shared" si="491"/>
        <v>45646.416666666664</v>
      </c>
    </row>
    <row r="10455" spans="1:7" x14ac:dyDescent="0.45">
      <c r="A10455">
        <v>1.8737999999999999</v>
      </c>
      <c r="B10455">
        <v>11.18</v>
      </c>
      <c r="C10455" t="s">
        <v>9873</v>
      </c>
      <c r="D10455" t="s">
        <v>9874</v>
      </c>
      <c r="E10455" s="32">
        <f t="shared" si="489"/>
        <v>45646</v>
      </c>
      <c r="F10455" s="51">
        <f t="shared" si="490"/>
        <v>0.4375</v>
      </c>
      <c r="G10455" s="33">
        <f t="shared" si="491"/>
        <v>45646.4375</v>
      </c>
    </row>
    <row r="10456" spans="1:7" x14ac:dyDescent="0.45">
      <c r="A10456">
        <v>1.4587000000000001</v>
      </c>
      <c r="B10456">
        <v>8.6999999999999993</v>
      </c>
      <c r="C10456" t="s">
        <v>9874</v>
      </c>
      <c r="D10456" t="s">
        <v>9875</v>
      </c>
      <c r="E10456" s="32">
        <f t="shared" si="489"/>
        <v>45646</v>
      </c>
      <c r="F10456" s="51">
        <f t="shared" si="490"/>
        <v>0.45833333333333331</v>
      </c>
      <c r="G10456" s="33">
        <f t="shared" si="491"/>
        <v>45646.458333333336</v>
      </c>
    </row>
    <row r="10457" spans="1:7" x14ac:dyDescent="0.45">
      <c r="A10457">
        <v>1.3352999999999999</v>
      </c>
      <c r="B10457">
        <v>7.97</v>
      </c>
      <c r="C10457" t="s">
        <v>9875</v>
      </c>
      <c r="D10457" t="s">
        <v>9876</v>
      </c>
      <c r="E10457" s="32">
        <f t="shared" si="489"/>
        <v>45646</v>
      </c>
      <c r="F10457" s="51">
        <f t="shared" si="490"/>
        <v>0.47916666666666669</v>
      </c>
      <c r="G10457" s="33">
        <f t="shared" si="491"/>
        <v>45646.479166666664</v>
      </c>
    </row>
    <row r="10458" spans="1:7" x14ac:dyDescent="0.45">
      <c r="A10458">
        <v>2.0085000000000002</v>
      </c>
      <c r="B10458">
        <v>11.98</v>
      </c>
      <c r="C10458" t="s">
        <v>9876</v>
      </c>
      <c r="D10458" t="s">
        <v>9877</v>
      </c>
      <c r="E10458" s="32">
        <f t="shared" si="489"/>
        <v>45646</v>
      </c>
      <c r="F10458" s="51">
        <f t="shared" si="490"/>
        <v>0.5</v>
      </c>
      <c r="G10458" s="33">
        <f t="shared" si="491"/>
        <v>45646.5</v>
      </c>
    </row>
    <row r="10459" spans="1:7" x14ac:dyDescent="0.45">
      <c r="A10459">
        <v>1.3240000000000001</v>
      </c>
      <c r="B10459">
        <v>7.9</v>
      </c>
      <c r="C10459" t="s">
        <v>9877</v>
      </c>
      <c r="D10459" t="s">
        <v>9878</v>
      </c>
      <c r="E10459" s="32">
        <f t="shared" si="489"/>
        <v>45646</v>
      </c>
      <c r="F10459" s="51">
        <f t="shared" si="490"/>
        <v>0.52083333333333337</v>
      </c>
      <c r="G10459" s="33">
        <f t="shared" si="491"/>
        <v>45646.520833333336</v>
      </c>
    </row>
    <row r="10460" spans="1:7" x14ac:dyDescent="0.45">
      <c r="A10460">
        <v>1.5371999999999999</v>
      </c>
      <c r="B10460">
        <v>9.17</v>
      </c>
      <c r="C10460" t="s">
        <v>9878</v>
      </c>
      <c r="D10460" t="s">
        <v>9879</v>
      </c>
      <c r="E10460" s="32">
        <f t="shared" si="489"/>
        <v>45646</v>
      </c>
      <c r="F10460" s="51">
        <f t="shared" si="490"/>
        <v>0.54166666666666663</v>
      </c>
      <c r="G10460" s="33">
        <f t="shared" si="491"/>
        <v>45646.541666666664</v>
      </c>
    </row>
    <row r="10461" spans="1:7" x14ac:dyDescent="0.45">
      <c r="A10461">
        <v>1.9187000000000001</v>
      </c>
      <c r="B10461">
        <v>11.45</v>
      </c>
      <c r="C10461" t="s">
        <v>9879</v>
      </c>
      <c r="D10461" t="s">
        <v>9880</v>
      </c>
      <c r="E10461" s="32">
        <f t="shared" si="489"/>
        <v>45646</v>
      </c>
      <c r="F10461" s="51">
        <f t="shared" si="490"/>
        <v>0.5625</v>
      </c>
      <c r="G10461" s="33">
        <f t="shared" si="491"/>
        <v>45646.5625</v>
      </c>
    </row>
    <row r="10462" spans="1:7" x14ac:dyDescent="0.45">
      <c r="A10462">
        <v>2.2665999999999999</v>
      </c>
      <c r="B10462">
        <v>13.52</v>
      </c>
      <c r="C10462" t="s">
        <v>9880</v>
      </c>
      <c r="D10462" t="s">
        <v>9881</v>
      </c>
      <c r="E10462" s="32">
        <f t="shared" si="489"/>
        <v>45646</v>
      </c>
      <c r="F10462" s="51">
        <f t="shared" si="490"/>
        <v>0.58333333333333337</v>
      </c>
      <c r="G10462" s="33">
        <f t="shared" si="491"/>
        <v>45646.583333333336</v>
      </c>
    </row>
    <row r="10463" spans="1:7" x14ac:dyDescent="0.45">
      <c r="A10463">
        <v>2.0308999999999999</v>
      </c>
      <c r="B10463">
        <v>12.12</v>
      </c>
      <c r="C10463" t="s">
        <v>9881</v>
      </c>
      <c r="D10463" t="s">
        <v>9882</v>
      </c>
      <c r="E10463" s="32">
        <f t="shared" si="489"/>
        <v>45646</v>
      </c>
      <c r="F10463" s="51">
        <f t="shared" si="490"/>
        <v>0.60416666666666663</v>
      </c>
      <c r="G10463" s="33">
        <f t="shared" si="491"/>
        <v>45646.604166666664</v>
      </c>
    </row>
    <row r="10464" spans="1:7" x14ac:dyDescent="0.45">
      <c r="A10464">
        <v>2.1095000000000002</v>
      </c>
      <c r="B10464">
        <v>12.58</v>
      </c>
      <c r="C10464" t="s">
        <v>9882</v>
      </c>
      <c r="D10464" t="s">
        <v>9883</v>
      </c>
      <c r="E10464" s="32">
        <f t="shared" si="489"/>
        <v>45646</v>
      </c>
      <c r="F10464" s="51">
        <f t="shared" si="490"/>
        <v>0.625</v>
      </c>
      <c r="G10464" s="33">
        <f t="shared" si="491"/>
        <v>45646.625</v>
      </c>
    </row>
    <row r="10465" spans="1:7" x14ac:dyDescent="0.45">
      <c r="A10465">
        <v>0.95379999999999998</v>
      </c>
      <c r="B10465">
        <v>5.69</v>
      </c>
      <c r="C10465" t="s">
        <v>9883</v>
      </c>
      <c r="D10465" t="s">
        <v>9884</v>
      </c>
      <c r="E10465" s="32">
        <f t="shared" si="489"/>
        <v>45646</v>
      </c>
      <c r="F10465" s="51">
        <f t="shared" si="490"/>
        <v>0.64583333333333337</v>
      </c>
      <c r="G10465" s="33">
        <f t="shared" si="491"/>
        <v>45646.645833333336</v>
      </c>
    </row>
    <row r="10466" spans="1:7" x14ac:dyDescent="0.45">
      <c r="A10466">
        <v>1.1221000000000001</v>
      </c>
      <c r="B10466">
        <v>6.69</v>
      </c>
      <c r="C10466" t="s">
        <v>9884</v>
      </c>
      <c r="D10466" t="s">
        <v>9885</v>
      </c>
      <c r="E10466" s="32">
        <f t="shared" si="489"/>
        <v>45646</v>
      </c>
      <c r="F10466" s="51">
        <f t="shared" si="490"/>
        <v>0.66666666666666663</v>
      </c>
      <c r="G10466" s="33">
        <f t="shared" si="491"/>
        <v>45646.666666666664</v>
      </c>
    </row>
    <row r="10467" spans="1:7" x14ac:dyDescent="0.45">
      <c r="A10467">
        <v>0.8528</v>
      </c>
      <c r="B10467">
        <v>5.09</v>
      </c>
      <c r="C10467" t="s">
        <v>9885</v>
      </c>
      <c r="D10467" t="s">
        <v>9886</v>
      </c>
      <c r="E10467" s="32">
        <f t="shared" si="489"/>
        <v>45646</v>
      </c>
      <c r="F10467" s="51">
        <f t="shared" si="490"/>
        <v>0.6875</v>
      </c>
      <c r="G10467" s="33">
        <f t="shared" si="491"/>
        <v>45646.6875</v>
      </c>
    </row>
    <row r="10468" spans="1:7" x14ac:dyDescent="0.45">
      <c r="A10468">
        <v>0.81910000000000005</v>
      </c>
      <c r="B10468">
        <v>4.8899999999999997</v>
      </c>
      <c r="C10468" t="s">
        <v>9886</v>
      </c>
      <c r="D10468" t="s">
        <v>9887</v>
      </c>
      <c r="E10468" s="32">
        <f t="shared" si="489"/>
        <v>45646</v>
      </c>
      <c r="F10468" s="51">
        <f t="shared" si="490"/>
        <v>0.70833333333333337</v>
      </c>
      <c r="G10468" s="33">
        <f t="shared" si="491"/>
        <v>45646.708333333336</v>
      </c>
    </row>
    <row r="10469" spans="1:7" x14ac:dyDescent="0.45">
      <c r="A10469">
        <v>0.92010000000000003</v>
      </c>
      <c r="B10469">
        <v>5.49</v>
      </c>
      <c r="C10469" t="s">
        <v>9887</v>
      </c>
      <c r="D10469" t="s">
        <v>9888</v>
      </c>
      <c r="E10469" s="32">
        <f t="shared" si="489"/>
        <v>45646</v>
      </c>
      <c r="F10469" s="51">
        <f t="shared" si="490"/>
        <v>0.72916666666666663</v>
      </c>
      <c r="G10469" s="33">
        <f t="shared" si="491"/>
        <v>45646.729166666664</v>
      </c>
    </row>
    <row r="10470" spans="1:7" x14ac:dyDescent="0.45">
      <c r="A10470">
        <v>1.0771999999999999</v>
      </c>
      <c r="B10470">
        <v>6.43</v>
      </c>
      <c r="C10470" t="s">
        <v>9888</v>
      </c>
      <c r="D10470" t="s">
        <v>9889</v>
      </c>
      <c r="E10470" s="32">
        <f t="shared" si="489"/>
        <v>45646</v>
      </c>
      <c r="F10470" s="51">
        <f t="shared" si="490"/>
        <v>0.75</v>
      </c>
      <c r="G10470" s="33">
        <f t="shared" si="491"/>
        <v>45646.75</v>
      </c>
    </row>
    <row r="10471" spans="1:7" x14ac:dyDescent="0.45">
      <c r="A10471">
        <v>0.95379999999999998</v>
      </c>
      <c r="B10471">
        <v>5.69</v>
      </c>
      <c r="C10471" t="s">
        <v>9889</v>
      </c>
      <c r="D10471" t="s">
        <v>9890</v>
      </c>
      <c r="E10471" s="32">
        <f t="shared" si="489"/>
        <v>45646</v>
      </c>
      <c r="F10471" s="51">
        <f t="shared" si="490"/>
        <v>0.77083333333333337</v>
      </c>
      <c r="G10471" s="33">
        <f t="shared" si="491"/>
        <v>45646.770833333336</v>
      </c>
    </row>
    <row r="10472" spans="1:7" x14ac:dyDescent="0.45">
      <c r="A10472">
        <v>0.9425</v>
      </c>
      <c r="B10472">
        <v>5.62</v>
      </c>
      <c r="C10472" t="s">
        <v>9890</v>
      </c>
      <c r="D10472" t="s">
        <v>9891</v>
      </c>
      <c r="E10472" s="32">
        <f t="shared" si="489"/>
        <v>45646</v>
      </c>
      <c r="F10472" s="51">
        <f t="shared" si="490"/>
        <v>0.79166666666666663</v>
      </c>
      <c r="G10472" s="33">
        <f t="shared" si="491"/>
        <v>45646.791666666664</v>
      </c>
    </row>
    <row r="10473" spans="1:7" x14ac:dyDescent="0.45">
      <c r="A10473">
        <v>1.2005999999999999</v>
      </c>
      <c r="B10473">
        <v>7.16</v>
      </c>
      <c r="C10473" t="s">
        <v>9891</v>
      </c>
      <c r="D10473" t="s">
        <v>9892</v>
      </c>
      <c r="E10473" s="32">
        <f t="shared" si="489"/>
        <v>45646</v>
      </c>
      <c r="F10473" s="51">
        <f t="shared" si="490"/>
        <v>0.8125</v>
      </c>
      <c r="G10473" s="33">
        <f t="shared" si="491"/>
        <v>45646.8125</v>
      </c>
    </row>
    <row r="10474" spans="1:7" x14ac:dyDescent="0.45">
      <c r="A10474">
        <v>0.63959999999999995</v>
      </c>
      <c r="B10474">
        <v>3.82</v>
      </c>
      <c r="C10474" t="s">
        <v>9892</v>
      </c>
      <c r="D10474" t="s">
        <v>9893</v>
      </c>
      <c r="E10474" s="32">
        <f t="shared" si="489"/>
        <v>45646</v>
      </c>
      <c r="F10474" s="51">
        <f t="shared" si="490"/>
        <v>0.83333333333333337</v>
      </c>
      <c r="G10474" s="33">
        <f t="shared" si="491"/>
        <v>45646.833333333336</v>
      </c>
    </row>
    <row r="10475" spans="1:7" x14ac:dyDescent="0.45">
      <c r="A10475">
        <v>0.8528</v>
      </c>
      <c r="B10475">
        <v>5.09</v>
      </c>
      <c r="C10475" t="s">
        <v>9893</v>
      </c>
      <c r="D10475" t="s">
        <v>9894</v>
      </c>
      <c r="E10475" s="32">
        <f t="shared" si="489"/>
        <v>45646</v>
      </c>
      <c r="F10475" s="51">
        <f t="shared" si="490"/>
        <v>0.85416666666666663</v>
      </c>
      <c r="G10475" s="33">
        <f t="shared" si="491"/>
        <v>45646.854166666664</v>
      </c>
    </row>
    <row r="10476" spans="1:7" x14ac:dyDescent="0.45">
      <c r="A10476">
        <v>0.54979999999999996</v>
      </c>
      <c r="B10476">
        <v>3.28</v>
      </c>
      <c r="C10476" t="s">
        <v>9894</v>
      </c>
      <c r="D10476" t="s">
        <v>9895</v>
      </c>
      <c r="E10476" s="32">
        <f t="shared" si="489"/>
        <v>45646</v>
      </c>
      <c r="F10476" s="51">
        <f t="shared" si="490"/>
        <v>0.875</v>
      </c>
      <c r="G10476" s="33">
        <f t="shared" si="491"/>
        <v>45646.875</v>
      </c>
    </row>
    <row r="10477" spans="1:7" x14ac:dyDescent="0.45">
      <c r="A10477">
        <v>0.87519999999999998</v>
      </c>
      <c r="B10477">
        <v>5.22</v>
      </c>
      <c r="C10477" t="s">
        <v>9895</v>
      </c>
      <c r="D10477" t="s">
        <v>9896</v>
      </c>
      <c r="E10477" s="32">
        <f t="shared" si="489"/>
        <v>45646</v>
      </c>
      <c r="F10477" s="51">
        <f t="shared" si="490"/>
        <v>0.89583333333333337</v>
      </c>
      <c r="G10477" s="33">
        <f t="shared" si="491"/>
        <v>45646.895833333336</v>
      </c>
    </row>
    <row r="10478" spans="1:7" x14ac:dyDescent="0.45">
      <c r="A10478">
        <v>0.59470000000000001</v>
      </c>
      <c r="B10478">
        <v>3.55</v>
      </c>
      <c r="C10478" t="s">
        <v>9896</v>
      </c>
      <c r="D10478" t="s">
        <v>9897</v>
      </c>
      <c r="E10478" s="32">
        <f t="shared" si="489"/>
        <v>45646</v>
      </c>
      <c r="F10478" s="51">
        <f t="shared" si="490"/>
        <v>0.91666666666666663</v>
      </c>
      <c r="G10478" s="33">
        <f t="shared" si="491"/>
        <v>45646.916666666664</v>
      </c>
    </row>
    <row r="10479" spans="1:7" x14ac:dyDescent="0.45">
      <c r="A10479">
        <v>0</v>
      </c>
      <c r="B10479">
        <v>0</v>
      </c>
      <c r="C10479" t="s">
        <v>9897</v>
      </c>
      <c r="D10479" t="s">
        <v>9898</v>
      </c>
      <c r="E10479" s="32">
        <f t="shared" si="489"/>
        <v>45646</v>
      </c>
      <c r="F10479" s="51">
        <f t="shared" si="490"/>
        <v>0.9375</v>
      </c>
      <c r="G10479" s="33">
        <f t="shared" si="491"/>
        <v>45646.9375</v>
      </c>
    </row>
    <row r="10480" spans="1:7" x14ac:dyDescent="0.45">
      <c r="A10480">
        <v>0.28050000000000003</v>
      </c>
      <c r="B10480">
        <v>1.67</v>
      </c>
      <c r="C10480" t="s">
        <v>9898</v>
      </c>
      <c r="D10480" t="s">
        <v>9899</v>
      </c>
      <c r="E10480" s="32">
        <f t="shared" si="489"/>
        <v>45646</v>
      </c>
      <c r="F10480" s="51">
        <f t="shared" si="490"/>
        <v>0.95833333333333337</v>
      </c>
      <c r="G10480" s="33">
        <f t="shared" si="491"/>
        <v>45646.958333333336</v>
      </c>
    </row>
    <row r="10481" spans="1:7" x14ac:dyDescent="0.45">
      <c r="A10481">
        <v>0</v>
      </c>
      <c r="B10481">
        <v>0</v>
      </c>
      <c r="C10481" t="s">
        <v>9899</v>
      </c>
      <c r="D10481" t="s">
        <v>9900</v>
      </c>
      <c r="E10481" s="32">
        <f t="shared" si="489"/>
        <v>45646</v>
      </c>
      <c r="F10481" s="51">
        <f t="shared" si="490"/>
        <v>0.97916666666666663</v>
      </c>
      <c r="G10481" s="33">
        <f t="shared" si="491"/>
        <v>45646.979166666664</v>
      </c>
    </row>
    <row r="10482" spans="1:7" x14ac:dyDescent="0.45">
      <c r="A10482">
        <v>6.7299999999999999E-2</v>
      </c>
      <c r="B10482">
        <v>0.4</v>
      </c>
      <c r="C10482" t="s">
        <v>9900</v>
      </c>
      <c r="D10482" t="s">
        <v>9901</v>
      </c>
      <c r="E10482" s="32">
        <f t="shared" si="489"/>
        <v>45647</v>
      </c>
      <c r="F10482" s="51">
        <f t="shared" si="490"/>
        <v>0</v>
      </c>
      <c r="G10482" s="33">
        <f t="shared" si="491"/>
        <v>45647</v>
      </c>
    </row>
    <row r="10483" spans="1:7" x14ac:dyDescent="0.45">
      <c r="A10483">
        <v>0</v>
      </c>
      <c r="B10483">
        <v>0</v>
      </c>
      <c r="C10483" t="s">
        <v>9901</v>
      </c>
      <c r="D10483" t="s">
        <v>9902</v>
      </c>
      <c r="E10483" s="32">
        <f t="shared" si="489"/>
        <v>45647</v>
      </c>
      <c r="F10483" s="51">
        <f t="shared" si="490"/>
        <v>2.0833333333333332E-2</v>
      </c>
      <c r="G10483" s="33">
        <f t="shared" si="491"/>
        <v>45647.020833333336</v>
      </c>
    </row>
    <row r="10484" spans="1:7" x14ac:dyDescent="0.45">
      <c r="A10484">
        <v>0</v>
      </c>
      <c r="B10484">
        <v>0</v>
      </c>
      <c r="C10484" t="s">
        <v>9902</v>
      </c>
      <c r="D10484" t="s">
        <v>9903</v>
      </c>
      <c r="E10484" s="32">
        <f t="shared" si="489"/>
        <v>45647</v>
      </c>
      <c r="F10484" s="51">
        <f t="shared" si="490"/>
        <v>4.1666666666666664E-2</v>
      </c>
      <c r="G10484" s="33">
        <f t="shared" si="491"/>
        <v>45647.041666666664</v>
      </c>
    </row>
    <row r="10485" spans="1:7" x14ac:dyDescent="0.45">
      <c r="A10485">
        <v>0</v>
      </c>
      <c r="B10485">
        <v>0</v>
      </c>
      <c r="C10485" t="s">
        <v>9903</v>
      </c>
      <c r="D10485" t="s">
        <v>9904</v>
      </c>
      <c r="E10485" s="32">
        <f t="shared" si="489"/>
        <v>45647</v>
      </c>
      <c r="F10485" s="51">
        <f t="shared" si="490"/>
        <v>6.25E-2</v>
      </c>
      <c r="G10485" s="33">
        <f t="shared" si="491"/>
        <v>45647.0625</v>
      </c>
    </row>
    <row r="10486" spans="1:7" x14ac:dyDescent="0.45">
      <c r="A10486">
        <v>0</v>
      </c>
      <c r="B10486">
        <v>0</v>
      </c>
      <c r="C10486" t="s">
        <v>9904</v>
      </c>
      <c r="D10486" t="s">
        <v>9905</v>
      </c>
      <c r="E10486" s="32">
        <f t="shared" si="489"/>
        <v>45647</v>
      </c>
      <c r="F10486" s="51">
        <f t="shared" si="490"/>
        <v>8.3333333333333329E-2</v>
      </c>
      <c r="G10486" s="33">
        <f t="shared" si="491"/>
        <v>45647.083333333336</v>
      </c>
    </row>
    <row r="10487" spans="1:7" x14ac:dyDescent="0.45">
      <c r="A10487">
        <v>0</v>
      </c>
      <c r="B10487">
        <v>0</v>
      </c>
      <c r="C10487" t="s">
        <v>9905</v>
      </c>
      <c r="D10487" t="s">
        <v>9906</v>
      </c>
      <c r="E10487" s="32">
        <f t="shared" si="489"/>
        <v>45647</v>
      </c>
      <c r="F10487" s="51">
        <f t="shared" si="490"/>
        <v>0.10416666666666667</v>
      </c>
      <c r="G10487" s="33">
        <f t="shared" si="491"/>
        <v>45647.104166666664</v>
      </c>
    </row>
    <row r="10488" spans="1:7" x14ac:dyDescent="0.45">
      <c r="A10488">
        <v>0</v>
      </c>
      <c r="B10488">
        <v>0</v>
      </c>
      <c r="C10488" t="s">
        <v>9906</v>
      </c>
      <c r="D10488" t="s">
        <v>9907</v>
      </c>
      <c r="E10488" s="32">
        <f t="shared" si="489"/>
        <v>45647</v>
      </c>
      <c r="F10488" s="51">
        <f t="shared" si="490"/>
        <v>0.125</v>
      </c>
      <c r="G10488" s="33">
        <f t="shared" si="491"/>
        <v>45647.125</v>
      </c>
    </row>
    <row r="10489" spans="1:7" x14ac:dyDescent="0.45">
      <c r="A10489">
        <v>0</v>
      </c>
      <c r="B10489">
        <v>0</v>
      </c>
      <c r="C10489" t="s">
        <v>9907</v>
      </c>
      <c r="D10489" t="s">
        <v>9908</v>
      </c>
      <c r="E10489" s="32">
        <f t="shared" si="489"/>
        <v>45647</v>
      </c>
      <c r="F10489" s="51">
        <f t="shared" si="490"/>
        <v>0.14583333333333334</v>
      </c>
      <c r="G10489" s="33">
        <f t="shared" si="491"/>
        <v>45647.145833333336</v>
      </c>
    </row>
    <row r="10490" spans="1:7" x14ac:dyDescent="0.45">
      <c r="A10490">
        <v>0.43759999999999999</v>
      </c>
      <c r="B10490">
        <v>2.61</v>
      </c>
      <c r="C10490" t="s">
        <v>9908</v>
      </c>
      <c r="D10490" t="s">
        <v>11351</v>
      </c>
      <c r="E10490" s="32">
        <f t="shared" si="489"/>
        <v>45647</v>
      </c>
      <c r="F10490" s="51">
        <f t="shared" si="490"/>
        <v>0.16666666666666666</v>
      </c>
      <c r="G10490" s="33">
        <f t="shared" si="491"/>
        <v>45647.166666666664</v>
      </c>
    </row>
    <row r="10491" spans="1:7" x14ac:dyDescent="0.45">
      <c r="A10491">
        <v>0.88639999999999997</v>
      </c>
      <c r="B10491">
        <v>5.29</v>
      </c>
      <c r="C10491" t="s">
        <v>11351</v>
      </c>
      <c r="D10491" t="s">
        <v>11352</v>
      </c>
      <c r="E10491" s="32">
        <f t="shared" si="489"/>
        <v>45647</v>
      </c>
      <c r="F10491" s="51">
        <f t="shared" si="490"/>
        <v>0.1875</v>
      </c>
      <c r="G10491" s="33">
        <f t="shared" si="491"/>
        <v>45647.1875</v>
      </c>
    </row>
    <row r="10492" spans="1:7" x14ac:dyDescent="0.45">
      <c r="A10492">
        <v>0.46</v>
      </c>
      <c r="B10492">
        <v>2.74</v>
      </c>
      <c r="C10492" t="s">
        <v>11352</v>
      </c>
      <c r="D10492" t="s">
        <v>11353</v>
      </c>
      <c r="E10492" s="32">
        <f t="shared" si="489"/>
        <v>45647</v>
      </c>
      <c r="F10492" s="51">
        <f t="shared" si="490"/>
        <v>0.20833333333333334</v>
      </c>
      <c r="G10492" s="33">
        <f t="shared" si="491"/>
        <v>45647.208333333336</v>
      </c>
    </row>
    <row r="10493" spans="1:7" x14ac:dyDescent="0.45">
      <c r="A10493">
        <v>0.4713</v>
      </c>
      <c r="B10493">
        <v>2.81</v>
      </c>
      <c r="C10493" t="s">
        <v>11353</v>
      </c>
      <c r="D10493" t="s">
        <v>11354</v>
      </c>
      <c r="E10493" s="32">
        <f t="shared" si="489"/>
        <v>45647</v>
      </c>
      <c r="F10493" s="51">
        <f t="shared" si="490"/>
        <v>0.22916666666666666</v>
      </c>
      <c r="G10493" s="33">
        <f t="shared" si="491"/>
        <v>45647.229166666664</v>
      </c>
    </row>
    <row r="10494" spans="1:7" x14ac:dyDescent="0.45">
      <c r="A10494">
        <v>0.44879999999999998</v>
      </c>
      <c r="B10494">
        <v>2.68</v>
      </c>
      <c r="C10494" t="s">
        <v>11354</v>
      </c>
      <c r="D10494" t="s">
        <v>11355</v>
      </c>
      <c r="E10494" s="32">
        <f t="shared" si="489"/>
        <v>45647</v>
      </c>
      <c r="F10494" s="51">
        <f t="shared" si="490"/>
        <v>0.25</v>
      </c>
      <c r="G10494" s="33">
        <f t="shared" si="491"/>
        <v>45647.25</v>
      </c>
    </row>
    <row r="10495" spans="1:7" x14ac:dyDescent="0.45">
      <c r="A10495">
        <v>0.4713</v>
      </c>
      <c r="B10495">
        <v>2.81</v>
      </c>
      <c r="C10495" t="s">
        <v>11355</v>
      </c>
      <c r="D10495" t="s">
        <v>11356</v>
      </c>
      <c r="E10495" s="32">
        <f t="shared" si="489"/>
        <v>45647</v>
      </c>
      <c r="F10495" s="51">
        <f t="shared" si="490"/>
        <v>0.27083333333333331</v>
      </c>
      <c r="G10495" s="33">
        <f t="shared" si="491"/>
        <v>45647.270833333336</v>
      </c>
    </row>
    <row r="10496" spans="1:7" x14ac:dyDescent="0.45">
      <c r="A10496">
        <v>0.92010000000000003</v>
      </c>
      <c r="B10496">
        <v>5.49</v>
      </c>
      <c r="C10496" t="s">
        <v>11356</v>
      </c>
      <c r="D10496" t="s">
        <v>11357</v>
      </c>
      <c r="E10496" s="32">
        <f t="shared" si="489"/>
        <v>45647</v>
      </c>
      <c r="F10496" s="51">
        <f t="shared" si="490"/>
        <v>0.29166666666666669</v>
      </c>
      <c r="G10496" s="33">
        <f t="shared" si="491"/>
        <v>45647.291666666664</v>
      </c>
    </row>
    <row r="10497" spans="1:7" x14ac:dyDescent="0.45">
      <c r="A10497">
        <v>0</v>
      </c>
      <c r="B10497">
        <v>0</v>
      </c>
      <c r="C10497" t="s">
        <v>11357</v>
      </c>
      <c r="D10497" t="s">
        <v>11358</v>
      </c>
      <c r="E10497" s="32">
        <f t="shared" si="489"/>
        <v>45647</v>
      </c>
      <c r="F10497" s="51">
        <f t="shared" si="490"/>
        <v>0.3125</v>
      </c>
      <c r="G10497" s="33">
        <f t="shared" si="491"/>
        <v>45647.3125</v>
      </c>
    </row>
    <row r="10498" spans="1:7" x14ac:dyDescent="0.45">
      <c r="A10498">
        <v>0.95379999999999998</v>
      </c>
      <c r="B10498">
        <v>5.69</v>
      </c>
      <c r="C10498" t="s">
        <v>11358</v>
      </c>
      <c r="D10498" t="s">
        <v>11359</v>
      </c>
      <c r="E10498" s="32">
        <f t="shared" si="489"/>
        <v>45647</v>
      </c>
      <c r="F10498" s="51">
        <f t="shared" si="490"/>
        <v>0.33333333333333331</v>
      </c>
      <c r="G10498" s="33">
        <f t="shared" si="491"/>
        <v>45647.333333333336</v>
      </c>
    </row>
    <row r="10499" spans="1:7" x14ac:dyDescent="0.45">
      <c r="A10499">
        <v>0</v>
      </c>
      <c r="B10499">
        <v>0</v>
      </c>
      <c r="C10499" t="s">
        <v>11359</v>
      </c>
      <c r="D10499" t="s">
        <v>11360</v>
      </c>
      <c r="E10499" s="32">
        <f t="shared" si="489"/>
        <v>45647</v>
      </c>
      <c r="F10499" s="51">
        <f t="shared" si="490"/>
        <v>0.35416666666666669</v>
      </c>
      <c r="G10499" s="33">
        <f t="shared" si="491"/>
        <v>45647.354166666664</v>
      </c>
    </row>
    <row r="10500" spans="1:7" x14ac:dyDescent="0.45">
      <c r="A10500">
        <v>1.0099</v>
      </c>
      <c r="B10500">
        <v>6.02</v>
      </c>
      <c r="C10500" t="s">
        <v>11360</v>
      </c>
      <c r="D10500" t="s">
        <v>11361</v>
      </c>
      <c r="E10500" s="32">
        <f t="shared" ref="E10500:E10563" si="492">DATE(MID(C10500,2,4),MID(C10500,7,2),MID(C10500,10,2))</f>
        <v>45647</v>
      </c>
      <c r="F10500" s="51">
        <f t="shared" ref="F10500:F10563" si="493">TIME(MID(C10500,13,2),MID(C10500,16,2),0)</f>
        <v>0.375</v>
      </c>
      <c r="G10500" s="33">
        <f t="shared" ref="G10500:G10563" si="494">E10500+F10500</f>
        <v>45647.375</v>
      </c>
    </row>
    <row r="10501" spans="1:7" x14ac:dyDescent="0.45">
      <c r="A10501">
        <v>0.43759999999999999</v>
      </c>
      <c r="B10501">
        <v>2.61</v>
      </c>
      <c r="C10501" t="s">
        <v>11361</v>
      </c>
      <c r="D10501" t="s">
        <v>11362</v>
      </c>
      <c r="E10501" s="32">
        <f t="shared" si="492"/>
        <v>45647</v>
      </c>
      <c r="F10501" s="51">
        <f t="shared" si="493"/>
        <v>0.39583333333333331</v>
      </c>
      <c r="G10501" s="33">
        <f t="shared" si="494"/>
        <v>45647.395833333336</v>
      </c>
    </row>
    <row r="10502" spans="1:7" x14ac:dyDescent="0.45">
      <c r="A10502">
        <v>0.46</v>
      </c>
      <c r="B10502">
        <v>2.74</v>
      </c>
      <c r="C10502" t="s">
        <v>11362</v>
      </c>
      <c r="D10502" t="s">
        <v>11363</v>
      </c>
      <c r="E10502" s="32">
        <f t="shared" si="492"/>
        <v>45647</v>
      </c>
      <c r="F10502" s="51">
        <f t="shared" si="493"/>
        <v>0.41666666666666669</v>
      </c>
      <c r="G10502" s="33">
        <f t="shared" si="494"/>
        <v>45647.416666666664</v>
      </c>
    </row>
    <row r="10503" spans="1:7" x14ac:dyDescent="0.45">
      <c r="A10503">
        <v>0.4713</v>
      </c>
      <c r="B10503">
        <v>2.81</v>
      </c>
      <c r="C10503" t="s">
        <v>11363</v>
      </c>
      <c r="D10503" t="s">
        <v>11364</v>
      </c>
      <c r="E10503" s="32">
        <f t="shared" si="492"/>
        <v>45647</v>
      </c>
      <c r="F10503" s="51">
        <f t="shared" si="493"/>
        <v>0.4375</v>
      </c>
      <c r="G10503" s="33">
        <f t="shared" si="494"/>
        <v>45647.4375</v>
      </c>
    </row>
    <row r="10504" spans="1:7" x14ac:dyDescent="0.45">
      <c r="A10504">
        <v>0.37030000000000002</v>
      </c>
      <c r="B10504">
        <v>2.21</v>
      </c>
      <c r="C10504" t="s">
        <v>11364</v>
      </c>
      <c r="D10504" t="s">
        <v>11365</v>
      </c>
      <c r="E10504" s="32">
        <f t="shared" si="492"/>
        <v>45647</v>
      </c>
      <c r="F10504" s="51">
        <f t="shared" si="493"/>
        <v>0.45833333333333331</v>
      </c>
      <c r="G10504" s="33">
        <f t="shared" si="494"/>
        <v>45647.458333333336</v>
      </c>
    </row>
    <row r="10505" spans="1:7" x14ac:dyDescent="0.45">
      <c r="A10505">
        <v>0.70689999999999997</v>
      </c>
      <c r="B10505">
        <v>4.22</v>
      </c>
      <c r="C10505" t="s">
        <v>11365</v>
      </c>
      <c r="D10505" t="s">
        <v>11366</v>
      </c>
      <c r="E10505" s="32">
        <f t="shared" si="492"/>
        <v>45647</v>
      </c>
      <c r="F10505" s="51">
        <f t="shared" si="493"/>
        <v>0.47916666666666669</v>
      </c>
      <c r="G10505" s="33">
        <f t="shared" si="494"/>
        <v>45647.479166666664</v>
      </c>
    </row>
    <row r="10506" spans="1:7" x14ac:dyDescent="0.45">
      <c r="A10506">
        <v>2.7265999999999999</v>
      </c>
      <c r="B10506">
        <v>16.27</v>
      </c>
      <c r="C10506" t="s">
        <v>11366</v>
      </c>
      <c r="D10506" t="s">
        <v>11367</v>
      </c>
      <c r="E10506" s="32">
        <f t="shared" si="492"/>
        <v>45647</v>
      </c>
      <c r="F10506" s="51">
        <f t="shared" si="493"/>
        <v>0.5</v>
      </c>
      <c r="G10506" s="33">
        <f t="shared" si="494"/>
        <v>45647.5</v>
      </c>
    </row>
    <row r="10507" spans="1:7" x14ac:dyDescent="0.45">
      <c r="A10507">
        <v>0.87519999999999998</v>
      </c>
      <c r="B10507">
        <v>5.22</v>
      </c>
      <c r="C10507" t="s">
        <v>11367</v>
      </c>
      <c r="D10507" t="s">
        <v>11368</v>
      </c>
      <c r="E10507" s="32">
        <f t="shared" si="492"/>
        <v>45647</v>
      </c>
      <c r="F10507" s="51">
        <f t="shared" si="493"/>
        <v>0.52083333333333337</v>
      </c>
      <c r="G10507" s="33">
        <f t="shared" si="494"/>
        <v>45647.520833333336</v>
      </c>
    </row>
    <row r="10508" spans="1:7" x14ac:dyDescent="0.45">
      <c r="A10508">
        <v>0.5161</v>
      </c>
      <c r="B10508">
        <v>3.08</v>
      </c>
      <c r="C10508" t="s">
        <v>11368</v>
      </c>
      <c r="D10508" t="s">
        <v>11369</v>
      </c>
      <c r="E10508" s="32">
        <f t="shared" si="492"/>
        <v>45647</v>
      </c>
      <c r="F10508" s="51">
        <f t="shared" si="493"/>
        <v>0.54166666666666663</v>
      </c>
      <c r="G10508" s="33">
        <f t="shared" si="494"/>
        <v>45647.541666666664</v>
      </c>
    </row>
    <row r="10509" spans="1:7" x14ac:dyDescent="0.45">
      <c r="A10509">
        <v>0.44879999999999998</v>
      </c>
      <c r="B10509">
        <v>2.68</v>
      </c>
      <c r="C10509" t="s">
        <v>11369</v>
      </c>
      <c r="D10509" t="s">
        <v>11370</v>
      </c>
      <c r="E10509" s="32">
        <f t="shared" si="492"/>
        <v>45647</v>
      </c>
      <c r="F10509" s="51">
        <f t="shared" si="493"/>
        <v>0.5625</v>
      </c>
      <c r="G10509" s="33">
        <f t="shared" si="494"/>
        <v>45647.5625</v>
      </c>
    </row>
    <row r="10510" spans="1:7" x14ac:dyDescent="0.45">
      <c r="A10510">
        <v>0.46</v>
      </c>
      <c r="B10510">
        <v>2.74</v>
      </c>
      <c r="C10510" t="s">
        <v>11370</v>
      </c>
      <c r="D10510" t="s">
        <v>11371</v>
      </c>
      <c r="E10510" s="32">
        <f t="shared" si="492"/>
        <v>45647</v>
      </c>
      <c r="F10510" s="51">
        <f t="shared" si="493"/>
        <v>0.58333333333333337</v>
      </c>
      <c r="G10510" s="33">
        <f t="shared" si="494"/>
        <v>45647.583333333336</v>
      </c>
    </row>
    <row r="10511" spans="1:7" x14ac:dyDescent="0.45">
      <c r="A10511">
        <v>0.43759999999999999</v>
      </c>
      <c r="B10511">
        <v>2.61</v>
      </c>
      <c r="C10511" t="s">
        <v>11371</v>
      </c>
      <c r="D10511" t="s">
        <v>11372</v>
      </c>
      <c r="E10511" s="32">
        <f t="shared" si="492"/>
        <v>45647</v>
      </c>
      <c r="F10511" s="51">
        <f t="shared" si="493"/>
        <v>0.60416666666666663</v>
      </c>
      <c r="G10511" s="33">
        <f t="shared" si="494"/>
        <v>45647.604166666664</v>
      </c>
    </row>
    <row r="10512" spans="1:7" x14ac:dyDescent="0.45">
      <c r="A10512">
        <v>0.63959999999999995</v>
      </c>
      <c r="B10512">
        <v>3.82</v>
      </c>
      <c r="C10512" t="s">
        <v>11372</v>
      </c>
      <c r="D10512" t="s">
        <v>11373</v>
      </c>
      <c r="E10512" s="32">
        <f t="shared" si="492"/>
        <v>45647</v>
      </c>
      <c r="F10512" s="51">
        <f t="shared" si="493"/>
        <v>0.625</v>
      </c>
      <c r="G10512" s="33">
        <f t="shared" si="494"/>
        <v>45647.625</v>
      </c>
    </row>
    <row r="10513" spans="1:7" x14ac:dyDescent="0.45">
      <c r="A10513">
        <v>1.728</v>
      </c>
      <c r="B10513">
        <v>10.31</v>
      </c>
      <c r="C10513" t="s">
        <v>11373</v>
      </c>
      <c r="D10513" t="s">
        <v>11374</v>
      </c>
      <c r="E10513" s="32">
        <f t="shared" si="492"/>
        <v>45647</v>
      </c>
      <c r="F10513" s="51">
        <f t="shared" si="493"/>
        <v>0.64583333333333337</v>
      </c>
      <c r="G10513" s="33">
        <f t="shared" si="494"/>
        <v>45647.645833333336</v>
      </c>
    </row>
    <row r="10514" spans="1:7" x14ac:dyDescent="0.45">
      <c r="A10514">
        <v>1.5821000000000001</v>
      </c>
      <c r="B10514">
        <v>9.44</v>
      </c>
      <c r="C10514" t="s">
        <v>11374</v>
      </c>
      <c r="D10514" t="s">
        <v>11375</v>
      </c>
      <c r="E10514" s="32">
        <f t="shared" si="492"/>
        <v>45647</v>
      </c>
      <c r="F10514" s="51">
        <f t="shared" si="493"/>
        <v>0.66666666666666663</v>
      </c>
      <c r="G10514" s="33">
        <f t="shared" si="494"/>
        <v>45647.666666666664</v>
      </c>
    </row>
    <row r="10515" spans="1:7" x14ac:dyDescent="0.45">
      <c r="A10515">
        <v>1.2455000000000001</v>
      </c>
      <c r="B10515">
        <v>7.43</v>
      </c>
      <c r="C10515" t="s">
        <v>11375</v>
      </c>
      <c r="D10515" t="s">
        <v>11376</v>
      </c>
      <c r="E10515" s="32">
        <f t="shared" si="492"/>
        <v>45647</v>
      </c>
      <c r="F10515" s="51">
        <f t="shared" si="493"/>
        <v>0.6875</v>
      </c>
      <c r="G10515" s="33">
        <f t="shared" si="494"/>
        <v>45647.6875</v>
      </c>
    </row>
    <row r="10516" spans="1:7" x14ac:dyDescent="0.45">
      <c r="A10516">
        <v>0.54979999999999996</v>
      </c>
      <c r="B10516">
        <v>3.28</v>
      </c>
      <c r="C10516" t="s">
        <v>11376</v>
      </c>
      <c r="D10516" t="s">
        <v>11377</v>
      </c>
      <c r="E10516" s="32">
        <f t="shared" si="492"/>
        <v>45647</v>
      </c>
      <c r="F10516" s="51">
        <f t="shared" si="493"/>
        <v>0.70833333333333337</v>
      </c>
      <c r="G10516" s="33">
        <f t="shared" si="494"/>
        <v>45647.708333333336</v>
      </c>
    </row>
    <row r="10517" spans="1:7" x14ac:dyDescent="0.45">
      <c r="A10517">
        <v>0.52739999999999998</v>
      </c>
      <c r="B10517">
        <v>3.15</v>
      </c>
      <c r="C10517" t="s">
        <v>11377</v>
      </c>
      <c r="D10517" t="s">
        <v>11378</v>
      </c>
      <c r="E10517" s="32">
        <f t="shared" si="492"/>
        <v>45647</v>
      </c>
      <c r="F10517" s="51">
        <f t="shared" si="493"/>
        <v>0.72916666666666663</v>
      </c>
      <c r="G10517" s="33">
        <f t="shared" si="494"/>
        <v>45647.729166666664</v>
      </c>
    </row>
    <row r="10518" spans="1:7" x14ac:dyDescent="0.45">
      <c r="A10518">
        <v>0.59470000000000001</v>
      </c>
      <c r="B10518">
        <v>3.55</v>
      </c>
      <c r="C10518" t="s">
        <v>11378</v>
      </c>
      <c r="D10518" t="s">
        <v>11379</v>
      </c>
      <c r="E10518" s="32">
        <f t="shared" si="492"/>
        <v>45647</v>
      </c>
      <c r="F10518" s="51">
        <f t="shared" si="493"/>
        <v>0.75</v>
      </c>
      <c r="G10518" s="33">
        <f t="shared" si="494"/>
        <v>45647.75</v>
      </c>
    </row>
    <row r="10519" spans="1:7" x14ac:dyDescent="0.45">
      <c r="A10519">
        <v>0.60589999999999999</v>
      </c>
      <c r="B10519">
        <v>3.61</v>
      </c>
      <c r="C10519" t="s">
        <v>11379</v>
      </c>
      <c r="D10519" t="s">
        <v>11380</v>
      </c>
      <c r="E10519" s="32">
        <f t="shared" si="492"/>
        <v>45647</v>
      </c>
      <c r="F10519" s="51">
        <f t="shared" si="493"/>
        <v>0.77083333333333337</v>
      </c>
      <c r="G10519" s="33">
        <f t="shared" si="494"/>
        <v>45647.770833333336</v>
      </c>
    </row>
    <row r="10520" spans="1:7" x14ac:dyDescent="0.45">
      <c r="A10520">
        <v>1.4026000000000001</v>
      </c>
      <c r="B10520">
        <v>8.3699999999999992</v>
      </c>
      <c r="C10520" t="s">
        <v>11380</v>
      </c>
      <c r="D10520" t="s">
        <v>11381</v>
      </c>
      <c r="E10520" s="32">
        <f t="shared" si="492"/>
        <v>45647</v>
      </c>
      <c r="F10520" s="51">
        <f t="shared" si="493"/>
        <v>0.79166666666666663</v>
      </c>
      <c r="G10520" s="33">
        <f t="shared" si="494"/>
        <v>45647.791666666664</v>
      </c>
    </row>
    <row r="10521" spans="1:7" x14ac:dyDescent="0.45">
      <c r="A10521">
        <v>0.53859999999999997</v>
      </c>
      <c r="B10521">
        <v>3.21</v>
      </c>
      <c r="C10521" t="s">
        <v>11381</v>
      </c>
      <c r="D10521" t="s">
        <v>11382</v>
      </c>
      <c r="E10521" s="32">
        <f t="shared" si="492"/>
        <v>45647</v>
      </c>
      <c r="F10521" s="51">
        <f t="shared" si="493"/>
        <v>0.8125</v>
      </c>
      <c r="G10521" s="33">
        <f t="shared" si="494"/>
        <v>45647.8125</v>
      </c>
    </row>
    <row r="10522" spans="1:7" x14ac:dyDescent="0.45">
      <c r="A10522">
        <v>1.4811000000000001</v>
      </c>
      <c r="B10522">
        <v>8.84</v>
      </c>
      <c r="C10522" t="s">
        <v>11382</v>
      </c>
      <c r="D10522" t="s">
        <v>11383</v>
      </c>
      <c r="E10522" s="32">
        <f t="shared" si="492"/>
        <v>45647</v>
      </c>
      <c r="F10522" s="51">
        <f t="shared" si="493"/>
        <v>0.83333333333333337</v>
      </c>
      <c r="G10522" s="33">
        <f t="shared" si="494"/>
        <v>45647.833333333336</v>
      </c>
    </row>
    <row r="10523" spans="1:7" x14ac:dyDescent="0.45">
      <c r="A10523">
        <v>0.75180000000000002</v>
      </c>
      <c r="B10523">
        <v>4.49</v>
      </c>
      <c r="C10523" t="s">
        <v>11383</v>
      </c>
      <c r="D10523" t="s">
        <v>11384</v>
      </c>
      <c r="E10523" s="32">
        <f t="shared" si="492"/>
        <v>45647</v>
      </c>
      <c r="F10523" s="51">
        <f t="shared" si="493"/>
        <v>0.85416666666666663</v>
      </c>
      <c r="G10523" s="33">
        <f t="shared" si="494"/>
        <v>45647.854166666664</v>
      </c>
    </row>
    <row r="10524" spans="1:7" x14ac:dyDescent="0.45">
      <c r="A10524">
        <v>0.1346</v>
      </c>
      <c r="B10524">
        <v>0.8</v>
      </c>
      <c r="C10524" t="s">
        <v>11384</v>
      </c>
      <c r="D10524" t="s">
        <v>11385</v>
      </c>
      <c r="E10524" s="32">
        <f t="shared" si="492"/>
        <v>45647</v>
      </c>
      <c r="F10524" s="51">
        <f t="shared" si="493"/>
        <v>0.875</v>
      </c>
      <c r="G10524" s="33">
        <f t="shared" si="494"/>
        <v>45647.875</v>
      </c>
    </row>
    <row r="10525" spans="1:7" x14ac:dyDescent="0.45">
      <c r="A10525">
        <v>0</v>
      </c>
      <c r="B10525">
        <v>0</v>
      </c>
      <c r="C10525" t="s">
        <v>11385</v>
      </c>
      <c r="D10525" t="s">
        <v>11386</v>
      </c>
      <c r="E10525" s="32">
        <f t="shared" si="492"/>
        <v>45647</v>
      </c>
      <c r="F10525" s="51">
        <f t="shared" si="493"/>
        <v>0.89583333333333337</v>
      </c>
      <c r="G10525" s="33">
        <f t="shared" si="494"/>
        <v>45647.895833333336</v>
      </c>
    </row>
    <row r="10526" spans="1:7" x14ac:dyDescent="0.45">
      <c r="A10526">
        <v>0.63959999999999995</v>
      </c>
      <c r="B10526">
        <v>3.82</v>
      </c>
      <c r="C10526" t="s">
        <v>11386</v>
      </c>
      <c r="D10526" t="s">
        <v>11387</v>
      </c>
      <c r="E10526" s="32">
        <f t="shared" si="492"/>
        <v>45647</v>
      </c>
      <c r="F10526" s="51">
        <f t="shared" si="493"/>
        <v>0.91666666666666663</v>
      </c>
      <c r="G10526" s="33">
        <f t="shared" si="494"/>
        <v>45647.916666666664</v>
      </c>
    </row>
    <row r="10527" spans="1:7" x14ac:dyDescent="0.45">
      <c r="A10527">
        <v>4.4900000000000002E-2</v>
      </c>
      <c r="B10527">
        <v>0.27</v>
      </c>
      <c r="C10527" t="s">
        <v>11387</v>
      </c>
      <c r="D10527" t="s">
        <v>11388</v>
      </c>
      <c r="E10527" s="32">
        <f t="shared" si="492"/>
        <v>45647</v>
      </c>
      <c r="F10527" s="51">
        <f t="shared" si="493"/>
        <v>0.9375</v>
      </c>
      <c r="G10527" s="33">
        <f t="shared" si="494"/>
        <v>45647.9375</v>
      </c>
    </row>
    <row r="10528" spans="1:7" x14ac:dyDescent="0.45">
      <c r="A10528">
        <v>0.31419999999999998</v>
      </c>
      <c r="B10528">
        <v>1.87</v>
      </c>
      <c r="C10528" t="s">
        <v>11388</v>
      </c>
      <c r="D10528" t="s">
        <v>11389</v>
      </c>
      <c r="E10528" s="32">
        <f t="shared" si="492"/>
        <v>45647</v>
      </c>
      <c r="F10528" s="51">
        <f t="shared" si="493"/>
        <v>0.95833333333333337</v>
      </c>
      <c r="G10528" s="33">
        <f t="shared" si="494"/>
        <v>45647.958333333336</v>
      </c>
    </row>
    <row r="10529" spans="1:7" x14ac:dyDescent="0.45">
      <c r="A10529">
        <v>0</v>
      </c>
      <c r="B10529">
        <v>0</v>
      </c>
      <c r="C10529" t="s">
        <v>11389</v>
      </c>
      <c r="D10529" t="s">
        <v>11390</v>
      </c>
      <c r="E10529" s="32">
        <f t="shared" si="492"/>
        <v>45647</v>
      </c>
      <c r="F10529" s="51">
        <f t="shared" si="493"/>
        <v>0.97916666666666663</v>
      </c>
      <c r="G10529" s="33">
        <f t="shared" si="494"/>
        <v>45647.979166666664</v>
      </c>
    </row>
    <row r="10530" spans="1:7" x14ac:dyDescent="0.45">
      <c r="A10530">
        <v>0</v>
      </c>
      <c r="B10530">
        <v>0</v>
      </c>
      <c r="C10530" t="s">
        <v>11390</v>
      </c>
      <c r="D10530" t="s">
        <v>11391</v>
      </c>
      <c r="E10530" s="32">
        <f t="shared" si="492"/>
        <v>45648</v>
      </c>
      <c r="F10530" s="51">
        <f t="shared" si="493"/>
        <v>0</v>
      </c>
      <c r="G10530" s="33">
        <f t="shared" si="494"/>
        <v>45648</v>
      </c>
    </row>
    <row r="10531" spans="1:7" x14ac:dyDescent="0.45">
      <c r="A10531">
        <v>0</v>
      </c>
      <c r="B10531">
        <v>0</v>
      </c>
      <c r="C10531" t="s">
        <v>11391</v>
      </c>
      <c r="D10531" t="s">
        <v>11392</v>
      </c>
      <c r="E10531" s="32">
        <f t="shared" si="492"/>
        <v>45648</v>
      </c>
      <c r="F10531" s="51">
        <f t="shared" si="493"/>
        <v>2.0833333333333332E-2</v>
      </c>
      <c r="G10531" s="33">
        <f t="shared" si="494"/>
        <v>45648.020833333336</v>
      </c>
    </row>
    <row r="10532" spans="1:7" x14ac:dyDescent="0.45">
      <c r="A10532">
        <v>0</v>
      </c>
      <c r="B10532">
        <v>0</v>
      </c>
      <c r="C10532" t="s">
        <v>11392</v>
      </c>
      <c r="D10532" t="s">
        <v>11393</v>
      </c>
      <c r="E10532" s="32">
        <f t="shared" si="492"/>
        <v>45648</v>
      </c>
      <c r="F10532" s="51">
        <f t="shared" si="493"/>
        <v>4.1666666666666664E-2</v>
      </c>
      <c r="G10532" s="33">
        <f t="shared" si="494"/>
        <v>45648.041666666664</v>
      </c>
    </row>
    <row r="10533" spans="1:7" x14ac:dyDescent="0.45">
      <c r="A10533">
        <v>0</v>
      </c>
      <c r="B10533">
        <v>0</v>
      </c>
      <c r="C10533" t="s">
        <v>11393</v>
      </c>
      <c r="D10533" t="s">
        <v>11394</v>
      </c>
      <c r="E10533" s="32">
        <f t="shared" si="492"/>
        <v>45648</v>
      </c>
      <c r="F10533" s="51">
        <f t="shared" si="493"/>
        <v>6.25E-2</v>
      </c>
      <c r="G10533" s="33">
        <f t="shared" si="494"/>
        <v>45648.0625</v>
      </c>
    </row>
    <row r="10534" spans="1:7" x14ac:dyDescent="0.45">
      <c r="A10534">
        <v>0</v>
      </c>
      <c r="B10534">
        <v>0</v>
      </c>
      <c r="C10534" t="s">
        <v>11394</v>
      </c>
      <c r="D10534" t="s">
        <v>11395</v>
      </c>
      <c r="E10534" s="32">
        <f t="shared" si="492"/>
        <v>45648</v>
      </c>
      <c r="F10534" s="51">
        <f t="shared" si="493"/>
        <v>8.3333333333333329E-2</v>
      </c>
      <c r="G10534" s="33">
        <f t="shared" si="494"/>
        <v>45648.083333333336</v>
      </c>
    </row>
    <row r="10535" spans="1:7" x14ac:dyDescent="0.45">
      <c r="A10535">
        <v>0</v>
      </c>
      <c r="B10535">
        <v>0</v>
      </c>
      <c r="C10535" t="s">
        <v>11395</v>
      </c>
      <c r="D10535" t="s">
        <v>11396</v>
      </c>
      <c r="E10535" s="32">
        <f t="shared" si="492"/>
        <v>45648</v>
      </c>
      <c r="F10535" s="51">
        <f t="shared" si="493"/>
        <v>0.10416666666666667</v>
      </c>
      <c r="G10535" s="33">
        <f t="shared" si="494"/>
        <v>45648.104166666664</v>
      </c>
    </row>
    <row r="10536" spans="1:7" x14ac:dyDescent="0.45">
      <c r="A10536">
        <v>0</v>
      </c>
      <c r="B10536">
        <v>0</v>
      </c>
      <c r="C10536" t="s">
        <v>11396</v>
      </c>
      <c r="D10536" t="s">
        <v>11397</v>
      </c>
      <c r="E10536" s="32">
        <f t="shared" si="492"/>
        <v>45648</v>
      </c>
      <c r="F10536" s="51">
        <f t="shared" si="493"/>
        <v>0.125</v>
      </c>
      <c r="G10536" s="33">
        <f t="shared" si="494"/>
        <v>45648.125</v>
      </c>
    </row>
    <row r="10537" spans="1:7" x14ac:dyDescent="0.45">
      <c r="A10537">
        <v>0</v>
      </c>
      <c r="B10537">
        <v>0</v>
      </c>
      <c r="C10537" t="s">
        <v>11397</v>
      </c>
      <c r="D10537" t="s">
        <v>11398</v>
      </c>
      <c r="E10537" s="32">
        <f t="shared" si="492"/>
        <v>45648</v>
      </c>
      <c r="F10537" s="51">
        <f t="shared" si="493"/>
        <v>0.14583333333333334</v>
      </c>
      <c r="G10537" s="33">
        <f t="shared" si="494"/>
        <v>45648.145833333336</v>
      </c>
    </row>
    <row r="10538" spans="1:7" x14ac:dyDescent="0.45">
      <c r="A10538">
        <v>0</v>
      </c>
      <c r="B10538">
        <v>0</v>
      </c>
      <c r="C10538" t="s">
        <v>11398</v>
      </c>
      <c r="D10538" t="s">
        <v>11399</v>
      </c>
      <c r="E10538" s="32">
        <f t="shared" si="492"/>
        <v>45648</v>
      </c>
      <c r="F10538" s="51">
        <f t="shared" si="493"/>
        <v>0.16666666666666666</v>
      </c>
      <c r="G10538" s="33">
        <f t="shared" si="494"/>
        <v>45648.166666666664</v>
      </c>
    </row>
    <row r="10539" spans="1:7" x14ac:dyDescent="0.45">
      <c r="A10539">
        <v>0</v>
      </c>
      <c r="B10539">
        <v>0</v>
      </c>
      <c r="C10539" t="s">
        <v>11399</v>
      </c>
      <c r="D10539" t="s">
        <v>11400</v>
      </c>
      <c r="E10539" s="32">
        <f t="shared" si="492"/>
        <v>45648</v>
      </c>
      <c r="F10539" s="51">
        <f t="shared" si="493"/>
        <v>0.1875</v>
      </c>
      <c r="G10539" s="33">
        <f t="shared" si="494"/>
        <v>45648.1875</v>
      </c>
    </row>
    <row r="10540" spans="1:7" x14ac:dyDescent="0.45">
      <c r="A10540">
        <v>0</v>
      </c>
      <c r="B10540">
        <v>0</v>
      </c>
      <c r="C10540" t="s">
        <v>11400</v>
      </c>
      <c r="D10540" t="s">
        <v>11401</v>
      </c>
      <c r="E10540" s="32">
        <f t="shared" si="492"/>
        <v>45648</v>
      </c>
      <c r="F10540" s="51">
        <f t="shared" si="493"/>
        <v>0.20833333333333334</v>
      </c>
      <c r="G10540" s="33">
        <f t="shared" si="494"/>
        <v>45648.208333333336</v>
      </c>
    </row>
    <row r="10541" spans="1:7" x14ac:dyDescent="0.45">
      <c r="A10541">
        <v>0</v>
      </c>
      <c r="B10541">
        <v>0</v>
      </c>
      <c r="C10541" t="s">
        <v>11401</v>
      </c>
      <c r="D10541" t="s">
        <v>11402</v>
      </c>
      <c r="E10541" s="32">
        <f t="shared" si="492"/>
        <v>45648</v>
      </c>
      <c r="F10541" s="51">
        <f t="shared" si="493"/>
        <v>0.22916666666666666</v>
      </c>
      <c r="G10541" s="33">
        <f t="shared" si="494"/>
        <v>45648.229166666664</v>
      </c>
    </row>
    <row r="10542" spans="1:7" x14ac:dyDescent="0.45">
      <c r="A10542">
        <v>0</v>
      </c>
      <c r="B10542">
        <v>0</v>
      </c>
      <c r="C10542" t="s">
        <v>11402</v>
      </c>
      <c r="D10542" t="s">
        <v>11403</v>
      </c>
      <c r="E10542" s="32">
        <f t="shared" si="492"/>
        <v>45648</v>
      </c>
      <c r="F10542" s="51">
        <f t="shared" si="493"/>
        <v>0.25</v>
      </c>
      <c r="G10542" s="33">
        <f t="shared" si="494"/>
        <v>45648.25</v>
      </c>
    </row>
    <row r="10543" spans="1:7" x14ac:dyDescent="0.45">
      <c r="A10543">
        <v>0</v>
      </c>
      <c r="B10543">
        <v>0</v>
      </c>
      <c r="C10543" t="s">
        <v>11403</v>
      </c>
      <c r="D10543" t="s">
        <v>11404</v>
      </c>
      <c r="E10543" s="32">
        <f t="shared" si="492"/>
        <v>45648</v>
      </c>
      <c r="F10543" s="51">
        <f t="shared" si="493"/>
        <v>0.27083333333333331</v>
      </c>
      <c r="G10543" s="33">
        <f t="shared" si="494"/>
        <v>45648.270833333336</v>
      </c>
    </row>
    <row r="10544" spans="1:7" x14ac:dyDescent="0.45">
      <c r="A10544">
        <v>0</v>
      </c>
      <c r="B10544">
        <v>0</v>
      </c>
      <c r="C10544" t="s">
        <v>11404</v>
      </c>
      <c r="D10544" t="s">
        <v>11405</v>
      </c>
      <c r="E10544" s="32">
        <f t="shared" si="492"/>
        <v>45648</v>
      </c>
      <c r="F10544" s="51">
        <f t="shared" si="493"/>
        <v>0.29166666666666669</v>
      </c>
      <c r="G10544" s="33">
        <f t="shared" si="494"/>
        <v>45648.291666666664</v>
      </c>
    </row>
    <row r="10545" spans="1:7" x14ac:dyDescent="0.45">
      <c r="A10545">
        <v>0</v>
      </c>
      <c r="B10545">
        <v>0</v>
      </c>
      <c r="C10545" t="s">
        <v>11405</v>
      </c>
      <c r="D10545" t="s">
        <v>11406</v>
      </c>
      <c r="E10545" s="32">
        <f t="shared" si="492"/>
        <v>45648</v>
      </c>
      <c r="F10545" s="51">
        <f t="shared" si="493"/>
        <v>0.3125</v>
      </c>
      <c r="G10545" s="33">
        <f t="shared" si="494"/>
        <v>45648.3125</v>
      </c>
    </row>
    <row r="10546" spans="1:7" x14ac:dyDescent="0.45">
      <c r="A10546">
        <v>1.12E-2</v>
      </c>
      <c r="B10546">
        <v>7.0000000000000007E-2</v>
      </c>
      <c r="C10546" t="s">
        <v>11406</v>
      </c>
      <c r="D10546" t="s">
        <v>11407</v>
      </c>
      <c r="E10546" s="32">
        <f t="shared" si="492"/>
        <v>45648</v>
      </c>
      <c r="F10546" s="51">
        <f t="shared" si="493"/>
        <v>0.33333333333333331</v>
      </c>
      <c r="G10546" s="33">
        <f t="shared" si="494"/>
        <v>45648.333333333336</v>
      </c>
    </row>
    <row r="10547" spans="1:7" x14ac:dyDescent="0.45">
      <c r="A10547">
        <v>1.9973000000000001</v>
      </c>
      <c r="B10547">
        <v>11.92</v>
      </c>
      <c r="C10547" t="s">
        <v>11407</v>
      </c>
      <c r="D10547" t="s">
        <v>11408</v>
      </c>
      <c r="E10547" s="32">
        <f t="shared" si="492"/>
        <v>45648</v>
      </c>
      <c r="F10547" s="51">
        <f t="shared" si="493"/>
        <v>0.35416666666666669</v>
      </c>
      <c r="G10547" s="33">
        <f t="shared" si="494"/>
        <v>45648.354166666664</v>
      </c>
    </row>
    <row r="10548" spans="1:7" x14ac:dyDescent="0.45">
      <c r="A10548">
        <v>2.6593</v>
      </c>
      <c r="B10548">
        <v>15.86</v>
      </c>
      <c r="C10548" t="s">
        <v>11408</v>
      </c>
      <c r="D10548" t="s">
        <v>11409</v>
      </c>
      <c r="E10548" s="32">
        <f t="shared" si="492"/>
        <v>45648</v>
      </c>
      <c r="F10548" s="51">
        <f t="shared" si="493"/>
        <v>0.375</v>
      </c>
      <c r="G10548" s="33">
        <f t="shared" si="494"/>
        <v>45648.375</v>
      </c>
    </row>
    <row r="10549" spans="1:7" x14ac:dyDescent="0.45">
      <c r="A10549">
        <v>0.2581</v>
      </c>
      <c r="B10549">
        <v>1.54</v>
      </c>
      <c r="C10549" t="s">
        <v>11409</v>
      </c>
      <c r="D10549" t="s">
        <v>11410</v>
      </c>
      <c r="E10549" s="32">
        <f t="shared" si="492"/>
        <v>45648</v>
      </c>
      <c r="F10549" s="51">
        <f t="shared" si="493"/>
        <v>0.39583333333333331</v>
      </c>
      <c r="G10549" s="33">
        <f t="shared" si="494"/>
        <v>45648.395833333336</v>
      </c>
    </row>
    <row r="10550" spans="1:7" x14ac:dyDescent="0.45">
      <c r="A10550">
        <v>0.10100000000000001</v>
      </c>
      <c r="B10550">
        <v>0.6</v>
      </c>
      <c r="C10550" t="s">
        <v>11410</v>
      </c>
      <c r="D10550" t="s">
        <v>11411</v>
      </c>
      <c r="E10550" s="32">
        <f t="shared" si="492"/>
        <v>45648</v>
      </c>
      <c r="F10550" s="51">
        <f t="shared" si="493"/>
        <v>0.41666666666666669</v>
      </c>
      <c r="G10550" s="33">
        <f t="shared" si="494"/>
        <v>45648.416666666664</v>
      </c>
    </row>
    <row r="10551" spans="1:7" x14ac:dyDescent="0.45">
      <c r="A10551">
        <v>0.65080000000000005</v>
      </c>
      <c r="B10551">
        <v>3.88</v>
      </c>
      <c r="C10551" t="s">
        <v>11411</v>
      </c>
      <c r="D10551" t="s">
        <v>11412</v>
      </c>
      <c r="E10551" s="32">
        <f t="shared" si="492"/>
        <v>45648</v>
      </c>
      <c r="F10551" s="51">
        <f t="shared" si="493"/>
        <v>0.4375</v>
      </c>
      <c r="G10551" s="33">
        <f t="shared" si="494"/>
        <v>45648.4375</v>
      </c>
    </row>
    <row r="10552" spans="1:7" x14ac:dyDescent="0.45">
      <c r="A10552">
        <v>1.1221000000000001</v>
      </c>
      <c r="B10552">
        <v>6.69</v>
      </c>
      <c r="C10552" t="s">
        <v>11412</v>
      </c>
      <c r="D10552" t="s">
        <v>11413</v>
      </c>
      <c r="E10552" s="32">
        <f t="shared" si="492"/>
        <v>45648</v>
      </c>
      <c r="F10552" s="51">
        <f t="shared" si="493"/>
        <v>0.45833333333333331</v>
      </c>
      <c r="G10552" s="33">
        <f t="shared" si="494"/>
        <v>45648.458333333336</v>
      </c>
    </row>
    <row r="10553" spans="1:7" x14ac:dyDescent="0.45">
      <c r="A10553">
        <v>0</v>
      </c>
      <c r="B10553">
        <v>0</v>
      </c>
      <c r="C10553" t="s">
        <v>11413</v>
      </c>
      <c r="D10553" t="s">
        <v>11414</v>
      </c>
      <c r="E10553" s="32">
        <f t="shared" si="492"/>
        <v>45648</v>
      </c>
      <c r="F10553" s="51">
        <f t="shared" si="493"/>
        <v>0.47916666666666669</v>
      </c>
      <c r="G10553" s="33">
        <f t="shared" si="494"/>
        <v>45648.479166666664</v>
      </c>
    </row>
    <row r="10554" spans="1:7" x14ac:dyDescent="0.45">
      <c r="A10554">
        <v>0.61709999999999998</v>
      </c>
      <c r="B10554">
        <v>3.68</v>
      </c>
      <c r="C10554" t="s">
        <v>11414</v>
      </c>
      <c r="D10554" t="s">
        <v>11415</v>
      </c>
      <c r="E10554" s="32">
        <f t="shared" si="492"/>
        <v>45648</v>
      </c>
      <c r="F10554" s="51">
        <f t="shared" si="493"/>
        <v>0.5</v>
      </c>
      <c r="G10554" s="33">
        <f t="shared" si="494"/>
        <v>45648.5</v>
      </c>
    </row>
    <row r="10555" spans="1:7" x14ac:dyDescent="0.45">
      <c r="A10555">
        <v>0</v>
      </c>
      <c r="B10555">
        <v>0</v>
      </c>
      <c r="C10555" t="s">
        <v>11415</v>
      </c>
      <c r="D10555" t="s">
        <v>11416</v>
      </c>
      <c r="E10555" s="32">
        <f t="shared" si="492"/>
        <v>45648</v>
      </c>
      <c r="F10555" s="51">
        <f t="shared" si="493"/>
        <v>0.52083333333333337</v>
      </c>
      <c r="G10555" s="33">
        <f t="shared" si="494"/>
        <v>45648.520833333336</v>
      </c>
    </row>
    <row r="10556" spans="1:7" x14ac:dyDescent="0.45">
      <c r="A10556">
        <v>0.1346</v>
      </c>
      <c r="B10556">
        <v>0.8</v>
      </c>
      <c r="C10556" t="s">
        <v>11416</v>
      </c>
      <c r="D10556" t="s">
        <v>11417</v>
      </c>
      <c r="E10556" s="32">
        <f t="shared" si="492"/>
        <v>45648</v>
      </c>
      <c r="F10556" s="51">
        <f t="shared" si="493"/>
        <v>0.54166666666666663</v>
      </c>
      <c r="G10556" s="33">
        <f t="shared" si="494"/>
        <v>45648.541666666664</v>
      </c>
    </row>
    <row r="10557" spans="1:7" x14ac:dyDescent="0.45">
      <c r="A10557">
        <v>4.4321999999999999</v>
      </c>
      <c r="B10557">
        <v>26.44</v>
      </c>
      <c r="C10557" t="s">
        <v>11417</v>
      </c>
      <c r="D10557" t="s">
        <v>11418</v>
      </c>
      <c r="E10557" s="32">
        <f t="shared" si="492"/>
        <v>45648</v>
      </c>
      <c r="F10557" s="51">
        <f t="shared" si="493"/>
        <v>0.5625</v>
      </c>
      <c r="G10557" s="33">
        <f t="shared" si="494"/>
        <v>45648.5625</v>
      </c>
    </row>
    <row r="10558" spans="1:7" x14ac:dyDescent="0.45">
      <c r="A10558">
        <v>2.2553000000000001</v>
      </c>
      <c r="B10558">
        <v>13.45</v>
      </c>
      <c r="C10558" t="s">
        <v>11418</v>
      </c>
      <c r="D10558" t="s">
        <v>11419</v>
      </c>
      <c r="E10558" s="32">
        <f t="shared" si="492"/>
        <v>45648</v>
      </c>
      <c r="F10558" s="51">
        <f t="shared" si="493"/>
        <v>0.58333333333333337</v>
      </c>
      <c r="G10558" s="33">
        <f t="shared" si="494"/>
        <v>45648.583333333336</v>
      </c>
    </row>
    <row r="10559" spans="1:7" x14ac:dyDescent="0.45">
      <c r="A10559">
        <v>1.5709</v>
      </c>
      <c r="B10559">
        <v>9.3699999999999992</v>
      </c>
      <c r="C10559" t="s">
        <v>11419</v>
      </c>
      <c r="D10559" t="s">
        <v>11420</v>
      </c>
      <c r="E10559" s="32">
        <f t="shared" si="492"/>
        <v>45648</v>
      </c>
      <c r="F10559" s="51">
        <f t="shared" si="493"/>
        <v>0.60416666666666663</v>
      </c>
      <c r="G10559" s="33">
        <f t="shared" si="494"/>
        <v>45648.604166666664</v>
      </c>
    </row>
    <row r="10560" spans="1:7" x14ac:dyDescent="0.45">
      <c r="A10560">
        <v>1.6157999999999999</v>
      </c>
      <c r="B10560">
        <v>9.64</v>
      </c>
      <c r="C10560" t="s">
        <v>11420</v>
      </c>
      <c r="D10560" t="s">
        <v>11421</v>
      </c>
      <c r="E10560" s="32">
        <f t="shared" si="492"/>
        <v>45648</v>
      </c>
      <c r="F10560" s="51">
        <f t="shared" si="493"/>
        <v>0.625</v>
      </c>
      <c r="G10560" s="33">
        <f t="shared" si="494"/>
        <v>45648.625</v>
      </c>
    </row>
    <row r="10561" spans="1:7" x14ac:dyDescent="0.45">
      <c r="A10561">
        <v>1.3352999999999999</v>
      </c>
      <c r="B10561">
        <v>7.97</v>
      </c>
      <c r="C10561" t="s">
        <v>11421</v>
      </c>
      <c r="D10561" t="s">
        <v>11422</v>
      </c>
      <c r="E10561" s="32">
        <f t="shared" si="492"/>
        <v>45648</v>
      </c>
      <c r="F10561" s="51">
        <f t="shared" si="493"/>
        <v>0.64583333333333337</v>
      </c>
      <c r="G10561" s="33">
        <f t="shared" si="494"/>
        <v>45648.645833333336</v>
      </c>
    </row>
    <row r="10562" spans="1:7" x14ac:dyDescent="0.45">
      <c r="A10562">
        <v>1.1221000000000001</v>
      </c>
      <c r="B10562">
        <v>6.69</v>
      </c>
      <c r="C10562" t="s">
        <v>11422</v>
      </c>
      <c r="D10562" t="s">
        <v>11423</v>
      </c>
      <c r="E10562" s="32">
        <f t="shared" si="492"/>
        <v>45648</v>
      </c>
      <c r="F10562" s="51">
        <f t="shared" si="493"/>
        <v>0.66666666666666663</v>
      </c>
      <c r="G10562" s="33">
        <f t="shared" si="494"/>
        <v>45648.666666666664</v>
      </c>
    </row>
    <row r="10563" spans="1:7" x14ac:dyDescent="0.45">
      <c r="A10563">
        <v>0.90890000000000004</v>
      </c>
      <c r="B10563">
        <v>5.42</v>
      </c>
      <c r="C10563" t="s">
        <v>11423</v>
      </c>
      <c r="D10563" t="s">
        <v>11424</v>
      </c>
      <c r="E10563" s="32">
        <f t="shared" si="492"/>
        <v>45648</v>
      </c>
      <c r="F10563" s="51">
        <f t="shared" si="493"/>
        <v>0.6875</v>
      </c>
      <c r="G10563" s="33">
        <f t="shared" si="494"/>
        <v>45648.6875</v>
      </c>
    </row>
    <row r="10564" spans="1:7" x14ac:dyDescent="0.45">
      <c r="A10564">
        <v>1.3240000000000001</v>
      </c>
      <c r="B10564">
        <v>7.9</v>
      </c>
      <c r="C10564" t="s">
        <v>11424</v>
      </c>
      <c r="D10564" t="s">
        <v>11425</v>
      </c>
      <c r="E10564" s="32">
        <f t="shared" ref="E10564:E10627" si="495">DATE(MID(C10564,2,4),MID(C10564,7,2),MID(C10564,10,2))</f>
        <v>45648</v>
      </c>
      <c r="F10564" s="51">
        <f t="shared" ref="F10564:F10627" si="496">TIME(MID(C10564,13,2),MID(C10564,16,2),0)</f>
        <v>0.70833333333333337</v>
      </c>
      <c r="G10564" s="33">
        <f t="shared" ref="G10564:G10627" si="497">E10564+F10564</f>
        <v>45648.708333333336</v>
      </c>
    </row>
    <row r="10565" spans="1:7" x14ac:dyDescent="0.45">
      <c r="A10565">
        <v>1.2455000000000001</v>
      </c>
      <c r="B10565">
        <v>7.43</v>
      </c>
      <c r="C10565" t="s">
        <v>11425</v>
      </c>
      <c r="D10565" t="s">
        <v>11426</v>
      </c>
      <c r="E10565" s="32">
        <f t="shared" si="495"/>
        <v>45648</v>
      </c>
      <c r="F10565" s="51">
        <f t="shared" si="496"/>
        <v>0.72916666666666663</v>
      </c>
      <c r="G10565" s="33">
        <f t="shared" si="497"/>
        <v>45648.729166666664</v>
      </c>
    </row>
    <row r="10566" spans="1:7" x14ac:dyDescent="0.45">
      <c r="A10566">
        <v>2.2105000000000001</v>
      </c>
      <c r="B10566">
        <v>13.19</v>
      </c>
      <c r="C10566" t="s">
        <v>11426</v>
      </c>
      <c r="D10566" t="s">
        <v>11427</v>
      </c>
      <c r="E10566" s="32">
        <f t="shared" si="495"/>
        <v>45648</v>
      </c>
      <c r="F10566" s="51">
        <f t="shared" si="496"/>
        <v>0.75</v>
      </c>
      <c r="G10566" s="33">
        <f t="shared" si="497"/>
        <v>45648.75</v>
      </c>
    </row>
    <row r="10567" spans="1:7" x14ac:dyDescent="0.45">
      <c r="A10567">
        <v>1.0099</v>
      </c>
      <c r="B10567">
        <v>6.02</v>
      </c>
      <c r="C10567" t="s">
        <v>11427</v>
      </c>
      <c r="D10567" t="s">
        <v>11428</v>
      </c>
      <c r="E10567" s="32">
        <f t="shared" si="495"/>
        <v>45648</v>
      </c>
      <c r="F10567" s="51">
        <f t="shared" si="496"/>
        <v>0.77083333333333337</v>
      </c>
      <c r="G10567" s="33">
        <f t="shared" si="497"/>
        <v>45648.770833333336</v>
      </c>
    </row>
    <row r="10568" spans="1:7" x14ac:dyDescent="0.45">
      <c r="A10568">
        <v>0.84150000000000003</v>
      </c>
      <c r="B10568">
        <v>5.0199999999999996</v>
      </c>
      <c r="C10568" t="s">
        <v>11428</v>
      </c>
      <c r="D10568" t="s">
        <v>11429</v>
      </c>
      <c r="E10568" s="32">
        <f t="shared" si="495"/>
        <v>45648</v>
      </c>
      <c r="F10568" s="51">
        <f t="shared" si="496"/>
        <v>0.79166666666666663</v>
      </c>
      <c r="G10568" s="33">
        <f t="shared" si="497"/>
        <v>45648.791666666664</v>
      </c>
    </row>
    <row r="10569" spans="1:7" x14ac:dyDescent="0.45">
      <c r="A10569">
        <v>1.3240000000000001</v>
      </c>
      <c r="B10569">
        <v>7.9</v>
      </c>
      <c r="C10569" t="s">
        <v>11429</v>
      </c>
      <c r="D10569" t="s">
        <v>11430</v>
      </c>
      <c r="E10569" s="32">
        <f t="shared" si="495"/>
        <v>45648</v>
      </c>
      <c r="F10569" s="51">
        <f t="shared" si="496"/>
        <v>0.8125</v>
      </c>
      <c r="G10569" s="33">
        <f t="shared" si="497"/>
        <v>45648.8125</v>
      </c>
    </row>
    <row r="10570" spans="1:7" x14ac:dyDescent="0.45">
      <c r="A10570">
        <v>2.6817000000000002</v>
      </c>
      <c r="B10570">
        <v>16</v>
      </c>
      <c r="C10570" t="s">
        <v>11430</v>
      </c>
      <c r="D10570" t="s">
        <v>11431</v>
      </c>
      <c r="E10570" s="32">
        <f t="shared" si="495"/>
        <v>45648</v>
      </c>
      <c r="F10570" s="51">
        <f t="shared" si="496"/>
        <v>0.83333333333333337</v>
      </c>
      <c r="G10570" s="33">
        <f t="shared" si="497"/>
        <v>45648.833333333336</v>
      </c>
    </row>
    <row r="10571" spans="1:7" x14ac:dyDescent="0.45">
      <c r="A10571">
        <v>2.6143999999999998</v>
      </c>
      <c r="B10571">
        <v>15.6</v>
      </c>
      <c r="C10571" t="s">
        <v>11431</v>
      </c>
      <c r="D10571" t="s">
        <v>11432</v>
      </c>
      <c r="E10571" s="32">
        <f t="shared" si="495"/>
        <v>45648</v>
      </c>
      <c r="F10571" s="51">
        <f t="shared" si="496"/>
        <v>0.85416666666666663</v>
      </c>
      <c r="G10571" s="33">
        <f t="shared" si="497"/>
        <v>45648.854166666664</v>
      </c>
    </row>
    <row r="10572" spans="1:7" x14ac:dyDescent="0.45">
      <c r="A10572">
        <v>1.6607000000000001</v>
      </c>
      <c r="B10572">
        <v>9.91</v>
      </c>
      <c r="C10572" t="s">
        <v>11432</v>
      </c>
      <c r="D10572" t="s">
        <v>11433</v>
      </c>
      <c r="E10572" s="32">
        <f t="shared" si="495"/>
        <v>45648</v>
      </c>
      <c r="F10572" s="51">
        <f t="shared" si="496"/>
        <v>0.875</v>
      </c>
      <c r="G10572" s="33">
        <f t="shared" si="497"/>
        <v>45648.875</v>
      </c>
    </row>
    <row r="10573" spans="1:7" x14ac:dyDescent="0.45">
      <c r="A10573">
        <v>0.72929999999999995</v>
      </c>
      <c r="B10573">
        <v>4.3499999999999996</v>
      </c>
      <c r="C10573" t="s">
        <v>11433</v>
      </c>
      <c r="D10573" t="s">
        <v>11434</v>
      </c>
      <c r="E10573" s="32">
        <f t="shared" si="495"/>
        <v>45648</v>
      </c>
      <c r="F10573" s="51">
        <f t="shared" si="496"/>
        <v>0.89583333333333337</v>
      </c>
      <c r="G10573" s="33">
        <f t="shared" si="497"/>
        <v>45648.895833333336</v>
      </c>
    </row>
    <row r="10574" spans="1:7" x14ac:dyDescent="0.45">
      <c r="A10574">
        <v>3.3700000000000001E-2</v>
      </c>
      <c r="B10574">
        <v>0.2</v>
      </c>
      <c r="C10574" t="s">
        <v>11434</v>
      </c>
      <c r="D10574" t="s">
        <v>11435</v>
      </c>
      <c r="E10574" s="32">
        <f t="shared" si="495"/>
        <v>45648</v>
      </c>
      <c r="F10574" s="51">
        <f t="shared" si="496"/>
        <v>0.91666666666666663</v>
      </c>
      <c r="G10574" s="33">
        <f t="shared" si="497"/>
        <v>45648.916666666664</v>
      </c>
    </row>
    <row r="10575" spans="1:7" x14ac:dyDescent="0.45">
      <c r="A10575">
        <v>0</v>
      </c>
      <c r="B10575">
        <v>0</v>
      </c>
      <c r="C10575" t="s">
        <v>11435</v>
      </c>
      <c r="D10575" t="s">
        <v>11436</v>
      </c>
      <c r="E10575" s="32">
        <f t="shared" si="495"/>
        <v>45648</v>
      </c>
      <c r="F10575" s="51">
        <f t="shared" si="496"/>
        <v>0.9375</v>
      </c>
      <c r="G10575" s="33">
        <f t="shared" si="497"/>
        <v>45648.9375</v>
      </c>
    </row>
    <row r="10576" spans="1:7" x14ac:dyDescent="0.45">
      <c r="A10576">
        <v>0</v>
      </c>
      <c r="B10576">
        <v>0</v>
      </c>
      <c r="C10576" t="s">
        <v>11436</v>
      </c>
      <c r="D10576" t="s">
        <v>11437</v>
      </c>
      <c r="E10576" s="32">
        <f t="shared" si="495"/>
        <v>45648</v>
      </c>
      <c r="F10576" s="51">
        <f t="shared" si="496"/>
        <v>0.95833333333333337</v>
      </c>
      <c r="G10576" s="33">
        <f t="shared" si="497"/>
        <v>45648.958333333336</v>
      </c>
    </row>
    <row r="10577" spans="1:7" x14ac:dyDescent="0.45">
      <c r="A10577">
        <v>0</v>
      </c>
      <c r="B10577">
        <v>0</v>
      </c>
      <c r="C10577" t="s">
        <v>11437</v>
      </c>
      <c r="D10577" t="s">
        <v>9909</v>
      </c>
      <c r="E10577" s="32">
        <f t="shared" si="495"/>
        <v>45648</v>
      </c>
      <c r="F10577" s="51">
        <f t="shared" si="496"/>
        <v>0.97916666666666663</v>
      </c>
      <c r="G10577" s="33">
        <f t="shared" si="497"/>
        <v>45648.979166666664</v>
      </c>
    </row>
    <row r="10578" spans="1:7" x14ac:dyDescent="0.45">
      <c r="A10578">
        <v>0</v>
      </c>
      <c r="B10578">
        <v>0</v>
      </c>
      <c r="C10578" t="s">
        <v>9909</v>
      </c>
      <c r="D10578" t="s">
        <v>9910</v>
      </c>
      <c r="E10578" s="32">
        <f t="shared" si="495"/>
        <v>45649</v>
      </c>
      <c r="F10578" s="51">
        <f t="shared" si="496"/>
        <v>0</v>
      </c>
      <c r="G10578" s="33">
        <f t="shared" si="497"/>
        <v>45649</v>
      </c>
    </row>
    <row r="10579" spans="1:7" x14ac:dyDescent="0.45">
      <c r="A10579">
        <v>0</v>
      </c>
      <c r="B10579">
        <v>0</v>
      </c>
      <c r="C10579" t="s">
        <v>9910</v>
      </c>
      <c r="D10579" t="s">
        <v>9911</v>
      </c>
      <c r="E10579" s="32">
        <f t="shared" si="495"/>
        <v>45649</v>
      </c>
      <c r="F10579" s="51">
        <f t="shared" si="496"/>
        <v>2.0833333333333332E-2</v>
      </c>
      <c r="G10579" s="33">
        <f t="shared" si="497"/>
        <v>45649.020833333336</v>
      </c>
    </row>
    <row r="10580" spans="1:7" x14ac:dyDescent="0.45">
      <c r="A10580">
        <v>0</v>
      </c>
      <c r="B10580">
        <v>0</v>
      </c>
      <c r="C10580" t="s">
        <v>9911</v>
      </c>
      <c r="D10580" t="s">
        <v>9912</v>
      </c>
      <c r="E10580" s="32">
        <f t="shared" si="495"/>
        <v>45649</v>
      </c>
      <c r="F10580" s="51">
        <f t="shared" si="496"/>
        <v>4.1666666666666664E-2</v>
      </c>
      <c r="G10580" s="33">
        <f t="shared" si="497"/>
        <v>45649.041666666664</v>
      </c>
    </row>
    <row r="10581" spans="1:7" x14ac:dyDescent="0.45">
      <c r="A10581">
        <v>0</v>
      </c>
      <c r="B10581">
        <v>0</v>
      </c>
      <c r="C10581" t="s">
        <v>9912</v>
      </c>
      <c r="D10581" t="s">
        <v>9913</v>
      </c>
      <c r="E10581" s="32">
        <f t="shared" si="495"/>
        <v>45649</v>
      </c>
      <c r="F10581" s="51">
        <f t="shared" si="496"/>
        <v>6.25E-2</v>
      </c>
      <c r="G10581" s="33">
        <f t="shared" si="497"/>
        <v>45649.0625</v>
      </c>
    </row>
    <row r="10582" spans="1:7" x14ac:dyDescent="0.45">
      <c r="A10582">
        <v>0</v>
      </c>
      <c r="B10582">
        <v>0</v>
      </c>
      <c r="C10582" t="s">
        <v>9913</v>
      </c>
      <c r="D10582" t="s">
        <v>9914</v>
      </c>
      <c r="E10582" s="32">
        <f t="shared" si="495"/>
        <v>45649</v>
      </c>
      <c r="F10582" s="51">
        <f t="shared" si="496"/>
        <v>8.3333333333333329E-2</v>
      </c>
      <c r="G10582" s="33">
        <f t="shared" si="497"/>
        <v>45649.083333333336</v>
      </c>
    </row>
    <row r="10583" spans="1:7" x14ac:dyDescent="0.45">
      <c r="A10583">
        <v>0</v>
      </c>
      <c r="B10583">
        <v>0</v>
      </c>
      <c r="C10583" t="s">
        <v>9914</v>
      </c>
      <c r="D10583" t="s">
        <v>9915</v>
      </c>
      <c r="E10583" s="32">
        <f t="shared" si="495"/>
        <v>45649</v>
      </c>
      <c r="F10583" s="51">
        <f t="shared" si="496"/>
        <v>0.10416666666666667</v>
      </c>
      <c r="G10583" s="33">
        <f t="shared" si="497"/>
        <v>45649.104166666664</v>
      </c>
    </row>
    <row r="10584" spans="1:7" x14ac:dyDescent="0.45">
      <c r="A10584">
        <v>0</v>
      </c>
      <c r="B10584">
        <v>0</v>
      </c>
      <c r="C10584" t="s">
        <v>9915</v>
      </c>
      <c r="D10584" t="s">
        <v>9916</v>
      </c>
      <c r="E10584" s="32">
        <f t="shared" si="495"/>
        <v>45649</v>
      </c>
      <c r="F10584" s="51">
        <f t="shared" si="496"/>
        <v>0.125</v>
      </c>
      <c r="G10584" s="33">
        <f t="shared" si="497"/>
        <v>45649.125</v>
      </c>
    </row>
    <row r="10585" spans="1:7" x14ac:dyDescent="0.45">
      <c r="A10585">
        <v>0</v>
      </c>
      <c r="B10585">
        <v>0</v>
      </c>
      <c r="C10585" t="s">
        <v>9916</v>
      </c>
      <c r="D10585" t="s">
        <v>9917</v>
      </c>
      <c r="E10585" s="32">
        <f t="shared" si="495"/>
        <v>45649</v>
      </c>
      <c r="F10585" s="51">
        <f t="shared" si="496"/>
        <v>0.14583333333333334</v>
      </c>
      <c r="G10585" s="33">
        <f t="shared" si="497"/>
        <v>45649.145833333336</v>
      </c>
    </row>
    <row r="10586" spans="1:7" x14ac:dyDescent="0.45">
      <c r="A10586">
        <v>0</v>
      </c>
      <c r="B10586">
        <v>0</v>
      </c>
      <c r="C10586" t="s">
        <v>9917</v>
      </c>
      <c r="D10586" t="s">
        <v>9918</v>
      </c>
      <c r="E10586" s="32">
        <f t="shared" si="495"/>
        <v>45649</v>
      </c>
      <c r="F10586" s="51">
        <f t="shared" si="496"/>
        <v>0.16666666666666666</v>
      </c>
      <c r="G10586" s="33">
        <f t="shared" si="497"/>
        <v>45649.166666666664</v>
      </c>
    </row>
    <row r="10587" spans="1:7" x14ac:dyDescent="0.45">
      <c r="A10587">
        <v>0</v>
      </c>
      <c r="B10587">
        <v>0</v>
      </c>
      <c r="C10587" t="s">
        <v>9918</v>
      </c>
      <c r="D10587" t="s">
        <v>9919</v>
      </c>
      <c r="E10587" s="32">
        <f t="shared" si="495"/>
        <v>45649</v>
      </c>
      <c r="F10587" s="51">
        <f t="shared" si="496"/>
        <v>0.1875</v>
      </c>
      <c r="G10587" s="33">
        <f t="shared" si="497"/>
        <v>45649.1875</v>
      </c>
    </row>
    <row r="10588" spans="1:7" x14ac:dyDescent="0.45">
      <c r="A10588">
        <v>0</v>
      </c>
      <c r="B10588">
        <v>0</v>
      </c>
      <c r="C10588" t="s">
        <v>9919</v>
      </c>
      <c r="D10588" t="s">
        <v>9920</v>
      </c>
      <c r="E10588" s="32">
        <f t="shared" si="495"/>
        <v>45649</v>
      </c>
      <c r="F10588" s="51">
        <f t="shared" si="496"/>
        <v>0.20833333333333334</v>
      </c>
      <c r="G10588" s="33">
        <f t="shared" si="497"/>
        <v>45649.208333333336</v>
      </c>
    </row>
    <row r="10589" spans="1:7" x14ac:dyDescent="0.45">
      <c r="A10589">
        <v>0.79669999999999996</v>
      </c>
      <c r="B10589">
        <v>4.75</v>
      </c>
      <c r="C10589" t="s">
        <v>9920</v>
      </c>
      <c r="D10589" t="s">
        <v>9921</v>
      </c>
      <c r="E10589" s="32">
        <f t="shared" si="495"/>
        <v>45649</v>
      </c>
      <c r="F10589" s="51">
        <f t="shared" si="496"/>
        <v>0.22916666666666666</v>
      </c>
      <c r="G10589" s="33">
        <f t="shared" si="497"/>
        <v>45649.229166666664</v>
      </c>
    </row>
    <row r="10590" spans="1:7" x14ac:dyDescent="0.45">
      <c r="A10590">
        <v>1.1221000000000001</v>
      </c>
      <c r="B10590">
        <v>6.69</v>
      </c>
      <c r="C10590" t="s">
        <v>9921</v>
      </c>
      <c r="D10590" t="s">
        <v>9922</v>
      </c>
      <c r="E10590" s="32">
        <f t="shared" si="495"/>
        <v>45649</v>
      </c>
      <c r="F10590" s="51">
        <f t="shared" si="496"/>
        <v>0.25</v>
      </c>
      <c r="G10590" s="33">
        <f t="shared" si="497"/>
        <v>45649.25</v>
      </c>
    </row>
    <row r="10591" spans="1:7" x14ac:dyDescent="0.45">
      <c r="A10591">
        <v>1.1108</v>
      </c>
      <c r="B10591">
        <v>6.63</v>
      </c>
      <c r="C10591" t="s">
        <v>9922</v>
      </c>
      <c r="D10591" t="s">
        <v>9923</v>
      </c>
      <c r="E10591" s="32">
        <f t="shared" si="495"/>
        <v>45649</v>
      </c>
      <c r="F10591" s="51">
        <f t="shared" si="496"/>
        <v>0.27083333333333331</v>
      </c>
      <c r="G10591" s="33">
        <f t="shared" si="497"/>
        <v>45649.270833333336</v>
      </c>
    </row>
    <row r="10592" spans="1:7" x14ac:dyDescent="0.45">
      <c r="A10592">
        <v>0.71809999999999996</v>
      </c>
      <c r="B10592">
        <v>4.28</v>
      </c>
      <c r="C10592" t="s">
        <v>9923</v>
      </c>
      <c r="D10592" t="s">
        <v>9924</v>
      </c>
      <c r="E10592" s="32">
        <f t="shared" si="495"/>
        <v>45649</v>
      </c>
      <c r="F10592" s="51">
        <f t="shared" si="496"/>
        <v>0.29166666666666669</v>
      </c>
      <c r="G10592" s="33">
        <f t="shared" si="497"/>
        <v>45649.291666666664</v>
      </c>
    </row>
    <row r="10593" spans="1:7" x14ac:dyDescent="0.45">
      <c r="A10593">
        <v>0.74060000000000004</v>
      </c>
      <c r="B10593">
        <v>4.42</v>
      </c>
      <c r="C10593" t="s">
        <v>9924</v>
      </c>
      <c r="D10593" t="s">
        <v>9925</v>
      </c>
      <c r="E10593" s="32">
        <f t="shared" si="495"/>
        <v>45649</v>
      </c>
      <c r="F10593" s="51">
        <f t="shared" si="496"/>
        <v>0.3125</v>
      </c>
      <c r="G10593" s="33">
        <f t="shared" si="497"/>
        <v>45649.3125</v>
      </c>
    </row>
    <row r="10594" spans="1:7" x14ac:dyDescent="0.45">
      <c r="A10594">
        <v>1.0884</v>
      </c>
      <c r="B10594">
        <v>6.49</v>
      </c>
      <c r="C10594" t="s">
        <v>9925</v>
      </c>
      <c r="D10594" t="s">
        <v>9926</v>
      </c>
      <c r="E10594" s="32">
        <f t="shared" si="495"/>
        <v>45649</v>
      </c>
      <c r="F10594" s="51">
        <f t="shared" si="496"/>
        <v>0.33333333333333331</v>
      </c>
      <c r="G10594" s="33">
        <f t="shared" si="497"/>
        <v>45649.333333333336</v>
      </c>
    </row>
    <row r="10595" spans="1:7" x14ac:dyDescent="0.45">
      <c r="A10595">
        <v>7.2373000000000003</v>
      </c>
      <c r="B10595">
        <v>43.18</v>
      </c>
      <c r="C10595" t="s">
        <v>9926</v>
      </c>
      <c r="D10595" t="s">
        <v>9927</v>
      </c>
      <c r="E10595" s="32">
        <f t="shared" si="495"/>
        <v>45649</v>
      </c>
      <c r="F10595" s="51">
        <f t="shared" si="496"/>
        <v>0.35416666666666669</v>
      </c>
      <c r="G10595" s="33">
        <f t="shared" si="497"/>
        <v>45649.354166666664</v>
      </c>
    </row>
    <row r="10596" spans="1:7" x14ac:dyDescent="0.45">
      <c r="A10596">
        <v>0.76300000000000001</v>
      </c>
      <c r="B10596">
        <v>4.55</v>
      </c>
      <c r="C10596" t="s">
        <v>9927</v>
      </c>
      <c r="D10596" t="s">
        <v>9928</v>
      </c>
      <c r="E10596" s="32">
        <f t="shared" si="495"/>
        <v>45649</v>
      </c>
      <c r="F10596" s="51">
        <f t="shared" si="496"/>
        <v>0.375</v>
      </c>
      <c r="G10596" s="33">
        <f t="shared" si="497"/>
        <v>45649.375</v>
      </c>
    </row>
    <row r="10597" spans="1:7" x14ac:dyDescent="0.45">
      <c r="A10597">
        <v>3.5569000000000002</v>
      </c>
      <c r="B10597">
        <v>21.22</v>
      </c>
      <c r="C10597" t="s">
        <v>9928</v>
      </c>
      <c r="D10597" t="s">
        <v>9929</v>
      </c>
      <c r="E10597" s="32">
        <f t="shared" si="495"/>
        <v>45649</v>
      </c>
      <c r="F10597" s="51">
        <f t="shared" si="496"/>
        <v>0.39583333333333331</v>
      </c>
      <c r="G10597" s="33">
        <f t="shared" si="497"/>
        <v>45649.395833333336</v>
      </c>
    </row>
    <row r="10598" spans="1:7" x14ac:dyDescent="0.45">
      <c r="A10598">
        <v>3.2989000000000002</v>
      </c>
      <c r="B10598">
        <v>19.68</v>
      </c>
      <c r="C10598" t="s">
        <v>9929</v>
      </c>
      <c r="D10598" t="s">
        <v>9930</v>
      </c>
      <c r="E10598" s="32">
        <f t="shared" si="495"/>
        <v>45649</v>
      </c>
      <c r="F10598" s="51">
        <f t="shared" si="496"/>
        <v>0.41666666666666669</v>
      </c>
      <c r="G10598" s="33">
        <f t="shared" si="497"/>
        <v>45649.416666666664</v>
      </c>
    </row>
    <row r="10599" spans="1:7" x14ac:dyDescent="0.45">
      <c r="A10599">
        <v>4.1292</v>
      </c>
      <c r="B10599">
        <v>24.63</v>
      </c>
      <c r="C10599" t="s">
        <v>9930</v>
      </c>
      <c r="D10599" t="s">
        <v>9931</v>
      </c>
      <c r="E10599" s="32">
        <f t="shared" si="495"/>
        <v>45649</v>
      </c>
      <c r="F10599" s="51">
        <f t="shared" si="496"/>
        <v>0.4375</v>
      </c>
      <c r="G10599" s="33">
        <f t="shared" si="497"/>
        <v>45649.4375</v>
      </c>
    </row>
    <row r="10600" spans="1:7" x14ac:dyDescent="0.45">
      <c r="A10600">
        <v>1.2679</v>
      </c>
      <c r="B10600">
        <v>7.56</v>
      </c>
      <c r="C10600" t="s">
        <v>9931</v>
      </c>
      <c r="D10600" t="s">
        <v>9932</v>
      </c>
      <c r="E10600" s="32">
        <f t="shared" si="495"/>
        <v>45649</v>
      </c>
      <c r="F10600" s="51">
        <f t="shared" si="496"/>
        <v>0.45833333333333331</v>
      </c>
      <c r="G10600" s="33">
        <f t="shared" si="497"/>
        <v>45649.458333333336</v>
      </c>
    </row>
    <row r="10601" spans="1:7" x14ac:dyDescent="0.45">
      <c r="A10601">
        <v>0.9425</v>
      </c>
      <c r="B10601">
        <v>5.62</v>
      </c>
      <c r="C10601" t="s">
        <v>9932</v>
      </c>
      <c r="D10601" t="s">
        <v>9933</v>
      </c>
      <c r="E10601" s="32">
        <f t="shared" si="495"/>
        <v>45649</v>
      </c>
      <c r="F10601" s="51">
        <f t="shared" si="496"/>
        <v>0.47916666666666669</v>
      </c>
      <c r="G10601" s="33">
        <f t="shared" si="497"/>
        <v>45649.479166666664</v>
      </c>
    </row>
    <row r="10602" spans="1:7" x14ac:dyDescent="0.45">
      <c r="A10602">
        <v>0</v>
      </c>
      <c r="B10602">
        <v>0</v>
      </c>
      <c r="C10602" t="s">
        <v>9933</v>
      </c>
      <c r="D10602" t="s">
        <v>9934</v>
      </c>
      <c r="E10602" s="32">
        <f t="shared" si="495"/>
        <v>45649</v>
      </c>
      <c r="F10602" s="51">
        <f t="shared" si="496"/>
        <v>0.5</v>
      </c>
      <c r="G10602" s="33">
        <f t="shared" si="497"/>
        <v>45649.5</v>
      </c>
    </row>
    <row r="10603" spans="1:7" x14ac:dyDescent="0.45">
      <c r="A10603">
        <v>0</v>
      </c>
      <c r="B10603">
        <v>0</v>
      </c>
      <c r="C10603" t="s">
        <v>9934</v>
      </c>
      <c r="D10603" t="s">
        <v>9935</v>
      </c>
      <c r="E10603" s="32">
        <f t="shared" si="495"/>
        <v>45649</v>
      </c>
      <c r="F10603" s="51">
        <f t="shared" si="496"/>
        <v>0.52083333333333337</v>
      </c>
      <c r="G10603" s="33">
        <f t="shared" si="497"/>
        <v>45649.520833333336</v>
      </c>
    </row>
    <row r="10604" spans="1:7" x14ac:dyDescent="0.45">
      <c r="A10604">
        <v>0</v>
      </c>
      <c r="B10604">
        <v>0</v>
      </c>
      <c r="C10604" t="s">
        <v>9935</v>
      </c>
      <c r="D10604" t="s">
        <v>9936</v>
      </c>
      <c r="E10604" s="32">
        <f t="shared" si="495"/>
        <v>45649</v>
      </c>
      <c r="F10604" s="51">
        <f t="shared" si="496"/>
        <v>0.54166666666666663</v>
      </c>
      <c r="G10604" s="33">
        <f t="shared" si="497"/>
        <v>45649.541666666664</v>
      </c>
    </row>
    <row r="10605" spans="1:7" x14ac:dyDescent="0.45">
      <c r="A10605">
        <v>0</v>
      </c>
      <c r="B10605">
        <v>0</v>
      </c>
      <c r="C10605" t="s">
        <v>9936</v>
      </c>
      <c r="D10605" t="s">
        <v>9937</v>
      </c>
      <c r="E10605" s="32">
        <f t="shared" si="495"/>
        <v>45649</v>
      </c>
      <c r="F10605" s="51">
        <f t="shared" si="496"/>
        <v>0.5625</v>
      </c>
      <c r="G10605" s="33">
        <f t="shared" si="497"/>
        <v>45649.5625</v>
      </c>
    </row>
    <row r="10606" spans="1:7" x14ac:dyDescent="0.45">
      <c r="A10606">
        <v>0</v>
      </c>
      <c r="B10606">
        <v>0</v>
      </c>
      <c r="C10606" t="s">
        <v>9937</v>
      </c>
      <c r="D10606" t="s">
        <v>9938</v>
      </c>
      <c r="E10606" s="32">
        <f t="shared" si="495"/>
        <v>45649</v>
      </c>
      <c r="F10606" s="51">
        <f t="shared" si="496"/>
        <v>0.58333333333333337</v>
      </c>
      <c r="G10606" s="33">
        <f t="shared" si="497"/>
        <v>45649.583333333336</v>
      </c>
    </row>
    <row r="10607" spans="1:7" x14ac:dyDescent="0.45">
      <c r="A10607">
        <v>0</v>
      </c>
      <c r="B10607">
        <v>0</v>
      </c>
      <c r="C10607" t="s">
        <v>9938</v>
      </c>
      <c r="D10607" t="s">
        <v>9939</v>
      </c>
      <c r="E10607" s="32">
        <f t="shared" si="495"/>
        <v>45649</v>
      </c>
      <c r="F10607" s="51">
        <f t="shared" si="496"/>
        <v>0.60416666666666663</v>
      </c>
      <c r="G10607" s="33">
        <f t="shared" si="497"/>
        <v>45649.604166666664</v>
      </c>
    </row>
    <row r="10608" spans="1:7" x14ac:dyDescent="0.45">
      <c r="A10608">
        <v>2.7265999999999999</v>
      </c>
      <c r="B10608">
        <v>16.27</v>
      </c>
      <c r="C10608" t="s">
        <v>9939</v>
      </c>
      <c r="D10608" t="s">
        <v>9940</v>
      </c>
      <c r="E10608" s="32">
        <f t="shared" si="495"/>
        <v>45649</v>
      </c>
      <c r="F10608" s="51">
        <f t="shared" si="496"/>
        <v>0.625</v>
      </c>
      <c r="G10608" s="33">
        <f t="shared" si="497"/>
        <v>45649.625</v>
      </c>
    </row>
    <row r="10609" spans="1:7" x14ac:dyDescent="0.45">
      <c r="A10609">
        <v>3.6467000000000001</v>
      </c>
      <c r="B10609">
        <v>21.76</v>
      </c>
      <c r="C10609" t="s">
        <v>9940</v>
      </c>
      <c r="D10609" t="s">
        <v>9941</v>
      </c>
      <c r="E10609" s="32">
        <f t="shared" si="495"/>
        <v>45649</v>
      </c>
      <c r="F10609" s="51">
        <f t="shared" si="496"/>
        <v>0.64583333333333337</v>
      </c>
      <c r="G10609" s="33">
        <f t="shared" si="497"/>
        <v>45649.645833333336</v>
      </c>
    </row>
    <row r="10610" spans="1:7" x14ac:dyDescent="0.45">
      <c r="A10610">
        <v>1.3801000000000001</v>
      </c>
      <c r="B10610">
        <v>8.23</v>
      </c>
      <c r="C10610" t="s">
        <v>9941</v>
      </c>
      <c r="D10610" t="s">
        <v>9942</v>
      </c>
      <c r="E10610" s="32">
        <f t="shared" si="495"/>
        <v>45649</v>
      </c>
      <c r="F10610" s="51">
        <f t="shared" si="496"/>
        <v>0.66666666666666663</v>
      </c>
      <c r="G10610" s="33">
        <f t="shared" si="497"/>
        <v>45649.666666666664</v>
      </c>
    </row>
    <row r="10611" spans="1:7" x14ac:dyDescent="0.45">
      <c r="A10611">
        <v>0.9425</v>
      </c>
      <c r="B10611">
        <v>5.62</v>
      </c>
      <c r="C10611" t="s">
        <v>9942</v>
      </c>
      <c r="D10611" t="s">
        <v>9943</v>
      </c>
      <c r="E10611" s="32">
        <f t="shared" si="495"/>
        <v>45649</v>
      </c>
      <c r="F10611" s="51">
        <f t="shared" si="496"/>
        <v>0.6875</v>
      </c>
      <c r="G10611" s="33">
        <f t="shared" si="497"/>
        <v>45649.6875</v>
      </c>
    </row>
    <row r="10612" spans="1:7" x14ac:dyDescent="0.45">
      <c r="A10612">
        <v>0.88639999999999997</v>
      </c>
      <c r="B10612">
        <v>5.29</v>
      </c>
      <c r="C10612" t="s">
        <v>9943</v>
      </c>
      <c r="D10612" t="s">
        <v>9944</v>
      </c>
      <c r="E10612" s="32">
        <f t="shared" si="495"/>
        <v>45649</v>
      </c>
      <c r="F10612" s="51">
        <f t="shared" si="496"/>
        <v>0.70833333333333337</v>
      </c>
      <c r="G10612" s="33">
        <f t="shared" si="497"/>
        <v>45649.708333333336</v>
      </c>
    </row>
    <row r="10613" spans="1:7" x14ac:dyDescent="0.45">
      <c r="A10613">
        <v>0.69569999999999999</v>
      </c>
      <c r="B10613">
        <v>4.1500000000000004</v>
      </c>
      <c r="C10613" t="s">
        <v>9944</v>
      </c>
      <c r="D10613" t="s">
        <v>9945</v>
      </c>
      <c r="E10613" s="32">
        <f t="shared" si="495"/>
        <v>45649</v>
      </c>
      <c r="F10613" s="51">
        <f t="shared" si="496"/>
        <v>0.72916666666666663</v>
      </c>
      <c r="G10613" s="33">
        <f t="shared" si="497"/>
        <v>45649.729166666664</v>
      </c>
    </row>
    <row r="10614" spans="1:7" x14ac:dyDescent="0.45">
      <c r="A10614">
        <v>1.0210999999999999</v>
      </c>
      <c r="B10614">
        <v>6.09</v>
      </c>
      <c r="C10614" t="s">
        <v>9945</v>
      </c>
      <c r="D10614" t="s">
        <v>9946</v>
      </c>
      <c r="E10614" s="32">
        <f t="shared" si="495"/>
        <v>45649</v>
      </c>
      <c r="F10614" s="51">
        <f t="shared" si="496"/>
        <v>0.75</v>
      </c>
      <c r="G10614" s="33">
        <f t="shared" si="497"/>
        <v>45649.75</v>
      </c>
    </row>
    <row r="10615" spans="1:7" x14ac:dyDescent="0.45">
      <c r="A10615">
        <v>1.3576999999999999</v>
      </c>
      <c r="B10615">
        <v>8.1</v>
      </c>
      <c r="C10615" t="s">
        <v>9946</v>
      </c>
      <c r="D10615" t="s">
        <v>9947</v>
      </c>
      <c r="E10615" s="32">
        <f t="shared" si="495"/>
        <v>45649</v>
      </c>
      <c r="F10615" s="51">
        <f t="shared" si="496"/>
        <v>0.77083333333333337</v>
      </c>
      <c r="G10615" s="33">
        <f t="shared" si="497"/>
        <v>45649.770833333336</v>
      </c>
    </row>
    <row r="10616" spans="1:7" x14ac:dyDescent="0.45">
      <c r="A10616">
        <v>2.4573</v>
      </c>
      <c r="B10616">
        <v>14.66</v>
      </c>
      <c r="C10616" t="s">
        <v>9947</v>
      </c>
      <c r="D10616" t="s">
        <v>9948</v>
      </c>
      <c r="E10616" s="32">
        <f t="shared" si="495"/>
        <v>45649</v>
      </c>
      <c r="F10616" s="51">
        <f t="shared" si="496"/>
        <v>0.79166666666666663</v>
      </c>
      <c r="G10616" s="33">
        <f t="shared" si="497"/>
        <v>45649.791666666664</v>
      </c>
    </row>
    <row r="10617" spans="1:7" x14ac:dyDescent="0.45">
      <c r="A10617">
        <v>1.8626</v>
      </c>
      <c r="B10617">
        <v>11.11</v>
      </c>
      <c r="C10617" t="s">
        <v>9948</v>
      </c>
      <c r="D10617" t="s">
        <v>9949</v>
      </c>
      <c r="E10617" s="32">
        <f t="shared" si="495"/>
        <v>45649</v>
      </c>
      <c r="F10617" s="51">
        <f t="shared" si="496"/>
        <v>0.8125</v>
      </c>
      <c r="G10617" s="33">
        <f t="shared" si="497"/>
        <v>45649.8125</v>
      </c>
    </row>
    <row r="10618" spans="1:7" x14ac:dyDescent="0.45">
      <c r="A10618">
        <v>1.7841</v>
      </c>
      <c r="B10618">
        <v>10.64</v>
      </c>
      <c r="C10618" t="s">
        <v>9949</v>
      </c>
      <c r="D10618" t="s">
        <v>9950</v>
      </c>
      <c r="E10618" s="32">
        <f t="shared" si="495"/>
        <v>45649</v>
      </c>
      <c r="F10618" s="51">
        <f t="shared" si="496"/>
        <v>0.83333333333333337</v>
      </c>
      <c r="G10618" s="33">
        <f t="shared" si="497"/>
        <v>45649.833333333336</v>
      </c>
    </row>
    <row r="10619" spans="1:7" x14ac:dyDescent="0.45">
      <c r="A10619">
        <v>1.7392000000000001</v>
      </c>
      <c r="B10619">
        <v>10.38</v>
      </c>
      <c r="C10619" t="s">
        <v>9950</v>
      </c>
      <c r="D10619" t="s">
        <v>9951</v>
      </c>
      <c r="E10619" s="32">
        <f t="shared" si="495"/>
        <v>45649</v>
      </c>
      <c r="F10619" s="51">
        <f t="shared" si="496"/>
        <v>0.85416666666666663</v>
      </c>
      <c r="G10619" s="33">
        <f t="shared" si="497"/>
        <v>45649.854166666664</v>
      </c>
    </row>
    <row r="10620" spans="1:7" x14ac:dyDescent="0.45">
      <c r="A10620">
        <v>1.3016000000000001</v>
      </c>
      <c r="B10620">
        <v>7.77</v>
      </c>
      <c r="C10620" t="s">
        <v>9951</v>
      </c>
      <c r="D10620" t="s">
        <v>9952</v>
      </c>
      <c r="E10620" s="32">
        <f t="shared" si="495"/>
        <v>45649</v>
      </c>
      <c r="F10620" s="51">
        <f t="shared" si="496"/>
        <v>0.875</v>
      </c>
      <c r="G10620" s="33">
        <f t="shared" si="497"/>
        <v>45649.875</v>
      </c>
    </row>
    <row r="10621" spans="1:7" x14ac:dyDescent="0.45">
      <c r="A10621">
        <v>1.5484</v>
      </c>
      <c r="B10621">
        <v>9.24</v>
      </c>
      <c r="C10621" t="s">
        <v>9952</v>
      </c>
      <c r="D10621" t="s">
        <v>9953</v>
      </c>
      <c r="E10621" s="32">
        <f t="shared" si="495"/>
        <v>45649</v>
      </c>
      <c r="F10621" s="51">
        <f t="shared" si="496"/>
        <v>0.89583333333333337</v>
      </c>
      <c r="G10621" s="33">
        <f t="shared" si="497"/>
        <v>45649.895833333336</v>
      </c>
    </row>
    <row r="10622" spans="1:7" x14ac:dyDescent="0.45">
      <c r="A10622">
        <v>0.78539999999999999</v>
      </c>
      <c r="B10622">
        <v>4.6900000000000004</v>
      </c>
      <c r="C10622" t="s">
        <v>9953</v>
      </c>
      <c r="D10622" t="s">
        <v>9954</v>
      </c>
      <c r="E10622" s="32">
        <f t="shared" si="495"/>
        <v>45649</v>
      </c>
      <c r="F10622" s="51">
        <f t="shared" si="496"/>
        <v>0.91666666666666663</v>
      </c>
      <c r="G10622" s="33">
        <f t="shared" si="497"/>
        <v>45649.916666666664</v>
      </c>
    </row>
    <row r="10623" spans="1:7" x14ac:dyDescent="0.45">
      <c r="A10623">
        <v>0.4264</v>
      </c>
      <c r="B10623">
        <v>2.54</v>
      </c>
      <c r="C10623" t="s">
        <v>9954</v>
      </c>
      <c r="D10623" t="s">
        <v>9955</v>
      </c>
      <c r="E10623" s="32">
        <f t="shared" si="495"/>
        <v>45649</v>
      </c>
      <c r="F10623" s="51">
        <f t="shared" si="496"/>
        <v>0.9375</v>
      </c>
      <c r="G10623" s="33">
        <f t="shared" si="497"/>
        <v>45649.9375</v>
      </c>
    </row>
    <row r="10624" spans="1:7" x14ac:dyDescent="0.45">
      <c r="A10624">
        <v>0.79669999999999996</v>
      </c>
      <c r="B10624">
        <v>4.75</v>
      </c>
      <c r="C10624" t="s">
        <v>9955</v>
      </c>
      <c r="D10624" t="s">
        <v>9956</v>
      </c>
      <c r="E10624" s="32">
        <f t="shared" si="495"/>
        <v>45649</v>
      </c>
      <c r="F10624" s="51">
        <f t="shared" si="496"/>
        <v>0.95833333333333337</v>
      </c>
      <c r="G10624" s="33">
        <f t="shared" si="497"/>
        <v>45649.958333333336</v>
      </c>
    </row>
    <row r="10625" spans="1:7" x14ac:dyDescent="0.45">
      <c r="A10625">
        <v>4.4900000000000002E-2</v>
      </c>
      <c r="B10625">
        <v>0.27</v>
      </c>
      <c r="C10625" t="s">
        <v>9956</v>
      </c>
      <c r="D10625" t="s">
        <v>9957</v>
      </c>
      <c r="E10625" s="32">
        <f t="shared" si="495"/>
        <v>45649</v>
      </c>
      <c r="F10625" s="51">
        <f t="shared" si="496"/>
        <v>0.97916666666666663</v>
      </c>
      <c r="G10625" s="33">
        <f t="shared" si="497"/>
        <v>45649.979166666664</v>
      </c>
    </row>
    <row r="10626" spans="1:7" x14ac:dyDescent="0.45">
      <c r="A10626">
        <v>0.37030000000000002</v>
      </c>
      <c r="B10626">
        <v>2.21</v>
      </c>
      <c r="C10626" t="s">
        <v>9957</v>
      </c>
      <c r="D10626" t="s">
        <v>9958</v>
      </c>
      <c r="E10626" s="32">
        <f t="shared" si="495"/>
        <v>45650</v>
      </c>
      <c r="F10626" s="51">
        <f t="shared" si="496"/>
        <v>0</v>
      </c>
      <c r="G10626" s="33">
        <f t="shared" si="497"/>
        <v>45650</v>
      </c>
    </row>
    <row r="10627" spans="1:7" x14ac:dyDescent="0.45">
      <c r="A10627">
        <v>0.2356</v>
      </c>
      <c r="B10627">
        <v>1.41</v>
      </c>
      <c r="C10627" t="s">
        <v>9958</v>
      </c>
      <c r="D10627" t="s">
        <v>9959</v>
      </c>
      <c r="E10627" s="32">
        <f t="shared" si="495"/>
        <v>45650</v>
      </c>
      <c r="F10627" s="51">
        <f t="shared" si="496"/>
        <v>2.0833333333333332E-2</v>
      </c>
      <c r="G10627" s="33">
        <f t="shared" si="497"/>
        <v>45650.020833333336</v>
      </c>
    </row>
    <row r="10628" spans="1:7" x14ac:dyDescent="0.45">
      <c r="A10628">
        <v>3.3700000000000001E-2</v>
      </c>
      <c r="B10628">
        <v>0.2</v>
      </c>
      <c r="C10628" t="s">
        <v>9959</v>
      </c>
      <c r="D10628" t="s">
        <v>9960</v>
      </c>
      <c r="E10628" s="32">
        <f t="shared" ref="E10628:E10691" si="498">DATE(MID(C10628,2,4),MID(C10628,7,2),MID(C10628,10,2))</f>
        <v>45650</v>
      </c>
      <c r="F10628" s="51">
        <f t="shared" ref="F10628:F10691" si="499">TIME(MID(C10628,13,2),MID(C10628,16,2),0)</f>
        <v>4.1666666666666664E-2</v>
      </c>
      <c r="G10628" s="33">
        <f t="shared" ref="G10628:G10691" si="500">E10628+F10628</f>
        <v>45650.041666666664</v>
      </c>
    </row>
    <row r="10629" spans="1:7" x14ac:dyDescent="0.45">
      <c r="A10629">
        <v>0.1459</v>
      </c>
      <c r="B10629">
        <v>0.87</v>
      </c>
      <c r="C10629" t="s">
        <v>9960</v>
      </c>
      <c r="D10629" t="s">
        <v>9961</v>
      </c>
      <c r="E10629" s="32">
        <f t="shared" si="498"/>
        <v>45650</v>
      </c>
      <c r="F10629" s="51">
        <f t="shared" si="499"/>
        <v>6.25E-2</v>
      </c>
      <c r="G10629" s="33">
        <f t="shared" si="500"/>
        <v>45650.0625</v>
      </c>
    </row>
    <row r="10630" spans="1:7" x14ac:dyDescent="0.45">
      <c r="A10630">
        <v>7.85E-2</v>
      </c>
      <c r="B10630">
        <v>0.47</v>
      </c>
      <c r="C10630" t="s">
        <v>9961</v>
      </c>
      <c r="D10630" t="s">
        <v>9962</v>
      </c>
      <c r="E10630" s="32">
        <f t="shared" si="498"/>
        <v>45650</v>
      </c>
      <c r="F10630" s="51">
        <f t="shared" si="499"/>
        <v>8.3333333333333329E-2</v>
      </c>
      <c r="G10630" s="33">
        <f t="shared" si="500"/>
        <v>45650.083333333336</v>
      </c>
    </row>
    <row r="10631" spans="1:7" x14ac:dyDescent="0.45">
      <c r="A10631">
        <v>0</v>
      </c>
      <c r="B10631">
        <v>0</v>
      </c>
      <c r="C10631" t="s">
        <v>9962</v>
      </c>
      <c r="D10631" t="s">
        <v>9963</v>
      </c>
      <c r="E10631" s="32">
        <f t="shared" si="498"/>
        <v>45650</v>
      </c>
      <c r="F10631" s="51">
        <f t="shared" si="499"/>
        <v>0.10416666666666667</v>
      </c>
      <c r="G10631" s="33">
        <f t="shared" si="500"/>
        <v>45650.104166666664</v>
      </c>
    </row>
    <row r="10632" spans="1:7" x14ac:dyDescent="0.45">
      <c r="A10632">
        <v>0</v>
      </c>
      <c r="B10632">
        <v>0</v>
      </c>
      <c r="C10632" t="s">
        <v>9963</v>
      </c>
      <c r="D10632" t="s">
        <v>9964</v>
      </c>
      <c r="E10632" s="32">
        <f t="shared" si="498"/>
        <v>45650</v>
      </c>
      <c r="F10632" s="51">
        <f t="shared" si="499"/>
        <v>0.125</v>
      </c>
      <c r="G10632" s="33">
        <f t="shared" si="500"/>
        <v>45650.125</v>
      </c>
    </row>
    <row r="10633" spans="1:7" x14ac:dyDescent="0.45">
      <c r="A10633">
        <v>0</v>
      </c>
      <c r="B10633">
        <v>0</v>
      </c>
      <c r="C10633" t="s">
        <v>9964</v>
      </c>
      <c r="D10633" t="s">
        <v>9965</v>
      </c>
      <c r="E10633" s="32">
        <f t="shared" si="498"/>
        <v>45650</v>
      </c>
      <c r="F10633" s="51">
        <f t="shared" si="499"/>
        <v>0.14583333333333334</v>
      </c>
      <c r="G10633" s="33">
        <f t="shared" si="500"/>
        <v>45650.145833333336</v>
      </c>
    </row>
    <row r="10634" spans="1:7" x14ac:dyDescent="0.45">
      <c r="A10634">
        <v>0</v>
      </c>
      <c r="B10634">
        <v>0</v>
      </c>
      <c r="C10634" t="s">
        <v>9965</v>
      </c>
      <c r="D10634" t="s">
        <v>9966</v>
      </c>
      <c r="E10634" s="32">
        <f t="shared" si="498"/>
        <v>45650</v>
      </c>
      <c r="F10634" s="51">
        <f t="shared" si="499"/>
        <v>0.16666666666666666</v>
      </c>
      <c r="G10634" s="33">
        <f t="shared" si="500"/>
        <v>45650.166666666664</v>
      </c>
    </row>
    <row r="10635" spans="1:7" x14ac:dyDescent="0.45">
      <c r="A10635">
        <v>0</v>
      </c>
      <c r="B10635">
        <v>0</v>
      </c>
      <c r="C10635" t="s">
        <v>9966</v>
      </c>
      <c r="D10635" t="s">
        <v>9967</v>
      </c>
      <c r="E10635" s="32">
        <f t="shared" si="498"/>
        <v>45650</v>
      </c>
      <c r="F10635" s="51">
        <f t="shared" si="499"/>
        <v>0.1875</v>
      </c>
      <c r="G10635" s="33">
        <f t="shared" si="500"/>
        <v>45650.1875</v>
      </c>
    </row>
    <row r="10636" spans="1:7" x14ac:dyDescent="0.45">
      <c r="A10636">
        <v>0</v>
      </c>
      <c r="B10636">
        <v>0</v>
      </c>
      <c r="C10636" t="s">
        <v>9967</v>
      </c>
      <c r="D10636" t="s">
        <v>9968</v>
      </c>
      <c r="E10636" s="32">
        <f t="shared" si="498"/>
        <v>45650</v>
      </c>
      <c r="F10636" s="51">
        <f t="shared" si="499"/>
        <v>0.20833333333333334</v>
      </c>
      <c r="G10636" s="33">
        <f t="shared" si="500"/>
        <v>45650.208333333336</v>
      </c>
    </row>
    <row r="10637" spans="1:7" x14ac:dyDescent="0.45">
      <c r="A10637">
        <v>0</v>
      </c>
      <c r="B10637">
        <v>0</v>
      </c>
      <c r="C10637" t="s">
        <v>9968</v>
      </c>
      <c r="D10637" t="s">
        <v>9969</v>
      </c>
      <c r="E10637" s="32">
        <f t="shared" si="498"/>
        <v>45650</v>
      </c>
      <c r="F10637" s="51">
        <f t="shared" si="499"/>
        <v>0.22916666666666666</v>
      </c>
      <c r="G10637" s="33">
        <f t="shared" si="500"/>
        <v>45650.229166666664</v>
      </c>
    </row>
    <row r="10638" spans="1:7" x14ac:dyDescent="0.45">
      <c r="A10638">
        <v>0</v>
      </c>
      <c r="B10638">
        <v>0</v>
      </c>
      <c r="C10638" t="s">
        <v>9969</v>
      </c>
      <c r="D10638" t="s">
        <v>9970</v>
      </c>
      <c r="E10638" s="32">
        <f t="shared" si="498"/>
        <v>45650</v>
      </c>
      <c r="F10638" s="51">
        <f t="shared" si="499"/>
        <v>0.25</v>
      </c>
      <c r="G10638" s="33">
        <f t="shared" si="500"/>
        <v>45650.25</v>
      </c>
    </row>
    <row r="10639" spans="1:7" x14ac:dyDescent="0.45">
      <c r="A10639">
        <v>0</v>
      </c>
      <c r="B10639">
        <v>0</v>
      </c>
      <c r="C10639" t="s">
        <v>9970</v>
      </c>
      <c r="D10639" t="s">
        <v>9971</v>
      </c>
      <c r="E10639" s="32">
        <f t="shared" si="498"/>
        <v>45650</v>
      </c>
      <c r="F10639" s="51">
        <f t="shared" si="499"/>
        <v>0.27083333333333331</v>
      </c>
      <c r="G10639" s="33">
        <f t="shared" si="500"/>
        <v>45650.270833333336</v>
      </c>
    </row>
    <row r="10640" spans="1:7" x14ac:dyDescent="0.45">
      <c r="A10640">
        <v>0</v>
      </c>
      <c r="B10640">
        <v>0</v>
      </c>
      <c r="C10640" t="s">
        <v>9971</v>
      </c>
      <c r="D10640" t="s">
        <v>9972</v>
      </c>
      <c r="E10640" s="32">
        <f t="shared" si="498"/>
        <v>45650</v>
      </c>
      <c r="F10640" s="51">
        <f t="shared" si="499"/>
        <v>0.29166666666666669</v>
      </c>
      <c r="G10640" s="33">
        <f t="shared" si="500"/>
        <v>45650.291666666664</v>
      </c>
    </row>
    <row r="10641" spans="1:7" x14ac:dyDescent="0.45">
      <c r="A10641">
        <v>4.4900000000000002E-2</v>
      </c>
      <c r="B10641">
        <v>0.27</v>
      </c>
      <c r="C10641" t="s">
        <v>9972</v>
      </c>
      <c r="D10641" t="s">
        <v>9973</v>
      </c>
      <c r="E10641" s="32">
        <f t="shared" si="498"/>
        <v>45650</v>
      </c>
      <c r="F10641" s="51">
        <f t="shared" si="499"/>
        <v>0.3125</v>
      </c>
      <c r="G10641" s="33">
        <f t="shared" si="500"/>
        <v>45650.3125</v>
      </c>
    </row>
    <row r="10642" spans="1:7" x14ac:dyDescent="0.45">
      <c r="A10642">
        <v>4.7911999999999999</v>
      </c>
      <c r="B10642">
        <v>28.58</v>
      </c>
      <c r="C10642" t="s">
        <v>9973</v>
      </c>
      <c r="D10642" t="s">
        <v>9974</v>
      </c>
      <c r="E10642" s="32">
        <f t="shared" si="498"/>
        <v>45650</v>
      </c>
      <c r="F10642" s="51">
        <f t="shared" si="499"/>
        <v>0.33333333333333331</v>
      </c>
      <c r="G10642" s="33">
        <f t="shared" si="500"/>
        <v>45650.333333333336</v>
      </c>
    </row>
    <row r="10643" spans="1:7" x14ac:dyDescent="0.45">
      <c r="A10643">
        <v>1.4361999999999999</v>
      </c>
      <c r="B10643">
        <v>8.57</v>
      </c>
      <c r="C10643" t="s">
        <v>9974</v>
      </c>
      <c r="D10643" t="s">
        <v>9975</v>
      </c>
      <c r="E10643" s="32">
        <f t="shared" si="498"/>
        <v>45650</v>
      </c>
      <c r="F10643" s="51">
        <f t="shared" si="499"/>
        <v>0.35416666666666669</v>
      </c>
      <c r="G10643" s="33">
        <f t="shared" si="500"/>
        <v>45650.354166666664</v>
      </c>
    </row>
    <row r="10644" spans="1:7" x14ac:dyDescent="0.45">
      <c r="A10644">
        <v>1.0099</v>
      </c>
      <c r="B10644">
        <v>6.02</v>
      </c>
      <c r="C10644" t="s">
        <v>9975</v>
      </c>
      <c r="D10644" t="s">
        <v>9976</v>
      </c>
      <c r="E10644" s="32">
        <f t="shared" si="498"/>
        <v>45650</v>
      </c>
      <c r="F10644" s="51">
        <f t="shared" si="499"/>
        <v>0.375</v>
      </c>
      <c r="G10644" s="33">
        <f t="shared" si="500"/>
        <v>45650.375</v>
      </c>
    </row>
    <row r="10645" spans="1:7" x14ac:dyDescent="0.45">
      <c r="A10645">
        <v>0.67320000000000002</v>
      </c>
      <c r="B10645">
        <v>4.0199999999999996</v>
      </c>
      <c r="C10645" t="s">
        <v>9976</v>
      </c>
      <c r="D10645" t="s">
        <v>9977</v>
      </c>
      <c r="E10645" s="32">
        <f t="shared" si="498"/>
        <v>45650</v>
      </c>
      <c r="F10645" s="51">
        <f t="shared" si="499"/>
        <v>0.39583333333333331</v>
      </c>
      <c r="G10645" s="33">
        <f t="shared" si="500"/>
        <v>45650.395833333336</v>
      </c>
    </row>
    <row r="10646" spans="1:7" x14ac:dyDescent="0.45">
      <c r="A10646">
        <v>0.76300000000000001</v>
      </c>
      <c r="B10646">
        <v>4.55</v>
      </c>
      <c r="C10646" t="s">
        <v>9977</v>
      </c>
      <c r="D10646" t="s">
        <v>9978</v>
      </c>
      <c r="E10646" s="32">
        <f t="shared" si="498"/>
        <v>45650</v>
      </c>
      <c r="F10646" s="51">
        <f t="shared" si="499"/>
        <v>0.41666666666666669</v>
      </c>
      <c r="G10646" s="33">
        <f t="shared" si="500"/>
        <v>45650.416666666664</v>
      </c>
    </row>
    <row r="10647" spans="1:7" x14ac:dyDescent="0.45">
      <c r="A10647">
        <v>0.1459</v>
      </c>
      <c r="B10647">
        <v>0.87</v>
      </c>
      <c r="C10647" t="s">
        <v>9978</v>
      </c>
      <c r="D10647" t="s">
        <v>9979</v>
      </c>
      <c r="E10647" s="32">
        <f t="shared" si="498"/>
        <v>45650</v>
      </c>
      <c r="F10647" s="51">
        <f t="shared" si="499"/>
        <v>0.4375</v>
      </c>
      <c r="G10647" s="33">
        <f t="shared" si="500"/>
        <v>45650.4375</v>
      </c>
    </row>
    <row r="10648" spans="1:7" x14ac:dyDescent="0.45">
      <c r="A10648">
        <v>0</v>
      </c>
      <c r="B10648">
        <v>0</v>
      </c>
      <c r="C10648" t="s">
        <v>9979</v>
      </c>
      <c r="D10648" t="s">
        <v>9980</v>
      </c>
      <c r="E10648" s="32">
        <f t="shared" si="498"/>
        <v>45650</v>
      </c>
      <c r="F10648" s="51">
        <f t="shared" si="499"/>
        <v>0.45833333333333331</v>
      </c>
      <c r="G10648" s="33">
        <f t="shared" si="500"/>
        <v>45650.458333333336</v>
      </c>
    </row>
    <row r="10649" spans="1:7" x14ac:dyDescent="0.45">
      <c r="A10649">
        <v>0</v>
      </c>
      <c r="B10649">
        <v>0</v>
      </c>
      <c r="C10649" t="s">
        <v>9980</v>
      </c>
      <c r="D10649" t="s">
        <v>9981</v>
      </c>
      <c r="E10649" s="32">
        <f t="shared" si="498"/>
        <v>45650</v>
      </c>
      <c r="F10649" s="51">
        <f t="shared" si="499"/>
        <v>0.47916666666666669</v>
      </c>
      <c r="G10649" s="33">
        <f t="shared" si="500"/>
        <v>45650.479166666664</v>
      </c>
    </row>
    <row r="10650" spans="1:7" x14ac:dyDescent="0.45">
      <c r="A10650">
        <v>0</v>
      </c>
      <c r="B10650">
        <v>0</v>
      </c>
      <c r="C10650" t="s">
        <v>9981</v>
      </c>
      <c r="D10650" t="s">
        <v>9982</v>
      </c>
      <c r="E10650" s="32">
        <f t="shared" si="498"/>
        <v>45650</v>
      </c>
      <c r="F10650" s="51">
        <f t="shared" si="499"/>
        <v>0.5</v>
      </c>
      <c r="G10650" s="33">
        <f t="shared" si="500"/>
        <v>45650.5</v>
      </c>
    </row>
    <row r="10651" spans="1:7" x14ac:dyDescent="0.45">
      <c r="A10651">
        <v>8.9800000000000005E-2</v>
      </c>
      <c r="B10651">
        <v>0.54</v>
      </c>
      <c r="C10651" t="s">
        <v>9982</v>
      </c>
      <c r="D10651" t="s">
        <v>9983</v>
      </c>
      <c r="E10651" s="32">
        <f t="shared" si="498"/>
        <v>45650</v>
      </c>
      <c r="F10651" s="51">
        <f t="shared" si="499"/>
        <v>0.52083333333333337</v>
      </c>
      <c r="G10651" s="33">
        <f t="shared" si="500"/>
        <v>45650.520833333336</v>
      </c>
    </row>
    <row r="10652" spans="1:7" x14ac:dyDescent="0.45">
      <c r="A10652">
        <v>0</v>
      </c>
      <c r="B10652">
        <v>0</v>
      </c>
      <c r="C10652" t="s">
        <v>9983</v>
      </c>
      <c r="D10652" t="s">
        <v>9984</v>
      </c>
      <c r="E10652" s="32">
        <f t="shared" si="498"/>
        <v>45650</v>
      </c>
      <c r="F10652" s="51">
        <f t="shared" si="499"/>
        <v>0.54166666666666663</v>
      </c>
      <c r="G10652" s="33">
        <f t="shared" si="500"/>
        <v>45650.541666666664</v>
      </c>
    </row>
    <row r="10653" spans="1:7" x14ac:dyDescent="0.45">
      <c r="A10653">
        <v>0</v>
      </c>
      <c r="B10653">
        <v>0</v>
      </c>
      <c r="C10653" t="s">
        <v>9984</v>
      </c>
      <c r="D10653" t="s">
        <v>9985</v>
      </c>
      <c r="E10653" s="32">
        <f t="shared" si="498"/>
        <v>45650</v>
      </c>
      <c r="F10653" s="51">
        <f t="shared" si="499"/>
        <v>0.5625</v>
      </c>
      <c r="G10653" s="33">
        <f t="shared" si="500"/>
        <v>45650.5625</v>
      </c>
    </row>
    <row r="10654" spans="1:7" x14ac:dyDescent="0.45">
      <c r="A10654">
        <v>0</v>
      </c>
      <c r="B10654">
        <v>0</v>
      </c>
      <c r="C10654" t="s">
        <v>9985</v>
      </c>
      <c r="D10654" t="s">
        <v>9986</v>
      </c>
      <c r="E10654" s="32">
        <f t="shared" si="498"/>
        <v>45650</v>
      </c>
      <c r="F10654" s="51">
        <f t="shared" si="499"/>
        <v>0.58333333333333337</v>
      </c>
      <c r="G10654" s="33">
        <f t="shared" si="500"/>
        <v>45650.583333333336</v>
      </c>
    </row>
    <row r="10655" spans="1:7" x14ac:dyDescent="0.45">
      <c r="A10655">
        <v>0</v>
      </c>
      <c r="B10655">
        <v>0</v>
      </c>
      <c r="C10655" t="s">
        <v>9986</v>
      </c>
      <c r="D10655" t="s">
        <v>9987</v>
      </c>
      <c r="E10655" s="32">
        <f t="shared" si="498"/>
        <v>45650</v>
      </c>
      <c r="F10655" s="51">
        <f t="shared" si="499"/>
        <v>0.60416666666666663</v>
      </c>
      <c r="G10655" s="33">
        <f t="shared" si="500"/>
        <v>45650.604166666664</v>
      </c>
    </row>
    <row r="10656" spans="1:7" x14ac:dyDescent="0.45">
      <c r="A10656">
        <v>0</v>
      </c>
      <c r="B10656">
        <v>0</v>
      </c>
      <c r="C10656" t="s">
        <v>9987</v>
      </c>
      <c r="D10656" t="s">
        <v>9988</v>
      </c>
      <c r="E10656" s="32">
        <f t="shared" si="498"/>
        <v>45650</v>
      </c>
      <c r="F10656" s="51">
        <f t="shared" si="499"/>
        <v>0.625</v>
      </c>
      <c r="G10656" s="33">
        <f t="shared" si="500"/>
        <v>45650.625</v>
      </c>
    </row>
    <row r="10657" spans="1:7" x14ac:dyDescent="0.45">
      <c r="A10657">
        <v>0</v>
      </c>
      <c r="B10657">
        <v>0</v>
      </c>
      <c r="C10657" t="s">
        <v>9988</v>
      </c>
      <c r="D10657" t="s">
        <v>9989</v>
      </c>
      <c r="E10657" s="32">
        <f t="shared" si="498"/>
        <v>45650</v>
      </c>
      <c r="F10657" s="51">
        <f t="shared" si="499"/>
        <v>0.64583333333333337</v>
      </c>
      <c r="G10657" s="33">
        <f t="shared" si="500"/>
        <v>45650.645833333336</v>
      </c>
    </row>
    <row r="10658" spans="1:7" x14ac:dyDescent="0.45">
      <c r="A10658">
        <v>0</v>
      </c>
      <c r="B10658">
        <v>0</v>
      </c>
      <c r="C10658" t="s">
        <v>9989</v>
      </c>
      <c r="D10658" t="s">
        <v>9990</v>
      </c>
      <c r="E10658" s="32">
        <f t="shared" si="498"/>
        <v>45650</v>
      </c>
      <c r="F10658" s="51">
        <f t="shared" si="499"/>
        <v>0.66666666666666663</v>
      </c>
      <c r="G10658" s="33">
        <f t="shared" si="500"/>
        <v>45650.666666666664</v>
      </c>
    </row>
    <row r="10659" spans="1:7" x14ac:dyDescent="0.45">
      <c r="A10659">
        <v>0</v>
      </c>
      <c r="B10659">
        <v>0</v>
      </c>
      <c r="C10659" t="s">
        <v>9990</v>
      </c>
      <c r="D10659" t="s">
        <v>9991</v>
      </c>
      <c r="E10659" s="32">
        <f t="shared" si="498"/>
        <v>45650</v>
      </c>
      <c r="F10659" s="51">
        <f t="shared" si="499"/>
        <v>0.6875</v>
      </c>
      <c r="G10659" s="33">
        <f t="shared" si="500"/>
        <v>45650.6875</v>
      </c>
    </row>
    <row r="10660" spans="1:7" x14ac:dyDescent="0.45">
      <c r="A10660">
        <v>0</v>
      </c>
      <c r="B10660">
        <v>0</v>
      </c>
      <c r="C10660" t="s">
        <v>9991</v>
      </c>
      <c r="D10660" t="s">
        <v>9992</v>
      </c>
      <c r="E10660" s="32">
        <f t="shared" si="498"/>
        <v>45650</v>
      </c>
      <c r="F10660" s="51">
        <f t="shared" si="499"/>
        <v>0.70833333333333337</v>
      </c>
      <c r="G10660" s="33">
        <f t="shared" si="500"/>
        <v>45650.708333333336</v>
      </c>
    </row>
    <row r="10661" spans="1:7" x14ac:dyDescent="0.45">
      <c r="A10661">
        <v>0</v>
      </c>
      <c r="B10661">
        <v>0</v>
      </c>
      <c r="C10661" t="s">
        <v>9992</v>
      </c>
      <c r="D10661" t="s">
        <v>9993</v>
      </c>
      <c r="E10661" s="32">
        <f t="shared" si="498"/>
        <v>45650</v>
      </c>
      <c r="F10661" s="51">
        <f t="shared" si="499"/>
        <v>0.72916666666666663</v>
      </c>
      <c r="G10661" s="33">
        <f t="shared" si="500"/>
        <v>45650.729166666664</v>
      </c>
    </row>
    <row r="10662" spans="1:7" x14ac:dyDescent="0.45">
      <c r="A10662">
        <v>0</v>
      </c>
      <c r="B10662">
        <v>0</v>
      </c>
      <c r="C10662" t="s">
        <v>9993</v>
      </c>
      <c r="D10662" t="s">
        <v>9994</v>
      </c>
      <c r="E10662" s="32">
        <f t="shared" si="498"/>
        <v>45650</v>
      </c>
      <c r="F10662" s="51">
        <f t="shared" si="499"/>
        <v>0.75</v>
      </c>
      <c r="G10662" s="33">
        <f t="shared" si="500"/>
        <v>45650.75</v>
      </c>
    </row>
    <row r="10663" spans="1:7" x14ac:dyDescent="0.45">
      <c r="A10663">
        <v>0</v>
      </c>
      <c r="B10663">
        <v>0</v>
      </c>
      <c r="C10663" t="s">
        <v>9994</v>
      </c>
      <c r="D10663" t="s">
        <v>9995</v>
      </c>
      <c r="E10663" s="32">
        <f t="shared" si="498"/>
        <v>45650</v>
      </c>
      <c r="F10663" s="51">
        <f t="shared" si="499"/>
        <v>0.77083333333333337</v>
      </c>
      <c r="G10663" s="33">
        <f t="shared" si="500"/>
        <v>45650.770833333336</v>
      </c>
    </row>
    <row r="10664" spans="1:7" x14ac:dyDescent="0.45">
      <c r="A10664">
        <v>0</v>
      </c>
      <c r="B10664">
        <v>0</v>
      </c>
      <c r="C10664" t="s">
        <v>9995</v>
      </c>
      <c r="D10664" t="s">
        <v>9996</v>
      </c>
      <c r="E10664" s="32">
        <f t="shared" si="498"/>
        <v>45650</v>
      </c>
      <c r="F10664" s="51">
        <f t="shared" si="499"/>
        <v>0.79166666666666663</v>
      </c>
      <c r="G10664" s="33">
        <f t="shared" si="500"/>
        <v>45650.791666666664</v>
      </c>
    </row>
    <row r="10665" spans="1:7" x14ac:dyDescent="0.45">
      <c r="A10665">
        <v>0</v>
      </c>
      <c r="B10665">
        <v>0</v>
      </c>
      <c r="C10665" t="s">
        <v>9996</v>
      </c>
      <c r="D10665" t="s">
        <v>9997</v>
      </c>
      <c r="E10665" s="32">
        <f t="shared" si="498"/>
        <v>45650</v>
      </c>
      <c r="F10665" s="51">
        <f t="shared" si="499"/>
        <v>0.8125</v>
      </c>
      <c r="G10665" s="33">
        <f t="shared" si="500"/>
        <v>45650.8125</v>
      </c>
    </row>
    <row r="10666" spans="1:7" x14ac:dyDescent="0.45">
      <c r="A10666">
        <v>0</v>
      </c>
      <c r="B10666">
        <v>0</v>
      </c>
      <c r="C10666" t="s">
        <v>9997</v>
      </c>
      <c r="D10666" t="s">
        <v>9998</v>
      </c>
      <c r="E10666" s="32">
        <f t="shared" si="498"/>
        <v>45650</v>
      </c>
      <c r="F10666" s="51">
        <f t="shared" si="499"/>
        <v>0.83333333333333337</v>
      </c>
      <c r="G10666" s="33">
        <f t="shared" si="500"/>
        <v>45650.833333333336</v>
      </c>
    </row>
    <row r="10667" spans="1:7" x14ac:dyDescent="0.45">
      <c r="A10667">
        <v>0</v>
      </c>
      <c r="B10667">
        <v>0</v>
      </c>
      <c r="C10667" t="s">
        <v>9998</v>
      </c>
      <c r="D10667" t="s">
        <v>9999</v>
      </c>
      <c r="E10667" s="32">
        <f t="shared" si="498"/>
        <v>45650</v>
      </c>
      <c r="F10667" s="51">
        <f t="shared" si="499"/>
        <v>0.85416666666666663</v>
      </c>
      <c r="G10667" s="33">
        <f t="shared" si="500"/>
        <v>45650.854166666664</v>
      </c>
    </row>
    <row r="10668" spans="1:7" x14ac:dyDescent="0.45">
      <c r="A10668">
        <v>0</v>
      </c>
      <c r="B10668">
        <v>0</v>
      </c>
      <c r="C10668" t="s">
        <v>9999</v>
      </c>
      <c r="D10668" t="s">
        <v>10000</v>
      </c>
      <c r="E10668" s="32">
        <f t="shared" si="498"/>
        <v>45650</v>
      </c>
      <c r="F10668" s="51">
        <f t="shared" si="499"/>
        <v>0.875</v>
      </c>
      <c r="G10668" s="33">
        <f t="shared" si="500"/>
        <v>45650.875</v>
      </c>
    </row>
    <row r="10669" spans="1:7" x14ac:dyDescent="0.45">
      <c r="A10669">
        <v>0</v>
      </c>
      <c r="B10669">
        <v>0</v>
      </c>
      <c r="C10669" t="s">
        <v>10000</v>
      </c>
      <c r="D10669" t="s">
        <v>10001</v>
      </c>
      <c r="E10669" s="32">
        <f t="shared" si="498"/>
        <v>45650</v>
      </c>
      <c r="F10669" s="51">
        <f t="shared" si="499"/>
        <v>0.89583333333333337</v>
      </c>
      <c r="G10669" s="33">
        <f t="shared" si="500"/>
        <v>45650.895833333336</v>
      </c>
    </row>
    <row r="10670" spans="1:7" x14ac:dyDescent="0.45">
      <c r="A10670">
        <v>0</v>
      </c>
      <c r="B10670">
        <v>0</v>
      </c>
      <c r="C10670" t="s">
        <v>10001</v>
      </c>
      <c r="D10670" t="s">
        <v>10002</v>
      </c>
      <c r="E10670" s="32">
        <f t="shared" si="498"/>
        <v>45650</v>
      </c>
      <c r="F10670" s="51">
        <f t="shared" si="499"/>
        <v>0.91666666666666663</v>
      </c>
      <c r="G10670" s="33">
        <f t="shared" si="500"/>
        <v>45650.916666666664</v>
      </c>
    </row>
    <row r="10671" spans="1:7" x14ac:dyDescent="0.45">
      <c r="A10671">
        <v>0</v>
      </c>
      <c r="B10671">
        <v>0</v>
      </c>
      <c r="C10671" t="s">
        <v>10002</v>
      </c>
      <c r="D10671" t="s">
        <v>10003</v>
      </c>
      <c r="E10671" s="32">
        <f t="shared" si="498"/>
        <v>45650</v>
      </c>
      <c r="F10671" s="51">
        <f t="shared" si="499"/>
        <v>0.9375</v>
      </c>
      <c r="G10671" s="33">
        <f t="shared" si="500"/>
        <v>45650.9375</v>
      </c>
    </row>
    <row r="10672" spans="1:7" x14ac:dyDescent="0.45">
      <c r="A10672">
        <v>0</v>
      </c>
      <c r="B10672">
        <v>0</v>
      </c>
      <c r="C10672" t="s">
        <v>10003</v>
      </c>
      <c r="D10672" t="s">
        <v>10004</v>
      </c>
      <c r="E10672" s="32">
        <f t="shared" si="498"/>
        <v>45650</v>
      </c>
      <c r="F10672" s="51">
        <f t="shared" si="499"/>
        <v>0.95833333333333337</v>
      </c>
      <c r="G10672" s="33">
        <f t="shared" si="500"/>
        <v>45650.958333333336</v>
      </c>
    </row>
    <row r="10673" spans="1:7" x14ac:dyDescent="0.45">
      <c r="A10673">
        <v>0</v>
      </c>
      <c r="B10673">
        <v>0</v>
      </c>
      <c r="C10673" t="s">
        <v>10004</v>
      </c>
      <c r="D10673" t="s">
        <v>10005</v>
      </c>
      <c r="E10673" s="32">
        <f t="shared" si="498"/>
        <v>45650</v>
      </c>
      <c r="F10673" s="51">
        <f t="shared" si="499"/>
        <v>0.97916666666666663</v>
      </c>
      <c r="G10673" s="33">
        <f t="shared" si="500"/>
        <v>45650.979166666664</v>
      </c>
    </row>
    <row r="10674" spans="1:7" x14ac:dyDescent="0.45">
      <c r="A10674">
        <v>0</v>
      </c>
      <c r="B10674">
        <v>0</v>
      </c>
      <c r="C10674" t="s">
        <v>10005</v>
      </c>
      <c r="D10674" t="s">
        <v>10006</v>
      </c>
      <c r="E10674" s="32">
        <f t="shared" si="498"/>
        <v>45651</v>
      </c>
      <c r="F10674" s="51">
        <f t="shared" si="499"/>
        <v>0</v>
      </c>
      <c r="G10674" s="33">
        <f t="shared" si="500"/>
        <v>45651</v>
      </c>
    </row>
    <row r="10675" spans="1:7" x14ac:dyDescent="0.45">
      <c r="A10675">
        <v>0</v>
      </c>
      <c r="B10675">
        <v>0</v>
      </c>
      <c r="C10675" t="s">
        <v>10006</v>
      </c>
      <c r="D10675" t="s">
        <v>10007</v>
      </c>
      <c r="E10675" s="32">
        <f t="shared" si="498"/>
        <v>45651</v>
      </c>
      <c r="F10675" s="51">
        <f t="shared" si="499"/>
        <v>2.0833333333333332E-2</v>
      </c>
      <c r="G10675" s="33">
        <f t="shared" si="500"/>
        <v>45651.020833333336</v>
      </c>
    </row>
    <row r="10676" spans="1:7" x14ac:dyDescent="0.45">
      <c r="A10676">
        <v>0</v>
      </c>
      <c r="B10676">
        <v>0</v>
      </c>
      <c r="C10676" t="s">
        <v>10007</v>
      </c>
      <c r="D10676" t="s">
        <v>10008</v>
      </c>
      <c r="E10676" s="32">
        <f t="shared" si="498"/>
        <v>45651</v>
      </c>
      <c r="F10676" s="51">
        <f t="shared" si="499"/>
        <v>4.1666666666666664E-2</v>
      </c>
      <c r="G10676" s="33">
        <f t="shared" si="500"/>
        <v>45651.041666666664</v>
      </c>
    </row>
    <row r="10677" spans="1:7" x14ac:dyDescent="0.45">
      <c r="A10677">
        <v>0</v>
      </c>
      <c r="B10677">
        <v>0</v>
      </c>
      <c r="C10677" t="s">
        <v>10008</v>
      </c>
      <c r="D10677" t="s">
        <v>10009</v>
      </c>
      <c r="E10677" s="32">
        <f t="shared" si="498"/>
        <v>45651</v>
      </c>
      <c r="F10677" s="51">
        <f t="shared" si="499"/>
        <v>6.25E-2</v>
      </c>
      <c r="G10677" s="33">
        <f t="shared" si="500"/>
        <v>45651.0625</v>
      </c>
    </row>
    <row r="10678" spans="1:7" x14ac:dyDescent="0.45">
      <c r="A10678">
        <v>0</v>
      </c>
      <c r="B10678">
        <v>0</v>
      </c>
      <c r="C10678" t="s">
        <v>10009</v>
      </c>
      <c r="D10678" t="s">
        <v>10010</v>
      </c>
      <c r="E10678" s="32">
        <f t="shared" si="498"/>
        <v>45651</v>
      </c>
      <c r="F10678" s="51">
        <f t="shared" si="499"/>
        <v>8.3333333333333329E-2</v>
      </c>
      <c r="G10678" s="33">
        <f t="shared" si="500"/>
        <v>45651.083333333336</v>
      </c>
    </row>
    <row r="10679" spans="1:7" x14ac:dyDescent="0.45">
      <c r="A10679">
        <v>0</v>
      </c>
      <c r="B10679">
        <v>0</v>
      </c>
      <c r="C10679" t="s">
        <v>10010</v>
      </c>
      <c r="D10679" t="s">
        <v>10011</v>
      </c>
      <c r="E10679" s="32">
        <f t="shared" si="498"/>
        <v>45651</v>
      </c>
      <c r="F10679" s="51">
        <f t="shared" si="499"/>
        <v>0.10416666666666667</v>
      </c>
      <c r="G10679" s="33">
        <f t="shared" si="500"/>
        <v>45651.104166666664</v>
      </c>
    </row>
    <row r="10680" spans="1:7" x14ac:dyDescent="0.45">
      <c r="A10680">
        <v>0</v>
      </c>
      <c r="B10680">
        <v>0</v>
      </c>
      <c r="C10680" t="s">
        <v>10011</v>
      </c>
      <c r="D10680" t="s">
        <v>10012</v>
      </c>
      <c r="E10680" s="32">
        <f t="shared" si="498"/>
        <v>45651</v>
      </c>
      <c r="F10680" s="51">
        <f t="shared" si="499"/>
        <v>0.125</v>
      </c>
      <c r="G10680" s="33">
        <f t="shared" si="500"/>
        <v>45651.125</v>
      </c>
    </row>
    <row r="10681" spans="1:7" x14ac:dyDescent="0.45">
      <c r="A10681">
        <v>0</v>
      </c>
      <c r="B10681">
        <v>0</v>
      </c>
      <c r="C10681" t="s">
        <v>10012</v>
      </c>
      <c r="D10681" t="s">
        <v>10013</v>
      </c>
      <c r="E10681" s="32">
        <f t="shared" si="498"/>
        <v>45651</v>
      </c>
      <c r="F10681" s="51">
        <f t="shared" si="499"/>
        <v>0.14583333333333334</v>
      </c>
      <c r="G10681" s="33">
        <f t="shared" si="500"/>
        <v>45651.145833333336</v>
      </c>
    </row>
    <row r="10682" spans="1:7" x14ac:dyDescent="0.45">
      <c r="A10682">
        <v>0</v>
      </c>
      <c r="B10682">
        <v>0</v>
      </c>
      <c r="C10682" t="s">
        <v>10013</v>
      </c>
      <c r="D10682" t="s">
        <v>10014</v>
      </c>
      <c r="E10682" s="32">
        <f t="shared" si="498"/>
        <v>45651</v>
      </c>
      <c r="F10682" s="51">
        <f t="shared" si="499"/>
        <v>0.16666666666666666</v>
      </c>
      <c r="G10682" s="33">
        <f t="shared" si="500"/>
        <v>45651.166666666664</v>
      </c>
    </row>
    <row r="10683" spans="1:7" x14ac:dyDescent="0.45">
      <c r="A10683">
        <v>0</v>
      </c>
      <c r="B10683">
        <v>0</v>
      </c>
      <c r="C10683" t="s">
        <v>10014</v>
      </c>
      <c r="D10683" t="s">
        <v>10015</v>
      </c>
      <c r="E10683" s="32">
        <f t="shared" si="498"/>
        <v>45651</v>
      </c>
      <c r="F10683" s="51">
        <f t="shared" si="499"/>
        <v>0.1875</v>
      </c>
      <c r="G10683" s="33">
        <f t="shared" si="500"/>
        <v>45651.1875</v>
      </c>
    </row>
    <row r="10684" spans="1:7" x14ac:dyDescent="0.45">
      <c r="A10684">
        <v>0</v>
      </c>
      <c r="B10684">
        <v>0</v>
      </c>
      <c r="C10684" t="s">
        <v>10015</v>
      </c>
      <c r="D10684" t="s">
        <v>10016</v>
      </c>
      <c r="E10684" s="32">
        <f t="shared" si="498"/>
        <v>45651</v>
      </c>
      <c r="F10684" s="51">
        <f t="shared" si="499"/>
        <v>0.20833333333333334</v>
      </c>
      <c r="G10684" s="33">
        <f t="shared" si="500"/>
        <v>45651.208333333336</v>
      </c>
    </row>
    <row r="10685" spans="1:7" x14ac:dyDescent="0.45">
      <c r="A10685">
        <v>0</v>
      </c>
      <c r="B10685">
        <v>0</v>
      </c>
      <c r="C10685" t="s">
        <v>10016</v>
      </c>
      <c r="D10685" t="s">
        <v>10017</v>
      </c>
      <c r="E10685" s="32">
        <f t="shared" si="498"/>
        <v>45651</v>
      </c>
      <c r="F10685" s="51">
        <f t="shared" si="499"/>
        <v>0.22916666666666666</v>
      </c>
      <c r="G10685" s="33">
        <f t="shared" si="500"/>
        <v>45651.229166666664</v>
      </c>
    </row>
    <row r="10686" spans="1:7" x14ac:dyDescent="0.45">
      <c r="A10686">
        <v>0</v>
      </c>
      <c r="B10686">
        <v>0</v>
      </c>
      <c r="C10686" t="s">
        <v>10017</v>
      </c>
      <c r="D10686" t="s">
        <v>10018</v>
      </c>
      <c r="E10686" s="32">
        <f t="shared" si="498"/>
        <v>45651</v>
      </c>
      <c r="F10686" s="51">
        <f t="shared" si="499"/>
        <v>0.25</v>
      </c>
      <c r="G10686" s="33">
        <f t="shared" si="500"/>
        <v>45651.25</v>
      </c>
    </row>
    <row r="10687" spans="1:7" x14ac:dyDescent="0.45">
      <c r="A10687">
        <v>0</v>
      </c>
      <c r="B10687">
        <v>0</v>
      </c>
      <c r="C10687" t="s">
        <v>10018</v>
      </c>
      <c r="D10687" t="s">
        <v>10019</v>
      </c>
      <c r="E10687" s="32">
        <f t="shared" si="498"/>
        <v>45651</v>
      </c>
      <c r="F10687" s="51">
        <f t="shared" si="499"/>
        <v>0.27083333333333331</v>
      </c>
      <c r="G10687" s="33">
        <f t="shared" si="500"/>
        <v>45651.270833333336</v>
      </c>
    </row>
    <row r="10688" spans="1:7" x14ac:dyDescent="0.45">
      <c r="A10688">
        <v>0</v>
      </c>
      <c r="B10688">
        <v>0</v>
      </c>
      <c r="C10688" t="s">
        <v>10019</v>
      </c>
      <c r="D10688" t="s">
        <v>10020</v>
      </c>
      <c r="E10688" s="32">
        <f t="shared" si="498"/>
        <v>45651</v>
      </c>
      <c r="F10688" s="51">
        <f t="shared" si="499"/>
        <v>0.29166666666666669</v>
      </c>
      <c r="G10688" s="33">
        <f t="shared" si="500"/>
        <v>45651.291666666664</v>
      </c>
    </row>
    <row r="10689" spans="1:7" x14ac:dyDescent="0.45">
      <c r="A10689">
        <v>0</v>
      </c>
      <c r="B10689">
        <v>0</v>
      </c>
      <c r="C10689" t="s">
        <v>10020</v>
      </c>
      <c r="D10689" t="s">
        <v>10021</v>
      </c>
      <c r="E10689" s="32">
        <f t="shared" si="498"/>
        <v>45651</v>
      </c>
      <c r="F10689" s="51">
        <f t="shared" si="499"/>
        <v>0.3125</v>
      </c>
      <c r="G10689" s="33">
        <f t="shared" si="500"/>
        <v>45651.3125</v>
      </c>
    </row>
    <row r="10690" spans="1:7" x14ac:dyDescent="0.45">
      <c r="A10690">
        <v>0</v>
      </c>
      <c r="B10690">
        <v>0</v>
      </c>
      <c r="C10690" t="s">
        <v>10021</v>
      </c>
      <c r="D10690" t="s">
        <v>10022</v>
      </c>
      <c r="E10690" s="32">
        <f t="shared" si="498"/>
        <v>45651</v>
      </c>
      <c r="F10690" s="51">
        <f t="shared" si="499"/>
        <v>0.33333333333333331</v>
      </c>
      <c r="G10690" s="33">
        <f t="shared" si="500"/>
        <v>45651.333333333336</v>
      </c>
    </row>
    <row r="10691" spans="1:7" x14ac:dyDescent="0.45">
      <c r="A10691">
        <v>0</v>
      </c>
      <c r="B10691">
        <v>0</v>
      </c>
      <c r="C10691" t="s">
        <v>10022</v>
      </c>
      <c r="D10691" t="s">
        <v>10023</v>
      </c>
      <c r="E10691" s="32">
        <f t="shared" si="498"/>
        <v>45651</v>
      </c>
      <c r="F10691" s="51">
        <f t="shared" si="499"/>
        <v>0.35416666666666669</v>
      </c>
      <c r="G10691" s="33">
        <f t="shared" si="500"/>
        <v>45651.354166666664</v>
      </c>
    </row>
    <row r="10692" spans="1:7" x14ac:dyDescent="0.45">
      <c r="A10692">
        <v>0</v>
      </c>
      <c r="B10692">
        <v>0</v>
      </c>
      <c r="C10692" t="s">
        <v>10023</v>
      </c>
      <c r="D10692" t="s">
        <v>10024</v>
      </c>
      <c r="E10692" s="32">
        <f t="shared" ref="E10692:E10755" si="501">DATE(MID(C10692,2,4),MID(C10692,7,2),MID(C10692,10,2))</f>
        <v>45651</v>
      </c>
      <c r="F10692" s="51">
        <f t="shared" ref="F10692:F10755" si="502">TIME(MID(C10692,13,2),MID(C10692,16,2),0)</f>
        <v>0.375</v>
      </c>
      <c r="G10692" s="33">
        <f t="shared" ref="G10692:G10755" si="503">E10692+F10692</f>
        <v>45651.375</v>
      </c>
    </row>
    <row r="10693" spans="1:7" x14ac:dyDescent="0.45">
      <c r="A10693">
        <v>0</v>
      </c>
      <c r="B10693">
        <v>0</v>
      </c>
      <c r="C10693" t="s">
        <v>10024</v>
      </c>
      <c r="D10693" t="s">
        <v>10025</v>
      </c>
      <c r="E10693" s="32">
        <f t="shared" si="501"/>
        <v>45651</v>
      </c>
      <c r="F10693" s="51">
        <f t="shared" si="502"/>
        <v>0.39583333333333331</v>
      </c>
      <c r="G10693" s="33">
        <f t="shared" si="503"/>
        <v>45651.395833333336</v>
      </c>
    </row>
    <row r="10694" spans="1:7" x14ac:dyDescent="0.45">
      <c r="A10694">
        <v>0</v>
      </c>
      <c r="B10694">
        <v>0</v>
      </c>
      <c r="C10694" t="s">
        <v>10025</v>
      </c>
      <c r="D10694" t="s">
        <v>10026</v>
      </c>
      <c r="E10694" s="32">
        <f t="shared" si="501"/>
        <v>45651</v>
      </c>
      <c r="F10694" s="51">
        <f t="shared" si="502"/>
        <v>0.41666666666666669</v>
      </c>
      <c r="G10694" s="33">
        <f t="shared" si="503"/>
        <v>45651.416666666664</v>
      </c>
    </row>
    <row r="10695" spans="1:7" x14ac:dyDescent="0.45">
      <c r="A10695">
        <v>0</v>
      </c>
      <c r="B10695">
        <v>0</v>
      </c>
      <c r="C10695" t="s">
        <v>10026</v>
      </c>
      <c r="D10695" t="s">
        <v>10027</v>
      </c>
      <c r="E10695" s="32">
        <f t="shared" si="501"/>
        <v>45651</v>
      </c>
      <c r="F10695" s="51">
        <f t="shared" si="502"/>
        <v>0.4375</v>
      </c>
      <c r="G10695" s="33">
        <f t="shared" si="503"/>
        <v>45651.4375</v>
      </c>
    </row>
    <row r="10696" spans="1:7" x14ac:dyDescent="0.45">
      <c r="A10696">
        <v>0</v>
      </c>
      <c r="B10696">
        <v>0</v>
      </c>
      <c r="C10696" t="s">
        <v>10027</v>
      </c>
      <c r="D10696" t="s">
        <v>10028</v>
      </c>
      <c r="E10696" s="32">
        <f t="shared" si="501"/>
        <v>45651</v>
      </c>
      <c r="F10696" s="51">
        <f t="shared" si="502"/>
        <v>0.45833333333333331</v>
      </c>
      <c r="G10696" s="33">
        <f t="shared" si="503"/>
        <v>45651.458333333336</v>
      </c>
    </row>
    <row r="10697" spans="1:7" x14ac:dyDescent="0.45">
      <c r="A10697">
        <v>0</v>
      </c>
      <c r="B10697">
        <v>0</v>
      </c>
      <c r="C10697" t="s">
        <v>10028</v>
      </c>
      <c r="D10697" t="s">
        <v>10029</v>
      </c>
      <c r="E10697" s="32">
        <f t="shared" si="501"/>
        <v>45651</v>
      </c>
      <c r="F10697" s="51">
        <f t="shared" si="502"/>
        <v>0.47916666666666669</v>
      </c>
      <c r="G10697" s="33">
        <f t="shared" si="503"/>
        <v>45651.479166666664</v>
      </c>
    </row>
    <row r="10698" spans="1:7" x14ac:dyDescent="0.45">
      <c r="A10698">
        <v>0</v>
      </c>
      <c r="B10698">
        <v>0</v>
      </c>
      <c r="C10698" t="s">
        <v>10029</v>
      </c>
      <c r="D10698" t="s">
        <v>10030</v>
      </c>
      <c r="E10698" s="32">
        <f t="shared" si="501"/>
        <v>45651</v>
      </c>
      <c r="F10698" s="51">
        <f t="shared" si="502"/>
        <v>0.5</v>
      </c>
      <c r="G10698" s="33">
        <f t="shared" si="503"/>
        <v>45651.5</v>
      </c>
    </row>
    <row r="10699" spans="1:7" x14ac:dyDescent="0.45">
      <c r="A10699">
        <v>0</v>
      </c>
      <c r="B10699">
        <v>0</v>
      </c>
      <c r="C10699" t="s">
        <v>10030</v>
      </c>
      <c r="D10699" t="s">
        <v>10031</v>
      </c>
      <c r="E10699" s="32">
        <f t="shared" si="501"/>
        <v>45651</v>
      </c>
      <c r="F10699" s="51">
        <f t="shared" si="502"/>
        <v>0.52083333333333337</v>
      </c>
      <c r="G10699" s="33">
        <f t="shared" si="503"/>
        <v>45651.520833333336</v>
      </c>
    </row>
    <row r="10700" spans="1:7" x14ac:dyDescent="0.45">
      <c r="A10700">
        <v>0</v>
      </c>
      <c r="B10700">
        <v>0</v>
      </c>
      <c r="C10700" t="s">
        <v>10031</v>
      </c>
      <c r="D10700" t="s">
        <v>10032</v>
      </c>
      <c r="E10700" s="32">
        <f t="shared" si="501"/>
        <v>45651</v>
      </c>
      <c r="F10700" s="51">
        <f t="shared" si="502"/>
        <v>0.54166666666666663</v>
      </c>
      <c r="G10700" s="33">
        <f t="shared" si="503"/>
        <v>45651.541666666664</v>
      </c>
    </row>
    <row r="10701" spans="1:7" x14ac:dyDescent="0.45">
      <c r="A10701">
        <v>0</v>
      </c>
      <c r="B10701">
        <v>0</v>
      </c>
      <c r="C10701" t="s">
        <v>10032</v>
      </c>
      <c r="D10701" t="s">
        <v>10033</v>
      </c>
      <c r="E10701" s="32">
        <f t="shared" si="501"/>
        <v>45651</v>
      </c>
      <c r="F10701" s="51">
        <f t="shared" si="502"/>
        <v>0.5625</v>
      </c>
      <c r="G10701" s="33">
        <f t="shared" si="503"/>
        <v>45651.5625</v>
      </c>
    </row>
    <row r="10702" spans="1:7" x14ac:dyDescent="0.45">
      <c r="A10702">
        <v>0</v>
      </c>
      <c r="B10702">
        <v>0</v>
      </c>
      <c r="C10702" t="s">
        <v>10033</v>
      </c>
      <c r="D10702" t="s">
        <v>10034</v>
      </c>
      <c r="E10702" s="32">
        <f t="shared" si="501"/>
        <v>45651</v>
      </c>
      <c r="F10702" s="51">
        <f t="shared" si="502"/>
        <v>0.58333333333333337</v>
      </c>
      <c r="G10702" s="33">
        <f t="shared" si="503"/>
        <v>45651.583333333336</v>
      </c>
    </row>
    <row r="10703" spans="1:7" x14ac:dyDescent="0.45">
      <c r="A10703">
        <v>0</v>
      </c>
      <c r="B10703">
        <v>0</v>
      </c>
      <c r="C10703" t="s">
        <v>10034</v>
      </c>
      <c r="D10703" t="s">
        <v>10035</v>
      </c>
      <c r="E10703" s="32">
        <f t="shared" si="501"/>
        <v>45651</v>
      </c>
      <c r="F10703" s="51">
        <f t="shared" si="502"/>
        <v>0.60416666666666663</v>
      </c>
      <c r="G10703" s="33">
        <f t="shared" si="503"/>
        <v>45651.604166666664</v>
      </c>
    </row>
    <row r="10704" spans="1:7" x14ac:dyDescent="0.45">
      <c r="A10704">
        <v>0</v>
      </c>
      <c r="B10704">
        <v>0</v>
      </c>
      <c r="C10704" t="s">
        <v>10035</v>
      </c>
      <c r="D10704" t="s">
        <v>10036</v>
      </c>
      <c r="E10704" s="32">
        <f t="shared" si="501"/>
        <v>45651</v>
      </c>
      <c r="F10704" s="51">
        <f t="shared" si="502"/>
        <v>0.625</v>
      </c>
      <c r="G10704" s="33">
        <f t="shared" si="503"/>
        <v>45651.625</v>
      </c>
    </row>
    <row r="10705" spans="1:7" x14ac:dyDescent="0.45">
      <c r="A10705">
        <v>0</v>
      </c>
      <c r="B10705">
        <v>0</v>
      </c>
      <c r="C10705" t="s">
        <v>10036</v>
      </c>
      <c r="D10705" t="s">
        <v>10037</v>
      </c>
      <c r="E10705" s="32">
        <f t="shared" si="501"/>
        <v>45651</v>
      </c>
      <c r="F10705" s="51">
        <f t="shared" si="502"/>
        <v>0.64583333333333337</v>
      </c>
      <c r="G10705" s="33">
        <f t="shared" si="503"/>
        <v>45651.645833333336</v>
      </c>
    </row>
    <row r="10706" spans="1:7" x14ac:dyDescent="0.45">
      <c r="A10706">
        <v>0</v>
      </c>
      <c r="B10706">
        <v>0</v>
      </c>
      <c r="C10706" t="s">
        <v>10037</v>
      </c>
      <c r="D10706" t="s">
        <v>10038</v>
      </c>
      <c r="E10706" s="32">
        <f t="shared" si="501"/>
        <v>45651</v>
      </c>
      <c r="F10706" s="51">
        <f t="shared" si="502"/>
        <v>0.66666666666666663</v>
      </c>
      <c r="G10706" s="33">
        <f t="shared" si="503"/>
        <v>45651.666666666664</v>
      </c>
    </row>
    <row r="10707" spans="1:7" x14ac:dyDescent="0.45">
      <c r="A10707">
        <v>0</v>
      </c>
      <c r="B10707">
        <v>0</v>
      </c>
      <c r="C10707" t="s">
        <v>10038</v>
      </c>
      <c r="D10707" t="s">
        <v>10039</v>
      </c>
      <c r="E10707" s="32">
        <f t="shared" si="501"/>
        <v>45651</v>
      </c>
      <c r="F10707" s="51">
        <f t="shared" si="502"/>
        <v>0.6875</v>
      </c>
      <c r="G10707" s="33">
        <f t="shared" si="503"/>
        <v>45651.6875</v>
      </c>
    </row>
    <row r="10708" spans="1:7" x14ac:dyDescent="0.45">
      <c r="A10708">
        <v>0</v>
      </c>
      <c r="B10708">
        <v>0</v>
      </c>
      <c r="C10708" t="s">
        <v>10039</v>
      </c>
      <c r="D10708" t="s">
        <v>10040</v>
      </c>
      <c r="E10708" s="32">
        <f t="shared" si="501"/>
        <v>45651</v>
      </c>
      <c r="F10708" s="51">
        <f t="shared" si="502"/>
        <v>0.70833333333333337</v>
      </c>
      <c r="G10708" s="33">
        <f t="shared" si="503"/>
        <v>45651.708333333336</v>
      </c>
    </row>
    <row r="10709" spans="1:7" x14ac:dyDescent="0.45">
      <c r="A10709">
        <v>0</v>
      </c>
      <c r="B10709">
        <v>0</v>
      </c>
      <c r="C10709" t="s">
        <v>10040</v>
      </c>
      <c r="D10709" t="s">
        <v>10041</v>
      </c>
      <c r="E10709" s="32">
        <f t="shared" si="501"/>
        <v>45651</v>
      </c>
      <c r="F10709" s="51">
        <f t="shared" si="502"/>
        <v>0.72916666666666663</v>
      </c>
      <c r="G10709" s="33">
        <f t="shared" si="503"/>
        <v>45651.729166666664</v>
      </c>
    </row>
    <row r="10710" spans="1:7" x14ac:dyDescent="0.45">
      <c r="A10710">
        <v>0</v>
      </c>
      <c r="B10710">
        <v>0</v>
      </c>
      <c r="C10710" t="s">
        <v>10041</v>
      </c>
      <c r="D10710" t="s">
        <v>10042</v>
      </c>
      <c r="E10710" s="32">
        <f t="shared" si="501"/>
        <v>45651</v>
      </c>
      <c r="F10710" s="51">
        <f t="shared" si="502"/>
        <v>0.75</v>
      </c>
      <c r="G10710" s="33">
        <f t="shared" si="503"/>
        <v>45651.75</v>
      </c>
    </row>
    <row r="10711" spans="1:7" x14ac:dyDescent="0.45">
      <c r="A10711">
        <v>0</v>
      </c>
      <c r="B10711">
        <v>0</v>
      </c>
      <c r="C10711" t="s">
        <v>10042</v>
      </c>
      <c r="D10711" t="s">
        <v>10043</v>
      </c>
      <c r="E10711" s="32">
        <f t="shared" si="501"/>
        <v>45651</v>
      </c>
      <c r="F10711" s="51">
        <f t="shared" si="502"/>
        <v>0.77083333333333337</v>
      </c>
      <c r="G10711" s="33">
        <f t="shared" si="503"/>
        <v>45651.770833333336</v>
      </c>
    </row>
    <row r="10712" spans="1:7" x14ac:dyDescent="0.45">
      <c r="A10712">
        <v>0</v>
      </c>
      <c r="B10712">
        <v>0</v>
      </c>
      <c r="C10712" t="s">
        <v>10043</v>
      </c>
      <c r="D10712" t="s">
        <v>10044</v>
      </c>
      <c r="E10712" s="32">
        <f t="shared" si="501"/>
        <v>45651</v>
      </c>
      <c r="F10712" s="51">
        <f t="shared" si="502"/>
        <v>0.79166666666666663</v>
      </c>
      <c r="G10712" s="33">
        <f t="shared" si="503"/>
        <v>45651.791666666664</v>
      </c>
    </row>
    <row r="10713" spans="1:7" x14ac:dyDescent="0.45">
      <c r="A10713">
        <v>0</v>
      </c>
      <c r="B10713">
        <v>0</v>
      </c>
      <c r="C10713" t="s">
        <v>10044</v>
      </c>
      <c r="D10713" t="s">
        <v>10045</v>
      </c>
      <c r="E10713" s="32">
        <f t="shared" si="501"/>
        <v>45651</v>
      </c>
      <c r="F10713" s="51">
        <f t="shared" si="502"/>
        <v>0.8125</v>
      </c>
      <c r="G10713" s="33">
        <f t="shared" si="503"/>
        <v>45651.8125</v>
      </c>
    </row>
    <row r="10714" spans="1:7" x14ac:dyDescent="0.45">
      <c r="A10714">
        <v>0</v>
      </c>
      <c r="B10714">
        <v>0</v>
      </c>
      <c r="C10714" t="s">
        <v>10045</v>
      </c>
      <c r="D10714" t="s">
        <v>10046</v>
      </c>
      <c r="E10714" s="32">
        <f t="shared" si="501"/>
        <v>45651</v>
      </c>
      <c r="F10714" s="51">
        <f t="shared" si="502"/>
        <v>0.83333333333333337</v>
      </c>
      <c r="G10714" s="33">
        <f t="shared" si="503"/>
        <v>45651.833333333336</v>
      </c>
    </row>
    <row r="10715" spans="1:7" x14ac:dyDescent="0.45">
      <c r="A10715">
        <v>0</v>
      </c>
      <c r="B10715">
        <v>0</v>
      </c>
      <c r="C10715" t="s">
        <v>10046</v>
      </c>
      <c r="D10715" t="s">
        <v>10047</v>
      </c>
      <c r="E10715" s="32">
        <f t="shared" si="501"/>
        <v>45651</v>
      </c>
      <c r="F10715" s="51">
        <f t="shared" si="502"/>
        <v>0.85416666666666663</v>
      </c>
      <c r="G10715" s="33">
        <f t="shared" si="503"/>
        <v>45651.854166666664</v>
      </c>
    </row>
    <row r="10716" spans="1:7" x14ac:dyDescent="0.45">
      <c r="A10716">
        <v>0</v>
      </c>
      <c r="B10716">
        <v>0</v>
      </c>
      <c r="C10716" t="s">
        <v>10047</v>
      </c>
      <c r="D10716" t="s">
        <v>10048</v>
      </c>
      <c r="E10716" s="32">
        <f t="shared" si="501"/>
        <v>45651</v>
      </c>
      <c r="F10716" s="51">
        <f t="shared" si="502"/>
        <v>0.875</v>
      </c>
      <c r="G10716" s="33">
        <f t="shared" si="503"/>
        <v>45651.875</v>
      </c>
    </row>
    <row r="10717" spans="1:7" x14ac:dyDescent="0.45">
      <c r="A10717">
        <v>0</v>
      </c>
      <c r="B10717">
        <v>0</v>
      </c>
      <c r="C10717" t="s">
        <v>10048</v>
      </c>
      <c r="D10717" t="s">
        <v>10049</v>
      </c>
      <c r="E10717" s="32">
        <f t="shared" si="501"/>
        <v>45651</v>
      </c>
      <c r="F10717" s="51">
        <f t="shared" si="502"/>
        <v>0.89583333333333337</v>
      </c>
      <c r="G10717" s="33">
        <f t="shared" si="503"/>
        <v>45651.895833333336</v>
      </c>
    </row>
    <row r="10718" spans="1:7" x14ac:dyDescent="0.45">
      <c r="A10718">
        <v>0</v>
      </c>
      <c r="B10718">
        <v>0</v>
      </c>
      <c r="C10718" t="s">
        <v>10049</v>
      </c>
      <c r="D10718" t="s">
        <v>10050</v>
      </c>
      <c r="E10718" s="32">
        <f t="shared" si="501"/>
        <v>45651</v>
      </c>
      <c r="F10718" s="51">
        <f t="shared" si="502"/>
        <v>0.91666666666666663</v>
      </c>
      <c r="G10718" s="33">
        <f t="shared" si="503"/>
        <v>45651.916666666664</v>
      </c>
    </row>
    <row r="10719" spans="1:7" x14ac:dyDescent="0.45">
      <c r="A10719">
        <v>0</v>
      </c>
      <c r="B10719">
        <v>0</v>
      </c>
      <c r="C10719" t="s">
        <v>10050</v>
      </c>
      <c r="D10719" t="s">
        <v>10051</v>
      </c>
      <c r="E10719" s="32">
        <f t="shared" si="501"/>
        <v>45651</v>
      </c>
      <c r="F10719" s="51">
        <f t="shared" si="502"/>
        <v>0.9375</v>
      </c>
      <c r="G10719" s="33">
        <f t="shared" si="503"/>
        <v>45651.9375</v>
      </c>
    </row>
    <row r="10720" spans="1:7" x14ac:dyDescent="0.45">
      <c r="A10720">
        <v>0</v>
      </c>
      <c r="B10720">
        <v>0</v>
      </c>
      <c r="C10720" t="s">
        <v>10051</v>
      </c>
      <c r="D10720" t="s">
        <v>10052</v>
      </c>
      <c r="E10720" s="32">
        <f t="shared" si="501"/>
        <v>45651</v>
      </c>
      <c r="F10720" s="51">
        <f t="shared" si="502"/>
        <v>0.95833333333333337</v>
      </c>
      <c r="G10720" s="33">
        <f t="shared" si="503"/>
        <v>45651.958333333336</v>
      </c>
    </row>
    <row r="10721" spans="1:7" x14ac:dyDescent="0.45">
      <c r="A10721">
        <v>0</v>
      </c>
      <c r="B10721">
        <v>0</v>
      </c>
      <c r="C10721" t="s">
        <v>10052</v>
      </c>
      <c r="D10721" t="s">
        <v>10053</v>
      </c>
      <c r="E10721" s="32">
        <f t="shared" si="501"/>
        <v>45651</v>
      </c>
      <c r="F10721" s="51">
        <f t="shared" si="502"/>
        <v>0.97916666666666663</v>
      </c>
      <c r="G10721" s="33">
        <f t="shared" si="503"/>
        <v>45651.979166666664</v>
      </c>
    </row>
    <row r="10722" spans="1:7" x14ac:dyDescent="0.45">
      <c r="A10722">
        <v>0</v>
      </c>
      <c r="B10722">
        <v>0</v>
      </c>
      <c r="C10722" t="s">
        <v>10053</v>
      </c>
      <c r="D10722" t="s">
        <v>10054</v>
      </c>
      <c r="E10722" s="32">
        <f t="shared" si="501"/>
        <v>45652</v>
      </c>
      <c r="F10722" s="51">
        <f t="shared" si="502"/>
        <v>0</v>
      </c>
      <c r="G10722" s="33">
        <f t="shared" si="503"/>
        <v>45652</v>
      </c>
    </row>
    <row r="10723" spans="1:7" x14ac:dyDescent="0.45">
      <c r="A10723">
        <v>0</v>
      </c>
      <c r="B10723">
        <v>0</v>
      </c>
      <c r="C10723" t="s">
        <v>10054</v>
      </c>
      <c r="D10723" t="s">
        <v>10055</v>
      </c>
      <c r="E10723" s="32">
        <f t="shared" si="501"/>
        <v>45652</v>
      </c>
      <c r="F10723" s="51">
        <f t="shared" si="502"/>
        <v>2.0833333333333332E-2</v>
      </c>
      <c r="G10723" s="33">
        <f t="shared" si="503"/>
        <v>45652.020833333336</v>
      </c>
    </row>
    <row r="10724" spans="1:7" x14ac:dyDescent="0.45">
      <c r="A10724">
        <v>0</v>
      </c>
      <c r="B10724">
        <v>0</v>
      </c>
      <c r="C10724" t="s">
        <v>10055</v>
      </c>
      <c r="D10724" t="s">
        <v>10056</v>
      </c>
      <c r="E10724" s="32">
        <f t="shared" si="501"/>
        <v>45652</v>
      </c>
      <c r="F10724" s="51">
        <f t="shared" si="502"/>
        <v>4.1666666666666664E-2</v>
      </c>
      <c r="G10724" s="33">
        <f t="shared" si="503"/>
        <v>45652.041666666664</v>
      </c>
    </row>
    <row r="10725" spans="1:7" x14ac:dyDescent="0.45">
      <c r="A10725">
        <v>0</v>
      </c>
      <c r="B10725">
        <v>0</v>
      </c>
      <c r="C10725" t="s">
        <v>10056</v>
      </c>
      <c r="D10725" t="s">
        <v>10057</v>
      </c>
      <c r="E10725" s="32">
        <f t="shared" si="501"/>
        <v>45652</v>
      </c>
      <c r="F10725" s="51">
        <f t="shared" si="502"/>
        <v>6.25E-2</v>
      </c>
      <c r="G10725" s="33">
        <f t="shared" si="503"/>
        <v>45652.0625</v>
      </c>
    </row>
    <row r="10726" spans="1:7" x14ac:dyDescent="0.45">
      <c r="A10726">
        <v>0</v>
      </c>
      <c r="B10726">
        <v>0</v>
      </c>
      <c r="C10726" t="s">
        <v>10057</v>
      </c>
      <c r="D10726" t="s">
        <v>10058</v>
      </c>
      <c r="E10726" s="32">
        <f t="shared" si="501"/>
        <v>45652</v>
      </c>
      <c r="F10726" s="51">
        <f t="shared" si="502"/>
        <v>8.3333333333333329E-2</v>
      </c>
      <c r="G10726" s="33">
        <f t="shared" si="503"/>
        <v>45652.083333333336</v>
      </c>
    </row>
    <row r="10727" spans="1:7" x14ac:dyDescent="0.45">
      <c r="A10727">
        <v>0</v>
      </c>
      <c r="B10727">
        <v>0</v>
      </c>
      <c r="C10727" t="s">
        <v>10058</v>
      </c>
      <c r="D10727" t="s">
        <v>10059</v>
      </c>
      <c r="E10727" s="32">
        <f t="shared" si="501"/>
        <v>45652</v>
      </c>
      <c r="F10727" s="51">
        <f t="shared" si="502"/>
        <v>0.10416666666666667</v>
      </c>
      <c r="G10727" s="33">
        <f t="shared" si="503"/>
        <v>45652.104166666664</v>
      </c>
    </row>
    <row r="10728" spans="1:7" x14ac:dyDescent="0.45">
      <c r="A10728">
        <v>0</v>
      </c>
      <c r="B10728">
        <v>0</v>
      </c>
      <c r="C10728" t="s">
        <v>10059</v>
      </c>
      <c r="D10728" t="s">
        <v>10060</v>
      </c>
      <c r="E10728" s="32">
        <f t="shared" si="501"/>
        <v>45652</v>
      </c>
      <c r="F10728" s="51">
        <f t="shared" si="502"/>
        <v>0.125</v>
      </c>
      <c r="G10728" s="33">
        <f t="shared" si="503"/>
        <v>45652.125</v>
      </c>
    </row>
    <row r="10729" spans="1:7" x14ac:dyDescent="0.45">
      <c r="A10729">
        <v>0</v>
      </c>
      <c r="B10729">
        <v>0</v>
      </c>
      <c r="C10729" t="s">
        <v>10060</v>
      </c>
      <c r="D10729" t="s">
        <v>10061</v>
      </c>
      <c r="E10729" s="32">
        <f t="shared" si="501"/>
        <v>45652</v>
      </c>
      <c r="F10729" s="51">
        <f t="shared" si="502"/>
        <v>0.14583333333333334</v>
      </c>
      <c r="G10729" s="33">
        <f t="shared" si="503"/>
        <v>45652.145833333336</v>
      </c>
    </row>
    <row r="10730" spans="1:7" x14ac:dyDescent="0.45">
      <c r="A10730">
        <v>0</v>
      </c>
      <c r="B10730">
        <v>0</v>
      </c>
      <c r="C10730" t="s">
        <v>10061</v>
      </c>
      <c r="D10730" t="s">
        <v>10062</v>
      </c>
      <c r="E10730" s="32">
        <f t="shared" si="501"/>
        <v>45652</v>
      </c>
      <c r="F10730" s="51">
        <f t="shared" si="502"/>
        <v>0.16666666666666666</v>
      </c>
      <c r="G10730" s="33">
        <f t="shared" si="503"/>
        <v>45652.166666666664</v>
      </c>
    </row>
    <row r="10731" spans="1:7" x14ac:dyDescent="0.45">
      <c r="A10731">
        <v>0</v>
      </c>
      <c r="B10731">
        <v>0</v>
      </c>
      <c r="C10731" t="s">
        <v>10062</v>
      </c>
      <c r="D10731" t="s">
        <v>10063</v>
      </c>
      <c r="E10731" s="32">
        <f t="shared" si="501"/>
        <v>45652</v>
      </c>
      <c r="F10731" s="51">
        <f t="shared" si="502"/>
        <v>0.1875</v>
      </c>
      <c r="G10731" s="33">
        <f t="shared" si="503"/>
        <v>45652.1875</v>
      </c>
    </row>
    <row r="10732" spans="1:7" x14ac:dyDescent="0.45">
      <c r="A10732">
        <v>0</v>
      </c>
      <c r="B10732">
        <v>0</v>
      </c>
      <c r="C10732" t="s">
        <v>10063</v>
      </c>
      <c r="D10732" t="s">
        <v>10064</v>
      </c>
      <c r="E10732" s="32">
        <f t="shared" si="501"/>
        <v>45652</v>
      </c>
      <c r="F10732" s="51">
        <f t="shared" si="502"/>
        <v>0.20833333333333334</v>
      </c>
      <c r="G10732" s="33">
        <f t="shared" si="503"/>
        <v>45652.208333333336</v>
      </c>
    </row>
    <row r="10733" spans="1:7" x14ac:dyDescent="0.45">
      <c r="A10733">
        <v>0</v>
      </c>
      <c r="B10733">
        <v>0</v>
      </c>
      <c r="C10733" t="s">
        <v>10064</v>
      </c>
      <c r="D10733" t="s">
        <v>10065</v>
      </c>
      <c r="E10733" s="32">
        <f t="shared" si="501"/>
        <v>45652</v>
      </c>
      <c r="F10733" s="51">
        <f t="shared" si="502"/>
        <v>0.22916666666666666</v>
      </c>
      <c r="G10733" s="33">
        <f t="shared" si="503"/>
        <v>45652.229166666664</v>
      </c>
    </row>
    <row r="10734" spans="1:7" x14ac:dyDescent="0.45">
      <c r="A10734">
        <v>0</v>
      </c>
      <c r="B10734">
        <v>0</v>
      </c>
      <c r="C10734" t="s">
        <v>10065</v>
      </c>
      <c r="D10734" t="s">
        <v>10066</v>
      </c>
      <c r="E10734" s="32">
        <f t="shared" si="501"/>
        <v>45652</v>
      </c>
      <c r="F10734" s="51">
        <f t="shared" si="502"/>
        <v>0.25</v>
      </c>
      <c r="G10734" s="33">
        <f t="shared" si="503"/>
        <v>45652.25</v>
      </c>
    </row>
    <row r="10735" spans="1:7" x14ac:dyDescent="0.45">
      <c r="A10735">
        <v>0</v>
      </c>
      <c r="B10735">
        <v>0</v>
      </c>
      <c r="C10735" t="s">
        <v>10066</v>
      </c>
      <c r="D10735" t="s">
        <v>10067</v>
      </c>
      <c r="E10735" s="32">
        <f t="shared" si="501"/>
        <v>45652</v>
      </c>
      <c r="F10735" s="51">
        <f t="shared" si="502"/>
        <v>0.27083333333333331</v>
      </c>
      <c r="G10735" s="33">
        <f t="shared" si="503"/>
        <v>45652.270833333336</v>
      </c>
    </row>
    <row r="10736" spans="1:7" x14ac:dyDescent="0.45">
      <c r="A10736">
        <v>0</v>
      </c>
      <c r="B10736">
        <v>0</v>
      </c>
      <c r="C10736" t="s">
        <v>10067</v>
      </c>
      <c r="D10736" t="s">
        <v>10068</v>
      </c>
      <c r="E10736" s="32">
        <f t="shared" si="501"/>
        <v>45652</v>
      </c>
      <c r="F10736" s="51">
        <f t="shared" si="502"/>
        <v>0.29166666666666669</v>
      </c>
      <c r="G10736" s="33">
        <f t="shared" si="503"/>
        <v>45652.291666666664</v>
      </c>
    </row>
    <row r="10737" spans="1:7" x14ac:dyDescent="0.45">
      <c r="A10737">
        <v>0</v>
      </c>
      <c r="B10737">
        <v>0</v>
      </c>
      <c r="C10737" t="s">
        <v>10068</v>
      </c>
      <c r="D10737" t="s">
        <v>10069</v>
      </c>
      <c r="E10737" s="32">
        <f t="shared" si="501"/>
        <v>45652</v>
      </c>
      <c r="F10737" s="51">
        <f t="shared" si="502"/>
        <v>0.3125</v>
      </c>
      <c r="G10737" s="33">
        <f t="shared" si="503"/>
        <v>45652.3125</v>
      </c>
    </row>
    <row r="10738" spans="1:7" x14ac:dyDescent="0.45">
      <c r="A10738">
        <v>0</v>
      </c>
      <c r="B10738">
        <v>0</v>
      </c>
      <c r="C10738" t="s">
        <v>10069</v>
      </c>
      <c r="D10738" t="s">
        <v>10070</v>
      </c>
      <c r="E10738" s="32">
        <f t="shared" si="501"/>
        <v>45652</v>
      </c>
      <c r="F10738" s="51">
        <f t="shared" si="502"/>
        <v>0.33333333333333331</v>
      </c>
      <c r="G10738" s="33">
        <f t="shared" si="503"/>
        <v>45652.333333333336</v>
      </c>
    </row>
    <row r="10739" spans="1:7" x14ac:dyDescent="0.45">
      <c r="A10739">
        <v>0</v>
      </c>
      <c r="B10739">
        <v>0</v>
      </c>
      <c r="C10739" t="s">
        <v>10070</v>
      </c>
      <c r="D10739" t="s">
        <v>10071</v>
      </c>
      <c r="E10739" s="32">
        <f t="shared" si="501"/>
        <v>45652</v>
      </c>
      <c r="F10739" s="51">
        <f t="shared" si="502"/>
        <v>0.35416666666666669</v>
      </c>
      <c r="G10739" s="33">
        <f t="shared" si="503"/>
        <v>45652.354166666664</v>
      </c>
    </row>
    <row r="10740" spans="1:7" x14ac:dyDescent="0.45">
      <c r="A10740">
        <v>0</v>
      </c>
      <c r="B10740">
        <v>0</v>
      </c>
      <c r="C10740" t="s">
        <v>10071</v>
      </c>
      <c r="D10740" t="s">
        <v>10072</v>
      </c>
      <c r="E10740" s="32">
        <f t="shared" si="501"/>
        <v>45652</v>
      </c>
      <c r="F10740" s="51">
        <f t="shared" si="502"/>
        <v>0.375</v>
      </c>
      <c r="G10740" s="33">
        <f t="shared" si="503"/>
        <v>45652.375</v>
      </c>
    </row>
    <row r="10741" spans="1:7" x14ac:dyDescent="0.45">
      <c r="A10741">
        <v>0</v>
      </c>
      <c r="B10741">
        <v>0</v>
      </c>
      <c r="C10741" t="s">
        <v>10072</v>
      </c>
      <c r="D10741" t="s">
        <v>10073</v>
      </c>
      <c r="E10741" s="32">
        <f t="shared" si="501"/>
        <v>45652</v>
      </c>
      <c r="F10741" s="51">
        <f t="shared" si="502"/>
        <v>0.39583333333333331</v>
      </c>
      <c r="G10741" s="33">
        <f t="shared" si="503"/>
        <v>45652.395833333336</v>
      </c>
    </row>
    <row r="10742" spans="1:7" x14ac:dyDescent="0.45">
      <c r="A10742">
        <v>0</v>
      </c>
      <c r="B10742">
        <v>0</v>
      </c>
      <c r="C10742" t="s">
        <v>10073</v>
      </c>
      <c r="D10742" t="s">
        <v>10074</v>
      </c>
      <c r="E10742" s="32">
        <f t="shared" si="501"/>
        <v>45652</v>
      </c>
      <c r="F10742" s="51">
        <f t="shared" si="502"/>
        <v>0.41666666666666669</v>
      </c>
      <c r="G10742" s="33">
        <f t="shared" si="503"/>
        <v>45652.416666666664</v>
      </c>
    </row>
    <row r="10743" spans="1:7" x14ac:dyDescent="0.45">
      <c r="A10743">
        <v>0</v>
      </c>
      <c r="B10743">
        <v>0</v>
      </c>
      <c r="C10743" t="s">
        <v>10074</v>
      </c>
      <c r="D10743" t="s">
        <v>10075</v>
      </c>
      <c r="E10743" s="32">
        <f t="shared" si="501"/>
        <v>45652</v>
      </c>
      <c r="F10743" s="51">
        <f t="shared" si="502"/>
        <v>0.4375</v>
      </c>
      <c r="G10743" s="33">
        <f t="shared" si="503"/>
        <v>45652.4375</v>
      </c>
    </row>
    <row r="10744" spans="1:7" x14ac:dyDescent="0.45">
      <c r="A10744">
        <v>0</v>
      </c>
      <c r="B10744">
        <v>0</v>
      </c>
      <c r="C10744" t="s">
        <v>10075</v>
      </c>
      <c r="D10744" t="s">
        <v>10076</v>
      </c>
      <c r="E10744" s="32">
        <f t="shared" si="501"/>
        <v>45652</v>
      </c>
      <c r="F10744" s="51">
        <f t="shared" si="502"/>
        <v>0.45833333333333331</v>
      </c>
      <c r="G10744" s="33">
        <f t="shared" si="503"/>
        <v>45652.458333333336</v>
      </c>
    </row>
    <row r="10745" spans="1:7" x14ac:dyDescent="0.45">
      <c r="A10745">
        <v>0</v>
      </c>
      <c r="B10745">
        <v>0</v>
      </c>
      <c r="C10745" t="s">
        <v>10076</v>
      </c>
      <c r="D10745" t="s">
        <v>10077</v>
      </c>
      <c r="E10745" s="32">
        <f t="shared" si="501"/>
        <v>45652</v>
      </c>
      <c r="F10745" s="51">
        <f t="shared" si="502"/>
        <v>0.47916666666666669</v>
      </c>
      <c r="G10745" s="33">
        <f t="shared" si="503"/>
        <v>45652.479166666664</v>
      </c>
    </row>
    <row r="10746" spans="1:7" x14ac:dyDescent="0.45">
      <c r="A10746">
        <v>0</v>
      </c>
      <c r="B10746">
        <v>0</v>
      </c>
      <c r="C10746" t="s">
        <v>10077</v>
      </c>
      <c r="D10746" t="s">
        <v>10078</v>
      </c>
      <c r="E10746" s="32">
        <f t="shared" si="501"/>
        <v>45652</v>
      </c>
      <c r="F10746" s="51">
        <f t="shared" si="502"/>
        <v>0.5</v>
      </c>
      <c r="G10746" s="33">
        <f t="shared" si="503"/>
        <v>45652.5</v>
      </c>
    </row>
    <row r="10747" spans="1:7" x14ac:dyDescent="0.45">
      <c r="A10747">
        <v>0</v>
      </c>
      <c r="B10747">
        <v>0</v>
      </c>
      <c r="C10747" t="s">
        <v>10078</v>
      </c>
      <c r="D10747" t="s">
        <v>10079</v>
      </c>
      <c r="E10747" s="32">
        <f t="shared" si="501"/>
        <v>45652</v>
      </c>
      <c r="F10747" s="51">
        <f t="shared" si="502"/>
        <v>0.52083333333333337</v>
      </c>
      <c r="G10747" s="33">
        <f t="shared" si="503"/>
        <v>45652.520833333336</v>
      </c>
    </row>
    <row r="10748" spans="1:7" x14ac:dyDescent="0.45">
      <c r="A10748">
        <v>0</v>
      </c>
      <c r="B10748">
        <v>0</v>
      </c>
      <c r="C10748" t="s">
        <v>10079</v>
      </c>
      <c r="D10748" t="s">
        <v>10080</v>
      </c>
      <c r="E10748" s="32">
        <f t="shared" si="501"/>
        <v>45652</v>
      </c>
      <c r="F10748" s="51">
        <f t="shared" si="502"/>
        <v>0.54166666666666663</v>
      </c>
      <c r="G10748" s="33">
        <f t="shared" si="503"/>
        <v>45652.541666666664</v>
      </c>
    </row>
    <row r="10749" spans="1:7" x14ac:dyDescent="0.45">
      <c r="A10749">
        <v>0</v>
      </c>
      <c r="B10749">
        <v>0</v>
      </c>
      <c r="C10749" t="s">
        <v>10080</v>
      </c>
      <c r="D10749" t="s">
        <v>10081</v>
      </c>
      <c r="E10749" s="32">
        <f t="shared" si="501"/>
        <v>45652</v>
      </c>
      <c r="F10749" s="51">
        <f t="shared" si="502"/>
        <v>0.5625</v>
      </c>
      <c r="G10749" s="33">
        <f t="shared" si="503"/>
        <v>45652.5625</v>
      </c>
    </row>
    <row r="10750" spans="1:7" x14ac:dyDescent="0.45">
      <c r="A10750">
        <v>0</v>
      </c>
      <c r="B10750">
        <v>0</v>
      </c>
      <c r="C10750" t="s">
        <v>10081</v>
      </c>
      <c r="D10750" t="s">
        <v>10082</v>
      </c>
      <c r="E10750" s="32">
        <f t="shared" si="501"/>
        <v>45652</v>
      </c>
      <c r="F10750" s="51">
        <f t="shared" si="502"/>
        <v>0.58333333333333337</v>
      </c>
      <c r="G10750" s="33">
        <f t="shared" si="503"/>
        <v>45652.583333333336</v>
      </c>
    </row>
    <row r="10751" spans="1:7" x14ac:dyDescent="0.45">
      <c r="A10751">
        <v>0</v>
      </c>
      <c r="B10751">
        <v>0</v>
      </c>
      <c r="C10751" t="s">
        <v>10082</v>
      </c>
      <c r="D10751" t="s">
        <v>10083</v>
      </c>
      <c r="E10751" s="32">
        <f t="shared" si="501"/>
        <v>45652</v>
      </c>
      <c r="F10751" s="51">
        <f t="shared" si="502"/>
        <v>0.60416666666666663</v>
      </c>
      <c r="G10751" s="33">
        <f t="shared" si="503"/>
        <v>45652.604166666664</v>
      </c>
    </row>
    <row r="10752" spans="1:7" x14ac:dyDescent="0.45">
      <c r="A10752">
        <v>0</v>
      </c>
      <c r="B10752">
        <v>0</v>
      </c>
      <c r="C10752" t="s">
        <v>10083</v>
      </c>
      <c r="D10752" t="s">
        <v>10084</v>
      </c>
      <c r="E10752" s="32">
        <f t="shared" si="501"/>
        <v>45652</v>
      </c>
      <c r="F10752" s="51">
        <f t="shared" si="502"/>
        <v>0.625</v>
      </c>
      <c r="G10752" s="33">
        <f t="shared" si="503"/>
        <v>45652.625</v>
      </c>
    </row>
    <row r="10753" spans="1:7" x14ac:dyDescent="0.45">
      <c r="A10753">
        <v>0</v>
      </c>
      <c r="B10753">
        <v>0</v>
      </c>
      <c r="C10753" t="s">
        <v>10084</v>
      </c>
      <c r="D10753" t="s">
        <v>10085</v>
      </c>
      <c r="E10753" s="32">
        <f t="shared" si="501"/>
        <v>45652</v>
      </c>
      <c r="F10753" s="51">
        <f t="shared" si="502"/>
        <v>0.64583333333333337</v>
      </c>
      <c r="G10753" s="33">
        <f t="shared" si="503"/>
        <v>45652.645833333336</v>
      </c>
    </row>
    <row r="10754" spans="1:7" x14ac:dyDescent="0.45">
      <c r="A10754">
        <v>0</v>
      </c>
      <c r="B10754">
        <v>0</v>
      </c>
      <c r="C10754" t="s">
        <v>10085</v>
      </c>
      <c r="D10754" t="s">
        <v>10086</v>
      </c>
      <c r="E10754" s="32">
        <f t="shared" si="501"/>
        <v>45652</v>
      </c>
      <c r="F10754" s="51">
        <f t="shared" si="502"/>
        <v>0.66666666666666663</v>
      </c>
      <c r="G10754" s="33">
        <f t="shared" si="503"/>
        <v>45652.666666666664</v>
      </c>
    </row>
    <row r="10755" spans="1:7" x14ac:dyDescent="0.45">
      <c r="A10755">
        <v>0</v>
      </c>
      <c r="B10755">
        <v>0</v>
      </c>
      <c r="C10755" t="s">
        <v>10086</v>
      </c>
      <c r="D10755" t="s">
        <v>10087</v>
      </c>
      <c r="E10755" s="32">
        <f t="shared" si="501"/>
        <v>45652</v>
      </c>
      <c r="F10755" s="51">
        <f t="shared" si="502"/>
        <v>0.6875</v>
      </c>
      <c r="G10755" s="33">
        <f t="shared" si="503"/>
        <v>45652.6875</v>
      </c>
    </row>
    <row r="10756" spans="1:7" x14ac:dyDescent="0.45">
      <c r="A10756">
        <v>0</v>
      </c>
      <c r="B10756">
        <v>0</v>
      </c>
      <c r="C10756" t="s">
        <v>10087</v>
      </c>
      <c r="D10756" t="s">
        <v>10088</v>
      </c>
      <c r="E10756" s="32">
        <f t="shared" ref="E10756:E10819" si="504">DATE(MID(C10756,2,4),MID(C10756,7,2),MID(C10756,10,2))</f>
        <v>45652</v>
      </c>
      <c r="F10756" s="51">
        <f t="shared" ref="F10756:F10819" si="505">TIME(MID(C10756,13,2),MID(C10756,16,2),0)</f>
        <v>0.70833333333333337</v>
      </c>
      <c r="G10756" s="33">
        <f t="shared" ref="G10756:G10819" si="506">E10756+F10756</f>
        <v>45652.708333333336</v>
      </c>
    </row>
    <row r="10757" spans="1:7" x14ac:dyDescent="0.45">
      <c r="A10757">
        <v>0</v>
      </c>
      <c r="B10757">
        <v>0</v>
      </c>
      <c r="C10757" t="s">
        <v>10088</v>
      </c>
      <c r="D10757" t="s">
        <v>10089</v>
      </c>
      <c r="E10757" s="32">
        <f t="shared" si="504"/>
        <v>45652</v>
      </c>
      <c r="F10757" s="51">
        <f t="shared" si="505"/>
        <v>0.72916666666666663</v>
      </c>
      <c r="G10757" s="33">
        <f t="shared" si="506"/>
        <v>45652.729166666664</v>
      </c>
    </row>
    <row r="10758" spans="1:7" x14ac:dyDescent="0.45">
      <c r="A10758">
        <v>0</v>
      </c>
      <c r="B10758">
        <v>0</v>
      </c>
      <c r="C10758" t="s">
        <v>10089</v>
      </c>
      <c r="D10758" t="s">
        <v>10090</v>
      </c>
      <c r="E10758" s="32">
        <f t="shared" si="504"/>
        <v>45652</v>
      </c>
      <c r="F10758" s="51">
        <f t="shared" si="505"/>
        <v>0.75</v>
      </c>
      <c r="G10758" s="33">
        <f t="shared" si="506"/>
        <v>45652.75</v>
      </c>
    </row>
    <row r="10759" spans="1:7" x14ac:dyDescent="0.45">
      <c r="A10759">
        <v>0</v>
      </c>
      <c r="B10759">
        <v>0</v>
      </c>
      <c r="C10759" t="s">
        <v>10090</v>
      </c>
      <c r="D10759" t="s">
        <v>10091</v>
      </c>
      <c r="E10759" s="32">
        <f t="shared" si="504"/>
        <v>45652</v>
      </c>
      <c r="F10759" s="51">
        <f t="shared" si="505"/>
        <v>0.77083333333333337</v>
      </c>
      <c r="G10759" s="33">
        <f t="shared" si="506"/>
        <v>45652.770833333336</v>
      </c>
    </row>
    <row r="10760" spans="1:7" x14ac:dyDescent="0.45">
      <c r="A10760">
        <v>0</v>
      </c>
      <c r="B10760">
        <v>0</v>
      </c>
      <c r="C10760" t="s">
        <v>10091</v>
      </c>
      <c r="D10760" t="s">
        <v>10092</v>
      </c>
      <c r="E10760" s="32">
        <f t="shared" si="504"/>
        <v>45652</v>
      </c>
      <c r="F10760" s="51">
        <f t="shared" si="505"/>
        <v>0.79166666666666663</v>
      </c>
      <c r="G10760" s="33">
        <f t="shared" si="506"/>
        <v>45652.791666666664</v>
      </c>
    </row>
    <row r="10761" spans="1:7" x14ac:dyDescent="0.45">
      <c r="A10761">
        <v>0</v>
      </c>
      <c r="B10761">
        <v>0</v>
      </c>
      <c r="C10761" t="s">
        <v>10092</v>
      </c>
      <c r="D10761" t="s">
        <v>10093</v>
      </c>
      <c r="E10761" s="32">
        <f t="shared" si="504"/>
        <v>45652</v>
      </c>
      <c r="F10761" s="51">
        <f t="shared" si="505"/>
        <v>0.8125</v>
      </c>
      <c r="G10761" s="33">
        <f t="shared" si="506"/>
        <v>45652.8125</v>
      </c>
    </row>
    <row r="10762" spans="1:7" x14ac:dyDescent="0.45">
      <c r="A10762">
        <v>0</v>
      </c>
      <c r="B10762">
        <v>0</v>
      </c>
      <c r="C10762" t="s">
        <v>10093</v>
      </c>
      <c r="D10762" t="s">
        <v>10094</v>
      </c>
      <c r="E10762" s="32">
        <f t="shared" si="504"/>
        <v>45652</v>
      </c>
      <c r="F10762" s="51">
        <f t="shared" si="505"/>
        <v>0.83333333333333337</v>
      </c>
      <c r="G10762" s="33">
        <f t="shared" si="506"/>
        <v>45652.833333333336</v>
      </c>
    </row>
    <row r="10763" spans="1:7" x14ac:dyDescent="0.45">
      <c r="A10763">
        <v>0</v>
      </c>
      <c r="B10763">
        <v>0</v>
      </c>
      <c r="C10763" t="s">
        <v>10094</v>
      </c>
      <c r="D10763" t="s">
        <v>10095</v>
      </c>
      <c r="E10763" s="32">
        <f t="shared" si="504"/>
        <v>45652</v>
      </c>
      <c r="F10763" s="51">
        <f t="shared" si="505"/>
        <v>0.85416666666666663</v>
      </c>
      <c r="G10763" s="33">
        <f t="shared" si="506"/>
        <v>45652.854166666664</v>
      </c>
    </row>
    <row r="10764" spans="1:7" x14ac:dyDescent="0.45">
      <c r="A10764">
        <v>0</v>
      </c>
      <c r="B10764">
        <v>0</v>
      </c>
      <c r="C10764" t="s">
        <v>10095</v>
      </c>
      <c r="D10764" t="s">
        <v>10096</v>
      </c>
      <c r="E10764" s="32">
        <f t="shared" si="504"/>
        <v>45652</v>
      </c>
      <c r="F10764" s="51">
        <f t="shared" si="505"/>
        <v>0.875</v>
      </c>
      <c r="G10764" s="33">
        <f t="shared" si="506"/>
        <v>45652.875</v>
      </c>
    </row>
    <row r="10765" spans="1:7" x14ac:dyDescent="0.45">
      <c r="A10765">
        <v>0</v>
      </c>
      <c r="B10765">
        <v>0</v>
      </c>
      <c r="C10765" t="s">
        <v>10096</v>
      </c>
      <c r="D10765" t="s">
        <v>10097</v>
      </c>
      <c r="E10765" s="32">
        <f t="shared" si="504"/>
        <v>45652</v>
      </c>
      <c r="F10765" s="51">
        <f t="shared" si="505"/>
        <v>0.89583333333333337</v>
      </c>
      <c r="G10765" s="33">
        <f t="shared" si="506"/>
        <v>45652.895833333336</v>
      </c>
    </row>
    <row r="10766" spans="1:7" x14ac:dyDescent="0.45">
      <c r="A10766">
        <v>0</v>
      </c>
      <c r="B10766">
        <v>0</v>
      </c>
      <c r="C10766" t="s">
        <v>10097</v>
      </c>
      <c r="D10766" t="s">
        <v>10098</v>
      </c>
      <c r="E10766" s="32">
        <f t="shared" si="504"/>
        <v>45652</v>
      </c>
      <c r="F10766" s="51">
        <f t="shared" si="505"/>
        <v>0.91666666666666663</v>
      </c>
      <c r="G10766" s="33">
        <f t="shared" si="506"/>
        <v>45652.916666666664</v>
      </c>
    </row>
    <row r="10767" spans="1:7" x14ac:dyDescent="0.45">
      <c r="A10767">
        <v>0</v>
      </c>
      <c r="B10767">
        <v>0</v>
      </c>
      <c r="C10767" t="s">
        <v>10098</v>
      </c>
      <c r="D10767" t="s">
        <v>10099</v>
      </c>
      <c r="E10767" s="32">
        <f t="shared" si="504"/>
        <v>45652</v>
      </c>
      <c r="F10767" s="51">
        <f t="shared" si="505"/>
        <v>0.9375</v>
      </c>
      <c r="G10767" s="33">
        <f t="shared" si="506"/>
        <v>45652.9375</v>
      </c>
    </row>
    <row r="10768" spans="1:7" x14ac:dyDescent="0.45">
      <c r="A10768">
        <v>0</v>
      </c>
      <c r="B10768">
        <v>0</v>
      </c>
      <c r="C10768" t="s">
        <v>10099</v>
      </c>
      <c r="D10768" t="s">
        <v>10100</v>
      </c>
      <c r="E10768" s="32">
        <f t="shared" si="504"/>
        <v>45652</v>
      </c>
      <c r="F10768" s="51">
        <f t="shared" si="505"/>
        <v>0.95833333333333337</v>
      </c>
      <c r="G10768" s="33">
        <f t="shared" si="506"/>
        <v>45652.958333333336</v>
      </c>
    </row>
    <row r="10769" spans="1:7" x14ac:dyDescent="0.45">
      <c r="A10769">
        <v>0</v>
      </c>
      <c r="B10769">
        <v>0</v>
      </c>
      <c r="C10769" t="s">
        <v>10100</v>
      </c>
      <c r="D10769" t="s">
        <v>10101</v>
      </c>
      <c r="E10769" s="32">
        <f t="shared" si="504"/>
        <v>45652</v>
      </c>
      <c r="F10769" s="51">
        <f t="shared" si="505"/>
        <v>0.97916666666666663</v>
      </c>
      <c r="G10769" s="33">
        <f t="shared" si="506"/>
        <v>45652.979166666664</v>
      </c>
    </row>
    <row r="10770" spans="1:7" x14ac:dyDescent="0.45">
      <c r="A10770">
        <v>0</v>
      </c>
      <c r="B10770">
        <v>0</v>
      </c>
      <c r="C10770" t="s">
        <v>10101</v>
      </c>
      <c r="D10770" t="s">
        <v>10102</v>
      </c>
      <c r="E10770" s="32">
        <f t="shared" si="504"/>
        <v>45653</v>
      </c>
      <c r="F10770" s="51">
        <f t="shared" si="505"/>
        <v>0</v>
      </c>
      <c r="G10770" s="33">
        <f t="shared" si="506"/>
        <v>45653</v>
      </c>
    </row>
    <row r="10771" spans="1:7" x14ac:dyDescent="0.45">
      <c r="A10771">
        <v>0</v>
      </c>
      <c r="B10771">
        <v>0</v>
      </c>
      <c r="C10771" t="s">
        <v>10102</v>
      </c>
      <c r="D10771" t="s">
        <v>10103</v>
      </c>
      <c r="E10771" s="32">
        <f t="shared" si="504"/>
        <v>45653</v>
      </c>
      <c r="F10771" s="51">
        <f t="shared" si="505"/>
        <v>2.0833333333333332E-2</v>
      </c>
      <c r="G10771" s="33">
        <f t="shared" si="506"/>
        <v>45653.020833333336</v>
      </c>
    </row>
    <row r="10772" spans="1:7" x14ac:dyDescent="0.45">
      <c r="A10772">
        <v>0</v>
      </c>
      <c r="B10772">
        <v>0</v>
      </c>
      <c r="C10772" t="s">
        <v>10103</v>
      </c>
      <c r="D10772" t="s">
        <v>10104</v>
      </c>
      <c r="E10772" s="32">
        <f t="shared" si="504"/>
        <v>45653</v>
      </c>
      <c r="F10772" s="51">
        <f t="shared" si="505"/>
        <v>4.1666666666666664E-2</v>
      </c>
      <c r="G10772" s="33">
        <f t="shared" si="506"/>
        <v>45653.041666666664</v>
      </c>
    </row>
    <row r="10773" spans="1:7" x14ac:dyDescent="0.45">
      <c r="A10773">
        <v>0</v>
      </c>
      <c r="B10773">
        <v>0</v>
      </c>
      <c r="C10773" t="s">
        <v>10104</v>
      </c>
      <c r="D10773" t="s">
        <v>10105</v>
      </c>
      <c r="E10773" s="32">
        <f t="shared" si="504"/>
        <v>45653</v>
      </c>
      <c r="F10773" s="51">
        <f t="shared" si="505"/>
        <v>6.25E-2</v>
      </c>
      <c r="G10773" s="33">
        <f t="shared" si="506"/>
        <v>45653.0625</v>
      </c>
    </row>
    <row r="10774" spans="1:7" x14ac:dyDescent="0.45">
      <c r="A10774">
        <v>0</v>
      </c>
      <c r="B10774">
        <v>0</v>
      </c>
      <c r="C10774" t="s">
        <v>10105</v>
      </c>
      <c r="D10774" t="s">
        <v>10106</v>
      </c>
      <c r="E10774" s="32">
        <f t="shared" si="504"/>
        <v>45653</v>
      </c>
      <c r="F10774" s="51">
        <f t="shared" si="505"/>
        <v>8.3333333333333329E-2</v>
      </c>
      <c r="G10774" s="33">
        <f t="shared" si="506"/>
        <v>45653.083333333336</v>
      </c>
    </row>
    <row r="10775" spans="1:7" x14ac:dyDescent="0.45">
      <c r="A10775">
        <v>0</v>
      </c>
      <c r="B10775">
        <v>0</v>
      </c>
      <c r="C10775" t="s">
        <v>10106</v>
      </c>
      <c r="D10775" t="s">
        <v>10107</v>
      </c>
      <c r="E10775" s="32">
        <f t="shared" si="504"/>
        <v>45653</v>
      </c>
      <c r="F10775" s="51">
        <f t="shared" si="505"/>
        <v>0.10416666666666667</v>
      </c>
      <c r="G10775" s="33">
        <f t="shared" si="506"/>
        <v>45653.104166666664</v>
      </c>
    </row>
    <row r="10776" spans="1:7" x14ac:dyDescent="0.45">
      <c r="A10776">
        <v>0</v>
      </c>
      <c r="B10776">
        <v>0</v>
      </c>
      <c r="C10776" t="s">
        <v>10107</v>
      </c>
      <c r="D10776" t="s">
        <v>10108</v>
      </c>
      <c r="E10776" s="32">
        <f t="shared" si="504"/>
        <v>45653</v>
      </c>
      <c r="F10776" s="51">
        <f t="shared" si="505"/>
        <v>0.125</v>
      </c>
      <c r="G10776" s="33">
        <f t="shared" si="506"/>
        <v>45653.125</v>
      </c>
    </row>
    <row r="10777" spans="1:7" x14ac:dyDescent="0.45">
      <c r="A10777">
        <v>0</v>
      </c>
      <c r="B10777">
        <v>0</v>
      </c>
      <c r="C10777" t="s">
        <v>10108</v>
      </c>
      <c r="D10777" t="s">
        <v>10109</v>
      </c>
      <c r="E10777" s="32">
        <f t="shared" si="504"/>
        <v>45653</v>
      </c>
      <c r="F10777" s="51">
        <f t="shared" si="505"/>
        <v>0.14583333333333334</v>
      </c>
      <c r="G10777" s="33">
        <f t="shared" si="506"/>
        <v>45653.145833333336</v>
      </c>
    </row>
    <row r="10778" spans="1:7" x14ac:dyDescent="0.45">
      <c r="A10778">
        <v>0</v>
      </c>
      <c r="B10778">
        <v>0</v>
      </c>
      <c r="C10778" t="s">
        <v>10109</v>
      </c>
      <c r="D10778" t="s">
        <v>10110</v>
      </c>
      <c r="E10778" s="32">
        <f t="shared" si="504"/>
        <v>45653</v>
      </c>
      <c r="F10778" s="51">
        <f t="shared" si="505"/>
        <v>0.16666666666666666</v>
      </c>
      <c r="G10778" s="33">
        <f t="shared" si="506"/>
        <v>45653.166666666664</v>
      </c>
    </row>
    <row r="10779" spans="1:7" x14ac:dyDescent="0.45">
      <c r="A10779">
        <v>0</v>
      </c>
      <c r="B10779">
        <v>0</v>
      </c>
      <c r="C10779" t="s">
        <v>10110</v>
      </c>
      <c r="D10779" t="s">
        <v>10111</v>
      </c>
      <c r="E10779" s="32">
        <f t="shared" si="504"/>
        <v>45653</v>
      </c>
      <c r="F10779" s="51">
        <f t="shared" si="505"/>
        <v>0.1875</v>
      </c>
      <c r="G10779" s="33">
        <f t="shared" si="506"/>
        <v>45653.1875</v>
      </c>
    </row>
    <row r="10780" spans="1:7" x14ac:dyDescent="0.45">
      <c r="A10780">
        <v>0</v>
      </c>
      <c r="B10780">
        <v>0</v>
      </c>
      <c r="C10780" t="s">
        <v>10111</v>
      </c>
      <c r="D10780" t="s">
        <v>10112</v>
      </c>
      <c r="E10780" s="32">
        <f t="shared" si="504"/>
        <v>45653</v>
      </c>
      <c r="F10780" s="51">
        <f t="shared" si="505"/>
        <v>0.20833333333333334</v>
      </c>
      <c r="G10780" s="33">
        <f t="shared" si="506"/>
        <v>45653.208333333336</v>
      </c>
    </row>
    <row r="10781" spans="1:7" x14ac:dyDescent="0.45">
      <c r="A10781">
        <v>0</v>
      </c>
      <c r="B10781">
        <v>0</v>
      </c>
      <c r="C10781" t="s">
        <v>10112</v>
      </c>
      <c r="D10781" t="s">
        <v>10113</v>
      </c>
      <c r="E10781" s="32">
        <f t="shared" si="504"/>
        <v>45653</v>
      </c>
      <c r="F10781" s="51">
        <f t="shared" si="505"/>
        <v>0.22916666666666666</v>
      </c>
      <c r="G10781" s="33">
        <f t="shared" si="506"/>
        <v>45653.229166666664</v>
      </c>
    </row>
    <row r="10782" spans="1:7" x14ac:dyDescent="0.45">
      <c r="A10782">
        <v>0</v>
      </c>
      <c r="B10782">
        <v>0</v>
      </c>
      <c r="C10782" t="s">
        <v>10113</v>
      </c>
      <c r="D10782" t="s">
        <v>10114</v>
      </c>
      <c r="E10782" s="32">
        <f t="shared" si="504"/>
        <v>45653</v>
      </c>
      <c r="F10782" s="51">
        <f t="shared" si="505"/>
        <v>0.25</v>
      </c>
      <c r="G10782" s="33">
        <f t="shared" si="506"/>
        <v>45653.25</v>
      </c>
    </row>
    <row r="10783" spans="1:7" x14ac:dyDescent="0.45">
      <c r="A10783">
        <v>0</v>
      </c>
      <c r="B10783">
        <v>0</v>
      </c>
      <c r="C10783" t="s">
        <v>10114</v>
      </c>
      <c r="D10783" t="s">
        <v>10115</v>
      </c>
      <c r="E10783" s="32">
        <f t="shared" si="504"/>
        <v>45653</v>
      </c>
      <c r="F10783" s="51">
        <f t="shared" si="505"/>
        <v>0.27083333333333331</v>
      </c>
      <c r="G10783" s="33">
        <f t="shared" si="506"/>
        <v>45653.270833333336</v>
      </c>
    </row>
    <row r="10784" spans="1:7" x14ac:dyDescent="0.45">
      <c r="A10784">
        <v>0</v>
      </c>
      <c r="B10784">
        <v>0</v>
      </c>
      <c r="C10784" t="s">
        <v>10115</v>
      </c>
      <c r="D10784" t="s">
        <v>10116</v>
      </c>
      <c r="E10784" s="32">
        <f t="shared" si="504"/>
        <v>45653</v>
      </c>
      <c r="F10784" s="51">
        <f t="shared" si="505"/>
        <v>0.29166666666666669</v>
      </c>
      <c r="G10784" s="33">
        <f t="shared" si="506"/>
        <v>45653.291666666664</v>
      </c>
    </row>
    <row r="10785" spans="1:7" x14ac:dyDescent="0.45">
      <c r="A10785">
        <v>0</v>
      </c>
      <c r="B10785">
        <v>0</v>
      </c>
      <c r="C10785" t="s">
        <v>10116</v>
      </c>
      <c r="D10785" t="s">
        <v>10117</v>
      </c>
      <c r="E10785" s="32">
        <f t="shared" si="504"/>
        <v>45653</v>
      </c>
      <c r="F10785" s="51">
        <f t="shared" si="505"/>
        <v>0.3125</v>
      </c>
      <c r="G10785" s="33">
        <f t="shared" si="506"/>
        <v>45653.3125</v>
      </c>
    </row>
    <row r="10786" spans="1:7" x14ac:dyDescent="0.45">
      <c r="A10786">
        <v>0</v>
      </c>
      <c r="B10786">
        <v>0</v>
      </c>
      <c r="C10786" t="s">
        <v>10117</v>
      </c>
      <c r="D10786" t="s">
        <v>10118</v>
      </c>
      <c r="E10786" s="32">
        <f t="shared" si="504"/>
        <v>45653</v>
      </c>
      <c r="F10786" s="51">
        <f t="shared" si="505"/>
        <v>0.33333333333333331</v>
      </c>
      <c r="G10786" s="33">
        <f t="shared" si="506"/>
        <v>45653.333333333336</v>
      </c>
    </row>
    <row r="10787" spans="1:7" x14ac:dyDescent="0.45">
      <c r="A10787">
        <v>0</v>
      </c>
      <c r="B10787">
        <v>0</v>
      </c>
      <c r="C10787" t="s">
        <v>10118</v>
      </c>
      <c r="D10787" t="s">
        <v>10119</v>
      </c>
      <c r="E10787" s="32">
        <f t="shared" si="504"/>
        <v>45653</v>
      </c>
      <c r="F10787" s="51">
        <f t="shared" si="505"/>
        <v>0.35416666666666669</v>
      </c>
      <c r="G10787" s="33">
        <f t="shared" si="506"/>
        <v>45653.354166666664</v>
      </c>
    </row>
    <row r="10788" spans="1:7" x14ac:dyDescent="0.45">
      <c r="A10788">
        <v>0</v>
      </c>
      <c r="B10788">
        <v>0</v>
      </c>
      <c r="C10788" t="s">
        <v>10119</v>
      </c>
      <c r="D10788" t="s">
        <v>10120</v>
      </c>
      <c r="E10788" s="32">
        <f t="shared" si="504"/>
        <v>45653</v>
      </c>
      <c r="F10788" s="51">
        <f t="shared" si="505"/>
        <v>0.375</v>
      </c>
      <c r="G10788" s="33">
        <f t="shared" si="506"/>
        <v>45653.375</v>
      </c>
    </row>
    <row r="10789" spans="1:7" x14ac:dyDescent="0.45">
      <c r="A10789">
        <v>0</v>
      </c>
      <c r="B10789">
        <v>0</v>
      </c>
      <c r="C10789" t="s">
        <v>10120</v>
      </c>
      <c r="D10789" t="s">
        <v>10121</v>
      </c>
      <c r="E10789" s="32">
        <f t="shared" si="504"/>
        <v>45653</v>
      </c>
      <c r="F10789" s="51">
        <f t="shared" si="505"/>
        <v>0.39583333333333331</v>
      </c>
      <c r="G10789" s="33">
        <f t="shared" si="506"/>
        <v>45653.395833333336</v>
      </c>
    </row>
    <row r="10790" spans="1:7" x14ac:dyDescent="0.45">
      <c r="A10790">
        <v>0</v>
      </c>
      <c r="B10790">
        <v>0</v>
      </c>
      <c r="C10790" t="s">
        <v>10121</v>
      </c>
      <c r="D10790" t="s">
        <v>10122</v>
      </c>
      <c r="E10790" s="32">
        <f t="shared" si="504"/>
        <v>45653</v>
      </c>
      <c r="F10790" s="51">
        <f t="shared" si="505"/>
        <v>0.41666666666666669</v>
      </c>
      <c r="G10790" s="33">
        <f t="shared" si="506"/>
        <v>45653.416666666664</v>
      </c>
    </row>
    <row r="10791" spans="1:7" x14ac:dyDescent="0.45">
      <c r="A10791">
        <v>0</v>
      </c>
      <c r="B10791">
        <v>0</v>
      </c>
      <c r="C10791" t="s">
        <v>10122</v>
      </c>
      <c r="D10791" t="s">
        <v>10123</v>
      </c>
      <c r="E10791" s="32">
        <f t="shared" si="504"/>
        <v>45653</v>
      </c>
      <c r="F10791" s="51">
        <f t="shared" si="505"/>
        <v>0.4375</v>
      </c>
      <c r="G10791" s="33">
        <f t="shared" si="506"/>
        <v>45653.4375</v>
      </c>
    </row>
    <row r="10792" spans="1:7" x14ac:dyDescent="0.45">
      <c r="A10792">
        <v>0</v>
      </c>
      <c r="B10792">
        <v>0</v>
      </c>
      <c r="C10792" t="s">
        <v>10123</v>
      </c>
      <c r="D10792" t="s">
        <v>10124</v>
      </c>
      <c r="E10792" s="32">
        <f t="shared" si="504"/>
        <v>45653</v>
      </c>
      <c r="F10792" s="51">
        <f t="shared" si="505"/>
        <v>0.45833333333333331</v>
      </c>
      <c r="G10792" s="33">
        <f t="shared" si="506"/>
        <v>45653.458333333336</v>
      </c>
    </row>
    <row r="10793" spans="1:7" x14ac:dyDescent="0.45">
      <c r="A10793">
        <v>0</v>
      </c>
      <c r="B10793">
        <v>0</v>
      </c>
      <c r="C10793" t="s">
        <v>10124</v>
      </c>
      <c r="D10793" t="s">
        <v>10125</v>
      </c>
      <c r="E10793" s="32">
        <f t="shared" si="504"/>
        <v>45653</v>
      </c>
      <c r="F10793" s="51">
        <f t="shared" si="505"/>
        <v>0.47916666666666669</v>
      </c>
      <c r="G10793" s="33">
        <f t="shared" si="506"/>
        <v>45653.479166666664</v>
      </c>
    </row>
    <row r="10794" spans="1:7" x14ac:dyDescent="0.45">
      <c r="A10794">
        <v>0</v>
      </c>
      <c r="B10794">
        <v>0</v>
      </c>
      <c r="C10794" t="s">
        <v>10125</v>
      </c>
      <c r="D10794" t="s">
        <v>10126</v>
      </c>
      <c r="E10794" s="32">
        <f t="shared" si="504"/>
        <v>45653</v>
      </c>
      <c r="F10794" s="51">
        <f t="shared" si="505"/>
        <v>0.5</v>
      </c>
      <c r="G10794" s="33">
        <f t="shared" si="506"/>
        <v>45653.5</v>
      </c>
    </row>
    <row r="10795" spans="1:7" x14ac:dyDescent="0.45">
      <c r="A10795">
        <v>0</v>
      </c>
      <c r="B10795">
        <v>0</v>
      </c>
      <c r="C10795" t="s">
        <v>10126</v>
      </c>
      <c r="D10795" t="s">
        <v>10127</v>
      </c>
      <c r="E10795" s="32">
        <f t="shared" si="504"/>
        <v>45653</v>
      </c>
      <c r="F10795" s="51">
        <f t="shared" si="505"/>
        <v>0.52083333333333337</v>
      </c>
      <c r="G10795" s="33">
        <f t="shared" si="506"/>
        <v>45653.520833333336</v>
      </c>
    </row>
    <row r="10796" spans="1:7" x14ac:dyDescent="0.45">
      <c r="A10796">
        <v>0</v>
      </c>
      <c r="B10796">
        <v>0</v>
      </c>
      <c r="C10796" t="s">
        <v>10127</v>
      </c>
      <c r="D10796" t="s">
        <v>10128</v>
      </c>
      <c r="E10796" s="32">
        <f t="shared" si="504"/>
        <v>45653</v>
      </c>
      <c r="F10796" s="51">
        <f t="shared" si="505"/>
        <v>0.54166666666666663</v>
      </c>
      <c r="G10796" s="33">
        <f t="shared" si="506"/>
        <v>45653.541666666664</v>
      </c>
    </row>
    <row r="10797" spans="1:7" x14ac:dyDescent="0.45">
      <c r="A10797">
        <v>0</v>
      </c>
      <c r="B10797">
        <v>0</v>
      </c>
      <c r="C10797" t="s">
        <v>10128</v>
      </c>
      <c r="D10797" t="s">
        <v>10129</v>
      </c>
      <c r="E10797" s="32">
        <f t="shared" si="504"/>
        <v>45653</v>
      </c>
      <c r="F10797" s="51">
        <f t="shared" si="505"/>
        <v>0.5625</v>
      </c>
      <c r="G10797" s="33">
        <f t="shared" si="506"/>
        <v>45653.5625</v>
      </c>
    </row>
    <row r="10798" spans="1:7" x14ac:dyDescent="0.45">
      <c r="A10798">
        <v>0</v>
      </c>
      <c r="B10798">
        <v>0</v>
      </c>
      <c r="C10798" t="s">
        <v>10129</v>
      </c>
      <c r="D10798" t="s">
        <v>10130</v>
      </c>
      <c r="E10798" s="32">
        <f t="shared" si="504"/>
        <v>45653</v>
      </c>
      <c r="F10798" s="51">
        <f t="shared" si="505"/>
        <v>0.58333333333333337</v>
      </c>
      <c r="G10798" s="33">
        <f t="shared" si="506"/>
        <v>45653.583333333336</v>
      </c>
    </row>
    <row r="10799" spans="1:7" x14ac:dyDescent="0.45">
      <c r="A10799">
        <v>0</v>
      </c>
      <c r="B10799">
        <v>0</v>
      </c>
      <c r="C10799" t="s">
        <v>10130</v>
      </c>
      <c r="D10799" t="s">
        <v>10131</v>
      </c>
      <c r="E10799" s="32">
        <f t="shared" si="504"/>
        <v>45653</v>
      </c>
      <c r="F10799" s="51">
        <f t="shared" si="505"/>
        <v>0.60416666666666663</v>
      </c>
      <c r="G10799" s="33">
        <f t="shared" si="506"/>
        <v>45653.604166666664</v>
      </c>
    </row>
    <row r="10800" spans="1:7" x14ac:dyDescent="0.45">
      <c r="A10800">
        <v>0</v>
      </c>
      <c r="B10800">
        <v>0</v>
      </c>
      <c r="C10800" t="s">
        <v>10131</v>
      </c>
      <c r="D10800" t="s">
        <v>10132</v>
      </c>
      <c r="E10800" s="32">
        <f t="shared" si="504"/>
        <v>45653</v>
      </c>
      <c r="F10800" s="51">
        <f t="shared" si="505"/>
        <v>0.625</v>
      </c>
      <c r="G10800" s="33">
        <f t="shared" si="506"/>
        <v>45653.625</v>
      </c>
    </row>
    <row r="10801" spans="1:7" x14ac:dyDescent="0.45">
      <c r="A10801">
        <v>0</v>
      </c>
      <c r="B10801">
        <v>0</v>
      </c>
      <c r="C10801" t="s">
        <v>10132</v>
      </c>
      <c r="D10801" t="s">
        <v>10133</v>
      </c>
      <c r="E10801" s="32">
        <f t="shared" si="504"/>
        <v>45653</v>
      </c>
      <c r="F10801" s="51">
        <f t="shared" si="505"/>
        <v>0.64583333333333337</v>
      </c>
      <c r="G10801" s="33">
        <f t="shared" si="506"/>
        <v>45653.645833333336</v>
      </c>
    </row>
    <row r="10802" spans="1:7" x14ac:dyDescent="0.45">
      <c r="A10802">
        <v>0</v>
      </c>
      <c r="B10802">
        <v>0</v>
      </c>
      <c r="C10802" t="s">
        <v>10133</v>
      </c>
      <c r="D10802" t="s">
        <v>10134</v>
      </c>
      <c r="E10802" s="32">
        <f t="shared" si="504"/>
        <v>45653</v>
      </c>
      <c r="F10802" s="51">
        <f t="shared" si="505"/>
        <v>0.66666666666666663</v>
      </c>
      <c r="G10802" s="33">
        <f t="shared" si="506"/>
        <v>45653.666666666664</v>
      </c>
    </row>
    <row r="10803" spans="1:7" x14ac:dyDescent="0.45">
      <c r="A10803">
        <v>0</v>
      </c>
      <c r="B10803">
        <v>0</v>
      </c>
      <c r="C10803" t="s">
        <v>10134</v>
      </c>
      <c r="D10803" t="s">
        <v>10135</v>
      </c>
      <c r="E10803" s="32">
        <f t="shared" si="504"/>
        <v>45653</v>
      </c>
      <c r="F10803" s="51">
        <f t="shared" si="505"/>
        <v>0.6875</v>
      </c>
      <c r="G10803" s="33">
        <f t="shared" si="506"/>
        <v>45653.6875</v>
      </c>
    </row>
    <row r="10804" spans="1:7" x14ac:dyDescent="0.45">
      <c r="A10804">
        <v>0</v>
      </c>
      <c r="B10804">
        <v>0</v>
      </c>
      <c r="C10804" t="s">
        <v>10135</v>
      </c>
      <c r="D10804" t="s">
        <v>10136</v>
      </c>
      <c r="E10804" s="32">
        <f t="shared" si="504"/>
        <v>45653</v>
      </c>
      <c r="F10804" s="51">
        <f t="shared" si="505"/>
        <v>0.70833333333333337</v>
      </c>
      <c r="G10804" s="33">
        <f t="shared" si="506"/>
        <v>45653.708333333336</v>
      </c>
    </row>
    <row r="10805" spans="1:7" x14ac:dyDescent="0.45">
      <c r="A10805">
        <v>0</v>
      </c>
      <c r="B10805">
        <v>0</v>
      </c>
      <c r="C10805" t="s">
        <v>10136</v>
      </c>
      <c r="D10805" t="s">
        <v>10137</v>
      </c>
      <c r="E10805" s="32">
        <f t="shared" si="504"/>
        <v>45653</v>
      </c>
      <c r="F10805" s="51">
        <f t="shared" si="505"/>
        <v>0.72916666666666663</v>
      </c>
      <c r="G10805" s="33">
        <f t="shared" si="506"/>
        <v>45653.729166666664</v>
      </c>
    </row>
    <row r="10806" spans="1:7" x14ac:dyDescent="0.45">
      <c r="A10806">
        <v>0</v>
      </c>
      <c r="B10806">
        <v>0</v>
      </c>
      <c r="C10806" t="s">
        <v>10137</v>
      </c>
      <c r="D10806" t="s">
        <v>10138</v>
      </c>
      <c r="E10806" s="32">
        <f t="shared" si="504"/>
        <v>45653</v>
      </c>
      <c r="F10806" s="51">
        <f t="shared" si="505"/>
        <v>0.75</v>
      </c>
      <c r="G10806" s="33">
        <f t="shared" si="506"/>
        <v>45653.75</v>
      </c>
    </row>
    <row r="10807" spans="1:7" x14ac:dyDescent="0.45">
      <c r="A10807">
        <v>0</v>
      </c>
      <c r="B10807">
        <v>0</v>
      </c>
      <c r="C10807" t="s">
        <v>10138</v>
      </c>
      <c r="D10807" t="s">
        <v>10139</v>
      </c>
      <c r="E10807" s="32">
        <f t="shared" si="504"/>
        <v>45653</v>
      </c>
      <c r="F10807" s="51">
        <f t="shared" si="505"/>
        <v>0.77083333333333337</v>
      </c>
      <c r="G10807" s="33">
        <f t="shared" si="506"/>
        <v>45653.770833333336</v>
      </c>
    </row>
    <row r="10808" spans="1:7" x14ac:dyDescent="0.45">
      <c r="A10808">
        <v>0</v>
      </c>
      <c r="B10808">
        <v>0</v>
      </c>
      <c r="C10808" t="s">
        <v>10139</v>
      </c>
      <c r="D10808" t="s">
        <v>10140</v>
      </c>
      <c r="E10808" s="32">
        <f t="shared" si="504"/>
        <v>45653</v>
      </c>
      <c r="F10808" s="51">
        <f t="shared" si="505"/>
        <v>0.79166666666666663</v>
      </c>
      <c r="G10808" s="33">
        <f t="shared" si="506"/>
        <v>45653.791666666664</v>
      </c>
    </row>
    <row r="10809" spans="1:7" x14ac:dyDescent="0.45">
      <c r="A10809">
        <v>0</v>
      </c>
      <c r="B10809">
        <v>0</v>
      </c>
      <c r="C10809" t="s">
        <v>10140</v>
      </c>
      <c r="D10809" t="s">
        <v>10141</v>
      </c>
      <c r="E10809" s="32">
        <f t="shared" si="504"/>
        <v>45653</v>
      </c>
      <c r="F10809" s="51">
        <f t="shared" si="505"/>
        <v>0.8125</v>
      </c>
      <c r="G10809" s="33">
        <f t="shared" si="506"/>
        <v>45653.8125</v>
      </c>
    </row>
    <row r="10810" spans="1:7" x14ac:dyDescent="0.45">
      <c r="A10810">
        <v>0</v>
      </c>
      <c r="B10810">
        <v>0</v>
      </c>
      <c r="C10810" t="s">
        <v>10141</v>
      </c>
      <c r="D10810" t="s">
        <v>10142</v>
      </c>
      <c r="E10810" s="32">
        <f t="shared" si="504"/>
        <v>45653</v>
      </c>
      <c r="F10810" s="51">
        <f t="shared" si="505"/>
        <v>0.83333333333333337</v>
      </c>
      <c r="G10810" s="33">
        <f t="shared" si="506"/>
        <v>45653.833333333336</v>
      </c>
    </row>
    <row r="10811" spans="1:7" x14ac:dyDescent="0.45">
      <c r="A10811">
        <v>0</v>
      </c>
      <c r="B10811">
        <v>0</v>
      </c>
      <c r="C10811" t="s">
        <v>10142</v>
      </c>
      <c r="D10811" t="s">
        <v>10143</v>
      </c>
      <c r="E10811" s="32">
        <f t="shared" si="504"/>
        <v>45653</v>
      </c>
      <c r="F10811" s="51">
        <f t="shared" si="505"/>
        <v>0.85416666666666663</v>
      </c>
      <c r="G10811" s="33">
        <f t="shared" si="506"/>
        <v>45653.854166666664</v>
      </c>
    </row>
    <row r="10812" spans="1:7" x14ac:dyDescent="0.45">
      <c r="A10812">
        <v>0</v>
      </c>
      <c r="B10812">
        <v>0</v>
      </c>
      <c r="C10812" t="s">
        <v>10143</v>
      </c>
      <c r="D10812" t="s">
        <v>10144</v>
      </c>
      <c r="E10812" s="32">
        <f t="shared" si="504"/>
        <v>45653</v>
      </c>
      <c r="F10812" s="51">
        <f t="shared" si="505"/>
        <v>0.875</v>
      </c>
      <c r="G10812" s="33">
        <f t="shared" si="506"/>
        <v>45653.875</v>
      </c>
    </row>
    <row r="10813" spans="1:7" x14ac:dyDescent="0.45">
      <c r="A10813">
        <v>0</v>
      </c>
      <c r="B10813">
        <v>0</v>
      </c>
      <c r="C10813" t="s">
        <v>10144</v>
      </c>
      <c r="D10813" t="s">
        <v>10145</v>
      </c>
      <c r="E10813" s="32">
        <f t="shared" si="504"/>
        <v>45653</v>
      </c>
      <c r="F10813" s="51">
        <f t="shared" si="505"/>
        <v>0.89583333333333337</v>
      </c>
      <c r="G10813" s="33">
        <f t="shared" si="506"/>
        <v>45653.895833333336</v>
      </c>
    </row>
    <row r="10814" spans="1:7" x14ac:dyDescent="0.45">
      <c r="A10814">
        <v>0</v>
      </c>
      <c r="B10814">
        <v>0</v>
      </c>
      <c r="C10814" t="s">
        <v>10145</v>
      </c>
      <c r="D10814" t="s">
        <v>10146</v>
      </c>
      <c r="E10814" s="32">
        <f t="shared" si="504"/>
        <v>45653</v>
      </c>
      <c r="F10814" s="51">
        <f t="shared" si="505"/>
        <v>0.91666666666666663</v>
      </c>
      <c r="G10814" s="33">
        <f t="shared" si="506"/>
        <v>45653.916666666664</v>
      </c>
    </row>
    <row r="10815" spans="1:7" x14ac:dyDescent="0.45">
      <c r="A10815">
        <v>0</v>
      </c>
      <c r="B10815">
        <v>0</v>
      </c>
      <c r="C10815" t="s">
        <v>10146</v>
      </c>
      <c r="D10815" t="s">
        <v>10147</v>
      </c>
      <c r="E10815" s="32">
        <f t="shared" si="504"/>
        <v>45653</v>
      </c>
      <c r="F10815" s="51">
        <f t="shared" si="505"/>
        <v>0.9375</v>
      </c>
      <c r="G10815" s="33">
        <f t="shared" si="506"/>
        <v>45653.9375</v>
      </c>
    </row>
    <row r="10816" spans="1:7" x14ac:dyDescent="0.45">
      <c r="A10816">
        <v>0</v>
      </c>
      <c r="B10816">
        <v>0</v>
      </c>
      <c r="C10816" t="s">
        <v>10147</v>
      </c>
      <c r="D10816" t="s">
        <v>10148</v>
      </c>
      <c r="E10816" s="32">
        <f t="shared" si="504"/>
        <v>45653</v>
      </c>
      <c r="F10816" s="51">
        <f t="shared" si="505"/>
        <v>0.95833333333333337</v>
      </c>
      <c r="G10816" s="33">
        <f t="shared" si="506"/>
        <v>45653.958333333336</v>
      </c>
    </row>
    <row r="10817" spans="1:7" x14ac:dyDescent="0.45">
      <c r="A10817">
        <v>0</v>
      </c>
      <c r="B10817">
        <v>0</v>
      </c>
      <c r="C10817" t="s">
        <v>10148</v>
      </c>
      <c r="D10817" t="s">
        <v>10149</v>
      </c>
      <c r="E10817" s="32">
        <f t="shared" si="504"/>
        <v>45653</v>
      </c>
      <c r="F10817" s="51">
        <f t="shared" si="505"/>
        <v>0.97916666666666663</v>
      </c>
      <c r="G10817" s="33">
        <f t="shared" si="506"/>
        <v>45653.979166666664</v>
      </c>
    </row>
    <row r="10818" spans="1:7" x14ac:dyDescent="0.45">
      <c r="A10818">
        <v>0</v>
      </c>
      <c r="B10818">
        <v>0</v>
      </c>
      <c r="C10818" t="s">
        <v>10149</v>
      </c>
      <c r="D10818" t="s">
        <v>10150</v>
      </c>
      <c r="E10818" s="32">
        <f t="shared" si="504"/>
        <v>45654</v>
      </c>
      <c r="F10818" s="51">
        <f t="shared" si="505"/>
        <v>0</v>
      </c>
      <c r="G10818" s="33">
        <f t="shared" si="506"/>
        <v>45654</v>
      </c>
    </row>
    <row r="10819" spans="1:7" x14ac:dyDescent="0.45">
      <c r="A10819">
        <v>0</v>
      </c>
      <c r="B10819">
        <v>0</v>
      </c>
      <c r="C10819" t="s">
        <v>10150</v>
      </c>
      <c r="D10819" t="s">
        <v>10151</v>
      </c>
      <c r="E10819" s="32">
        <f t="shared" si="504"/>
        <v>45654</v>
      </c>
      <c r="F10819" s="51">
        <f t="shared" si="505"/>
        <v>2.0833333333333332E-2</v>
      </c>
      <c r="G10819" s="33">
        <f t="shared" si="506"/>
        <v>45654.020833333336</v>
      </c>
    </row>
    <row r="10820" spans="1:7" x14ac:dyDescent="0.45">
      <c r="A10820">
        <v>0</v>
      </c>
      <c r="B10820">
        <v>0</v>
      </c>
      <c r="C10820" t="s">
        <v>10151</v>
      </c>
      <c r="D10820" t="s">
        <v>10152</v>
      </c>
      <c r="E10820" s="32">
        <f t="shared" ref="E10820:E10883" si="507">DATE(MID(C10820,2,4),MID(C10820,7,2),MID(C10820,10,2))</f>
        <v>45654</v>
      </c>
      <c r="F10820" s="51">
        <f t="shared" ref="F10820:F10883" si="508">TIME(MID(C10820,13,2),MID(C10820,16,2),0)</f>
        <v>4.1666666666666664E-2</v>
      </c>
      <c r="G10820" s="33">
        <f t="shared" ref="G10820:G10883" si="509">E10820+F10820</f>
        <v>45654.041666666664</v>
      </c>
    </row>
    <row r="10821" spans="1:7" x14ac:dyDescent="0.45">
      <c r="A10821">
        <v>0</v>
      </c>
      <c r="B10821">
        <v>0</v>
      </c>
      <c r="C10821" t="s">
        <v>10152</v>
      </c>
      <c r="D10821" t="s">
        <v>10153</v>
      </c>
      <c r="E10821" s="32">
        <f t="shared" si="507"/>
        <v>45654</v>
      </c>
      <c r="F10821" s="51">
        <f t="shared" si="508"/>
        <v>6.25E-2</v>
      </c>
      <c r="G10821" s="33">
        <f t="shared" si="509"/>
        <v>45654.0625</v>
      </c>
    </row>
    <row r="10822" spans="1:7" x14ac:dyDescent="0.45">
      <c r="A10822">
        <v>0</v>
      </c>
      <c r="B10822">
        <v>0</v>
      </c>
      <c r="C10822" t="s">
        <v>10153</v>
      </c>
      <c r="D10822" t="s">
        <v>10154</v>
      </c>
      <c r="E10822" s="32">
        <f t="shared" si="507"/>
        <v>45654</v>
      </c>
      <c r="F10822" s="51">
        <f t="shared" si="508"/>
        <v>8.3333333333333329E-2</v>
      </c>
      <c r="G10822" s="33">
        <f t="shared" si="509"/>
        <v>45654.083333333336</v>
      </c>
    </row>
    <row r="10823" spans="1:7" x14ac:dyDescent="0.45">
      <c r="A10823">
        <v>0</v>
      </c>
      <c r="B10823">
        <v>0</v>
      </c>
      <c r="C10823" t="s">
        <v>10154</v>
      </c>
      <c r="D10823" t="s">
        <v>10155</v>
      </c>
      <c r="E10823" s="32">
        <f t="shared" si="507"/>
        <v>45654</v>
      </c>
      <c r="F10823" s="51">
        <f t="shared" si="508"/>
        <v>0.10416666666666667</v>
      </c>
      <c r="G10823" s="33">
        <f t="shared" si="509"/>
        <v>45654.104166666664</v>
      </c>
    </row>
    <row r="10824" spans="1:7" x14ac:dyDescent="0.45">
      <c r="A10824">
        <v>0</v>
      </c>
      <c r="B10824">
        <v>0</v>
      </c>
      <c r="C10824" t="s">
        <v>10155</v>
      </c>
      <c r="D10824" t="s">
        <v>10156</v>
      </c>
      <c r="E10824" s="32">
        <f t="shared" si="507"/>
        <v>45654</v>
      </c>
      <c r="F10824" s="51">
        <f t="shared" si="508"/>
        <v>0.125</v>
      </c>
      <c r="G10824" s="33">
        <f t="shared" si="509"/>
        <v>45654.125</v>
      </c>
    </row>
    <row r="10825" spans="1:7" x14ac:dyDescent="0.45">
      <c r="A10825">
        <v>0</v>
      </c>
      <c r="B10825">
        <v>0</v>
      </c>
      <c r="C10825" t="s">
        <v>10156</v>
      </c>
      <c r="D10825" t="s">
        <v>10157</v>
      </c>
      <c r="E10825" s="32">
        <f t="shared" si="507"/>
        <v>45654</v>
      </c>
      <c r="F10825" s="51">
        <f t="shared" si="508"/>
        <v>0.14583333333333334</v>
      </c>
      <c r="G10825" s="33">
        <f t="shared" si="509"/>
        <v>45654.145833333336</v>
      </c>
    </row>
    <row r="10826" spans="1:7" x14ac:dyDescent="0.45">
      <c r="A10826">
        <v>0</v>
      </c>
      <c r="B10826">
        <v>0</v>
      </c>
      <c r="C10826" t="s">
        <v>10157</v>
      </c>
      <c r="D10826" t="s">
        <v>10158</v>
      </c>
      <c r="E10826" s="32">
        <f t="shared" si="507"/>
        <v>45654</v>
      </c>
      <c r="F10826" s="51">
        <f t="shared" si="508"/>
        <v>0.16666666666666666</v>
      </c>
      <c r="G10826" s="33">
        <f t="shared" si="509"/>
        <v>45654.166666666664</v>
      </c>
    </row>
    <row r="10827" spans="1:7" x14ac:dyDescent="0.45">
      <c r="A10827">
        <v>0</v>
      </c>
      <c r="B10827">
        <v>0</v>
      </c>
      <c r="C10827" t="s">
        <v>10158</v>
      </c>
      <c r="D10827" t="s">
        <v>10159</v>
      </c>
      <c r="E10827" s="32">
        <f t="shared" si="507"/>
        <v>45654</v>
      </c>
      <c r="F10827" s="51">
        <f t="shared" si="508"/>
        <v>0.1875</v>
      </c>
      <c r="G10827" s="33">
        <f t="shared" si="509"/>
        <v>45654.1875</v>
      </c>
    </row>
    <row r="10828" spans="1:7" x14ac:dyDescent="0.45">
      <c r="A10828">
        <v>0</v>
      </c>
      <c r="B10828">
        <v>0</v>
      </c>
      <c r="C10828" t="s">
        <v>10159</v>
      </c>
      <c r="D10828" t="s">
        <v>10160</v>
      </c>
      <c r="E10828" s="32">
        <f t="shared" si="507"/>
        <v>45654</v>
      </c>
      <c r="F10828" s="51">
        <f t="shared" si="508"/>
        <v>0.20833333333333334</v>
      </c>
      <c r="G10828" s="33">
        <f t="shared" si="509"/>
        <v>45654.208333333336</v>
      </c>
    </row>
    <row r="10829" spans="1:7" x14ac:dyDescent="0.45">
      <c r="A10829">
        <v>0</v>
      </c>
      <c r="B10829">
        <v>0</v>
      </c>
      <c r="C10829" t="s">
        <v>10160</v>
      </c>
      <c r="D10829" t="s">
        <v>10161</v>
      </c>
      <c r="E10829" s="32">
        <f t="shared" si="507"/>
        <v>45654</v>
      </c>
      <c r="F10829" s="51">
        <f t="shared" si="508"/>
        <v>0.22916666666666666</v>
      </c>
      <c r="G10829" s="33">
        <f t="shared" si="509"/>
        <v>45654.229166666664</v>
      </c>
    </row>
    <row r="10830" spans="1:7" x14ac:dyDescent="0.45">
      <c r="A10830">
        <v>0</v>
      </c>
      <c r="B10830">
        <v>0</v>
      </c>
      <c r="C10830" t="s">
        <v>10161</v>
      </c>
      <c r="D10830" t="s">
        <v>10162</v>
      </c>
      <c r="E10830" s="32">
        <f t="shared" si="507"/>
        <v>45654</v>
      </c>
      <c r="F10830" s="51">
        <f t="shared" si="508"/>
        <v>0.25</v>
      </c>
      <c r="G10830" s="33">
        <f t="shared" si="509"/>
        <v>45654.25</v>
      </c>
    </row>
    <row r="10831" spans="1:7" x14ac:dyDescent="0.45">
      <c r="A10831">
        <v>0</v>
      </c>
      <c r="B10831">
        <v>0</v>
      </c>
      <c r="C10831" t="s">
        <v>10162</v>
      </c>
      <c r="D10831" t="s">
        <v>10163</v>
      </c>
      <c r="E10831" s="32">
        <f t="shared" si="507"/>
        <v>45654</v>
      </c>
      <c r="F10831" s="51">
        <f t="shared" si="508"/>
        <v>0.27083333333333331</v>
      </c>
      <c r="G10831" s="33">
        <f t="shared" si="509"/>
        <v>45654.270833333336</v>
      </c>
    </row>
    <row r="10832" spans="1:7" x14ac:dyDescent="0.45">
      <c r="A10832">
        <v>0</v>
      </c>
      <c r="B10832">
        <v>0</v>
      </c>
      <c r="C10832" t="s">
        <v>10163</v>
      </c>
      <c r="D10832" t="s">
        <v>10164</v>
      </c>
      <c r="E10832" s="32">
        <f t="shared" si="507"/>
        <v>45654</v>
      </c>
      <c r="F10832" s="51">
        <f t="shared" si="508"/>
        <v>0.29166666666666669</v>
      </c>
      <c r="G10832" s="33">
        <f t="shared" si="509"/>
        <v>45654.291666666664</v>
      </c>
    </row>
    <row r="10833" spans="1:7" x14ac:dyDescent="0.45">
      <c r="A10833">
        <v>0</v>
      </c>
      <c r="B10833">
        <v>0</v>
      </c>
      <c r="C10833" t="s">
        <v>10164</v>
      </c>
      <c r="D10833" t="s">
        <v>10165</v>
      </c>
      <c r="E10833" s="32">
        <f t="shared" si="507"/>
        <v>45654</v>
      </c>
      <c r="F10833" s="51">
        <f t="shared" si="508"/>
        <v>0.3125</v>
      </c>
      <c r="G10833" s="33">
        <f t="shared" si="509"/>
        <v>45654.3125</v>
      </c>
    </row>
    <row r="10834" spans="1:7" x14ac:dyDescent="0.45">
      <c r="A10834">
        <v>0</v>
      </c>
      <c r="B10834">
        <v>0</v>
      </c>
      <c r="C10834" t="s">
        <v>10165</v>
      </c>
      <c r="D10834" t="s">
        <v>10166</v>
      </c>
      <c r="E10834" s="32">
        <f t="shared" si="507"/>
        <v>45654</v>
      </c>
      <c r="F10834" s="51">
        <f t="shared" si="508"/>
        <v>0.33333333333333331</v>
      </c>
      <c r="G10834" s="33">
        <f t="shared" si="509"/>
        <v>45654.333333333336</v>
      </c>
    </row>
    <row r="10835" spans="1:7" x14ac:dyDescent="0.45">
      <c r="A10835">
        <v>0</v>
      </c>
      <c r="B10835">
        <v>0</v>
      </c>
      <c r="C10835" t="s">
        <v>10166</v>
      </c>
      <c r="D10835" t="s">
        <v>10167</v>
      </c>
      <c r="E10835" s="32">
        <f t="shared" si="507"/>
        <v>45654</v>
      </c>
      <c r="F10835" s="51">
        <f t="shared" si="508"/>
        <v>0.35416666666666669</v>
      </c>
      <c r="G10835" s="33">
        <f t="shared" si="509"/>
        <v>45654.354166666664</v>
      </c>
    </row>
    <row r="10836" spans="1:7" x14ac:dyDescent="0.45">
      <c r="A10836">
        <v>0</v>
      </c>
      <c r="B10836">
        <v>0</v>
      </c>
      <c r="C10836" t="s">
        <v>10167</v>
      </c>
      <c r="D10836" t="s">
        <v>10168</v>
      </c>
      <c r="E10836" s="32">
        <f t="shared" si="507"/>
        <v>45654</v>
      </c>
      <c r="F10836" s="51">
        <f t="shared" si="508"/>
        <v>0.375</v>
      </c>
      <c r="G10836" s="33">
        <f t="shared" si="509"/>
        <v>45654.375</v>
      </c>
    </row>
    <row r="10837" spans="1:7" x14ac:dyDescent="0.45">
      <c r="A10837">
        <v>0</v>
      </c>
      <c r="B10837">
        <v>0</v>
      </c>
      <c r="C10837" t="s">
        <v>10168</v>
      </c>
      <c r="D10837" t="s">
        <v>10169</v>
      </c>
      <c r="E10837" s="32">
        <f t="shared" si="507"/>
        <v>45654</v>
      </c>
      <c r="F10837" s="51">
        <f t="shared" si="508"/>
        <v>0.39583333333333331</v>
      </c>
      <c r="G10837" s="33">
        <f t="shared" si="509"/>
        <v>45654.395833333336</v>
      </c>
    </row>
    <row r="10838" spans="1:7" x14ac:dyDescent="0.45">
      <c r="A10838">
        <v>0</v>
      </c>
      <c r="B10838">
        <v>0</v>
      </c>
      <c r="C10838" t="s">
        <v>10169</v>
      </c>
      <c r="D10838" t="s">
        <v>10170</v>
      </c>
      <c r="E10838" s="32">
        <f t="shared" si="507"/>
        <v>45654</v>
      </c>
      <c r="F10838" s="51">
        <f t="shared" si="508"/>
        <v>0.41666666666666669</v>
      </c>
      <c r="G10838" s="33">
        <f t="shared" si="509"/>
        <v>45654.416666666664</v>
      </c>
    </row>
    <row r="10839" spans="1:7" x14ac:dyDescent="0.45">
      <c r="A10839">
        <v>0</v>
      </c>
      <c r="B10839">
        <v>0</v>
      </c>
      <c r="C10839" t="s">
        <v>10170</v>
      </c>
      <c r="D10839" t="s">
        <v>10171</v>
      </c>
      <c r="E10839" s="32">
        <f t="shared" si="507"/>
        <v>45654</v>
      </c>
      <c r="F10839" s="51">
        <f t="shared" si="508"/>
        <v>0.4375</v>
      </c>
      <c r="G10839" s="33">
        <f t="shared" si="509"/>
        <v>45654.4375</v>
      </c>
    </row>
    <row r="10840" spans="1:7" x14ac:dyDescent="0.45">
      <c r="A10840">
        <v>0</v>
      </c>
      <c r="B10840">
        <v>0</v>
      </c>
      <c r="C10840" t="s">
        <v>10171</v>
      </c>
      <c r="D10840" t="s">
        <v>10172</v>
      </c>
      <c r="E10840" s="32">
        <f t="shared" si="507"/>
        <v>45654</v>
      </c>
      <c r="F10840" s="51">
        <f t="shared" si="508"/>
        <v>0.45833333333333331</v>
      </c>
      <c r="G10840" s="33">
        <f t="shared" si="509"/>
        <v>45654.458333333336</v>
      </c>
    </row>
    <row r="10841" spans="1:7" x14ac:dyDescent="0.45">
      <c r="A10841">
        <v>0</v>
      </c>
      <c r="B10841">
        <v>0</v>
      </c>
      <c r="C10841" t="s">
        <v>10172</v>
      </c>
      <c r="D10841" t="s">
        <v>10173</v>
      </c>
      <c r="E10841" s="32">
        <f t="shared" si="507"/>
        <v>45654</v>
      </c>
      <c r="F10841" s="51">
        <f t="shared" si="508"/>
        <v>0.47916666666666669</v>
      </c>
      <c r="G10841" s="33">
        <f t="shared" si="509"/>
        <v>45654.479166666664</v>
      </c>
    </row>
    <row r="10842" spans="1:7" x14ac:dyDescent="0.45">
      <c r="A10842">
        <v>0</v>
      </c>
      <c r="B10842">
        <v>0</v>
      </c>
      <c r="C10842" t="s">
        <v>10173</v>
      </c>
      <c r="D10842" t="s">
        <v>10174</v>
      </c>
      <c r="E10842" s="32">
        <f t="shared" si="507"/>
        <v>45654</v>
      </c>
      <c r="F10842" s="51">
        <f t="shared" si="508"/>
        <v>0.5</v>
      </c>
      <c r="G10842" s="33">
        <f t="shared" si="509"/>
        <v>45654.5</v>
      </c>
    </row>
    <row r="10843" spans="1:7" x14ac:dyDescent="0.45">
      <c r="A10843">
        <v>0</v>
      </c>
      <c r="B10843">
        <v>0</v>
      </c>
      <c r="C10843" t="s">
        <v>10174</v>
      </c>
      <c r="D10843" t="s">
        <v>10175</v>
      </c>
      <c r="E10843" s="32">
        <f t="shared" si="507"/>
        <v>45654</v>
      </c>
      <c r="F10843" s="51">
        <f t="shared" si="508"/>
        <v>0.52083333333333337</v>
      </c>
      <c r="G10843" s="33">
        <f t="shared" si="509"/>
        <v>45654.520833333336</v>
      </c>
    </row>
    <row r="10844" spans="1:7" x14ac:dyDescent="0.45">
      <c r="A10844">
        <v>0</v>
      </c>
      <c r="B10844">
        <v>0</v>
      </c>
      <c r="C10844" t="s">
        <v>10175</v>
      </c>
      <c r="D10844" t="s">
        <v>10176</v>
      </c>
      <c r="E10844" s="32">
        <f t="shared" si="507"/>
        <v>45654</v>
      </c>
      <c r="F10844" s="51">
        <f t="shared" si="508"/>
        <v>0.54166666666666663</v>
      </c>
      <c r="G10844" s="33">
        <f t="shared" si="509"/>
        <v>45654.541666666664</v>
      </c>
    </row>
    <row r="10845" spans="1:7" x14ac:dyDescent="0.45">
      <c r="A10845">
        <v>0</v>
      </c>
      <c r="B10845">
        <v>0</v>
      </c>
      <c r="C10845" t="s">
        <v>10176</v>
      </c>
      <c r="D10845" t="s">
        <v>10177</v>
      </c>
      <c r="E10845" s="32">
        <f t="shared" si="507"/>
        <v>45654</v>
      </c>
      <c r="F10845" s="51">
        <f t="shared" si="508"/>
        <v>0.5625</v>
      </c>
      <c r="G10845" s="33">
        <f t="shared" si="509"/>
        <v>45654.5625</v>
      </c>
    </row>
    <row r="10846" spans="1:7" x14ac:dyDescent="0.45">
      <c r="A10846">
        <v>0</v>
      </c>
      <c r="B10846">
        <v>0</v>
      </c>
      <c r="C10846" t="s">
        <v>10177</v>
      </c>
      <c r="D10846" t="s">
        <v>10178</v>
      </c>
      <c r="E10846" s="32">
        <f t="shared" si="507"/>
        <v>45654</v>
      </c>
      <c r="F10846" s="51">
        <f t="shared" si="508"/>
        <v>0.58333333333333337</v>
      </c>
      <c r="G10846" s="33">
        <f t="shared" si="509"/>
        <v>45654.583333333336</v>
      </c>
    </row>
    <row r="10847" spans="1:7" x14ac:dyDescent="0.45">
      <c r="A10847">
        <v>0</v>
      </c>
      <c r="B10847">
        <v>0</v>
      </c>
      <c r="C10847" t="s">
        <v>10178</v>
      </c>
      <c r="D10847" t="s">
        <v>10179</v>
      </c>
      <c r="E10847" s="32">
        <f t="shared" si="507"/>
        <v>45654</v>
      </c>
      <c r="F10847" s="51">
        <f t="shared" si="508"/>
        <v>0.60416666666666663</v>
      </c>
      <c r="G10847" s="33">
        <f t="shared" si="509"/>
        <v>45654.604166666664</v>
      </c>
    </row>
    <row r="10848" spans="1:7" x14ac:dyDescent="0.45">
      <c r="A10848">
        <v>0</v>
      </c>
      <c r="B10848">
        <v>0</v>
      </c>
      <c r="C10848" t="s">
        <v>10179</v>
      </c>
      <c r="D10848" t="s">
        <v>10180</v>
      </c>
      <c r="E10848" s="32">
        <f t="shared" si="507"/>
        <v>45654</v>
      </c>
      <c r="F10848" s="51">
        <f t="shared" si="508"/>
        <v>0.625</v>
      </c>
      <c r="G10848" s="33">
        <f t="shared" si="509"/>
        <v>45654.625</v>
      </c>
    </row>
    <row r="10849" spans="1:7" x14ac:dyDescent="0.45">
      <c r="A10849">
        <v>0</v>
      </c>
      <c r="B10849">
        <v>0</v>
      </c>
      <c r="C10849" t="s">
        <v>10180</v>
      </c>
      <c r="D10849" t="s">
        <v>10181</v>
      </c>
      <c r="E10849" s="32">
        <f t="shared" si="507"/>
        <v>45654</v>
      </c>
      <c r="F10849" s="51">
        <f t="shared" si="508"/>
        <v>0.64583333333333337</v>
      </c>
      <c r="G10849" s="33">
        <f t="shared" si="509"/>
        <v>45654.645833333336</v>
      </c>
    </row>
    <row r="10850" spans="1:7" x14ac:dyDescent="0.45">
      <c r="A10850">
        <v>0</v>
      </c>
      <c r="B10850">
        <v>0</v>
      </c>
      <c r="C10850" t="s">
        <v>10181</v>
      </c>
      <c r="D10850" t="s">
        <v>10182</v>
      </c>
      <c r="E10850" s="32">
        <f t="shared" si="507"/>
        <v>45654</v>
      </c>
      <c r="F10850" s="51">
        <f t="shared" si="508"/>
        <v>0.66666666666666663</v>
      </c>
      <c r="G10850" s="33">
        <f t="shared" si="509"/>
        <v>45654.666666666664</v>
      </c>
    </row>
    <row r="10851" spans="1:7" x14ac:dyDescent="0.45">
      <c r="A10851">
        <v>0</v>
      </c>
      <c r="B10851">
        <v>0</v>
      </c>
      <c r="C10851" t="s">
        <v>10182</v>
      </c>
      <c r="D10851" t="s">
        <v>10183</v>
      </c>
      <c r="E10851" s="32">
        <f t="shared" si="507"/>
        <v>45654</v>
      </c>
      <c r="F10851" s="51">
        <f t="shared" si="508"/>
        <v>0.6875</v>
      </c>
      <c r="G10851" s="33">
        <f t="shared" si="509"/>
        <v>45654.6875</v>
      </c>
    </row>
    <row r="10852" spans="1:7" x14ac:dyDescent="0.45">
      <c r="A10852">
        <v>0</v>
      </c>
      <c r="B10852">
        <v>0</v>
      </c>
      <c r="C10852" t="s">
        <v>10183</v>
      </c>
      <c r="D10852" t="s">
        <v>10184</v>
      </c>
      <c r="E10852" s="32">
        <f t="shared" si="507"/>
        <v>45654</v>
      </c>
      <c r="F10852" s="51">
        <f t="shared" si="508"/>
        <v>0.70833333333333337</v>
      </c>
      <c r="G10852" s="33">
        <f t="shared" si="509"/>
        <v>45654.708333333336</v>
      </c>
    </row>
    <row r="10853" spans="1:7" x14ac:dyDescent="0.45">
      <c r="A10853">
        <v>0</v>
      </c>
      <c r="B10853">
        <v>0</v>
      </c>
      <c r="C10853" t="s">
        <v>10184</v>
      </c>
      <c r="D10853" t="s">
        <v>10185</v>
      </c>
      <c r="E10853" s="32">
        <f t="shared" si="507"/>
        <v>45654</v>
      </c>
      <c r="F10853" s="51">
        <f t="shared" si="508"/>
        <v>0.72916666666666663</v>
      </c>
      <c r="G10853" s="33">
        <f t="shared" si="509"/>
        <v>45654.729166666664</v>
      </c>
    </row>
    <row r="10854" spans="1:7" x14ac:dyDescent="0.45">
      <c r="A10854">
        <v>0</v>
      </c>
      <c r="B10854">
        <v>0</v>
      </c>
      <c r="C10854" t="s">
        <v>10185</v>
      </c>
      <c r="D10854" t="s">
        <v>10186</v>
      </c>
      <c r="E10854" s="32">
        <f t="shared" si="507"/>
        <v>45654</v>
      </c>
      <c r="F10854" s="51">
        <f t="shared" si="508"/>
        <v>0.75</v>
      </c>
      <c r="G10854" s="33">
        <f t="shared" si="509"/>
        <v>45654.75</v>
      </c>
    </row>
    <row r="10855" spans="1:7" x14ac:dyDescent="0.45">
      <c r="A10855">
        <v>0</v>
      </c>
      <c r="B10855">
        <v>0</v>
      </c>
      <c r="C10855" t="s">
        <v>10186</v>
      </c>
      <c r="D10855" t="s">
        <v>10187</v>
      </c>
      <c r="E10855" s="32">
        <f t="shared" si="507"/>
        <v>45654</v>
      </c>
      <c r="F10855" s="51">
        <f t="shared" si="508"/>
        <v>0.77083333333333337</v>
      </c>
      <c r="G10855" s="33">
        <f t="shared" si="509"/>
        <v>45654.770833333336</v>
      </c>
    </row>
    <row r="10856" spans="1:7" x14ac:dyDescent="0.45">
      <c r="A10856">
        <v>0</v>
      </c>
      <c r="B10856">
        <v>0</v>
      </c>
      <c r="C10856" t="s">
        <v>10187</v>
      </c>
      <c r="D10856" t="s">
        <v>10188</v>
      </c>
      <c r="E10856" s="32">
        <f t="shared" si="507"/>
        <v>45654</v>
      </c>
      <c r="F10856" s="51">
        <f t="shared" si="508"/>
        <v>0.79166666666666663</v>
      </c>
      <c r="G10856" s="33">
        <f t="shared" si="509"/>
        <v>45654.791666666664</v>
      </c>
    </row>
    <row r="10857" spans="1:7" x14ac:dyDescent="0.45">
      <c r="A10857">
        <v>0</v>
      </c>
      <c r="B10857">
        <v>0</v>
      </c>
      <c r="C10857" t="s">
        <v>10188</v>
      </c>
      <c r="D10857" t="s">
        <v>10189</v>
      </c>
      <c r="E10857" s="32">
        <f t="shared" si="507"/>
        <v>45654</v>
      </c>
      <c r="F10857" s="51">
        <f t="shared" si="508"/>
        <v>0.8125</v>
      </c>
      <c r="G10857" s="33">
        <f t="shared" si="509"/>
        <v>45654.8125</v>
      </c>
    </row>
    <row r="10858" spans="1:7" x14ac:dyDescent="0.45">
      <c r="A10858">
        <v>0</v>
      </c>
      <c r="B10858">
        <v>0</v>
      </c>
      <c r="C10858" t="s">
        <v>10189</v>
      </c>
      <c r="D10858" t="s">
        <v>10190</v>
      </c>
      <c r="E10858" s="32">
        <f t="shared" si="507"/>
        <v>45654</v>
      </c>
      <c r="F10858" s="51">
        <f t="shared" si="508"/>
        <v>0.83333333333333337</v>
      </c>
      <c r="G10858" s="33">
        <f t="shared" si="509"/>
        <v>45654.833333333336</v>
      </c>
    </row>
    <row r="10859" spans="1:7" x14ac:dyDescent="0.45">
      <c r="A10859">
        <v>0</v>
      </c>
      <c r="B10859">
        <v>0</v>
      </c>
      <c r="C10859" t="s">
        <v>10190</v>
      </c>
      <c r="D10859" t="s">
        <v>10191</v>
      </c>
      <c r="E10859" s="32">
        <f t="shared" si="507"/>
        <v>45654</v>
      </c>
      <c r="F10859" s="51">
        <f t="shared" si="508"/>
        <v>0.85416666666666663</v>
      </c>
      <c r="G10859" s="33">
        <f t="shared" si="509"/>
        <v>45654.854166666664</v>
      </c>
    </row>
    <row r="10860" spans="1:7" x14ac:dyDescent="0.45">
      <c r="A10860">
        <v>0</v>
      </c>
      <c r="B10860">
        <v>0</v>
      </c>
      <c r="C10860" t="s">
        <v>10191</v>
      </c>
      <c r="D10860" t="s">
        <v>10192</v>
      </c>
      <c r="E10860" s="32">
        <f t="shared" si="507"/>
        <v>45654</v>
      </c>
      <c r="F10860" s="51">
        <f t="shared" si="508"/>
        <v>0.875</v>
      </c>
      <c r="G10860" s="33">
        <f t="shared" si="509"/>
        <v>45654.875</v>
      </c>
    </row>
    <row r="10861" spans="1:7" x14ac:dyDescent="0.45">
      <c r="A10861">
        <v>0</v>
      </c>
      <c r="B10861">
        <v>0</v>
      </c>
      <c r="C10861" t="s">
        <v>10192</v>
      </c>
      <c r="D10861" t="s">
        <v>10193</v>
      </c>
      <c r="E10861" s="32">
        <f t="shared" si="507"/>
        <v>45654</v>
      </c>
      <c r="F10861" s="51">
        <f t="shared" si="508"/>
        <v>0.89583333333333337</v>
      </c>
      <c r="G10861" s="33">
        <f t="shared" si="509"/>
        <v>45654.895833333336</v>
      </c>
    </row>
    <row r="10862" spans="1:7" x14ac:dyDescent="0.45">
      <c r="A10862">
        <v>0</v>
      </c>
      <c r="B10862">
        <v>0</v>
      </c>
      <c r="C10862" t="s">
        <v>10193</v>
      </c>
      <c r="D10862" t="s">
        <v>10194</v>
      </c>
      <c r="E10862" s="32">
        <f t="shared" si="507"/>
        <v>45654</v>
      </c>
      <c r="F10862" s="51">
        <f t="shared" si="508"/>
        <v>0.91666666666666663</v>
      </c>
      <c r="G10862" s="33">
        <f t="shared" si="509"/>
        <v>45654.916666666664</v>
      </c>
    </row>
    <row r="10863" spans="1:7" x14ac:dyDescent="0.45">
      <c r="A10863">
        <v>0</v>
      </c>
      <c r="B10863">
        <v>0</v>
      </c>
      <c r="C10863" t="s">
        <v>10194</v>
      </c>
      <c r="D10863" t="s">
        <v>10195</v>
      </c>
      <c r="E10863" s="32">
        <f t="shared" si="507"/>
        <v>45654</v>
      </c>
      <c r="F10863" s="51">
        <f t="shared" si="508"/>
        <v>0.9375</v>
      </c>
      <c r="G10863" s="33">
        <f t="shared" si="509"/>
        <v>45654.9375</v>
      </c>
    </row>
    <row r="10864" spans="1:7" x14ac:dyDescent="0.45">
      <c r="A10864">
        <v>0</v>
      </c>
      <c r="B10864">
        <v>0</v>
      </c>
      <c r="C10864" t="s">
        <v>10195</v>
      </c>
      <c r="D10864" t="s">
        <v>10196</v>
      </c>
      <c r="E10864" s="32">
        <f t="shared" si="507"/>
        <v>45654</v>
      </c>
      <c r="F10864" s="51">
        <f t="shared" si="508"/>
        <v>0.95833333333333337</v>
      </c>
      <c r="G10864" s="33">
        <f t="shared" si="509"/>
        <v>45654.958333333336</v>
      </c>
    </row>
    <row r="10865" spans="1:7" x14ac:dyDescent="0.45">
      <c r="A10865">
        <v>0</v>
      </c>
      <c r="B10865">
        <v>0</v>
      </c>
      <c r="C10865" t="s">
        <v>10196</v>
      </c>
      <c r="D10865" t="s">
        <v>10197</v>
      </c>
      <c r="E10865" s="32">
        <f t="shared" si="507"/>
        <v>45654</v>
      </c>
      <c r="F10865" s="51">
        <f t="shared" si="508"/>
        <v>0.97916666666666663</v>
      </c>
      <c r="G10865" s="33">
        <f t="shared" si="509"/>
        <v>45654.979166666664</v>
      </c>
    </row>
    <row r="10866" spans="1:7" x14ac:dyDescent="0.45">
      <c r="A10866">
        <v>0</v>
      </c>
      <c r="B10866">
        <v>0</v>
      </c>
      <c r="C10866" t="s">
        <v>10197</v>
      </c>
      <c r="D10866" t="s">
        <v>10198</v>
      </c>
      <c r="E10866" s="32">
        <f t="shared" si="507"/>
        <v>45655</v>
      </c>
      <c r="F10866" s="51">
        <f t="shared" si="508"/>
        <v>0</v>
      </c>
      <c r="G10866" s="33">
        <f t="shared" si="509"/>
        <v>45655</v>
      </c>
    </row>
    <row r="10867" spans="1:7" x14ac:dyDescent="0.45">
      <c r="A10867">
        <v>0</v>
      </c>
      <c r="B10867">
        <v>0</v>
      </c>
      <c r="C10867" t="s">
        <v>10198</v>
      </c>
      <c r="D10867" t="s">
        <v>10199</v>
      </c>
      <c r="E10867" s="32">
        <f t="shared" si="507"/>
        <v>45655</v>
      </c>
      <c r="F10867" s="51">
        <f t="shared" si="508"/>
        <v>2.0833333333333332E-2</v>
      </c>
      <c r="G10867" s="33">
        <f t="shared" si="509"/>
        <v>45655.020833333336</v>
      </c>
    </row>
    <row r="10868" spans="1:7" x14ac:dyDescent="0.45">
      <c r="A10868">
        <v>0</v>
      </c>
      <c r="B10868">
        <v>0</v>
      </c>
      <c r="C10868" t="s">
        <v>10199</v>
      </c>
      <c r="D10868" t="s">
        <v>10200</v>
      </c>
      <c r="E10868" s="32">
        <f t="shared" si="507"/>
        <v>45655</v>
      </c>
      <c r="F10868" s="51">
        <f t="shared" si="508"/>
        <v>4.1666666666666664E-2</v>
      </c>
      <c r="G10868" s="33">
        <f t="shared" si="509"/>
        <v>45655.041666666664</v>
      </c>
    </row>
    <row r="10869" spans="1:7" x14ac:dyDescent="0.45">
      <c r="A10869">
        <v>0</v>
      </c>
      <c r="B10869">
        <v>0</v>
      </c>
      <c r="C10869" t="s">
        <v>10200</v>
      </c>
      <c r="D10869" t="s">
        <v>10201</v>
      </c>
      <c r="E10869" s="32">
        <f t="shared" si="507"/>
        <v>45655</v>
      </c>
      <c r="F10869" s="51">
        <f t="shared" si="508"/>
        <v>6.25E-2</v>
      </c>
      <c r="G10869" s="33">
        <f t="shared" si="509"/>
        <v>45655.0625</v>
      </c>
    </row>
    <row r="10870" spans="1:7" x14ac:dyDescent="0.45">
      <c r="A10870">
        <v>0</v>
      </c>
      <c r="B10870">
        <v>0</v>
      </c>
      <c r="C10870" t="s">
        <v>10201</v>
      </c>
      <c r="D10870" t="s">
        <v>10202</v>
      </c>
      <c r="E10870" s="32">
        <f t="shared" si="507"/>
        <v>45655</v>
      </c>
      <c r="F10870" s="51">
        <f t="shared" si="508"/>
        <v>8.3333333333333329E-2</v>
      </c>
      <c r="G10870" s="33">
        <f t="shared" si="509"/>
        <v>45655.083333333336</v>
      </c>
    </row>
    <row r="10871" spans="1:7" x14ac:dyDescent="0.45">
      <c r="A10871">
        <v>0</v>
      </c>
      <c r="B10871">
        <v>0</v>
      </c>
      <c r="C10871" t="s">
        <v>10202</v>
      </c>
      <c r="D10871" t="s">
        <v>10203</v>
      </c>
      <c r="E10871" s="32">
        <f t="shared" si="507"/>
        <v>45655</v>
      </c>
      <c r="F10871" s="51">
        <f t="shared" si="508"/>
        <v>0.10416666666666667</v>
      </c>
      <c r="G10871" s="33">
        <f t="shared" si="509"/>
        <v>45655.104166666664</v>
      </c>
    </row>
    <row r="10872" spans="1:7" x14ac:dyDescent="0.45">
      <c r="A10872">
        <v>0</v>
      </c>
      <c r="B10872">
        <v>0</v>
      </c>
      <c r="C10872" t="s">
        <v>10203</v>
      </c>
      <c r="D10872" t="s">
        <v>10204</v>
      </c>
      <c r="E10872" s="32">
        <f t="shared" si="507"/>
        <v>45655</v>
      </c>
      <c r="F10872" s="51">
        <f t="shared" si="508"/>
        <v>0.125</v>
      </c>
      <c r="G10872" s="33">
        <f t="shared" si="509"/>
        <v>45655.125</v>
      </c>
    </row>
    <row r="10873" spans="1:7" x14ac:dyDescent="0.45">
      <c r="A10873">
        <v>0</v>
      </c>
      <c r="B10873">
        <v>0</v>
      </c>
      <c r="C10873" t="s">
        <v>10204</v>
      </c>
      <c r="D10873" t="s">
        <v>10205</v>
      </c>
      <c r="E10873" s="32">
        <f t="shared" si="507"/>
        <v>45655</v>
      </c>
      <c r="F10873" s="51">
        <f t="shared" si="508"/>
        <v>0.14583333333333334</v>
      </c>
      <c r="G10873" s="33">
        <f t="shared" si="509"/>
        <v>45655.145833333336</v>
      </c>
    </row>
    <row r="10874" spans="1:7" x14ac:dyDescent="0.45">
      <c r="A10874">
        <v>0</v>
      </c>
      <c r="B10874">
        <v>0</v>
      </c>
      <c r="C10874" t="s">
        <v>10205</v>
      </c>
      <c r="D10874" t="s">
        <v>10206</v>
      </c>
      <c r="E10874" s="32">
        <f t="shared" si="507"/>
        <v>45655</v>
      </c>
      <c r="F10874" s="51">
        <f t="shared" si="508"/>
        <v>0.16666666666666666</v>
      </c>
      <c r="G10874" s="33">
        <f t="shared" si="509"/>
        <v>45655.166666666664</v>
      </c>
    </row>
    <row r="10875" spans="1:7" x14ac:dyDescent="0.45">
      <c r="A10875">
        <v>0</v>
      </c>
      <c r="B10875">
        <v>0</v>
      </c>
      <c r="C10875" t="s">
        <v>10206</v>
      </c>
      <c r="D10875" t="s">
        <v>10207</v>
      </c>
      <c r="E10875" s="32">
        <f t="shared" si="507"/>
        <v>45655</v>
      </c>
      <c r="F10875" s="51">
        <f t="shared" si="508"/>
        <v>0.1875</v>
      </c>
      <c r="G10875" s="33">
        <f t="shared" si="509"/>
        <v>45655.1875</v>
      </c>
    </row>
    <row r="10876" spans="1:7" x14ac:dyDescent="0.45">
      <c r="A10876">
        <v>0</v>
      </c>
      <c r="B10876">
        <v>0</v>
      </c>
      <c r="C10876" t="s">
        <v>10207</v>
      </c>
      <c r="D10876" t="s">
        <v>10208</v>
      </c>
      <c r="E10876" s="32">
        <f t="shared" si="507"/>
        <v>45655</v>
      </c>
      <c r="F10876" s="51">
        <f t="shared" si="508"/>
        <v>0.20833333333333334</v>
      </c>
      <c r="G10876" s="33">
        <f t="shared" si="509"/>
        <v>45655.208333333336</v>
      </c>
    </row>
    <row r="10877" spans="1:7" x14ac:dyDescent="0.45">
      <c r="A10877">
        <v>0</v>
      </c>
      <c r="B10877">
        <v>0</v>
      </c>
      <c r="C10877" t="s">
        <v>10208</v>
      </c>
      <c r="D10877" t="s">
        <v>10209</v>
      </c>
      <c r="E10877" s="32">
        <f t="shared" si="507"/>
        <v>45655</v>
      </c>
      <c r="F10877" s="51">
        <f t="shared" si="508"/>
        <v>0.22916666666666666</v>
      </c>
      <c r="G10877" s="33">
        <f t="shared" si="509"/>
        <v>45655.229166666664</v>
      </c>
    </row>
    <row r="10878" spans="1:7" x14ac:dyDescent="0.45">
      <c r="A10878">
        <v>0</v>
      </c>
      <c r="B10878">
        <v>0</v>
      </c>
      <c r="C10878" t="s">
        <v>10209</v>
      </c>
      <c r="D10878" t="s">
        <v>10210</v>
      </c>
      <c r="E10878" s="32">
        <f t="shared" si="507"/>
        <v>45655</v>
      </c>
      <c r="F10878" s="51">
        <f t="shared" si="508"/>
        <v>0.25</v>
      </c>
      <c r="G10878" s="33">
        <f t="shared" si="509"/>
        <v>45655.25</v>
      </c>
    </row>
    <row r="10879" spans="1:7" x14ac:dyDescent="0.45">
      <c r="A10879">
        <v>0</v>
      </c>
      <c r="B10879">
        <v>0</v>
      </c>
      <c r="C10879" t="s">
        <v>10210</v>
      </c>
      <c r="D10879" t="s">
        <v>10211</v>
      </c>
      <c r="E10879" s="32">
        <f t="shared" si="507"/>
        <v>45655</v>
      </c>
      <c r="F10879" s="51">
        <f t="shared" si="508"/>
        <v>0.27083333333333331</v>
      </c>
      <c r="G10879" s="33">
        <f t="shared" si="509"/>
        <v>45655.270833333336</v>
      </c>
    </row>
    <row r="10880" spans="1:7" x14ac:dyDescent="0.45">
      <c r="A10880">
        <v>0</v>
      </c>
      <c r="B10880">
        <v>0</v>
      </c>
      <c r="C10880" t="s">
        <v>10211</v>
      </c>
      <c r="D10880" t="s">
        <v>10212</v>
      </c>
      <c r="E10880" s="32">
        <f t="shared" si="507"/>
        <v>45655</v>
      </c>
      <c r="F10880" s="51">
        <f t="shared" si="508"/>
        <v>0.29166666666666669</v>
      </c>
      <c r="G10880" s="33">
        <f t="shared" si="509"/>
        <v>45655.291666666664</v>
      </c>
    </row>
    <row r="10881" spans="1:7" x14ac:dyDescent="0.45">
      <c r="A10881">
        <v>0</v>
      </c>
      <c r="B10881">
        <v>0</v>
      </c>
      <c r="C10881" t="s">
        <v>10212</v>
      </c>
      <c r="D10881" t="s">
        <v>10213</v>
      </c>
      <c r="E10881" s="32">
        <f t="shared" si="507"/>
        <v>45655</v>
      </c>
      <c r="F10881" s="51">
        <f t="shared" si="508"/>
        <v>0.3125</v>
      </c>
      <c r="G10881" s="33">
        <f t="shared" si="509"/>
        <v>45655.3125</v>
      </c>
    </row>
    <row r="10882" spans="1:7" x14ac:dyDescent="0.45">
      <c r="A10882">
        <v>0</v>
      </c>
      <c r="B10882">
        <v>0</v>
      </c>
      <c r="C10882" t="s">
        <v>10213</v>
      </c>
      <c r="D10882" t="s">
        <v>10214</v>
      </c>
      <c r="E10882" s="32">
        <f t="shared" si="507"/>
        <v>45655</v>
      </c>
      <c r="F10882" s="51">
        <f t="shared" si="508"/>
        <v>0.33333333333333331</v>
      </c>
      <c r="G10882" s="33">
        <f t="shared" si="509"/>
        <v>45655.333333333336</v>
      </c>
    </row>
    <row r="10883" spans="1:7" x14ac:dyDescent="0.45">
      <c r="A10883">
        <v>0</v>
      </c>
      <c r="B10883">
        <v>0</v>
      </c>
      <c r="C10883" t="s">
        <v>10214</v>
      </c>
      <c r="D10883" t="s">
        <v>10215</v>
      </c>
      <c r="E10883" s="32">
        <f t="shared" si="507"/>
        <v>45655</v>
      </c>
      <c r="F10883" s="51">
        <f t="shared" si="508"/>
        <v>0.35416666666666669</v>
      </c>
      <c r="G10883" s="33">
        <f t="shared" si="509"/>
        <v>45655.354166666664</v>
      </c>
    </row>
    <row r="10884" spans="1:7" x14ac:dyDescent="0.45">
      <c r="A10884">
        <v>0</v>
      </c>
      <c r="B10884">
        <v>0</v>
      </c>
      <c r="C10884" t="s">
        <v>10215</v>
      </c>
      <c r="D10884" t="s">
        <v>10216</v>
      </c>
      <c r="E10884" s="32">
        <f t="shared" ref="E10884:E10947" si="510">DATE(MID(C10884,2,4),MID(C10884,7,2),MID(C10884,10,2))</f>
        <v>45655</v>
      </c>
      <c r="F10884" s="51">
        <f t="shared" ref="F10884:F10947" si="511">TIME(MID(C10884,13,2),MID(C10884,16,2),0)</f>
        <v>0.375</v>
      </c>
      <c r="G10884" s="33">
        <f t="shared" ref="G10884:G10947" si="512">E10884+F10884</f>
        <v>45655.375</v>
      </c>
    </row>
    <row r="10885" spans="1:7" x14ac:dyDescent="0.45">
      <c r="A10885">
        <v>0</v>
      </c>
      <c r="B10885">
        <v>0</v>
      </c>
      <c r="C10885" t="s">
        <v>10216</v>
      </c>
      <c r="D10885" t="s">
        <v>10217</v>
      </c>
      <c r="E10885" s="32">
        <f t="shared" si="510"/>
        <v>45655</v>
      </c>
      <c r="F10885" s="51">
        <f t="shared" si="511"/>
        <v>0.39583333333333331</v>
      </c>
      <c r="G10885" s="33">
        <f t="shared" si="512"/>
        <v>45655.395833333336</v>
      </c>
    </row>
    <row r="10886" spans="1:7" x14ac:dyDescent="0.45">
      <c r="A10886">
        <v>0</v>
      </c>
      <c r="B10886">
        <v>0</v>
      </c>
      <c r="C10886" t="s">
        <v>10217</v>
      </c>
      <c r="D10886" t="s">
        <v>10218</v>
      </c>
      <c r="E10886" s="32">
        <f t="shared" si="510"/>
        <v>45655</v>
      </c>
      <c r="F10886" s="51">
        <f t="shared" si="511"/>
        <v>0.41666666666666669</v>
      </c>
      <c r="G10886" s="33">
        <f t="shared" si="512"/>
        <v>45655.416666666664</v>
      </c>
    </row>
    <row r="10887" spans="1:7" x14ac:dyDescent="0.45">
      <c r="A10887">
        <v>0</v>
      </c>
      <c r="B10887">
        <v>0</v>
      </c>
      <c r="C10887" t="s">
        <v>10218</v>
      </c>
      <c r="D10887" t="s">
        <v>10219</v>
      </c>
      <c r="E10887" s="32">
        <f t="shared" si="510"/>
        <v>45655</v>
      </c>
      <c r="F10887" s="51">
        <f t="shared" si="511"/>
        <v>0.4375</v>
      </c>
      <c r="G10887" s="33">
        <f t="shared" si="512"/>
        <v>45655.4375</v>
      </c>
    </row>
    <row r="10888" spans="1:7" x14ac:dyDescent="0.45">
      <c r="A10888">
        <v>0</v>
      </c>
      <c r="B10888">
        <v>0</v>
      </c>
      <c r="C10888" t="s">
        <v>10219</v>
      </c>
      <c r="D10888" t="s">
        <v>10220</v>
      </c>
      <c r="E10888" s="32">
        <f t="shared" si="510"/>
        <v>45655</v>
      </c>
      <c r="F10888" s="51">
        <f t="shared" si="511"/>
        <v>0.45833333333333331</v>
      </c>
      <c r="G10888" s="33">
        <f t="shared" si="512"/>
        <v>45655.458333333336</v>
      </c>
    </row>
    <row r="10889" spans="1:7" x14ac:dyDescent="0.45">
      <c r="A10889">
        <v>0</v>
      </c>
      <c r="B10889">
        <v>0</v>
      </c>
      <c r="C10889" t="s">
        <v>10220</v>
      </c>
      <c r="D10889" t="s">
        <v>10221</v>
      </c>
      <c r="E10889" s="32">
        <f t="shared" si="510"/>
        <v>45655</v>
      </c>
      <c r="F10889" s="51">
        <f t="shared" si="511"/>
        <v>0.47916666666666669</v>
      </c>
      <c r="G10889" s="33">
        <f t="shared" si="512"/>
        <v>45655.479166666664</v>
      </c>
    </row>
    <row r="10890" spans="1:7" x14ac:dyDescent="0.45">
      <c r="A10890">
        <v>0</v>
      </c>
      <c r="B10890">
        <v>0</v>
      </c>
      <c r="C10890" t="s">
        <v>10221</v>
      </c>
      <c r="D10890" t="s">
        <v>10222</v>
      </c>
      <c r="E10890" s="32">
        <f t="shared" si="510"/>
        <v>45655</v>
      </c>
      <c r="F10890" s="51">
        <f t="shared" si="511"/>
        <v>0.5</v>
      </c>
      <c r="G10890" s="33">
        <f t="shared" si="512"/>
        <v>45655.5</v>
      </c>
    </row>
    <row r="10891" spans="1:7" x14ac:dyDescent="0.45">
      <c r="A10891">
        <v>0</v>
      </c>
      <c r="B10891">
        <v>0</v>
      </c>
      <c r="C10891" t="s">
        <v>10222</v>
      </c>
      <c r="D10891" t="s">
        <v>10223</v>
      </c>
      <c r="E10891" s="32">
        <f t="shared" si="510"/>
        <v>45655</v>
      </c>
      <c r="F10891" s="51">
        <f t="shared" si="511"/>
        <v>0.52083333333333337</v>
      </c>
      <c r="G10891" s="33">
        <f t="shared" si="512"/>
        <v>45655.520833333336</v>
      </c>
    </row>
    <row r="10892" spans="1:7" x14ac:dyDescent="0.45">
      <c r="A10892">
        <v>0</v>
      </c>
      <c r="B10892">
        <v>0</v>
      </c>
      <c r="C10892" t="s">
        <v>10223</v>
      </c>
      <c r="D10892" t="s">
        <v>10224</v>
      </c>
      <c r="E10892" s="32">
        <f t="shared" si="510"/>
        <v>45655</v>
      </c>
      <c r="F10892" s="51">
        <f t="shared" si="511"/>
        <v>0.54166666666666663</v>
      </c>
      <c r="G10892" s="33">
        <f t="shared" si="512"/>
        <v>45655.541666666664</v>
      </c>
    </row>
    <row r="10893" spans="1:7" x14ac:dyDescent="0.45">
      <c r="A10893">
        <v>0</v>
      </c>
      <c r="B10893">
        <v>0</v>
      </c>
      <c r="C10893" t="s">
        <v>10224</v>
      </c>
      <c r="D10893" t="s">
        <v>10225</v>
      </c>
      <c r="E10893" s="32">
        <f t="shared" si="510"/>
        <v>45655</v>
      </c>
      <c r="F10893" s="51">
        <f t="shared" si="511"/>
        <v>0.5625</v>
      </c>
      <c r="G10893" s="33">
        <f t="shared" si="512"/>
        <v>45655.5625</v>
      </c>
    </row>
    <row r="10894" spans="1:7" x14ac:dyDescent="0.45">
      <c r="A10894">
        <v>0</v>
      </c>
      <c r="B10894">
        <v>0</v>
      </c>
      <c r="C10894" t="s">
        <v>10225</v>
      </c>
      <c r="D10894" t="s">
        <v>10226</v>
      </c>
      <c r="E10894" s="32">
        <f t="shared" si="510"/>
        <v>45655</v>
      </c>
      <c r="F10894" s="51">
        <f t="shared" si="511"/>
        <v>0.58333333333333337</v>
      </c>
      <c r="G10894" s="33">
        <f t="shared" si="512"/>
        <v>45655.583333333336</v>
      </c>
    </row>
    <row r="10895" spans="1:7" x14ac:dyDescent="0.45">
      <c r="A10895">
        <v>0</v>
      </c>
      <c r="B10895">
        <v>0</v>
      </c>
      <c r="C10895" t="s">
        <v>10226</v>
      </c>
      <c r="D10895" t="s">
        <v>10227</v>
      </c>
      <c r="E10895" s="32">
        <f t="shared" si="510"/>
        <v>45655</v>
      </c>
      <c r="F10895" s="51">
        <f t="shared" si="511"/>
        <v>0.60416666666666663</v>
      </c>
      <c r="G10895" s="33">
        <f t="shared" si="512"/>
        <v>45655.604166666664</v>
      </c>
    </row>
    <row r="10896" spans="1:7" x14ac:dyDescent="0.45">
      <c r="A10896">
        <v>0</v>
      </c>
      <c r="B10896">
        <v>0</v>
      </c>
      <c r="C10896" t="s">
        <v>10227</v>
      </c>
      <c r="D10896" t="s">
        <v>10228</v>
      </c>
      <c r="E10896" s="32">
        <f t="shared" si="510"/>
        <v>45655</v>
      </c>
      <c r="F10896" s="51">
        <f t="shared" si="511"/>
        <v>0.625</v>
      </c>
      <c r="G10896" s="33">
        <f t="shared" si="512"/>
        <v>45655.625</v>
      </c>
    </row>
    <row r="10897" spans="1:7" x14ac:dyDescent="0.45">
      <c r="A10897">
        <v>0</v>
      </c>
      <c r="B10897">
        <v>0</v>
      </c>
      <c r="C10897" t="s">
        <v>10228</v>
      </c>
      <c r="D10897" t="s">
        <v>10229</v>
      </c>
      <c r="E10897" s="32">
        <f t="shared" si="510"/>
        <v>45655</v>
      </c>
      <c r="F10897" s="51">
        <f t="shared" si="511"/>
        <v>0.64583333333333337</v>
      </c>
      <c r="G10897" s="33">
        <f t="shared" si="512"/>
        <v>45655.645833333336</v>
      </c>
    </row>
    <row r="10898" spans="1:7" x14ac:dyDescent="0.45">
      <c r="A10898">
        <v>0</v>
      </c>
      <c r="B10898">
        <v>0</v>
      </c>
      <c r="C10898" t="s">
        <v>10229</v>
      </c>
      <c r="D10898" t="s">
        <v>10230</v>
      </c>
      <c r="E10898" s="32">
        <f t="shared" si="510"/>
        <v>45655</v>
      </c>
      <c r="F10898" s="51">
        <f t="shared" si="511"/>
        <v>0.66666666666666663</v>
      </c>
      <c r="G10898" s="33">
        <f t="shared" si="512"/>
        <v>45655.666666666664</v>
      </c>
    </row>
    <row r="10899" spans="1:7" x14ac:dyDescent="0.45">
      <c r="A10899">
        <v>0</v>
      </c>
      <c r="B10899">
        <v>0</v>
      </c>
      <c r="C10899" t="s">
        <v>10230</v>
      </c>
      <c r="D10899" t="s">
        <v>10231</v>
      </c>
      <c r="E10899" s="32">
        <f t="shared" si="510"/>
        <v>45655</v>
      </c>
      <c r="F10899" s="51">
        <f t="shared" si="511"/>
        <v>0.6875</v>
      </c>
      <c r="G10899" s="33">
        <f t="shared" si="512"/>
        <v>45655.6875</v>
      </c>
    </row>
    <row r="10900" spans="1:7" x14ac:dyDescent="0.45">
      <c r="A10900">
        <v>0</v>
      </c>
      <c r="B10900">
        <v>0</v>
      </c>
      <c r="C10900" t="s">
        <v>10231</v>
      </c>
      <c r="D10900" t="s">
        <v>10232</v>
      </c>
      <c r="E10900" s="32">
        <f t="shared" si="510"/>
        <v>45655</v>
      </c>
      <c r="F10900" s="51">
        <f t="shared" si="511"/>
        <v>0.70833333333333337</v>
      </c>
      <c r="G10900" s="33">
        <f t="shared" si="512"/>
        <v>45655.708333333336</v>
      </c>
    </row>
    <row r="10901" spans="1:7" x14ac:dyDescent="0.45">
      <c r="A10901">
        <v>0</v>
      </c>
      <c r="B10901">
        <v>0</v>
      </c>
      <c r="C10901" t="s">
        <v>10232</v>
      </c>
      <c r="D10901" t="s">
        <v>10233</v>
      </c>
      <c r="E10901" s="32">
        <f t="shared" si="510"/>
        <v>45655</v>
      </c>
      <c r="F10901" s="51">
        <f t="shared" si="511"/>
        <v>0.72916666666666663</v>
      </c>
      <c r="G10901" s="33">
        <f t="shared" si="512"/>
        <v>45655.729166666664</v>
      </c>
    </row>
    <row r="10902" spans="1:7" x14ac:dyDescent="0.45">
      <c r="A10902">
        <v>0</v>
      </c>
      <c r="B10902">
        <v>0</v>
      </c>
      <c r="C10902" t="s">
        <v>10233</v>
      </c>
      <c r="D10902" t="s">
        <v>10234</v>
      </c>
      <c r="E10902" s="32">
        <f t="shared" si="510"/>
        <v>45655</v>
      </c>
      <c r="F10902" s="51">
        <f t="shared" si="511"/>
        <v>0.75</v>
      </c>
      <c r="G10902" s="33">
        <f t="shared" si="512"/>
        <v>45655.75</v>
      </c>
    </row>
    <row r="10903" spans="1:7" x14ac:dyDescent="0.45">
      <c r="A10903">
        <v>0</v>
      </c>
      <c r="B10903">
        <v>0</v>
      </c>
      <c r="C10903" t="s">
        <v>10234</v>
      </c>
      <c r="D10903" t="s">
        <v>10235</v>
      </c>
      <c r="E10903" s="32">
        <f t="shared" si="510"/>
        <v>45655</v>
      </c>
      <c r="F10903" s="51">
        <f t="shared" si="511"/>
        <v>0.77083333333333337</v>
      </c>
      <c r="G10903" s="33">
        <f t="shared" si="512"/>
        <v>45655.770833333336</v>
      </c>
    </row>
    <row r="10904" spans="1:7" x14ac:dyDescent="0.45">
      <c r="A10904">
        <v>0</v>
      </c>
      <c r="B10904">
        <v>0</v>
      </c>
      <c r="C10904" t="s">
        <v>10235</v>
      </c>
      <c r="D10904" t="s">
        <v>10236</v>
      </c>
      <c r="E10904" s="32">
        <f t="shared" si="510"/>
        <v>45655</v>
      </c>
      <c r="F10904" s="51">
        <f t="shared" si="511"/>
        <v>0.79166666666666663</v>
      </c>
      <c r="G10904" s="33">
        <f t="shared" si="512"/>
        <v>45655.791666666664</v>
      </c>
    </row>
    <row r="10905" spans="1:7" x14ac:dyDescent="0.45">
      <c r="A10905">
        <v>0</v>
      </c>
      <c r="B10905">
        <v>0</v>
      </c>
      <c r="C10905" t="s">
        <v>10236</v>
      </c>
      <c r="D10905" t="s">
        <v>10237</v>
      </c>
      <c r="E10905" s="32">
        <f t="shared" si="510"/>
        <v>45655</v>
      </c>
      <c r="F10905" s="51">
        <f t="shared" si="511"/>
        <v>0.8125</v>
      </c>
      <c r="G10905" s="33">
        <f t="shared" si="512"/>
        <v>45655.8125</v>
      </c>
    </row>
    <row r="10906" spans="1:7" x14ac:dyDescent="0.45">
      <c r="A10906">
        <v>0</v>
      </c>
      <c r="B10906">
        <v>0</v>
      </c>
      <c r="C10906" t="s">
        <v>10237</v>
      </c>
      <c r="D10906" t="s">
        <v>10238</v>
      </c>
      <c r="E10906" s="32">
        <f t="shared" si="510"/>
        <v>45655</v>
      </c>
      <c r="F10906" s="51">
        <f t="shared" si="511"/>
        <v>0.83333333333333337</v>
      </c>
      <c r="G10906" s="33">
        <f t="shared" si="512"/>
        <v>45655.833333333336</v>
      </c>
    </row>
    <row r="10907" spans="1:7" x14ac:dyDescent="0.45">
      <c r="A10907">
        <v>0</v>
      </c>
      <c r="B10907">
        <v>0</v>
      </c>
      <c r="C10907" t="s">
        <v>10238</v>
      </c>
      <c r="D10907" t="s">
        <v>10239</v>
      </c>
      <c r="E10907" s="32">
        <f t="shared" si="510"/>
        <v>45655</v>
      </c>
      <c r="F10907" s="51">
        <f t="shared" si="511"/>
        <v>0.85416666666666663</v>
      </c>
      <c r="G10907" s="33">
        <f t="shared" si="512"/>
        <v>45655.854166666664</v>
      </c>
    </row>
    <row r="10908" spans="1:7" x14ac:dyDescent="0.45">
      <c r="A10908">
        <v>0</v>
      </c>
      <c r="B10908">
        <v>0</v>
      </c>
      <c r="C10908" t="s">
        <v>10239</v>
      </c>
      <c r="D10908" t="s">
        <v>10240</v>
      </c>
      <c r="E10908" s="32">
        <f t="shared" si="510"/>
        <v>45655</v>
      </c>
      <c r="F10908" s="51">
        <f t="shared" si="511"/>
        <v>0.875</v>
      </c>
      <c r="G10908" s="33">
        <f t="shared" si="512"/>
        <v>45655.875</v>
      </c>
    </row>
    <row r="10909" spans="1:7" x14ac:dyDescent="0.45">
      <c r="A10909">
        <v>0</v>
      </c>
      <c r="B10909">
        <v>0</v>
      </c>
      <c r="C10909" t="s">
        <v>10240</v>
      </c>
      <c r="D10909" t="s">
        <v>10241</v>
      </c>
      <c r="E10909" s="32">
        <f t="shared" si="510"/>
        <v>45655</v>
      </c>
      <c r="F10909" s="51">
        <f t="shared" si="511"/>
        <v>0.89583333333333337</v>
      </c>
      <c r="G10909" s="33">
        <f t="shared" si="512"/>
        <v>45655.895833333336</v>
      </c>
    </row>
    <row r="10910" spans="1:7" x14ac:dyDescent="0.45">
      <c r="A10910">
        <v>0</v>
      </c>
      <c r="B10910">
        <v>0</v>
      </c>
      <c r="C10910" t="s">
        <v>10241</v>
      </c>
      <c r="D10910" t="s">
        <v>10242</v>
      </c>
      <c r="E10910" s="32">
        <f t="shared" si="510"/>
        <v>45655</v>
      </c>
      <c r="F10910" s="51">
        <f t="shared" si="511"/>
        <v>0.91666666666666663</v>
      </c>
      <c r="G10910" s="33">
        <f t="shared" si="512"/>
        <v>45655.916666666664</v>
      </c>
    </row>
    <row r="10911" spans="1:7" x14ac:dyDescent="0.45">
      <c r="A10911">
        <v>0</v>
      </c>
      <c r="B10911">
        <v>0</v>
      </c>
      <c r="C10911" t="s">
        <v>10242</v>
      </c>
      <c r="D10911" t="s">
        <v>10243</v>
      </c>
      <c r="E10911" s="32">
        <f t="shared" si="510"/>
        <v>45655</v>
      </c>
      <c r="F10911" s="51">
        <f t="shared" si="511"/>
        <v>0.9375</v>
      </c>
      <c r="G10911" s="33">
        <f t="shared" si="512"/>
        <v>45655.9375</v>
      </c>
    </row>
    <row r="10912" spans="1:7" x14ac:dyDescent="0.45">
      <c r="A10912">
        <v>0</v>
      </c>
      <c r="B10912">
        <v>0</v>
      </c>
      <c r="C10912" t="s">
        <v>10243</v>
      </c>
      <c r="D10912" t="s">
        <v>10244</v>
      </c>
      <c r="E10912" s="32">
        <f t="shared" si="510"/>
        <v>45655</v>
      </c>
      <c r="F10912" s="51">
        <f t="shared" si="511"/>
        <v>0.95833333333333337</v>
      </c>
      <c r="G10912" s="33">
        <f t="shared" si="512"/>
        <v>45655.958333333336</v>
      </c>
    </row>
    <row r="10913" spans="1:7" x14ac:dyDescent="0.45">
      <c r="A10913">
        <v>0</v>
      </c>
      <c r="B10913">
        <v>0</v>
      </c>
      <c r="C10913" t="s">
        <v>10244</v>
      </c>
      <c r="D10913" t="s">
        <v>10245</v>
      </c>
      <c r="E10913" s="32">
        <f t="shared" si="510"/>
        <v>45655</v>
      </c>
      <c r="F10913" s="51">
        <f t="shared" si="511"/>
        <v>0.97916666666666663</v>
      </c>
      <c r="G10913" s="33">
        <f t="shared" si="512"/>
        <v>45655.979166666664</v>
      </c>
    </row>
    <row r="10914" spans="1:7" x14ac:dyDescent="0.45">
      <c r="A10914">
        <v>0</v>
      </c>
      <c r="B10914">
        <v>0</v>
      </c>
      <c r="C10914" t="s">
        <v>10245</v>
      </c>
      <c r="D10914" t="s">
        <v>10246</v>
      </c>
      <c r="E10914" s="32">
        <f t="shared" si="510"/>
        <v>45656</v>
      </c>
      <c r="F10914" s="51">
        <f t="shared" si="511"/>
        <v>0</v>
      </c>
      <c r="G10914" s="33">
        <f t="shared" si="512"/>
        <v>45656</v>
      </c>
    </row>
    <row r="10915" spans="1:7" x14ac:dyDescent="0.45">
      <c r="A10915">
        <v>0</v>
      </c>
      <c r="B10915">
        <v>0</v>
      </c>
      <c r="C10915" t="s">
        <v>10246</v>
      </c>
      <c r="D10915" t="s">
        <v>10247</v>
      </c>
      <c r="E10915" s="32">
        <f t="shared" si="510"/>
        <v>45656</v>
      </c>
      <c r="F10915" s="51">
        <f t="shared" si="511"/>
        <v>2.0833333333333332E-2</v>
      </c>
      <c r="G10915" s="33">
        <f t="shared" si="512"/>
        <v>45656.020833333336</v>
      </c>
    </row>
    <row r="10916" spans="1:7" x14ac:dyDescent="0.45">
      <c r="A10916">
        <v>0</v>
      </c>
      <c r="B10916">
        <v>0</v>
      </c>
      <c r="C10916" t="s">
        <v>10247</v>
      </c>
      <c r="D10916" t="s">
        <v>10248</v>
      </c>
      <c r="E10916" s="32">
        <f t="shared" si="510"/>
        <v>45656</v>
      </c>
      <c r="F10916" s="51">
        <f t="shared" si="511"/>
        <v>4.1666666666666664E-2</v>
      </c>
      <c r="G10916" s="33">
        <f t="shared" si="512"/>
        <v>45656.041666666664</v>
      </c>
    </row>
    <row r="10917" spans="1:7" x14ac:dyDescent="0.45">
      <c r="A10917">
        <v>0</v>
      </c>
      <c r="B10917">
        <v>0</v>
      </c>
      <c r="C10917" t="s">
        <v>10248</v>
      </c>
      <c r="D10917" t="s">
        <v>10249</v>
      </c>
      <c r="E10917" s="32">
        <f t="shared" si="510"/>
        <v>45656</v>
      </c>
      <c r="F10917" s="51">
        <f t="shared" si="511"/>
        <v>6.25E-2</v>
      </c>
      <c r="G10917" s="33">
        <f t="shared" si="512"/>
        <v>45656.0625</v>
      </c>
    </row>
    <row r="10918" spans="1:7" x14ac:dyDescent="0.45">
      <c r="A10918">
        <v>0</v>
      </c>
      <c r="B10918">
        <v>0</v>
      </c>
      <c r="C10918" t="s">
        <v>10249</v>
      </c>
      <c r="D10918" t="s">
        <v>10250</v>
      </c>
      <c r="E10918" s="32">
        <f t="shared" si="510"/>
        <v>45656</v>
      </c>
      <c r="F10918" s="51">
        <f t="shared" si="511"/>
        <v>8.3333333333333329E-2</v>
      </c>
      <c r="G10918" s="33">
        <f t="shared" si="512"/>
        <v>45656.083333333336</v>
      </c>
    </row>
    <row r="10919" spans="1:7" x14ac:dyDescent="0.45">
      <c r="A10919">
        <v>0</v>
      </c>
      <c r="B10919">
        <v>0</v>
      </c>
      <c r="C10919" t="s">
        <v>10250</v>
      </c>
      <c r="D10919" t="s">
        <v>10251</v>
      </c>
      <c r="E10919" s="32">
        <f t="shared" si="510"/>
        <v>45656</v>
      </c>
      <c r="F10919" s="51">
        <f t="shared" si="511"/>
        <v>0.10416666666666667</v>
      </c>
      <c r="G10919" s="33">
        <f t="shared" si="512"/>
        <v>45656.104166666664</v>
      </c>
    </row>
    <row r="10920" spans="1:7" x14ac:dyDescent="0.45">
      <c r="A10920">
        <v>0</v>
      </c>
      <c r="B10920">
        <v>0</v>
      </c>
      <c r="C10920" t="s">
        <v>10251</v>
      </c>
      <c r="D10920" t="s">
        <v>10252</v>
      </c>
      <c r="E10920" s="32">
        <f t="shared" si="510"/>
        <v>45656</v>
      </c>
      <c r="F10920" s="51">
        <f t="shared" si="511"/>
        <v>0.125</v>
      </c>
      <c r="G10920" s="33">
        <f t="shared" si="512"/>
        <v>45656.125</v>
      </c>
    </row>
    <row r="10921" spans="1:7" x14ac:dyDescent="0.45">
      <c r="A10921">
        <v>0</v>
      </c>
      <c r="B10921">
        <v>0</v>
      </c>
      <c r="C10921" t="s">
        <v>10252</v>
      </c>
      <c r="D10921" t="s">
        <v>10253</v>
      </c>
      <c r="E10921" s="32">
        <f t="shared" si="510"/>
        <v>45656</v>
      </c>
      <c r="F10921" s="51">
        <f t="shared" si="511"/>
        <v>0.14583333333333334</v>
      </c>
      <c r="G10921" s="33">
        <f t="shared" si="512"/>
        <v>45656.145833333336</v>
      </c>
    </row>
    <row r="10922" spans="1:7" x14ac:dyDescent="0.45">
      <c r="A10922">
        <v>0</v>
      </c>
      <c r="B10922">
        <v>0</v>
      </c>
      <c r="C10922" t="s">
        <v>10253</v>
      </c>
      <c r="D10922" t="s">
        <v>10254</v>
      </c>
      <c r="E10922" s="32">
        <f t="shared" si="510"/>
        <v>45656</v>
      </c>
      <c r="F10922" s="51">
        <f t="shared" si="511"/>
        <v>0.16666666666666666</v>
      </c>
      <c r="G10922" s="33">
        <f t="shared" si="512"/>
        <v>45656.166666666664</v>
      </c>
    </row>
    <row r="10923" spans="1:7" x14ac:dyDescent="0.45">
      <c r="A10923">
        <v>0</v>
      </c>
      <c r="B10923">
        <v>0</v>
      </c>
      <c r="C10923" t="s">
        <v>10254</v>
      </c>
      <c r="D10923" t="s">
        <v>10255</v>
      </c>
      <c r="E10923" s="32">
        <f t="shared" si="510"/>
        <v>45656</v>
      </c>
      <c r="F10923" s="51">
        <f t="shared" si="511"/>
        <v>0.1875</v>
      </c>
      <c r="G10923" s="33">
        <f t="shared" si="512"/>
        <v>45656.1875</v>
      </c>
    </row>
    <row r="10924" spans="1:7" x14ac:dyDescent="0.45">
      <c r="A10924">
        <v>0</v>
      </c>
      <c r="B10924">
        <v>0</v>
      </c>
      <c r="C10924" t="s">
        <v>10255</v>
      </c>
      <c r="D10924" t="s">
        <v>10256</v>
      </c>
      <c r="E10924" s="32">
        <f t="shared" si="510"/>
        <v>45656</v>
      </c>
      <c r="F10924" s="51">
        <f t="shared" si="511"/>
        <v>0.20833333333333334</v>
      </c>
      <c r="G10924" s="33">
        <f t="shared" si="512"/>
        <v>45656.208333333336</v>
      </c>
    </row>
    <row r="10925" spans="1:7" x14ac:dyDescent="0.45">
      <c r="A10925">
        <v>0</v>
      </c>
      <c r="B10925">
        <v>0</v>
      </c>
      <c r="C10925" t="s">
        <v>10256</v>
      </c>
      <c r="D10925" t="s">
        <v>10257</v>
      </c>
      <c r="E10925" s="32">
        <f t="shared" si="510"/>
        <v>45656</v>
      </c>
      <c r="F10925" s="51">
        <f t="shared" si="511"/>
        <v>0.22916666666666666</v>
      </c>
      <c r="G10925" s="33">
        <f t="shared" si="512"/>
        <v>45656.229166666664</v>
      </c>
    </row>
    <row r="10926" spans="1:7" x14ac:dyDescent="0.45">
      <c r="A10926">
        <v>0</v>
      </c>
      <c r="B10926">
        <v>0</v>
      </c>
      <c r="C10926" t="s">
        <v>10257</v>
      </c>
      <c r="D10926" t="s">
        <v>10258</v>
      </c>
      <c r="E10926" s="32">
        <f t="shared" si="510"/>
        <v>45656</v>
      </c>
      <c r="F10926" s="51">
        <f t="shared" si="511"/>
        <v>0.25</v>
      </c>
      <c r="G10926" s="33">
        <f t="shared" si="512"/>
        <v>45656.25</v>
      </c>
    </row>
    <row r="10927" spans="1:7" x14ac:dyDescent="0.45">
      <c r="A10927">
        <v>0</v>
      </c>
      <c r="B10927">
        <v>0</v>
      </c>
      <c r="C10927" t="s">
        <v>10258</v>
      </c>
      <c r="D10927" t="s">
        <v>10259</v>
      </c>
      <c r="E10927" s="32">
        <f t="shared" si="510"/>
        <v>45656</v>
      </c>
      <c r="F10927" s="51">
        <f t="shared" si="511"/>
        <v>0.27083333333333331</v>
      </c>
      <c r="G10927" s="33">
        <f t="shared" si="512"/>
        <v>45656.270833333336</v>
      </c>
    </row>
    <row r="10928" spans="1:7" x14ac:dyDescent="0.45">
      <c r="A10928">
        <v>0</v>
      </c>
      <c r="B10928">
        <v>0</v>
      </c>
      <c r="C10928" t="s">
        <v>10259</v>
      </c>
      <c r="D10928" t="s">
        <v>10260</v>
      </c>
      <c r="E10928" s="32">
        <f t="shared" si="510"/>
        <v>45656</v>
      </c>
      <c r="F10928" s="51">
        <f t="shared" si="511"/>
        <v>0.29166666666666669</v>
      </c>
      <c r="G10928" s="33">
        <f t="shared" si="512"/>
        <v>45656.291666666664</v>
      </c>
    </row>
    <row r="10929" spans="1:7" x14ac:dyDescent="0.45">
      <c r="A10929">
        <v>0</v>
      </c>
      <c r="B10929">
        <v>0</v>
      </c>
      <c r="C10929" t="s">
        <v>10260</v>
      </c>
      <c r="D10929" t="s">
        <v>10261</v>
      </c>
      <c r="E10929" s="32">
        <f t="shared" si="510"/>
        <v>45656</v>
      </c>
      <c r="F10929" s="51">
        <f t="shared" si="511"/>
        <v>0.3125</v>
      </c>
      <c r="G10929" s="33">
        <f t="shared" si="512"/>
        <v>45656.3125</v>
      </c>
    </row>
    <row r="10930" spans="1:7" x14ac:dyDescent="0.45">
      <c r="A10930">
        <v>0</v>
      </c>
      <c r="B10930">
        <v>0</v>
      </c>
      <c r="C10930" t="s">
        <v>10261</v>
      </c>
      <c r="D10930" t="s">
        <v>10262</v>
      </c>
      <c r="E10930" s="32">
        <f t="shared" si="510"/>
        <v>45656</v>
      </c>
      <c r="F10930" s="51">
        <f t="shared" si="511"/>
        <v>0.33333333333333331</v>
      </c>
      <c r="G10930" s="33">
        <f t="shared" si="512"/>
        <v>45656.333333333336</v>
      </c>
    </row>
    <row r="10931" spans="1:7" x14ac:dyDescent="0.45">
      <c r="A10931">
        <v>0</v>
      </c>
      <c r="B10931">
        <v>0</v>
      </c>
      <c r="C10931" t="s">
        <v>10262</v>
      </c>
      <c r="D10931" t="s">
        <v>10263</v>
      </c>
      <c r="E10931" s="32">
        <f t="shared" si="510"/>
        <v>45656</v>
      </c>
      <c r="F10931" s="51">
        <f t="shared" si="511"/>
        <v>0.35416666666666669</v>
      </c>
      <c r="G10931" s="33">
        <f t="shared" si="512"/>
        <v>45656.354166666664</v>
      </c>
    </row>
    <row r="10932" spans="1:7" x14ac:dyDescent="0.45">
      <c r="A10932">
        <v>0</v>
      </c>
      <c r="B10932">
        <v>0</v>
      </c>
      <c r="C10932" t="s">
        <v>10263</v>
      </c>
      <c r="D10932" t="s">
        <v>10264</v>
      </c>
      <c r="E10932" s="32">
        <f t="shared" si="510"/>
        <v>45656</v>
      </c>
      <c r="F10932" s="51">
        <f t="shared" si="511"/>
        <v>0.375</v>
      </c>
      <c r="G10932" s="33">
        <f t="shared" si="512"/>
        <v>45656.375</v>
      </c>
    </row>
    <row r="10933" spans="1:7" x14ac:dyDescent="0.45">
      <c r="A10933">
        <v>0</v>
      </c>
      <c r="B10933">
        <v>0</v>
      </c>
      <c r="C10933" t="s">
        <v>10264</v>
      </c>
      <c r="D10933" t="s">
        <v>10265</v>
      </c>
      <c r="E10933" s="32">
        <f t="shared" si="510"/>
        <v>45656</v>
      </c>
      <c r="F10933" s="51">
        <f t="shared" si="511"/>
        <v>0.39583333333333331</v>
      </c>
      <c r="G10933" s="33">
        <f t="shared" si="512"/>
        <v>45656.395833333336</v>
      </c>
    </row>
    <row r="10934" spans="1:7" x14ac:dyDescent="0.45">
      <c r="A10934">
        <v>0</v>
      </c>
      <c r="B10934">
        <v>0</v>
      </c>
      <c r="C10934" t="s">
        <v>10265</v>
      </c>
      <c r="D10934" t="s">
        <v>10266</v>
      </c>
      <c r="E10934" s="32">
        <f t="shared" si="510"/>
        <v>45656</v>
      </c>
      <c r="F10934" s="51">
        <f t="shared" si="511"/>
        <v>0.41666666666666669</v>
      </c>
      <c r="G10934" s="33">
        <f t="shared" si="512"/>
        <v>45656.416666666664</v>
      </c>
    </row>
    <row r="10935" spans="1:7" x14ac:dyDescent="0.45">
      <c r="A10935">
        <v>0</v>
      </c>
      <c r="B10935">
        <v>0</v>
      </c>
      <c r="C10935" t="s">
        <v>10266</v>
      </c>
      <c r="D10935" t="s">
        <v>10267</v>
      </c>
      <c r="E10935" s="32">
        <f t="shared" si="510"/>
        <v>45656</v>
      </c>
      <c r="F10935" s="51">
        <f t="shared" si="511"/>
        <v>0.4375</v>
      </c>
      <c r="G10935" s="33">
        <f t="shared" si="512"/>
        <v>45656.4375</v>
      </c>
    </row>
    <row r="10936" spans="1:7" x14ac:dyDescent="0.45">
      <c r="A10936">
        <v>0</v>
      </c>
      <c r="B10936">
        <v>0</v>
      </c>
      <c r="C10936" t="s">
        <v>10267</v>
      </c>
      <c r="D10936" t="s">
        <v>10268</v>
      </c>
      <c r="E10936" s="32">
        <f t="shared" si="510"/>
        <v>45656</v>
      </c>
      <c r="F10936" s="51">
        <f t="shared" si="511"/>
        <v>0.45833333333333331</v>
      </c>
      <c r="G10936" s="33">
        <f t="shared" si="512"/>
        <v>45656.458333333336</v>
      </c>
    </row>
    <row r="10937" spans="1:7" x14ac:dyDescent="0.45">
      <c r="A10937">
        <v>0</v>
      </c>
      <c r="B10937">
        <v>0</v>
      </c>
      <c r="C10937" t="s">
        <v>10268</v>
      </c>
      <c r="D10937" t="s">
        <v>10269</v>
      </c>
      <c r="E10937" s="32">
        <f t="shared" si="510"/>
        <v>45656</v>
      </c>
      <c r="F10937" s="51">
        <f t="shared" si="511"/>
        <v>0.47916666666666669</v>
      </c>
      <c r="G10937" s="33">
        <f t="shared" si="512"/>
        <v>45656.479166666664</v>
      </c>
    </row>
    <row r="10938" spans="1:7" x14ac:dyDescent="0.45">
      <c r="A10938">
        <v>0</v>
      </c>
      <c r="B10938">
        <v>0</v>
      </c>
      <c r="C10938" t="s">
        <v>10269</v>
      </c>
      <c r="D10938" t="s">
        <v>10270</v>
      </c>
      <c r="E10938" s="32">
        <f t="shared" si="510"/>
        <v>45656</v>
      </c>
      <c r="F10938" s="51">
        <f t="shared" si="511"/>
        <v>0.5</v>
      </c>
      <c r="G10938" s="33">
        <f t="shared" si="512"/>
        <v>45656.5</v>
      </c>
    </row>
    <row r="10939" spans="1:7" x14ac:dyDescent="0.45">
      <c r="A10939">
        <v>0</v>
      </c>
      <c r="B10939">
        <v>0</v>
      </c>
      <c r="C10939" t="s">
        <v>10270</v>
      </c>
      <c r="D10939" t="s">
        <v>10271</v>
      </c>
      <c r="E10939" s="32">
        <f t="shared" si="510"/>
        <v>45656</v>
      </c>
      <c r="F10939" s="51">
        <f t="shared" si="511"/>
        <v>0.52083333333333337</v>
      </c>
      <c r="G10939" s="33">
        <f t="shared" si="512"/>
        <v>45656.520833333336</v>
      </c>
    </row>
    <row r="10940" spans="1:7" x14ac:dyDescent="0.45">
      <c r="A10940">
        <v>0</v>
      </c>
      <c r="B10940">
        <v>0</v>
      </c>
      <c r="C10940" t="s">
        <v>10271</v>
      </c>
      <c r="D10940" t="s">
        <v>10272</v>
      </c>
      <c r="E10940" s="32">
        <f t="shared" si="510"/>
        <v>45656</v>
      </c>
      <c r="F10940" s="51">
        <f t="shared" si="511"/>
        <v>0.54166666666666663</v>
      </c>
      <c r="G10940" s="33">
        <f t="shared" si="512"/>
        <v>45656.541666666664</v>
      </c>
    </row>
    <row r="10941" spans="1:7" x14ac:dyDescent="0.45">
      <c r="A10941">
        <v>0</v>
      </c>
      <c r="B10941">
        <v>0</v>
      </c>
      <c r="C10941" t="s">
        <v>10272</v>
      </c>
      <c r="D10941" t="s">
        <v>10273</v>
      </c>
      <c r="E10941" s="32">
        <f t="shared" si="510"/>
        <v>45656</v>
      </c>
      <c r="F10941" s="51">
        <f t="shared" si="511"/>
        <v>0.5625</v>
      </c>
      <c r="G10941" s="33">
        <f t="shared" si="512"/>
        <v>45656.5625</v>
      </c>
    </row>
    <row r="10942" spans="1:7" x14ac:dyDescent="0.45">
      <c r="A10942">
        <v>0</v>
      </c>
      <c r="B10942">
        <v>0</v>
      </c>
      <c r="C10942" t="s">
        <v>10273</v>
      </c>
      <c r="D10942" t="s">
        <v>10274</v>
      </c>
      <c r="E10942" s="32">
        <f t="shared" si="510"/>
        <v>45656</v>
      </c>
      <c r="F10942" s="51">
        <f t="shared" si="511"/>
        <v>0.58333333333333337</v>
      </c>
      <c r="G10942" s="33">
        <f t="shared" si="512"/>
        <v>45656.583333333336</v>
      </c>
    </row>
    <row r="10943" spans="1:7" x14ac:dyDescent="0.45">
      <c r="A10943">
        <v>0</v>
      </c>
      <c r="B10943">
        <v>0</v>
      </c>
      <c r="C10943" t="s">
        <v>10274</v>
      </c>
      <c r="D10943" t="s">
        <v>10275</v>
      </c>
      <c r="E10943" s="32">
        <f t="shared" si="510"/>
        <v>45656</v>
      </c>
      <c r="F10943" s="51">
        <f t="shared" si="511"/>
        <v>0.60416666666666663</v>
      </c>
      <c r="G10943" s="33">
        <f t="shared" si="512"/>
        <v>45656.604166666664</v>
      </c>
    </row>
    <row r="10944" spans="1:7" x14ac:dyDescent="0.45">
      <c r="A10944">
        <v>0</v>
      </c>
      <c r="B10944">
        <v>0</v>
      </c>
      <c r="C10944" t="s">
        <v>10275</v>
      </c>
      <c r="D10944" t="s">
        <v>10276</v>
      </c>
      <c r="E10944" s="32">
        <f t="shared" si="510"/>
        <v>45656</v>
      </c>
      <c r="F10944" s="51">
        <f t="shared" si="511"/>
        <v>0.625</v>
      </c>
      <c r="G10944" s="33">
        <f t="shared" si="512"/>
        <v>45656.625</v>
      </c>
    </row>
    <row r="10945" spans="1:7" x14ac:dyDescent="0.45">
      <c r="A10945">
        <v>0</v>
      </c>
      <c r="B10945">
        <v>0</v>
      </c>
      <c r="C10945" t="s">
        <v>10276</v>
      </c>
      <c r="D10945" t="s">
        <v>10277</v>
      </c>
      <c r="E10945" s="32">
        <f t="shared" si="510"/>
        <v>45656</v>
      </c>
      <c r="F10945" s="51">
        <f t="shared" si="511"/>
        <v>0.64583333333333337</v>
      </c>
      <c r="G10945" s="33">
        <f t="shared" si="512"/>
        <v>45656.645833333336</v>
      </c>
    </row>
    <row r="10946" spans="1:7" x14ac:dyDescent="0.45">
      <c r="A10946">
        <v>0</v>
      </c>
      <c r="B10946">
        <v>0</v>
      </c>
      <c r="C10946" t="s">
        <v>10277</v>
      </c>
      <c r="D10946" t="s">
        <v>10278</v>
      </c>
      <c r="E10946" s="32">
        <f t="shared" si="510"/>
        <v>45656</v>
      </c>
      <c r="F10946" s="51">
        <f t="shared" si="511"/>
        <v>0.66666666666666663</v>
      </c>
      <c r="G10946" s="33">
        <f t="shared" si="512"/>
        <v>45656.666666666664</v>
      </c>
    </row>
    <row r="10947" spans="1:7" x14ac:dyDescent="0.45">
      <c r="A10947">
        <v>0</v>
      </c>
      <c r="B10947">
        <v>0</v>
      </c>
      <c r="C10947" t="s">
        <v>10278</v>
      </c>
      <c r="D10947" t="s">
        <v>10279</v>
      </c>
      <c r="E10947" s="32">
        <f t="shared" si="510"/>
        <v>45656</v>
      </c>
      <c r="F10947" s="51">
        <f t="shared" si="511"/>
        <v>0.6875</v>
      </c>
      <c r="G10947" s="33">
        <f t="shared" si="512"/>
        <v>45656.6875</v>
      </c>
    </row>
    <row r="10948" spans="1:7" x14ac:dyDescent="0.45">
      <c r="A10948">
        <v>0</v>
      </c>
      <c r="B10948">
        <v>0</v>
      </c>
      <c r="C10948" t="s">
        <v>10279</v>
      </c>
      <c r="D10948" t="s">
        <v>10280</v>
      </c>
      <c r="E10948" s="32">
        <f t="shared" ref="E10948:E11011" si="513">DATE(MID(C10948,2,4),MID(C10948,7,2),MID(C10948,10,2))</f>
        <v>45656</v>
      </c>
      <c r="F10948" s="51">
        <f t="shared" ref="F10948:F11011" si="514">TIME(MID(C10948,13,2),MID(C10948,16,2),0)</f>
        <v>0.70833333333333337</v>
      </c>
      <c r="G10948" s="33">
        <f t="shared" ref="G10948:G11011" si="515">E10948+F10948</f>
        <v>45656.708333333336</v>
      </c>
    </row>
    <row r="10949" spans="1:7" x14ac:dyDescent="0.45">
      <c r="A10949">
        <v>0</v>
      </c>
      <c r="B10949">
        <v>0</v>
      </c>
      <c r="C10949" t="s">
        <v>10280</v>
      </c>
      <c r="D10949" t="s">
        <v>10281</v>
      </c>
      <c r="E10949" s="32">
        <f t="shared" si="513"/>
        <v>45656</v>
      </c>
      <c r="F10949" s="51">
        <f t="shared" si="514"/>
        <v>0.72916666666666663</v>
      </c>
      <c r="G10949" s="33">
        <f t="shared" si="515"/>
        <v>45656.729166666664</v>
      </c>
    </row>
    <row r="10950" spans="1:7" x14ac:dyDescent="0.45">
      <c r="A10950">
        <v>0</v>
      </c>
      <c r="B10950">
        <v>0</v>
      </c>
      <c r="C10950" t="s">
        <v>10281</v>
      </c>
      <c r="D10950" t="s">
        <v>10282</v>
      </c>
      <c r="E10950" s="32">
        <f t="shared" si="513"/>
        <v>45656</v>
      </c>
      <c r="F10950" s="51">
        <f t="shared" si="514"/>
        <v>0.75</v>
      </c>
      <c r="G10950" s="33">
        <f t="shared" si="515"/>
        <v>45656.75</v>
      </c>
    </row>
    <row r="10951" spans="1:7" x14ac:dyDescent="0.45">
      <c r="A10951">
        <v>0</v>
      </c>
      <c r="B10951">
        <v>0</v>
      </c>
      <c r="C10951" t="s">
        <v>10282</v>
      </c>
      <c r="D10951" t="s">
        <v>10283</v>
      </c>
      <c r="E10951" s="32">
        <f t="shared" si="513"/>
        <v>45656</v>
      </c>
      <c r="F10951" s="51">
        <f t="shared" si="514"/>
        <v>0.77083333333333337</v>
      </c>
      <c r="G10951" s="33">
        <f t="shared" si="515"/>
        <v>45656.770833333336</v>
      </c>
    </row>
    <row r="10952" spans="1:7" x14ac:dyDescent="0.45">
      <c r="A10952">
        <v>0</v>
      </c>
      <c r="B10952">
        <v>0</v>
      </c>
      <c r="C10952" t="s">
        <v>10283</v>
      </c>
      <c r="D10952" t="s">
        <v>10284</v>
      </c>
      <c r="E10952" s="32">
        <f t="shared" si="513"/>
        <v>45656</v>
      </c>
      <c r="F10952" s="51">
        <f t="shared" si="514"/>
        <v>0.79166666666666663</v>
      </c>
      <c r="G10952" s="33">
        <f t="shared" si="515"/>
        <v>45656.791666666664</v>
      </c>
    </row>
    <row r="10953" spans="1:7" x14ac:dyDescent="0.45">
      <c r="A10953">
        <v>0</v>
      </c>
      <c r="B10953">
        <v>0</v>
      </c>
      <c r="C10953" t="s">
        <v>10284</v>
      </c>
      <c r="D10953" t="s">
        <v>10285</v>
      </c>
      <c r="E10953" s="32">
        <f t="shared" si="513"/>
        <v>45656</v>
      </c>
      <c r="F10953" s="51">
        <f t="shared" si="514"/>
        <v>0.8125</v>
      </c>
      <c r="G10953" s="33">
        <f t="shared" si="515"/>
        <v>45656.8125</v>
      </c>
    </row>
    <row r="10954" spans="1:7" x14ac:dyDescent="0.45">
      <c r="A10954">
        <v>0</v>
      </c>
      <c r="B10954">
        <v>0</v>
      </c>
      <c r="C10954" t="s">
        <v>10285</v>
      </c>
      <c r="D10954" t="s">
        <v>10286</v>
      </c>
      <c r="E10954" s="32">
        <f t="shared" si="513"/>
        <v>45656</v>
      </c>
      <c r="F10954" s="51">
        <f t="shared" si="514"/>
        <v>0.83333333333333337</v>
      </c>
      <c r="G10954" s="33">
        <f t="shared" si="515"/>
        <v>45656.833333333336</v>
      </c>
    </row>
    <row r="10955" spans="1:7" x14ac:dyDescent="0.45">
      <c r="A10955">
        <v>0</v>
      </c>
      <c r="B10955">
        <v>0</v>
      </c>
      <c r="C10955" t="s">
        <v>10286</v>
      </c>
      <c r="D10955" t="s">
        <v>10287</v>
      </c>
      <c r="E10955" s="32">
        <f t="shared" si="513"/>
        <v>45656</v>
      </c>
      <c r="F10955" s="51">
        <f t="shared" si="514"/>
        <v>0.85416666666666663</v>
      </c>
      <c r="G10955" s="33">
        <f t="shared" si="515"/>
        <v>45656.854166666664</v>
      </c>
    </row>
    <row r="10956" spans="1:7" x14ac:dyDescent="0.45">
      <c r="A10956">
        <v>0</v>
      </c>
      <c r="B10956">
        <v>0</v>
      </c>
      <c r="C10956" t="s">
        <v>10287</v>
      </c>
      <c r="D10956" t="s">
        <v>10288</v>
      </c>
      <c r="E10956" s="32">
        <f t="shared" si="513"/>
        <v>45656</v>
      </c>
      <c r="F10956" s="51">
        <f t="shared" si="514"/>
        <v>0.875</v>
      </c>
      <c r="G10956" s="33">
        <f t="shared" si="515"/>
        <v>45656.875</v>
      </c>
    </row>
    <row r="10957" spans="1:7" x14ac:dyDescent="0.45">
      <c r="A10957">
        <v>0</v>
      </c>
      <c r="B10957">
        <v>0</v>
      </c>
      <c r="C10957" t="s">
        <v>10288</v>
      </c>
      <c r="D10957" t="s">
        <v>10289</v>
      </c>
      <c r="E10957" s="32">
        <f t="shared" si="513"/>
        <v>45656</v>
      </c>
      <c r="F10957" s="51">
        <f t="shared" si="514"/>
        <v>0.89583333333333337</v>
      </c>
      <c r="G10957" s="33">
        <f t="shared" si="515"/>
        <v>45656.895833333336</v>
      </c>
    </row>
    <row r="10958" spans="1:7" x14ac:dyDescent="0.45">
      <c r="A10958">
        <v>0</v>
      </c>
      <c r="B10958">
        <v>0</v>
      </c>
      <c r="C10958" t="s">
        <v>10289</v>
      </c>
      <c r="D10958" t="s">
        <v>10290</v>
      </c>
      <c r="E10958" s="32">
        <f t="shared" si="513"/>
        <v>45656</v>
      </c>
      <c r="F10958" s="51">
        <f t="shared" si="514"/>
        <v>0.91666666666666663</v>
      </c>
      <c r="G10958" s="33">
        <f t="shared" si="515"/>
        <v>45656.916666666664</v>
      </c>
    </row>
    <row r="10959" spans="1:7" x14ac:dyDescent="0.45">
      <c r="A10959">
        <v>0</v>
      </c>
      <c r="B10959">
        <v>0</v>
      </c>
      <c r="C10959" t="s">
        <v>10290</v>
      </c>
      <c r="D10959" t="s">
        <v>10291</v>
      </c>
      <c r="E10959" s="32">
        <f t="shared" si="513"/>
        <v>45656</v>
      </c>
      <c r="F10959" s="51">
        <f t="shared" si="514"/>
        <v>0.9375</v>
      </c>
      <c r="G10959" s="33">
        <f t="shared" si="515"/>
        <v>45656.9375</v>
      </c>
    </row>
    <row r="10960" spans="1:7" x14ac:dyDescent="0.45">
      <c r="A10960">
        <v>0</v>
      </c>
      <c r="B10960">
        <v>0</v>
      </c>
      <c r="C10960" t="s">
        <v>10291</v>
      </c>
      <c r="D10960" t="s">
        <v>10292</v>
      </c>
      <c r="E10960" s="32">
        <f t="shared" si="513"/>
        <v>45656</v>
      </c>
      <c r="F10960" s="51">
        <f t="shared" si="514"/>
        <v>0.95833333333333337</v>
      </c>
      <c r="G10960" s="33">
        <f t="shared" si="515"/>
        <v>45656.958333333336</v>
      </c>
    </row>
    <row r="10961" spans="1:7" x14ac:dyDescent="0.45">
      <c r="A10961">
        <v>0</v>
      </c>
      <c r="B10961">
        <v>0</v>
      </c>
      <c r="C10961" t="s">
        <v>10292</v>
      </c>
      <c r="D10961" t="s">
        <v>10293</v>
      </c>
      <c r="E10961" s="32">
        <f t="shared" si="513"/>
        <v>45656</v>
      </c>
      <c r="F10961" s="51">
        <f t="shared" si="514"/>
        <v>0.97916666666666663</v>
      </c>
      <c r="G10961" s="33">
        <f t="shared" si="515"/>
        <v>45656.979166666664</v>
      </c>
    </row>
    <row r="10962" spans="1:7" x14ac:dyDescent="0.45">
      <c r="A10962">
        <v>0</v>
      </c>
      <c r="B10962">
        <v>0</v>
      </c>
      <c r="C10962" t="s">
        <v>10293</v>
      </c>
      <c r="D10962" t="s">
        <v>10294</v>
      </c>
      <c r="E10962" s="32">
        <f t="shared" si="513"/>
        <v>45657</v>
      </c>
      <c r="F10962" s="51">
        <f t="shared" si="514"/>
        <v>0</v>
      </c>
      <c r="G10962" s="33">
        <f t="shared" si="515"/>
        <v>45657</v>
      </c>
    </row>
    <row r="10963" spans="1:7" x14ac:dyDescent="0.45">
      <c r="A10963">
        <v>0</v>
      </c>
      <c r="B10963">
        <v>0</v>
      </c>
      <c r="C10963" t="s">
        <v>10294</v>
      </c>
      <c r="D10963" t="s">
        <v>10295</v>
      </c>
      <c r="E10963" s="32">
        <f t="shared" si="513"/>
        <v>45657</v>
      </c>
      <c r="F10963" s="51">
        <f t="shared" si="514"/>
        <v>2.0833333333333332E-2</v>
      </c>
      <c r="G10963" s="33">
        <f t="shared" si="515"/>
        <v>45657.020833333336</v>
      </c>
    </row>
    <row r="10964" spans="1:7" x14ac:dyDescent="0.45">
      <c r="A10964">
        <v>0</v>
      </c>
      <c r="B10964">
        <v>0</v>
      </c>
      <c r="C10964" t="s">
        <v>10295</v>
      </c>
      <c r="D10964" t="s">
        <v>10296</v>
      </c>
      <c r="E10964" s="32">
        <f t="shared" si="513"/>
        <v>45657</v>
      </c>
      <c r="F10964" s="51">
        <f t="shared" si="514"/>
        <v>4.1666666666666664E-2</v>
      </c>
      <c r="G10964" s="33">
        <f t="shared" si="515"/>
        <v>45657.041666666664</v>
      </c>
    </row>
    <row r="10965" spans="1:7" x14ac:dyDescent="0.45">
      <c r="A10965">
        <v>0</v>
      </c>
      <c r="B10965">
        <v>0</v>
      </c>
      <c r="C10965" t="s">
        <v>10296</v>
      </c>
      <c r="D10965" t="s">
        <v>10297</v>
      </c>
      <c r="E10965" s="32">
        <f t="shared" si="513"/>
        <v>45657</v>
      </c>
      <c r="F10965" s="51">
        <f t="shared" si="514"/>
        <v>6.25E-2</v>
      </c>
      <c r="G10965" s="33">
        <f t="shared" si="515"/>
        <v>45657.0625</v>
      </c>
    </row>
    <row r="10966" spans="1:7" x14ac:dyDescent="0.45">
      <c r="A10966">
        <v>0</v>
      </c>
      <c r="B10966">
        <v>0</v>
      </c>
      <c r="C10966" t="s">
        <v>10297</v>
      </c>
      <c r="D10966" t="s">
        <v>10298</v>
      </c>
      <c r="E10966" s="32">
        <f t="shared" si="513"/>
        <v>45657</v>
      </c>
      <c r="F10966" s="51">
        <f t="shared" si="514"/>
        <v>8.3333333333333329E-2</v>
      </c>
      <c r="G10966" s="33">
        <f t="shared" si="515"/>
        <v>45657.083333333336</v>
      </c>
    </row>
    <row r="10967" spans="1:7" x14ac:dyDescent="0.45">
      <c r="A10967">
        <v>0</v>
      </c>
      <c r="B10967">
        <v>0</v>
      </c>
      <c r="C10967" t="s">
        <v>10298</v>
      </c>
      <c r="D10967" t="s">
        <v>10299</v>
      </c>
      <c r="E10967" s="32">
        <f t="shared" si="513"/>
        <v>45657</v>
      </c>
      <c r="F10967" s="51">
        <f t="shared" si="514"/>
        <v>0.10416666666666667</v>
      </c>
      <c r="G10967" s="33">
        <f t="shared" si="515"/>
        <v>45657.104166666664</v>
      </c>
    </row>
    <row r="10968" spans="1:7" x14ac:dyDescent="0.45">
      <c r="A10968">
        <v>0</v>
      </c>
      <c r="B10968">
        <v>0</v>
      </c>
      <c r="C10968" t="s">
        <v>10299</v>
      </c>
      <c r="D10968" t="s">
        <v>10300</v>
      </c>
      <c r="E10968" s="32">
        <f t="shared" si="513"/>
        <v>45657</v>
      </c>
      <c r="F10968" s="51">
        <f t="shared" si="514"/>
        <v>0.125</v>
      </c>
      <c r="G10968" s="33">
        <f t="shared" si="515"/>
        <v>45657.125</v>
      </c>
    </row>
    <row r="10969" spans="1:7" x14ac:dyDescent="0.45">
      <c r="A10969">
        <v>0</v>
      </c>
      <c r="B10969">
        <v>0</v>
      </c>
      <c r="C10969" t="s">
        <v>10300</v>
      </c>
      <c r="D10969" t="s">
        <v>10301</v>
      </c>
      <c r="E10969" s="32">
        <f t="shared" si="513"/>
        <v>45657</v>
      </c>
      <c r="F10969" s="51">
        <f t="shared" si="514"/>
        <v>0.14583333333333334</v>
      </c>
      <c r="G10969" s="33">
        <f t="shared" si="515"/>
        <v>45657.145833333336</v>
      </c>
    </row>
    <row r="10970" spans="1:7" x14ac:dyDescent="0.45">
      <c r="A10970">
        <v>0</v>
      </c>
      <c r="B10970">
        <v>0</v>
      </c>
      <c r="C10970" t="s">
        <v>10301</v>
      </c>
      <c r="D10970" t="s">
        <v>10302</v>
      </c>
      <c r="E10970" s="32">
        <f t="shared" si="513"/>
        <v>45657</v>
      </c>
      <c r="F10970" s="51">
        <f t="shared" si="514"/>
        <v>0.16666666666666666</v>
      </c>
      <c r="G10970" s="33">
        <f t="shared" si="515"/>
        <v>45657.166666666664</v>
      </c>
    </row>
    <row r="10971" spans="1:7" x14ac:dyDescent="0.45">
      <c r="A10971">
        <v>0</v>
      </c>
      <c r="B10971">
        <v>0</v>
      </c>
      <c r="C10971" t="s">
        <v>10302</v>
      </c>
      <c r="D10971" t="s">
        <v>10303</v>
      </c>
      <c r="E10971" s="32">
        <f t="shared" si="513"/>
        <v>45657</v>
      </c>
      <c r="F10971" s="51">
        <f t="shared" si="514"/>
        <v>0.1875</v>
      </c>
      <c r="G10971" s="33">
        <f t="shared" si="515"/>
        <v>45657.1875</v>
      </c>
    </row>
    <row r="10972" spans="1:7" x14ac:dyDescent="0.45">
      <c r="A10972">
        <v>0</v>
      </c>
      <c r="B10972">
        <v>0</v>
      </c>
      <c r="C10972" t="s">
        <v>10303</v>
      </c>
      <c r="D10972" t="s">
        <v>10304</v>
      </c>
      <c r="E10972" s="32">
        <f t="shared" si="513"/>
        <v>45657</v>
      </c>
      <c r="F10972" s="51">
        <f t="shared" si="514"/>
        <v>0.20833333333333334</v>
      </c>
      <c r="G10972" s="33">
        <f t="shared" si="515"/>
        <v>45657.208333333336</v>
      </c>
    </row>
    <row r="10973" spans="1:7" x14ac:dyDescent="0.45">
      <c r="A10973">
        <v>0</v>
      </c>
      <c r="B10973">
        <v>0</v>
      </c>
      <c r="C10973" t="s">
        <v>10304</v>
      </c>
      <c r="D10973" t="s">
        <v>10305</v>
      </c>
      <c r="E10973" s="32">
        <f t="shared" si="513"/>
        <v>45657</v>
      </c>
      <c r="F10973" s="51">
        <f t="shared" si="514"/>
        <v>0.22916666666666666</v>
      </c>
      <c r="G10973" s="33">
        <f t="shared" si="515"/>
        <v>45657.229166666664</v>
      </c>
    </row>
    <row r="10974" spans="1:7" x14ac:dyDescent="0.45">
      <c r="A10974">
        <v>0</v>
      </c>
      <c r="B10974">
        <v>0</v>
      </c>
      <c r="C10974" t="s">
        <v>10305</v>
      </c>
      <c r="D10974" t="s">
        <v>10306</v>
      </c>
      <c r="E10974" s="32">
        <f t="shared" si="513"/>
        <v>45657</v>
      </c>
      <c r="F10974" s="51">
        <f t="shared" si="514"/>
        <v>0.25</v>
      </c>
      <c r="G10974" s="33">
        <f t="shared" si="515"/>
        <v>45657.25</v>
      </c>
    </row>
    <row r="10975" spans="1:7" x14ac:dyDescent="0.45">
      <c r="A10975">
        <v>0</v>
      </c>
      <c r="B10975">
        <v>0</v>
      </c>
      <c r="C10975" t="s">
        <v>10306</v>
      </c>
      <c r="D10975" t="s">
        <v>10307</v>
      </c>
      <c r="E10975" s="32">
        <f t="shared" si="513"/>
        <v>45657</v>
      </c>
      <c r="F10975" s="51">
        <f t="shared" si="514"/>
        <v>0.27083333333333331</v>
      </c>
      <c r="G10975" s="33">
        <f t="shared" si="515"/>
        <v>45657.270833333336</v>
      </c>
    </row>
    <row r="10976" spans="1:7" x14ac:dyDescent="0.45">
      <c r="A10976">
        <v>0</v>
      </c>
      <c r="B10976">
        <v>0</v>
      </c>
      <c r="C10976" t="s">
        <v>10307</v>
      </c>
      <c r="D10976" t="s">
        <v>10308</v>
      </c>
      <c r="E10976" s="32">
        <f t="shared" si="513"/>
        <v>45657</v>
      </c>
      <c r="F10976" s="51">
        <f t="shared" si="514"/>
        <v>0.29166666666666669</v>
      </c>
      <c r="G10976" s="33">
        <f t="shared" si="515"/>
        <v>45657.291666666664</v>
      </c>
    </row>
    <row r="10977" spans="1:7" x14ac:dyDescent="0.45">
      <c r="A10977">
        <v>0</v>
      </c>
      <c r="B10977">
        <v>0</v>
      </c>
      <c r="C10977" t="s">
        <v>10308</v>
      </c>
      <c r="D10977" t="s">
        <v>10309</v>
      </c>
      <c r="E10977" s="32">
        <f t="shared" si="513"/>
        <v>45657</v>
      </c>
      <c r="F10977" s="51">
        <f t="shared" si="514"/>
        <v>0.3125</v>
      </c>
      <c r="G10977" s="33">
        <f t="shared" si="515"/>
        <v>45657.3125</v>
      </c>
    </row>
    <row r="10978" spans="1:7" x14ac:dyDescent="0.45">
      <c r="A10978">
        <v>0</v>
      </c>
      <c r="B10978">
        <v>0</v>
      </c>
      <c r="C10978" t="s">
        <v>10309</v>
      </c>
      <c r="D10978" t="s">
        <v>10310</v>
      </c>
      <c r="E10978" s="32">
        <f t="shared" si="513"/>
        <v>45657</v>
      </c>
      <c r="F10978" s="51">
        <f t="shared" si="514"/>
        <v>0.33333333333333331</v>
      </c>
      <c r="G10978" s="33">
        <f t="shared" si="515"/>
        <v>45657.333333333336</v>
      </c>
    </row>
    <row r="10979" spans="1:7" x14ac:dyDescent="0.45">
      <c r="A10979">
        <v>0</v>
      </c>
      <c r="B10979">
        <v>0</v>
      </c>
      <c r="C10979" t="s">
        <v>10310</v>
      </c>
      <c r="D10979" t="s">
        <v>10311</v>
      </c>
      <c r="E10979" s="32">
        <f t="shared" si="513"/>
        <v>45657</v>
      </c>
      <c r="F10979" s="51">
        <f t="shared" si="514"/>
        <v>0.35416666666666669</v>
      </c>
      <c r="G10979" s="33">
        <f t="shared" si="515"/>
        <v>45657.354166666664</v>
      </c>
    </row>
    <row r="10980" spans="1:7" x14ac:dyDescent="0.45">
      <c r="A10980">
        <v>0</v>
      </c>
      <c r="B10980">
        <v>0</v>
      </c>
      <c r="C10980" t="s">
        <v>10311</v>
      </c>
      <c r="D10980" t="s">
        <v>10312</v>
      </c>
      <c r="E10980" s="32">
        <f t="shared" si="513"/>
        <v>45657</v>
      </c>
      <c r="F10980" s="51">
        <f t="shared" si="514"/>
        <v>0.375</v>
      </c>
      <c r="G10980" s="33">
        <f t="shared" si="515"/>
        <v>45657.375</v>
      </c>
    </row>
    <row r="10981" spans="1:7" x14ac:dyDescent="0.45">
      <c r="A10981">
        <v>0</v>
      </c>
      <c r="B10981">
        <v>0</v>
      </c>
      <c r="C10981" t="s">
        <v>10312</v>
      </c>
      <c r="D10981" t="s">
        <v>10313</v>
      </c>
      <c r="E10981" s="32">
        <f t="shared" si="513"/>
        <v>45657</v>
      </c>
      <c r="F10981" s="51">
        <f t="shared" si="514"/>
        <v>0.39583333333333331</v>
      </c>
      <c r="G10981" s="33">
        <f t="shared" si="515"/>
        <v>45657.395833333336</v>
      </c>
    </row>
    <row r="10982" spans="1:7" x14ac:dyDescent="0.45">
      <c r="A10982">
        <v>0</v>
      </c>
      <c r="B10982">
        <v>0</v>
      </c>
      <c r="C10982" t="s">
        <v>10313</v>
      </c>
      <c r="D10982" t="s">
        <v>10314</v>
      </c>
      <c r="E10982" s="32">
        <f t="shared" si="513"/>
        <v>45657</v>
      </c>
      <c r="F10982" s="51">
        <f t="shared" si="514"/>
        <v>0.41666666666666669</v>
      </c>
      <c r="G10982" s="33">
        <f t="shared" si="515"/>
        <v>45657.416666666664</v>
      </c>
    </row>
    <row r="10983" spans="1:7" x14ac:dyDescent="0.45">
      <c r="A10983">
        <v>0</v>
      </c>
      <c r="B10983">
        <v>0</v>
      </c>
      <c r="C10983" t="s">
        <v>10314</v>
      </c>
      <c r="D10983" t="s">
        <v>10315</v>
      </c>
      <c r="E10983" s="32">
        <f t="shared" si="513"/>
        <v>45657</v>
      </c>
      <c r="F10983" s="51">
        <f t="shared" si="514"/>
        <v>0.4375</v>
      </c>
      <c r="G10983" s="33">
        <f t="shared" si="515"/>
        <v>45657.4375</v>
      </c>
    </row>
    <row r="10984" spans="1:7" x14ac:dyDescent="0.45">
      <c r="A10984">
        <v>0</v>
      </c>
      <c r="B10984">
        <v>0</v>
      </c>
      <c r="C10984" t="s">
        <v>10315</v>
      </c>
      <c r="D10984" t="s">
        <v>10316</v>
      </c>
      <c r="E10984" s="32">
        <f t="shared" si="513"/>
        <v>45657</v>
      </c>
      <c r="F10984" s="51">
        <f t="shared" si="514"/>
        <v>0.45833333333333331</v>
      </c>
      <c r="G10984" s="33">
        <f t="shared" si="515"/>
        <v>45657.458333333336</v>
      </c>
    </row>
    <row r="10985" spans="1:7" x14ac:dyDescent="0.45">
      <c r="A10985">
        <v>0</v>
      </c>
      <c r="B10985">
        <v>0</v>
      </c>
      <c r="C10985" t="s">
        <v>10316</v>
      </c>
      <c r="D10985" t="s">
        <v>10317</v>
      </c>
      <c r="E10985" s="32">
        <f t="shared" si="513"/>
        <v>45657</v>
      </c>
      <c r="F10985" s="51">
        <f t="shared" si="514"/>
        <v>0.47916666666666669</v>
      </c>
      <c r="G10985" s="33">
        <f t="shared" si="515"/>
        <v>45657.479166666664</v>
      </c>
    </row>
    <row r="10986" spans="1:7" x14ac:dyDescent="0.45">
      <c r="A10986">
        <v>0</v>
      </c>
      <c r="B10986">
        <v>0</v>
      </c>
      <c r="C10986" t="s">
        <v>10317</v>
      </c>
      <c r="D10986" t="s">
        <v>10318</v>
      </c>
      <c r="E10986" s="32">
        <f t="shared" si="513"/>
        <v>45657</v>
      </c>
      <c r="F10986" s="51">
        <f t="shared" si="514"/>
        <v>0.5</v>
      </c>
      <c r="G10986" s="33">
        <f t="shared" si="515"/>
        <v>45657.5</v>
      </c>
    </row>
    <row r="10987" spans="1:7" x14ac:dyDescent="0.45">
      <c r="A10987">
        <v>0</v>
      </c>
      <c r="B10987">
        <v>0</v>
      </c>
      <c r="C10987" t="s">
        <v>10318</v>
      </c>
      <c r="D10987" t="s">
        <v>10319</v>
      </c>
      <c r="E10987" s="32">
        <f t="shared" si="513"/>
        <v>45657</v>
      </c>
      <c r="F10987" s="51">
        <f t="shared" si="514"/>
        <v>0.52083333333333337</v>
      </c>
      <c r="G10987" s="33">
        <f t="shared" si="515"/>
        <v>45657.520833333336</v>
      </c>
    </row>
    <row r="10988" spans="1:7" x14ac:dyDescent="0.45">
      <c r="A10988">
        <v>0</v>
      </c>
      <c r="B10988">
        <v>0</v>
      </c>
      <c r="C10988" t="s">
        <v>10319</v>
      </c>
      <c r="D10988" t="s">
        <v>10320</v>
      </c>
      <c r="E10988" s="32">
        <f t="shared" si="513"/>
        <v>45657</v>
      </c>
      <c r="F10988" s="51">
        <f t="shared" si="514"/>
        <v>0.54166666666666663</v>
      </c>
      <c r="G10988" s="33">
        <f t="shared" si="515"/>
        <v>45657.541666666664</v>
      </c>
    </row>
    <row r="10989" spans="1:7" x14ac:dyDescent="0.45">
      <c r="A10989">
        <v>0</v>
      </c>
      <c r="B10989">
        <v>0</v>
      </c>
      <c r="C10989" t="s">
        <v>10320</v>
      </c>
      <c r="D10989" t="s">
        <v>10321</v>
      </c>
      <c r="E10989" s="32">
        <f t="shared" si="513"/>
        <v>45657</v>
      </c>
      <c r="F10989" s="51">
        <f t="shared" si="514"/>
        <v>0.5625</v>
      </c>
      <c r="G10989" s="33">
        <f t="shared" si="515"/>
        <v>45657.5625</v>
      </c>
    </row>
    <row r="10990" spans="1:7" x14ac:dyDescent="0.45">
      <c r="A10990">
        <v>0</v>
      </c>
      <c r="B10990">
        <v>0</v>
      </c>
      <c r="C10990" t="s">
        <v>10321</v>
      </c>
      <c r="D10990" t="s">
        <v>10322</v>
      </c>
      <c r="E10990" s="32">
        <f t="shared" si="513"/>
        <v>45657</v>
      </c>
      <c r="F10990" s="51">
        <f t="shared" si="514"/>
        <v>0.58333333333333337</v>
      </c>
      <c r="G10990" s="33">
        <f t="shared" si="515"/>
        <v>45657.583333333336</v>
      </c>
    </row>
    <row r="10991" spans="1:7" x14ac:dyDescent="0.45">
      <c r="A10991">
        <v>0</v>
      </c>
      <c r="B10991">
        <v>0</v>
      </c>
      <c r="C10991" t="s">
        <v>10322</v>
      </c>
      <c r="D10991" t="s">
        <v>10323</v>
      </c>
      <c r="E10991" s="32">
        <f t="shared" si="513"/>
        <v>45657</v>
      </c>
      <c r="F10991" s="51">
        <f t="shared" si="514"/>
        <v>0.60416666666666663</v>
      </c>
      <c r="G10991" s="33">
        <f t="shared" si="515"/>
        <v>45657.604166666664</v>
      </c>
    </row>
    <row r="10992" spans="1:7" x14ac:dyDescent="0.45">
      <c r="A10992">
        <v>0</v>
      </c>
      <c r="B10992">
        <v>0</v>
      </c>
      <c r="C10992" t="s">
        <v>10323</v>
      </c>
      <c r="D10992" t="s">
        <v>10324</v>
      </c>
      <c r="E10992" s="32">
        <f t="shared" si="513"/>
        <v>45657</v>
      </c>
      <c r="F10992" s="51">
        <f t="shared" si="514"/>
        <v>0.625</v>
      </c>
      <c r="G10992" s="33">
        <f t="shared" si="515"/>
        <v>45657.625</v>
      </c>
    </row>
    <row r="10993" spans="1:7" x14ac:dyDescent="0.45">
      <c r="A10993">
        <v>0</v>
      </c>
      <c r="B10993">
        <v>0</v>
      </c>
      <c r="C10993" t="s">
        <v>10324</v>
      </c>
      <c r="D10993" t="s">
        <v>10325</v>
      </c>
      <c r="E10993" s="32">
        <f t="shared" si="513"/>
        <v>45657</v>
      </c>
      <c r="F10993" s="51">
        <f t="shared" si="514"/>
        <v>0.64583333333333337</v>
      </c>
      <c r="G10993" s="33">
        <f t="shared" si="515"/>
        <v>45657.645833333336</v>
      </c>
    </row>
    <row r="10994" spans="1:7" x14ac:dyDescent="0.45">
      <c r="A10994">
        <v>0</v>
      </c>
      <c r="B10994">
        <v>0</v>
      </c>
      <c r="C10994" t="s">
        <v>10325</v>
      </c>
      <c r="D10994" t="s">
        <v>10326</v>
      </c>
      <c r="E10994" s="32">
        <f t="shared" si="513"/>
        <v>45657</v>
      </c>
      <c r="F10994" s="51">
        <f t="shared" si="514"/>
        <v>0.66666666666666663</v>
      </c>
      <c r="G10994" s="33">
        <f t="shared" si="515"/>
        <v>45657.666666666664</v>
      </c>
    </row>
    <row r="10995" spans="1:7" x14ac:dyDescent="0.45">
      <c r="A10995">
        <v>0</v>
      </c>
      <c r="B10995">
        <v>0</v>
      </c>
      <c r="C10995" t="s">
        <v>10326</v>
      </c>
      <c r="D10995" t="s">
        <v>10327</v>
      </c>
      <c r="E10995" s="32">
        <f t="shared" si="513"/>
        <v>45657</v>
      </c>
      <c r="F10995" s="51">
        <f t="shared" si="514"/>
        <v>0.6875</v>
      </c>
      <c r="G10995" s="33">
        <f t="shared" si="515"/>
        <v>45657.6875</v>
      </c>
    </row>
    <row r="10996" spans="1:7" x14ac:dyDescent="0.45">
      <c r="A10996">
        <v>0</v>
      </c>
      <c r="B10996">
        <v>0</v>
      </c>
      <c r="C10996" t="s">
        <v>10327</v>
      </c>
      <c r="D10996" t="s">
        <v>10328</v>
      </c>
      <c r="E10996" s="32">
        <f t="shared" si="513"/>
        <v>45657</v>
      </c>
      <c r="F10996" s="51">
        <f t="shared" si="514"/>
        <v>0.70833333333333337</v>
      </c>
      <c r="G10996" s="33">
        <f t="shared" si="515"/>
        <v>45657.708333333336</v>
      </c>
    </row>
    <row r="10997" spans="1:7" x14ac:dyDescent="0.45">
      <c r="A10997">
        <v>0</v>
      </c>
      <c r="B10997">
        <v>0</v>
      </c>
      <c r="C10997" t="s">
        <v>10328</v>
      </c>
      <c r="D10997" t="s">
        <v>10329</v>
      </c>
      <c r="E10997" s="32">
        <f t="shared" si="513"/>
        <v>45657</v>
      </c>
      <c r="F10997" s="51">
        <f t="shared" si="514"/>
        <v>0.72916666666666663</v>
      </c>
      <c r="G10997" s="33">
        <f t="shared" si="515"/>
        <v>45657.729166666664</v>
      </c>
    </row>
    <row r="10998" spans="1:7" x14ac:dyDescent="0.45">
      <c r="A10998">
        <v>0</v>
      </c>
      <c r="B10998">
        <v>0</v>
      </c>
      <c r="C10998" t="s">
        <v>10329</v>
      </c>
      <c r="D10998" t="s">
        <v>10330</v>
      </c>
      <c r="E10998" s="32">
        <f t="shared" si="513"/>
        <v>45657</v>
      </c>
      <c r="F10998" s="51">
        <f t="shared" si="514"/>
        <v>0.75</v>
      </c>
      <c r="G10998" s="33">
        <f t="shared" si="515"/>
        <v>45657.75</v>
      </c>
    </row>
    <row r="10999" spans="1:7" x14ac:dyDescent="0.45">
      <c r="A10999">
        <v>0</v>
      </c>
      <c r="B10999">
        <v>0</v>
      </c>
      <c r="C10999" t="s">
        <v>10330</v>
      </c>
      <c r="D10999" t="s">
        <v>10331</v>
      </c>
      <c r="E10999" s="32">
        <f t="shared" si="513"/>
        <v>45657</v>
      </c>
      <c r="F10999" s="51">
        <f t="shared" si="514"/>
        <v>0.77083333333333337</v>
      </c>
      <c r="G10999" s="33">
        <f t="shared" si="515"/>
        <v>45657.770833333336</v>
      </c>
    </row>
    <row r="11000" spans="1:7" x14ac:dyDescent="0.45">
      <c r="A11000">
        <v>0</v>
      </c>
      <c r="B11000">
        <v>0</v>
      </c>
      <c r="C11000" t="s">
        <v>10331</v>
      </c>
      <c r="D11000" t="s">
        <v>10332</v>
      </c>
      <c r="E11000" s="32">
        <f t="shared" si="513"/>
        <v>45657</v>
      </c>
      <c r="F11000" s="51">
        <f t="shared" si="514"/>
        <v>0.79166666666666663</v>
      </c>
      <c r="G11000" s="33">
        <f t="shared" si="515"/>
        <v>45657.791666666664</v>
      </c>
    </row>
    <row r="11001" spans="1:7" x14ac:dyDescent="0.45">
      <c r="A11001">
        <v>0</v>
      </c>
      <c r="B11001">
        <v>0</v>
      </c>
      <c r="C11001" t="s">
        <v>10332</v>
      </c>
      <c r="D11001" t="s">
        <v>10333</v>
      </c>
      <c r="E11001" s="32">
        <f t="shared" si="513"/>
        <v>45657</v>
      </c>
      <c r="F11001" s="51">
        <f t="shared" si="514"/>
        <v>0.8125</v>
      </c>
      <c r="G11001" s="33">
        <f t="shared" si="515"/>
        <v>45657.8125</v>
      </c>
    </row>
    <row r="11002" spans="1:7" x14ac:dyDescent="0.45">
      <c r="A11002">
        <v>0</v>
      </c>
      <c r="B11002">
        <v>0</v>
      </c>
      <c r="C11002" t="s">
        <v>10333</v>
      </c>
      <c r="D11002" t="s">
        <v>10334</v>
      </c>
      <c r="E11002" s="32">
        <f t="shared" si="513"/>
        <v>45657</v>
      </c>
      <c r="F11002" s="51">
        <f t="shared" si="514"/>
        <v>0.83333333333333337</v>
      </c>
      <c r="G11002" s="33">
        <f t="shared" si="515"/>
        <v>45657.833333333336</v>
      </c>
    </row>
    <row r="11003" spans="1:7" x14ac:dyDescent="0.45">
      <c r="A11003">
        <v>0</v>
      </c>
      <c r="B11003">
        <v>0</v>
      </c>
      <c r="C11003" t="s">
        <v>10334</v>
      </c>
      <c r="D11003" t="s">
        <v>10335</v>
      </c>
      <c r="E11003" s="32">
        <f t="shared" si="513"/>
        <v>45657</v>
      </c>
      <c r="F11003" s="51">
        <f t="shared" si="514"/>
        <v>0.85416666666666663</v>
      </c>
      <c r="G11003" s="33">
        <f t="shared" si="515"/>
        <v>45657.854166666664</v>
      </c>
    </row>
    <row r="11004" spans="1:7" x14ac:dyDescent="0.45">
      <c r="A11004">
        <v>0</v>
      </c>
      <c r="B11004">
        <v>0</v>
      </c>
      <c r="C11004" t="s">
        <v>10335</v>
      </c>
      <c r="D11004" t="s">
        <v>10336</v>
      </c>
      <c r="E11004" s="32">
        <f t="shared" si="513"/>
        <v>45657</v>
      </c>
      <c r="F11004" s="51">
        <f t="shared" si="514"/>
        <v>0.875</v>
      </c>
      <c r="G11004" s="33">
        <f t="shared" si="515"/>
        <v>45657.875</v>
      </c>
    </row>
    <row r="11005" spans="1:7" x14ac:dyDescent="0.45">
      <c r="A11005">
        <v>0</v>
      </c>
      <c r="B11005">
        <v>0</v>
      </c>
      <c r="C11005" t="s">
        <v>10336</v>
      </c>
      <c r="D11005" t="s">
        <v>10337</v>
      </c>
      <c r="E11005" s="32">
        <f t="shared" si="513"/>
        <v>45657</v>
      </c>
      <c r="F11005" s="51">
        <f t="shared" si="514"/>
        <v>0.89583333333333337</v>
      </c>
      <c r="G11005" s="33">
        <f t="shared" si="515"/>
        <v>45657.895833333336</v>
      </c>
    </row>
    <row r="11006" spans="1:7" x14ac:dyDescent="0.45">
      <c r="A11006">
        <v>0</v>
      </c>
      <c r="B11006">
        <v>0</v>
      </c>
      <c r="C11006" t="s">
        <v>10337</v>
      </c>
      <c r="D11006" t="s">
        <v>10338</v>
      </c>
      <c r="E11006" s="32">
        <f t="shared" si="513"/>
        <v>45657</v>
      </c>
      <c r="F11006" s="51">
        <f t="shared" si="514"/>
        <v>0.91666666666666663</v>
      </c>
      <c r="G11006" s="33">
        <f t="shared" si="515"/>
        <v>45657.916666666664</v>
      </c>
    </row>
    <row r="11007" spans="1:7" x14ac:dyDescent="0.45">
      <c r="A11007">
        <v>0</v>
      </c>
      <c r="B11007">
        <v>0</v>
      </c>
      <c r="C11007" t="s">
        <v>10338</v>
      </c>
      <c r="D11007" t="s">
        <v>10339</v>
      </c>
      <c r="E11007" s="32">
        <f t="shared" si="513"/>
        <v>45657</v>
      </c>
      <c r="F11007" s="51">
        <f t="shared" si="514"/>
        <v>0.9375</v>
      </c>
      <c r="G11007" s="33">
        <f t="shared" si="515"/>
        <v>45657.9375</v>
      </c>
    </row>
    <row r="11008" spans="1:7" x14ac:dyDescent="0.45">
      <c r="A11008">
        <v>0</v>
      </c>
      <c r="B11008">
        <v>0</v>
      </c>
      <c r="C11008" t="s">
        <v>10339</v>
      </c>
      <c r="D11008" t="s">
        <v>10340</v>
      </c>
      <c r="E11008" s="32">
        <f t="shared" si="513"/>
        <v>45657</v>
      </c>
      <c r="F11008" s="51">
        <f t="shared" si="514"/>
        <v>0.95833333333333337</v>
      </c>
      <c r="G11008" s="33">
        <f t="shared" si="515"/>
        <v>45657.958333333336</v>
      </c>
    </row>
    <row r="11009" spans="1:7" x14ac:dyDescent="0.45">
      <c r="A11009">
        <v>0</v>
      </c>
      <c r="B11009">
        <v>0</v>
      </c>
      <c r="C11009" t="s">
        <v>10340</v>
      </c>
      <c r="D11009" t="s">
        <v>11438</v>
      </c>
      <c r="E11009" s="32">
        <f t="shared" si="513"/>
        <v>45657</v>
      </c>
      <c r="F11009" s="51">
        <f t="shared" si="514"/>
        <v>0.97916666666666663</v>
      </c>
      <c r="G11009" s="33">
        <f t="shared" si="515"/>
        <v>45657.979166666664</v>
      </c>
    </row>
    <row r="11010" spans="1:7" x14ac:dyDescent="0.45">
      <c r="A11010">
        <v>0</v>
      </c>
      <c r="B11010">
        <v>0</v>
      </c>
      <c r="C11010" t="s">
        <v>11438</v>
      </c>
      <c r="D11010" t="s">
        <v>11439</v>
      </c>
      <c r="E11010" s="32">
        <f t="shared" si="513"/>
        <v>45658</v>
      </c>
      <c r="F11010" s="51">
        <f t="shared" si="514"/>
        <v>0</v>
      </c>
      <c r="G11010" s="33">
        <f t="shared" si="515"/>
        <v>45658</v>
      </c>
    </row>
    <row r="11011" spans="1:7" x14ac:dyDescent="0.45">
      <c r="A11011">
        <v>0</v>
      </c>
      <c r="B11011">
        <v>0</v>
      </c>
      <c r="C11011" t="s">
        <v>11439</v>
      </c>
      <c r="D11011" t="s">
        <v>11440</v>
      </c>
      <c r="E11011" s="32">
        <f t="shared" si="513"/>
        <v>45658</v>
      </c>
      <c r="F11011" s="51">
        <f t="shared" si="514"/>
        <v>2.0833333333333332E-2</v>
      </c>
      <c r="G11011" s="33">
        <f t="shared" si="515"/>
        <v>45658.020833333336</v>
      </c>
    </row>
    <row r="11012" spans="1:7" x14ac:dyDescent="0.45">
      <c r="A11012">
        <v>0</v>
      </c>
      <c r="B11012">
        <v>0</v>
      </c>
      <c r="C11012" t="s">
        <v>11440</v>
      </c>
      <c r="D11012" t="s">
        <v>11441</v>
      </c>
      <c r="E11012" s="32">
        <f t="shared" ref="E11012:E11075" si="516">DATE(MID(C11012,2,4),MID(C11012,7,2),MID(C11012,10,2))</f>
        <v>45658</v>
      </c>
      <c r="F11012" s="51">
        <f t="shared" ref="F11012:F11075" si="517">TIME(MID(C11012,13,2),MID(C11012,16,2),0)</f>
        <v>4.1666666666666664E-2</v>
      </c>
      <c r="G11012" s="33">
        <f t="shared" ref="G11012:G11075" si="518">E11012+F11012</f>
        <v>45658.041666666664</v>
      </c>
    </row>
    <row r="11013" spans="1:7" x14ac:dyDescent="0.45">
      <c r="A11013">
        <v>0</v>
      </c>
      <c r="B11013">
        <v>0</v>
      </c>
      <c r="C11013" t="s">
        <v>11441</v>
      </c>
      <c r="D11013" t="s">
        <v>11442</v>
      </c>
      <c r="E11013" s="32">
        <f t="shared" si="516"/>
        <v>45658</v>
      </c>
      <c r="F11013" s="51">
        <f t="shared" si="517"/>
        <v>6.25E-2</v>
      </c>
      <c r="G11013" s="33">
        <f t="shared" si="518"/>
        <v>45658.0625</v>
      </c>
    </row>
    <row r="11014" spans="1:7" x14ac:dyDescent="0.45">
      <c r="A11014">
        <v>0</v>
      </c>
      <c r="B11014">
        <v>0</v>
      </c>
      <c r="C11014" t="s">
        <v>11442</v>
      </c>
      <c r="D11014" t="s">
        <v>11443</v>
      </c>
      <c r="E11014" s="32">
        <f t="shared" si="516"/>
        <v>45658</v>
      </c>
      <c r="F11014" s="51">
        <f t="shared" si="517"/>
        <v>8.3333333333333329E-2</v>
      </c>
      <c r="G11014" s="33">
        <f t="shared" si="518"/>
        <v>45658.083333333336</v>
      </c>
    </row>
    <row r="11015" spans="1:7" x14ac:dyDescent="0.45">
      <c r="A11015">
        <v>0</v>
      </c>
      <c r="B11015">
        <v>0</v>
      </c>
      <c r="C11015" t="s">
        <v>11443</v>
      </c>
      <c r="D11015" t="s">
        <v>11444</v>
      </c>
      <c r="E11015" s="32">
        <f t="shared" si="516"/>
        <v>45658</v>
      </c>
      <c r="F11015" s="51">
        <f t="shared" si="517"/>
        <v>0.10416666666666667</v>
      </c>
      <c r="G11015" s="33">
        <f t="shared" si="518"/>
        <v>45658.104166666664</v>
      </c>
    </row>
    <row r="11016" spans="1:7" x14ac:dyDescent="0.45">
      <c r="A11016">
        <v>0</v>
      </c>
      <c r="B11016">
        <v>0</v>
      </c>
      <c r="C11016" t="s">
        <v>11444</v>
      </c>
      <c r="D11016" t="s">
        <v>11445</v>
      </c>
      <c r="E11016" s="32">
        <f t="shared" si="516"/>
        <v>45658</v>
      </c>
      <c r="F11016" s="51">
        <f t="shared" si="517"/>
        <v>0.125</v>
      </c>
      <c r="G11016" s="33">
        <f t="shared" si="518"/>
        <v>45658.125</v>
      </c>
    </row>
    <row r="11017" spans="1:7" x14ac:dyDescent="0.45">
      <c r="A11017">
        <v>0</v>
      </c>
      <c r="B11017">
        <v>0</v>
      </c>
      <c r="C11017" t="s">
        <v>11445</v>
      </c>
      <c r="D11017" t="s">
        <v>11446</v>
      </c>
      <c r="E11017" s="32">
        <f t="shared" si="516"/>
        <v>45658</v>
      </c>
      <c r="F11017" s="51">
        <f t="shared" si="517"/>
        <v>0.14583333333333334</v>
      </c>
      <c r="G11017" s="33">
        <f t="shared" si="518"/>
        <v>45658.145833333336</v>
      </c>
    </row>
    <row r="11018" spans="1:7" x14ac:dyDescent="0.45">
      <c r="A11018">
        <v>0</v>
      </c>
      <c r="B11018">
        <v>0</v>
      </c>
      <c r="C11018" t="s">
        <v>11446</v>
      </c>
      <c r="D11018" t="s">
        <v>11447</v>
      </c>
      <c r="E11018" s="32">
        <f t="shared" si="516"/>
        <v>45658</v>
      </c>
      <c r="F11018" s="51">
        <f t="shared" si="517"/>
        <v>0.16666666666666666</v>
      </c>
      <c r="G11018" s="33">
        <f t="shared" si="518"/>
        <v>45658.166666666664</v>
      </c>
    </row>
    <row r="11019" spans="1:7" x14ac:dyDescent="0.45">
      <c r="A11019">
        <v>0</v>
      </c>
      <c r="B11019">
        <v>0</v>
      </c>
      <c r="C11019" t="s">
        <v>11447</v>
      </c>
      <c r="D11019" t="s">
        <v>11448</v>
      </c>
      <c r="E11019" s="32">
        <f t="shared" si="516"/>
        <v>45658</v>
      </c>
      <c r="F11019" s="51">
        <f t="shared" si="517"/>
        <v>0.1875</v>
      </c>
      <c r="G11019" s="33">
        <f t="shared" si="518"/>
        <v>45658.1875</v>
      </c>
    </row>
    <row r="11020" spans="1:7" x14ac:dyDescent="0.45">
      <c r="A11020">
        <v>0</v>
      </c>
      <c r="B11020">
        <v>0</v>
      </c>
      <c r="C11020" t="s">
        <v>11448</v>
      </c>
      <c r="D11020" t="s">
        <v>11449</v>
      </c>
      <c r="E11020" s="32">
        <f t="shared" si="516"/>
        <v>45658</v>
      </c>
      <c r="F11020" s="51">
        <f t="shared" si="517"/>
        <v>0.20833333333333334</v>
      </c>
      <c r="G11020" s="33">
        <f t="shared" si="518"/>
        <v>45658.208333333336</v>
      </c>
    </row>
    <row r="11021" spans="1:7" x14ac:dyDescent="0.45">
      <c r="A11021">
        <v>0</v>
      </c>
      <c r="B11021">
        <v>0</v>
      </c>
      <c r="C11021" t="s">
        <v>11449</v>
      </c>
      <c r="D11021" t="s">
        <v>11450</v>
      </c>
      <c r="E11021" s="32">
        <f t="shared" si="516"/>
        <v>45658</v>
      </c>
      <c r="F11021" s="51">
        <f t="shared" si="517"/>
        <v>0.22916666666666666</v>
      </c>
      <c r="G11021" s="33">
        <f t="shared" si="518"/>
        <v>45658.229166666664</v>
      </c>
    </row>
    <row r="11022" spans="1:7" x14ac:dyDescent="0.45">
      <c r="A11022">
        <v>0</v>
      </c>
      <c r="B11022">
        <v>0</v>
      </c>
      <c r="C11022" t="s">
        <v>11450</v>
      </c>
      <c r="D11022" t="s">
        <v>11451</v>
      </c>
      <c r="E11022" s="32">
        <f t="shared" si="516"/>
        <v>45658</v>
      </c>
      <c r="F11022" s="51">
        <f t="shared" si="517"/>
        <v>0.25</v>
      </c>
      <c r="G11022" s="33">
        <f t="shared" si="518"/>
        <v>45658.25</v>
      </c>
    </row>
    <row r="11023" spans="1:7" x14ac:dyDescent="0.45">
      <c r="A11023">
        <v>0</v>
      </c>
      <c r="B11023">
        <v>0</v>
      </c>
      <c r="C11023" t="s">
        <v>11451</v>
      </c>
      <c r="D11023" t="s">
        <v>11452</v>
      </c>
      <c r="E11023" s="32">
        <f t="shared" si="516"/>
        <v>45658</v>
      </c>
      <c r="F11023" s="51">
        <f t="shared" si="517"/>
        <v>0.27083333333333331</v>
      </c>
      <c r="G11023" s="33">
        <f t="shared" si="518"/>
        <v>45658.270833333336</v>
      </c>
    </row>
    <row r="11024" spans="1:7" x14ac:dyDescent="0.45">
      <c r="A11024">
        <v>0</v>
      </c>
      <c r="B11024">
        <v>0</v>
      </c>
      <c r="C11024" t="s">
        <v>11452</v>
      </c>
      <c r="D11024" t="s">
        <v>11453</v>
      </c>
      <c r="E11024" s="32">
        <f t="shared" si="516"/>
        <v>45658</v>
      </c>
      <c r="F11024" s="51">
        <f t="shared" si="517"/>
        <v>0.29166666666666669</v>
      </c>
      <c r="G11024" s="33">
        <f t="shared" si="518"/>
        <v>45658.291666666664</v>
      </c>
    </row>
    <row r="11025" spans="1:7" x14ac:dyDescent="0.45">
      <c r="A11025">
        <v>0</v>
      </c>
      <c r="B11025">
        <v>0</v>
      </c>
      <c r="C11025" t="s">
        <v>11453</v>
      </c>
      <c r="D11025" t="s">
        <v>11454</v>
      </c>
      <c r="E11025" s="32">
        <f t="shared" si="516"/>
        <v>45658</v>
      </c>
      <c r="F11025" s="51">
        <f t="shared" si="517"/>
        <v>0.3125</v>
      </c>
      <c r="G11025" s="33">
        <f t="shared" si="518"/>
        <v>45658.3125</v>
      </c>
    </row>
    <row r="11026" spans="1:7" x14ac:dyDescent="0.45">
      <c r="A11026">
        <v>0</v>
      </c>
      <c r="B11026">
        <v>0</v>
      </c>
      <c r="C11026" t="s">
        <v>11454</v>
      </c>
      <c r="D11026" t="s">
        <v>11455</v>
      </c>
      <c r="E11026" s="32">
        <f t="shared" si="516"/>
        <v>45658</v>
      </c>
      <c r="F11026" s="51">
        <f t="shared" si="517"/>
        <v>0.33333333333333331</v>
      </c>
      <c r="G11026" s="33">
        <f t="shared" si="518"/>
        <v>45658.333333333336</v>
      </c>
    </row>
    <row r="11027" spans="1:7" x14ac:dyDescent="0.45">
      <c r="A11027">
        <v>0</v>
      </c>
      <c r="B11027">
        <v>0</v>
      </c>
      <c r="C11027" t="s">
        <v>11455</v>
      </c>
      <c r="D11027" t="s">
        <v>11456</v>
      </c>
      <c r="E11027" s="32">
        <f t="shared" si="516"/>
        <v>45658</v>
      </c>
      <c r="F11027" s="51">
        <f t="shared" si="517"/>
        <v>0.35416666666666669</v>
      </c>
      <c r="G11027" s="33">
        <f t="shared" si="518"/>
        <v>45658.354166666664</v>
      </c>
    </row>
    <row r="11028" spans="1:7" x14ac:dyDescent="0.45">
      <c r="A11028">
        <v>0</v>
      </c>
      <c r="B11028">
        <v>0</v>
      </c>
      <c r="C11028" t="s">
        <v>11456</v>
      </c>
      <c r="D11028" t="s">
        <v>11457</v>
      </c>
      <c r="E11028" s="32">
        <f t="shared" si="516"/>
        <v>45658</v>
      </c>
      <c r="F11028" s="51">
        <f t="shared" si="517"/>
        <v>0.375</v>
      </c>
      <c r="G11028" s="33">
        <f t="shared" si="518"/>
        <v>45658.375</v>
      </c>
    </row>
    <row r="11029" spans="1:7" x14ac:dyDescent="0.45">
      <c r="A11029">
        <v>0</v>
      </c>
      <c r="B11029">
        <v>0</v>
      </c>
      <c r="C11029" t="s">
        <v>11457</v>
      </c>
      <c r="D11029" t="s">
        <v>11458</v>
      </c>
      <c r="E11029" s="32">
        <f t="shared" si="516"/>
        <v>45658</v>
      </c>
      <c r="F11029" s="51">
        <f t="shared" si="517"/>
        <v>0.39583333333333331</v>
      </c>
      <c r="G11029" s="33">
        <f t="shared" si="518"/>
        <v>45658.395833333336</v>
      </c>
    </row>
    <row r="11030" spans="1:7" x14ac:dyDescent="0.45">
      <c r="A11030">
        <v>0</v>
      </c>
      <c r="B11030">
        <v>0</v>
      </c>
      <c r="C11030" t="s">
        <v>11458</v>
      </c>
      <c r="D11030" t="s">
        <v>11459</v>
      </c>
      <c r="E11030" s="32">
        <f t="shared" si="516"/>
        <v>45658</v>
      </c>
      <c r="F11030" s="51">
        <f t="shared" si="517"/>
        <v>0.41666666666666669</v>
      </c>
      <c r="G11030" s="33">
        <f t="shared" si="518"/>
        <v>45658.416666666664</v>
      </c>
    </row>
    <row r="11031" spans="1:7" x14ac:dyDescent="0.45">
      <c r="A11031">
        <v>0</v>
      </c>
      <c r="B11031">
        <v>0</v>
      </c>
      <c r="C11031" t="s">
        <v>11459</v>
      </c>
      <c r="D11031" t="s">
        <v>11460</v>
      </c>
      <c r="E11031" s="32">
        <f t="shared" si="516"/>
        <v>45658</v>
      </c>
      <c r="F11031" s="51">
        <f t="shared" si="517"/>
        <v>0.4375</v>
      </c>
      <c r="G11031" s="33">
        <f t="shared" si="518"/>
        <v>45658.4375</v>
      </c>
    </row>
    <row r="11032" spans="1:7" x14ac:dyDescent="0.45">
      <c r="A11032">
        <v>0</v>
      </c>
      <c r="B11032">
        <v>0</v>
      </c>
      <c r="C11032" t="s">
        <v>11460</v>
      </c>
      <c r="D11032" t="s">
        <v>11461</v>
      </c>
      <c r="E11032" s="32">
        <f t="shared" si="516"/>
        <v>45658</v>
      </c>
      <c r="F11032" s="51">
        <f t="shared" si="517"/>
        <v>0.45833333333333331</v>
      </c>
      <c r="G11032" s="33">
        <f t="shared" si="518"/>
        <v>45658.458333333336</v>
      </c>
    </row>
    <row r="11033" spans="1:7" x14ac:dyDescent="0.45">
      <c r="A11033">
        <v>0</v>
      </c>
      <c r="B11033">
        <v>0</v>
      </c>
      <c r="C11033" t="s">
        <v>11461</v>
      </c>
      <c r="D11033" t="s">
        <v>11462</v>
      </c>
      <c r="E11033" s="32">
        <f t="shared" si="516"/>
        <v>45658</v>
      </c>
      <c r="F11033" s="51">
        <f t="shared" si="517"/>
        <v>0.47916666666666669</v>
      </c>
      <c r="G11033" s="33">
        <f t="shared" si="518"/>
        <v>45658.479166666664</v>
      </c>
    </row>
    <row r="11034" spans="1:7" x14ac:dyDescent="0.45">
      <c r="A11034">
        <v>0</v>
      </c>
      <c r="B11034">
        <v>0</v>
      </c>
      <c r="C11034" t="s">
        <v>11462</v>
      </c>
      <c r="D11034" t="s">
        <v>11463</v>
      </c>
      <c r="E11034" s="32">
        <f t="shared" si="516"/>
        <v>45658</v>
      </c>
      <c r="F11034" s="51">
        <f t="shared" si="517"/>
        <v>0.5</v>
      </c>
      <c r="G11034" s="33">
        <f t="shared" si="518"/>
        <v>45658.5</v>
      </c>
    </row>
    <row r="11035" spans="1:7" x14ac:dyDescent="0.45">
      <c r="A11035">
        <v>0</v>
      </c>
      <c r="B11035">
        <v>0</v>
      </c>
      <c r="C11035" t="s">
        <v>11463</v>
      </c>
      <c r="D11035" t="s">
        <v>11464</v>
      </c>
      <c r="E11035" s="32">
        <f t="shared" si="516"/>
        <v>45658</v>
      </c>
      <c r="F11035" s="51">
        <f t="shared" si="517"/>
        <v>0.52083333333333337</v>
      </c>
      <c r="G11035" s="33">
        <f t="shared" si="518"/>
        <v>45658.520833333336</v>
      </c>
    </row>
    <row r="11036" spans="1:7" x14ac:dyDescent="0.45">
      <c r="A11036">
        <v>0</v>
      </c>
      <c r="B11036">
        <v>0</v>
      </c>
      <c r="C11036" t="s">
        <v>11464</v>
      </c>
      <c r="D11036" t="s">
        <v>11465</v>
      </c>
      <c r="E11036" s="32">
        <f t="shared" si="516"/>
        <v>45658</v>
      </c>
      <c r="F11036" s="51">
        <f t="shared" si="517"/>
        <v>0.54166666666666663</v>
      </c>
      <c r="G11036" s="33">
        <f t="shared" si="518"/>
        <v>45658.541666666664</v>
      </c>
    </row>
    <row r="11037" spans="1:7" x14ac:dyDescent="0.45">
      <c r="A11037">
        <v>0</v>
      </c>
      <c r="B11037">
        <v>0</v>
      </c>
      <c r="C11037" t="s">
        <v>11465</v>
      </c>
      <c r="D11037" t="s">
        <v>11466</v>
      </c>
      <c r="E11037" s="32">
        <f t="shared" si="516"/>
        <v>45658</v>
      </c>
      <c r="F11037" s="51">
        <f t="shared" si="517"/>
        <v>0.5625</v>
      </c>
      <c r="G11037" s="33">
        <f t="shared" si="518"/>
        <v>45658.5625</v>
      </c>
    </row>
    <row r="11038" spans="1:7" x14ac:dyDescent="0.45">
      <c r="A11038">
        <v>0</v>
      </c>
      <c r="B11038">
        <v>0</v>
      </c>
      <c r="C11038" t="s">
        <v>11466</v>
      </c>
      <c r="D11038" t="s">
        <v>11467</v>
      </c>
      <c r="E11038" s="32">
        <f t="shared" si="516"/>
        <v>45658</v>
      </c>
      <c r="F11038" s="51">
        <f t="shared" si="517"/>
        <v>0.58333333333333337</v>
      </c>
      <c r="G11038" s="33">
        <f t="shared" si="518"/>
        <v>45658.583333333336</v>
      </c>
    </row>
    <row r="11039" spans="1:7" x14ac:dyDescent="0.45">
      <c r="A11039">
        <v>0</v>
      </c>
      <c r="B11039">
        <v>0</v>
      </c>
      <c r="C11039" t="s">
        <v>11467</v>
      </c>
      <c r="D11039" t="s">
        <v>11468</v>
      </c>
      <c r="E11039" s="32">
        <f t="shared" si="516"/>
        <v>45658</v>
      </c>
      <c r="F11039" s="51">
        <f t="shared" si="517"/>
        <v>0.60416666666666663</v>
      </c>
      <c r="G11039" s="33">
        <f t="shared" si="518"/>
        <v>45658.604166666664</v>
      </c>
    </row>
    <row r="11040" spans="1:7" x14ac:dyDescent="0.45">
      <c r="A11040">
        <v>0</v>
      </c>
      <c r="B11040">
        <v>0</v>
      </c>
      <c r="C11040" t="s">
        <v>11468</v>
      </c>
      <c r="D11040" t="s">
        <v>11469</v>
      </c>
      <c r="E11040" s="32">
        <f t="shared" si="516"/>
        <v>45658</v>
      </c>
      <c r="F11040" s="51">
        <f t="shared" si="517"/>
        <v>0.625</v>
      </c>
      <c r="G11040" s="33">
        <f t="shared" si="518"/>
        <v>45658.625</v>
      </c>
    </row>
    <row r="11041" spans="1:7" x14ac:dyDescent="0.45">
      <c r="A11041">
        <v>0</v>
      </c>
      <c r="B11041">
        <v>0</v>
      </c>
      <c r="C11041" t="s">
        <v>11469</v>
      </c>
      <c r="D11041" t="s">
        <v>11470</v>
      </c>
      <c r="E11041" s="32">
        <f t="shared" si="516"/>
        <v>45658</v>
      </c>
      <c r="F11041" s="51">
        <f t="shared" si="517"/>
        <v>0.64583333333333337</v>
      </c>
      <c r="G11041" s="33">
        <f t="shared" si="518"/>
        <v>45658.645833333336</v>
      </c>
    </row>
    <row r="11042" spans="1:7" x14ac:dyDescent="0.45">
      <c r="A11042">
        <v>0</v>
      </c>
      <c r="B11042">
        <v>0</v>
      </c>
      <c r="C11042" t="s">
        <v>11470</v>
      </c>
      <c r="D11042" t="s">
        <v>11471</v>
      </c>
      <c r="E11042" s="32">
        <f t="shared" si="516"/>
        <v>45658</v>
      </c>
      <c r="F11042" s="51">
        <f t="shared" si="517"/>
        <v>0.66666666666666663</v>
      </c>
      <c r="G11042" s="33">
        <f t="shared" si="518"/>
        <v>45658.666666666664</v>
      </c>
    </row>
    <row r="11043" spans="1:7" x14ac:dyDescent="0.45">
      <c r="A11043">
        <v>0</v>
      </c>
      <c r="B11043">
        <v>0</v>
      </c>
      <c r="C11043" t="s">
        <v>11471</v>
      </c>
      <c r="D11043" t="s">
        <v>11472</v>
      </c>
      <c r="E11043" s="32">
        <f t="shared" si="516"/>
        <v>45658</v>
      </c>
      <c r="F11043" s="51">
        <f t="shared" si="517"/>
        <v>0.6875</v>
      </c>
      <c r="G11043" s="33">
        <f t="shared" si="518"/>
        <v>45658.6875</v>
      </c>
    </row>
    <row r="11044" spans="1:7" x14ac:dyDescent="0.45">
      <c r="A11044">
        <v>0</v>
      </c>
      <c r="B11044">
        <v>0</v>
      </c>
      <c r="C11044" t="s">
        <v>11472</v>
      </c>
      <c r="D11044" t="s">
        <v>11473</v>
      </c>
      <c r="E11044" s="32">
        <f t="shared" si="516"/>
        <v>45658</v>
      </c>
      <c r="F11044" s="51">
        <f t="shared" si="517"/>
        <v>0.70833333333333337</v>
      </c>
      <c r="G11044" s="33">
        <f t="shared" si="518"/>
        <v>45658.708333333336</v>
      </c>
    </row>
    <row r="11045" spans="1:7" x14ac:dyDescent="0.45">
      <c r="A11045">
        <v>0</v>
      </c>
      <c r="B11045">
        <v>0</v>
      </c>
      <c r="C11045" t="s">
        <v>11473</v>
      </c>
      <c r="D11045" t="s">
        <v>11474</v>
      </c>
      <c r="E11045" s="32">
        <f t="shared" si="516"/>
        <v>45658</v>
      </c>
      <c r="F11045" s="51">
        <f t="shared" si="517"/>
        <v>0.72916666666666663</v>
      </c>
      <c r="G11045" s="33">
        <f t="shared" si="518"/>
        <v>45658.729166666664</v>
      </c>
    </row>
    <row r="11046" spans="1:7" x14ac:dyDescent="0.45">
      <c r="A11046">
        <v>0</v>
      </c>
      <c r="B11046">
        <v>0</v>
      </c>
      <c r="C11046" t="s">
        <v>11474</v>
      </c>
      <c r="D11046" t="s">
        <v>11475</v>
      </c>
      <c r="E11046" s="32">
        <f t="shared" si="516"/>
        <v>45658</v>
      </c>
      <c r="F11046" s="51">
        <f t="shared" si="517"/>
        <v>0.75</v>
      </c>
      <c r="G11046" s="33">
        <f t="shared" si="518"/>
        <v>45658.75</v>
      </c>
    </row>
    <row r="11047" spans="1:7" x14ac:dyDescent="0.45">
      <c r="A11047">
        <v>0</v>
      </c>
      <c r="B11047">
        <v>0</v>
      </c>
      <c r="C11047" t="s">
        <v>11475</v>
      </c>
      <c r="D11047" t="s">
        <v>11476</v>
      </c>
      <c r="E11047" s="32">
        <f t="shared" si="516"/>
        <v>45658</v>
      </c>
      <c r="F11047" s="51">
        <f t="shared" si="517"/>
        <v>0.77083333333333337</v>
      </c>
      <c r="G11047" s="33">
        <f t="shared" si="518"/>
        <v>45658.770833333336</v>
      </c>
    </row>
    <row r="11048" spans="1:7" x14ac:dyDescent="0.45">
      <c r="A11048">
        <v>0</v>
      </c>
      <c r="B11048">
        <v>0</v>
      </c>
      <c r="C11048" t="s">
        <v>11476</v>
      </c>
      <c r="D11048" t="s">
        <v>11477</v>
      </c>
      <c r="E11048" s="32">
        <f t="shared" si="516"/>
        <v>45658</v>
      </c>
      <c r="F11048" s="51">
        <f t="shared" si="517"/>
        <v>0.79166666666666663</v>
      </c>
      <c r="G11048" s="33">
        <f t="shared" si="518"/>
        <v>45658.791666666664</v>
      </c>
    </row>
    <row r="11049" spans="1:7" x14ac:dyDescent="0.45">
      <c r="A11049">
        <v>0</v>
      </c>
      <c r="B11049">
        <v>0</v>
      </c>
      <c r="C11049" t="s">
        <v>11477</v>
      </c>
      <c r="D11049" t="s">
        <v>11478</v>
      </c>
      <c r="E11049" s="32">
        <f t="shared" si="516"/>
        <v>45658</v>
      </c>
      <c r="F11049" s="51">
        <f t="shared" si="517"/>
        <v>0.8125</v>
      </c>
      <c r="G11049" s="33">
        <f t="shared" si="518"/>
        <v>45658.8125</v>
      </c>
    </row>
    <row r="11050" spans="1:7" x14ac:dyDescent="0.45">
      <c r="A11050">
        <v>0</v>
      </c>
      <c r="B11050">
        <v>0</v>
      </c>
      <c r="C11050" t="s">
        <v>11478</v>
      </c>
      <c r="D11050" t="s">
        <v>11479</v>
      </c>
      <c r="E11050" s="32">
        <f t="shared" si="516"/>
        <v>45658</v>
      </c>
      <c r="F11050" s="51">
        <f t="shared" si="517"/>
        <v>0.83333333333333337</v>
      </c>
      <c r="G11050" s="33">
        <f t="shared" si="518"/>
        <v>45658.833333333336</v>
      </c>
    </row>
    <row r="11051" spans="1:7" x14ac:dyDescent="0.45">
      <c r="A11051">
        <v>0</v>
      </c>
      <c r="B11051">
        <v>0</v>
      </c>
      <c r="C11051" t="s">
        <v>11479</v>
      </c>
      <c r="D11051" t="s">
        <v>11480</v>
      </c>
      <c r="E11051" s="32">
        <f t="shared" si="516"/>
        <v>45658</v>
      </c>
      <c r="F11051" s="51">
        <f t="shared" si="517"/>
        <v>0.85416666666666663</v>
      </c>
      <c r="G11051" s="33">
        <f t="shared" si="518"/>
        <v>45658.854166666664</v>
      </c>
    </row>
    <row r="11052" spans="1:7" x14ac:dyDescent="0.45">
      <c r="A11052">
        <v>0</v>
      </c>
      <c r="B11052">
        <v>0</v>
      </c>
      <c r="C11052" t="s">
        <v>11480</v>
      </c>
      <c r="D11052" t="s">
        <v>11481</v>
      </c>
      <c r="E11052" s="32">
        <f t="shared" si="516"/>
        <v>45658</v>
      </c>
      <c r="F11052" s="51">
        <f t="shared" si="517"/>
        <v>0.875</v>
      </c>
      <c r="G11052" s="33">
        <f t="shared" si="518"/>
        <v>45658.875</v>
      </c>
    </row>
    <row r="11053" spans="1:7" x14ac:dyDescent="0.45">
      <c r="A11053">
        <v>0</v>
      </c>
      <c r="B11053">
        <v>0</v>
      </c>
      <c r="C11053" t="s">
        <v>11481</v>
      </c>
      <c r="D11053" t="s">
        <v>11482</v>
      </c>
      <c r="E11053" s="32">
        <f t="shared" si="516"/>
        <v>45658</v>
      </c>
      <c r="F11053" s="51">
        <f t="shared" si="517"/>
        <v>0.89583333333333337</v>
      </c>
      <c r="G11053" s="33">
        <f t="shared" si="518"/>
        <v>45658.895833333336</v>
      </c>
    </row>
    <row r="11054" spans="1:7" x14ac:dyDescent="0.45">
      <c r="A11054">
        <v>0</v>
      </c>
      <c r="B11054">
        <v>0</v>
      </c>
      <c r="C11054" t="s">
        <v>11482</v>
      </c>
      <c r="D11054" t="s">
        <v>11483</v>
      </c>
      <c r="E11054" s="32">
        <f t="shared" si="516"/>
        <v>45658</v>
      </c>
      <c r="F11054" s="51">
        <f t="shared" si="517"/>
        <v>0.91666666666666663</v>
      </c>
      <c r="G11054" s="33">
        <f t="shared" si="518"/>
        <v>45658.916666666664</v>
      </c>
    </row>
    <row r="11055" spans="1:7" x14ac:dyDescent="0.45">
      <c r="A11055">
        <v>0</v>
      </c>
      <c r="B11055">
        <v>0</v>
      </c>
      <c r="C11055" t="s">
        <v>11483</v>
      </c>
      <c r="D11055" t="s">
        <v>11484</v>
      </c>
      <c r="E11055" s="32">
        <f t="shared" si="516"/>
        <v>45658</v>
      </c>
      <c r="F11055" s="51">
        <f t="shared" si="517"/>
        <v>0.9375</v>
      </c>
      <c r="G11055" s="33">
        <f t="shared" si="518"/>
        <v>45658.9375</v>
      </c>
    </row>
    <row r="11056" spans="1:7" x14ac:dyDescent="0.45">
      <c r="A11056">
        <v>0</v>
      </c>
      <c r="B11056">
        <v>0</v>
      </c>
      <c r="C11056" t="s">
        <v>11484</v>
      </c>
      <c r="D11056" t="s">
        <v>11485</v>
      </c>
      <c r="E11056" s="32">
        <f t="shared" si="516"/>
        <v>45658</v>
      </c>
      <c r="F11056" s="51">
        <f t="shared" si="517"/>
        <v>0.95833333333333337</v>
      </c>
      <c r="G11056" s="33">
        <f t="shared" si="518"/>
        <v>45658.958333333336</v>
      </c>
    </row>
    <row r="11057" spans="1:7" x14ac:dyDescent="0.45">
      <c r="A11057">
        <v>0</v>
      </c>
      <c r="B11057">
        <v>0</v>
      </c>
      <c r="C11057" t="s">
        <v>11485</v>
      </c>
      <c r="D11057" t="s">
        <v>11486</v>
      </c>
      <c r="E11057" s="32">
        <f t="shared" si="516"/>
        <v>45658</v>
      </c>
      <c r="F11057" s="51">
        <f t="shared" si="517"/>
        <v>0.97916666666666663</v>
      </c>
      <c r="G11057" s="33">
        <f t="shared" si="518"/>
        <v>45658.979166666664</v>
      </c>
    </row>
    <row r="11058" spans="1:7" x14ac:dyDescent="0.45">
      <c r="A11058">
        <v>0</v>
      </c>
      <c r="B11058">
        <v>0</v>
      </c>
      <c r="C11058" t="s">
        <v>11486</v>
      </c>
      <c r="D11058" t="s">
        <v>11487</v>
      </c>
      <c r="E11058" s="32">
        <f t="shared" si="516"/>
        <v>45659</v>
      </c>
      <c r="F11058" s="51">
        <f t="shared" si="517"/>
        <v>0</v>
      </c>
      <c r="G11058" s="33">
        <f t="shared" si="518"/>
        <v>45659</v>
      </c>
    </row>
    <row r="11059" spans="1:7" x14ac:dyDescent="0.45">
      <c r="A11059">
        <v>0</v>
      </c>
      <c r="B11059">
        <v>0</v>
      </c>
      <c r="C11059" t="s">
        <v>11487</v>
      </c>
      <c r="D11059" t="s">
        <v>11488</v>
      </c>
      <c r="E11059" s="32">
        <f t="shared" si="516"/>
        <v>45659</v>
      </c>
      <c r="F11059" s="51">
        <f t="shared" si="517"/>
        <v>2.0833333333333332E-2</v>
      </c>
      <c r="G11059" s="33">
        <f t="shared" si="518"/>
        <v>45659.020833333336</v>
      </c>
    </row>
    <row r="11060" spans="1:7" x14ac:dyDescent="0.45">
      <c r="A11060">
        <v>0</v>
      </c>
      <c r="B11060">
        <v>0</v>
      </c>
      <c r="C11060" t="s">
        <v>11488</v>
      </c>
      <c r="D11060" t="s">
        <v>11489</v>
      </c>
      <c r="E11060" s="32">
        <f t="shared" si="516"/>
        <v>45659</v>
      </c>
      <c r="F11060" s="51">
        <f t="shared" si="517"/>
        <v>4.1666666666666664E-2</v>
      </c>
      <c r="G11060" s="33">
        <f t="shared" si="518"/>
        <v>45659.041666666664</v>
      </c>
    </row>
    <row r="11061" spans="1:7" x14ac:dyDescent="0.45">
      <c r="A11061">
        <v>0</v>
      </c>
      <c r="B11061">
        <v>0</v>
      </c>
      <c r="C11061" t="s">
        <v>11489</v>
      </c>
      <c r="D11061" t="s">
        <v>11490</v>
      </c>
      <c r="E11061" s="32">
        <f t="shared" si="516"/>
        <v>45659</v>
      </c>
      <c r="F11061" s="51">
        <f t="shared" si="517"/>
        <v>6.25E-2</v>
      </c>
      <c r="G11061" s="33">
        <f t="shared" si="518"/>
        <v>45659.0625</v>
      </c>
    </row>
    <row r="11062" spans="1:7" x14ac:dyDescent="0.45">
      <c r="A11062">
        <v>0</v>
      </c>
      <c r="B11062">
        <v>0</v>
      </c>
      <c r="C11062" t="s">
        <v>11490</v>
      </c>
      <c r="D11062" t="s">
        <v>11491</v>
      </c>
      <c r="E11062" s="32">
        <f t="shared" si="516"/>
        <v>45659</v>
      </c>
      <c r="F11062" s="51">
        <f t="shared" si="517"/>
        <v>8.3333333333333329E-2</v>
      </c>
      <c r="G11062" s="33">
        <f t="shared" si="518"/>
        <v>45659.083333333336</v>
      </c>
    </row>
    <row r="11063" spans="1:7" x14ac:dyDescent="0.45">
      <c r="A11063">
        <v>0</v>
      </c>
      <c r="B11063">
        <v>0</v>
      </c>
      <c r="C11063" t="s">
        <v>11491</v>
      </c>
      <c r="D11063" t="s">
        <v>11492</v>
      </c>
      <c r="E11063" s="32">
        <f t="shared" si="516"/>
        <v>45659</v>
      </c>
      <c r="F11063" s="51">
        <f t="shared" si="517"/>
        <v>0.10416666666666667</v>
      </c>
      <c r="G11063" s="33">
        <f t="shared" si="518"/>
        <v>45659.104166666664</v>
      </c>
    </row>
    <row r="11064" spans="1:7" x14ac:dyDescent="0.45">
      <c r="A11064">
        <v>0</v>
      </c>
      <c r="B11064">
        <v>0</v>
      </c>
      <c r="C11064" t="s">
        <v>11492</v>
      </c>
      <c r="D11064" t="s">
        <v>11493</v>
      </c>
      <c r="E11064" s="32">
        <f t="shared" si="516"/>
        <v>45659</v>
      </c>
      <c r="F11064" s="51">
        <f t="shared" si="517"/>
        <v>0.125</v>
      </c>
      <c r="G11064" s="33">
        <f t="shared" si="518"/>
        <v>45659.125</v>
      </c>
    </row>
    <row r="11065" spans="1:7" x14ac:dyDescent="0.45">
      <c r="A11065">
        <v>0</v>
      </c>
      <c r="B11065">
        <v>0</v>
      </c>
      <c r="C11065" t="s">
        <v>11493</v>
      </c>
      <c r="D11065" t="s">
        <v>11494</v>
      </c>
      <c r="E11065" s="32">
        <f t="shared" si="516"/>
        <v>45659</v>
      </c>
      <c r="F11065" s="51">
        <f t="shared" si="517"/>
        <v>0.14583333333333334</v>
      </c>
      <c r="G11065" s="33">
        <f t="shared" si="518"/>
        <v>45659.145833333336</v>
      </c>
    </row>
    <row r="11066" spans="1:7" x14ac:dyDescent="0.45">
      <c r="A11066">
        <v>0</v>
      </c>
      <c r="B11066">
        <v>0</v>
      </c>
      <c r="C11066" t="s">
        <v>11494</v>
      </c>
      <c r="D11066" t="s">
        <v>11495</v>
      </c>
      <c r="E11066" s="32">
        <f t="shared" si="516"/>
        <v>45659</v>
      </c>
      <c r="F11066" s="51">
        <f t="shared" si="517"/>
        <v>0.16666666666666666</v>
      </c>
      <c r="G11066" s="33">
        <f t="shared" si="518"/>
        <v>45659.166666666664</v>
      </c>
    </row>
    <row r="11067" spans="1:7" x14ac:dyDescent="0.45">
      <c r="A11067">
        <v>0</v>
      </c>
      <c r="B11067">
        <v>0</v>
      </c>
      <c r="C11067" t="s">
        <v>11495</v>
      </c>
      <c r="D11067" t="s">
        <v>11496</v>
      </c>
      <c r="E11067" s="32">
        <f t="shared" si="516"/>
        <v>45659</v>
      </c>
      <c r="F11067" s="51">
        <f t="shared" si="517"/>
        <v>0.1875</v>
      </c>
      <c r="G11067" s="33">
        <f t="shared" si="518"/>
        <v>45659.1875</v>
      </c>
    </row>
    <row r="11068" spans="1:7" x14ac:dyDescent="0.45">
      <c r="A11068">
        <v>0</v>
      </c>
      <c r="B11068">
        <v>0</v>
      </c>
      <c r="C11068" t="s">
        <v>11496</v>
      </c>
      <c r="D11068" t="s">
        <v>11497</v>
      </c>
      <c r="E11068" s="32">
        <f t="shared" si="516"/>
        <v>45659</v>
      </c>
      <c r="F11068" s="51">
        <f t="shared" si="517"/>
        <v>0.20833333333333334</v>
      </c>
      <c r="G11068" s="33">
        <f t="shared" si="518"/>
        <v>45659.208333333336</v>
      </c>
    </row>
    <row r="11069" spans="1:7" x14ac:dyDescent="0.45">
      <c r="A11069">
        <v>0</v>
      </c>
      <c r="B11069">
        <v>0</v>
      </c>
      <c r="C11069" t="s">
        <v>11497</v>
      </c>
      <c r="D11069" t="s">
        <v>11498</v>
      </c>
      <c r="E11069" s="32">
        <f t="shared" si="516"/>
        <v>45659</v>
      </c>
      <c r="F11069" s="51">
        <f t="shared" si="517"/>
        <v>0.22916666666666666</v>
      </c>
      <c r="G11069" s="33">
        <f t="shared" si="518"/>
        <v>45659.229166666664</v>
      </c>
    </row>
    <row r="11070" spans="1:7" x14ac:dyDescent="0.45">
      <c r="A11070">
        <v>0</v>
      </c>
      <c r="B11070">
        <v>0</v>
      </c>
      <c r="C11070" t="s">
        <v>11498</v>
      </c>
      <c r="D11070" t="s">
        <v>11499</v>
      </c>
      <c r="E11070" s="32">
        <f t="shared" si="516"/>
        <v>45659</v>
      </c>
      <c r="F11070" s="51">
        <f t="shared" si="517"/>
        <v>0.25</v>
      </c>
      <c r="G11070" s="33">
        <f t="shared" si="518"/>
        <v>45659.25</v>
      </c>
    </row>
    <row r="11071" spans="1:7" x14ac:dyDescent="0.45">
      <c r="A11071">
        <v>0</v>
      </c>
      <c r="B11071">
        <v>0</v>
      </c>
      <c r="C11071" t="s">
        <v>11499</v>
      </c>
      <c r="D11071" t="s">
        <v>11500</v>
      </c>
      <c r="E11071" s="32">
        <f t="shared" si="516"/>
        <v>45659</v>
      </c>
      <c r="F11071" s="51">
        <f t="shared" si="517"/>
        <v>0.27083333333333331</v>
      </c>
      <c r="G11071" s="33">
        <f t="shared" si="518"/>
        <v>45659.270833333336</v>
      </c>
    </row>
    <row r="11072" spans="1:7" x14ac:dyDescent="0.45">
      <c r="A11072">
        <v>0</v>
      </c>
      <c r="B11072">
        <v>0</v>
      </c>
      <c r="C11072" t="s">
        <v>11500</v>
      </c>
      <c r="D11072" t="s">
        <v>11501</v>
      </c>
      <c r="E11072" s="32">
        <f t="shared" si="516"/>
        <v>45659</v>
      </c>
      <c r="F11072" s="51">
        <f t="shared" si="517"/>
        <v>0.29166666666666669</v>
      </c>
      <c r="G11072" s="33">
        <f t="shared" si="518"/>
        <v>45659.291666666664</v>
      </c>
    </row>
    <row r="11073" spans="1:7" x14ac:dyDescent="0.45">
      <c r="A11073">
        <v>0</v>
      </c>
      <c r="B11073">
        <v>0</v>
      </c>
      <c r="C11073" t="s">
        <v>11501</v>
      </c>
      <c r="D11073" t="s">
        <v>11502</v>
      </c>
      <c r="E11073" s="32">
        <f t="shared" si="516"/>
        <v>45659</v>
      </c>
      <c r="F11073" s="51">
        <f t="shared" si="517"/>
        <v>0.3125</v>
      </c>
      <c r="G11073" s="33">
        <f t="shared" si="518"/>
        <v>45659.3125</v>
      </c>
    </row>
    <row r="11074" spans="1:7" x14ac:dyDescent="0.45">
      <c r="A11074">
        <v>0</v>
      </c>
      <c r="B11074">
        <v>0</v>
      </c>
      <c r="C11074" t="s">
        <v>11502</v>
      </c>
      <c r="D11074" t="s">
        <v>11503</v>
      </c>
      <c r="E11074" s="32">
        <f t="shared" si="516"/>
        <v>45659</v>
      </c>
      <c r="F11074" s="51">
        <f t="shared" si="517"/>
        <v>0.33333333333333331</v>
      </c>
      <c r="G11074" s="33">
        <f t="shared" si="518"/>
        <v>45659.333333333336</v>
      </c>
    </row>
    <row r="11075" spans="1:7" x14ac:dyDescent="0.45">
      <c r="A11075">
        <v>0</v>
      </c>
      <c r="B11075">
        <v>0</v>
      </c>
      <c r="C11075" t="s">
        <v>11503</v>
      </c>
      <c r="D11075" t="s">
        <v>11504</v>
      </c>
      <c r="E11075" s="32">
        <f t="shared" si="516"/>
        <v>45659</v>
      </c>
      <c r="F11075" s="51">
        <f t="shared" si="517"/>
        <v>0.35416666666666669</v>
      </c>
      <c r="G11075" s="33">
        <f t="shared" si="518"/>
        <v>45659.354166666664</v>
      </c>
    </row>
    <row r="11076" spans="1:7" x14ac:dyDescent="0.45">
      <c r="A11076">
        <v>0</v>
      </c>
      <c r="B11076">
        <v>0</v>
      </c>
      <c r="C11076" t="s">
        <v>11504</v>
      </c>
      <c r="D11076" t="s">
        <v>11505</v>
      </c>
      <c r="E11076" s="32">
        <f t="shared" ref="E11076:E11139" si="519">DATE(MID(C11076,2,4),MID(C11076,7,2),MID(C11076,10,2))</f>
        <v>45659</v>
      </c>
      <c r="F11076" s="51">
        <f t="shared" ref="F11076:F11139" si="520">TIME(MID(C11076,13,2),MID(C11076,16,2),0)</f>
        <v>0.375</v>
      </c>
      <c r="G11076" s="33">
        <f t="shared" ref="G11076:G11139" si="521">E11076+F11076</f>
        <v>45659.375</v>
      </c>
    </row>
    <row r="11077" spans="1:7" x14ac:dyDescent="0.45">
      <c r="A11077">
        <v>0</v>
      </c>
      <c r="B11077">
        <v>0</v>
      </c>
      <c r="C11077" t="s">
        <v>11505</v>
      </c>
      <c r="D11077" t="s">
        <v>11506</v>
      </c>
      <c r="E11077" s="32">
        <f t="shared" si="519"/>
        <v>45659</v>
      </c>
      <c r="F11077" s="51">
        <f t="shared" si="520"/>
        <v>0.39583333333333331</v>
      </c>
      <c r="G11077" s="33">
        <f t="shared" si="521"/>
        <v>45659.395833333336</v>
      </c>
    </row>
    <row r="11078" spans="1:7" x14ac:dyDescent="0.45">
      <c r="A11078">
        <v>0</v>
      </c>
      <c r="B11078">
        <v>0</v>
      </c>
      <c r="C11078" t="s">
        <v>11506</v>
      </c>
      <c r="D11078" t="s">
        <v>11507</v>
      </c>
      <c r="E11078" s="32">
        <f t="shared" si="519"/>
        <v>45659</v>
      </c>
      <c r="F11078" s="51">
        <f t="shared" si="520"/>
        <v>0.41666666666666669</v>
      </c>
      <c r="G11078" s="33">
        <f t="shared" si="521"/>
        <v>45659.416666666664</v>
      </c>
    </row>
    <row r="11079" spans="1:7" x14ac:dyDescent="0.45">
      <c r="A11079">
        <v>0</v>
      </c>
      <c r="B11079">
        <v>0</v>
      </c>
      <c r="C11079" t="s">
        <v>11507</v>
      </c>
      <c r="D11079" t="s">
        <v>11508</v>
      </c>
      <c r="E11079" s="32">
        <f t="shared" si="519"/>
        <v>45659</v>
      </c>
      <c r="F11079" s="51">
        <f t="shared" si="520"/>
        <v>0.4375</v>
      </c>
      <c r="G11079" s="33">
        <f t="shared" si="521"/>
        <v>45659.4375</v>
      </c>
    </row>
    <row r="11080" spans="1:7" x14ac:dyDescent="0.45">
      <c r="A11080">
        <v>0</v>
      </c>
      <c r="B11080">
        <v>0</v>
      </c>
      <c r="C11080" t="s">
        <v>11508</v>
      </c>
      <c r="D11080" t="s">
        <v>11509</v>
      </c>
      <c r="E11080" s="32">
        <f t="shared" si="519"/>
        <v>45659</v>
      </c>
      <c r="F11080" s="51">
        <f t="shared" si="520"/>
        <v>0.45833333333333331</v>
      </c>
      <c r="G11080" s="33">
        <f t="shared" si="521"/>
        <v>45659.458333333336</v>
      </c>
    </row>
    <row r="11081" spans="1:7" x14ac:dyDescent="0.45">
      <c r="A11081">
        <v>0</v>
      </c>
      <c r="B11081">
        <v>0</v>
      </c>
      <c r="C11081" t="s">
        <v>11509</v>
      </c>
      <c r="D11081" t="s">
        <v>11510</v>
      </c>
      <c r="E11081" s="32">
        <f t="shared" si="519"/>
        <v>45659</v>
      </c>
      <c r="F11081" s="51">
        <f t="shared" si="520"/>
        <v>0.47916666666666669</v>
      </c>
      <c r="G11081" s="33">
        <f t="shared" si="521"/>
        <v>45659.479166666664</v>
      </c>
    </row>
    <row r="11082" spans="1:7" x14ac:dyDescent="0.45">
      <c r="A11082">
        <v>0</v>
      </c>
      <c r="B11082">
        <v>0</v>
      </c>
      <c r="C11082" t="s">
        <v>11510</v>
      </c>
      <c r="D11082" t="s">
        <v>11511</v>
      </c>
      <c r="E11082" s="32">
        <f t="shared" si="519"/>
        <v>45659</v>
      </c>
      <c r="F11082" s="51">
        <f t="shared" si="520"/>
        <v>0.5</v>
      </c>
      <c r="G11082" s="33">
        <f t="shared" si="521"/>
        <v>45659.5</v>
      </c>
    </row>
    <row r="11083" spans="1:7" x14ac:dyDescent="0.45">
      <c r="A11083">
        <v>0</v>
      </c>
      <c r="B11083">
        <v>0</v>
      </c>
      <c r="C11083" t="s">
        <v>11511</v>
      </c>
      <c r="D11083" t="s">
        <v>11512</v>
      </c>
      <c r="E11083" s="32">
        <f t="shared" si="519"/>
        <v>45659</v>
      </c>
      <c r="F11083" s="51">
        <f t="shared" si="520"/>
        <v>0.52083333333333337</v>
      </c>
      <c r="G11083" s="33">
        <f t="shared" si="521"/>
        <v>45659.520833333336</v>
      </c>
    </row>
    <row r="11084" spans="1:7" x14ac:dyDescent="0.45">
      <c r="A11084">
        <v>0</v>
      </c>
      <c r="B11084">
        <v>0</v>
      </c>
      <c r="C11084" t="s">
        <v>11512</v>
      </c>
      <c r="D11084" t="s">
        <v>11513</v>
      </c>
      <c r="E11084" s="32">
        <f t="shared" si="519"/>
        <v>45659</v>
      </c>
      <c r="F11084" s="51">
        <f t="shared" si="520"/>
        <v>0.54166666666666663</v>
      </c>
      <c r="G11084" s="33">
        <f t="shared" si="521"/>
        <v>45659.541666666664</v>
      </c>
    </row>
    <row r="11085" spans="1:7" x14ac:dyDescent="0.45">
      <c r="A11085">
        <v>0</v>
      </c>
      <c r="B11085">
        <v>0</v>
      </c>
      <c r="C11085" t="s">
        <v>11513</v>
      </c>
      <c r="D11085" t="s">
        <v>11514</v>
      </c>
      <c r="E11085" s="32">
        <f t="shared" si="519"/>
        <v>45659</v>
      </c>
      <c r="F11085" s="51">
        <f t="shared" si="520"/>
        <v>0.5625</v>
      </c>
      <c r="G11085" s="33">
        <f t="shared" si="521"/>
        <v>45659.5625</v>
      </c>
    </row>
    <row r="11086" spans="1:7" x14ac:dyDescent="0.45">
      <c r="A11086">
        <v>0</v>
      </c>
      <c r="B11086">
        <v>0</v>
      </c>
      <c r="C11086" t="s">
        <v>11514</v>
      </c>
      <c r="D11086" t="s">
        <v>11515</v>
      </c>
      <c r="E11086" s="32">
        <f t="shared" si="519"/>
        <v>45659</v>
      </c>
      <c r="F11086" s="51">
        <f t="shared" si="520"/>
        <v>0.58333333333333337</v>
      </c>
      <c r="G11086" s="33">
        <f t="shared" si="521"/>
        <v>45659.583333333336</v>
      </c>
    </row>
    <row r="11087" spans="1:7" x14ac:dyDescent="0.45">
      <c r="A11087">
        <v>0</v>
      </c>
      <c r="B11087">
        <v>0</v>
      </c>
      <c r="C11087" t="s">
        <v>11515</v>
      </c>
      <c r="D11087" t="s">
        <v>11516</v>
      </c>
      <c r="E11087" s="32">
        <f t="shared" si="519"/>
        <v>45659</v>
      </c>
      <c r="F11087" s="51">
        <f t="shared" si="520"/>
        <v>0.60416666666666663</v>
      </c>
      <c r="G11087" s="33">
        <f t="shared" si="521"/>
        <v>45659.604166666664</v>
      </c>
    </row>
    <row r="11088" spans="1:7" x14ac:dyDescent="0.45">
      <c r="A11088">
        <v>0</v>
      </c>
      <c r="B11088">
        <v>0</v>
      </c>
      <c r="C11088" t="s">
        <v>11516</v>
      </c>
      <c r="D11088" t="s">
        <v>11517</v>
      </c>
      <c r="E11088" s="32">
        <f t="shared" si="519"/>
        <v>45659</v>
      </c>
      <c r="F11088" s="51">
        <f t="shared" si="520"/>
        <v>0.625</v>
      </c>
      <c r="G11088" s="33">
        <f t="shared" si="521"/>
        <v>45659.625</v>
      </c>
    </row>
    <row r="11089" spans="1:7" x14ac:dyDescent="0.45">
      <c r="A11089">
        <v>0</v>
      </c>
      <c r="B11089">
        <v>0</v>
      </c>
      <c r="C11089" t="s">
        <v>11517</v>
      </c>
      <c r="D11089" t="s">
        <v>11518</v>
      </c>
      <c r="E11089" s="32">
        <f t="shared" si="519"/>
        <v>45659</v>
      </c>
      <c r="F11089" s="51">
        <f t="shared" si="520"/>
        <v>0.64583333333333337</v>
      </c>
      <c r="G11089" s="33">
        <f t="shared" si="521"/>
        <v>45659.645833333336</v>
      </c>
    </row>
    <row r="11090" spans="1:7" x14ac:dyDescent="0.45">
      <c r="A11090">
        <v>0</v>
      </c>
      <c r="B11090">
        <v>0</v>
      </c>
      <c r="C11090" t="s">
        <v>11518</v>
      </c>
      <c r="D11090" t="s">
        <v>11519</v>
      </c>
      <c r="E11090" s="32">
        <f t="shared" si="519"/>
        <v>45659</v>
      </c>
      <c r="F11090" s="51">
        <f t="shared" si="520"/>
        <v>0.66666666666666663</v>
      </c>
      <c r="G11090" s="33">
        <f t="shared" si="521"/>
        <v>45659.666666666664</v>
      </c>
    </row>
    <row r="11091" spans="1:7" x14ac:dyDescent="0.45">
      <c r="A11091">
        <v>0</v>
      </c>
      <c r="B11091">
        <v>0</v>
      </c>
      <c r="C11091" t="s">
        <v>11519</v>
      </c>
      <c r="D11091" t="s">
        <v>11520</v>
      </c>
      <c r="E11091" s="32">
        <f t="shared" si="519"/>
        <v>45659</v>
      </c>
      <c r="F11091" s="51">
        <f t="shared" si="520"/>
        <v>0.6875</v>
      </c>
      <c r="G11091" s="33">
        <f t="shared" si="521"/>
        <v>45659.6875</v>
      </c>
    </row>
    <row r="11092" spans="1:7" x14ac:dyDescent="0.45">
      <c r="A11092">
        <v>0</v>
      </c>
      <c r="B11092">
        <v>0</v>
      </c>
      <c r="C11092" t="s">
        <v>11520</v>
      </c>
      <c r="D11092" t="s">
        <v>11521</v>
      </c>
      <c r="E11092" s="32">
        <f t="shared" si="519"/>
        <v>45659</v>
      </c>
      <c r="F11092" s="51">
        <f t="shared" si="520"/>
        <v>0.70833333333333337</v>
      </c>
      <c r="G11092" s="33">
        <f t="shared" si="521"/>
        <v>45659.708333333336</v>
      </c>
    </row>
    <row r="11093" spans="1:7" x14ac:dyDescent="0.45">
      <c r="A11093">
        <v>0</v>
      </c>
      <c r="B11093">
        <v>0</v>
      </c>
      <c r="C11093" t="s">
        <v>11521</v>
      </c>
      <c r="D11093" t="s">
        <v>11522</v>
      </c>
      <c r="E11093" s="32">
        <f t="shared" si="519"/>
        <v>45659</v>
      </c>
      <c r="F11093" s="51">
        <f t="shared" si="520"/>
        <v>0.72916666666666663</v>
      </c>
      <c r="G11093" s="33">
        <f t="shared" si="521"/>
        <v>45659.729166666664</v>
      </c>
    </row>
    <row r="11094" spans="1:7" x14ac:dyDescent="0.45">
      <c r="A11094">
        <v>0</v>
      </c>
      <c r="B11094">
        <v>0</v>
      </c>
      <c r="C11094" t="s">
        <v>11522</v>
      </c>
      <c r="D11094" t="s">
        <v>11523</v>
      </c>
      <c r="E11094" s="32">
        <f t="shared" si="519"/>
        <v>45659</v>
      </c>
      <c r="F11094" s="51">
        <f t="shared" si="520"/>
        <v>0.75</v>
      </c>
      <c r="G11094" s="33">
        <f t="shared" si="521"/>
        <v>45659.75</v>
      </c>
    </row>
    <row r="11095" spans="1:7" x14ac:dyDescent="0.45">
      <c r="A11095">
        <v>0</v>
      </c>
      <c r="B11095">
        <v>0</v>
      </c>
      <c r="C11095" t="s">
        <v>11523</v>
      </c>
      <c r="D11095" t="s">
        <v>11524</v>
      </c>
      <c r="E11095" s="32">
        <f t="shared" si="519"/>
        <v>45659</v>
      </c>
      <c r="F11095" s="51">
        <f t="shared" si="520"/>
        <v>0.77083333333333337</v>
      </c>
      <c r="G11095" s="33">
        <f t="shared" si="521"/>
        <v>45659.770833333336</v>
      </c>
    </row>
    <row r="11096" spans="1:7" x14ac:dyDescent="0.45">
      <c r="A11096">
        <v>0</v>
      </c>
      <c r="B11096">
        <v>0</v>
      </c>
      <c r="C11096" t="s">
        <v>11524</v>
      </c>
      <c r="D11096" t="s">
        <v>11525</v>
      </c>
      <c r="E11096" s="32">
        <f t="shared" si="519"/>
        <v>45659</v>
      </c>
      <c r="F11096" s="51">
        <f t="shared" si="520"/>
        <v>0.79166666666666663</v>
      </c>
      <c r="G11096" s="33">
        <f t="shared" si="521"/>
        <v>45659.791666666664</v>
      </c>
    </row>
    <row r="11097" spans="1:7" x14ac:dyDescent="0.45">
      <c r="A11097">
        <v>0</v>
      </c>
      <c r="B11097">
        <v>0</v>
      </c>
      <c r="C11097" t="s">
        <v>11525</v>
      </c>
      <c r="D11097" t="s">
        <v>11526</v>
      </c>
      <c r="E11097" s="32">
        <f t="shared" si="519"/>
        <v>45659</v>
      </c>
      <c r="F11097" s="51">
        <f t="shared" si="520"/>
        <v>0.8125</v>
      </c>
      <c r="G11097" s="33">
        <f t="shared" si="521"/>
        <v>45659.8125</v>
      </c>
    </row>
    <row r="11098" spans="1:7" x14ac:dyDescent="0.45">
      <c r="A11098">
        <v>0</v>
      </c>
      <c r="B11098">
        <v>0</v>
      </c>
      <c r="C11098" t="s">
        <v>11526</v>
      </c>
      <c r="D11098" t="s">
        <v>11527</v>
      </c>
      <c r="E11098" s="32">
        <f t="shared" si="519"/>
        <v>45659</v>
      </c>
      <c r="F11098" s="51">
        <f t="shared" si="520"/>
        <v>0.83333333333333337</v>
      </c>
      <c r="G11098" s="33">
        <f t="shared" si="521"/>
        <v>45659.833333333336</v>
      </c>
    </row>
    <row r="11099" spans="1:7" x14ac:dyDescent="0.45">
      <c r="A11099">
        <v>0</v>
      </c>
      <c r="B11099">
        <v>0</v>
      </c>
      <c r="C11099" t="s">
        <v>11527</v>
      </c>
      <c r="D11099" t="s">
        <v>11528</v>
      </c>
      <c r="E11099" s="32">
        <f t="shared" si="519"/>
        <v>45659</v>
      </c>
      <c r="F11099" s="51">
        <f t="shared" si="520"/>
        <v>0.85416666666666663</v>
      </c>
      <c r="G11099" s="33">
        <f t="shared" si="521"/>
        <v>45659.854166666664</v>
      </c>
    </row>
    <row r="11100" spans="1:7" x14ac:dyDescent="0.45">
      <c r="A11100">
        <v>0</v>
      </c>
      <c r="B11100">
        <v>0</v>
      </c>
      <c r="C11100" t="s">
        <v>11528</v>
      </c>
      <c r="D11100" t="s">
        <v>11529</v>
      </c>
      <c r="E11100" s="32">
        <f t="shared" si="519"/>
        <v>45659</v>
      </c>
      <c r="F11100" s="51">
        <f t="shared" si="520"/>
        <v>0.875</v>
      </c>
      <c r="G11100" s="33">
        <f t="shared" si="521"/>
        <v>45659.875</v>
      </c>
    </row>
    <row r="11101" spans="1:7" x14ac:dyDescent="0.45">
      <c r="A11101">
        <v>0</v>
      </c>
      <c r="B11101">
        <v>0</v>
      </c>
      <c r="C11101" t="s">
        <v>11529</v>
      </c>
      <c r="D11101" t="s">
        <v>11530</v>
      </c>
      <c r="E11101" s="32">
        <f t="shared" si="519"/>
        <v>45659</v>
      </c>
      <c r="F11101" s="51">
        <f t="shared" si="520"/>
        <v>0.89583333333333337</v>
      </c>
      <c r="G11101" s="33">
        <f t="shared" si="521"/>
        <v>45659.895833333336</v>
      </c>
    </row>
    <row r="11102" spans="1:7" x14ac:dyDescent="0.45">
      <c r="A11102">
        <v>0</v>
      </c>
      <c r="B11102">
        <v>0</v>
      </c>
      <c r="C11102" t="s">
        <v>11530</v>
      </c>
      <c r="D11102" t="s">
        <v>11531</v>
      </c>
      <c r="E11102" s="32">
        <f t="shared" si="519"/>
        <v>45659</v>
      </c>
      <c r="F11102" s="51">
        <f t="shared" si="520"/>
        <v>0.91666666666666663</v>
      </c>
      <c r="G11102" s="33">
        <f t="shared" si="521"/>
        <v>45659.916666666664</v>
      </c>
    </row>
    <row r="11103" spans="1:7" x14ac:dyDescent="0.45">
      <c r="A11103">
        <v>0</v>
      </c>
      <c r="B11103">
        <v>0</v>
      </c>
      <c r="C11103" t="s">
        <v>11531</v>
      </c>
      <c r="D11103" t="s">
        <v>11532</v>
      </c>
      <c r="E11103" s="32">
        <f t="shared" si="519"/>
        <v>45659</v>
      </c>
      <c r="F11103" s="51">
        <f t="shared" si="520"/>
        <v>0.9375</v>
      </c>
      <c r="G11103" s="33">
        <f t="shared" si="521"/>
        <v>45659.9375</v>
      </c>
    </row>
    <row r="11104" spans="1:7" x14ac:dyDescent="0.45">
      <c r="A11104">
        <v>0</v>
      </c>
      <c r="B11104">
        <v>0</v>
      </c>
      <c r="C11104" t="s">
        <v>11532</v>
      </c>
      <c r="D11104" t="s">
        <v>11533</v>
      </c>
      <c r="E11104" s="32">
        <f t="shared" si="519"/>
        <v>45659</v>
      </c>
      <c r="F11104" s="51">
        <f t="shared" si="520"/>
        <v>0.95833333333333337</v>
      </c>
      <c r="G11104" s="33">
        <f t="shared" si="521"/>
        <v>45659.958333333336</v>
      </c>
    </row>
    <row r="11105" spans="1:7" x14ac:dyDescent="0.45">
      <c r="A11105">
        <v>0</v>
      </c>
      <c r="B11105">
        <v>0</v>
      </c>
      <c r="C11105" t="s">
        <v>11533</v>
      </c>
      <c r="D11105" t="s">
        <v>11534</v>
      </c>
      <c r="E11105" s="32">
        <f t="shared" si="519"/>
        <v>45659</v>
      </c>
      <c r="F11105" s="51">
        <f t="shared" si="520"/>
        <v>0.97916666666666663</v>
      </c>
      <c r="G11105" s="33">
        <f t="shared" si="521"/>
        <v>45659.979166666664</v>
      </c>
    </row>
    <row r="11106" spans="1:7" x14ac:dyDescent="0.45">
      <c r="A11106">
        <v>0</v>
      </c>
      <c r="B11106">
        <v>0</v>
      </c>
      <c r="C11106" t="s">
        <v>11534</v>
      </c>
      <c r="D11106" t="s">
        <v>11535</v>
      </c>
      <c r="E11106" s="32">
        <f t="shared" si="519"/>
        <v>45660</v>
      </c>
      <c r="F11106" s="51">
        <f t="shared" si="520"/>
        <v>0</v>
      </c>
      <c r="G11106" s="33">
        <f t="shared" si="521"/>
        <v>45660</v>
      </c>
    </row>
    <row r="11107" spans="1:7" x14ac:dyDescent="0.45">
      <c r="A11107">
        <v>0</v>
      </c>
      <c r="B11107">
        <v>0</v>
      </c>
      <c r="C11107" t="s">
        <v>11535</v>
      </c>
      <c r="D11107" t="s">
        <v>11536</v>
      </c>
      <c r="E11107" s="32">
        <f t="shared" si="519"/>
        <v>45660</v>
      </c>
      <c r="F11107" s="51">
        <f t="shared" si="520"/>
        <v>2.0833333333333332E-2</v>
      </c>
      <c r="G11107" s="33">
        <f t="shared" si="521"/>
        <v>45660.020833333336</v>
      </c>
    </row>
    <row r="11108" spans="1:7" x14ac:dyDescent="0.45">
      <c r="A11108">
        <v>0</v>
      </c>
      <c r="B11108">
        <v>0</v>
      </c>
      <c r="C11108" t="s">
        <v>11536</v>
      </c>
      <c r="D11108" t="s">
        <v>11537</v>
      </c>
      <c r="E11108" s="32">
        <f t="shared" si="519"/>
        <v>45660</v>
      </c>
      <c r="F11108" s="51">
        <f t="shared" si="520"/>
        <v>4.1666666666666664E-2</v>
      </c>
      <c r="G11108" s="33">
        <f t="shared" si="521"/>
        <v>45660.041666666664</v>
      </c>
    </row>
    <row r="11109" spans="1:7" x14ac:dyDescent="0.45">
      <c r="A11109">
        <v>0</v>
      </c>
      <c r="B11109">
        <v>0</v>
      </c>
      <c r="C11109" t="s">
        <v>11537</v>
      </c>
      <c r="D11109" t="s">
        <v>11538</v>
      </c>
      <c r="E11109" s="32">
        <f t="shared" si="519"/>
        <v>45660</v>
      </c>
      <c r="F11109" s="51">
        <f t="shared" si="520"/>
        <v>6.25E-2</v>
      </c>
      <c r="G11109" s="33">
        <f t="shared" si="521"/>
        <v>45660.0625</v>
      </c>
    </row>
    <row r="11110" spans="1:7" x14ac:dyDescent="0.45">
      <c r="A11110">
        <v>0</v>
      </c>
      <c r="B11110">
        <v>0</v>
      </c>
      <c r="C11110" t="s">
        <v>11538</v>
      </c>
      <c r="D11110" t="s">
        <v>11539</v>
      </c>
      <c r="E11110" s="32">
        <f t="shared" si="519"/>
        <v>45660</v>
      </c>
      <c r="F11110" s="51">
        <f t="shared" si="520"/>
        <v>8.3333333333333329E-2</v>
      </c>
      <c r="G11110" s="33">
        <f t="shared" si="521"/>
        <v>45660.083333333336</v>
      </c>
    </row>
    <row r="11111" spans="1:7" x14ac:dyDescent="0.45">
      <c r="A11111">
        <v>0</v>
      </c>
      <c r="B11111">
        <v>0</v>
      </c>
      <c r="C11111" t="s">
        <v>11539</v>
      </c>
      <c r="D11111" t="s">
        <v>11540</v>
      </c>
      <c r="E11111" s="32">
        <f t="shared" si="519"/>
        <v>45660</v>
      </c>
      <c r="F11111" s="51">
        <f t="shared" si="520"/>
        <v>0.10416666666666667</v>
      </c>
      <c r="G11111" s="33">
        <f t="shared" si="521"/>
        <v>45660.104166666664</v>
      </c>
    </row>
    <row r="11112" spans="1:7" x14ac:dyDescent="0.45">
      <c r="A11112">
        <v>0</v>
      </c>
      <c r="B11112">
        <v>0</v>
      </c>
      <c r="C11112" t="s">
        <v>11540</v>
      </c>
      <c r="D11112" t="s">
        <v>11541</v>
      </c>
      <c r="E11112" s="32">
        <f t="shared" si="519"/>
        <v>45660</v>
      </c>
      <c r="F11112" s="51">
        <f t="shared" si="520"/>
        <v>0.125</v>
      </c>
      <c r="G11112" s="33">
        <f t="shared" si="521"/>
        <v>45660.125</v>
      </c>
    </row>
    <row r="11113" spans="1:7" x14ac:dyDescent="0.45">
      <c r="A11113">
        <v>0</v>
      </c>
      <c r="B11113">
        <v>0</v>
      </c>
      <c r="C11113" t="s">
        <v>11541</v>
      </c>
      <c r="D11113" t="s">
        <v>11542</v>
      </c>
      <c r="E11113" s="32">
        <f t="shared" si="519"/>
        <v>45660</v>
      </c>
      <c r="F11113" s="51">
        <f t="shared" si="520"/>
        <v>0.14583333333333334</v>
      </c>
      <c r="G11113" s="33">
        <f t="shared" si="521"/>
        <v>45660.145833333336</v>
      </c>
    </row>
    <row r="11114" spans="1:7" x14ac:dyDescent="0.45">
      <c r="A11114">
        <v>0</v>
      </c>
      <c r="B11114">
        <v>0</v>
      </c>
      <c r="C11114" t="s">
        <v>11542</v>
      </c>
      <c r="D11114" t="s">
        <v>11543</v>
      </c>
      <c r="E11114" s="32">
        <f t="shared" si="519"/>
        <v>45660</v>
      </c>
      <c r="F11114" s="51">
        <f t="shared" si="520"/>
        <v>0.16666666666666666</v>
      </c>
      <c r="G11114" s="33">
        <f t="shared" si="521"/>
        <v>45660.166666666664</v>
      </c>
    </row>
    <row r="11115" spans="1:7" x14ac:dyDescent="0.45">
      <c r="A11115">
        <v>0</v>
      </c>
      <c r="B11115">
        <v>0</v>
      </c>
      <c r="C11115" t="s">
        <v>11543</v>
      </c>
      <c r="D11115" t="s">
        <v>11544</v>
      </c>
      <c r="E11115" s="32">
        <f t="shared" si="519"/>
        <v>45660</v>
      </c>
      <c r="F11115" s="51">
        <f t="shared" si="520"/>
        <v>0.1875</v>
      </c>
      <c r="G11115" s="33">
        <f t="shared" si="521"/>
        <v>45660.1875</v>
      </c>
    </row>
    <row r="11116" spans="1:7" x14ac:dyDescent="0.45">
      <c r="A11116">
        <v>0</v>
      </c>
      <c r="B11116">
        <v>0</v>
      </c>
      <c r="C11116" t="s">
        <v>11544</v>
      </c>
      <c r="D11116" t="s">
        <v>11545</v>
      </c>
      <c r="E11116" s="32">
        <f t="shared" si="519"/>
        <v>45660</v>
      </c>
      <c r="F11116" s="51">
        <f t="shared" si="520"/>
        <v>0.20833333333333334</v>
      </c>
      <c r="G11116" s="33">
        <f t="shared" si="521"/>
        <v>45660.208333333336</v>
      </c>
    </row>
    <row r="11117" spans="1:7" x14ac:dyDescent="0.45">
      <c r="A11117">
        <v>0</v>
      </c>
      <c r="B11117">
        <v>0</v>
      </c>
      <c r="C11117" t="s">
        <v>11545</v>
      </c>
      <c r="D11117" t="s">
        <v>11546</v>
      </c>
      <c r="E11117" s="32">
        <f t="shared" si="519"/>
        <v>45660</v>
      </c>
      <c r="F11117" s="51">
        <f t="shared" si="520"/>
        <v>0.22916666666666666</v>
      </c>
      <c r="G11117" s="33">
        <f t="shared" si="521"/>
        <v>45660.229166666664</v>
      </c>
    </row>
    <row r="11118" spans="1:7" x14ac:dyDescent="0.45">
      <c r="A11118">
        <v>0</v>
      </c>
      <c r="B11118">
        <v>0</v>
      </c>
      <c r="C11118" t="s">
        <v>11546</v>
      </c>
      <c r="D11118" t="s">
        <v>11547</v>
      </c>
      <c r="E11118" s="32">
        <f t="shared" si="519"/>
        <v>45660</v>
      </c>
      <c r="F11118" s="51">
        <f t="shared" si="520"/>
        <v>0.25</v>
      </c>
      <c r="G11118" s="33">
        <f t="shared" si="521"/>
        <v>45660.25</v>
      </c>
    </row>
    <row r="11119" spans="1:7" x14ac:dyDescent="0.45">
      <c r="A11119">
        <v>0</v>
      </c>
      <c r="B11119">
        <v>0</v>
      </c>
      <c r="C11119" t="s">
        <v>11547</v>
      </c>
      <c r="D11119" t="s">
        <v>11548</v>
      </c>
      <c r="E11119" s="32">
        <f t="shared" si="519"/>
        <v>45660</v>
      </c>
      <c r="F11119" s="51">
        <f t="shared" si="520"/>
        <v>0.27083333333333331</v>
      </c>
      <c r="G11119" s="33">
        <f t="shared" si="521"/>
        <v>45660.270833333336</v>
      </c>
    </row>
    <row r="11120" spans="1:7" x14ac:dyDescent="0.45">
      <c r="A11120">
        <v>0</v>
      </c>
      <c r="B11120">
        <v>0</v>
      </c>
      <c r="C11120" t="s">
        <v>11548</v>
      </c>
      <c r="D11120" t="s">
        <v>11549</v>
      </c>
      <c r="E11120" s="32">
        <f t="shared" si="519"/>
        <v>45660</v>
      </c>
      <c r="F11120" s="51">
        <f t="shared" si="520"/>
        <v>0.29166666666666669</v>
      </c>
      <c r="G11120" s="33">
        <f t="shared" si="521"/>
        <v>45660.291666666664</v>
      </c>
    </row>
    <row r="11121" spans="1:7" x14ac:dyDescent="0.45">
      <c r="A11121">
        <v>0</v>
      </c>
      <c r="B11121">
        <v>0</v>
      </c>
      <c r="C11121" t="s">
        <v>11549</v>
      </c>
      <c r="D11121" t="s">
        <v>11550</v>
      </c>
      <c r="E11121" s="32">
        <f t="shared" si="519"/>
        <v>45660</v>
      </c>
      <c r="F11121" s="51">
        <f t="shared" si="520"/>
        <v>0.3125</v>
      </c>
      <c r="G11121" s="33">
        <f t="shared" si="521"/>
        <v>45660.3125</v>
      </c>
    </row>
    <row r="11122" spans="1:7" x14ac:dyDescent="0.45">
      <c r="A11122">
        <v>0</v>
      </c>
      <c r="B11122">
        <v>0</v>
      </c>
      <c r="C11122" t="s">
        <v>11550</v>
      </c>
      <c r="D11122" t="s">
        <v>11551</v>
      </c>
      <c r="E11122" s="32">
        <f t="shared" si="519"/>
        <v>45660</v>
      </c>
      <c r="F11122" s="51">
        <f t="shared" si="520"/>
        <v>0.33333333333333331</v>
      </c>
      <c r="G11122" s="33">
        <f t="shared" si="521"/>
        <v>45660.333333333336</v>
      </c>
    </row>
    <row r="11123" spans="1:7" x14ac:dyDescent="0.45">
      <c r="A11123">
        <v>0</v>
      </c>
      <c r="B11123">
        <v>0</v>
      </c>
      <c r="C11123" t="s">
        <v>11551</v>
      </c>
      <c r="D11123" t="s">
        <v>11552</v>
      </c>
      <c r="E11123" s="32">
        <f t="shared" si="519"/>
        <v>45660</v>
      </c>
      <c r="F11123" s="51">
        <f t="shared" si="520"/>
        <v>0.35416666666666669</v>
      </c>
      <c r="G11123" s="33">
        <f t="shared" si="521"/>
        <v>45660.354166666664</v>
      </c>
    </row>
    <row r="11124" spans="1:7" x14ac:dyDescent="0.45">
      <c r="A11124">
        <v>0</v>
      </c>
      <c r="B11124">
        <v>0</v>
      </c>
      <c r="C11124" t="s">
        <v>11552</v>
      </c>
      <c r="D11124" t="s">
        <v>11553</v>
      </c>
      <c r="E11124" s="32">
        <f t="shared" si="519"/>
        <v>45660</v>
      </c>
      <c r="F11124" s="51">
        <f t="shared" si="520"/>
        <v>0.375</v>
      </c>
      <c r="G11124" s="33">
        <f t="shared" si="521"/>
        <v>45660.375</v>
      </c>
    </row>
    <row r="11125" spans="1:7" x14ac:dyDescent="0.45">
      <c r="A11125">
        <v>0</v>
      </c>
      <c r="B11125">
        <v>0</v>
      </c>
      <c r="C11125" t="s">
        <v>11553</v>
      </c>
      <c r="D11125" t="s">
        <v>11554</v>
      </c>
      <c r="E11125" s="32">
        <f t="shared" si="519"/>
        <v>45660</v>
      </c>
      <c r="F11125" s="51">
        <f t="shared" si="520"/>
        <v>0.39583333333333331</v>
      </c>
      <c r="G11125" s="33">
        <f t="shared" si="521"/>
        <v>45660.395833333336</v>
      </c>
    </row>
    <row r="11126" spans="1:7" x14ac:dyDescent="0.45">
      <c r="A11126">
        <v>0</v>
      </c>
      <c r="B11126">
        <v>0</v>
      </c>
      <c r="C11126" t="s">
        <v>11554</v>
      </c>
      <c r="D11126" t="s">
        <v>11555</v>
      </c>
      <c r="E11126" s="32">
        <f t="shared" si="519"/>
        <v>45660</v>
      </c>
      <c r="F11126" s="51">
        <f t="shared" si="520"/>
        <v>0.41666666666666669</v>
      </c>
      <c r="G11126" s="33">
        <f t="shared" si="521"/>
        <v>45660.416666666664</v>
      </c>
    </row>
    <row r="11127" spans="1:7" x14ac:dyDescent="0.45">
      <c r="A11127">
        <v>0</v>
      </c>
      <c r="B11127">
        <v>0</v>
      </c>
      <c r="C11127" t="s">
        <v>11555</v>
      </c>
      <c r="D11127" t="s">
        <v>11556</v>
      </c>
      <c r="E11127" s="32">
        <f t="shared" si="519"/>
        <v>45660</v>
      </c>
      <c r="F11127" s="51">
        <f t="shared" si="520"/>
        <v>0.4375</v>
      </c>
      <c r="G11127" s="33">
        <f t="shared" si="521"/>
        <v>45660.4375</v>
      </c>
    </row>
    <row r="11128" spans="1:7" x14ac:dyDescent="0.45">
      <c r="A11128">
        <v>0</v>
      </c>
      <c r="B11128">
        <v>0</v>
      </c>
      <c r="C11128" t="s">
        <v>11556</v>
      </c>
      <c r="D11128" t="s">
        <v>11557</v>
      </c>
      <c r="E11128" s="32">
        <f t="shared" si="519"/>
        <v>45660</v>
      </c>
      <c r="F11128" s="51">
        <f t="shared" si="520"/>
        <v>0.45833333333333331</v>
      </c>
      <c r="G11128" s="33">
        <f t="shared" si="521"/>
        <v>45660.458333333336</v>
      </c>
    </row>
    <row r="11129" spans="1:7" x14ac:dyDescent="0.45">
      <c r="A11129">
        <v>0</v>
      </c>
      <c r="B11129">
        <v>0</v>
      </c>
      <c r="C11129" t="s">
        <v>11557</v>
      </c>
      <c r="D11129" t="s">
        <v>11558</v>
      </c>
      <c r="E11129" s="32">
        <f t="shared" si="519"/>
        <v>45660</v>
      </c>
      <c r="F11129" s="51">
        <f t="shared" si="520"/>
        <v>0.47916666666666669</v>
      </c>
      <c r="G11129" s="33">
        <f t="shared" si="521"/>
        <v>45660.479166666664</v>
      </c>
    </row>
    <row r="11130" spans="1:7" x14ac:dyDescent="0.45">
      <c r="A11130">
        <v>0</v>
      </c>
      <c r="B11130">
        <v>0</v>
      </c>
      <c r="C11130" t="s">
        <v>11558</v>
      </c>
      <c r="D11130" t="s">
        <v>11559</v>
      </c>
      <c r="E11130" s="32">
        <f t="shared" si="519"/>
        <v>45660</v>
      </c>
      <c r="F11130" s="51">
        <f t="shared" si="520"/>
        <v>0.5</v>
      </c>
      <c r="G11130" s="33">
        <f t="shared" si="521"/>
        <v>45660.5</v>
      </c>
    </row>
    <row r="11131" spans="1:7" x14ac:dyDescent="0.45">
      <c r="A11131">
        <v>0</v>
      </c>
      <c r="B11131">
        <v>0</v>
      </c>
      <c r="C11131" t="s">
        <v>11559</v>
      </c>
      <c r="D11131" t="s">
        <v>11560</v>
      </c>
      <c r="E11131" s="32">
        <f t="shared" si="519"/>
        <v>45660</v>
      </c>
      <c r="F11131" s="51">
        <f t="shared" si="520"/>
        <v>0.52083333333333337</v>
      </c>
      <c r="G11131" s="33">
        <f t="shared" si="521"/>
        <v>45660.520833333336</v>
      </c>
    </row>
    <row r="11132" spans="1:7" x14ac:dyDescent="0.45">
      <c r="A11132">
        <v>0</v>
      </c>
      <c r="B11132">
        <v>0</v>
      </c>
      <c r="C11132" t="s">
        <v>11560</v>
      </c>
      <c r="D11132" t="s">
        <v>11561</v>
      </c>
      <c r="E11132" s="32">
        <f t="shared" si="519"/>
        <v>45660</v>
      </c>
      <c r="F11132" s="51">
        <f t="shared" si="520"/>
        <v>0.54166666666666663</v>
      </c>
      <c r="G11132" s="33">
        <f t="shared" si="521"/>
        <v>45660.541666666664</v>
      </c>
    </row>
    <row r="11133" spans="1:7" x14ac:dyDescent="0.45">
      <c r="A11133">
        <v>0</v>
      </c>
      <c r="B11133">
        <v>0</v>
      </c>
      <c r="C11133" t="s">
        <v>11561</v>
      </c>
      <c r="D11133" t="s">
        <v>11562</v>
      </c>
      <c r="E11133" s="32">
        <f t="shared" si="519"/>
        <v>45660</v>
      </c>
      <c r="F11133" s="51">
        <f t="shared" si="520"/>
        <v>0.5625</v>
      </c>
      <c r="G11133" s="33">
        <f t="shared" si="521"/>
        <v>45660.5625</v>
      </c>
    </row>
    <row r="11134" spans="1:7" x14ac:dyDescent="0.45">
      <c r="A11134">
        <v>0</v>
      </c>
      <c r="B11134">
        <v>0</v>
      </c>
      <c r="C11134" t="s">
        <v>11562</v>
      </c>
      <c r="D11134" t="s">
        <v>11563</v>
      </c>
      <c r="E11134" s="32">
        <f t="shared" si="519"/>
        <v>45660</v>
      </c>
      <c r="F11134" s="51">
        <f t="shared" si="520"/>
        <v>0.58333333333333337</v>
      </c>
      <c r="G11134" s="33">
        <f t="shared" si="521"/>
        <v>45660.583333333336</v>
      </c>
    </row>
    <row r="11135" spans="1:7" x14ac:dyDescent="0.45">
      <c r="A11135">
        <v>0</v>
      </c>
      <c r="B11135">
        <v>0</v>
      </c>
      <c r="C11135" t="s">
        <v>11563</v>
      </c>
      <c r="D11135" t="s">
        <v>11564</v>
      </c>
      <c r="E11135" s="32">
        <f t="shared" si="519"/>
        <v>45660</v>
      </c>
      <c r="F11135" s="51">
        <f t="shared" si="520"/>
        <v>0.60416666666666663</v>
      </c>
      <c r="G11135" s="33">
        <f t="shared" si="521"/>
        <v>45660.604166666664</v>
      </c>
    </row>
    <row r="11136" spans="1:7" x14ac:dyDescent="0.45">
      <c r="A11136">
        <v>0</v>
      </c>
      <c r="B11136">
        <v>0</v>
      </c>
      <c r="C11136" t="s">
        <v>11564</v>
      </c>
      <c r="D11136" t="s">
        <v>11565</v>
      </c>
      <c r="E11136" s="32">
        <f t="shared" si="519"/>
        <v>45660</v>
      </c>
      <c r="F11136" s="51">
        <f t="shared" si="520"/>
        <v>0.625</v>
      </c>
      <c r="G11136" s="33">
        <f t="shared" si="521"/>
        <v>45660.625</v>
      </c>
    </row>
    <row r="11137" spans="1:7" x14ac:dyDescent="0.45">
      <c r="A11137">
        <v>0</v>
      </c>
      <c r="B11137">
        <v>0</v>
      </c>
      <c r="C11137" t="s">
        <v>11565</v>
      </c>
      <c r="D11137" t="s">
        <v>11566</v>
      </c>
      <c r="E11137" s="32">
        <f t="shared" si="519"/>
        <v>45660</v>
      </c>
      <c r="F11137" s="51">
        <f t="shared" si="520"/>
        <v>0.64583333333333337</v>
      </c>
      <c r="G11137" s="33">
        <f t="shared" si="521"/>
        <v>45660.645833333336</v>
      </c>
    </row>
    <row r="11138" spans="1:7" x14ac:dyDescent="0.45">
      <c r="A11138">
        <v>0</v>
      </c>
      <c r="B11138">
        <v>0</v>
      </c>
      <c r="C11138" t="s">
        <v>11566</v>
      </c>
      <c r="D11138" t="s">
        <v>11567</v>
      </c>
      <c r="E11138" s="32">
        <f t="shared" si="519"/>
        <v>45660</v>
      </c>
      <c r="F11138" s="51">
        <f t="shared" si="520"/>
        <v>0.66666666666666663</v>
      </c>
      <c r="G11138" s="33">
        <f t="shared" si="521"/>
        <v>45660.666666666664</v>
      </c>
    </row>
    <row r="11139" spans="1:7" x14ac:dyDescent="0.45">
      <c r="A11139">
        <v>0</v>
      </c>
      <c r="B11139">
        <v>0</v>
      </c>
      <c r="C11139" t="s">
        <v>11567</v>
      </c>
      <c r="D11139" t="s">
        <v>11568</v>
      </c>
      <c r="E11139" s="32">
        <f t="shared" si="519"/>
        <v>45660</v>
      </c>
      <c r="F11139" s="51">
        <f t="shared" si="520"/>
        <v>0.6875</v>
      </c>
      <c r="G11139" s="33">
        <f t="shared" si="521"/>
        <v>45660.6875</v>
      </c>
    </row>
    <row r="11140" spans="1:7" x14ac:dyDescent="0.45">
      <c r="A11140">
        <v>0</v>
      </c>
      <c r="B11140">
        <v>0</v>
      </c>
      <c r="C11140" t="s">
        <v>11568</v>
      </c>
      <c r="D11140" t="s">
        <v>11569</v>
      </c>
      <c r="E11140" s="32">
        <f t="shared" ref="E11140:E11203" si="522">DATE(MID(C11140,2,4),MID(C11140,7,2),MID(C11140,10,2))</f>
        <v>45660</v>
      </c>
      <c r="F11140" s="51">
        <f t="shared" ref="F11140:F11203" si="523">TIME(MID(C11140,13,2),MID(C11140,16,2),0)</f>
        <v>0.70833333333333337</v>
      </c>
      <c r="G11140" s="33">
        <f t="shared" ref="G11140:G11203" si="524">E11140+F11140</f>
        <v>45660.708333333336</v>
      </c>
    </row>
    <row r="11141" spans="1:7" x14ac:dyDescent="0.45">
      <c r="A11141">
        <v>0</v>
      </c>
      <c r="B11141">
        <v>0</v>
      </c>
      <c r="C11141" t="s">
        <v>11569</v>
      </c>
      <c r="D11141" t="s">
        <v>11570</v>
      </c>
      <c r="E11141" s="32">
        <f t="shared" si="522"/>
        <v>45660</v>
      </c>
      <c r="F11141" s="51">
        <f t="shared" si="523"/>
        <v>0.72916666666666663</v>
      </c>
      <c r="G11141" s="33">
        <f t="shared" si="524"/>
        <v>45660.729166666664</v>
      </c>
    </row>
    <row r="11142" spans="1:7" x14ac:dyDescent="0.45">
      <c r="A11142">
        <v>0</v>
      </c>
      <c r="B11142">
        <v>0</v>
      </c>
      <c r="C11142" t="s">
        <v>11570</v>
      </c>
      <c r="D11142" t="s">
        <v>11571</v>
      </c>
      <c r="E11142" s="32">
        <f t="shared" si="522"/>
        <v>45660</v>
      </c>
      <c r="F11142" s="51">
        <f t="shared" si="523"/>
        <v>0.75</v>
      </c>
      <c r="G11142" s="33">
        <f t="shared" si="524"/>
        <v>45660.75</v>
      </c>
    </row>
    <row r="11143" spans="1:7" x14ac:dyDescent="0.45">
      <c r="A11143">
        <v>0</v>
      </c>
      <c r="B11143">
        <v>0</v>
      </c>
      <c r="C11143" t="s">
        <v>11571</v>
      </c>
      <c r="D11143" t="s">
        <v>11572</v>
      </c>
      <c r="E11143" s="32">
        <f t="shared" si="522"/>
        <v>45660</v>
      </c>
      <c r="F11143" s="51">
        <f t="shared" si="523"/>
        <v>0.77083333333333337</v>
      </c>
      <c r="G11143" s="33">
        <f t="shared" si="524"/>
        <v>45660.770833333336</v>
      </c>
    </row>
    <row r="11144" spans="1:7" x14ac:dyDescent="0.45">
      <c r="A11144">
        <v>0</v>
      </c>
      <c r="B11144">
        <v>0</v>
      </c>
      <c r="C11144" t="s">
        <v>11572</v>
      </c>
      <c r="D11144" t="s">
        <v>11573</v>
      </c>
      <c r="E11144" s="32">
        <f t="shared" si="522"/>
        <v>45660</v>
      </c>
      <c r="F11144" s="51">
        <f t="shared" si="523"/>
        <v>0.79166666666666663</v>
      </c>
      <c r="G11144" s="33">
        <f t="shared" si="524"/>
        <v>45660.791666666664</v>
      </c>
    </row>
    <row r="11145" spans="1:7" x14ac:dyDescent="0.45">
      <c r="A11145">
        <v>0</v>
      </c>
      <c r="B11145">
        <v>0</v>
      </c>
      <c r="C11145" t="s">
        <v>11573</v>
      </c>
      <c r="D11145" t="s">
        <v>11574</v>
      </c>
      <c r="E11145" s="32">
        <f t="shared" si="522"/>
        <v>45660</v>
      </c>
      <c r="F11145" s="51">
        <f t="shared" si="523"/>
        <v>0.8125</v>
      </c>
      <c r="G11145" s="33">
        <f t="shared" si="524"/>
        <v>45660.8125</v>
      </c>
    </row>
    <row r="11146" spans="1:7" x14ac:dyDescent="0.45">
      <c r="A11146">
        <v>0</v>
      </c>
      <c r="B11146">
        <v>0</v>
      </c>
      <c r="C11146" t="s">
        <v>11574</v>
      </c>
      <c r="D11146" t="s">
        <v>11575</v>
      </c>
      <c r="E11146" s="32">
        <f t="shared" si="522"/>
        <v>45660</v>
      </c>
      <c r="F11146" s="51">
        <f t="shared" si="523"/>
        <v>0.83333333333333337</v>
      </c>
      <c r="G11146" s="33">
        <f t="shared" si="524"/>
        <v>45660.833333333336</v>
      </c>
    </row>
    <row r="11147" spans="1:7" x14ac:dyDescent="0.45">
      <c r="A11147">
        <v>0</v>
      </c>
      <c r="B11147">
        <v>0</v>
      </c>
      <c r="C11147" t="s">
        <v>11575</v>
      </c>
      <c r="D11147" t="s">
        <v>11576</v>
      </c>
      <c r="E11147" s="32">
        <f t="shared" si="522"/>
        <v>45660</v>
      </c>
      <c r="F11147" s="51">
        <f t="shared" si="523"/>
        <v>0.85416666666666663</v>
      </c>
      <c r="G11147" s="33">
        <f t="shared" si="524"/>
        <v>45660.854166666664</v>
      </c>
    </row>
    <row r="11148" spans="1:7" x14ac:dyDescent="0.45">
      <c r="A11148">
        <v>0</v>
      </c>
      <c r="B11148">
        <v>0</v>
      </c>
      <c r="C11148" t="s">
        <v>11576</v>
      </c>
      <c r="D11148" t="s">
        <v>11577</v>
      </c>
      <c r="E11148" s="32">
        <f t="shared" si="522"/>
        <v>45660</v>
      </c>
      <c r="F11148" s="51">
        <f t="shared" si="523"/>
        <v>0.875</v>
      </c>
      <c r="G11148" s="33">
        <f t="shared" si="524"/>
        <v>45660.875</v>
      </c>
    </row>
    <row r="11149" spans="1:7" x14ac:dyDescent="0.45">
      <c r="A11149">
        <v>0</v>
      </c>
      <c r="B11149">
        <v>0</v>
      </c>
      <c r="C11149" t="s">
        <v>11577</v>
      </c>
      <c r="D11149" t="s">
        <v>11578</v>
      </c>
      <c r="E11149" s="32">
        <f t="shared" si="522"/>
        <v>45660</v>
      </c>
      <c r="F11149" s="51">
        <f t="shared" si="523"/>
        <v>0.89583333333333337</v>
      </c>
      <c r="G11149" s="33">
        <f t="shared" si="524"/>
        <v>45660.895833333336</v>
      </c>
    </row>
    <row r="11150" spans="1:7" x14ac:dyDescent="0.45">
      <c r="A11150">
        <v>0</v>
      </c>
      <c r="B11150">
        <v>0</v>
      </c>
      <c r="C11150" t="s">
        <v>11578</v>
      </c>
      <c r="D11150" t="s">
        <v>11579</v>
      </c>
      <c r="E11150" s="32">
        <f t="shared" si="522"/>
        <v>45660</v>
      </c>
      <c r="F11150" s="51">
        <f t="shared" si="523"/>
        <v>0.91666666666666663</v>
      </c>
      <c r="G11150" s="33">
        <f t="shared" si="524"/>
        <v>45660.916666666664</v>
      </c>
    </row>
    <row r="11151" spans="1:7" x14ac:dyDescent="0.45">
      <c r="A11151">
        <v>0</v>
      </c>
      <c r="B11151">
        <v>0</v>
      </c>
      <c r="C11151" t="s">
        <v>11579</v>
      </c>
      <c r="D11151" t="s">
        <v>11580</v>
      </c>
      <c r="E11151" s="32">
        <f t="shared" si="522"/>
        <v>45660</v>
      </c>
      <c r="F11151" s="51">
        <f t="shared" si="523"/>
        <v>0.9375</v>
      </c>
      <c r="G11151" s="33">
        <f t="shared" si="524"/>
        <v>45660.9375</v>
      </c>
    </row>
    <row r="11152" spans="1:7" x14ac:dyDescent="0.45">
      <c r="A11152">
        <v>0</v>
      </c>
      <c r="B11152">
        <v>0</v>
      </c>
      <c r="C11152" t="s">
        <v>11580</v>
      </c>
      <c r="D11152" t="s">
        <v>11581</v>
      </c>
      <c r="E11152" s="32">
        <f t="shared" si="522"/>
        <v>45660</v>
      </c>
      <c r="F11152" s="51">
        <f t="shared" si="523"/>
        <v>0.95833333333333337</v>
      </c>
      <c r="G11152" s="33">
        <f t="shared" si="524"/>
        <v>45660.958333333336</v>
      </c>
    </row>
    <row r="11153" spans="1:7" x14ac:dyDescent="0.45">
      <c r="A11153">
        <v>0</v>
      </c>
      <c r="B11153">
        <v>0</v>
      </c>
      <c r="C11153" t="s">
        <v>11581</v>
      </c>
      <c r="D11153" t="s">
        <v>11582</v>
      </c>
      <c r="E11153" s="32">
        <f t="shared" si="522"/>
        <v>45660</v>
      </c>
      <c r="F11153" s="51">
        <f t="shared" si="523"/>
        <v>0.97916666666666663</v>
      </c>
      <c r="G11153" s="33">
        <f t="shared" si="524"/>
        <v>45660.979166666664</v>
      </c>
    </row>
    <row r="11154" spans="1:7" x14ac:dyDescent="0.45">
      <c r="A11154">
        <v>0</v>
      </c>
      <c r="B11154">
        <v>0</v>
      </c>
      <c r="C11154" t="s">
        <v>11582</v>
      </c>
      <c r="D11154" t="s">
        <v>11583</v>
      </c>
      <c r="E11154" s="32">
        <f t="shared" si="522"/>
        <v>45661</v>
      </c>
      <c r="F11154" s="51">
        <f t="shared" si="523"/>
        <v>0</v>
      </c>
      <c r="G11154" s="33">
        <f t="shared" si="524"/>
        <v>45661</v>
      </c>
    </row>
    <row r="11155" spans="1:7" x14ac:dyDescent="0.45">
      <c r="A11155">
        <v>0</v>
      </c>
      <c r="B11155">
        <v>0</v>
      </c>
      <c r="C11155" t="s">
        <v>11583</v>
      </c>
      <c r="D11155" t="s">
        <v>11584</v>
      </c>
      <c r="E11155" s="32">
        <f t="shared" si="522"/>
        <v>45661</v>
      </c>
      <c r="F11155" s="51">
        <f t="shared" si="523"/>
        <v>2.0833333333333332E-2</v>
      </c>
      <c r="G11155" s="33">
        <f t="shared" si="524"/>
        <v>45661.020833333336</v>
      </c>
    </row>
    <row r="11156" spans="1:7" x14ac:dyDescent="0.45">
      <c r="A11156">
        <v>0</v>
      </c>
      <c r="B11156">
        <v>0</v>
      </c>
      <c r="C11156" t="s">
        <v>11584</v>
      </c>
      <c r="D11156" t="s">
        <v>11585</v>
      </c>
      <c r="E11156" s="32">
        <f t="shared" si="522"/>
        <v>45661</v>
      </c>
      <c r="F11156" s="51">
        <f t="shared" si="523"/>
        <v>4.1666666666666664E-2</v>
      </c>
      <c r="G11156" s="33">
        <f t="shared" si="524"/>
        <v>45661.041666666664</v>
      </c>
    </row>
    <row r="11157" spans="1:7" x14ac:dyDescent="0.45">
      <c r="A11157">
        <v>0</v>
      </c>
      <c r="B11157">
        <v>0</v>
      </c>
      <c r="C11157" t="s">
        <v>11585</v>
      </c>
      <c r="D11157" t="s">
        <v>11586</v>
      </c>
      <c r="E11157" s="32">
        <f t="shared" si="522"/>
        <v>45661</v>
      </c>
      <c r="F11157" s="51">
        <f t="shared" si="523"/>
        <v>6.25E-2</v>
      </c>
      <c r="G11157" s="33">
        <f t="shared" si="524"/>
        <v>45661.0625</v>
      </c>
    </row>
    <row r="11158" spans="1:7" x14ac:dyDescent="0.45">
      <c r="A11158">
        <v>0</v>
      </c>
      <c r="B11158">
        <v>0</v>
      </c>
      <c r="C11158" t="s">
        <v>11586</v>
      </c>
      <c r="D11158" t="s">
        <v>11587</v>
      </c>
      <c r="E11158" s="32">
        <f t="shared" si="522"/>
        <v>45661</v>
      </c>
      <c r="F11158" s="51">
        <f t="shared" si="523"/>
        <v>8.3333333333333329E-2</v>
      </c>
      <c r="G11158" s="33">
        <f t="shared" si="524"/>
        <v>45661.083333333336</v>
      </c>
    </row>
    <row r="11159" spans="1:7" x14ac:dyDescent="0.45">
      <c r="A11159">
        <v>0</v>
      </c>
      <c r="B11159">
        <v>0</v>
      </c>
      <c r="C11159" t="s">
        <v>11587</v>
      </c>
      <c r="D11159" t="s">
        <v>11588</v>
      </c>
      <c r="E11159" s="32">
        <f t="shared" si="522"/>
        <v>45661</v>
      </c>
      <c r="F11159" s="51">
        <f t="shared" si="523"/>
        <v>0.10416666666666667</v>
      </c>
      <c r="G11159" s="33">
        <f t="shared" si="524"/>
        <v>45661.104166666664</v>
      </c>
    </row>
    <row r="11160" spans="1:7" x14ac:dyDescent="0.45">
      <c r="A11160">
        <v>0</v>
      </c>
      <c r="B11160">
        <v>0</v>
      </c>
      <c r="C11160" t="s">
        <v>11588</v>
      </c>
      <c r="D11160" t="s">
        <v>11589</v>
      </c>
      <c r="E11160" s="32">
        <f t="shared" si="522"/>
        <v>45661</v>
      </c>
      <c r="F11160" s="51">
        <f t="shared" si="523"/>
        <v>0.125</v>
      </c>
      <c r="G11160" s="33">
        <f t="shared" si="524"/>
        <v>45661.125</v>
      </c>
    </row>
    <row r="11161" spans="1:7" x14ac:dyDescent="0.45">
      <c r="A11161">
        <v>0</v>
      </c>
      <c r="B11161">
        <v>0</v>
      </c>
      <c r="C11161" t="s">
        <v>11589</v>
      </c>
      <c r="D11161" t="s">
        <v>11590</v>
      </c>
      <c r="E11161" s="32">
        <f t="shared" si="522"/>
        <v>45661</v>
      </c>
      <c r="F11161" s="51">
        <f t="shared" si="523"/>
        <v>0.14583333333333334</v>
      </c>
      <c r="G11161" s="33">
        <f t="shared" si="524"/>
        <v>45661.145833333336</v>
      </c>
    </row>
    <row r="11162" spans="1:7" x14ac:dyDescent="0.45">
      <c r="A11162">
        <v>0</v>
      </c>
      <c r="B11162">
        <v>0</v>
      </c>
      <c r="C11162" t="s">
        <v>11590</v>
      </c>
      <c r="D11162" t="s">
        <v>11591</v>
      </c>
      <c r="E11162" s="32">
        <f t="shared" si="522"/>
        <v>45661</v>
      </c>
      <c r="F11162" s="51">
        <f t="shared" si="523"/>
        <v>0.16666666666666666</v>
      </c>
      <c r="G11162" s="33">
        <f t="shared" si="524"/>
        <v>45661.166666666664</v>
      </c>
    </row>
    <row r="11163" spans="1:7" x14ac:dyDescent="0.45">
      <c r="A11163">
        <v>0</v>
      </c>
      <c r="B11163">
        <v>0</v>
      </c>
      <c r="C11163" t="s">
        <v>11591</v>
      </c>
      <c r="D11163" t="s">
        <v>11592</v>
      </c>
      <c r="E11163" s="32">
        <f t="shared" si="522"/>
        <v>45661</v>
      </c>
      <c r="F11163" s="51">
        <f t="shared" si="523"/>
        <v>0.1875</v>
      </c>
      <c r="G11163" s="33">
        <f t="shared" si="524"/>
        <v>45661.1875</v>
      </c>
    </row>
    <row r="11164" spans="1:7" x14ac:dyDescent="0.45">
      <c r="A11164">
        <v>0</v>
      </c>
      <c r="B11164">
        <v>0</v>
      </c>
      <c r="C11164" t="s">
        <v>11592</v>
      </c>
      <c r="D11164" t="s">
        <v>11593</v>
      </c>
      <c r="E11164" s="32">
        <f t="shared" si="522"/>
        <v>45661</v>
      </c>
      <c r="F11164" s="51">
        <f t="shared" si="523"/>
        <v>0.20833333333333334</v>
      </c>
      <c r="G11164" s="33">
        <f t="shared" si="524"/>
        <v>45661.208333333336</v>
      </c>
    </row>
    <row r="11165" spans="1:7" x14ac:dyDescent="0.45">
      <c r="A11165">
        <v>0</v>
      </c>
      <c r="B11165">
        <v>0</v>
      </c>
      <c r="C11165" t="s">
        <v>11593</v>
      </c>
      <c r="D11165" t="s">
        <v>11594</v>
      </c>
      <c r="E11165" s="32">
        <f t="shared" si="522"/>
        <v>45661</v>
      </c>
      <c r="F11165" s="51">
        <f t="shared" si="523"/>
        <v>0.22916666666666666</v>
      </c>
      <c r="G11165" s="33">
        <f t="shared" si="524"/>
        <v>45661.229166666664</v>
      </c>
    </row>
    <row r="11166" spans="1:7" x14ac:dyDescent="0.45">
      <c r="A11166">
        <v>0</v>
      </c>
      <c r="B11166">
        <v>0</v>
      </c>
      <c r="C11166" t="s">
        <v>11594</v>
      </c>
      <c r="D11166" t="s">
        <v>11595</v>
      </c>
      <c r="E11166" s="32">
        <f t="shared" si="522"/>
        <v>45661</v>
      </c>
      <c r="F11166" s="51">
        <f t="shared" si="523"/>
        <v>0.25</v>
      </c>
      <c r="G11166" s="33">
        <f t="shared" si="524"/>
        <v>45661.25</v>
      </c>
    </row>
    <row r="11167" spans="1:7" x14ac:dyDescent="0.45">
      <c r="A11167">
        <v>0</v>
      </c>
      <c r="B11167">
        <v>0</v>
      </c>
      <c r="C11167" t="s">
        <v>11595</v>
      </c>
      <c r="D11167" t="s">
        <v>11596</v>
      </c>
      <c r="E11167" s="32">
        <f t="shared" si="522"/>
        <v>45661</v>
      </c>
      <c r="F11167" s="51">
        <f t="shared" si="523"/>
        <v>0.27083333333333331</v>
      </c>
      <c r="G11167" s="33">
        <f t="shared" si="524"/>
        <v>45661.270833333336</v>
      </c>
    </row>
    <row r="11168" spans="1:7" x14ac:dyDescent="0.45">
      <c r="A11168">
        <v>0</v>
      </c>
      <c r="B11168">
        <v>0</v>
      </c>
      <c r="C11168" t="s">
        <v>11596</v>
      </c>
      <c r="D11168" t="s">
        <v>11597</v>
      </c>
      <c r="E11168" s="32">
        <f t="shared" si="522"/>
        <v>45661</v>
      </c>
      <c r="F11168" s="51">
        <f t="shared" si="523"/>
        <v>0.29166666666666669</v>
      </c>
      <c r="G11168" s="33">
        <f t="shared" si="524"/>
        <v>45661.291666666664</v>
      </c>
    </row>
    <row r="11169" spans="1:7" x14ac:dyDescent="0.45">
      <c r="A11169">
        <v>0</v>
      </c>
      <c r="B11169">
        <v>0</v>
      </c>
      <c r="C11169" t="s">
        <v>11597</v>
      </c>
      <c r="D11169" t="s">
        <v>11598</v>
      </c>
      <c r="E11169" s="32">
        <f t="shared" si="522"/>
        <v>45661</v>
      </c>
      <c r="F11169" s="51">
        <f t="shared" si="523"/>
        <v>0.3125</v>
      </c>
      <c r="G11169" s="33">
        <f t="shared" si="524"/>
        <v>45661.3125</v>
      </c>
    </row>
    <row r="11170" spans="1:7" x14ac:dyDescent="0.45">
      <c r="A11170">
        <v>0</v>
      </c>
      <c r="B11170">
        <v>0</v>
      </c>
      <c r="C11170" t="s">
        <v>11598</v>
      </c>
      <c r="D11170" t="s">
        <v>11599</v>
      </c>
      <c r="E11170" s="32">
        <f t="shared" si="522"/>
        <v>45661</v>
      </c>
      <c r="F11170" s="51">
        <f t="shared" si="523"/>
        <v>0.33333333333333331</v>
      </c>
      <c r="G11170" s="33">
        <f t="shared" si="524"/>
        <v>45661.333333333336</v>
      </c>
    </row>
    <row r="11171" spans="1:7" x14ac:dyDescent="0.45">
      <c r="A11171">
        <v>0</v>
      </c>
      <c r="B11171">
        <v>0</v>
      </c>
      <c r="C11171" t="s">
        <v>11599</v>
      </c>
      <c r="D11171" t="s">
        <v>11600</v>
      </c>
      <c r="E11171" s="32">
        <f t="shared" si="522"/>
        <v>45661</v>
      </c>
      <c r="F11171" s="51">
        <f t="shared" si="523"/>
        <v>0.35416666666666669</v>
      </c>
      <c r="G11171" s="33">
        <f t="shared" si="524"/>
        <v>45661.354166666664</v>
      </c>
    </row>
    <row r="11172" spans="1:7" x14ac:dyDescent="0.45">
      <c r="A11172">
        <v>0</v>
      </c>
      <c r="B11172">
        <v>0</v>
      </c>
      <c r="C11172" t="s">
        <v>11600</v>
      </c>
      <c r="D11172" t="s">
        <v>11601</v>
      </c>
      <c r="E11172" s="32">
        <f t="shared" si="522"/>
        <v>45661</v>
      </c>
      <c r="F11172" s="51">
        <f t="shared" si="523"/>
        <v>0.375</v>
      </c>
      <c r="G11172" s="33">
        <f t="shared" si="524"/>
        <v>45661.375</v>
      </c>
    </row>
    <row r="11173" spans="1:7" x14ac:dyDescent="0.45">
      <c r="A11173">
        <v>0</v>
      </c>
      <c r="B11173">
        <v>0</v>
      </c>
      <c r="C11173" t="s">
        <v>11601</v>
      </c>
      <c r="D11173" t="s">
        <v>11602</v>
      </c>
      <c r="E11173" s="32">
        <f t="shared" si="522"/>
        <v>45661</v>
      </c>
      <c r="F11173" s="51">
        <f t="shared" si="523"/>
        <v>0.39583333333333331</v>
      </c>
      <c r="G11173" s="33">
        <f t="shared" si="524"/>
        <v>45661.395833333336</v>
      </c>
    </row>
    <row r="11174" spans="1:7" x14ac:dyDescent="0.45">
      <c r="A11174">
        <v>0</v>
      </c>
      <c r="B11174">
        <v>0</v>
      </c>
      <c r="C11174" t="s">
        <v>11602</v>
      </c>
      <c r="D11174" t="s">
        <v>11603</v>
      </c>
      <c r="E11174" s="32">
        <f t="shared" si="522"/>
        <v>45661</v>
      </c>
      <c r="F11174" s="51">
        <f t="shared" si="523"/>
        <v>0.41666666666666669</v>
      </c>
      <c r="G11174" s="33">
        <f t="shared" si="524"/>
        <v>45661.416666666664</v>
      </c>
    </row>
    <row r="11175" spans="1:7" x14ac:dyDescent="0.45">
      <c r="A11175">
        <v>0</v>
      </c>
      <c r="B11175">
        <v>0</v>
      </c>
      <c r="C11175" t="s">
        <v>11603</v>
      </c>
      <c r="D11175" t="s">
        <v>11604</v>
      </c>
      <c r="E11175" s="32">
        <f t="shared" si="522"/>
        <v>45661</v>
      </c>
      <c r="F11175" s="51">
        <f t="shared" si="523"/>
        <v>0.4375</v>
      </c>
      <c r="G11175" s="33">
        <f t="shared" si="524"/>
        <v>45661.4375</v>
      </c>
    </row>
    <row r="11176" spans="1:7" x14ac:dyDescent="0.45">
      <c r="A11176">
        <v>0</v>
      </c>
      <c r="B11176">
        <v>0</v>
      </c>
      <c r="C11176" t="s">
        <v>11604</v>
      </c>
      <c r="D11176" t="s">
        <v>11605</v>
      </c>
      <c r="E11176" s="32">
        <f t="shared" si="522"/>
        <v>45661</v>
      </c>
      <c r="F11176" s="51">
        <f t="shared" si="523"/>
        <v>0.45833333333333331</v>
      </c>
      <c r="G11176" s="33">
        <f t="shared" si="524"/>
        <v>45661.458333333336</v>
      </c>
    </row>
    <row r="11177" spans="1:7" x14ac:dyDescent="0.45">
      <c r="A11177">
        <v>0</v>
      </c>
      <c r="B11177">
        <v>0</v>
      </c>
      <c r="C11177" t="s">
        <v>11605</v>
      </c>
      <c r="D11177" t="s">
        <v>11606</v>
      </c>
      <c r="E11177" s="32">
        <f t="shared" si="522"/>
        <v>45661</v>
      </c>
      <c r="F11177" s="51">
        <f t="shared" si="523"/>
        <v>0.47916666666666669</v>
      </c>
      <c r="G11177" s="33">
        <f t="shared" si="524"/>
        <v>45661.479166666664</v>
      </c>
    </row>
    <row r="11178" spans="1:7" x14ac:dyDescent="0.45">
      <c r="A11178">
        <v>0</v>
      </c>
      <c r="B11178">
        <v>0</v>
      </c>
      <c r="C11178" t="s">
        <v>11606</v>
      </c>
      <c r="D11178" t="s">
        <v>11607</v>
      </c>
      <c r="E11178" s="32">
        <f t="shared" si="522"/>
        <v>45661</v>
      </c>
      <c r="F11178" s="51">
        <f t="shared" si="523"/>
        <v>0.5</v>
      </c>
      <c r="G11178" s="33">
        <f t="shared" si="524"/>
        <v>45661.5</v>
      </c>
    </row>
    <row r="11179" spans="1:7" x14ac:dyDescent="0.45">
      <c r="A11179">
        <v>0</v>
      </c>
      <c r="B11179">
        <v>0</v>
      </c>
      <c r="C11179" t="s">
        <v>11607</v>
      </c>
      <c r="D11179" t="s">
        <v>11608</v>
      </c>
      <c r="E11179" s="32">
        <f t="shared" si="522"/>
        <v>45661</v>
      </c>
      <c r="F11179" s="51">
        <f t="shared" si="523"/>
        <v>0.52083333333333337</v>
      </c>
      <c r="G11179" s="33">
        <f t="shared" si="524"/>
        <v>45661.520833333336</v>
      </c>
    </row>
    <row r="11180" spans="1:7" x14ac:dyDescent="0.45">
      <c r="A11180">
        <v>0</v>
      </c>
      <c r="B11180">
        <v>0</v>
      </c>
      <c r="C11180" t="s">
        <v>11608</v>
      </c>
      <c r="D11180" t="s">
        <v>11609</v>
      </c>
      <c r="E11180" s="32">
        <f t="shared" si="522"/>
        <v>45661</v>
      </c>
      <c r="F11180" s="51">
        <f t="shared" si="523"/>
        <v>0.54166666666666663</v>
      </c>
      <c r="G11180" s="33">
        <f t="shared" si="524"/>
        <v>45661.541666666664</v>
      </c>
    </row>
    <row r="11181" spans="1:7" x14ac:dyDescent="0.45">
      <c r="A11181">
        <v>0</v>
      </c>
      <c r="B11181">
        <v>0</v>
      </c>
      <c r="C11181" t="s">
        <v>11609</v>
      </c>
      <c r="D11181" t="s">
        <v>11610</v>
      </c>
      <c r="E11181" s="32">
        <f t="shared" si="522"/>
        <v>45661</v>
      </c>
      <c r="F11181" s="51">
        <f t="shared" si="523"/>
        <v>0.5625</v>
      </c>
      <c r="G11181" s="33">
        <f t="shared" si="524"/>
        <v>45661.5625</v>
      </c>
    </row>
    <row r="11182" spans="1:7" x14ac:dyDescent="0.45">
      <c r="A11182">
        <v>0</v>
      </c>
      <c r="B11182">
        <v>0</v>
      </c>
      <c r="C11182" t="s">
        <v>11610</v>
      </c>
      <c r="D11182" t="s">
        <v>11611</v>
      </c>
      <c r="E11182" s="32">
        <f t="shared" si="522"/>
        <v>45661</v>
      </c>
      <c r="F11182" s="51">
        <f t="shared" si="523"/>
        <v>0.58333333333333337</v>
      </c>
      <c r="G11182" s="33">
        <f t="shared" si="524"/>
        <v>45661.583333333336</v>
      </c>
    </row>
    <row r="11183" spans="1:7" x14ac:dyDescent="0.45">
      <c r="A11183">
        <v>0</v>
      </c>
      <c r="B11183">
        <v>0</v>
      </c>
      <c r="C11183" t="s">
        <v>11611</v>
      </c>
      <c r="D11183" t="s">
        <v>11612</v>
      </c>
      <c r="E11183" s="32">
        <f t="shared" si="522"/>
        <v>45661</v>
      </c>
      <c r="F11183" s="51">
        <f t="shared" si="523"/>
        <v>0.60416666666666663</v>
      </c>
      <c r="G11183" s="33">
        <f t="shared" si="524"/>
        <v>45661.604166666664</v>
      </c>
    </row>
    <row r="11184" spans="1:7" x14ac:dyDescent="0.45">
      <c r="A11184">
        <v>0</v>
      </c>
      <c r="B11184">
        <v>0</v>
      </c>
      <c r="C11184" t="s">
        <v>11612</v>
      </c>
      <c r="D11184" t="s">
        <v>11613</v>
      </c>
      <c r="E11184" s="32">
        <f t="shared" si="522"/>
        <v>45661</v>
      </c>
      <c r="F11184" s="51">
        <f t="shared" si="523"/>
        <v>0.625</v>
      </c>
      <c r="G11184" s="33">
        <f t="shared" si="524"/>
        <v>45661.625</v>
      </c>
    </row>
    <row r="11185" spans="1:7" x14ac:dyDescent="0.45">
      <c r="A11185">
        <v>0</v>
      </c>
      <c r="B11185">
        <v>0</v>
      </c>
      <c r="C11185" t="s">
        <v>11613</v>
      </c>
      <c r="D11185" t="s">
        <v>11614</v>
      </c>
      <c r="E11185" s="32">
        <f t="shared" si="522"/>
        <v>45661</v>
      </c>
      <c r="F11185" s="51">
        <f t="shared" si="523"/>
        <v>0.64583333333333337</v>
      </c>
      <c r="G11185" s="33">
        <f t="shared" si="524"/>
        <v>45661.645833333336</v>
      </c>
    </row>
    <row r="11186" spans="1:7" x14ac:dyDescent="0.45">
      <c r="A11186">
        <v>0</v>
      </c>
      <c r="B11186">
        <v>0</v>
      </c>
      <c r="C11186" t="s">
        <v>11614</v>
      </c>
      <c r="D11186" t="s">
        <v>11615</v>
      </c>
      <c r="E11186" s="32">
        <f t="shared" si="522"/>
        <v>45661</v>
      </c>
      <c r="F11186" s="51">
        <f t="shared" si="523"/>
        <v>0.66666666666666663</v>
      </c>
      <c r="G11186" s="33">
        <f t="shared" si="524"/>
        <v>45661.666666666664</v>
      </c>
    </row>
    <row r="11187" spans="1:7" x14ac:dyDescent="0.45">
      <c r="A11187">
        <v>0</v>
      </c>
      <c r="B11187">
        <v>0</v>
      </c>
      <c r="C11187" t="s">
        <v>11615</v>
      </c>
      <c r="D11187" t="s">
        <v>11616</v>
      </c>
      <c r="E11187" s="32">
        <f t="shared" si="522"/>
        <v>45661</v>
      </c>
      <c r="F11187" s="51">
        <f t="shared" si="523"/>
        <v>0.6875</v>
      </c>
      <c r="G11187" s="33">
        <f t="shared" si="524"/>
        <v>45661.6875</v>
      </c>
    </row>
    <row r="11188" spans="1:7" x14ac:dyDescent="0.45">
      <c r="A11188">
        <v>0</v>
      </c>
      <c r="B11188">
        <v>0</v>
      </c>
      <c r="C11188" t="s">
        <v>11616</v>
      </c>
      <c r="D11188" t="s">
        <v>11617</v>
      </c>
      <c r="E11188" s="32">
        <f t="shared" si="522"/>
        <v>45661</v>
      </c>
      <c r="F11188" s="51">
        <f t="shared" si="523"/>
        <v>0.70833333333333337</v>
      </c>
      <c r="G11188" s="33">
        <f t="shared" si="524"/>
        <v>45661.708333333336</v>
      </c>
    </row>
    <row r="11189" spans="1:7" x14ac:dyDescent="0.45">
      <c r="A11189">
        <v>0</v>
      </c>
      <c r="B11189">
        <v>0</v>
      </c>
      <c r="C11189" t="s">
        <v>11617</v>
      </c>
      <c r="D11189" t="s">
        <v>11618</v>
      </c>
      <c r="E11189" s="32">
        <f t="shared" si="522"/>
        <v>45661</v>
      </c>
      <c r="F11189" s="51">
        <f t="shared" si="523"/>
        <v>0.72916666666666663</v>
      </c>
      <c r="G11189" s="33">
        <f t="shared" si="524"/>
        <v>45661.729166666664</v>
      </c>
    </row>
    <row r="11190" spans="1:7" x14ac:dyDescent="0.45">
      <c r="A11190">
        <v>0</v>
      </c>
      <c r="B11190">
        <v>0</v>
      </c>
      <c r="C11190" t="s">
        <v>11618</v>
      </c>
      <c r="D11190" t="s">
        <v>11619</v>
      </c>
      <c r="E11190" s="32">
        <f t="shared" si="522"/>
        <v>45661</v>
      </c>
      <c r="F11190" s="51">
        <f t="shared" si="523"/>
        <v>0.75</v>
      </c>
      <c r="G11190" s="33">
        <f t="shared" si="524"/>
        <v>45661.75</v>
      </c>
    </row>
    <row r="11191" spans="1:7" x14ac:dyDescent="0.45">
      <c r="A11191">
        <v>0</v>
      </c>
      <c r="B11191">
        <v>0</v>
      </c>
      <c r="C11191" t="s">
        <v>11619</v>
      </c>
      <c r="D11191" t="s">
        <v>11620</v>
      </c>
      <c r="E11191" s="32">
        <f t="shared" si="522"/>
        <v>45661</v>
      </c>
      <c r="F11191" s="51">
        <f t="shared" si="523"/>
        <v>0.77083333333333337</v>
      </c>
      <c r="G11191" s="33">
        <f t="shared" si="524"/>
        <v>45661.770833333336</v>
      </c>
    </row>
    <row r="11192" spans="1:7" x14ac:dyDescent="0.45">
      <c r="A11192">
        <v>0</v>
      </c>
      <c r="B11192">
        <v>0</v>
      </c>
      <c r="C11192" t="s">
        <v>11620</v>
      </c>
      <c r="D11192" t="s">
        <v>11621</v>
      </c>
      <c r="E11192" s="32">
        <f t="shared" si="522"/>
        <v>45661</v>
      </c>
      <c r="F11192" s="51">
        <f t="shared" si="523"/>
        <v>0.79166666666666663</v>
      </c>
      <c r="G11192" s="33">
        <f t="shared" si="524"/>
        <v>45661.791666666664</v>
      </c>
    </row>
    <row r="11193" spans="1:7" x14ac:dyDescent="0.45">
      <c r="A11193">
        <v>0</v>
      </c>
      <c r="B11193">
        <v>0</v>
      </c>
      <c r="C11193" t="s">
        <v>11621</v>
      </c>
      <c r="D11193" t="s">
        <v>11622</v>
      </c>
      <c r="E11193" s="32">
        <f t="shared" si="522"/>
        <v>45661</v>
      </c>
      <c r="F11193" s="51">
        <f t="shared" si="523"/>
        <v>0.8125</v>
      </c>
      <c r="G11193" s="33">
        <f t="shared" si="524"/>
        <v>45661.8125</v>
      </c>
    </row>
    <row r="11194" spans="1:7" x14ac:dyDescent="0.45">
      <c r="A11194">
        <v>0</v>
      </c>
      <c r="B11194">
        <v>0</v>
      </c>
      <c r="C11194" t="s">
        <v>11622</v>
      </c>
      <c r="D11194" t="s">
        <v>11623</v>
      </c>
      <c r="E11194" s="32">
        <f t="shared" si="522"/>
        <v>45661</v>
      </c>
      <c r="F11194" s="51">
        <f t="shared" si="523"/>
        <v>0.83333333333333337</v>
      </c>
      <c r="G11194" s="33">
        <f t="shared" si="524"/>
        <v>45661.833333333336</v>
      </c>
    </row>
    <row r="11195" spans="1:7" x14ac:dyDescent="0.45">
      <c r="A11195">
        <v>0</v>
      </c>
      <c r="B11195">
        <v>0</v>
      </c>
      <c r="C11195" t="s">
        <v>11623</v>
      </c>
      <c r="D11195" t="s">
        <v>11624</v>
      </c>
      <c r="E11195" s="32">
        <f t="shared" si="522"/>
        <v>45661</v>
      </c>
      <c r="F11195" s="51">
        <f t="shared" si="523"/>
        <v>0.85416666666666663</v>
      </c>
      <c r="G11195" s="33">
        <f t="shared" si="524"/>
        <v>45661.854166666664</v>
      </c>
    </row>
    <row r="11196" spans="1:7" x14ac:dyDescent="0.45">
      <c r="A11196">
        <v>0</v>
      </c>
      <c r="B11196">
        <v>0</v>
      </c>
      <c r="C11196" t="s">
        <v>11624</v>
      </c>
      <c r="D11196" t="s">
        <v>11625</v>
      </c>
      <c r="E11196" s="32">
        <f t="shared" si="522"/>
        <v>45661</v>
      </c>
      <c r="F11196" s="51">
        <f t="shared" si="523"/>
        <v>0.875</v>
      </c>
      <c r="G11196" s="33">
        <f t="shared" si="524"/>
        <v>45661.875</v>
      </c>
    </row>
    <row r="11197" spans="1:7" x14ac:dyDescent="0.45">
      <c r="A11197">
        <v>0</v>
      </c>
      <c r="B11197">
        <v>0</v>
      </c>
      <c r="C11197" t="s">
        <v>11625</v>
      </c>
      <c r="D11197" t="s">
        <v>11626</v>
      </c>
      <c r="E11197" s="32">
        <f t="shared" si="522"/>
        <v>45661</v>
      </c>
      <c r="F11197" s="51">
        <f t="shared" si="523"/>
        <v>0.89583333333333337</v>
      </c>
      <c r="G11197" s="33">
        <f t="shared" si="524"/>
        <v>45661.895833333336</v>
      </c>
    </row>
    <row r="11198" spans="1:7" x14ac:dyDescent="0.45">
      <c r="A11198">
        <v>0</v>
      </c>
      <c r="B11198">
        <v>0</v>
      </c>
      <c r="C11198" t="s">
        <v>11626</v>
      </c>
      <c r="D11198" t="s">
        <v>11627</v>
      </c>
      <c r="E11198" s="32">
        <f t="shared" si="522"/>
        <v>45661</v>
      </c>
      <c r="F11198" s="51">
        <f t="shared" si="523"/>
        <v>0.91666666666666663</v>
      </c>
      <c r="G11198" s="33">
        <f t="shared" si="524"/>
        <v>45661.916666666664</v>
      </c>
    </row>
    <row r="11199" spans="1:7" x14ac:dyDescent="0.45">
      <c r="A11199">
        <v>0</v>
      </c>
      <c r="B11199">
        <v>0</v>
      </c>
      <c r="C11199" t="s">
        <v>11627</v>
      </c>
      <c r="D11199" t="s">
        <v>11628</v>
      </c>
      <c r="E11199" s="32">
        <f t="shared" si="522"/>
        <v>45661</v>
      </c>
      <c r="F11199" s="51">
        <f t="shared" si="523"/>
        <v>0.9375</v>
      </c>
      <c r="G11199" s="33">
        <f t="shared" si="524"/>
        <v>45661.9375</v>
      </c>
    </row>
    <row r="11200" spans="1:7" x14ac:dyDescent="0.45">
      <c r="A11200">
        <v>0</v>
      </c>
      <c r="B11200">
        <v>0</v>
      </c>
      <c r="C11200" t="s">
        <v>11628</v>
      </c>
      <c r="D11200" t="s">
        <v>11629</v>
      </c>
      <c r="E11200" s="32">
        <f t="shared" si="522"/>
        <v>45661</v>
      </c>
      <c r="F11200" s="51">
        <f t="shared" si="523"/>
        <v>0.95833333333333337</v>
      </c>
      <c r="G11200" s="33">
        <f t="shared" si="524"/>
        <v>45661.958333333336</v>
      </c>
    </row>
    <row r="11201" spans="1:7" x14ac:dyDescent="0.45">
      <c r="A11201">
        <v>0</v>
      </c>
      <c r="B11201">
        <v>0</v>
      </c>
      <c r="C11201" t="s">
        <v>11629</v>
      </c>
      <c r="D11201" t="s">
        <v>11630</v>
      </c>
      <c r="E11201" s="32">
        <f t="shared" si="522"/>
        <v>45661</v>
      </c>
      <c r="F11201" s="51">
        <f t="shared" si="523"/>
        <v>0.97916666666666663</v>
      </c>
      <c r="G11201" s="33">
        <f t="shared" si="524"/>
        <v>45661.979166666664</v>
      </c>
    </row>
    <row r="11202" spans="1:7" x14ac:dyDescent="0.45">
      <c r="A11202">
        <v>0</v>
      </c>
      <c r="B11202">
        <v>0</v>
      </c>
      <c r="C11202" t="s">
        <v>11630</v>
      </c>
      <c r="D11202" t="s">
        <v>11631</v>
      </c>
      <c r="E11202" s="32">
        <f t="shared" si="522"/>
        <v>45662</v>
      </c>
      <c r="F11202" s="51">
        <f t="shared" si="523"/>
        <v>0</v>
      </c>
      <c r="G11202" s="33">
        <f t="shared" si="524"/>
        <v>45662</v>
      </c>
    </row>
    <row r="11203" spans="1:7" x14ac:dyDescent="0.45">
      <c r="A11203">
        <v>0</v>
      </c>
      <c r="B11203">
        <v>0</v>
      </c>
      <c r="C11203" t="s">
        <v>11631</v>
      </c>
      <c r="D11203" t="s">
        <v>11632</v>
      </c>
      <c r="E11203" s="32">
        <f t="shared" si="522"/>
        <v>45662</v>
      </c>
      <c r="F11203" s="51">
        <f t="shared" si="523"/>
        <v>2.0833333333333332E-2</v>
      </c>
      <c r="G11203" s="33">
        <f t="shared" si="524"/>
        <v>45662.020833333336</v>
      </c>
    </row>
    <row r="11204" spans="1:7" x14ac:dyDescent="0.45">
      <c r="A11204">
        <v>0</v>
      </c>
      <c r="B11204">
        <v>0</v>
      </c>
      <c r="C11204" t="s">
        <v>11632</v>
      </c>
      <c r="D11204" t="s">
        <v>11633</v>
      </c>
      <c r="E11204" s="32">
        <f t="shared" ref="E11204:E11267" si="525">DATE(MID(C11204,2,4),MID(C11204,7,2),MID(C11204,10,2))</f>
        <v>45662</v>
      </c>
      <c r="F11204" s="51">
        <f t="shared" ref="F11204:F11267" si="526">TIME(MID(C11204,13,2),MID(C11204,16,2),0)</f>
        <v>4.1666666666666664E-2</v>
      </c>
      <c r="G11204" s="33">
        <f t="shared" ref="G11204:G11267" si="527">E11204+F11204</f>
        <v>45662.041666666664</v>
      </c>
    </row>
    <row r="11205" spans="1:7" x14ac:dyDescent="0.45">
      <c r="A11205">
        <v>0</v>
      </c>
      <c r="B11205">
        <v>0</v>
      </c>
      <c r="C11205" t="s">
        <v>11633</v>
      </c>
      <c r="D11205" t="s">
        <v>11634</v>
      </c>
      <c r="E11205" s="32">
        <f t="shared" si="525"/>
        <v>45662</v>
      </c>
      <c r="F11205" s="51">
        <f t="shared" si="526"/>
        <v>6.25E-2</v>
      </c>
      <c r="G11205" s="33">
        <f t="shared" si="527"/>
        <v>45662.0625</v>
      </c>
    </row>
    <row r="11206" spans="1:7" x14ac:dyDescent="0.45">
      <c r="A11206">
        <v>0</v>
      </c>
      <c r="B11206">
        <v>0</v>
      </c>
      <c r="C11206" t="s">
        <v>11634</v>
      </c>
      <c r="D11206" t="s">
        <v>11635</v>
      </c>
      <c r="E11206" s="32">
        <f t="shared" si="525"/>
        <v>45662</v>
      </c>
      <c r="F11206" s="51">
        <f t="shared" si="526"/>
        <v>8.3333333333333329E-2</v>
      </c>
      <c r="G11206" s="33">
        <f t="shared" si="527"/>
        <v>45662.083333333336</v>
      </c>
    </row>
    <row r="11207" spans="1:7" x14ac:dyDescent="0.45">
      <c r="A11207">
        <v>0</v>
      </c>
      <c r="B11207">
        <v>0</v>
      </c>
      <c r="C11207" t="s">
        <v>11635</v>
      </c>
      <c r="D11207" t="s">
        <v>11636</v>
      </c>
      <c r="E11207" s="32">
        <f t="shared" si="525"/>
        <v>45662</v>
      </c>
      <c r="F11207" s="51">
        <f t="shared" si="526"/>
        <v>0.10416666666666667</v>
      </c>
      <c r="G11207" s="33">
        <f t="shared" si="527"/>
        <v>45662.104166666664</v>
      </c>
    </row>
    <row r="11208" spans="1:7" x14ac:dyDescent="0.45">
      <c r="A11208">
        <v>0</v>
      </c>
      <c r="B11208">
        <v>0</v>
      </c>
      <c r="C11208" t="s">
        <v>11636</v>
      </c>
      <c r="D11208" t="s">
        <v>11637</v>
      </c>
      <c r="E11208" s="32">
        <f t="shared" si="525"/>
        <v>45662</v>
      </c>
      <c r="F11208" s="51">
        <f t="shared" si="526"/>
        <v>0.125</v>
      </c>
      <c r="G11208" s="33">
        <f t="shared" si="527"/>
        <v>45662.125</v>
      </c>
    </row>
    <row r="11209" spans="1:7" x14ac:dyDescent="0.45">
      <c r="A11209">
        <v>0</v>
      </c>
      <c r="B11209">
        <v>0</v>
      </c>
      <c r="C11209" t="s">
        <v>11637</v>
      </c>
      <c r="D11209" t="s">
        <v>11638</v>
      </c>
      <c r="E11209" s="32">
        <f t="shared" si="525"/>
        <v>45662</v>
      </c>
      <c r="F11209" s="51">
        <f t="shared" si="526"/>
        <v>0.14583333333333334</v>
      </c>
      <c r="G11209" s="33">
        <f t="shared" si="527"/>
        <v>45662.145833333336</v>
      </c>
    </row>
    <row r="11210" spans="1:7" x14ac:dyDescent="0.45">
      <c r="A11210">
        <v>0</v>
      </c>
      <c r="B11210">
        <v>0</v>
      </c>
      <c r="C11210" t="s">
        <v>11638</v>
      </c>
      <c r="D11210" t="s">
        <v>11639</v>
      </c>
      <c r="E11210" s="32">
        <f t="shared" si="525"/>
        <v>45662</v>
      </c>
      <c r="F11210" s="51">
        <f t="shared" si="526"/>
        <v>0.16666666666666666</v>
      </c>
      <c r="G11210" s="33">
        <f t="shared" si="527"/>
        <v>45662.166666666664</v>
      </c>
    </row>
    <row r="11211" spans="1:7" x14ac:dyDescent="0.45">
      <c r="A11211">
        <v>0</v>
      </c>
      <c r="B11211">
        <v>0</v>
      </c>
      <c r="C11211" t="s">
        <v>11639</v>
      </c>
      <c r="D11211" t="s">
        <v>11640</v>
      </c>
      <c r="E11211" s="32">
        <f t="shared" si="525"/>
        <v>45662</v>
      </c>
      <c r="F11211" s="51">
        <f t="shared" si="526"/>
        <v>0.1875</v>
      </c>
      <c r="G11211" s="33">
        <f t="shared" si="527"/>
        <v>45662.1875</v>
      </c>
    </row>
    <row r="11212" spans="1:7" x14ac:dyDescent="0.45">
      <c r="A11212">
        <v>0</v>
      </c>
      <c r="B11212">
        <v>0</v>
      </c>
      <c r="C11212" t="s">
        <v>11640</v>
      </c>
      <c r="D11212" t="s">
        <v>11641</v>
      </c>
      <c r="E11212" s="32">
        <f t="shared" si="525"/>
        <v>45662</v>
      </c>
      <c r="F11212" s="51">
        <f t="shared" si="526"/>
        <v>0.20833333333333334</v>
      </c>
      <c r="G11212" s="33">
        <f t="shared" si="527"/>
        <v>45662.208333333336</v>
      </c>
    </row>
    <row r="11213" spans="1:7" x14ac:dyDescent="0.45">
      <c r="A11213">
        <v>0</v>
      </c>
      <c r="B11213">
        <v>0</v>
      </c>
      <c r="C11213" t="s">
        <v>11641</v>
      </c>
      <c r="D11213" t="s">
        <v>11642</v>
      </c>
      <c r="E11213" s="32">
        <f t="shared" si="525"/>
        <v>45662</v>
      </c>
      <c r="F11213" s="51">
        <f t="shared" si="526"/>
        <v>0.22916666666666666</v>
      </c>
      <c r="G11213" s="33">
        <f t="shared" si="527"/>
        <v>45662.229166666664</v>
      </c>
    </row>
    <row r="11214" spans="1:7" x14ac:dyDescent="0.45">
      <c r="A11214">
        <v>0</v>
      </c>
      <c r="B11214">
        <v>0</v>
      </c>
      <c r="C11214" t="s">
        <v>11642</v>
      </c>
      <c r="D11214" t="s">
        <v>11643</v>
      </c>
      <c r="E11214" s="32">
        <f t="shared" si="525"/>
        <v>45662</v>
      </c>
      <c r="F11214" s="51">
        <f t="shared" si="526"/>
        <v>0.25</v>
      </c>
      <c r="G11214" s="33">
        <f t="shared" si="527"/>
        <v>45662.25</v>
      </c>
    </row>
    <row r="11215" spans="1:7" x14ac:dyDescent="0.45">
      <c r="A11215">
        <v>0</v>
      </c>
      <c r="B11215">
        <v>0</v>
      </c>
      <c r="C11215" t="s">
        <v>11643</v>
      </c>
      <c r="D11215" t="s">
        <v>11644</v>
      </c>
      <c r="E11215" s="32">
        <f t="shared" si="525"/>
        <v>45662</v>
      </c>
      <c r="F11215" s="51">
        <f t="shared" si="526"/>
        <v>0.27083333333333331</v>
      </c>
      <c r="G11215" s="33">
        <f t="shared" si="527"/>
        <v>45662.270833333336</v>
      </c>
    </row>
    <row r="11216" spans="1:7" x14ac:dyDescent="0.45">
      <c r="A11216">
        <v>0</v>
      </c>
      <c r="B11216">
        <v>0</v>
      </c>
      <c r="C11216" t="s">
        <v>11644</v>
      </c>
      <c r="D11216" t="s">
        <v>11645</v>
      </c>
      <c r="E11216" s="32">
        <f t="shared" si="525"/>
        <v>45662</v>
      </c>
      <c r="F11216" s="51">
        <f t="shared" si="526"/>
        <v>0.29166666666666669</v>
      </c>
      <c r="G11216" s="33">
        <f t="shared" si="527"/>
        <v>45662.291666666664</v>
      </c>
    </row>
    <row r="11217" spans="1:7" x14ac:dyDescent="0.45">
      <c r="A11217">
        <v>0</v>
      </c>
      <c r="B11217">
        <v>0</v>
      </c>
      <c r="C11217" t="s">
        <v>11645</v>
      </c>
      <c r="D11217" t="s">
        <v>11646</v>
      </c>
      <c r="E11217" s="32">
        <f t="shared" si="525"/>
        <v>45662</v>
      </c>
      <c r="F11217" s="51">
        <f t="shared" si="526"/>
        <v>0.3125</v>
      </c>
      <c r="G11217" s="33">
        <f t="shared" si="527"/>
        <v>45662.3125</v>
      </c>
    </row>
    <row r="11218" spans="1:7" x14ac:dyDescent="0.45">
      <c r="A11218">
        <v>0</v>
      </c>
      <c r="B11218">
        <v>0</v>
      </c>
      <c r="C11218" t="s">
        <v>11646</v>
      </c>
      <c r="D11218" t="s">
        <v>11647</v>
      </c>
      <c r="E11218" s="32">
        <f t="shared" si="525"/>
        <v>45662</v>
      </c>
      <c r="F11218" s="51">
        <f t="shared" si="526"/>
        <v>0.33333333333333331</v>
      </c>
      <c r="G11218" s="33">
        <f t="shared" si="527"/>
        <v>45662.333333333336</v>
      </c>
    </row>
    <row r="11219" spans="1:7" x14ac:dyDescent="0.45">
      <c r="A11219">
        <v>0</v>
      </c>
      <c r="B11219">
        <v>0</v>
      </c>
      <c r="C11219" t="s">
        <v>11647</v>
      </c>
      <c r="D11219" t="s">
        <v>11648</v>
      </c>
      <c r="E11219" s="32">
        <f t="shared" si="525"/>
        <v>45662</v>
      </c>
      <c r="F11219" s="51">
        <f t="shared" si="526"/>
        <v>0.35416666666666669</v>
      </c>
      <c r="G11219" s="33">
        <f t="shared" si="527"/>
        <v>45662.354166666664</v>
      </c>
    </row>
    <row r="11220" spans="1:7" x14ac:dyDescent="0.45">
      <c r="A11220">
        <v>0</v>
      </c>
      <c r="B11220">
        <v>0</v>
      </c>
      <c r="C11220" t="s">
        <v>11648</v>
      </c>
      <c r="D11220" t="s">
        <v>11649</v>
      </c>
      <c r="E11220" s="32">
        <f t="shared" si="525"/>
        <v>45662</v>
      </c>
      <c r="F11220" s="51">
        <f t="shared" si="526"/>
        <v>0.375</v>
      </c>
      <c r="G11220" s="33">
        <f t="shared" si="527"/>
        <v>45662.375</v>
      </c>
    </row>
    <row r="11221" spans="1:7" x14ac:dyDescent="0.45">
      <c r="A11221">
        <v>0</v>
      </c>
      <c r="B11221">
        <v>0</v>
      </c>
      <c r="C11221" t="s">
        <v>11649</v>
      </c>
      <c r="D11221" t="s">
        <v>11650</v>
      </c>
      <c r="E11221" s="32">
        <f t="shared" si="525"/>
        <v>45662</v>
      </c>
      <c r="F11221" s="51">
        <f t="shared" si="526"/>
        <v>0.39583333333333331</v>
      </c>
      <c r="G11221" s="33">
        <f t="shared" si="527"/>
        <v>45662.395833333336</v>
      </c>
    </row>
    <row r="11222" spans="1:7" x14ac:dyDescent="0.45">
      <c r="A11222">
        <v>0</v>
      </c>
      <c r="B11222">
        <v>0</v>
      </c>
      <c r="C11222" t="s">
        <v>11650</v>
      </c>
      <c r="D11222" t="s">
        <v>11651</v>
      </c>
      <c r="E11222" s="32">
        <f t="shared" si="525"/>
        <v>45662</v>
      </c>
      <c r="F11222" s="51">
        <f t="shared" si="526"/>
        <v>0.41666666666666669</v>
      </c>
      <c r="G11222" s="33">
        <f t="shared" si="527"/>
        <v>45662.416666666664</v>
      </c>
    </row>
    <row r="11223" spans="1:7" x14ac:dyDescent="0.45">
      <c r="A11223">
        <v>0</v>
      </c>
      <c r="B11223">
        <v>0</v>
      </c>
      <c r="C11223" t="s">
        <v>11651</v>
      </c>
      <c r="D11223" t="s">
        <v>11652</v>
      </c>
      <c r="E11223" s="32">
        <f t="shared" si="525"/>
        <v>45662</v>
      </c>
      <c r="F11223" s="51">
        <f t="shared" si="526"/>
        <v>0.4375</v>
      </c>
      <c r="G11223" s="33">
        <f t="shared" si="527"/>
        <v>45662.4375</v>
      </c>
    </row>
    <row r="11224" spans="1:7" x14ac:dyDescent="0.45">
      <c r="A11224">
        <v>0</v>
      </c>
      <c r="B11224">
        <v>0</v>
      </c>
      <c r="C11224" t="s">
        <v>11652</v>
      </c>
      <c r="D11224" t="s">
        <v>11653</v>
      </c>
      <c r="E11224" s="32">
        <f t="shared" si="525"/>
        <v>45662</v>
      </c>
      <c r="F11224" s="51">
        <f t="shared" si="526"/>
        <v>0.45833333333333331</v>
      </c>
      <c r="G11224" s="33">
        <f t="shared" si="527"/>
        <v>45662.458333333336</v>
      </c>
    </row>
    <row r="11225" spans="1:7" x14ac:dyDescent="0.45">
      <c r="A11225">
        <v>0</v>
      </c>
      <c r="B11225">
        <v>0</v>
      </c>
      <c r="C11225" t="s">
        <v>11653</v>
      </c>
      <c r="D11225" t="s">
        <v>11654</v>
      </c>
      <c r="E11225" s="32">
        <f t="shared" si="525"/>
        <v>45662</v>
      </c>
      <c r="F11225" s="51">
        <f t="shared" si="526"/>
        <v>0.47916666666666669</v>
      </c>
      <c r="G11225" s="33">
        <f t="shared" si="527"/>
        <v>45662.479166666664</v>
      </c>
    </row>
    <row r="11226" spans="1:7" x14ac:dyDescent="0.45">
      <c r="A11226">
        <v>0</v>
      </c>
      <c r="B11226">
        <v>0</v>
      </c>
      <c r="C11226" t="s">
        <v>11654</v>
      </c>
      <c r="D11226" t="s">
        <v>11655</v>
      </c>
      <c r="E11226" s="32">
        <f t="shared" si="525"/>
        <v>45662</v>
      </c>
      <c r="F11226" s="51">
        <f t="shared" si="526"/>
        <v>0.5</v>
      </c>
      <c r="G11226" s="33">
        <f t="shared" si="527"/>
        <v>45662.5</v>
      </c>
    </row>
    <row r="11227" spans="1:7" x14ac:dyDescent="0.45">
      <c r="A11227">
        <v>0</v>
      </c>
      <c r="B11227">
        <v>0</v>
      </c>
      <c r="C11227" t="s">
        <v>11655</v>
      </c>
      <c r="D11227" t="s">
        <v>11656</v>
      </c>
      <c r="E11227" s="32">
        <f t="shared" si="525"/>
        <v>45662</v>
      </c>
      <c r="F11227" s="51">
        <f t="shared" si="526"/>
        <v>0.52083333333333337</v>
      </c>
      <c r="G11227" s="33">
        <f t="shared" si="527"/>
        <v>45662.520833333336</v>
      </c>
    </row>
    <row r="11228" spans="1:7" x14ac:dyDescent="0.45">
      <c r="A11228">
        <v>0</v>
      </c>
      <c r="B11228">
        <v>0</v>
      </c>
      <c r="C11228" t="s">
        <v>11656</v>
      </c>
      <c r="D11228" t="s">
        <v>11657</v>
      </c>
      <c r="E11228" s="32">
        <f t="shared" si="525"/>
        <v>45662</v>
      </c>
      <c r="F11228" s="51">
        <f t="shared" si="526"/>
        <v>0.54166666666666663</v>
      </c>
      <c r="G11228" s="33">
        <f t="shared" si="527"/>
        <v>45662.541666666664</v>
      </c>
    </row>
    <row r="11229" spans="1:7" x14ac:dyDescent="0.45">
      <c r="A11229">
        <v>0</v>
      </c>
      <c r="B11229">
        <v>0</v>
      </c>
      <c r="C11229" t="s">
        <v>11657</v>
      </c>
      <c r="D11229" t="s">
        <v>11658</v>
      </c>
      <c r="E11229" s="32">
        <f t="shared" si="525"/>
        <v>45662</v>
      </c>
      <c r="F11229" s="51">
        <f t="shared" si="526"/>
        <v>0.5625</v>
      </c>
      <c r="G11229" s="33">
        <f t="shared" si="527"/>
        <v>45662.5625</v>
      </c>
    </row>
    <row r="11230" spans="1:7" x14ac:dyDescent="0.45">
      <c r="A11230">
        <v>0</v>
      </c>
      <c r="B11230">
        <v>0</v>
      </c>
      <c r="C11230" t="s">
        <v>11658</v>
      </c>
      <c r="D11230" t="s">
        <v>11659</v>
      </c>
      <c r="E11230" s="32">
        <f t="shared" si="525"/>
        <v>45662</v>
      </c>
      <c r="F11230" s="51">
        <f t="shared" si="526"/>
        <v>0.58333333333333337</v>
      </c>
      <c r="G11230" s="33">
        <f t="shared" si="527"/>
        <v>45662.583333333336</v>
      </c>
    </row>
    <row r="11231" spans="1:7" x14ac:dyDescent="0.45">
      <c r="A11231">
        <v>0</v>
      </c>
      <c r="B11231">
        <v>0</v>
      </c>
      <c r="C11231" t="s">
        <v>11659</v>
      </c>
      <c r="D11231" t="s">
        <v>11660</v>
      </c>
      <c r="E11231" s="32">
        <f t="shared" si="525"/>
        <v>45662</v>
      </c>
      <c r="F11231" s="51">
        <f t="shared" si="526"/>
        <v>0.60416666666666663</v>
      </c>
      <c r="G11231" s="33">
        <f t="shared" si="527"/>
        <v>45662.604166666664</v>
      </c>
    </row>
    <row r="11232" spans="1:7" x14ac:dyDescent="0.45">
      <c r="A11232">
        <v>0</v>
      </c>
      <c r="B11232">
        <v>0</v>
      </c>
      <c r="C11232" t="s">
        <v>11660</v>
      </c>
      <c r="D11232" t="s">
        <v>11661</v>
      </c>
      <c r="E11232" s="32">
        <f t="shared" si="525"/>
        <v>45662</v>
      </c>
      <c r="F11232" s="51">
        <f t="shared" si="526"/>
        <v>0.625</v>
      </c>
      <c r="G11232" s="33">
        <f t="shared" si="527"/>
        <v>45662.625</v>
      </c>
    </row>
    <row r="11233" spans="1:7" x14ac:dyDescent="0.45">
      <c r="A11233">
        <v>0</v>
      </c>
      <c r="B11233">
        <v>0</v>
      </c>
      <c r="C11233" t="s">
        <v>11661</v>
      </c>
      <c r="D11233" t="s">
        <v>11662</v>
      </c>
      <c r="E11233" s="32">
        <f t="shared" si="525"/>
        <v>45662</v>
      </c>
      <c r="F11233" s="51">
        <f t="shared" si="526"/>
        <v>0.64583333333333337</v>
      </c>
      <c r="G11233" s="33">
        <f t="shared" si="527"/>
        <v>45662.645833333336</v>
      </c>
    </row>
    <row r="11234" spans="1:7" x14ac:dyDescent="0.45">
      <c r="A11234">
        <v>0</v>
      </c>
      <c r="B11234">
        <v>0</v>
      </c>
      <c r="C11234" t="s">
        <v>11662</v>
      </c>
      <c r="D11234" t="s">
        <v>11663</v>
      </c>
      <c r="E11234" s="32">
        <f t="shared" si="525"/>
        <v>45662</v>
      </c>
      <c r="F11234" s="51">
        <f t="shared" si="526"/>
        <v>0.66666666666666663</v>
      </c>
      <c r="G11234" s="33">
        <f t="shared" si="527"/>
        <v>45662.666666666664</v>
      </c>
    </row>
    <row r="11235" spans="1:7" x14ac:dyDescent="0.45">
      <c r="A11235">
        <v>0</v>
      </c>
      <c r="B11235">
        <v>0</v>
      </c>
      <c r="C11235" t="s">
        <v>11663</v>
      </c>
      <c r="D11235" t="s">
        <v>11664</v>
      </c>
      <c r="E11235" s="32">
        <f t="shared" si="525"/>
        <v>45662</v>
      </c>
      <c r="F11235" s="51">
        <f t="shared" si="526"/>
        <v>0.6875</v>
      </c>
      <c r="G11235" s="33">
        <f t="shared" si="527"/>
        <v>45662.6875</v>
      </c>
    </row>
    <row r="11236" spans="1:7" x14ac:dyDescent="0.45">
      <c r="A11236">
        <v>7.8657000000000004</v>
      </c>
      <c r="B11236">
        <v>46.93</v>
      </c>
      <c r="C11236" t="s">
        <v>11664</v>
      </c>
      <c r="D11236" t="s">
        <v>11665</v>
      </c>
      <c r="E11236" s="32">
        <f t="shared" si="525"/>
        <v>45662</v>
      </c>
      <c r="F11236" s="51">
        <f t="shared" si="526"/>
        <v>0.70833333333333337</v>
      </c>
      <c r="G11236" s="33">
        <f t="shared" si="527"/>
        <v>45662.708333333336</v>
      </c>
    </row>
    <row r="11237" spans="1:7" x14ac:dyDescent="0.45">
      <c r="A11237">
        <v>5.6440000000000001</v>
      </c>
      <c r="B11237">
        <v>33.67</v>
      </c>
      <c r="C11237" t="s">
        <v>11665</v>
      </c>
      <c r="D11237" t="s">
        <v>11666</v>
      </c>
      <c r="E11237" s="32">
        <f t="shared" si="525"/>
        <v>45662</v>
      </c>
      <c r="F11237" s="51">
        <f t="shared" si="526"/>
        <v>0.72916666666666663</v>
      </c>
      <c r="G11237" s="33">
        <f t="shared" si="527"/>
        <v>45662.729166666664</v>
      </c>
    </row>
    <row r="11238" spans="1:7" x14ac:dyDescent="0.45">
      <c r="A11238">
        <v>5.1839000000000004</v>
      </c>
      <c r="B11238">
        <v>30.93</v>
      </c>
      <c r="C11238" t="s">
        <v>11666</v>
      </c>
      <c r="D11238" t="s">
        <v>11667</v>
      </c>
      <c r="E11238" s="32">
        <f t="shared" si="525"/>
        <v>45662</v>
      </c>
      <c r="F11238" s="51">
        <f t="shared" si="526"/>
        <v>0.75</v>
      </c>
      <c r="G11238" s="33">
        <f t="shared" si="527"/>
        <v>45662.75</v>
      </c>
    </row>
    <row r="11239" spans="1:7" x14ac:dyDescent="0.45">
      <c r="A11239">
        <v>5.2961</v>
      </c>
      <c r="B11239">
        <v>31.6</v>
      </c>
      <c r="C11239" t="s">
        <v>11667</v>
      </c>
      <c r="D11239" t="s">
        <v>11668</v>
      </c>
      <c r="E11239" s="32">
        <f t="shared" si="525"/>
        <v>45662</v>
      </c>
      <c r="F11239" s="51">
        <f t="shared" si="526"/>
        <v>0.77083333333333337</v>
      </c>
      <c r="G11239" s="33">
        <f t="shared" si="527"/>
        <v>45662.770833333336</v>
      </c>
    </row>
    <row r="11240" spans="1:7" x14ac:dyDescent="0.45">
      <c r="A11240">
        <v>4.7239000000000004</v>
      </c>
      <c r="B11240">
        <v>28.18</v>
      </c>
      <c r="C11240" t="s">
        <v>11668</v>
      </c>
      <c r="D11240" t="s">
        <v>11669</v>
      </c>
      <c r="E11240" s="32">
        <f t="shared" si="525"/>
        <v>45662</v>
      </c>
      <c r="F11240" s="51">
        <f t="shared" si="526"/>
        <v>0.79166666666666663</v>
      </c>
      <c r="G11240" s="33">
        <f t="shared" si="527"/>
        <v>45662.791666666664</v>
      </c>
    </row>
    <row r="11241" spans="1:7" x14ac:dyDescent="0.45">
      <c r="A11241">
        <v>4.8697999999999997</v>
      </c>
      <c r="B11241">
        <v>29.05</v>
      </c>
      <c r="C11241" t="s">
        <v>11669</v>
      </c>
      <c r="D11241" t="s">
        <v>11670</v>
      </c>
      <c r="E11241" s="32">
        <f t="shared" si="525"/>
        <v>45662</v>
      </c>
      <c r="F11241" s="51">
        <f t="shared" si="526"/>
        <v>0.8125</v>
      </c>
      <c r="G11241" s="33">
        <f t="shared" si="527"/>
        <v>45662.8125</v>
      </c>
    </row>
    <row r="11242" spans="1:7" x14ac:dyDescent="0.45">
      <c r="A11242">
        <v>3.7926000000000002</v>
      </c>
      <c r="B11242">
        <v>22.63</v>
      </c>
      <c r="C11242" t="s">
        <v>11670</v>
      </c>
      <c r="D11242" t="s">
        <v>11671</v>
      </c>
      <c r="E11242" s="32">
        <f t="shared" si="525"/>
        <v>45662</v>
      </c>
      <c r="F11242" s="51">
        <f t="shared" si="526"/>
        <v>0.83333333333333337</v>
      </c>
      <c r="G11242" s="33">
        <f t="shared" si="527"/>
        <v>45662.833333333336</v>
      </c>
    </row>
    <row r="11243" spans="1:7" x14ac:dyDescent="0.45">
      <c r="A11243">
        <v>5.24</v>
      </c>
      <c r="B11243">
        <v>31.26</v>
      </c>
      <c r="C11243" t="s">
        <v>11671</v>
      </c>
      <c r="D11243" t="s">
        <v>11672</v>
      </c>
      <c r="E11243" s="32">
        <f t="shared" si="525"/>
        <v>45662</v>
      </c>
      <c r="F11243" s="51">
        <f t="shared" si="526"/>
        <v>0.85416666666666663</v>
      </c>
      <c r="G11243" s="33">
        <f t="shared" si="527"/>
        <v>45662.854166666664</v>
      </c>
    </row>
    <row r="11244" spans="1:7" x14ac:dyDescent="0.45">
      <c r="A11244">
        <v>4.8472999999999997</v>
      </c>
      <c r="B11244">
        <v>28.92</v>
      </c>
      <c r="C11244" t="s">
        <v>11672</v>
      </c>
      <c r="D11244" t="s">
        <v>11673</v>
      </c>
      <c r="E11244" s="32">
        <f t="shared" si="525"/>
        <v>45662</v>
      </c>
      <c r="F11244" s="51">
        <f t="shared" si="526"/>
        <v>0.875</v>
      </c>
      <c r="G11244" s="33">
        <f t="shared" si="527"/>
        <v>45662.875</v>
      </c>
    </row>
    <row r="11245" spans="1:7" x14ac:dyDescent="0.45">
      <c r="A11245">
        <v>4.8361000000000001</v>
      </c>
      <c r="B11245">
        <v>28.85</v>
      </c>
      <c r="C11245" t="s">
        <v>11673</v>
      </c>
      <c r="D11245" t="s">
        <v>11674</v>
      </c>
      <c r="E11245" s="32">
        <f t="shared" si="525"/>
        <v>45662</v>
      </c>
      <c r="F11245" s="51">
        <f t="shared" si="526"/>
        <v>0.89583333333333337</v>
      </c>
      <c r="G11245" s="33">
        <f t="shared" si="527"/>
        <v>45662.895833333336</v>
      </c>
    </row>
    <row r="11246" spans="1:7" x14ac:dyDescent="0.45">
      <c r="A11246">
        <v>4.8472999999999997</v>
      </c>
      <c r="B11246">
        <v>28.92</v>
      </c>
      <c r="C11246" t="s">
        <v>11674</v>
      </c>
      <c r="D11246" t="s">
        <v>11675</v>
      </c>
      <c r="E11246" s="32">
        <f t="shared" si="525"/>
        <v>45662</v>
      </c>
      <c r="F11246" s="51">
        <f t="shared" si="526"/>
        <v>0.91666666666666663</v>
      </c>
      <c r="G11246" s="33">
        <f t="shared" si="527"/>
        <v>45662.916666666664</v>
      </c>
    </row>
    <row r="11247" spans="1:7" x14ac:dyDescent="0.45">
      <c r="A11247">
        <v>2.6817000000000002</v>
      </c>
      <c r="B11247">
        <v>16</v>
      </c>
      <c r="C11247" t="s">
        <v>11675</v>
      </c>
      <c r="D11247" t="s">
        <v>11676</v>
      </c>
      <c r="E11247" s="32">
        <f t="shared" si="525"/>
        <v>45662</v>
      </c>
      <c r="F11247" s="51">
        <f t="shared" si="526"/>
        <v>0.9375</v>
      </c>
      <c r="G11247" s="33">
        <f t="shared" si="527"/>
        <v>45662.9375</v>
      </c>
    </row>
    <row r="11248" spans="1:7" x14ac:dyDescent="0.45">
      <c r="A11248">
        <v>5.1054000000000004</v>
      </c>
      <c r="B11248">
        <v>30.46</v>
      </c>
      <c r="C11248" t="s">
        <v>11676</v>
      </c>
      <c r="D11248" t="s">
        <v>11677</v>
      </c>
      <c r="E11248" s="32">
        <f t="shared" si="525"/>
        <v>45662</v>
      </c>
      <c r="F11248" s="51">
        <f t="shared" si="526"/>
        <v>0.95833333333333337</v>
      </c>
      <c r="G11248" s="33">
        <f t="shared" si="527"/>
        <v>45662.958333333336</v>
      </c>
    </row>
    <row r="11249" spans="1:7" x14ac:dyDescent="0.45">
      <c r="A11249">
        <v>2.6930000000000001</v>
      </c>
      <c r="B11249">
        <v>16.07</v>
      </c>
      <c r="C11249" t="s">
        <v>11677</v>
      </c>
      <c r="D11249" t="s">
        <v>11678</v>
      </c>
      <c r="E11249" s="32">
        <f t="shared" si="525"/>
        <v>45662</v>
      </c>
      <c r="F11249" s="51">
        <f t="shared" si="526"/>
        <v>0.97916666666666663</v>
      </c>
      <c r="G11249" s="33">
        <f t="shared" si="527"/>
        <v>45662.979166666664</v>
      </c>
    </row>
    <row r="11250" spans="1:7" x14ac:dyDescent="0.45">
      <c r="A11250">
        <v>1.6382000000000001</v>
      </c>
      <c r="B11250">
        <v>9.77</v>
      </c>
      <c r="C11250" t="s">
        <v>11678</v>
      </c>
      <c r="D11250" t="s">
        <v>11679</v>
      </c>
      <c r="E11250" s="32">
        <f t="shared" si="525"/>
        <v>45663</v>
      </c>
      <c r="F11250" s="51">
        <f t="shared" si="526"/>
        <v>0</v>
      </c>
      <c r="G11250" s="33">
        <f t="shared" si="527"/>
        <v>45663</v>
      </c>
    </row>
    <row r="11251" spans="1:7" x14ac:dyDescent="0.45">
      <c r="A11251">
        <v>1.6494</v>
      </c>
      <c r="B11251">
        <v>9.84</v>
      </c>
      <c r="C11251" t="s">
        <v>11679</v>
      </c>
      <c r="D11251" t="s">
        <v>11680</v>
      </c>
      <c r="E11251" s="32">
        <f t="shared" si="525"/>
        <v>45663</v>
      </c>
      <c r="F11251" s="51">
        <f t="shared" si="526"/>
        <v>2.0833333333333332E-2</v>
      </c>
      <c r="G11251" s="33">
        <f t="shared" si="527"/>
        <v>45663.020833333336</v>
      </c>
    </row>
    <row r="11252" spans="1:7" x14ac:dyDescent="0.45">
      <c r="A11252">
        <v>1.5147999999999999</v>
      </c>
      <c r="B11252">
        <v>9.0399999999999991</v>
      </c>
      <c r="C11252" t="s">
        <v>11680</v>
      </c>
      <c r="D11252" t="s">
        <v>11681</v>
      </c>
      <c r="E11252" s="32">
        <f t="shared" si="525"/>
        <v>45663</v>
      </c>
      <c r="F11252" s="51">
        <f t="shared" si="526"/>
        <v>4.1666666666666664E-2</v>
      </c>
      <c r="G11252" s="33">
        <f t="shared" si="527"/>
        <v>45663.041666666664</v>
      </c>
    </row>
    <row r="11253" spans="1:7" x14ac:dyDescent="0.45">
      <c r="A11253">
        <v>2.3115000000000001</v>
      </c>
      <c r="B11253">
        <v>13.79</v>
      </c>
      <c r="C11253" t="s">
        <v>11681</v>
      </c>
      <c r="D11253" t="s">
        <v>11682</v>
      </c>
      <c r="E11253" s="32">
        <f t="shared" si="525"/>
        <v>45663</v>
      </c>
      <c r="F11253" s="51">
        <f t="shared" si="526"/>
        <v>6.25E-2</v>
      </c>
      <c r="G11253" s="33">
        <f t="shared" si="527"/>
        <v>45663.0625</v>
      </c>
    </row>
    <row r="11254" spans="1:7" x14ac:dyDescent="0.45">
      <c r="A11254">
        <v>1.9748000000000001</v>
      </c>
      <c r="B11254">
        <v>11.78</v>
      </c>
      <c r="C11254" t="s">
        <v>11682</v>
      </c>
      <c r="D11254" t="s">
        <v>11683</v>
      </c>
      <c r="E11254" s="32">
        <f t="shared" si="525"/>
        <v>45663</v>
      </c>
      <c r="F11254" s="51">
        <f t="shared" si="526"/>
        <v>8.3333333333333329E-2</v>
      </c>
      <c r="G11254" s="33">
        <f t="shared" si="527"/>
        <v>45663.083333333336</v>
      </c>
    </row>
    <row r="11255" spans="1:7" x14ac:dyDescent="0.45">
      <c r="A11255">
        <v>2.0870000000000002</v>
      </c>
      <c r="B11255">
        <v>12.45</v>
      </c>
      <c r="C11255" t="s">
        <v>11683</v>
      </c>
      <c r="D11255" t="s">
        <v>11684</v>
      </c>
      <c r="E11255" s="32">
        <f t="shared" si="525"/>
        <v>45663</v>
      </c>
      <c r="F11255" s="51">
        <f t="shared" si="526"/>
        <v>0.10416666666666667</v>
      </c>
      <c r="G11255" s="33">
        <f t="shared" si="527"/>
        <v>45663.104166666664</v>
      </c>
    </row>
    <row r="11256" spans="1:7" x14ac:dyDescent="0.45">
      <c r="A11256">
        <v>1.9861</v>
      </c>
      <c r="B11256">
        <v>11.85</v>
      </c>
      <c r="C11256" t="s">
        <v>11684</v>
      </c>
      <c r="D11256" t="s">
        <v>11685</v>
      </c>
      <c r="E11256" s="32">
        <f t="shared" si="525"/>
        <v>45663</v>
      </c>
      <c r="F11256" s="51">
        <f t="shared" si="526"/>
        <v>0.125</v>
      </c>
      <c r="G11256" s="33">
        <f t="shared" si="527"/>
        <v>45663.125</v>
      </c>
    </row>
    <row r="11257" spans="1:7" x14ac:dyDescent="0.45">
      <c r="A11257">
        <v>1.6046</v>
      </c>
      <c r="B11257">
        <v>9.57</v>
      </c>
      <c r="C11257" t="s">
        <v>11685</v>
      </c>
      <c r="D11257" t="s">
        <v>11686</v>
      </c>
      <c r="E11257" s="32">
        <f t="shared" si="525"/>
        <v>45663</v>
      </c>
      <c r="F11257" s="51">
        <f t="shared" si="526"/>
        <v>0.14583333333333334</v>
      </c>
      <c r="G11257" s="33">
        <f t="shared" si="527"/>
        <v>45663.145833333336</v>
      </c>
    </row>
    <row r="11258" spans="1:7" x14ac:dyDescent="0.45">
      <c r="A11258">
        <v>1.728</v>
      </c>
      <c r="B11258">
        <v>10.31</v>
      </c>
      <c r="C11258" t="s">
        <v>11686</v>
      </c>
      <c r="D11258" t="s">
        <v>11687</v>
      </c>
      <c r="E11258" s="32">
        <f t="shared" si="525"/>
        <v>45663</v>
      </c>
      <c r="F11258" s="51">
        <f t="shared" si="526"/>
        <v>0.16666666666666666</v>
      </c>
      <c r="G11258" s="33">
        <f t="shared" si="527"/>
        <v>45663.166666666664</v>
      </c>
    </row>
    <row r="11259" spans="1:7" x14ac:dyDescent="0.45">
      <c r="A11259">
        <v>0.98740000000000006</v>
      </c>
      <c r="B11259">
        <v>5.89</v>
      </c>
      <c r="C11259" t="s">
        <v>11687</v>
      </c>
      <c r="D11259" t="s">
        <v>11688</v>
      </c>
      <c r="E11259" s="32">
        <f t="shared" si="525"/>
        <v>45663</v>
      </c>
      <c r="F11259" s="51">
        <f t="shared" si="526"/>
        <v>0.1875</v>
      </c>
      <c r="G11259" s="33">
        <f t="shared" si="527"/>
        <v>45663.1875</v>
      </c>
    </row>
    <row r="11260" spans="1:7" x14ac:dyDescent="0.45">
      <c r="A11260">
        <v>1.3914</v>
      </c>
      <c r="B11260">
        <v>8.3000000000000007</v>
      </c>
      <c r="C11260" t="s">
        <v>11688</v>
      </c>
      <c r="D11260" t="s">
        <v>11689</v>
      </c>
      <c r="E11260" s="32">
        <f t="shared" si="525"/>
        <v>45663</v>
      </c>
      <c r="F11260" s="51">
        <f t="shared" si="526"/>
        <v>0.20833333333333334</v>
      </c>
      <c r="G11260" s="33">
        <f t="shared" si="527"/>
        <v>45663.208333333336</v>
      </c>
    </row>
    <row r="11261" spans="1:7" x14ac:dyDescent="0.45">
      <c r="A11261">
        <v>0.50490000000000002</v>
      </c>
      <c r="B11261">
        <v>3.01</v>
      </c>
      <c r="C11261" t="s">
        <v>11689</v>
      </c>
      <c r="D11261" t="s">
        <v>11690</v>
      </c>
      <c r="E11261" s="32">
        <f t="shared" si="525"/>
        <v>45663</v>
      </c>
      <c r="F11261" s="51">
        <f t="shared" si="526"/>
        <v>0.22916666666666666</v>
      </c>
      <c r="G11261" s="33">
        <f t="shared" si="527"/>
        <v>45663.229166666664</v>
      </c>
    </row>
    <row r="11262" spans="1:7" x14ac:dyDescent="0.45">
      <c r="A11262">
        <v>2.4573</v>
      </c>
      <c r="B11262">
        <v>14.66</v>
      </c>
      <c r="C11262" t="s">
        <v>11690</v>
      </c>
      <c r="D11262" t="s">
        <v>11691</v>
      </c>
      <c r="E11262" s="32">
        <f t="shared" si="525"/>
        <v>45663</v>
      </c>
      <c r="F11262" s="51">
        <f t="shared" si="526"/>
        <v>0.25</v>
      </c>
      <c r="G11262" s="33">
        <f t="shared" si="527"/>
        <v>45663.25</v>
      </c>
    </row>
    <row r="11263" spans="1:7" x14ac:dyDescent="0.45">
      <c r="A11263">
        <v>1.3914</v>
      </c>
      <c r="B11263">
        <v>8.3000000000000007</v>
      </c>
      <c r="C11263" t="s">
        <v>11691</v>
      </c>
      <c r="D11263" t="s">
        <v>11692</v>
      </c>
      <c r="E11263" s="32">
        <f t="shared" si="525"/>
        <v>45663</v>
      </c>
      <c r="F11263" s="51">
        <f t="shared" si="526"/>
        <v>0.27083333333333331</v>
      </c>
      <c r="G11263" s="33">
        <f t="shared" si="527"/>
        <v>45663.270833333336</v>
      </c>
    </row>
    <row r="11264" spans="1:7" x14ac:dyDescent="0.45">
      <c r="A11264">
        <v>1.3465</v>
      </c>
      <c r="B11264">
        <v>8.0299999999999994</v>
      </c>
      <c r="C11264" t="s">
        <v>11692</v>
      </c>
      <c r="D11264" t="s">
        <v>11693</v>
      </c>
      <c r="E11264" s="32">
        <f t="shared" si="525"/>
        <v>45663</v>
      </c>
      <c r="F11264" s="51">
        <f t="shared" si="526"/>
        <v>0.29166666666666669</v>
      </c>
      <c r="G11264" s="33">
        <f t="shared" si="527"/>
        <v>45663.291666666664</v>
      </c>
    </row>
    <row r="11265" spans="1:7" x14ac:dyDescent="0.45">
      <c r="A11265">
        <v>1.6942999999999999</v>
      </c>
      <c r="B11265">
        <v>10.11</v>
      </c>
      <c r="C11265" t="s">
        <v>11693</v>
      </c>
      <c r="D11265" t="s">
        <v>11694</v>
      </c>
      <c r="E11265" s="32">
        <f t="shared" si="525"/>
        <v>45663</v>
      </c>
      <c r="F11265" s="51">
        <f t="shared" si="526"/>
        <v>0.3125</v>
      </c>
      <c r="G11265" s="33">
        <f t="shared" si="527"/>
        <v>45663.3125</v>
      </c>
    </row>
    <row r="11266" spans="1:7" x14ac:dyDescent="0.45">
      <c r="A11266">
        <v>1.6831</v>
      </c>
      <c r="B11266">
        <v>10.039999999999999</v>
      </c>
      <c r="C11266" t="s">
        <v>11694</v>
      </c>
      <c r="D11266" t="s">
        <v>11695</v>
      </c>
      <c r="E11266" s="32">
        <f t="shared" si="525"/>
        <v>45663</v>
      </c>
      <c r="F11266" s="51">
        <f t="shared" si="526"/>
        <v>0.33333333333333331</v>
      </c>
      <c r="G11266" s="33">
        <f t="shared" si="527"/>
        <v>45663.333333333336</v>
      </c>
    </row>
    <row r="11267" spans="1:7" x14ac:dyDescent="0.45">
      <c r="A11267">
        <v>2.1768000000000001</v>
      </c>
      <c r="B11267">
        <v>12.99</v>
      </c>
      <c r="C11267" t="s">
        <v>11695</v>
      </c>
      <c r="D11267" t="s">
        <v>11696</v>
      </c>
      <c r="E11267" s="32">
        <f t="shared" si="525"/>
        <v>45663</v>
      </c>
      <c r="F11267" s="51">
        <f t="shared" si="526"/>
        <v>0.35416666666666669</v>
      </c>
      <c r="G11267" s="33">
        <f t="shared" si="527"/>
        <v>45663.354166666664</v>
      </c>
    </row>
    <row r="11268" spans="1:7" x14ac:dyDescent="0.45">
      <c r="A11268">
        <v>2.6143999999999998</v>
      </c>
      <c r="B11268">
        <v>15.6</v>
      </c>
      <c r="C11268" t="s">
        <v>11696</v>
      </c>
      <c r="D11268" t="s">
        <v>11697</v>
      </c>
      <c r="E11268" s="32">
        <f t="shared" ref="E11268:E11331" si="528">DATE(MID(C11268,2,4),MID(C11268,7,2),MID(C11268,10,2))</f>
        <v>45663</v>
      </c>
      <c r="F11268" s="51">
        <f t="shared" ref="F11268:F11331" si="529">TIME(MID(C11268,13,2),MID(C11268,16,2),0)</f>
        <v>0.375</v>
      </c>
      <c r="G11268" s="33">
        <f t="shared" ref="G11268:G11331" si="530">E11268+F11268</f>
        <v>45663.375</v>
      </c>
    </row>
    <row r="11269" spans="1:7" x14ac:dyDescent="0.45">
      <c r="A11269">
        <v>1.5036</v>
      </c>
      <c r="B11269">
        <v>8.9700000000000006</v>
      </c>
      <c r="C11269" t="s">
        <v>11697</v>
      </c>
      <c r="D11269" t="s">
        <v>11698</v>
      </c>
      <c r="E11269" s="32">
        <f t="shared" si="528"/>
        <v>45663</v>
      </c>
      <c r="F11269" s="51">
        <f t="shared" si="529"/>
        <v>0.39583333333333331</v>
      </c>
      <c r="G11269" s="33">
        <f t="shared" si="530"/>
        <v>45663.395833333336</v>
      </c>
    </row>
    <row r="11270" spans="1:7" x14ac:dyDescent="0.45">
      <c r="A11270">
        <v>1.6382000000000001</v>
      </c>
      <c r="B11270">
        <v>9.77</v>
      </c>
      <c r="C11270" t="s">
        <v>11698</v>
      </c>
      <c r="D11270" t="s">
        <v>11699</v>
      </c>
      <c r="E11270" s="32">
        <f t="shared" si="528"/>
        <v>45663</v>
      </c>
      <c r="F11270" s="51">
        <f t="shared" si="529"/>
        <v>0.41666666666666669</v>
      </c>
      <c r="G11270" s="33">
        <f t="shared" si="530"/>
        <v>45663.416666666664</v>
      </c>
    </row>
    <row r="11271" spans="1:7" x14ac:dyDescent="0.45">
      <c r="A11271">
        <v>1.6607000000000001</v>
      </c>
      <c r="B11271">
        <v>9.91</v>
      </c>
      <c r="C11271" t="s">
        <v>11699</v>
      </c>
      <c r="D11271" t="s">
        <v>11700</v>
      </c>
      <c r="E11271" s="32">
        <f t="shared" si="528"/>
        <v>45663</v>
      </c>
      <c r="F11271" s="51">
        <f t="shared" si="529"/>
        <v>0.4375</v>
      </c>
      <c r="G11271" s="33">
        <f t="shared" si="530"/>
        <v>45663.4375</v>
      </c>
    </row>
    <row r="11272" spans="1:7" x14ac:dyDescent="0.45">
      <c r="A11272">
        <v>1.6831</v>
      </c>
      <c r="B11272">
        <v>10.039999999999999</v>
      </c>
      <c r="C11272" t="s">
        <v>11700</v>
      </c>
      <c r="D11272" t="s">
        <v>11701</v>
      </c>
      <c r="E11272" s="32">
        <f t="shared" si="528"/>
        <v>45663</v>
      </c>
      <c r="F11272" s="51">
        <f t="shared" si="529"/>
        <v>0.45833333333333331</v>
      </c>
      <c r="G11272" s="33">
        <f t="shared" si="530"/>
        <v>45663.458333333336</v>
      </c>
    </row>
    <row r="11273" spans="1:7" x14ac:dyDescent="0.45">
      <c r="A11273">
        <v>1.0884</v>
      </c>
      <c r="B11273">
        <v>6.49</v>
      </c>
      <c r="C11273" t="s">
        <v>11701</v>
      </c>
      <c r="D11273" t="s">
        <v>11702</v>
      </c>
      <c r="E11273" s="32">
        <f t="shared" si="528"/>
        <v>45663</v>
      </c>
      <c r="F11273" s="51">
        <f t="shared" si="529"/>
        <v>0.47916666666666669</v>
      </c>
      <c r="G11273" s="33">
        <f t="shared" si="530"/>
        <v>45663.479166666664</v>
      </c>
    </row>
    <row r="11274" spans="1:7" x14ac:dyDescent="0.45">
      <c r="A11274">
        <v>0.8528</v>
      </c>
      <c r="B11274">
        <v>5.09</v>
      </c>
      <c r="C11274" t="s">
        <v>11702</v>
      </c>
      <c r="D11274" t="s">
        <v>11703</v>
      </c>
      <c r="E11274" s="32">
        <f t="shared" si="528"/>
        <v>45663</v>
      </c>
      <c r="F11274" s="51">
        <f t="shared" si="529"/>
        <v>0.5</v>
      </c>
      <c r="G11274" s="33">
        <f t="shared" si="530"/>
        <v>45663.5</v>
      </c>
    </row>
    <row r="11275" spans="1:7" x14ac:dyDescent="0.45">
      <c r="A11275">
        <v>0.9425</v>
      </c>
      <c r="B11275">
        <v>5.62</v>
      </c>
      <c r="C11275" t="s">
        <v>11703</v>
      </c>
      <c r="D11275" t="s">
        <v>11704</v>
      </c>
      <c r="E11275" s="32">
        <f t="shared" si="528"/>
        <v>45663</v>
      </c>
      <c r="F11275" s="51">
        <f t="shared" si="529"/>
        <v>0.52083333333333337</v>
      </c>
      <c r="G11275" s="33">
        <f t="shared" si="530"/>
        <v>45663.520833333336</v>
      </c>
    </row>
    <row r="11276" spans="1:7" x14ac:dyDescent="0.45">
      <c r="A11276">
        <v>1.0323</v>
      </c>
      <c r="B11276">
        <v>6.16</v>
      </c>
      <c r="C11276" t="s">
        <v>11704</v>
      </c>
      <c r="D11276" t="s">
        <v>11705</v>
      </c>
      <c r="E11276" s="32">
        <f t="shared" si="528"/>
        <v>45663</v>
      </c>
      <c r="F11276" s="51">
        <f t="shared" si="529"/>
        <v>0.54166666666666663</v>
      </c>
      <c r="G11276" s="33">
        <f t="shared" si="530"/>
        <v>45663.541666666664</v>
      </c>
    </row>
    <row r="11277" spans="1:7" x14ac:dyDescent="0.45">
      <c r="A11277">
        <v>1.0099</v>
      </c>
      <c r="B11277">
        <v>6.02</v>
      </c>
      <c r="C11277" t="s">
        <v>11705</v>
      </c>
      <c r="D11277" t="s">
        <v>11706</v>
      </c>
      <c r="E11277" s="32">
        <f t="shared" si="528"/>
        <v>45663</v>
      </c>
      <c r="F11277" s="51">
        <f t="shared" si="529"/>
        <v>0.5625</v>
      </c>
      <c r="G11277" s="33">
        <f t="shared" si="530"/>
        <v>45663.5625</v>
      </c>
    </row>
    <row r="11278" spans="1:7" x14ac:dyDescent="0.45">
      <c r="A11278">
        <v>1.0210999999999999</v>
      </c>
      <c r="B11278">
        <v>6.09</v>
      </c>
      <c r="C11278" t="s">
        <v>11706</v>
      </c>
      <c r="D11278" t="s">
        <v>11707</v>
      </c>
      <c r="E11278" s="32">
        <f t="shared" si="528"/>
        <v>45663</v>
      </c>
      <c r="F11278" s="51">
        <f t="shared" si="529"/>
        <v>0.58333333333333337</v>
      </c>
      <c r="G11278" s="33">
        <f t="shared" si="530"/>
        <v>45663.583333333336</v>
      </c>
    </row>
    <row r="11279" spans="1:7" x14ac:dyDescent="0.45">
      <c r="A11279">
        <v>1.0099</v>
      </c>
      <c r="B11279">
        <v>6.02</v>
      </c>
      <c r="C11279" t="s">
        <v>11707</v>
      </c>
      <c r="D11279" t="s">
        <v>11708</v>
      </c>
      <c r="E11279" s="32">
        <f t="shared" si="528"/>
        <v>45663</v>
      </c>
      <c r="F11279" s="51">
        <f t="shared" si="529"/>
        <v>0.60416666666666663</v>
      </c>
      <c r="G11279" s="33">
        <f t="shared" si="530"/>
        <v>45663.604166666664</v>
      </c>
    </row>
    <row r="11280" spans="1:7" x14ac:dyDescent="0.45">
      <c r="A11280">
        <v>1.1221000000000001</v>
      </c>
      <c r="B11280">
        <v>6.69</v>
      </c>
      <c r="C11280" t="s">
        <v>11708</v>
      </c>
      <c r="D11280" t="s">
        <v>11709</v>
      </c>
      <c r="E11280" s="32">
        <f t="shared" si="528"/>
        <v>45663</v>
      </c>
      <c r="F11280" s="51">
        <f t="shared" si="529"/>
        <v>0.625</v>
      </c>
      <c r="G11280" s="33">
        <f t="shared" si="530"/>
        <v>45663.625</v>
      </c>
    </row>
    <row r="11281" spans="1:7" x14ac:dyDescent="0.45">
      <c r="A11281">
        <v>0.89770000000000005</v>
      </c>
      <c r="B11281">
        <v>5.36</v>
      </c>
      <c r="C11281" t="s">
        <v>11709</v>
      </c>
      <c r="D11281" t="s">
        <v>11710</v>
      </c>
      <c r="E11281" s="32">
        <f t="shared" si="528"/>
        <v>45663</v>
      </c>
      <c r="F11281" s="51">
        <f t="shared" si="529"/>
        <v>0.64583333333333337</v>
      </c>
      <c r="G11281" s="33">
        <f t="shared" si="530"/>
        <v>45663.645833333336</v>
      </c>
    </row>
    <row r="11282" spans="1:7" x14ac:dyDescent="0.45">
      <c r="A11282">
        <v>0.88639999999999997</v>
      </c>
      <c r="B11282">
        <v>5.29</v>
      </c>
      <c r="C11282" t="s">
        <v>11710</v>
      </c>
      <c r="D11282" t="s">
        <v>11711</v>
      </c>
      <c r="E11282" s="32">
        <f t="shared" si="528"/>
        <v>45663</v>
      </c>
      <c r="F11282" s="51">
        <f t="shared" si="529"/>
        <v>0.66666666666666663</v>
      </c>
      <c r="G11282" s="33">
        <f t="shared" si="530"/>
        <v>45663.666666666664</v>
      </c>
    </row>
    <row r="11283" spans="1:7" x14ac:dyDescent="0.45">
      <c r="A11283">
        <v>2.5022000000000002</v>
      </c>
      <c r="B11283">
        <v>14.93</v>
      </c>
      <c r="C11283" t="s">
        <v>11711</v>
      </c>
      <c r="D11283" t="s">
        <v>11712</v>
      </c>
      <c r="E11283" s="32">
        <f t="shared" si="528"/>
        <v>45663</v>
      </c>
      <c r="F11283" s="51">
        <f t="shared" si="529"/>
        <v>0.6875</v>
      </c>
      <c r="G11283" s="33">
        <f t="shared" si="530"/>
        <v>45663.6875</v>
      </c>
    </row>
    <row r="11284" spans="1:7" x14ac:dyDescent="0.45">
      <c r="A11284">
        <v>1.5709</v>
      </c>
      <c r="B11284">
        <v>9.3699999999999992</v>
      </c>
      <c r="C11284" t="s">
        <v>11712</v>
      </c>
      <c r="D11284" t="s">
        <v>11713</v>
      </c>
      <c r="E11284" s="32">
        <f t="shared" si="528"/>
        <v>45663</v>
      </c>
      <c r="F11284" s="51">
        <f t="shared" si="529"/>
        <v>0.70833333333333337</v>
      </c>
      <c r="G11284" s="33">
        <f t="shared" si="530"/>
        <v>45663.708333333336</v>
      </c>
    </row>
    <row r="11285" spans="1:7" x14ac:dyDescent="0.45">
      <c r="A11285">
        <v>1.728</v>
      </c>
      <c r="B11285">
        <v>10.31</v>
      </c>
      <c r="C11285" t="s">
        <v>11713</v>
      </c>
      <c r="D11285" t="s">
        <v>11714</v>
      </c>
      <c r="E11285" s="32">
        <f t="shared" si="528"/>
        <v>45663</v>
      </c>
      <c r="F11285" s="51">
        <f t="shared" si="529"/>
        <v>0.72916666666666663</v>
      </c>
      <c r="G11285" s="33">
        <f t="shared" si="530"/>
        <v>45663.729166666664</v>
      </c>
    </row>
    <row r="11286" spans="1:7" x14ac:dyDescent="0.45">
      <c r="A11286">
        <v>1.5597000000000001</v>
      </c>
      <c r="B11286">
        <v>9.3000000000000007</v>
      </c>
      <c r="C11286" t="s">
        <v>11714</v>
      </c>
      <c r="D11286" t="s">
        <v>11715</v>
      </c>
      <c r="E11286" s="32">
        <f t="shared" si="528"/>
        <v>45663</v>
      </c>
      <c r="F11286" s="51">
        <f t="shared" si="529"/>
        <v>0.75</v>
      </c>
      <c r="G11286" s="33">
        <f t="shared" si="530"/>
        <v>45663.75</v>
      </c>
    </row>
    <row r="11287" spans="1:7" x14ac:dyDescent="0.45">
      <c r="A11287">
        <v>1.3352999999999999</v>
      </c>
      <c r="B11287">
        <v>7.97</v>
      </c>
      <c r="C11287" t="s">
        <v>11715</v>
      </c>
      <c r="D11287" t="s">
        <v>11716</v>
      </c>
      <c r="E11287" s="32">
        <f t="shared" si="528"/>
        <v>45663</v>
      </c>
      <c r="F11287" s="51">
        <f t="shared" si="529"/>
        <v>0.77083333333333337</v>
      </c>
      <c r="G11287" s="33">
        <f t="shared" si="530"/>
        <v>45663.770833333336</v>
      </c>
    </row>
    <row r="11288" spans="1:7" x14ac:dyDescent="0.45">
      <c r="A11288">
        <v>1.3465</v>
      </c>
      <c r="B11288">
        <v>8.0299999999999994</v>
      </c>
      <c r="C11288" t="s">
        <v>11716</v>
      </c>
      <c r="D11288" t="s">
        <v>11717</v>
      </c>
      <c r="E11288" s="32">
        <f t="shared" si="528"/>
        <v>45663</v>
      </c>
      <c r="F11288" s="51">
        <f t="shared" si="529"/>
        <v>0.79166666666666663</v>
      </c>
      <c r="G11288" s="33">
        <f t="shared" si="530"/>
        <v>45663.791666666664</v>
      </c>
    </row>
    <row r="11289" spans="1:7" x14ac:dyDescent="0.45">
      <c r="A11289">
        <v>1.425</v>
      </c>
      <c r="B11289">
        <v>8.5</v>
      </c>
      <c r="C11289" t="s">
        <v>11717</v>
      </c>
      <c r="D11289" t="s">
        <v>11718</v>
      </c>
      <c r="E11289" s="32">
        <f t="shared" si="528"/>
        <v>45663</v>
      </c>
      <c r="F11289" s="51">
        <f t="shared" si="529"/>
        <v>0.8125</v>
      </c>
      <c r="G11289" s="33">
        <f t="shared" si="530"/>
        <v>45663.8125</v>
      </c>
    </row>
    <row r="11290" spans="1:7" x14ac:dyDescent="0.45">
      <c r="A11290">
        <v>1.8177000000000001</v>
      </c>
      <c r="B11290">
        <v>10.84</v>
      </c>
      <c r="C11290" t="s">
        <v>11718</v>
      </c>
      <c r="D11290" t="s">
        <v>11719</v>
      </c>
      <c r="E11290" s="32">
        <f t="shared" si="528"/>
        <v>45663</v>
      </c>
      <c r="F11290" s="51">
        <f t="shared" si="529"/>
        <v>0.83333333333333337</v>
      </c>
      <c r="G11290" s="33">
        <f t="shared" si="530"/>
        <v>45663.833333333336</v>
      </c>
    </row>
    <row r="11291" spans="1:7" x14ac:dyDescent="0.45">
      <c r="A11291">
        <v>1.6942999999999999</v>
      </c>
      <c r="B11291">
        <v>10.11</v>
      </c>
      <c r="C11291" t="s">
        <v>11719</v>
      </c>
      <c r="D11291" t="s">
        <v>11720</v>
      </c>
      <c r="E11291" s="32">
        <f t="shared" si="528"/>
        <v>45663</v>
      </c>
      <c r="F11291" s="51">
        <f t="shared" si="529"/>
        <v>0.85416666666666663</v>
      </c>
      <c r="G11291" s="33">
        <f t="shared" si="530"/>
        <v>45663.854166666664</v>
      </c>
    </row>
    <row r="11292" spans="1:7" x14ac:dyDescent="0.45">
      <c r="A11292">
        <v>1.8402000000000001</v>
      </c>
      <c r="B11292">
        <v>10.98</v>
      </c>
      <c r="C11292" t="s">
        <v>11720</v>
      </c>
      <c r="D11292" t="s">
        <v>11721</v>
      </c>
      <c r="E11292" s="32">
        <f t="shared" si="528"/>
        <v>45663</v>
      </c>
      <c r="F11292" s="51">
        <f t="shared" si="529"/>
        <v>0.875</v>
      </c>
      <c r="G11292" s="33">
        <f t="shared" si="530"/>
        <v>45663.875</v>
      </c>
    </row>
    <row r="11293" spans="1:7" x14ac:dyDescent="0.45">
      <c r="A11293">
        <v>0.4713</v>
      </c>
      <c r="B11293">
        <v>2.81</v>
      </c>
      <c r="C11293" t="s">
        <v>11722</v>
      </c>
      <c r="D11293" t="s">
        <v>11723</v>
      </c>
      <c r="E11293" s="32">
        <f t="shared" si="528"/>
        <v>45663</v>
      </c>
      <c r="F11293" s="51">
        <f t="shared" si="529"/>
        <v>0.95833333333333337</v>
      </c>
      <c r="G11293" s="33">
        <f t="shared" si="530"/>
        <v>45663.958333333336</v>
      </c>
    </row>
    <row r="11294" spans="1:7" x14ac:dyDescent="0.45">
      <c r="A11294">
        <v>0</v>
      </c>
      <c r="B11294">
        <v>0</v>
      </c>
      <c r="C11294" t="s">
        <v>11723</v>
      </c>
      <c r="D11294" t="s">
        <v>11724</v>
      </c>
      <c r="E11294" s="32">
        <f t="shared" si="528"/>
        <v>45663</v>
      </c>
      <c r="F11294" s="51">
        <f t="shared" si="529"/>
        <v>0.97916666666666663</v>
      </c>
      <c r="G11294" s="33">
        <f t="shared" si="530"/>
        <v>45663.979166666664</v>
      </c>
    </row>
    <row r="11295" spans="1:7" x14ac:dyDescent="0.45">
      <c r="A11295">
        <v>0</v>
      </c>
      <c r="B11295">
        <v>0</v>
      </c>
      <c r="C11295" t="s">
        <v>11724</v>
      </c>
      <c r="D11295" t="s">
        <v>11725</v>
      </c>
      <c r="E11295" s="32">
        <f t="shared" si="528"/>
        <v>45664</v>
      </c>
      <c r="F11295" s="51">
        <f t="shared" si="529"/>
        <v>0</v>
      </c>
      <c r="G11295" s="33">
        <f t="shared" si="530"/>
        <v>45664</v>
      </c>
    </row>
    <row r="11296" spans="1:7" x14ac:dyDescent="0.45">
      <c r="A11296">
        <v>0</v>
      </c>
      <c r="B11296">
        <v>0</v>
      </c>
      <c r="C11296" t="s">
        <v>11725</v>
      </c>
      <c r="D11296" t="s">
        <v>11726</v>
      </c>
      <c r="E11296" s="32">
        <f t="shared" si="528"/>
        <v>45664</v>
      </c>
      <c r="F11296" s="51">
        <f t="shared" si="529"/>
        <v>2.0833333333333332E-2</v>
      </c>
      <c r="G11296" s="33">
        <f t="shared" si="530"/>
        <v>45664.020833333336</v>
      </c>
    </row>
    <row r="11297" spans="1:7" x14ac:dyDescent="0.45">
      <c r="A11297">
        <v>0</v>
      </c>
      <c r="B11297">
        <v>0</v>
      </c>
      <c r="C11297" t="s">
        <v>11726</v>
      </c>
      <c r="D11297" t="s">
        <v>11727</v>
      </c>
      <c r="E11297" s="32">
        <f t="shared" si="528"/>
        <v>45664</v>
      </c>
      <c r="F11297" s="51">
        <f t="shared" si="529"/>
        <v>4.1666666666666664E-2</v>
      </c>
      <c r="G11297" s="33">
        <f t="shared" si="530"/>
        <v>45664.041666666664</v>
      </c>
    </row>
    <row r="11298" spans="1:7" x14ac:dyDescent="0.45">
      <c r="A11298">
        <v>0</v>
      </c>
      <c r="B11298">
        <v>0</v>
      </c>
      <c r="C11298" t="s">
        <v>11727</v>
      </c>
      <c r="D11298" t="s">
        <v>11728</v>
      </c>
      <c r="E11298" s="32">
        <f t="shared" si="528"/>
        <v>45664</v>
      </c>
      <c r="F11298" s="51">
        <f t="shared" si="529"/>
        <v>6.25E-2</v>
      </c>
      <c r="G11298" s="33">
        <f t="shared" si="530"/>
        <v>45664.0625</v>
      </c>
    </row>
    <row r="11299" spans="1:7" x14ac:dyDescent="0.45">
      <c r="A11299">
        <v>0</v>
      </c>
      <c r="B11299">
        <v>0</v>
      </c>
      <c r="C11299" t="s">
        <v>11728</v>
      </c>
      <c r="D11299" t="s">
        <v>11729</v>
      </c>
      <c r="E11299" s="32">
        <f t="shared" si="528"/>
        <v>45664</v>
      </c>
      <c r="F11299" s="51">
        <f t="shared" si="529"/>
        <v>8.3333333333333329E-2</v>
      </c>
      <c r="G11299" s="33">
        <f t="shared" si="530"/>
        <v>45664.083333333336</v>
      </c>
    </row>
    <row r="11300" spans="1:7" x14ac:dyDescent="0.45">
      <c r="A11300">
        <v>0</v>
      </c>
      <c r="B11300">
        <v>0</v>
      </c>
      <c r="C11300" t="s">
        <v>11729</v>
      </c>
      <c r="D11300" t="s">
        <v>11730</v>
      </c>
      <c r="E11300" s="32">
        <f t="shared" si="528"/>
        <v>45664</v>
      </c>
      <c r="F11300" s="51">
        <f t="shared" si="529"/>
        <v>0.10416666666666667</v>
      </c>
      <c r="G11300" s="33">
        <f t="shared" si="530"/>
        <v>45664.104166666664</v>
      </c>
    </row>
    <row r="11301" spans="1:7" x14ac:dyDescent="0.45">
      <c r="A11301">
        <v>0</v>
      </c>
      <c r="B11301">
        <v>0</v>
      </c>
      <c r="C11301" t="s">
        <v>11730</v>
      </c>
      <c r="D11301" t="s">
        <v>11731</v>
      </c>
      <c r="E11301" s="32">
        <f t="shared" si="528"/>
        <v>45664</v>
      </c>
      <c r="F11301" s="51">
        <f t="shared" si="529"/>
        <v>0.125</v>
      </c>
      <c r="G11301" s="33">
        <f t="shared" si="530"/>
        <v>45664.125</v>
      </c>
    </row>
    <row r="11302" spans="1:7" x14ac:dyDescent="0.45">
      <c r="A11302">
        <v>0</v>
      </c>
      <c r="B11302">
        <v>0</v>
      </c>
      <c r="C11302" t="s">
        <v>11731</v>
      </c>
      <c r="D11302" t="s">
        <v>11732</v>
      </c>
      <c r="E11302" s="32">
        <f t="shared" si="528"/>
        <v>45664</v>
      </c>
      <c r="F11302" s="51">
        <f t="shared" si="529"/>
        <v>0.14583333333333334</v>
      </c>
      <c r="G11302" s="33">
        <f t="shared" si="530"/>
        <v>45664.145833333336</v>
      </c>
    </row>
    <row r="11303" spans="1:7" x14ac:dyDescent="0.45">
      <c r="A11303">
        <v>0</v>
      </c>
      <c r="B11303">
        <v>0</v>
      </c>
      <c r="C11303" t="s">
        <v>11732</v>
      </c>
      <c r="D11303" t="s">
        <v>11733</v>
      </c>
      <c r="E11303" s="32">
        <f t="shared" si="528"/>
        <v>45664</v>
      </c>
      <c r="F11303" s="51">
        <f t="shared" si="529"/>
        <v>0.16666666666666666</v>
      </c>
      <c r="G11303" s="33">
        <f t="shared" si="530"/>
        <v>45664.166666666664</v>
      </c>
    </row>
    <row r="11304" spans="1:7" x14ac:dyDescent="0.45">
      <c r="A11304">
        <v>0</v>
      </c>
      <c r="B11304">
        <v>0</v>
      </c>
      <c r="C11304" t="s">
        <v>11733</v>
      </c>
      <c r="D11304" t="s">
        <v>11734</v>
      </c>
      <c r="E11304" s="32">
        <f t="shared" si="528"/>
        <v>45664</v>
      </c>
      <c r="F11304" s="51">
        <f t="shared" si="529"/>
        <v>0.1875</v>
      </c>
      <c r="G11304" s="33">
        <f t="shared" si="530"/>
        <v>45664.1875</v>
      </c>
    </row>
    <row r="11305" spans="1:7" x14ac:dyDescent="0.45">
      <c r="A11305">
        <v>1.3465</v>
      </c>
      <c r="B11305">
        <v>8.0299999999999994</v>
      </c>
      <c r="C11305" t="s">
        <v>11734</v>
      </c>
      <c r="D11305" t="s">
        <v>11735</v>
      </c>
      <c r="E11305" s="32">
        <f t="shared" si="528"/>
        <v>45664</v>
      </c>
      <c r="F11305" s="51">
        <f t="shared" si="529"/>
        <v>0.20833333333333334</v>
      </c>
      <c r="G11305" s="33">
        <f t="shared" si="530"/>
        <v>45664.208333333336</v>
      </c>
    </row>
    <row r="11306" spans="1:7" x14ac:dyDescent="0.45">
      <c r="A11306">
        <v>0.90890000000000004</v>
      </c>
      <c r="B11306">
        <v>5.42</v>
      </c>
      <c r="C11306" t="s">
        <v>11735</v>
      </c>
      <c r="D11306" t="s">
        <v>11736</v>
      </c>
      <c r="E11306" s="32">
        <f t="shared" si="528"/>
        <v>45664</v>
      </c>
      <c r="F11306" s="51">
        <f t="shared" si="529"/>
        <v>0.22916666666666666</v>
      </c>
      <c r="G11306" s="33">
        <f t="shared" si="530"/>
        <v>45664.229166666664</v>
      </c>
    </row>
    <row r="11307" spans="1:7" x14ac:dyDescent="0.45">
      <c r="A11307">
        <v>1.2791999999999999</v>
      </c>
      <c r="B11307">
        <v>7.63</v>
      </c>
      <c r="C11307" t="s">
        <v>11736</v>
      </c>
      <c r="D11307" t="s">
        <v>11737</v>
      </c>
      <c r="E11307" s="32">
        <f t="shared" si="528"/>
        <v>45664</v>
      </c>
      <c r="F11307" s="51">
        <f t="shared" si="529"/>
        <v>0.25</v>
      </c>
      <c r="G11307" s="33">
        <f t="shared" si="530"/>
        <v>45664.25</v>
      </c>
    </row>
    <row r="11308" spans="1:7" x14ac:dyDescent="0.45">
      <c r="A11308">
        <v>0.58350000000000002</v>
      </c>
      <c r="B11308">
        <v>3.48</v>
      </c>
      <c r="C11308" t="s">
        <v>11737</v>
      </c>
      <c r="D11308" t="s">
        <v>11738</v>
      </c>
      <c r="E11308" s="32">
        <f t="shared" si="528"/>
        <v>45664</v>
      </c>
      <c r="F11308" s="51">
        <f t="shared" si="529"/>
        <v>0.27083333333333331</v>
      </c>
      <c r="G11308" s="33">
        <f t="shared" si="530"/>
        <v>45664.270833333336</v>
      </c>
    </row>
    <row r="11309" spans="1:7" x14ac:dyDescent="0.45">
      <c r="A11309">
        <v>1.3240000000000001</v>
      </c>
      <c r="B11309">
        <v>7.9</v>
      </c>
      <c r="C11309" t="s">
        <v>11738</v>
      </c>
      <c r="D11309" t="s">
        <v>11739</v>
      </c>
      <c r="E11309" s="32">
        <f t="shared" si="528"/>
        <v>45664</v>
      </c>
      <c r="F11309" s="51">
        <f t="shared" si="529"/>
        <v>0.29166666666666669</v>
      </c>
      <c r="G11309" s="33">
        <f t="shared" si="530"/>
        <v>45664.291666666664</v>
      </c>
    </row>
    <row r="11310" spans="1:7" x14ac:dyDescent="0.45">
      <c r="A11310">
        <v>0.86399999999999999</v>
      </c>
      <c r="B11310">
        <v>5.15</v>
      </c>
      <c r="C11310" t="s">
        <v>11739</v>
      </c>
      <c r="D11310" t="s">
        <v>11740</v>
      </c>
      <c r="E11310" s="32">
        <f t="shared" si="528"/>
        <v>45664</v>
      </c>
      <c r="F11310" s="51">
        <f t="shared" si="529"/>
        <v>0.3125</v>
      </c>
      <c r="G11310" s="33">
        <f t="shared" si="530"/>
        <v>45664.3125</v>
      </c>
    </row>
    <row r="11311" spans="1:7" x14ac:dyDescent="0.45">
      <c r="A11311">
        <v>1.0435000000000001</v>
      </c>
      <c r="B11311">
        <v>6.23</v>
      </c>
      <c r="C11311" t="s">
        <v>11740</v>
      </c>
      <c r="D11311" t="s">
        <v>11741</v>
      </c>
      <c r="E11311" s="32">
        <f t="shared" si="528"/>
        <v>45664</v>
      </c>
      <c r="F11311" s="51">
        <f t="shared" si="529"/>
        <v>0.33333333333333331</v>
      </c>
      <c r="G11311" s="33">
        <f t="shared" si="530"/>
        <v>45664.333333333336</v>
      </c>
    </row>
    <row r="11312" spans="1:7" x14ac:dyDescent="0.45">
      <c r="A11312">
        <v>1.4026000000000001</v>
      </c>
      <c r="B11312">
        <v>8.3699999999999992</v>
      </c>
      <c r="C11312" t="s">
        <v>11741</v>
      </c>
      <c r="D11312" t="s">
        <v>11742</v>
      </c>
      <c r="E11312" s="32">
        <f t="shared" si="528"/>
        <v>45664</v>
      </c>
      <c r="F11312" s="51">
        <f t="shared" si="529"/>
        <v>0.35416666666666669</v>
      </c>
      <c r="G11312" s="33">
        <f t="shared" si="530"/>
        <v>45664.354166666664</v>
      </c>
    </row>
    <row r="11313" spans="1:7" x14ac:dyDescent="0.45">
      <c r="A11313">
        <v>0.88639999999999997</v>
      </c>
      <c r="B11313">
        <v>5.29</v>
      </c>
      <c r="C11313" t="s">
        <v>11742</v>
      </c>
      <c r="D11313" t="s">
        <v>11743</v>
      </c>
      <c r="E11313" s="32">
        <f t="shared" si="528"/>
        <v>45664</v>
      </c>
      <c r="F11313" s="51">
        <f t="shared" si="529"/>
        <v>0.375</v>
      </c>
      <c r="G11313" s="33">
        <f t="shared" si="530"/>
        <v>45664.375</v>
      </c>
    </row>
    <row r="11314" spans="1:7" x14ac:dyDescent="0.45">
      <c r="A11314">
        <v>1.5147999999999999</v>
      </c>
      <c r="B11314">
        <v>9.0399999999999991</v>
      </c>
      <c r="C11314" t="s">
        <v>11743</v>
      </c>
      <c r="D11314" t="s">
        <v>11744</v>
      </c>
      <c r="E11314" s="32">
        <f t="shared" si="528"/>
        <v>45664</v>
      </c>
      <c r="F11314" s="51">
        <f t="shared" si="529"/>
        <v>0.39583333333333331</v>
      </c>
      <c r="G11314" s="33">
        <f t="shared" si="530"/>
        <v>45664.395833333336</v>
      </c>
    </row>
    <row r="11315" spans="1:7" x14ac:dyDescent="0.45">
      <c r="A11315">
        <v>3.254</v>
      </c>
      <c r="B11315">
        <v>19.41</v>
      </c>
      <c r="C11315" t="s">
        <v>11744</v>
      </c>
      <c r="D11315" t="s">
        <v>11745</v>
      </c>
      <c r="E11315" s="32">
        <f t="shared" si="528"/>
        <v>45664</v>
      </c>
      <c r="F11315" s="51">
        <f t="shared" si="529"/>
        <v>0.41666666666666669</v>
      </c>
      <c r="G11315" s="33">
        <f t="shared" si="530"/>
        <v>45664.416666666664</v>
      </c>
    </row>
    <row r="11316" spans="1:7" x14ac:dyDescent="0.45">
      <c r="A11316">
        <v>1.627</v>
      </c>
      <c r="B11316">
        <v>9.7100000000000009</v>
      </c>
      <c r="C11316" t="s">
        <v>11745</v>
      </c>
      <c r="D11316" t="s">
        <v>11746</v>
      </c>
      <c r="E11316" s="32">
        <f t="shared" si="528"/>
        <v>45664</v>
      </c>
      <c r="F11316" s="51">
        <f t="shared" si="529"/>
        <v>0.4375</v>
      </c>
      <c r="G11316" s="33">
        <f t="shared" si="530"/>
        <v>45664.4375</v>
      </c>
    </row>
    <row r="11317" spans="1:7" x14ac:dyDescent="0.45">
      <c r="A11317">
        <v>1.5484</v>
      </c>
      <c r="B11317">
        <v>9.24</v>
      </c>
      <c r="C11317" t="s">
        <v>11746</v>
      </c>
      <c r="D11317" t="s">
        <v>11747</v>
      </c>
      <c r="E11317" s="32">
        <f t="shared" si="528"/>
        <v>45664</v>
      </c>
      <c r="F11317" s="51">
        <f t="shared" si="529"/>
        <v>0.45833333333333331</v>
      </c>
      <c r="G11317" s="33">
        <f t="shared" si="530"/>
        <v>45664.458333333336</v>
      </c>
    </row>
    <row r="11318" spans="1:7" x14ac:dyDescent="0.45">
      <c r="A11318">
        <v>2.4123999999999999</v>
      </c>
      <c r="B11318">
        <v>14.39</v>
      </c>
      <c r="C11318" t="s">
        <v>11747</v>
      </c>
      <c r="D11318" t="s">
        <v>11748</v>
      </c>
      <c r="E11318" s="32">
        <f t="shared" si="528"/>
        <v>45664</v>
      </c>
      <c r="F11318" s="51">
        <f t="shared" si="529"/>
        <v>0.47916666666666669</v>
      </c>
      <c r="G11318" s="33">
        <f t="shared" si="530"/>
        <v>45664.479166666664</v>
      </c>
    </row>
    <row r="11319" spans="1:7" x14ac:dyDescent="0.45">
      <c r="A11319">
        <v>1.6607000000000001</v>
      </c>
      <c r="B11319">
        <v>9.91</v>
      </c>
      <c r="C11319" t="s">
        <v>11748</v>
      </c>
      <c r="D11319" t="s">
        <v>11749</v>
      </c>
      <c r="E11319" s="32">
        <f t="shared" si="528"/>
        <v>45664</v>
      </c>
      <c r="F11319" s="51">
        <f t="shared" si="529"/>
        <v>0.5</v>
      </c>
      <c r="G11319" s="33">
        <f t="shared" si="530"/>
        <v>45664.5</v>
      </c>
    </row>
    <row r="11320" spans="1:7" x14ac:dyDescent="0.45">
      <c r="A11320">
        <v>1.4699</v>
      </c>
      <c r="B11320">
        <v>8.77</v>
      </c>
      <c r="C11320" t="s">
        <v>11749</v>
      </c>
      <c r="D11320" t="s">
        <v>11750</v>
      </c>
      <c r="E11320" s="32">
        <f t="shared" si="528"/>
        <v>45664</v>
      </c>
      <c r="F11320" s="51">
        <f t="shared" si="529"/>
        <v>0.52083333333333337</v>
      </c>
      <c r="G11320" s="33">
        <f t="shared" si="530"/>
        <v>45664.520833333336</v>
      </c>
    </row>
    <row r="11321" spans="1:7" x14ac:dyDescent="0.45">
      <c r="A11321">
        <v>0.99860000000000004</v>
      </c>
      <c r="B11321">
        <v>5.96</v>
      </c>
      <c r="C11321" t="s">
        <v>11750</v>
      </c>
      <c r="D11321" t="s">
        <v>11751</v>
      </c>
      <c r="E11321" s="32">
        <f t="shared" si="528"/>
        <v>45664</v>
      </c>
      <c r="F11321" s="51">
        <f t="shared" si="529"/>
        <v>0.54166666666666663</v>
      </c>
      <c r="G11321" s="33">
        <f t="shared" si="530"/>
        <v>45664.541666666664</v>
      </c>
    </row>
    <row r="11322" spans="1:7" x14ac:dyDescent="0.45">
      <c r="A11322">
        <v>0.4264</v>
      </c>
      <c r="B11322">
        <v>2.54</v>
      </c>
      <c r="C11322" t="s">
        <v>11751</v>
      </c>
      <c r="D11322" t="s">
        <v>11752</v>
      </c>
      <c r="E11322" s="32">
        <f t="shared" si="528"/>
        <v>45664</v>
      </c>
      <c r="F11322" s="51">
        <f t="shared" si="529"/>
        <v>0.5625</v>
      </c>
      <c r="G11322" s="33">
        <f t="shared" si="530"/>
        <v>45664.5625</v>
      </c>
    </row>
    <row r="11323" spans="1:7" x14ac:dyDescent="0.45">
      <c r="A11323">
        <v>1.5371999999999999</v>
      </c>
      <c r="B11323">
        <v>9.17</v>
      </c>
      <c r="C11323" t="s">
        <v>11752</v>
      </c>
      <c r="D11323" t="s">
        <v>11753</v>
      </c>
      <c r="E11323" s="32">
        <f t="shared" si="528"/>
        <v>45664</v>
      </c>
      <c r="F11323" s="51">
        <f t="shared" si="529"/>
        <v>0.58333333333333337</v>
      </c>
      <c r="G11323" s="33">
        <f t="shared" si="530"/>
        <v>45664.583333333336</v>
      </c>
    </row>
    <row r="11324" spans="1:7" x14ac:dyDescent="0.45">
      <c r="A11324">
        <v>1.6046</v>
      </c>
      <c r="B11324">
        <v>9.57</v>
      </c>
      <c r="C11324" t="s">
        <v>11753</v>
      </c>
      <c r="D11324" t="s">
        <v>11754</v>
      </c>
      <c r="E11324" s="32">
        <f t="shared" si="528"/>
        <v>45664</v>
      </c>
      <c r="F11324" s="51">
        <f t="shared" si="529"/>
        <v>0.60416666666666663</v>
      </c>
      <c r="G11324" s="33">
        <f t="shared" si="530"/>
        <v>45664.604166666664</v>
      </c>
    </row>
    <row r="11325" spans="1:7" x14ac:dyDescent="0.45">
      <c r="A11325">
        <v>0.90890000000000004</v>
      </c>
      <c r="B11325">
        <v>5.42</v>
      </c>
      <c r="C11325" t="s">
        <v>11754</v>
      </c>
      <c r="D11325" t="s">
        <v>11755</v>
      </c>
      <c r="E11325" s="32">
        <f t="shared" si="528"/>
        <v>45664</v>
      </c>
      <c r="F11325" s="51">
        <f t="shared" si="529"/>
        <v>0.625</v>
      </c>
      <c r="G11325" s="33">
        <f t="shared" si="530"/>
        <v>45664.625</v>
      </c>
    </row>
    <row r="11326" spans="1:7" x14ac:dyDescent="0.45">
      <c r="A11326">
        <v>1.6046</v>
      </c>
      <c r="B11326">
        <v>9.57</v>
      </c>
      <c r="C11326" t="s">
        <v>11755</v>
      </c>
      <c r="D11326" t="s">
        <v>11756</v>
      </c>
      <c r="E11326" s="32">
        <f t="shared" si="528"/>
        <v>45664</v>
      </c>
      <c r="F11326" s="51">
        <f t="shared" si="529"/>
        <v>0.64583333333333337</v>
      </c>
      <c r="G11326" s="33">
        <f t="shared" si="530"/>
        <v>45664.645833333336</v>
      </c>
    </row>
    <row r="11327" spans="1:7" x14ac:dyDescent="0.45">
      <c r="A11327">
        <v>1.2679</v>
      </c>
      <c r="B11327">
        <v>7.56</v>
      </c>
      <c r="C11327" t="s">
        <v>11756</v>
      </c>
      <c r="D11327" t="s">
        <v>11757</v>
      </c>
      <c r="E11327" s="32">
        <f t="shared" si="528"/>
        <v>45664</v>
      </c>
      <c r="F11327" s="51">
        <f t="shared" si="529"/>
        <v>0.66666666666666663</v>
      </c>
      <c r="G11327" s="33">
        <f t="shared" si="530"/>
        <v>45664.666666666664</v>
      </c>
    </row>
    <row r="11328" spans="1:7" x14ac:dyDescent="0.45">
      <c r="A11328">
        <v>1.5147999999999999</v>
      </c>
      <c r="B11328">
        <v>9.0399999999999991</v>
      </c>
      <c r="C11328" t="s">
        <v>11757</v>
      </c>
      <c r="D11328" t="s">
        <v>11758</v>
      </c>
      <c r="E11328" s="32">
        <f t="shared" si="528"/>
        <v>45664</v>
      </c>
      <c r="F11328" s="51">
        <f t="shared" si="529"/>
        <v>0.6875</v>
      </c>
      <c r="G11328" s="33">
        <f t="shared" si="530"/>
        <v>45664.6875</v>
      </c>
    </row>
    <row r="11329" spans="1:7" x14ac:dyDescent="0.45">
      <c r="A11329">
        <v>1.5036</v>
      </c>
      <c r="B11329">
        <v>8.9700000000000006</v>
      </c>
      <c r="C11329" t="s">
        <v>11758</v>
      </c>
      <c r="D11329" t="s">
        <v>11759</v>
      </c>
      <c r="E11329" s="32">
        <f t="shared" si="528"/>
        <v>45664</v>
      </c>
      <c r="F11329" s="51">
        <f t="shared" si="529"/>
        <v>0.70833333333333337</v>
      </c>
      <c r="G11329" s="33">
        <f t="shared" si="530"/>
        <v>45664.708333333336</v>
      </c>
    </row>
    <row r="11330" spans="1:7" x14ac:dyDescent="0.45">
      <c r="A11330">
        <v>1.5597000000000001</v>
      </c>
      <c r="B11330">
        <v>9.3000000000000007</v>
      </c>
      <c r="C11330" t="s">
        <v>11759</v>
      </c>
      <c r="D11330" t="s">
        <v>11760</v>
      </c>
      <c r="E11330" s="32">
        <f t="shared" si="528"/>
        <v>45664</v>
      </c>
      <c r="F11330" s="51">
        <f t="shared" si="529"/>
        <v>0.72916666666666663</v>
      </c>
      <c r="G11330" s="33">
        <f t="shared" si="530"/>
        <v>45664.729166666664</v>
      </c>
    </row>
    <row r="11331" spans="1:7" x14ac:dyDescent="0.45">
      <c r="A11331">
        <v>1.3801000000000001</v>
      </c>
      <c r="B11331">
        <v>8.23</v>
      </c>
      <c r="C11331" t="s">
        <v>11760</v>
      </c>
      <c r="D11331" t="s">
        <v>11761</v>
      </c>
      <c r="E11331" s="32">
        <f t="shared" si="528"/>
        <v>45664</v>
      </c>
      <c r="F11331" s="51">
        <f t="shared" si="529"/>
        <v>0.75</v>
      </c>
      <c r="G11331" s="33">
        <f t="shared" si="530"/>
        <v>45664.75</v>
      </c>
    </row>
    <row r="11332" spans="1:7" x14ac:dyDescent="0.45">
      <c r="A11332">
        <v>1.4587000000000001</v>
      </c>
      <c r="B11332">
        <v>8.6999999999999993</v>
      </c>
      <c r="C11332" t="s">
        <v>11761</v>
      </c>
      <c r="D11332" t="s">
        <v>11762</v>
      </c>
      <c r="E11332" s="32">
        <f t="shared" ref="E11332:E11395" si="531">DATE(MID(C11332,2,4),MID(C11332,7,2),MID(C11332,10,2))</f>
        <v>45664</v>
      </c>
      <c r="F11332" s="51">
        <f t="shared" ref="F11332:F11395" si="532">TIME(MID(C11332,13,2),MID(C11332,16,2),0)</f>
        <v>0.77083333333333337</v>
      </c>
      <c r="G11332" s="33">
        <f t="shared" ref="G11332:G11395" si="533">E11332+F11332</f>
        <v>45664.770833333336</v>
      </c>
    </row>
    <row r="11333" spans="1:7" x14ac:dyDescent="0.45">
      <c r="A11333">
        <v>1.829</v>
      </c>
      <c r="B11333">
        <v>10.91</v>
      </c>
      <c r="C11333" t="s">
        <v>11762</v>
      </c>
      <c r="D11333" t="s">
        <v>11763</v>
      </c>
      <c r="E11333" s="32">
        <f t="shared" si="531"/>
        <v>45664</v>
      </c>
      <c r="F11333" s="51">
        <f t="shared" si="532"/>
        <v>0.79166666666666663</v>
      </c>
      <c r="G11333" s="33">
        <f t="shared" si="533"/>
        <v>45664.791666666664</v>
      </c>
    </row>
    <row r="11334" spans="1:7" x14ac:dyDescent="0.45">
      <c r="A11334">
        <v>1.9523999999999999</v>
      </c>
      <c r="B11334">
        <v>11.65</v>
      </c>
      <c r="C11334" t="s">
        <v>11763</v>
      </c>
      <c r="D11334" t="s">
        <v>11764</v>
      </c>
      <c r="E11334" s="32">
        <f t="shared" si="531"/>
        <v>45664</v>
      </c>
      <c r="F11334" s="51">
        <f t="shared" si="532"/>
        <v>0.8125</v>
      </c>
      <c r="G11334" s="33">
        <f t="shared" si="533"/>
        <v>45664.8125</v>
      </c>
    </row>
    <row r="11335" spans="1:7" x14ac:dyDescent="0.45">
      <c r="A11335">
        <v>2.5133999999999999</v>
      </c>
      <c r="B11335">
        <v>14.99</v>
      </c>
      <c r="C11335" t="s">
        <v>11764</v>
      </c>
      <c r="D11335" t="s">
        <v>11765</v>
      </c>
      <c r="E11335" s="32">
        <f t="shared" si="531"/>
        <v>45664</v>
      </c>
      <c r="F11335" s="51">
        <f t="shared" si="532"/>
        <v>0.83333333333333337</v>
      </c>
      <c r="G11335" s="33">
        <f t="shared" si="533"/>
        <v>45664.833333333336</v>
      </c>
    </row>
    <row r="11336" spans="1:7" x14ac:dyDescent="0.45">
      <c r="A11336">
        <v>2.85</v>
      </c>
      <c r="B11336">
        <v>17</v>
      </c>
      <c r="C11336" t="s">
        <v>11765</v>
      </c>
      <c r="D11336" t="s">
        <v>11766</v>
      </c>
      <c r="E11336" s="32">
        <f t="shared" si="531"/>
        <v>45664</v>
      </c>
      <c r="F11336" s="51">
        <f t="shared" si="532"/>
        <v>0.85416666666666663</v>
      </c>
      <c r="G11336" s="33">
        <f t="shared" si="533"/>
        <v>45664.854166666664</v>
      </c>
    </row>
    <row r="11337" spans="1:7" x14ac:dyDescent="0.45">
      <c r="A11337">
        <v>1.526</v>
      </c>
      <c r="B11337">
        <v>9.1</v>
      </c>
      <c r="C11337" t="s">
        <v>11766</v>
      </c>
      <c r="D11337" t="s">
        <v>11767</v>
      </c>
      <c r="E11337" s="32">
        <f t="shared" si="531"/>
        <v>45664</v>
      </c>
      <c r="F11337" s="51">
        <f t="shared" si="532"/>
        <v>0.875</v>
      </c>
      <c r="G11337" s="33">
        <f t="shared" si="533"/>
        <v>45664.875</v>
      </c>
    </row>
    <row r="11338" spans="1:7" x14ac:dyDescent="0.45">
      <c r="A11338">
        <v>1.5597000000000001</v>
      </c>
      <c r="B11338">
        <v>9.3000000000000007</v>
      </c>
      <c r="C11338" t="s">
        <v>11767</v>
      </c>
      <c r="D11338" t="s">
        <v>11768</v>
      </c>
      <c r="E11338" s="32">
        <f t="shared" si="531"/>
        <v>45664</v>
      </c>
      <c r="F11338" s="51">
        <f t="shared" si="532"/>
        <v>0.89583333333333337</v>
      </c>
      <c r="G11338" s="33">
        <f t="shared" si="533"/>
        <v>45664.895833333336</v>
      </c>
    </row>
    <row r="11339" spans="1:7" x14ac:dyDescent="0.45">
      <c r="A11339">
        <v>1.1669</v>
      </c>
      <c r="B11339">
        <v>6.96</v>
      </c>
      <c r="C11339" t="s">
        <v>11768</v>
      </c>
      <c r="D11339" t="s">
        <v>11769</v>
      </c>
      <c r="E11339" s="32">
        <f t="shared" si="531"/>
        <v>45664</v>
      </c>
      <c r="F11339" s="51">
        <f t="shared" si="532"/>
        <v>0.91666666666666663</v>
      </c>
      <c r="G11339" s="33">
        <f t="shared" si="533"/>
        <v>45664.916666666664</v>
      </c>
    </row>
    <row r="11340" spans="1:7" x14ac:dyDescent="0.45">
      <c r="A11340">
        <v>1.12E-2</v>
      </c>
      <c r="B11340">
        <v>7.0000000000000007E-2</v>
      </c>
      <c r="C11340" t="s">
        <v>11769</v>
      </c>
      <c r="D11340" t="s">
        <v>11770</v>
      </c>
      <c r="E11340" s="32">
        <f t="shared" si="531"/>
        <v>45664</v>
      </c>
      <c r="F11340" s="51">
        <f t="shared" si="532"/>
        <v>0.9375</v>
      </c>
      <c r="G11340" s="33">
        <f t="shared" si="533"/>
        <v>45664.9375</v>
      </c>
    </row>
    <row r="11341" spans="1:7" x14ac:dyDescent="0.45">
      <c r="A11341">
        <v>0.2581</v>
      </c>
      <c r="B11341">
        <v>1.54</v>
      </c>
      <c r="C11341" t="s">
        <v>11770</v>
      </c>
      <c r="D11341" t="s">
        <v>11771</v>
      </c>
      <c r="E11341" s="32">
        <f t="shared" si="531"/>
        <v>45664</v>
      </c>
      <c r="F11341" s="51">
        <f t="shared" si="532"/>
        <v>0.95833333333333337</v>
      </c>
      <c r="G11341" s="33">
        <f t="shared" si="533"/>
        <v>45664.958333333336</v>
      </c>
    </row>
    <row r="11342" spans="1:7" x14ac:dyDescent="0.45">
      <c r="A11342">
        <v>0.22439999999999999</v>
      </c>
      <c r="B11342">
        <v>1.34</v>
      </c>
      <c r="C11342" t="s">
        <v>11771</v>
      </c>
      <c r="D11342" t="s">
        <v>11772</v>
      </c>
      <c r="E11342" s="32">
        <f t="shared" si="531"/>
        <v>45664</v>
      </c>
      <c r="F11342" s="51">
        <f t="shared" si="532"/>
        <v>0.97916666666666663</v>
      </c>
      <c r="G11342" s="33">
        <f t="shared" si="533"/>
        <v>45664.979166666664</v>
      </c>
    </row>
    <row r="11343" spans="1:7" x14ac:dyDescent="0.45">
      <c r="A11343">
        <v>0</v>
      </c>
      <c r="B11343">
        <v>0</v>
      </c>
      <c r="C11343" t="s">
        <v>11772</v>
      </c>
      <c r="D11343" t="s">
        <v>11773</v>
      </c>
      <c r="E11343" s="32">
        <f t="shared" si="531"/>
        <v>45665</v>
      </c>
      <c r="F11343" s="51">
        <f t="shared" si="532"/>
        <v>0</v>
      </c>
      <c r="G11343" s="33">
        <f t="shared" si="533"/>
        <v>45665</v>
      </c>
    </row>
    <row r="11344" spans="1:7" x14ac:dyDescent="0.45">
      <c r="A11344">
        <v>0</v>
      </c>
      <c r="B11344">
        <v>0</v>
      </c>
      <c r="C11344" t="s">
        <v>11773</v>
      </c>
      <c r="D11344" t="s">
        <v>11774</v>
      </c>
      <c r="E11344" s="32">
        <f t="shared" si="531"/>
        <v>45665</v>
      </c>
      <c r="F11344" s="51">
        <f t="shared" si="532"/>
        <v>2.0833333333333332E-2</v>
      </c>
      <c r="G11344" s="33">
        <f t="shared" si="533"/>
        <v>45665.020833333336</v>
      </c>
    </row>
    <row r="11345" spans="1:7" x14ac:dyDescent="0.45">
      <c r="A11345">
        <v>0</v>
      </c>
      <c r="B11345">
        <v>0</v>
      </c>
      <c r="C11345" t="s">
        <v>11774</v>
      </c>
      <c r="D11345" t="s">
        <v>11775</v>
      </c>
      <c r="E11345" s="32">
        <f t="shared" si="531"/>
        <v>45665</v>
      </c>
      <c r="F11345" s="51">
        <f t="shared" si="532"/>
        <v>4.1666666666666664E-2</v>
      </c>
      <c r="G11345" s="33">
        <f t="shared" si="533"/>
        <v>45665.041666666664</v>
      </c>
    </row>
    <row r="11346" spans="1:7" x14ac:dyDescent="0.45">
      <c r="A11346">
        <v>0</v>
      </c>
      <c r="B11346">
        <v>0</v>
      </c>
      <c r="C11346" t="s">
        <v>11775</v>
      </c>
      <c r="D11346" t="s">
        <v>11776</v>
      </c>
      <c r="E11346" s="32">
        <f t="shared" si="531"/>
        <v>45665</v>
      </c>
      <c r="F11346" s="51">
        <f t="shared" si="532"/>
        <v>6.25E-2</v>
      </c>
      <c r="G11346" s="33">
        <f t="shared" si="533"/>
        <v>45665.0625</v>
      </c>
    </row>
    <row r="11347" spans="1:7" x14ac:dyDescent="0.45">
      <c r="A11347">
        <v>0</v>
      </c>
      <c r="B11347">
        <v>0</v>
      </c>
      <c r="C11347" t="s">
        <v>11776</v>
      </c>
      <c r="D11347" t="s">
        <v>11777</v>
      </c>
      <c r="E11347" s="32">
        <f t="shared" si="531"/>
        <v>45665</v>
      </c>
      <c r="F11347" s="51">
        <f t="shared" si="532"/>
        <v>8.3333333333333329E-2</v>
      </c>
      <c r="G11347" s="33">
        <f t="shared" si="533"/>
        <v>45665.083333333336</v>
      </c>
    </row>
    <row r="11348" spans="1:7" x14ac:dyDescent="0.45">
      <c r="A11348">
        <v>0</v>
      </c>
      <c r="B11348">
        <v>0</v>
      </c>
      <c r="C11348" t="s">
        <v>11777</v>
      </c>
      <c r="D11348" t="s">
        <v>11778</v>
      </c>
      <c r="E11348" s="32">
        <f t="shared" si="531"/>
        <v>45665</v>
      </c>
      <c r="F11348" s="51">
        <f t="shared" si="532"/>
        <v>0.10416666666666667</v>
      </c>
      <c r="G11348" s="33">
        <f t="shared" si="533"/>
        <v>45665.104166666664</v>
      </c>
    </row>
    <row r="11349" spans="1:7" x14ac:dyDescent="0.45">
      <c r="A11349">
        <v>0</v>
      </c>
      <c r="B11349">
        <v>0</v>
      </c>
      <c r="C11349" t="s">
        <v>11778</v>
      </c>
      <c r="D11349" t="s">
        <v>11779</v>
      </c>
      <c r="E11349" s="32">
        <f t="shared" si="531"/>
        <v>45665</v>
      </c>
      <c r="F11349" s="51">
        <f t="shared" si="532"/>
        <v>0.125</v>
      </c>
      <c r="G11349" s="33">
        <f t="shared" si="533"/>
        <v>45665.125</v>
      </c>
    </row>
    <row r="11350" spans="1:7" x14ac:dyDescent="0.45">
      <c r="A11350">
        <v>0</v>
      </c>
      <c r="B11350">
        <v>0</v>
      </c>
      <c r="C11350" t="s">
        <v>11779</v>
      </c>
      <c r="D11350" t="s">
        <v>11780</v>
      </c>
      <c r="E11350" s="32">
        <f t="shared" si="531"/>
        <v>45665</v>
      </c>
      <c r="F11350" s="51">
        <f t="shared" si="532"/>
        <v>0.14583333333333334</v>
      </c>
      <c r="G11350" s="33">
        <f t="shared" si="533"/>
        <v>45665.145833333336</v>
      </c>
    </row>
    <row r="11351" spans="1:7" x14ac:dyDescent="0.45">
      <c r="A11351">
        <v>0</v>
      </c>
      <c r="B11351">
        <v>0</v>
      </c>
      <c r="C11351" t="s">
        <v>11780</v>
      </c>
      <c r="D11351" t="s">
        <v>11781</v>
      </c>
      <c r="E11351" s="32">
        <f t="shared" si="531"/>
        <v>45665</v>
      </c>
      <c r="F11351" s="51">
        <f t="shared" si="532"/>
        <v>0.16666666666666666</v>
      </c>
      <c r="G11351" s="33">
        <f t="shared" si="533"/>
        <v>45665.166666666664</v>
      </c>
    </row>
    <row r="11352" spans="1:7" x14ac:dyDescent="0.45">
      <c r="A11352">
        <v>0</v>
      </c>
      <c r="B11352">
        <v>0</v>
      </c>
      <c r="C11352" t="s">
        <v>11781</v>
      </c>
      <c r="D11352" t="s">
        <v>11782</v>
      </c>
      <c r="E11352" s="32">
        <f t="shared" si="531"/>
        <v>45665</v>
      </c>
      <c r="F11352" s="51">
        <f t="shared" si="532"/>
        <v>0.1875</v>
      </c>
      <c r="G11352" s="33">
        <f t="shared" si="533"/>
        <v>45665.1875</v>
      </c>
    </row>
    <row r="11353" spans="1:7" x14ac:dyDescent="0.45">
      <c r="A11353">
        <v>1.5932999999999999</v>
      </c>
      <c r="B11353">
        <v>9.51</v>
      </c>
      <c r="C11353" t="s">
        <v>11782</v>
      </c>
      <c r="D11353" t="s">
        <v>11783</v>
      </c>
      <c r="E11353" s="32">
        <f t="shared" si="531"/>
        <v>45665</v>
      </c>
      <c r="F11353" s="51">
        <f t="shared" si="532"/>
        <v>0.20833333333333334</v>
      </c>
      <c r="G11353" s="33">
        <f t="shared" si="533"/>
        <v>45665.208333333336</v>
      </c>
    </row>
    <row r="11354" spans="1:7" x14ac:dyDescent="0.45">
      <c r="A11354">
        <v>2.1318999999999999</v>
      </c>
      <c r="B11354">
        <v>12.72</v>
      </c>
      <c r="C11354" t="s">
        <v>11783</v>
      </c>
      <c r="D11354" t="s">
        <v>11784</v>
      </c>
      <c r="E11354" s="32">
        <f t="shared" si="531"/>
        <v>45665</v>
      </c>
      <c r="F11354" s="51">
        <f t="shared" si="532"/>
        <v>0.22916666666666666</v>
      </c>
      <c r="G11354" s="33">
        <f t="shared" si="533"/>
        <v>45665.229166666664</v>
      </c>
    </row>
    <row r="11355" spans="1:7" x14ac:dyDescent="0.45">
      <c r="A11355">
        <v>1.2566999999999999</v>
      </c>
      <c r="B11355">
        <v>7.5</v>
      </c>
      <c r="C11355" t="s">
        <v>11784</v>
      </c>
      <c r="D11355" t="s">
        <v>11785</v>
      </c>
      <c r="E11355" s="32">
        <f t="shared" si="531"/>
        <v>45665</v>
      </c>
      <c r="F11355" s="51">
        <f t="shared" si="532"/>
        <v>0.25</v>
      </c>
      <c r="G11355" s="33">
        <f t="shared" si="533"/>
        <v>45665.25</v>
      </c>
    </row>
    <row r="11356" spans="1:7" x14ac:dyDescent="0.45">
      <c r="A11356">
        <v>1.2343</v>
      </c>
      <c r="B11356">
        <v>7.36</v>
      </c>
      <c r="C11356" t="s">
        <v>11785</v>
      </c>
      <c r="D11356" t="s">
        <v>11786</v>
      </c>
      <c r="E11356" s="32">
        <f t="shared" si="531"/>
        <v>45665</v>
      </c>
      <c r="F11356" s="51">
        <f t="shared" si="532"/>
        <v>0.27083333333333331</v>
      </c>
      <c r="G11356" s="33">
        <f t="shared" si="533"/>
        <v>45665.270833333336</v>
      </c>
    </row>
    <row r="11357" spans="1:7" x14ac:dyDescent="0.45">
      <c r="A11357">
        <v>1.2005999999999999</v>
      </c>
      <c r="B11357">
        <v>7.16</v>
      </c>
      <c r="C11357" t="s">
        <v>11786</v>
      </c>
      <c r="D11357" t="s">
        <v>11787</v>
      </c>
      <c r="E11357" s="32">
        <f t="shared" si="531"/>
        <v>45665</v>
      </c>
      <c r="F11357" s="51">
        <f t="shared" si="532"/>
        <v>0.29166666666666669</v>
      </c>
      <c r="G11357" s="33">
        <f t="shared" si="533"/>
        <v>45665.291666666664</v>
      </c>
    </row>
    <row r="11358" spans="1:7" x14ac:dyDescent="0.45">
      <c r="A11358">
        <v>3.3437000000000001</v>
      </c>
      <c r="B11358">
        <v>19.95</v>
      </c>
      <c r="C11358" t="s">
        <v>11787</v>
      </c>
      <c r="D11358" t="s">
        <v>11788</v>
      </c>
      <c r="E11358" s="32">
        <f t="shared" si="531"/>
        <v>45665</v>
      </c>
      <c r="F11358" s="51">
        <f t="shared" si="532"/>
        <v>0.3125</v>
      </c>
      <c r="G11358" s="33">
        <f t="shared" si="533"/>
        <v>45665.3125</v>
      </c>
    </row>
    <row r="11359" spans="1:7" x14ac:dyDescent="0.45">
      <c r="A11359">
        <v>1.2791999999999999</v>
      </c>
      <c r="B11359">
        <v>7.63</v>
      </c>
      <c r="C11359" t="s">
        <v>11788</v>
      </c>
      <c r="D11359" t="s">
        <v>11789</v>
      </c>
      <c r="E11359" s="32">
        <f t="shared" si="531"/>
        <v>45665</v>
      </c>
      <c r="F11359" s="51">
        <f t="shared" si="532"/>
        <v>0.33333333333333331</v>
      </c>
      <c r="G11359" s="33">
        <f t="shared" si="533"/>
        <v>45665.333333333336</v>
      </c>
    </row>
    <row r="11360" spans="1:7" x14ac:dyDescent="0.45">
      <c r="A11360">
        <v>1.4699</v>
      </c>
      <c r="B11360">
        <v>8.77</v>
      </c>
      <c r="C11360" t="s">
        <v>11789</v>
      </c>
      <c r="D11360" t="s">
        <v>11790</v>
      </c>
      <c r="E11360" s="32">
        <f t="shared" si="531"/>
        <v>45665</v>
      </c>
      <c r="F11360" s="51">
        <f t="shared" si="532"/>
        <v>0.35416666666666669</v>
      </c>
      <c r="G11360" s="33">
        <f t="shared" si="533"/>
        <v>45665.354166666664</v>
      </c>
    </row>
    <row r="11361" spans="1:7" x14ac:dyDescent="0.45">
      <c r="A11361">
        <v>2.4123999999999999</v>
      </c>
      <c r="B11361">
        <v>14.39</v>
      </c>
      <c r="C11361" t="s">
        <v>11790</v>
      </c>
      <c r="D11361" t="s">
        <v>11791</v>
      </c>
      <c r="E11361" s="32">
        <f t="shared" si="531"/>
        <v>45665</v>
      </c>
      <c r="F11361" s="51">
        <f t="shared" si="532"/>
        <v>0.375</v>
      </c>
      <c r="G11361" s="33">
        <f t="shared" si="533"/>
        <v>45665.375</v>
      </c>
    </row>
    <row r="11362" spans="1:7" x14ac:dyDescent="0.45">
      <c r="A11362">
        <v>1.526</v>
      </c>
      <c r="B11362">
        <v>9.1</v>
      </c>
      <c r="C11362" t="s">
        <v>11791</v>
      </c>
      <c r="D11362" t="s">
        <v>11792</v>
      </c>
      <c r="E11362" s="32">
        <f t="shared" si="531"/>
        <v>45665</v>
      </c>
      <c r="F11362" s="51">
        <f t="shared" si="532"/>
        <v>0.39583333333333331</v>
      </c>
      <c r="G11362" s="33">
        <f t="shared" si="533"/>
        <v>45665.395833333336</v>
      </c>
    </row>
    <row r="11363" spans="1:7" x14ac:dyDescent="0.45">
      <c r="A11363">
        <v>4.1180000000000003</v>
      </c>
      <c r="B11363">
        <v>24.57</v>
      </c>
      <c r="C11363" t="s">
        <v>11792</v>
      </c>
      <c r="D11363" t="s">
        <v>11793</v>
      </c>
      <c r="E11363" s="32">
        <f t="shared" si="531"/>
        <v>45665</v>
      </c>
      <c r="F11363" s="51">
        <f t="shared" si="532"/>
        <v>0.41666666666666669</v>
      </c>
      <c r="G11363" s="33">
        <f t="shared" si="533"/>
        <v>45665.416666666664</v>
      </c>
    </row>
    <row r="11364" spans="1:7" x14ac:dyDescent="0.45">
      <c r="A11364">
        <v>3.1867000000000001</v>
      </c>
      <c r="B11364">
        <v>19.010000000000002</v>
      </c>
      <c r="C11364" t="s">
        <v>11793</v>
      </c>
      <c r="D11364" t="s">
        <v>11794</v>
      </c>
      <c r="E11364" s="32">
        <f t="shared" si="531"/>
        <v>45665</v>
      </c>
      <c r="F11364" s="51">
        <f t="shared" si="532"/>
        <v>0.4375</v>
      </c>
      <c r="G11364" s="33">
        <f t="shared" si="533"/>
        <v>45665.4375</v>
      </c>
    </row>
    <row r="11365" spans="1:7" x14ac:dyDescent="0.45">
      <c r="A11365">
        <v>1.8737999999999999</v>
      </c>
      <c r="B11365">
        <v>11.18</v>
      </c>
      <c r="C11365" t="s">
        <v>11794</v>
      </c>
      <c r="D11365" t="s">
        <v>11795</v>
      </c>
      <c r="E11365" s="32">
        <f t="shared" si="531"/>
        <v>45665</v>
      </c>
      <c r="F11365" s="51">
        <f t="shared" si="532"/>
        <v>0.45833333333333331</v>
      </c>
      <c r="G11365" s="33">
        <f t="shared" si="533"/>
        <v>45665.458333333336</v>
      </c>
    </row>
    <row r="11366" spans="1:7" x14ac:dyDescent="0.45">
      <c r="A11366">
        <v>1.2005999999999999</v>
      </c>
      <c r="B11366">
        <v>7.16</v>
      </c>
      <c r="C11366" t="s">
        <v>11795</v>
      </c>
      <c r="D11366" t="s">
        <v>11796</v>
      </c>
      <c r="E11366" s="32">
        <f t="shared" si="531"/>
        <v>45665</v>
      </c>
      <c r="F11366" s="51">
        <f t="shared" si="532"/>
        <v>0.47916666666666669</v>
      </c>
      <c r="G11366" s="33">
        <f t="shared" si="533"/>
        <v>45665.479166666664</v>
      </c>
    </row>
    <row r="11367" spans="1:7" x14ac:dyDescent="0.45">
      <c r="A11367">
        <v>2.0308999999999999</v>
      </c>
      <c r="B11367">
        <v>12.12</v>
      </c>
      <c r="C11367" t="s">
        <v>11796</v>
      </c>
      <c r="D11367" t="s">
        <v>11797</v>
      </c>
      <c r="E11367" s="32">
        <f t="shared" si="531"/>
        <v>45665</v>
      </c>
      <c r="F11367" s="51">
        <f t="shared" si="532"/>
        <v>0.5</v>
      </c>
      <c r="G11367" s="33">
        <f t="shared" si="533"/>
        <v>45665.5</v>
      </c>
    </row>
    <row r="11368" spans="1:7" x14ac:dyDescent="0.45">
      <c r="A11368">
        <v>1.9523999999999999</v>
      </c>
      <c r="B11368">
        <v>11.65</v>
      </c>
      <c r="C11368" t="s">
        <v>11797</v>
      </c>
      <c r="D11368" t="s">
        <v>11798</v>
      </c>
      <c r="E11368" s="32">
        <f t="shared" si="531"/>
        <v>45665</v>
      </c>
      <c r="F11368" s="51">
        <f t="shared" si="532"/>
        <v>0.52083333333333337</v>
      </c>
      <c r="G11368" s="33">
        <f t="shared" si="533"/>
        <v>45665.520833333336</v>
      </c>
    </row>
    <row r="11369" spans="1:7" x14ac:dyDescent="0.45">
      <c r="A11369">
        <v>1.2230000000000001</v>
      </c>
      <c r="B11369">
        <v>7.3</v>
      </c>
      <c r="C11369" t="s">
        <v>11798</v>
      </c>
      <c r="D11369" t="s">
        <v>11799</v>
      </c>
      <c r="E11369" s="32">
        <f t="shared" si="531"/>
        <v>45665</v>
      </c>
      <c r="F11369" s="51">
        <f t="shared" si="532"/>
        <v>0.54166666666666663</v>
      </c>
      <c r="G11369" s="33">
        <f t="shared" si="533"/>
        <v>45665.541666666664</v>
      </c>
    </row>
    <row r="11370" spans="1:7" x14ac:dyDescent="0.45">
      <c r="A11370">
        <v>1.526</v>
      </c>
      <c r="B11370">
        <v>9.1</v>
      </c>
      <c r="C11370" t="s">
        <v>11799</v>
      </c>
      <c r="D11370" t="s">
        <v>11800</v>
      </c>
      <c r="E11370" s="32">
        <f t="shared" si="531"/>
        <v>45665</v>
      </c>
      <c r="F11370" s="51">
        <f t="shared" si="532"/>
        <v>0.5625</v>
      </c>
      <c r="G11370" s="33">
        <f t="shared" si="533"/>
        <v>45665.5625</v>
      </c>
    </row>
    <row r="11371" spans="1:7" x14ac:dyDescent="0.45">
      <c r="A11371">
        <v>1.6831</v>
      </c>
      <c r="B11371">
        <v>10.039999999999999</v>
      </c>
      <c r="C11371" t="s">
        <v>11800</v>
      </c>
      <c r="D11371" t="s">
        <v>11801</v>
      </c>
      <c r="E11371" s="32">
        <f t="shared" si="531"/>
        <v>45665</v>
      </c>
      <c r="F11371" s="51">
        <f t="shared" si="532"/>
        <v>0.58333333333333337</v>
      </c>
      <c r="G11371" s="33">
        <f t="shared" si="533"/>
        <v>45665.583333333336</v>
      </c>
    </row>
    <row r="11372" spans="1:7" x14ac:dyDescent="0.45">
      <c r="A11372">
        <v>1.627</v>
      </c>
      <c r="B11372">
        <v>9.7100000000000009</v>
      </c>
      <c r="C11372" t="s">
        <v>11801</v>
      </c>
      <c r="D11372" t="s">
        <v>11802</v>
      </c>
      <c r="E11372" s="32">
        <f t="shared" si="531"/>
        <v>45665</v>
      </c>
      <c r="F11372" s="51">
        <f t="shared" si="532"/>
        <v>0.60416666666666663</v>
      </c>
      <c r="G11372" s="33">
        <f t="shared" si="533"/>
        <v>45665.604166666664</v>
      </c>
    </row>
    <row r="11373" spans="1:7" x14ac:dyDescent="0.45">
      <c r="A11373">
        <v>1.6046</v>
      </c>
      <c r="B11373">
        <v>9.57</v>
      </c>
      <c r="C11373" t="s">
        <v>11802</v>
      </c>
      <c r="D11373" t="s">
        <v>11803</v>
      </c>
      <c r="E11373" s="32">
        <f t="shared" si="531"/>
        <v>45665</v>
      </c>
      <c r="F11373" s="51">
        <f t="shared" si="532"/>
        <v>0.625</v>
      </c>
      <c r="G11373" s="33">
        <f t="shared" si="533"/>
        <v>45665.625</v>
      </c>
    </row>
    <row r="11374" spans="1:7" x14ac:dyDescent="0.45">
      <c r="A11374">
        <v>1.4923</v>
      </c>
      <c r="B11374">
        <v>8.9</v>
      </c>
      <c r="C11374" t="s">
        <v>11803</v>
      </c>
      <c r="D11374" t="s">
        <v>11804</v>
      </c>
      <c r="E11374" s="32">
        <f t="shared" si="531"/>
        <v>45665</v>
      </c>
      <c r="F11374" s="51">
        <f t="shared" si="532"/>
        <v>0.64583333333333337</v>
      </c>
      <c r="G11374" s="33">
        <f t="shared" si="533"/>
        <v>45665.645833333336</v>
      </c>
    </row>
    <row r="11375" spans="1:7" x14ac:dyDescent="0.45">
      <c r="A11375">
        <v>1.5932999999999999</v>
      </c>
      <c r="B11375">
        <v>9.51</v>
      </c>
      <c r="C11375" t="s">
        <v>11804</v>
      </c>
      <c r="D11375" t="s">
        <v>11805</v>
      </c>
      <c r="E11375" s="32">
        <f t="shared" si="531"/>
        <v>45665</v>
      </c>
      <c r="F11375" s="51">
        <f t="shared" si="532"/>
        <v>0.66666666666666663</v>
      </c>
      <c r="G11375" s="33">
        <f t="shared" si="533"/>
        <v>45665.666666666664</v>
      </c>
    </row>
    <row r="11376" spans="1:7" x14ac:dyDescent="0.45">
      <c r="A11376">
        <v>1.3801000000000001</v>
      </c>
      <c r="B11376">
        <v>8.23</v>
      </c>
      <c r="C11376" t="s">
        <v>11805</v>
      </c>
      <c r="D11376" t="s">
        <v>11806</v>
      </c>
      <c r="E11376" s="32">
        <f t="shared" si="531"/>
        <v>45665</v>
      </c>
      <c r="F11376" s="51">
        <f t="shared" si="532"/>
        <v>0.6875</v>
      </c>
      <c r="G11376" s="33">
        <f t="shared" si="533"/>
        <v>45665.6875</v>
      </c>
    </row>
    <row r="11377" spans="1:7" x14ac:dyDescent="0.45">
      <c r="A11377">
        <v>2.3001999999999998</v>
      </c>
      <c r="B11377">
        <v>13.72</v>
      </c>
      <c r="C11377" t="s">
        <v>11806</v>
      </c>
      <c r="D11377" t="s">
        <v>11807</v>
      </c>
      <c r="E11377" s="32">
        <f t="shared" si="531"/>
        <v>45665</v>
      </c>
      <c r="F11377" s="51">
        <f t="shared" si="532"/>
        <v>0.70833333333333337</v>
      </c>
      <c r="G11377" s="33">
        <f t="shared" si="533"/>
        <v>45665.708333333336</v>
      </c>
    </row>
    <row r="11378" spans="1:7" x14ac:dyDescent="0.45">
      <c r="A11378">
        <v>0.76300000000000001</v>
      </c>
      <c r="B11378">
        <v>4.55</v>
      </c>
      <c r="C11378" t="s">
        <v>11807</v>
      </c>
      <c r="D11378" t="s">
        <v>11808</v>
      </c>
      <c r="E11378" s="32">
        <f t="shared" si="531"/>
        <v>45665</v>
      </c>
      <c r="F11378" s="51">
        <f t="shared" si="532"/>
        <v>0.72916666666666663</v>
      </c>
      <c r="G11378" s="33">
        <f t="shared" si="533"/>
        <v>45665.729166666664</v>
      </c>
    </row>
    <row r="11379" spans="1:7" x14ac:dyDescent="0.45">
      <c r="A11379">
        <v>0.8528</v>
      </c>
      <c r="B11379">
        <v>5.09</v>
      </c>
      <c r="C11379" t="s">
        <v>11808</v>
      </c>
      <c r="D11379" t="s">
        <v>11809</v>
      </c>
      <c r="E11379" s="32">
        <f t="shared" si="531"/>
        <v>45665</v>
      </c>
      <c r="F11379" s="51">
        <f t="shared" si="532"/>
        <v>0.75</v>
      </c>
      <c r="G11379" s="33">
        <f t="shared" si="533"/>
        <v>45665.75</v>
      </c>
    </row>
    <row r="11380" spans="1:7" x14ac:dyDescent="0.45">
      <c r="A11380">
        <v>0.48249999999999998</v>
      </c>
      <c r="B11380">
        <v>2.88</v>
      </c>
      <c r="C11380" t="s">
        <v>11809</v>
      </c>
      <c r="D11380" t="s">
        <v>11810</v>
      </c>
      <c r="E11380" s="32">
        <f t="shared" si="531"/>
        <v>45665</v>
      </c>
      <c r="F11380" s="51">
        <f t="shared" si="532"/>
        <v>0.77083333333333337</v>
      </c>
      <c r="G11380" s="33">
        <f t="shared" si="533"/>
        <v>45665.770833333336</v>
      </c>
    </row>
    <row r="11381" spans="1:7" x14ac:dyDescent="0.45">
      <c r="A11381">
        <v>0.46</v>
      </c>
      <c r="B11381">
        <v>2.74</v>
      </c>
      <c r="C11381" t="s">
        <v>11810</v>
      </c>
      <c r="D11381" t="s">
        <v>11811</v>
      </c>
      <c r="E11381" s="32">
        <f t="shared" si="531"/>
        <v>45665</v>
      </c>
      <c r="F11381" s="51">
        <f t="shared" si="532"/>
        <v>0.79166666666666663</v>
      </c>
      <c r="G11381" s="33">
        <f t="shared" si="533"/>
        <v>45665.791666666664</v>
      </c>
    </row>
    <row r="11382" spans="1:7" x14ac:dyDescent="0.45">
      <c r="A11382">
        <v>0.49370000000000003</v>
      </c>
      <c r="B11382">
        <v>2.95</v>
      </c>
      <c r="C11382" t="s">
        <v>11811</v>
      </c>
      <c r="D11382" t="s">
        <v>11812</v>
      </c>
      <c r="E11382" s="32">
        <f t="shared" si="531"/>
        <v>45665</v>
      </c>
      <c r="F11382" s="51">
        <f t="shared" si="532"/>
        <v>0.8125</v>
      </c>
      <c r="G11382" s="33">
        <f t="shared" si="533"/>
        <v>45665.8125</v>
      </c>
    </row>
    <row r="11383" spans="1:7" x14ac:dyDescent="0.45">
      <c r="A11383">
        <v>3.5345</v>
      </c>
      <c r="B11383">
        <v>21.09</v>
      </c>
      <c r="C11383" t="s">
        <v>11812</v>
      </c>
      <c r="D11383" t="s">
        <v>11813</v>
      </c>
      <c r="E11383" s="32">
        <f t="shared" si="531"/>
        <v>45665</v>
      </c>
      <c r="F11383" s="51">
        <f t="shared" si="532"/>
        <v>0.83333333333333337</v>
      </c>
      <c r="G11383" s="33">
        <f t="shared" si="533"/>
        <v>45665.833333333336</v>
      </c>
    </row>
    <row r="11384" spans="1:7" x14ac:dyDescent="0.45">
      <c r="A11384">
        <v>2.39</v>
      </c>
      <c r="B11384">
        <v>14.26</v>
      </c>
      <c r="C11384" t="s">
        <v>11813</v>
      </c>
      <c r="D11384" t="s">
        <v>11814</v>
      </c>
      <c r="E11384" s="32">
        <f t="shared" si="531"/>
        <v>45665</v>
      </c>
      <c r="F11384" s="51">
        <f t="shared" si="532"/>
        <v>0.85416666666666663</v>
      </c>
      <c r="G11384" s="33">
        <f t="shared" si="533"/>
        <v>45665.854166666664</v>
      </c>
    </row>
    <row r="11385" spans="1:7" x14ac:dyDescent="0.45">
      <c r="A11385">
        <v>1.8177000000000001</v>
      </c>
      <c r="B11385">
        <v>10.84</v>
      </c>
      <c r="C11385" t="s">
        <v>11814</v>
      </c>
      <c r="D11385" t="s">
        <v>11815</v>
      </c>
      <c r="E11385" s="32">
        <f t="shared" si="531"/>
        <v>45665</v>
      </c>
      <c r="F11385" s="51">
        <f t="shared" si="532"/>
        <v>0.875</v>
      </c>
      <c r="G11385" s="33">
        <f t="shared" si="533"/>
        <v>45665.875</v>
      </c>
    </row>
    <row r="11386" spans="1:7" x14ac:dyDescent="0.45">
      <c r="A11386">
        <v>0.57230000000000003</v>
      </c>
      <c r="B11386">
        <v>3.41</v>
      </c>
      <c r="C11386" t="s">
        <v>11815</v>
      </c>
      <c r="D11386" t="s">
        <v>11816</v>
      </c>
      <c r="E11386" s="32">
        <f t="shared" si="531"/>
        <v>45665</v>
      </c>
      <c r="F11386" s="51">
        <f t="shared" si="532"/>
        <v>0.89583333333333337</v>
      </c>
      <c r="G11386" s="33">
        <f t="shared" si="533"/>
        <v>45665.895833333336</v>
      </c>
    </row>
    <row r="11387" spans="1:7" x14ac:dyDescent="0.45">
      <c r="A11387">
        <v>0.35909999999999997</v>
      </c>
      <c r="B11387">
        <v>2.14</v>
      </c>
      <c r="C11387" t="s">
        <v>11816</v>
      </c>
      <c r="D11387" t="s">
        <v>11817</v>
      </c>
      <c r="E11387" s="32">
        <f t="shared" si="531"/>
        <v>45665</v>
      </c>
      <c r="F11387" s="51">
        <f t="shared" si="532"/>
        <v>0.91666666666666663</v>
      </c>
      <c r="G11387" s="33">
        <f t="shared" si="533"/>
        <v>45665.916666666664</v>
      </c>
    </row>
    <row r="11388" spans="1:7" x14ac:dyDescent="0.45">
      <c r="A11388">
        <v>0</v>
      </c>
      <c r="B11388">
        <v>0</v>
      </c>
      <c r="C11388" t="s">
        <v>11817</v>
      </c>
      <c r="D11388" t="s">
        <v>11818</v>
      </c>
      <c r="E11388" s="32">
        <f t="shared" si="531"/>
        <v>45665</v>
      </c>
      <c r="F11388" s="51">
        <f t="shared" si="532"/>
        <v>0.9375</v>
      </c>
      <c r="G11388" s="33">
        <f t="shared" si="533"/>
        <v>45665.9375</v>
      </c>
    </row>
    <row r="11389" spans="1:7" x14ac:dyDescent="0.45">
      <c r="A11389">
        <v>0</v>
      </c>
      <c r="B11389">
        <v>0</v>
      </c>
      <c r="C11389" t="s">
        <v>11818</v>
      </c>
      <c r="D11389" t="s">
        <v>11819</v>
      </c>
      <c r="E11389" s="32">
        <f t="shared" si="531"/>
        <v>45665</v>
      </c>
      <c r="F11389" s="51">
        <f t="shared" si="532"/>
        <v>0.95833333333333337</v>
      </c>
      <c r="G11389" s="33">
        <f t="shared" si="533"/>
        <v>45665.958333333336</v>
      </c>
    </row>
    <row r="11390" spans="1:7" x14ac:dyDescent="0.45">
      <c r="A11390">
        <v>0</v>
      </c>
      <c r="B11390">
        <v>0</v>
      </c>
      <c r="C11390" t="s">
        <v>11819</v>
      </c>
      <c r="D11390" t="s">
        <v>11820</v>
      </c>
      <c r="E11390" s="32">
        <f t="shared" si="531"/>
        <v>45665</v>
      </c>
      <c r="F11390" s="51">
        <f t="shared" si="532"/>
        <v>0.97916666666666663</v>
      </c>
      <c r="G11390" s="33">
        <f t="shared" si="533"/>
        <v>45665.979166666664</v>
      </c>
    </row>
    <row r="11391" spans="1:7" x14ac:dyDescent="0.45">
      <c r="A11391">
        <v>0</v>
      </c>
      <c r="B11391">
        <v>0</v>
      </c>
      <c r="C11391" t="s">
        <v>11820</v>
      </c>
      <c r="D11391" t="s">
        <v>11821</v>
      </c>
      <c r="E11391" s="32">
        <f t="shared" si="531"/>
        <v>45666</v>
      </c>
      <c r="F11391" s="51">
        <f t="shared" si="532"/>
        <v>0</v>
      </c>
      <c r="G11391" s="33">
        <f t="shared" si="533"/>
        <v>45666</v>
      </c>
    </row>
    <row r="11392" spans="1:7" x14ac:dyDescent="0.45">
      <c r="A11392">
        <v>0</v>
      </c>
      <c r="B11392">
        <v>0</v>
      </c>
      <c r="C11392" t="s">
        <v>11821</v>
      </c>
      <c r="D11392" t="s">
        <v>11822</v>
      </c>
      <c r="E11392" s="32">
        <f t="shared" si="531"/>
        <v>45666</v>
      </c>
      <c r="F11392" s="51">
        <f t="shared" si="532"/>
        <v>2.0833333333333332E-2</v>
      </c>
      <c r="G11392" s="33">
        <f t="shared" si="533"/>
        <v>45666.020833333336</v>
      </c>
    </row>
    <row r="11393" spans="1:7" x14ac:dyDescent="0.45">
      <c r="A11393">
        <v>0.2581</v>
      </c>
      <c r="B11393">
        <v>1.54</v>
      </c>
      <c r="C11393" t="s">
        <v>11822</v>
      </c>
      <c r="D11393" t="s">
        <v>11823</v>
      </c>
      <c r="E11393" s="32">
        <f t="shared" si="531"/>
        <v>45666</v>
      </c>
      <c r="F11393" s="51">
        <f t="shared" si="532"/>
        <v>4.1666666666666664E-2</v>
      </c>
      <c r="G11393" s="33">
        <f t="shared" si="533"/>
        <v>45666.041666666664</v>
      </c>
    </row>
    <row r="11394" spans="1:7" x14ac:dyDescent="0.45">
      <c r="A11394">
        <v>0.35909999999999997</v>
      </c>
      <c r="B11394">
        <v>2.14</v>
      </c>
      <c r="C11394" t="s">
        <v>11823</v>
      </c>
      <c r="D11394" t="s">
        <v>11824</v>
      </c>
      <c r="E11394" s="32">
        <f t="shared" si="531"/>
        <v>45666</v>
      </c>
      <c r="F11394" s="51">
        <f t="shared" si="532"/>
        <v>6.25E-2</v>
      </c>
      <c r="G11394" s="33">
        <f t="shared" si="533"/>
        <v>45666.0625</v>
      </c>
    </row>
    <row r="11395" spans="1:7" x14ac:dyDescent="0.45">
      <c r="A11395">
        <v>0.37030000000000002</v>
      </c>
      <c r="B11395">
        <v>2.21</v>
      </c>
      <c r="C11395" t="s">
        <v>11824</v>
      </c>
      <c r="D11395" t="s">
        <v>11825</v>
      </c>
      <c r="E11395" s="32">
        <f t="shared" si="531"/>
        <v>45666</v>
      </c>
      <c r="F11395" s="51">
        <f t="shared" si="532"/>
        <v>8.3333333333333329E-2</v>
      </c>
      <c r="G11395" s="33">
        <f t="shared" si="533"/>
        <v>45666.083333333336</v>
      </c>
    </row>
    <row r="11396" spans="1:7" x14ac:dyDescent="0.45">
      <c r="A11396">
        <v>1.3240000000000001</v>
      </c>
      <c r="B11396">
        <v>7.9</v>
      </c>
      <c r="C11396" t="s">
        <v>11825</v>
      </c>
      <c r="D11396" t="s">
        <v>11826</v>
      </c>
      <c r="E11396" s="32">
        <f t="shared" ref="E11396:E11459" si="534">DATE(MID(C11396,2,4),MID(C11396,7,2),MID(C11396,10,2))</f>
        <v>45666</v>
      </c>
      <c r="F11396" s="51">
        <f t="shared" ref="F11396:F11459" si="535">TIME(MID(C11396,13,2),MID(C11396,16,2),0)</f>
        <v>0.10416666666666667</v>
      </c>
      <c r="G11396" s="33">
        <f t="shared" ref="G11396:G11459" si="536">E11396+F11396</f>
        <v>45666.104166666664</v>
      </c>
    </row>
    <row r="11397" spans="1:7" x14ac:dyDescent="0.45">
      <c r="A11397">
        <v>1.0435000000000001</v>
      </c>
      <c r="B11397">
        <v>6.23</v>
      </c>
      <c r="C11397" t="s">
        <v>11826</v>
      </c>
      <c r="D11397" t="s">
        <v>11827</v>
      </c>
      <c r="E11397" s="32">
        <f t="shared" si="534"/>
        <v>45666</v>
      </c>
      <c r="F11397" s="51">
        <f t="shared" si="535"/>
        <v>0.125</v>
      </c>
      <c r="G11397" s="33">
        <f t="shared" si="536"/>
        <v>45666.125</v>
      </c>
    </row>
    <row r="11398" spans="1:7" x14ac:dyDescent="0.45">
      <c r="A11398">
        <v>0.37030000000000002</v>
      </c>
      <c r="B11398">
        <v>2.21</v>
      </c>
      <c r="C11398" t="s">
        <v>11827</v>
      </c>
      <c r="D11398" t="s">
        <v>11828</v>
      </c>
      <c r="E11398" s="32">
        <f t="shared" si="534"/>
        <v>45666</v>
      </c>
      <c r="F11398" s="51">
        <f t="shared" si="535"/>
        <v>0.14583333333333334</v>
      </c>
      <c r="G11398" s="33">
        <f t="shared" si="536"/>
        <v>45666.145833333336</v>
      </c>
    </row>
    <row r="11399" spans="1:7" x14ac:dyDescent="0.45">
      <c r="A11399">
        <v>1.4587000000000001</v>
      </c>
      <c r="B11399">
        <v>8.6999999999999993</v>
      </c>
      <c r="C11399" t="s">
        <v>11828</v>
      </c>
      <c r="D11399" t="s">
        <v>11829</v>
      </c>
      <c r="E11399" s="32">
        <f t="shared" si="534"/>
        <v>45666</v>
      </c>
      <c r="F11399" s="51">
        <f t="shared" si="535"/>
        <v>0.16666666666666666</v>
      </c>
      <c r="G11399" s="33">
        <f t="shared" si="536"/>
        <v>45666.166666666664</v>
      </c>
    </row>
    <row r="11400" spans="1:7" x14ac:dyDescent="0.45">
      <c r="A11400">
        <v>1.5036</v>
      </c>
      <c r="B11400">
        <v>8.9700000000000006</v>
      </c>
      <c r="C11400" t="s">
        <v>11829</v>
      </c>
      <c r="D11400" t="s">
        <v>11830</v>
      </c>
      <c r="E11400" s="32">
        <f t="shared" si="534"/>
        <v>45666</v>
      </c>
      <c r="F11400" s="51">
        <f t="shared" si="535"/>
        <v>0.1875</v>
      </c>
      <c r="G11400" s="33">
        <f t="shared" si="536"/>
        <v>45666.1875</v>
      </c>
    </row>
    <row r="11401" spans="1:7" x14ac:dyDescent="0.45">
      <c r="A11401">
        <v>1.1894</v>
      </c>
      <c r="B11401">
        <v>7.1</v>
      </c>
      <c r="C11401" t="s">
        <v>11830</v>
      </c>
      <c r="D11401" t="s">
        <v>11831</v>
      </c>
      <c r="E11401" s="32">
        <f t="shared" si="534"/>
        <v>45666</v>
      </c>
      <c r="F11401" s="51">
        <f t="shared" si="535"/>
        <v>0.20833333333333334</v>
      </c>
      <c r="G11401" s="33">
        <f t="shared" si="536"/>
        <v>45666.208333333336</v>
      </c>
    </row>
    <row r="11402" spans="1:7" x14ac:dyDescent="0.45">
      <c r="A11402">
        <v>0.70689999999999997</v>
      </c>
      <c r="B11402">
        <v>4.22</v>
      </c>
      <c r="C11402" t="s">
        <v>11831</v>
      </c>
      <c r="D11402" t="s">
        <v>11832</v>
      </c>
      <c r="E11402" s="32">
        <f t="shared" si="534"/>
        <v>45666</v>
      </c>
      <c r="F11402" s="51">
        <f t="shared" si="535"/>
        <v>0.22916666666666666</v>
      </c>
      <c r="G11402" s="33">
        <f t="shared" si="536"/>
        <v>45666.229166666664</v>
      </c>
    </row>
    <row r="11403" spans="1:7" x14ac:dyDescent="0.45">
      <c r="A11403">
        <v>1.7504</v>
      </c>
      <c r="B11403">
        <v>10.44</v>
      </c>
      <c r="C11403" t="s">
        <v>11832</v>
      </c>
      <c r="D11403" t="s">
        <v>11833</v>
      </c>
      <c r="E11403" s="32">
        <f t="shared" si="534"/>
        <v>45666</v>
      </c>
      <c r="F11403" s="51">
        <f t="shared" si="535"/>
        <v>0.25</v>
      </c>
      <c r="G11403" s="33">
        <f t="shared" si="536"/>
        <v>45666.25</v>
      </c>
    </row>
    <row r="11404" spans="1:7" x14ac:dyDescent="0.45">
      <c r="A11404">
        <v>1.8963000000000001</v>
      </c>
      <c r="B11404">
        <v>11.31</v>
      </c>
      <c r="C11404" t="s">
        <v>11833</v>
      </c>
      <c r="D11404" t="s">
        <v>11834</v>
      </c>
      <c r="E11404" s="32">
        <f t="shared" si="534"/>
        <v>45666</v>
      </c>
      <c r="F11404" s="51">
        <f t="shared" si="535"/>
        <v>0.27083333333333331</v>
      </c>
      <c r="G11404" s="33">
        <f t="shared" si="536"/>
        <v>45666.270833333336</v>
      </c>
    </row>
    <row r="11405" spans="1:7" x14ac:dyDescent="0.45">
      <c r="A11405">
        <v>0.9425</v>
      </c>
      <c r="B11405">
        <v>5.62</v>
      </c>
      <c r="C11405" t="s">
        <v>11834</v>
      </c>
      <c r="D11405" t="s">
        <v>11835</v>
      </c>
      <c r="E11405" s="32">
        <f t="shared" si="534"/>
        <v>45666</v>
      </c>
      <c r="F11405" s="51">
        <f t="shared" si="535"/>
        <v>0.29166666666666669</v>
      </c>
      <c r="G11405" s="33">
        <f t="shared" si="536"/>
        <v>45666.291666666664</v>
      </c>
    </row>
    <row r="11406" spans="1:7" x14ac:dyDescent="0.45">
      <c r="A11406">
        <v>1.5484</v>
      </c>
      <c r="B11406">
        <v>9.24</v>
      </c>
      <c r="C11406" t="s">
        <v>11835</v>
      </c>
      <c r="D11406" t="s">
        <v>11836</v>
      </c>
      <c r="E11406" s="32">
        <f t="shared" si="534"/>
        <v>45666</v>
      </c>
      <c r="F11406" s="51">
        <f t="shared" si="535"/>
        <v>0.3125</v>
      </c>
      <c r="G11406" s="33">
        <f t="shared" si="536"/>
        <v>45666.3125</v>
      </c>
    </row>
    <row r="11407" spans="1:7" x14ac:dyDescent="0.45">
      <c r="A11407">
        <v>1.3576999999999999</v>
      </c>
      <c r="B11407">
        <v>8.1</v>
      </c>
      <c r="C11407" t="s">
        <v>11836</v>
      </c>
      <c r="D11407" t="s">
        <v>11837</v>
      </c>
      <c r="E11407" s="32">
        <f t="shared" si="534"/>
        <v>45666</v>
      </c>
      <c r="F11407" s="51">
        <f t="shared" si="535"/>
        <v>0.33333333333333331</v>
      </c>
      <c r="G11407" s="33">
        <f t="shared" si="536"/>
        <v>45666.333333333336</v>
      </c>
    </row>
    <row r="11408" spans="1:7" x14ac:dyDescent="0.45">
      <c r="A11408">
        <v>2.9510000000000001</v>
      </c>
      <c r="B11408">
        <v>17.61</v>
      </c>
      <c r="C11408" t="s">
        <v>11837</v>
      </c>
      <c r="D11408" t="s">
        <v>11838</v>
      </c>
      <c r="E11408" s="32">
        <f t="shared" si="534"/>
        <v>45666</v>
      </c>
      <c r="F11408" s="51">
        <f t="shared" si="535"/>
        <v>0.35416666666666669</v>
      </c>
      <c r="G11408" s="33">
        <f t="shared" si="536"/>
        <v>45666.354166666664</v>
      </c>
    </row>
    <row r="11409" spans="1:7" x14ac:dyDescent="0.45">
      <c r="A11409">
        <v>8.7296999999999993</v>
      </c>
      <c r="B11409">
        <v>52.08</v>
      </c>
      <c r="C11409" t="s">
        <v>11838</v>
      </c>
      <c r="D11409" t="s">
        <v>11839</v>
      </c>
      <c r="E11409" s="32">
        <f t="shared" si="534"/>
        <v>45666</v>
      </c>
      <c r="F11409" s="51">
        <f t="shared" si="535"/>
        <v>0.375</v>
      </c>
      <c r="G11409" s="33">
        <f t="shared" si="536"/>
        <v>45666.375</v>
      </c>
    </row>
    <row r="11410" spans="1:7" x14ac:dyDescent="0.45">
      <c r="A11410">
        <v>1.7168000000000001</v>
      </c>
      <c r="B11410">
        <v>10.24</v>
      </c>
      <c r="C11410" t="s">
        <v>11839</v>
      </c>
      <c r="D11410" t="s">
        <v>11840</v>
      </c>
      <c r="E11410" s="32">
        <f t="shared" si="534"/>
        <v>45666</v>
      </c>
      <c r="F11410" s="51">
        <f t="shared" si="535"/>
        <v>0.39583333333333331</v>
      </c>
      <c r="G11410" s="33">
        <f t="shared" si="536"/>
        <v>45666.395833333336</v>
      </c>
    </row>
    <row r="11411" spans="1:7" x14ac:dyDescent="0.45">
      <c r="A11411">
        <v>2.7603</v>
      </c>
      <c r="B11411">
        <v>16.47</v>
      </c>
      <c r="C11411" t="s">
        <v>11840</v>
      </c>
      <c r="D11411" t="s">
        <v>11841</v>
      </c>
      <c r="E11411" s="32">
        <f t="shared" si="534"/>
        <v>45666</v>
      </c>
      <c r="F11411" s="51">
        <f t="shared" si="535"/>
        <v>0.41666666666666669</v>
      </c>
      <c r="G11411" s="33">
        <f t="shared" si="536"/>
        <v>45666.416666666664</v>
      </c>
    </row>
    <row r="11412" spans="1:7" x14ac:dyDescent="0.45">
      <c r="A11412">
        <v>1.8626</v>
      </c>
      <c r="B11412">
        <v>11.11</v>
      </c>
      <c r="C11412" t="s">
        <v>11841</v>
      </c>
      <c r="D11412" t="s">
        <v>11842</v>
      </c>
      <c r="E11412" s="32">
        <f t="shared" si="534"/>
        <v>45666</v>
      </c>
      <c r="F11412" s="51">
        <f t="shared" si="535"/>
        <v>0.4375</v>
      </c>
      <c r="G11412" s="33">
        <f t="shared" si="536"/>
        <v>45666.4375</v>
      </c>
    </row>
    <row r="11413" spans="1:7" x14ac:dyDescent="0.45">
      <c r="A11413">
        <v>0.48249999999999998</v>
      </c>
      <c r="B11413">
        <v>2.88</v>
      </c>
      <c r="C11413" t="s">
        <v>11842</v>
      </c>
      <c r="D11413" t="s">
        <v>11843</v>
      </c>
      <c r="E11413" s="32">
        <f t="shared" si="534"/>
        <v>45666</v>
      </c>
      <c r="F11413" s="51">
        <f t="shared" si="535"/>
        <v>0.45833333333333331</v>
      </c>
      <c r="G11413" s="33">
        <f t="shared" si="536"/>
        <v>45666.458333333336</v>
      </c>
    </row>
    <row r="11414" spans="1:7" x14ac:dyDescent="0.45">
      <c r="A11414">
        <v>0.35909999999999997</v>
      </c>
      <c r="B11414">
        <v>2.14</v>
      </c>
      <c r="C11414" t="s">
        <v>11843</v>
      </c>
      <c r="D11414" t="s">
        <v>11844</v>
      </c>
      <c r="E11414" s="32">
        <f t="shared" si="534"/>
        <v>45666</v>
      </c>
      <c r="F11414" s="51">
        <f t="shared" si="535"/>
        <v>0.47916666666666669</v>
      </c>
      <c r="G11414" s="33">
        <f t="shared" si="536"/>
        <v>45666.479166666664</v>
      </c>
    </row>
    <row r="11415" spans="1:7" x14ac:dyDescent="0.45">
      <c r="A11415">
        <v>0.40389999999999998</v>
      </c>
      <c r="B11415">
        <v>2.41</v>
      </c>
      <c r="C11415" t="s">
        <v>11844</v>
      </c>
      <c r="D11415" t="s">
        <v>11845</v>
      </c>
      <c r="E11415" s="32">
        <f t="shared" si="534"/>
        <v>45666</v>
      </c>
      <c r="F11415" s="51">
        <f t="shared" si="535"/>
        <v>0.5</v>
      </c>
      <c r="G11415" s="33">
        <f t="shared" si="536"/>
        <v>45666.5</v>
      </c>
    </row>
    <row r="11416" spans="1:7" x14ac:dyDescent="0.45">
      <c r="A11416">
        <v>0.69569999999999999</v>
      </c>
      <c r="B11416">
        <v>4.1500000000000004</v>
      </c>
      <c r="C11416" t="s">
        <v>11845</v>
      </c>
      <c r="D11416" t="s">
        <v>11846</v>
      </c>
      <c r="E11416" s="32">
        <f t="shared" si="534"/>
        <v>45666</v>
      </c>
      <c r="F11416" s="51">
        <f t="shared" si="535"/>
        <v>0.52083333333333337</v>
      </c>
      <c r="G11416" s="33">
        <f t="shared" si="536"/>
        <v>45666.520833333336</v>
      </c>
    </row>
    <row r="11417" spans="1:7" x14ac:dyDescent="0.45">
      <c r="A11417">
        <v>2.1880000000000002</v>
      </c>
      <c r="B11417">
        <v>13.05</v>
      </c>
      <c r="C11417" t="s">
        <v>11846</v>
      </c>
      <c r="D11417" t="s">
        <v>11847</v>
      </c>
      <c r="E11417" s="32">
        <f t="shared" si="534"/>
        <v>45666</v>
      </c>
      <c r="F11417" s="51">
        <f t="shared" si="535"/>
        <v>0.54166666666666663</v>
      </c>
      <c r="G11417" s="33">
        <f t="shared" si="536"/>
        <v>45666.541666666664</v>
      </c>
    </row>
    <row r="11418" spans="1:7" x14ac:dyDescent="0.45">
      <c r="A11418">
        <v>0.74060000000000004</v>
      </c>
      <c r="B11418">
        <v>4.42</v>
      </c>
      <c r="C11418" t="s">
        <v>11847</v>
      </c>
      <c r="D11418" t="s">
        <v>11848</v>
      </c>
      <c r="E11418" s="32">
        <f t="shared" si="534"/>
        <v>45666</v>
      </c>
      <c r="F11418" s="51">
        <f t="shared" si="535"/>
        <v>0.5625</v>
      </c>
      <c r="G11418" s="33">
        <f t="shared" si="536"/>
        <v>45666.5625</v>
      </c>
    </row>
    <row r="11419" spans="1:7" x14ac:dyDescent="0.45">
      <c r="A11419">
        <v>1.6382000000000001</v>
      </c>
      <c r="B11419">
        <v>9.77</v>
      </c>
      <c r="C11419" t="s">
        <v>11848</v>
      </c>
      <c r="D11419" t="s">
        <v>11849</v>
      </c>
      <c r="E11419" s="32">
        <f t="shared" si="534"/>
        <v>45666</v>
      </c>
      <c r="F11419" s="51">
        <f t="shared" si="535"/>
        <v>0.58333333333333337</v>
      </c>
      <c r="G11419" s="33">
        <f t="shared" si="536"/>
        <v>45666.583333333336</v>
      </c>
    </row>
    <row r="11420" spans="1:7" x14ac:dyDescent="0.45">
      <c r="A11420">
        <v>0.61709999999999998</v>
      </c>
      <c r="B11420">
        <v>3.68</v>
      </c>
      <c r="C11420" t="s">
        <v>11849</v>
      </c>
      <c r="D11420" t="s">
        <v>11850</v>
      </c>
      <c r="E11420" s="32">
        <f t="shared" si="534"/>
        <v>45666</v>
      </c>
      <c r="F11420" s="51">
        <f t="shared" si="535"/>
        <v>0.60416666666666663</v>
      </c>
      <c r="G11420" s="33">
        <f t="shared" si="536"/>
        <v>45666.604166666664</v>
      </c>
    </row>
    <row r="11421" spans="1:7" x14ac:dyDescent="0.45">
      <c r="A11421">
        <v>0.72929999999999995</v>
      </c>
      <c r="B11421">
        <v>4.3499999999999996</v>
      </c>
      <c r="C11421" t="s">
        <v>11850</v>
      </c>
      <c r="D11421" t="s">
        <v>11851</v>
      </c>
      <c r="E11421" s="32">
        <f t="shared" si="534"/>
        <v>45666</v>
      </c>
      <c r="F11421" s="51">
        <f t="shared" si="535"/>
        <v>0.625</v>
      </c>
      <c r="G11421" s="33">
        <f t="shared" si="536"/>
        <v>45666.625</v>
      </c>
    </row>
    <row r="11422" spans="1:7" x14ac:dyDescent="0.45">
      <c r="A11422">
        <v>1.4811000000000001</v>
      </c>
      <c r="B11422">
        <v>8.84</v>
      </c>
      <c r="C11422" t="s">
        <v>11851</v>
      </c>
      <c r="D11422" t="s">
        <v>11852</v>
      </c>
      <c r="E11422" s="32">
        <f t="shared" si="534"/>
        <v>45666</v>
      </c>
      <c r="F11422" s="51">
        <f t="shared" si="535"/>
        <v>0.64583333333333337</v>
      </c>
      <c r="G11422" s="33">
        <f t="shared" si="536"/>
        <v>45666.645833333336</v>
      </c>
    </row>
    <row r="11423" spans="1:7" x14ac:dyDescent="0.45">
      <c r="A11423">
        <v>1.3352999999999999</v>
      </c>
      <c r="B11423">
        <v>7.97</v>
      </c>
      <c r="C11423" t="s">
        <v>11852</v>
      </c>
      <c r="D11423" t="s">
        <v>11853</v>
      </c>
      <c r="E11423" s="32">
        <f t="shared" si="534"/>
        <v>45666</v>
      </c>
      <c r="F11423" s="51">
        <f t="shared" si="535"/>
        <v>0.66666666666666663</v>
      </c>
      <c r="G11423" s="33">
        <f t="shared" si="536"/>
        <v>45666.666666666664</v>
      </c>
    </row>
    <row r="11424" spans="1:7" x14ac:dyDescent="0.45">
      <c r="A11424">
        <v>2.3115000000000001</v>
      </c>
      <c r="B11424">
        <v>13.79</v>
      </c>
      <c r="C11424" t="s">
        <v>11853</v>
      </c>
      <c r="D11424" t="s">
        <v>11854</v>
      </c>
      <c r="E11424" s="32">
        <f t="shared" si="534"/>
        <v>45666</v>
      </c>
      <c r="F11424" s="51">
        <f t="shared" si="535"/>
        <v>0.6875</v>
      </c>
      <c r="G11424" s="33">
        <f t="shared" si="536"/>
        <v>45666.6875</v>
      </c>
    </row>
    <row r="11425" spans="1:7" x14ac:dyDescent="0.45">
      <c r="A11425">
        <v>1.829</v>
      </c>
      <c r="B11425">
        <v>10.91</v>
      </c>
      <c r="C11425" t="s">
        <v>11854</v>
      </c>
      <c r="D11425" t="s">
        <v>11855</v>
      </c>
      <c r="E11425" s="32">
        <f t="shared" si="534"/>
        <v>45666</v>
      </c>
      <c r="F11425" s="51">
        <f t="shared" si="535"/>
        <v>0.70833333333333337</v>
      </c>
      <c r="G11425" s="33">
        <f t="shared" si="536"/>
        <v>45666.708333333336</v>
      </c>
    </row>
    <row r="11426" spans="1:7" x14ac:dyDescent="0.45">
      <c r="A11426">
        <v>1.5371999999999999</v>
      </c>
      <c r="B11426">
        <v>9.17</v>
      </c>
      <c r="C11426" t="s">
        <v>11855</v>
      </c>
      <c r="D11426" t="s">
        <v>11856</v>
      </c>
      <c r="E11426" s="32">
        <f t="shared" si="534"/>
        <v>45666</v>
      </c>
      <c r="F11426" s="51">
        <f t="shared" si="535"/>
        <v>0.72916666666666663</v>
      </c>
      <c r="G11426" s="33">
        <f t="shared" si="536"/>
        <v>45666.729166666664</v>
      </c>
    </row>
    <row r="11427" spans="1:7" x14ac:dyDescent="0.45">
      <c r="A11427">
        <v>1.4699</v>
      </c>
      <c r="B11427">
        <v>8.77</v>
      </c>
      <c r="C11427" t="s">
        <v>11856</v>
      </c>
      <c r="D11427" t="s">
        <v>11857</v>
      </c>
      <c r="E11427" s="32">
        <f t="shared" si="534"/>
        <v>45666</v>
      </c>
      <c r="F11427" s="51">
        <f t="shared" si="535"/>
        <v>0.75</v>
      </c>
      <c r="G11427" s="33">
        <f t="shared" si="536"/>
        <v>45666.75</v>
      </c>
    </row>
    <row r="11428" spans="1:7" x14ac:dyDescent="0.45">
      <c r="A11428">
        <v>1.5709</v>
      </c>
      <c r="B11428">
        <v>9.3699999999999992</v>
      </c>
      <c r="C11428" t="s">
        <v>11857</v>
      </c>
      <c r="D11428" t="s">
        <v>11858</v>
      </c>
      <c r="E11428" s="32">
        <f t="shared" si="534"/>
        <v>45666</v>
      </c>
      <c r="F11428" s="51">
        <f t="shared" si="535"/>
        <v>0.77083333333333337</v>
      </c>
      <c r="G11428" s="33">
        <f t="shared" si="536"/>
        <v>45666.770833333336</v>
      </c>
    </row>
    <row r="11429" spans="1:7" x14ac:dyDescent="0.45">
      <c r="A11429">
        <v>1.6046</v>
      </c>
      <c r="B11429">
        <v>9.57</v>
      </c>
      <c r="C11429" t="s">
        <v>11858</v>
      </c>
      <c r="D11429" t="s">
        <v>11859</v>
      </c>
      <c r="E11429" s="32">
        <f t="shared" si="534"/>
        <v>45666</v>
      </c>
      <c r="F11429" s="51">
        <f t="shared" si="535"/>
        <v>0.79166666666666663</v>
      </c>
      <c r="G11429" s="33">
        <f t="shared" si="536"/>
        <v>45666.791666666664</v>
      </c>
    </row>
    <row r="11430" spans="1:7" x14ac:dyDescent="0.45">
      <c r="A11430">
        <v>1.6831</v>
      </c>
      <c r="B11430">
        <v>10.039999999999999</v>
      </c>
      <c r="C11430" t="s">
        <v>11859</v>
      </c>
      <c r="D11430" t="s">
        <v>11860</v>
      </c>
      <c r="E11430" s="32">
        <f t="shared" si="534"/>
        <v>45666</v>
      </c>
      <c r="F11430" s="51">
        <f t="shared" si="535"/>
        <v>0.8125</v>
      </c>
      <c r="G11430" s="33">
        <f t="shared" si="536"/>
        <v>45666.8125</v>
      </c>
    </row>
    <row r="11431" spans="1:7" x14ac:dyDescent="0.45">
      <c r="A11431">
        <v>1.6942999999999999</v>
      </c>
      <c r="B11431">
        <v>10.11</v>
      </c>
      <c r="C11431" t="s">
        <v>11860</v>
      </c>
      <c r="D11431" t="s">
        <v>11861</v>
      </c>
      <c r="E11431" s="32">
        <f t="shared" si="534"/>
        <v>45666</v>
      </c>
      <c r="F11431" s="51">
        <f t="shared" si="535"/>
        <v>0.83333333333333337</v>
      </c>
      <c r="G11431" s="33">
        <f t="shared" si="536"/>
        <v>45666.833333333336</v>
      </c>
    </row>
    <row r="11432" spans="1:7" x14ac:dyDescent="0.45">
      <c r="A11432">
        <v>1.5932999999999999</v>
      </c>
      <c r="B11432">
        <v>9.51</v>
      </c>
      <c r="C11432" t="s">
        <v>11861</v>
      </c>
      <c r="D11432" t="s">
        <v>11862</v>
      </c>
      <c r="E11432" s="32">
        <f t="shared" si="534"/>
        <v>45666</v>
      </c>
      <c r="F11432" s="51">
        <f t="shared" si="535"/>
        <v>0.85416666666666663</v>
      </c>
      <c r="G11432" s="33">
        <f t="shared" si="536"/>
        <v>45666.854166666664</v>
      </c>
    </row>
    <row r="11433" spans="1:7" x14ac:dyDescent="0.45">
      <c r="A11433">
        <v>1.6046</v>
      </c>
      <c r="B11433">
        <v>9.57</v>
      </c>
      <c r="C11433" t="s">
        <v>11862</v>
      </c>
      <c r="D11433" t="s">
        <v>11863</v>
      </c>
      <c r="E11433" s="32">
        <f t="shared" si="534"/>
        <v>45666</v>
      </c>
      <c r="F11433" s="51">
        <f t="shared" si="535"/>
        <v>0.875</v>
      </c>
      <c r="G11433" s="33">
        <f t="shared" si="536"/>
        <v>45666.875</v>
      </c>
    </row>
    <row r="11434" spans="1:7" x14ac:dyDescent="0.45">
      <c r="A11434">
        <v>1.4026000000000001</v>
      </c>
      <c r="B11434">
        <v>8.3699999999999992</v>
      </c>
      <c r="C11434" t="s">
        <v>11863</v>
      </c>
      <c r="D11434" t="s">
        <v>11864</v>
      </c>
      <c r="E11434" s="32">
        <f t="shared" si="534"/>
        <v>45666</v>
      </c>
      <c r="F11434" s="51">
        <f t="shared" si="535"/>
        <v>0.89583333333333337</v>
      </c>
      <c r="G11434" s="33">
        <f t="shared" si="536"/>
        <v>45666.895833333336</v>
      </c>
    </row>
    <row r="11435" spans="1:7" x14ac:dyDescent="0.45">
      <c r="A11435">
        <v>1.5597000000000001</v>
      </c>
      <c r="B11435">
        <v>9.3000000000000007</v>
      </c>
      <c r="C11435" t="s">
        <v>11864</v>
      </c>
      <c r="D11435" t="s">
        <v>11865</v>
      </c>
      <c r="E11435" s="32">
        <f t="shared" si="534"/>
        <v>45666</v>
      </c>
      <c r="F11435" s="51">
        <f t="shared" si="535"/>
        <v>0.91666666666666663</v>
      </c>
      <c r="G11435" s="33">
        <f t="shared" si="536"/>
        <v>45666.916666666664</v>
      </c>
    </row>
    <row r="11436" spans="1:7" x14ac:dyDescent="0.45">
      <c r="A11436">
        <v>2.6930000000000001</v>
      </c>
      <c r="B11436">
        <v>16.07</v>
      </c>
      <c r="C11436" t="s">
        <v>11865</v>
      </c>
      <c r="D11436" t="s">
        <v>11866</v>
      </c>
      <c r="E11436" s="32">
        <f t="shared" si="534"/>
        <v>45666</v>
      </c>
      <c r="F11436" s="51">
        <f t="shared" si="535"/>
        <v>0.9375</v>
      </c>
      <c r="G11436" s="33">
        <f t="shared" si="536"/>
        <v>45666.9375</v>
      </c>
    </row>
    <row r="11437" spans="1:7" x14ac:dyDescent="0.45">
      <c r="A11437">
        <v>1.3240000000000001</v>
      </c>
      <c r="B11437">
        <v>7.9</v>
      </c>
      <c r="C11437" t="s">
        <v>11866</v>
      </c>
      <c r="D11437" t="s">
        <v>11867</v>
      </c>
      <c r="E11437" s="32">
        <f t="shared" si="534"/>
        <v>45666</v>
      </c>
      <c r="F11437" s="51">
        <f t="shared" si="535"/>
        <v>0.95833333333333337</v>
      </c>
      <c r="G11437" s="33">
        <f t="shared" si="536"/>
        <v>45666.958333333336</v>
      </c>
    </row>
    <row r="11438" spans="1:7" x14ac:dyDescent="0.45">
      <c r="A11438">
        <v>0.2356</v>
      </c>
      <c r="B11438">
        <v>1.41</v>
      </c>
      <c r="C11438" t="s">
        <v>11867</v>
      </c>
      <c r="D11438" t="s">
        <v>11868</v>
      </c>
      <c r="E11438" s="32">
        <f t="shared" si="534"/>
        <v>45666</v>
      </c>
      <c r="F11438" s="51">
        <f t="shared" si="535"/>
        <v>0.97916666666666663</v>
      </c>
      <c r="G11438" s="33">
        <f t="shared" si="536"/>
        <v>45666.979166666664</v>
      </c>
    </row>
    <row r="11439" spans="1:7" x14ac:dyDescent="0.45">
      <c r="A11439">
        <v>0</v>
      </c>
      <c r="B11439">
        <v>0</v>
      </c>
      <c r="C11439" t="s">
        <v>11868</v>
      </c>
      <c r="D11439" t="s">
        <v>11869</v>
      </c>
      <c r="E11439" s="32">
        <f t="shared" si="534"/>
        <v>45667</v>
      </c>
      <c r="F11439" s="51">
        <f t="shared" si="535"/>
        <v>0</v>
      </c>
      <c r="G11439" s="33">
        <f t="shared" si="536"/>
        <v>45667</v>
      </c>
    </row>
    <row r="11440" spans="1:7" x14ac:dyDescent="0.45">
      <c r="A11440">
        <v>0.37030000000000002</v>
      </c>
      <c r="B11440">
        <v>2.21</v>
      </c>
      <c r="C11440" t="s">
        <v>11869</v>
      </c>
      <c r="D11440" t="s">
        <v>11870</v>
      </c>
      <c r="E11440" s="32">
        <f t="shared" si="534"/>
        <v>45667</v>
      </c>
      <c r="F11440" s="51">
        <f t="shared" si="535"/>
        <v>2.0833333333333332E-2</v>
      </c>
      <c r="G11440" s="33">
        <f t="shared" si="536"/>
        <v>45667.020833333336</v>
      </c>
    </row>
    <row r="11441" spans="1:7" x14ac:dyDescent="0.45">
      <c r="A11441">
        <v>0.4264</v>
      </c>
      <c r="B11441">
        <v>2.54</v>
      </c>
      <c r="C11441" t="s">
        <v>11870</v>
      </c>
      <c r="D11441" t="s">
        <v>11871</v>
      </c>
      <c r="E11441" s="32">
        <f t="shared" si="534"/>
        <v>45667</v>
      </c>
      <c r="F11441" s="51">
        <f t="shared" si="535"/>
        <v>4.1666666666666664E-2</v>
      </c>
      <c r="G11441" s="33">
        <f t="shared" si="536"/>
        <v>45667.041666666664</v>
      </c>
    </row>
    <row r="11442" spans="1:7" x14ac:dyDescent="0.45">
      <c r="A11442">
        <v>0.67320000000000002</v>
      </c>
      <c r="B11442">
        <v>4.0199999999999996</v>
      </c>
      <c r="C11442" t="s">
        <v>11871</v>
      </c>
      <c r="D11442" t="s">
        <v>11872</v>
      </c>
      <c r="E11442" s="32">
        <f t="shared" si="534"/>
        <v>45667</v>
      </c>
      <c r="F11442" s="51">
        <f t="shared" si="535"/>
        <v>6.25E-2</v>
      </c>
      <c r="G11442" s="33">
        <f t="shared" si="536"/>
        <v>45667.0625</v>
      </c>
    </row>
    <row r="11443" spans="1:7" x14ac:dyDescent="0.45">
      <c r="A11443">
        <v>2.9285999999999999</v>
      </c>
      <c r="B11443">
        <v>17.47</v>
      </c>
      <c r="C11443" t="s">
        <v>11872</v>
      </c>
      <c r="D11443" t="s">
        <v>11873</v>
      </c>
      <c r="E11443" s="32">
        <f t="shared" si="534"/>
        <v>45667</v>
      </c>
      <c r="F11443" s="51">
        <f t="shared" si="535"/>
        <v>8.3333333333333329E-2</v>
      </c>
      <c r="G11443" s="33">
        <f t="shared" si="536"/>
        <v>45667.083333333336</v>
      </c>
    </row>
    <row r="11444" spans="1:7" x14ac:dyDescent="0.45">
      <c r="A11444">
        <v>1.0099</v>
      </c>
      <c r="B11444">
        <v>6.02</v>
      </c>
      <c r="C11444" t="s">
        <v>11873</v>
      </c>
      <c r="D11444" t="s">
        <v>11874</v>
      </c>
      <c r="E11444" s="32">
        <f t="shared" si="534"/>
        <v>45667</v>
      </c>
      <c r="F11444" s="51">
        <f t="shared" si="535"/>
        <v>0.10416666666666667</v>
      </c>
      <c r="G11444" s="33">
        <f t="shared" si="536"/>
        <v>45667.104166666664</v>
      </c>
    </row>
    <row r="11445" spans="1:7" x14ac:dyDescent="0.45">
      <c r="A11445">
        <v>1.3465</v>
      </c>
      <c r="B11445">
        <v>8.0299999999999994</v>
      </c>
      <c r="C11445" t="s">
        <v>11874</v>
      </c>
      <c r="D11445" t="s">
        <v>11875</v>
      </c>
      <c r="E11445" s="32">
        <f t="shared" si="534"/>
        <v>45667</v>
      </c>
      <c r="F11445" s="51">
        <f t="shared" si="535"/>
        <v>0.125</v>
      </c>
      <c r="G11445" s="33">
        <f t="shared" si="536"/>
        <v>45667.125</v>
      </c>
    </row>
    <row r="11446" spans="1:7" x14ac:dyDescent="0.45">
      <c r="A11446">
        <v>1.9187000000000001</v>
      </c>
      <c r="B11446">
        <v>11.45</v>
      </c>
      <c r="C11446" t="s">
        <v>11875</v>
      </c>
      <c r="D11446" t="s">
        <v>11876</v>
      </c>
      <c r="E11446" s="32">
        <f t="shared" si="534"/>
        <v>45667</v>
      </c>
      <c r="F11446" s="51">
        <f t="shared" si="535"/>
        <v>0.14583333333333334</v>
      </c>
      <c r="G11446" s="33">
        <f t="shared" si="536"/>
        <v>45667.145833333336</v>
      </c>
    </row>
    <row r="11447" spans="1:7" x14ac:dyDescent="0.45">
      <c r="A11447">
        <v>1.1669</v>
      </c>
      <c r="B11447">
        <v>6.96</v>
      </c>
      <c r="C11447" t="s">
        <v>11876</v>
      </c>
      <c r="D11447" t="s">
        <v>11877</v>
      </c>
      <c r="E11447" s="32">
        <f t="shared" si="534"/>
        <v>45667</v>
      </c>
      <c r="F11447" s="51">
        <f t="shared" si="535"/>
        <v>0.16666666666666666</v>
      </c>
      <c r="G11447" s="33">
        <f t="shared" si="536"/>
        <v>45667.166666666664</v>
      </c>
    </row>
    <row r="11448" spans="1:7" x14ac:dyDescent="0.45">
      <c r="A11448">
        <v>1.6046</v>
      </c>
      <c r="B11448">
        <v>9.57</v>
      </c>
      <c r="C11448" t="s">
        <v>11877</v>
      </c>
      <c r="D11448" t="s">
        <v>11878</v>
      </c>
      <c r="E11448" s="32">
        <f t="shared" si="534"/>
        <v>45667</v>
      </c>
      <c r="F11448" s="51">
        <f t="shared" si="535"/>
        <v>0.1875</v>
      </c>
      <c r="G11448" s="33">
        <f t="shared" si="536"/>
        <v>45667.1875</v>
      </c>
    </row>
    <row r="11449" spans="1:7" x14ac:dyDescent="0.45">
      <c r="A11449">
        <v>1.7952999999999999</v>
      </c>
      <c r="B11449">
        <v>10.71</v>
      </c>
      <c r="C11449" t="s">
        <v>11878</v>
      </c>
      <c r="D11449" t="s">
        <v>11879</v>
      </c>
      <c r="E11449" s="32">
        <f t="shared" si="534"/>
        <v>45667</v>
      </c>
      <c r="F11449" s="51">
        <f t="shared" si="535"/>
        <v>0.20833333333333334</v>
      </c>
      <c r="G11449" s="33">
        <f t="shared" si="536"/>
        <v>45667.208333333336</v>
      </c>
    </row>
    <row r="11450" spans="1:7" x14ac:dyDescent="0.45">
      <c r="A11450">
        <v>1.7841</v>
      </c>
      <c r="B11450">
        <v>10.64</v>
      </c>
      <c r="C11450" t="s">
        <v>11879</v>
      </c>
      <c r="D11450" t="s">
        <v>11880</v>
      </c>
      <c r="E11450" s="32">
        <f t="shared" si="534"/>
        <v>45667</v>
      </c>
      <c r="F11450" s="51">
        <f t="shared" si="535"/>
        <v>0.22916666666666666</v>
      </c>
      <c r="G11450" s="33">
        <f t="shared" si="536"/>
        <v>45667.229166666664</v>
      </c>
    </row>
    <row r="11451" spans="1:7" x14ac:dyDescent="0.45">
      <c r="A11451">
        <v>1.1894</v>
      </c>
      <c r="B11451">
        <v>7.1</v>
      </c>
      <c r="C11451" t="s">
        <v>11880</v>
      </c>
      <c r="D11451" t="s">
        <v>11881</v>
      </c>
      <c r="E11451" s="32">
        <f t="shared" si="534"/>
        <v>45667</v>
      </c>
      <c r="F11451" s="51">
        <f t="shared" si="535"/>
        <v>0.25</v>
      </c>
      <c r="G11451" s="33">
        <f t="shared" si="536"/>
        <v>45667.25</v>
      </c>
    </row>
    <row r="11452" spans="1:7" x14ac:dyDescent="0.45">
      <c r="A11452">
        <v>1.9636</v>
      </c>
      <c r="B11452">
        <v>11.71</v>
      </c>
      <c r="C11452" t="s">
        <v>11881</v>
      </c>
      <c r="D11452" t="s">
        <v>11882</v>
      </c>
      <c r="E11452" s="32">
        <f t="shared" si="534"/>
        <v>45667</v>
      </c>
      <c r="F11452" s="51">
        <f t="shared" si="535"/>
        <v>0.27083333333333331</v>
      </c>
      <c r="G11452" s="33">
        <f t="shared" si="536"/>
        <v>45667.270833333336</v>
      </c>
    </row>
    <row r="11453" spans="1:7" x14ac:dyDescent="0.45">
      <c r="A11453">
        <v>1.3689</v>
      </c>
      <c r="B11453">
        <v>8.17</v>
      </c>
      <c r="C11453" t="s">
        <v>11882</v>
      </c>
      <c r="D11453" t="s">
        <v>11883</v>
      </c>
      <c r="E11453" s="32">
        <f t="shared" si="534"/>
        <v>45667</v>
      </c>
      <c r="F11453" s="51">
        <f t="shared" si="535"/>
        <v>0.29166666666666669</v>
      </c>
      <c r="G11453" s="33">
        <f t="shared" si="536"/>
        <v>45667.291666666664</v>
      </c>
    </row>
    <row r="11454" spans="1:7" x14ac:dyDescent="0.45">
      <c r="A11454">
        <v>1.7841</v>
      </c>
      <c r="B11454">
        <v>10.64</v>
      </c>
      <c r="C11454" t="s">
        <v>11883</v>
      </c>
      <c r="D11454" t="s">
        <v>11884</v>
      </c>
      <c r="E11454" s="32">
        <f t="shared" si="534"/>
        <v>45667</v>
      </c>
      <c r="F11454" s="51">
        <f t="shared" si="535"/>
        <v>0.3125</v>
      </c>
      <c r="G11454" s="33">
        <f t="shared" si="536"/>
        <v>45667.3125</v>
      </c>
    </row>
    <row r="11455" spans="1:7" x14ac:dyDescent="0.45">
      <c r="A11455">
        <v>1.4699</v>
      </c>
      <c r="B11455">
        <v>8.77</v>
      </c>
      <c r="C11455" t="s">
        <v>11884</v>
      </c>
      <c r="D11455" t="s">
        <v>11885</v>
      </c>
      <c r="E11455" s="32">
        <f t="shared" si="534"/>
        <v>45667</v>
      </c>
      <c r="F11455" s="51">
        <f t="shared" si="535"/>
        <v>0.33333333333333331</v>
      </c>
      <c r="G11455" s="33">
        <f t="shared" si="536"/>
        <v>45667.333333333336</v>
      </c>
    </row>
    <row r="11456" spans="1:7" x14ac:dyDescent="0.45">
      <c r="A11456">
        <v>1.7392000000000001</v>
      </c>
      <c r="B11456">
        <v>10.38</v>
      </c>
      <c r="C11456" t="s">
        <v>11885</v>
      </c>
      <c r="D11456" t="s">
        <v>11886</v>
      </c>
      <c r="E11456" s="32">
        <f t="shared" si="534"/>
        <v>45667</v>
      </c>
      <c r="F11456" s="51">
        <f t="shared" si="535"/>
        <v>0.35416666666666669</v>
      </c>
      <c r="G11456" s="33">
        <f t="shared" si="536"/>
        <v>45667.354166666664</v>
      </c>
    </row>
    <row r="11457" spans="1:7" x14ac:dyDescent="0.45">
      <c r="A11457">
        <v>2.6368</v>
      </c>
      <c r="B11457">
        <v>15.73</v>
      </c>
      <c r="C11457" t="s">
        <v>11886</v>
      </c>
      <c r="D11457" t="s">
        <v>11887</v>
      </c>
      <c r="E11457" s="32">
        <f t="shared" si="534"/>
        <v>45667</v>
      </c>
      <c r="F11457" s="51">
        <f t="shared" si="535"/>
        <v>0.375</v>
      </c>
      <c r="G11457" s="33">
        <f t="shared" si="536"/>
        <v>45667.375</v>
      </c>
    </row>
    <row r="11458" spans="1:7" x14ac:dyDescent="0.45">
      <c r="A11458">
        <v>1.5821000000000001</v>
      </c>
      <c r="B11458">
        <v>9.44</v>
      </c>
      <c r="C11458" t="s">
        <v>11887</v>
      </c>
      <c r="D11458" t="s">
        <v>11888</v>
      </c>
      <c r="E11458" s="32">
        <f t="shared" si="534"/>
        <v>45667</v>
      </c>
      <c r="F11458" s="51">
        <f t="shared" si="535"/>
        <v>0.39583333333333331</v>
      </c>
      <c r="G11458" s="33">
        <f t="shared" si="536"/>
        <v>45667.395833333336</v>
      </c>
    </row>
    <row r="11459" spans="1:7" x14ac:dyDescent="0.45">
      <c r="A11459">
        <v>1.3914</v>
      </c>
      <c r="B11459">
        <v>8.3000000000000007</v>
      </c>
      <c r="C11459" t="s">
        <v>11888</v>
      </c>
      <c r="D11459" t="s">
        <v>11889</v>
      </c>
      <c r="E11459" s="32">
        <f t="shared" si="534"/>
        <v>45667</v>
      </c>
      <c r="F11459" s="51">
        <f t="shared" si="535"/>
        <v>0.41666666666666669</v>
      </c>
      <c r="G11459" s="33">
        <f t="shared" si="536"/>
        <v>45667.416666666664</v>
      </c>
    </row>
    <row r="11460" spans="1:7" x14ac:dyDescent="0.45">
      <c r="A11460">
        <v>1.7392000000000001</v>
      </c>
      <c r="B11460">
        <v>10.38</v>
      </c>
      <c r="C11460" t="s">
        <v>11889</v>
      </c>
      <c r="D11460" t="s">
        <v>11890</v>
      </c>
      <c r="E11460" s="32">
        <f t="shared" ref="E11460:E11523" si="537">DATE(MID(C11460,2,4),MID(C11460,7,2),MID(C11460,10,2))</f>
        <v>45667</v>
      </c>
      <c r="F11460" s="51">
        <f t="shared" ref="F11460:F11523" si="538">TIME(MID(C11460,13,2),MID(C11460,16,2),0)</f>
        <v>0.4375</v>
      </c>
      <c r="G11460" s="33">
        <f t="shared" ref="G11460:G11523" si="539">E11460+F11460</f>
        <v>45667.4375</v>
      </c>
    </row>
    <row r="11461" spans="1:7" x14ac:dyDescent="0.45">
      <c r="A11461">
        <v>1.526</v>
      </c>
      <c r="B11461">
        <v>9.1</v>
      </c>
      <c r="C11461" t="s">
        <v>11890</v>
      </c>
      <c r="D11461" t="s">
        <v>11891</v>
      </c>
      <c r="E11461" s="32">
        <f t="shared" si="537"/>
        <v>45667</v>
      </c>
      <c r="F11461" s="51">
        <f t="shared" si="538"/>
        <v>0.45833333333333331</v>
      </c>
      <c r="G11461" s="33">
        <f t="shared" si="539"/>
        <v>45667.458333333336</v>
      </c>
    </row>
    <row r="11462" spans="1:7" x14ac:dyDescent="0.45">
      <c r="A11462">
        <v>1.7952999999999999</v>
      </c>
      <c r="B11462">
        <v>10.71</v>
      </c>
      <c r="C11462" t="s">
        <v>11891</v>
      </c>
      <c r="D11462" t="s">
        <v>11892</v>
      </c>
      <c r="E11462" s="32">
        <f t="shared" si="537"/>
        <v>45667</v>
      </c>
      <c r="F11462" s="51">
        <f t="shared" si="538"/>
        <v>0.47916666666666669</v>
      </c>
      <c r="G11462" s="33">
        <f t="shared" si="539"/>
        <v>45667.479166666664</v>
      </c>
    </row>
    <row r="11463" spans="1:7" x14ac:dyDescent="0.45">
      <c r="A11463">
        <v>1.6157999999999999</v>
      </c>
      <c r="B11463">
        <v>9.64</v>
      </c>
      <c r="C11463" t="s">
        <v>11892</v>
      </c>
      <c r="D11463" t="s">
        <v>11893</v>
      </c>
      <c r="E11463" s="32">
        <f t="shared" si="537"/>
        <v>45667</v>
      </c>
      <c r="F11463" s="51">
        <f t="shared" si="538"/>
        <v>0.5</v>
      </c>
      <c r="G11463" s="33">
        <f t="shared" si="539"/>
        <v>45667.5</v>
      </c>
    </row>
    <row r="11464" spans="1:7" x14ac:dyDescent="0.45">
      <c r="A11464">
        <v>1.425</v>
      </c>
      <c r="B11464">
        <v>8.5</v>
      </c>
      <c r="C11464" t="s">
        <v>11893</v>
      </c>
      <c r="D11464" t="s">
        <v>11894</v>
      </c>
      <c r="E11464" s="32">
        <f t="shared" si="537"/>
        <v>45667</v>
      </c>
      <c r="F11464" s="51">
        <f t="shared" si="538"/>
        <v>0.52083333333333337</v>
      </c>
      <c r="G11464" s="33">
        <f t="shared" si="539"/>
        <v>45667.520833333336</v>
      </c>
    </row>
    <row r="11465" spans="1:7" x14ac:dyDescent="0.45">
      <c r="A11465">
        <v>1.5036</v>
      </c>
      <c r="B11465">
        <v>8.9700000000000006</v>
      </c>
      <c r="C11465" t="s">
        <v>11894</v>
      </c>
      <c r="D11465" t="s">
        <v>11895</v>
      </c>
      <c r="E11465" s="32">
        <f t="shared" si="537"/>
        <v>45667</v>
      </c>
      <c r="F11465" s="51">
        <f t="shared" si="538"/>
        <v>0.54166666666666663</v>
      </c>
      <c r="G11465" s="33">
        <f t="shared" si="539"/>
        <v>45667.541666666664</v>
      </c>
    </row>
    <row r="11466" spans="1:7" x14ac:dyDescent="0.45">
      <c r="A11466">
        <v>1.5036</v>
      </c>
      <c r="B11466">
        <v>8.9700000000000006</v>
      </c>
      <c r="C11466" t="s">
        <v>11895</v>
      </c>
      <c r="D11466" t="s">
        <v>11896</v>
      </c>
      <c r="E11466" s="32">
        <f t="shared" si="537"/>
        <v>45667</v>
      </c>
      <c r="F11466" s="51">
        <f t="shared" si="538"/>
        <v>0.5625</v>
      </c>
      <c r="G11466" s="33">
        <f t="shared" si="539"/>
        <v>45667.5625</v>
      </c>
    </row>
    <row r="11467" spans="1:7" x14ac:dyDescent="0.45">
      <c r="A11467">
        <v>1.1108</v>
      </c>
      <c r="B11467">
        <v>6.63</v>
      </c>
      <c r="C11467" t="s">
        <v>11896</v>
      </c>
      <c r="D11467" t="s">
        <v>11897</v>
      </c>
      <c r="E11467" s="32">
        <f t="shared" si="537"/>
        <v>45667</v>
      </c>
      <c r="F11467" s="51">
        <f t="shared" si="538"/>
        <v>0.58333333333333337</v>
      </c>
      <c r="G11467" s="33">
        <f t="shared" si="539"/>
        <v>45667.583333333336</v>
      </c>
    </row>
    <row r="11468" spans="1:7" x14ac:dyDescent="0.45">
      <c r="A11468">
        <v>1.2791999999999999</v>
      </c>
      <c r="B11468">
        <v>7.63</v>
      </c>
      <c r="C11468" t="s">
        <v>11897</v>
      </c>
      <c r="D11468" t="s">
        <v>11898</v>
      </c>
      <c r="E11468" s="32">
        <f t="shared" si="537"/>
        <v>45667</v>
      </c>
      <c r="F11468" s="51">
        <f t="shared" si="538"/>
        <v>0.60416666666666663</v>
      </c>
      <c r="G11468" s="33">
        <f t="shared" si="539"/>
        <v>45667.604166666664</v>
      </c>
    </row>
    <row r="11469" spans="1:7" x14ac:dyDescent="0.45">
      <c r="A11469">
        <v>1.4811000000000001</v>
      </c>
      <c r="B11469">
        <v>8.84</v>
      </c>
      <c r="C11469" t="s">
        <v>11898</v>
      </c>
      <c r="D11469" t="s">
        <v>11899</v>
      </c>
      <c r="E11469" s="32">
        <f t="shared" si="537"/>
        <v>45667</v>
      </c>
      <c r="F11469" s="51">
        <f t="shared" si="538"/>
        <v>0.625</v>
      </c>
      <c r="G11469" s="33">
        <f t="shared" si="539"/>
        <v>45667.625</v>
      </c>
    </row>
    <row r="11470" spans="1:7" x14ac:dyDescent="0.45">
      <c r="A11470">
        <v>1.2566999999999999</v>
      </c>
      <c r="B11470">
        <v>7.5</v>
      </c>
      <c r="C11470" t="s">
        <v>11899</v>
      </c>
      <c r="D11470" t="s">
        <v>11900</v>
      </c>
      <c r="E11470" s="32">
        <f t="shared" si="537"/>
        <v>45667</v>
      </c>
      <c r="F11470" s="51">
        <f t="shared" si="538"/>
        <v>0.64583333333333337</v>
      </c>
      <c r="G11470" s="33">
        <f t="shared" si="539"/>
        <v>45667.645833333336</v>
      </c>
    </row>
    <row r="11471" spans="1:7" x14ac:dyDescent="0.45">
      <c r="A11471">
        <v>1.2118</v>
      </c>
      <c r="B11471">
        <v>7.23</v>
      </c>
      <c r="C11471" t="s">
        <v>11900</v>
      </c>
      <c r="D11471" t="s">
        <v>11901</v>
      </c>
      <c r="E11471" s="32">
        <f t="shared" si="537"/>
        <v>45667</v>
      </c>
      <c r="F11471" s="51">
        <f t="shared" si="538"/>
        <v>0.66666666666666663</v>
      </c>
      <c r="G11471" s="33">
        <f t="shared" si="539"/>
        <v>45667.666666666664</v>
      </c>
    </row>
    <row r="11472" spans="1:7" x14ac:dyDescent="0.45">
      <c r="A11472">
        <v>1.3352999999999999</v>
      </c>
      <c r="B11472">
        <v>7.97</v>
      </c>
      <c r="C11472" t="s">
        <v>11901</v>
      </c>
      <c r="D11472" t="s">
        <v>11902</v>
      </c>
      <c r="E11472" s="32">
        <f t="shared" si="537"/>
        <v>45667</v>
      </c>
      <c r="F11472" s="51">
        <f t="shared" si="538"/>
        <v>0.6875</v>
      </c>
      <c r="G11472" s="33">
        <f t="shared" si="539"/>
        <v>45667.6875</v>
      </c>
    </row>
    <row r="11473" spans="1:7" x14ac:dyDescent="0.45">
      <c r="A11473">
        <v>1.9973000000000001</v>
      </c>
      <c r="B11473">
        <v>11.92</v>
      </c>
      <c r="C11473" t="s">
        <v>11902</v>
      </c>
      <c r="D11473" t="s">
        <v>11903</v>
      </c>
      <c r="E11473" s="32">
        <f t="shared" si="537"/>
        <v>45667</v>
      </c>
      <c r="F11473" s="51">
        <f t="shared" si="538"/>
        <v>0.70833333333333337</v>
      </c>
      <c r="G11473" s="33">
        <f t="shared" si="539"/>
        <v>45667.708333333336</v>
      </c>
    </row>
    <row r="11474" spans="1:7" x14ac:dyDescent="0.45">
      <c r="A11474">
        <v>1.5147999999999999</v>
      </c>
      <c r="B11474">
        <v>9.0399999999999991</v>
      </c>
      <c r="C11474" t="s">
        <v>11903</v>
      </c>
      <c r="D11474" t="s">
        <v>11904</v>
      </c>
      <c r="E11474" s="32">
        <f t="shared" si="537"/>
        <v>45667</v>
      </c>
      <c r="F11474" s="51">
        <f t="shared" si="538"/>
        <v>0.72916666666666663</v>
      </c>
      <c r="G11474" s="33">
        <f t="shared" si="539"/>
        <v>45667.729166666664</v>
      </c>
    </row>
    <row r="11475" spans="1:7" x14ac:dyDescent="0.45">
      <c r="A11475">
        <v>1.7841</v>
      </c>
      <c r="B11475">
        <v>10.64</v>
      </c>
      <c r="C11475" t="s">
        <v>11904</v>
      </c>
      <c r="D11475" t="s">
        <v>11905</v>
      </c>
      <c r="E11475" s="32">
        <f t="shared" si="537"/>
        <v>45667</v>
      </c>
      <c r="F11475" s="51">
        <f t="shared" si="538"/>
        <v>0.75</v>
      </c>
      <c r="G11475" s="33">
        <f t="shared" si="539"/>
        <v>45667.75</v>
      </c>
    </row>
    <row r="11476" spans="1:7" x14ac:dyDescent="0.45">
      <c r="A11476">
        <v>1.4475</v>
      </c>
      <c r="B11476">
        <v>8.64</v>
      </c>
      <c r="C11476" t="s">
        <v>11905</v>
      </c>
      <c r="D11476" t="s">
        <v>11906</v>
      </c>
      <c r="E11476" s="32">
        <f t="shared" si="537"/>
        <v>45667</v>
      </c>
      <c r="F11476" s="51">
        <f t="shared" si="538"/>
        <v>0.77083333333333337</v>
      </c>
      <c r="G11476" s="33">
        <f t="shared" si="539"/>
        <v>45667.770833333336</v>
      </c>
    </row>
    <row r="11477" spans="1:7" x14ac:dyDescent="0.45">
      <c r="A11477">
        <v>1.3240000000000001</v>
      </c>
      <c r="B11477">
        <v>7.9</v>
      </c>
      <c r="C11477" t="s">
        <v>11906</v>
      </c>
      <c r="D11477" t="s">
        <v>11907</v>
      </c>
      <c r="E11477" s="32">
        <f t="shared" si="537"/>
        <v>45667</v>
      </c>
      <c r="F11477" s="51">
        <f t="shared" si="538"/>
        <v>0.79166666666666663</v>
      </c>
      <c r="G11477" s="33">
        <f t="shared" si="539"/>
        <v>45667.791666666664</v>
      </c>
    </row>
    <row r="11478" spans="1:7" x14ac:dyDescent="0.45">
      <c r="A11478">
        <v>0.53859999999999997</v>
      </c>
      <c r="B11478">
        <v>3.21</v>
      </c>
      <c r="C11478" t="s">
        <v>11907</v>
      </c>
      <c r="D11478" t="s">
        <v>11908</v>
      </c>
      <c r="E11478" s="32">
        <f t="shared" si="537"/>
        <v>45667</v>
      </c>
      <c r="F11478" s="51">
        <f t="shared" si="538"/>
        <v>0.8125</v>
      </c>
      <c r="G11478" s="33">
        <f t="shared" si="539"/>
        <v>45667.8125</v>
      </c>
    </row>
    <row r="11479" spans="1:7" x14ac:dyDescent="0.45">
      <c r="A11479">
        <v>0.93130000000000002</v>
      </c>
      <c r="B11479">
        <v>5.56</v>
      </c>
      <c r="C11479" t="s">
        <v>11908</v>
      </c>
      <c r="D11479" t="s">
        <v>11909</v>
      </c>
      <c r="E11479" s="32">
        <f t="shared" si="537"/>
        <v>45667</v>
      </c>
      <c r="F11479" s="51">
        <f t="shared" si="538"/>
        <v>0.83333333333333337</v>
      </c>
      <c r="G11479" s="33">
        <f t="shared" si="539"/>
        <v>45667.833333333336</v>
      </c>
    </row>
    <row r="11480" spans="1:7" x14ac:dyDescent="0.45">
      <c r="A11480">
        <v>1.1894</v>
      </c>
      <c r="B11480">
        <v>7.1</v>
      </c>
      <c r="C11480" t="s">
        <v>11909</v>
      </c>
      <c r="D11480" t="s">
        <v>11910</v>
      </c>
      <c r="E11480" s="32">
        <f t="shared" si="537"/>
        <v>45667</v>
      </c>
      <c r="F11480" s="51">
        <f t="shared" si="538"/>
        <v>0.85416666666666663</v>
      </c>
      <c r="G11480" s="33">
        <f t="shared" si="539"/>
        <v>45667.854166666664</v>
      </c>
    </row>
    <row r="11481" spans="1:7" x14ac:dyDescent="0.45">
      <c r="A11481">
        <v>1.3914</v>
      </c>
      <c r="B11481">
        <v>8.3000000000000007</v>
      </c>
      <c r="C11481" t="s">
        <v>11910</v>
      </c>
      <c r="D11481" t="s">
        <v>11911</v>
      </c>
      <c r="E11481" s="32">
        <f t="shared" si="537"/>
        <v>45667</v>
      </c>
      <c r="F11481" s="51">
        <f t="shared" si="538"/>
        <v>0.875</v>
      </c>
      <c r="G11481" s="33">
        <f t="shared" si="539"/>
        <v>45667.875</v>
      </c>
    </row>
    <row r="11482" spans="1:7" x14ac:dyDescent="0.45">
      <c r="A11482">
        <v>1.5932999999999999</v>
      </c>
      <c r="B11482">
        <v>9.51</v>
      </c>
      <c r="C11482" t="s">
        <v>11911</v>
      </c>
      <c r="D11482" t="s">
        <v>11912</v>
      </c>
      <c r="E11482" s="32">
        <f t="shared" si="537"/>
        <v>45667</v>
      </c>
      <c r="F11482" s="51">
        <f t="shared" si="538"/>
        <v>0.89583333333333337</v>
      </c>
      <c r="G11482" s="33">
        <f t="shared" si="539"/>
        <v>45667.895833333336</v>
      </c>
    </row>
    <row r="11483" spans="1:7" x14ac:dyDescent="0.45">
      <c r="A11483">
        <v>0.75180000000000002</v>
      </c>
      <c r="B11483">
        <v>4.49</v>
      </c>
      <c r="C11483" t="s">
        <v>11912</v>
      </c>
      <c r="D11483" t="s">
        <v>11913</v>
      </c>
      <c r="E11483" s="32">
        <f t="shared" si="537"/>
        <v>45667</v>
      </c>
      <c r="F11483" s="51">
        <f t="shared" si="538"/>
        <v>0.91666666666666663</v>
      </c>
      <c r="G11483" s="33">
        <f t="shared" si="539"/>
        <v>45667.916666666664</v>
      </c>
    </row>
    <row r="11484" spans="1:7" x14ac:dyDescent="0.45">
      <c r="A11484">
        <v>0.5161</v>
      </c>
      <c r="B11484">
        <v>3.08</v>
      </c>
      <c r="C11484" t="s">
        <v>11913</v>
      </c>
      <c r="D11484" t="s">
        <v>11914</v>
      </c>
      <c r="E11484" s="32">
        <f t="shared" si="537"/>
        <v>45667</v>
      </c>
      <c r="F11484" s="51">
        <f t="shared" si="538"/>
        <v>0.9375</v>
      </c>
      <c r="G11484" s="33">
        <f t="shared" si="539"/>
        <v>45667.9375</v>
      </c>
    </row>
    <row r="11485" spans="1:7" x14ac:dyDescent="0.45">
      <c r="A11485">
        <v>1.4811000000000001</v>
      </c>
      <c r="B11485">
        <v>8.84</v>
      </c>
      <c r="C11485" t="s">
        <v>11914</v>
      </c>
      <c r="D11485" t="s">
        <v>11915</v>
      </c>
      <c r="E11485" s="32">
        <f t="shared" si="537"/>
        <v>45667</v>
      </c>
      <c r="F11485" s="51">
        <f t="shared" si="538"/>
        <v>0.95833333333333337</v>
      </c>
      <c r="G11485" s="33">
        <f t="shared" si="539"/>
        <v>45667.958333333336</v>
      </c>
    </row>
    <row r="11486" spans="1:7" x14ac:dyDescent="0.45">
      <c r="A11486">
        <v>0.35909999999999997</v>
      </c>
      <c r="B11486">
        <v>2.14</v>
      </c>
      <c r="C11486" t="s">
        <v>11915</v>
      </c>
      <c r="D11486" t="s">
        <v>11916</v>
      </c>
      <c r="E11486" s="32">
        <f t="shared" si="537"/>
        <v>45667</v>
      </c>
      <c r="F11486" s="51">
        <f t="shared" si="538"/>
        <v>0.97916666666666663</v>
      </c>
      <c r="G11486" s="33">
        <f t="shared" si="539"/>
        <v>45667.979166666664</v>
      </c>
    </row>
    <row r="11487" spans="1:7" x14ac:dyDescent="0.45">
      <c r="A11487">
        <v>0.1234</v>
      </c>
      <c r="B11487">
        <v>0.74</v>
      </c>
      <c r="C11487" t="s">
        <v>11916</v>
      </c>
      <c r="D11487" t="s">
        <v>11917</v>
      </c>
      <c r="E11487" s="32">
        <f t="shared" si="537"/>
        <v>45668</v>
      </c>
      <c r="F11487" s="51">
        <f t="shared" si="538"/>
        <v>0</v>
      </c>
      <c r="G11487" s="33">
        <f t="shared" si="539"/>
        <v>45668</v>
      </c>
    </row>
    <row r="11488" spans="1:7" x14ac:dyDescent="0.45">
      <c r="A11488">
        <v>0.96499999999999997</v>
      </c>
      <c r="B11488">
        <v>5.76</v>
      </c>
      <c r="C11488" t="s">
        <v>11917</v>
      </c>
      <c r="D11488" t="s">
        <v>11918</v>
      </c>
      <c r="E11488" s="32">
        <f t="shared" si="537"/>
        <v>45668</v>
      </c>
      <c r="F11488" s="51">
        <f t="shared" si="538"/>
        <v>2.0833333333333332E-2</v>
      </c>
      <c r="G11488" s="33">
        <f t="shared" si="539"/>
        <v>45668.020833333336</v>
      </c>
    </row>
    <row r="11489" spans="1:7" x14ac:dyDescent="0.45">
      <c r="A11489">
        <v>0.38150000000000001</v>
      </c>
      <c r="B11489">
        <v>2.2799999999999998</v>
      </c>
      <c r="C11489" t="s">
        <v>11918</v>
      </c>
      <c r="D11489" t="s">
        <v>11919</v>
      </c>
      <c r="E11489" s="32">
        <f t="shared" si="537"/>
        <v>45668</v>
      </c>
      <c r="F11489" s="51">
        <f t="shared" si="538"/>
        <v>4.1666666666666664E-2</v>
      </c>
      <c r="G11489" s="33">
        <f t="shared" si="539"/>
        <v>45668.041666666664</v>
      </c>
    </row>
    <row r="11490" spans="1:7" x14ac:dyDescent="0.45">
      <c r="A11490">
        <v>0.38150000000000001</v>
      </c>
      <c r="B11490">
        <v>2.2799999999999998</v>
      </c>
      <c r="C11490" t="s">
        <v>11919</v>
      </c>
      <c r="D11490" t="s">
        <v>11920</v>
      </c>
      <c r="E11490" s="32">
        <f t="shared" si="537"/>
        <v>45668</v>
      </c>
      <c r="F11490" s="51">
        <f t="shared" si="538"/>
        <v>6.25E-2</v>
      </c>
      <c r="G11490" s="33">
        <f t="shared" si="539"/>
        <v>45668.0625</v>
      </c>
    </row>
    <row r="11491" spans="1:7" x14ac:dyDescent="0.45">
      <c r="A11491">
        <v>0.72929999999999995</v>
      </c>
      <c r="B11491">
        <v>4.3499999999999996</v>
      </c>
      <c r="C11491" t="s">
        <v>11920</v>
      </c>
      <c r="D11491" t="s">
        <v>11921</v>
      </c>
      <c r="E11491" s="32">
        <f t="shared" si="537"/>
        <v>45668</v>
      </c>
      <c r="F11491" s="51">
        <f t="shared" si="538"/>
        <v>8.3333333333333329E-2</v>
      </c>
      <c r="G11491" s="33">
        <f t="shared" si="539"/>
        <v>45668.083333333336</v>
      </c>
    </row>
    <row r="11492" spans="1:7" x14ac:dyDescent="0.45">
      <c r="A11492">
        <v>1.3801000000000001</v>
      </c>
      <c r="B11492">
        <v>8.23</v>
      </c>
      <c r="C11492" t="s">
        <v>11921</v>
      </c>
      <c r="D11492" t="s">
        <v>11922</v>
      </c>
      <c r="E11492" s="32">
        <f t="shared" si="537"/>
        <v>45668</v>
      </c>
      <c r="F11492" s="51">
        <f t="shared" si="538"/>
        <v>0.10416666666666667</v>
      </c>
      <c r="G11492" s="33">
        <f t="shared" si="539"/>
        <v>45668.104166666664</v>
      </c>
    </row>
    <row r="11493" spans="1:7" x14ac:dyDescent="0.45">
      <c r="A11493">
        <v>1.2679</v>
      </c>
      <c r="B11493">
        <v>7.56</v>
      </c>
      <c r="C11493" t="s">
        <v>11922</v>
      </c>
      <c r="D11493" t="s">
        <v>11923</v>
      </c>
      <c r="E11493" s="32">
        <f t="shared" si="537"/>
        <v>45668</v>
      </c>
      <c r="F11493" s="51">
        <f t="shared" si="538"/>
        <v>0.125</v>
      </c>
      <c r="G11493" s="33">
        <f t="shared" si="539"/>
        <v>45668.125</v>
      </c>
    </row>
    <row r="11494" spans="1:7" x14ac:dyDescent="0.45">
      <c r="A11494">
        <v>0.79669999999999996</v>
      </c>
      <c r="B11494">
        <v>4.75</v>
      </c>
      <c r="C11494" t="s">
        <v>11923</v>
      </c>
      <c r="D11494" t="s">
        <v>11924</v>
      </c>
      <c r="E11494" s="32">
        <f t="shared" si="537"/>
        <v>45668</v>
      </c>
      <c r="F11494" s="51">
        <f t="shared" si="538"/>
        <v>0.14583333333333334</v>
      </c>
      <c r="G11494" s="33">
        <f t="shared" si="539"/>
        <v>45668.145833333336</v>
      </c>
    </row>
    <row r="11495" spans="1:7" x14ac:dyDescent="0.45">
      <c r="A11495">
        <v>1.5371999999999999</v>
      </c>
      <c r="B11495">
        <v>9.17</v>
      </c>
      <c r="C11495" t="s">
        <v>11924</v>
      </c>
      <c r="D11495" t="s">
        <v>11925</v>
      </c>
      <c r="E11495" s="32">
        <f t="shared" si="537"/>
        <v>45668</v>
      </c>
      <c r="F11495" s="51">
        <f t="shared" si="538"/>
        <v>0.16666666666666666</v>
      </c>
      <c r="G11495" s="33">
        <f t="shared" si="539"/>
        <v>45668.166666666664</v>
      </c>
    </row>
    <row r="11496" spans="1:7" x14ac:dyDescent="0.45">
      <c r="A11496">
        <v>1.0884</v>
      </c>
      <c r="B11496">
        <v>6.49</v>
      </c>
      <c r="C11496" t="s">
        <v>11925</v>
      </c>
      <c r="D11496" t="s">
        <v>11926</v>
      </c>
      <c r="E11496" s="32">
        <f t="shared" si="537"/>
        <v>45668</v>
      </c>
      <c r="F11496" s="51">
        <f t="shared" si="538"/>
        <v>0.1875</v>
      </c>
      <c r="G11496" s="33">
        <f t="shared" si="539"/>
        <v>45668.1875</v>
      </c>
    </row>
    <row r="11497" spans="1:7" x14ac:dyDescent="0.45">
      <c r="A11497">
        <v>1.2455000000000001</v>
      </c>
      <c r="B11497">
        <v>7.43</v>
      </c>
      <c r="C11497" t="s">
        <v>11926</v>
      </c>
      <c r="D11497" t="s">
        <v>11927</v>
      </c>
      <c r="E11497" s="32">
        <f t="shared" si="537"/>
        <v>45668</v>
      </c>
      <c r="F11497" s="51">
        <f t="shared" si="538"/>
        <v>0.20833333333333334</v>
      </c>
      <c r="G11497" s="33">
        <f t="shared" si="539"/>
        <v>45668.208333333336</v>
      </c>
    </row>
    <row r="11498" spans="1:7" x14ac:dyDescent="0.45">
      <c r="A11498">
        <v>1.3576999999999999</v>
      </c>
      <c r="B11498">
        <v>8.1</v>
      </c>
      <c r="C11498" t="s">
        <v>11927</v>
      </c>
      <c r="D11498" t="s">
        <v>11928</v>
      </c>
      <c r="E11498" s="32">
        <f t="shared" si="537"/>
        <v>45668</v>
      </c>
      <c r="F11498" s="51">
        <f t="shared" si="538"/>
        <v>0.22916666666666666</v>
      </c>
      <c r="G11498" s="33">
        <f t="shared" si="539"/>
        <v>45668.229166666664</v>
      </c>
    </row>
    <row r="11499" spans="1:7" x14ac:dyDescent="0.45">
      <c r="A11499">
        <v>1.3240000000000001</v>
      </c>
      <c r="B11499">
        <v>7.9</v>
      </c>
      <c r="C11499" t="s">
        <v>11928</v>
      </c>
      <c r="D11499" t="s">
        <v>11929</v>
      </c>
      <c r="E11499" s="32">
        <f t="shared" si="537"/>
        <v>45668</v>
      </c>
      <c r="F11499" s="51">
        <f t="shared" si="538"/>
        <v>0.25</v>
      </c>
      <c r="G11499" s="33">
        <f t="shared" si="539"/>
        <v>45668.25</v>
      </c>
    </row>
    <row r="11500" spans="1:7" x14ac:dyDescent="0.45">
      <c r="A11500">
        <v>1.5709</v>
      </c>
      <c r="B11500">
        <v>9.3699999999999992</v>
      </c>
      <c r="C11500" t="s">
        <v>11929</v>
      </c>
      <c r="D11500" t="s">
        <v>11930</v>
      </c>
      <c r="E11500" s="32">
        <f t="shared" si="537"/>
        <v>45668</v>
      </c>
      <c r="F11500" s="51">
        <f t="shared" si="538"/>
        <v>0.27083333333333331</v>
      </c>
      <c r="G11500" s="33">
        <f t="shared" si="539"/>
        <v>45668.270833333336</v>
      </c>
    </row>
    <row r="11501" spans="1:7" x14ac:dyDescent="0.45">
      <c r="A11501">
        <v>1.1108</v>
      </c>
      <c r="B11501">
        <v>6.63</v>
      </c>
      <c r="C11501" t="s">
        <v>11930</v>
      </c>
      <c r="D11501" t="s">
        <v>11931</v>
      </c>
      <c r="E11501" s="32">
        <f t="shared" si="537"/>
        <v>45668</v>
      </c>
      <c r="F11501" s="51">
        <f t="shared" si="538"/>
        <v>0.29166666666666669</v>
      </c>
      <c r="G11501" s="33">
        <f t="shared" si="539"/>
        <v>45668.291666666664</v>
      </c>
    </row>
    <row r="11502" spans="1:7" x14ac:dyDescent="0.45">
      <c r="A11502">
        <v>1.1781999999999999</v>
      </c>
      <c r="B11502">
        <v>7.03</v>
      </c>
      <c r="C11502" t="s">
        <v>11931</v>
      </c>
      <c r="D11502" t="s">
        <v>11932</v>
      </c>
      <c r="E11502" s="32">
        <f t="shared" si="537"/>
        <v>45668</v>
      </c>
      <c r="F11502" s="51">
        <f t="shared" si="538"/>
        <v>0.3125</v>
      </c>
      <c r="G11502" s="33">
        <f t="shared" si="539"/>
        <v>45668.3125</v>
      </c>
    </row>
    <row r="11503" spans="1:7" x14ac:dyDescent="0.45">
      <c r="A11503">
        <v>1.3689</v>
      </c>
      <c r="B11503">
        <v>8.17</v>
      </c>
      <c r="C11503" t="s">
        <v>11932</v>
      </c>
      <c r="D11503" t="s">
        <v>11933</v>
      </c>
      <c r="E11503" s="32">
        <f t="shared" si="537"/>
        <v>45668</v>
      </c>
      <c r="F11503" s="51">
        <f t="shared" si="538"/>
        <v>0.33333333333333331</v>
      </c>
      <c r="G11503" s="33">
        <f t="shared" si="539"/>
        <v>45668.333333333336</v>
      </c>
    </row>
    <row r="11504" spans="1:7" x14ac:dyDescent="0.45">
      <c r="A11504">
        <v>1.3352999999999999</v>
      </c>
      <c r="B11504">
        <v>7.97</v>
      </c>
      <c r="C11504" t="s">
        <v>11933</v>
      </c>
      <c r="D11504" t="s">
        <v>11934</v>
      </c>
      <c r="E11504" s="32">
        <f t="shared" si="537"/>
        <v>45668</v>
      </c>
      <c r="F11504" s="51">
        <f t="shared" si="538"/>
        <v>0.35416666666666669</v>
      </c>
      <c r="G11504" s="33">
        <f t="shared" si="539"/>
        <v>45668.354166666664</v>
      </c>
    </row>
    <row r="11505" spans="1:7" x14ac:dyDescent="0.45">
      <c r="A11505">
        <v>1.1333</v>
      </c>
      <c r="B11505">
        <v>6.76</v>
      </c>
      <c r="C11505" t="s">
        <v>11934</v>
      </c>
      <c r="D11505" t="s">
        <v>11935</v>
      </c>
      <c r="E11505" s="32">
        <f t="shared" si="537"/>
        <v>45668</v>
      </c>
      <c r="F11505" s="51">
        <f t="shared" si="538"/>
        <v>0.375</v>
      </c>
      <c r="G11505" s="33">
        <f t="shared" si="539"/>
        <v>45668.375</v>
      </c>
    </row>
    <row r="11506" spans="1:7" x14ac:dyDescent="0.45">
      <c r="A11506">
        <v>1.3914</v>
      </c>
      <c r="B11506">
        <v>8.3000000000000007</v>
      </c>
      <c r="C11506" t="s">
        <v>11935</v>
      </c>
      <c r="D11506" t="s">
        <v>11936</v>
      </c>
      <c r="E11506" s="32">
        <f t="shared" si="537"/>
        <v>45668</v>
      </c>
      <c r="F11506" s="51">
        <f t="shared" si="538"/>
        <v>0.39583333333333331</v>
      </c>
      <c r="G11506" s="33">
        <f t="shared" si="539"/>
        <v>45668.395833333336</v>
      </c>
    </row>
    <row r="11507" spans="1:7" x14ac:dyDescent="0.45">
      <c r="A11507">
        <v>1.7392000000000001</v>
      </c>
      <c r="B11507">
        <v>10.38</v>
      </c>
      <c r="C11507" t="s">
        <v>11936</v>
      </c>
      <c r="D11507" t="s">
        <v>11937</v>
      </c>
      <c r="E11507" s="32">
        <f t="shared" si="537"/>
        <v>45668</v>
      </c>
      <c r="F11507" s="51">
        <f t="shared" si="538"/>
        <v>0.41666666666666669</v>
      </c>
      <c r="G11507" s="33">
        <f t="shared" si="539"/>
        <v>45668.416666666664</v>
      </c>
    </row>
    <row r="11508" spans="1:7" x14ac:dyDescent="0.45">
      <c r="A11508">
        <v>1.1781999999999999</v>
      </c>
      <c r="B11508">
        <v>7.03</v>
      </c>
      <c r="C11508" t="s">
        <v>11937</v>
      </c>
      <c r="D11508" t="s">
        <v>11938</v>
      </c>
      <c r="E11508" s="32">
        <f t="shared" si="537"/>
        <v>45668</v>
      </c>
      <c r="F11508" s="51">
        <f t="shared" si="538"/>
        <v>0.4375</v>
      </c>
      <c r="G11508" s="33">
        <f t="shared" si="539"/>
        <v>45668.4375</v>
      </c>
    </row>
    <row r="11509" spans="1:7" x14ac:dyDescent="0.45">
      <c r="A11509">
        <v>1.2791999999999999</v>
      </c>
      <c r="B11509">
        <v>7.63</v>
      </c>
      <c r="C11509" t="s">
        <v>11938</v>
      </c>
      <c r="D11509" t="s">
        <v>11939</v>
      </c>
      <c r="E11509" s="32">
        <f t="shared" si="537"/>
        <v>45668</v>
      </c>
      <c r="F11509" s="51">
        <f t="shared" si="538"/>
        <v>0.45833333333333331</v>
      </c>
      <c r="G11509" s="33">
        <f t="shared" si="539"/>
        <v>45668.458333333336</v>
      </c>
    </row>
    <row r="11510" spans="1:7" x14ac:dyDescent="0.45">
      <c r="A11510">
        <v>0.28050000000000003</v>
      </c>
      <c r="B11510">
        <v>1.67</v>
      </c>
      <c r="C11510" t="s">
        <v>11939</v>
      </c>
      <c r="D11510" t="s">
        <v>11940</v>
      </c>
      <c r="E11510" s="32">
        <f t="shared" si="537"/>
        <v>45668</v>
      </c>
      <c r="F11510" s="51">
        <f t="shared" si="538"/>
        <v>0.47916666666666669</v>
      </c>
      <c r="G11510" s="33">
        <f t="shared" si="539"/>
        <v>45668.479166666664</v>
      </c>
    </row>
    <row r="11511" spans="1:7" x14ac:dyDescent="0.45">
      <c r="A11511">
        <v>0</v>
      </c>
      <c r="B11511">
        <v>0</v>
      </c>
      <c r="C11511" t="s">
        <v>11940</v>
      </c>
      <c r="D11511" t="s">
        <v>11941</v>
      </c>
      <c r="E11511" s="32">
        <f t="shared" si="537"/>
        <v>45668</v>
      </c>
      <c r="F11511" s="51">
        <f t="shared" si="538"/>
        <v>0.5</v>
      </c>
      <c r="G11511" s="33">
        <f t="shared" si="539"/>
        <v>45668.5</v>
      </c>
    </row>
    <row r="11512" spans="1:7" x14ac:dyDescent="0.45">
      <c r="A11512">
        <v>0</v>
      </c>
      <c r="B11512">
        <v>0</v>
      </c>
      <c r="C11512" t="s">
        <v>11941</v>
      </c>
      <c r="D11512" t="s">
        <v>11942</v>
      </c>
      <c r="E11512" s="32">
        <f t="shared" si="537"/>
        <v>45668</v>
      </c>
      <c r="F11512" s="51">
        <f t="shared" si="538"/>
        <v>0.52083333333333337</v>
      </c>
      <c r="G11512" s="33">
        <f t="shared" si="539"/>
        <v>45668.520833333336</v>
      </c>
    </row>
    <row r="11513" spans="1:7" x14ac:dyDescent="0.45">
      <c r="A11513">
        <v>0</v>
      </c>
      <c r="B11513">
        <v>0</v>
      </c>
      <c r="C11513" t="s">
        <v>11942</v>
      </c>
      <c r="D11513" t="s">
        <v>11943</v>
      </c>
      <c r="E11513" s="32">
        <f t="shared" si="537"/>
        <v>45668</v>
      </c>
      <c r="F11513" s="51">
        <f t="shared" si="538"/>
        <v>0.54166666666666663</v>
      </c>
      <c r="G11513" s="33">
        <f t="shared" si="539"/>
        <v>45668.541666666664</v>
      </c>
    </row>
    <row r="11514" spans="1:7" x14ac:dyDescent="0.45">
      <c r="A11514">
        <v>0</v>
      </c>
      <c r="B11514">
        <v>0</v>
      </c>
      <c r="C11514" t="s">
        <v>11943</v>
      </c>
      <c r="D11514" t="s">
        <v>11944</v>
      </c>
      <c r="E11514" s="32">
        <f t="shared" si="537"/>
        <v>45668</v>
      </c>
      <c r="F11514" s="51">
        <f t="shared" si="538"/>
        <v>0.5625</v>
      </c>
      <c r="G11514" s="33">
        <f t="shared" si="539"/>
        <v>45668.5625</v>
      </c>
    </row>
    <row r="11515" spans="1:7" x14ac:dyDescent="0.45">
      <c r="A11515">
        <v>0.81910000000000005</v>
      </c>
      <c r="B11515">
        <v>4.8899999999999997</v>
      </c>
      <c r="C11515" t="s">
        <v>11944</v>
      </c>
      <c r="D11515" t="s">
        <v>11945</v>
      </c>
      <c r="E11515" s="32">
        <f t="shared" si="537"/>
        <v>45668</v>
      </c>
      <c r="F11515" s="51">
        <f t="shared" si="538"/>
        <v>0.58333333333333337</v>
      </c>
      <c r="G11515" s="33">
        <f t="shared" si="539"/>
        <v>45668.583333333336</v>
      </c>
    </row>
    <row r="11516" spans="1:7" x14ac:dyDescent="0.45">
      <c r="A11516">
        <v>1.3689</v>
      </c>
      <c r="B11516">
        <v>8.17</v>
      </c>
      <c r="C11516" t="s">
        <v>11945</v>
      </c>
      <c r="D11516" t="s">
        <v>11946</v>
      </c>
      <c r="E11516" s="32">
        <f t="shared" si="537"/>
        <v>45668</v>
      </c>
      <c r="F11516" s="51">
        <f t="shared" si="538"/>
        <v>0.60416666666666663</v>
      </c>
      <c r="G11516" s="33">
        <f t="shared" si="539"/>
        <v>45668.604166666664</v>
      </c>
    </row>
    <row r="11517" spans="1:7" x14ac:dyDescent="0.45">
      <c r="A11517">
        <v>0.8528</v>
      </c>
      <c r="B11517">
        <v>5.09</v>
      </c>
      <c r="C11517" t="s">
        <v>11946</v>
      </c>
      <c r="D11517" t="s">
        <v>11947</v>
      </c>
      <c r="E11517" s="32">
        <f t="shared" si="537"/>
        <v>45668</v>
      </c>
      <c r="F11517" s="51">
        <f t="shared" si="538"/>
        <v>0.625</v>
      </c>
      <c r="G11517" s="33">
        <f t="shared" si="539"/>
        <v>45668.625</v>
      </c>
    </row>
    <row r="11518" spans="1:7" x14ac:dyDescent="0.45">
      <c r="A11518">
        <v>0.41520000000000001</v>
      </c>
      <c r="B11518">
        <v>2.48</v>
      </c>
      <c r="C11518" t="s">
        <v>11947</v>
      </c>
      <c r="D11518" t="s">
        <v>11948</v>
      </c>
      <c r="E11518" s="32">
        <f t="shared" si="537"/>
        <v>45668</v>
      </c>
      <c r="F11518" s="51">
        <f t="shared" si="538"/>
        <v>0.64583333333333337</v>
      </c>
      <c r="G11518" s="33">
        <f t="shared" si="539"/>
        <v>45668.645833333336</v>
      </c>
    </row>
    <row r="11519" spans="1:7" x14ac:dyDescent="0.45">
      <c r="A11519">
        <v>0.88639999999999997</v>
      </c>
      <c r="B11519">
        <v>5.29</v>
      </c>
      <c r="C11519" t="s">
        <v>11948</v>
      </c>
      <c r="D11519" t="s">
        <v>11949</v>
      </c>
      <c r="E11519" s="32">
        <f t="shared" si="537"/>
        <v>45668</v>
      </c>
      <c r="F11519" s="51">
        <f t="shared" si="538"/>
        <v>0.66666666666666663</v>
      </c>
      <c r="G11519" s="33">
        <f t="shared" si="539"/>
        <v>45668.666666666664</v>
      </c>
    </row>
    <row r="11520" spans="1:7" x14ac:dyDescent="0.45">
      <c r="A11520">
        <v>2.2553000000000001</v>
      </c>
      <c r="B11520">
        <v>13.45</v>
      </c>
      <c r="C11520" t="s">
        <v>11949</v>
      </c>
      <c r="D11520" t="s">
        <v>11950</v>
      </c>
      <c r="E11520" s="32">
        <f t="shared" si="537"/>
        <v>45668</v>
      </c>
      <c r="F11520" s="51">
        <f t="shared" si="538"/>
        <v>0.6875</v>
      </c>
      <c r="G11520" s="33">
        <f t="shared" si="539"/>
        <v>45668.6875</v>
      </c>
    </row>
    <row r="11521" spans="1:7" x14ac:dyDescent="0.45">
      <c r="A11521">
        <v>2.5695000000000001</v>
      </c>
      <c r="B11521">
        <v>15.33</v>
      </c>
      <c r="C11521" t="s">
        <v>11950</v>
      </c>
      <c r="D11521" t="s">
        <v>11951</v>
      </c>
      <c r="E11521" s="32">
        <f t="shared" si="537"/>
        <v>45668</v>
      </c>
      <c r="F11521" s="51">
        <f t="shared" si="538"/>
        <v>0.70833333333333337</v>
      </c>
      <c r="G11521" s="33">
        <f t="shared" si="539"/>
        <v>45668.708333333336</v>
      </c>
    </row>
    <row r="11522" spans="1:7" x14ac:dyDescent="0.45">
      <c r="A11522">
        <v>12.140700000000001</v>
      </c>
      <c r="B11522">
        <v>72.430000000000007</v>
      </c>
      <c r="C11522" t="s">
        <v>11951</v>
      </c>
      <c r="D11522" t="s">
        <v>11952</v>
      </c>
      <c r="E11522" s="32">
        <f t="shared" si="537"/>
        <v>45668</v>
      </c>
      <c r="F11522" s="51">
        <f t="shared" si="538"/>
        <v>0.72916666666666663</v>
      </c>
      <c r="G11522" s="33">
        <f t="shared" si="539"/>
        <v>45668.729166666664</v>
      </c>
    </row>
    <row r="11523" spans="1:7" x14ac:dyDescent="0.45">
      <c r="A11523">
        <v>2.9958999999999998</v>
      </c>
      <c r="B11523">
        <v>17.87</v>
      </c>
      <c r="C11523" t="s">
        <v>11952</v>
      </c>
      <c r="D11523" t="s">
        <v>11953</v>
      </c>
      <c r="E11523" s="32">
        <f t="shared" si="537"/>
        <v>45668</v>
      </c>
      <c r="F11523" s="51">
        <f t="shared" si="538"/>
        <v>0.75</v>
      </c>
      <c r="G11523" s="33">
        <f t="shared" si="539"/>
        <v>45668.75</v>
      </c>
    </row>
    <row r="11524" spans="1:7" x14ac:dyDescent="0.45">
      <c r="A11524">
        <v>1.6718999999999999</v>
      </c>
      <c r="B11524">
        <v>9.9700000000000006</v>
      </c>
      <c r="C11524" t="s">
        <v>11953</v>
      </c>
      <c r="D11524" t="s">
        <v>11954</v>
      </c>
      <c r="E11524" s="32">
        <f t="shared" ref="E11524:E11587" si="540">DATE(MID(C11524,2,4),MID(C11524,7,2),MID(C11524,10,2))</f>
        <v>45668</v>
      </c>
      <c r="F11524" s="51">
        <f t="shared" ref="F11524:F11587" si="541">TIME(MID(C11524,13,2),MID(C11524,16,2),0)</f>
        <v>0.77083333333333337</v>
      </c>
      <c r="G11524" s="33">
        <f t="shared" ref="G11524:G11587" si="542">E11524+F11524</f>
        <v>45668.770833333336</v>
      </c>
    </row>
    <row r="11525" spans="1:7" x14ac:dyDescent="0.45">
      <c r="A11525">
        <v>2.1543999999999999</v>
      </c>
      <c r="B11525">
        <v>12.85</v>
      </c>
      <c r="C11525" t="s">
        <v>11954</v>
      </c>
      <c r="D11525" t="s">
        <v>11955</v>
      </c>
      <c r="E11525" s="32">
        <f t="shared" si="540"/>
        <v>45668</v>
      </c>
      <c r="F11525" s="51">
        <f t="shared" si="541"/>
        <v>0.79166666666666663</v>
      </c>
      <c r="G11525" s="33">
        <f t="shared" si="542"/>
        <v>45668.791666666664</v>
      </c>
    </row>
    <row r="11526" spans="1:7" x14ac:dyDescent="0.45">
      <c r="A11526">
        <v>2.0196999999999998</v>
      </c>
      <c r="B11526">
        <v>12.05</v>
      </c>
      <c r="C11526" t="s">
        <v>11955</v>
      </c>
      <c r="D11526" t="s">
        <v>11956</v>
      </c>
      <c r="E11526" s="32">
        <f t="shared" si="540"/>
        <v>45668</v>
      </c>
      <c r="F11526" s="51">
        <f t="shared" si="541"/>
        <v>0.8125</v>
      </c>
      <c r="G11526" s="33">
        <f t="shared" si="542"/>
        <v>45668.8125</v>
      </c>
    </row>
    <row r="11527" spans="1:7" x14ac:dyDescent="0.45">
      <c r="A11527">
        <v>1.9412</v>
      </c>
      <c r="B11527">
        <v>11.58</v>
      </c>
      <c r="C11527" t="s">
        <v>11956</v>
      </c>
      <c r="D11527" t="s">
        <v>11957</v>
      </c>
      <c r="E11527" s="32">
        <f t="shared" si="540"/>
        <v>45668</v>
      </c>
      <c r="F11527" s="51">
        <f t="shared" si="541"/>
        <v>0.83333333333333337</v>
      </c>
      <c r="G11527" s="33">
        <f t="shared" si="542"/>
        <v>45668.833333333336</v>
      </c>
    </row>
    <row r="11528" spans="1:7" x14ac:dyDescent="0.45">
      <c r="A11528">
        <v>2.0421999999999998</v>
      </c>
      <c r="B11528">
        <v>12.18</v>
      </c>
      <c r="C11528" t="s">
        <v>11957</v>
      </c>
      <c r="D11528" t="s">
        <v>11958</v>
      </c>
      <c r="E11528" s="32">
        <f t="shared" si="540"/>
        <v>45668</v>
      </c>
      <c r="F11528" s="51">
        <f t="shared" si="541"/>
        <v>0.85416666666666663</v>
      </c>
      <c r="G11528" s="33">
        <f t="shared" si="542"/>
        <v>45668.854166666664</v>
      </c>
    </row>
    <row r="11529" spans="1:7" x14ac:dyDescent="0.45">
      <c r="A11529">
        <v>0.62839999999999996</v>
      </c>
      <c r="B11529">
        <v>3.75</v>
      </c>
      <c r="C11529" t="s">
        <v>11958</v>
      </c>
      <c r="D11529" t="s">
        <v>11959</v>
      </c>
      <c r="E11529" s="32">
        <f t="shared" si="540"/>
        <v>45668</v>
      </c>
      <c r="F11529" s="51">
        <f t="shared" si="541"/>
        <v>0.875</v>
      </c>
      <c r="G11529" s="33">
        <f t="shared" si="542"/>
        <v>45668.875</v>
      </c>
    </row>
    <row r="11530" spans="1:7" x14ac:dyDescent="0.45">
      <c r="A11530">
        <v>0.96499999999999997</v>
      </c>
      <c r="B11530">
        <v>5.76</v>
      </c>
      <c r="C11530" t="s">
        <v>11959</v>
      </c>
      <c r="D11530" t="s">
        <v>11960</v>
      </c>
      <c r="E11530" s="32">
        <f t="shared" si="540"/>
        <v>45668</v>
      </c>
      <c r="F11530" s="51">
        <f t="shared" si="541"/>
        <v>0.89583333333333337</v>
      </c>
      <c r="G11530" s="33">
        <f t="shared" si="542"/>
        <v>45668.895833333336</v>
      </c>
    </row>
    <row r="11531" spans="1:7" x14ac:dyDescent="0.45">
      <c r="A11531">
        <v>1.1221000000000001</v>
      </c>
      <c r="B11531">
        <v>6.69</v>
      </c>
      <c r="C11531" t="s">
        <v>11960</v>
      </c>
      <c r="D11531" t="s">
        <v>11961</v>
      </c>
      <c r="E11531" s="32">
        <f t="shared" si="540"/>
        <v>45668</v>
      </c>
      <c r="F11531" s="51">
        <f t="shared" si="541"/>
        <v>0.91666666666666663</v>
      </c>
      <c r="G11531" s="33">
        <f t="shared" si="542"/>
        <v>45668.916666666664</v>
      </c>
    </row>
    <row r="11532" spans="1:7" x14ac:dyDescent="0.45">
      <c r="A11532">
        <v>6.7299999999999999E-2</v>
      </c>
      <c r="B11532">
        <v>0.4</v>
      </c>
      <c r="C11532" t="s">
        <v>11961</v>
      </c>
      <c r="D11532" t="s">
        <v>11962</v>
      </c>
      <c r="E11532" s="32">
        <f t="shared" si="540"/>
        <v>45668</v>
      </c>
      <c r="F11532" s="51">
        <f t="shared" si="541"/>
        <v>0.9375</v>
      </c>
      <c r="G11532" s="33">
        <f t="shared" si="542"/>
        <v>45668.9375</v>
      </c>
    </row>
    <row r="11533" spans="1:7" x14ac:dyDescent="0.45">
      <c r="A11533">
        <v>0</v>
      </c>
      <c r="B11533">
        <v>0</v>
      </c>
      <c r="C11533" t="s">
        <v>11962</v>
      </c>
      <c r="D11533" t="s">
        <v>11963</v>
      </c>
      <c r="E11533" s="32">
        <f t="shared" si="540"/>
        <v>45668</v>
      </c>
      <c r="F11533" s="51">
        <f t="shared" si="541"/>
        <v>0.95833333333333337</v>
      </c>
      <c r="G11533" s="33">
        <f t="shared" si="542"/>
        <v>45668.958333333336</v>
      </c>
    </row>
    <row r="11534" spans="1:7" x14ac:dyDescent="0.45">
      <c r="A11534">
        <v>0</v>
      </c>
      <c r="B11534">
        <v>0</v>
      </c>
      <c r="C11534" t="s">
        <v>11963</v>
      </c>
      <c r="D11534" t="s">
        <v>11964</v>
      </c>
      <c r="E11534" s="32">
        <f t="shared" si="540"/>
        <v>45668</v>
      </c>
      <c r="F11534" s="51">
        <f t="shared" si="541"/>
        <v>0.97916666666666663</v>
      </c>
      <c r="G11534" s="33">
        <f t="shared" si="542"/>
        <v>45668.979166666664</v>
      </c>
    </row>
    <row r="11535" spans="1:7" x14ac:dyDescent="0.45">
      <c r="A11535">
        <v>0</v>
      </c>
      <c r="B11535">
        <v>0</v>
      </c>
      <c r="C11535" t="s">
        <v>11964</v>
      </c>
      <c r="D11535" t="s">
        <v>11965</v>
      </c>
      <c r="E11535" s="32">
        <f t="shared" si="540"/>
        <v>45669</v>
      </c>
      <c r="F11535" s="51">
        <f t="shared" si="541"/>
        <v>0</v>
      </c>
      <c r="G11535" s="33">
        <f t="shared" si="542"/>
        <v>45669</v>
      </c>
    </row>
    <row r="11536" spans="1:7" x14ac:dyDescent="0.45">
      <c r="A11536">
        <v>0</v>
      </c>
      <c r="B11536">
        <v>0</v>
      </c>
      <c r="C11536" t="s">
        <v>11965</v>
      </c>
      <c r="D11536" t="s">
        <v>11966</v>
      </c>
      <c r="E11536" s="32">
        <f t="shared" si="540"/>
        <v>45669</v>
      </c>
      <c r="F11536" s="51">
        <f t="shared" si="541"/>
        <v>2.0833333333333332E-2</v>
      </c>
      <c r="G11536" s="33">
        <f t="shared" si="542"/>
        <v>45669.020833333336</v>
      </c>
    </row>
    <row r="11537" spans="1:7" x14ac:dyDescent="0.45">
      <c r="A11537">
        <v>0</v>
      </c>
      <c r="B11537">
        <v>0</v>
      </c>
      <c r="C11537" t="s">
        <v>11966</v>
      </c>
      <c r="D11537" t="s">
        <v>11967</v>
      </c>
      <c r="E11537" s="32">
        <f t="shared" si="540"/>
        <v>45669</v>
      </c>
      <c r="F11537" s="51">
        <f t="shared" si="541"/>
        <v>4.1666666666666664E-2</v>
      </c>
      <c r="G11537" s="33">
        <f t="shared" si="542"/>
        <v>45669.041666666664</v>
      </c>
    </row>
    <row r="11538" spans="1:7" x14ac:dyDescent="0.45">
      <c r="A11538">
        <v>0</v>
      </c>
      <c r="B11538">
        <v>0</v>
      </c>
      <c r="C11538" t="s">
        <v>11967</v>
      </c>
      <c r="D11538" t="s">
        <v>11968</v>
      </c>
      <c r="E11538" s="32">
        <f t="shared" si="540"/>
        <v>45669</v>
      </c>
      <c r="F11538" s="51">
        <f t="shared" si="541"/>
        <v>6.25E-2</v>
      </c>
      <c r="G11538" s="33">
        <f t="shared" si="542"/>
        <v>45669.0625</v>
      </c>
    </row>
    <row r="11539" spans="1:7" x14ac:dyDescent="0.45">
      <c r="A11539">
        <v>0</v>
      </c>
      <c r="B11539">
        <v>0</v>
      </c>
      <c r="C11539" t="s">
        <v>11968</v>
      </c>
      <c r="D11539" t="s">
        <v>11969</v>
      </c>
      <c r="E11539" s="32">
        <f t="shared" si="540"/>
        <v>45669</v>
      </c>
      <c r="F11539" s="51">
        <f t="shared" si="541"/>
        <v>8.3333333333333329E-2</v>
      </c>
      <c r="G11539" s="33">
        <f t="shared" si="542"/>
        <v>45669.083333333336</v>
      </c>
    </row>
    <row r="11540" spans="1:7" x14ac:dyDescent="0.45">
      <c r="A11540">
        <v>0</v>
      </c>
      <c r="B11540">
        <v>0</v>
      </c>
      <c r="C11540" t="s">
        <v>11969</v>
      </c>
      <c r="D11540" t="s">
        <v>11970</v>
      </c>
      <c r="E11540" s="32">
        <f t="shared" si="540"/>
        <v>45669</v>
      </c>
      <c r="F11540" s="51">
        <f t="shared" si="541"/>
        <v>0.10416666666666667</v>
      </c>
      <c r="G11540" s="33">
        <f t="shared" si="542"/>
        <v>45669.104166666664</v>
      </c>
    </row>
    <row r="11541" spans="1:7" x14ac:dyDescent="0.45">
      <c r="A11541">
        <v>0</v>
      </c>
      <c r="B11541">
        <v>0</v>
      </c>
      <c r="C11541" t="s">
        <v>11970</v>
      </c>
      <c r="D11541" t="s">
        <v>11971</v>
      </c>
      <c r="E11541" s="32">
        <f t="shared" si="540"/>
        <v>45669</v>
      </c>
      <c r="F11541" s="51">
        <f t="shared" si="541"/>
        <v>0.125</v>
      </c>
      <c r="G11541" s="33">
        <f t="shared" si="542"/>
        <v>45669.125</v>
      </c>
    </row>
    <row r="11542" spans="1:7" x14ac:dyDescent="0.45">
      <c r="A11542">
        <v>0</v>
      </c>
      <c r="B11542">
        <v>0</v>
      </c>
      <c r="C11542" t="s">
        <v>11971</v>
      </c>
      <c r="D11542" t="s">
        <v>11972</v>
      </c>
      <c r="E11542" s="32">
        <f t="shared" si="540"/>
        <v>45669</v>
      </c>
      <c r="F11542" s="51">
        <f t="shared" si="541"/>
        <v>0.14583333333333334</v>
      </c>
      <c r="G11542" s="33">
        <f t="shared" si="542"/>
        <v>45669.145833333336</v>
      </c>
    </row>
    <row r="11543" spans="1:7" x14ac:dyDescent="0.45">
      <c r="A11543">
        <v>0</v>
      </c>
      <c r="B11543">
        <v>0</v>
      </c>
      <c r="C11543" t="s">
        <v>11972</v>
      </c>
      <c r="D11543" t="s">
        <v>11973</v>
      </c>
      <c r="E11543" s="32">
        <f t="shared" si="540"/>
        <v>45669</v>
      </c>
      <c r="F11543" s="51">
        <f t="shared" si="541"/>
        <v>0.16666666666666666</v>
      </c>
      <c r="G11543" s="33">
        <f t="shared" si="542"/>
        <v>45669.166666666664</v>
      </c>
    </row>
    <row r="11544" spans="1:7" x14ac:dyDescent="0.45">
      <c r="A11544">
        <v>0</v>
      </c>
      <c r="B11544">
        <v>0</v>
      </c>
      <c r="C11544" t="s">
        <v>11973</v>
      </c>
      <c r="D11544" t="s">
        <v>11974</v>
      </c>
      <c r="E11544" s="32">
        <f t="shared" si="540"/>
        <v>45669</v>
      </c>
      <c r="F11544" s="51">
        <f t="shared" si="541"/>
        <v>0.1875</v>
      </c>
      <c r="G11544" s="33">
        <f t="shared" si="542"/>
        <v>45669.1875</v>
      </c>
    </row>
    <row r="11545" spans="1:7" x14ac:dyDescent="0.45">
      <c r="A11545">
        <v>0</v>
      </c>
      <c r="B11545">
        <v>0</v>
      </c>
      <c r="C11545" t="s">
        <v>11974</v>
      </c>
      <c r="D11545" t="s">
        <v>11975</v>
      </c>
      <c r="E11545" s="32">
        <f t="shared" si="540"/>
        <v>45669</v>
      </c>
      <c r="F11545" s="51">
        <f t="shared" si="541"/>
        <v>0.20833333333333334</v>
      </c>
      <c r="G11545" s="33">
        <f t="shared" si="542"/>
        <v>45669.208333333336</v>
      </c>
    </row>
    <row r="11546" spans="1:7" x14ac:dyDescent="0.45">
      <c r="A11546">
        <v>0</v>
      </c>
      <c r="B11546">
        <v>0</v>
      </c>
      <c r="C11546" t="s">
        <v>11975</v>
      </c>
      <c r="D11546" t="s">
        <v>11976</v>
      </c>
      <c r="E11546" s="32">
        <f t="shared" si="540"/>
        <v>45669</v>
      </c>
      <c r="F11546" s="51">
        <f t="shared" si="541"/>
        <v>0.22916666666666666</v>
      </c>
      <c r="G11546" s="33">
        <f t="shared" si="542"/>
        <v>45669.229166666664</v>
      </c>
    </row>
    <row r="11547" spans="1:7" x14ac:dyDescent="0.45">
      <c r="A11547">
        <v>0</v>
      </c>
      <c r="B11547">
        <v>0</v>
      </c>
      <c r="C11547" t="s">
        <v>11976</v>
      </c>
      <c r="D11547" t="s">
        <v>11977</v>
      </c>
      <c r="E11547" s="32">
        <f t="shared" si="540"/>
        <v>45669</v>
      </c>
      <c r="F11547" s="51">
        <f t="shared" si="541"/>
        <v>0.25</v>
      </c>
      <c r="G11547" s="33">
        <f t="shared" si="542"/>
        <v>45669.25</v>
      </c>
    </row>
    <row r="11548" spans="1:7" x14ac:dyDescent="0.45">
      <c r="A11548">
        <v>0</v>
      </c>
      <c r="B11548">
        <v>0</v>
      </c>
      <c r="C11548" t="s">
        <v>11977</v>
      </c>
      <c r="D11548" t="s">
        <v>11978</v>
      </c>
      <c r="E11548" s="32">
        <f t="shared" si="540"/>
        <v>45669</v>
      </c>
      <c r="F11548" s="51">
        <f t="shared" si="541"/>
        <v>0.27083333333333331</v>
      </c>
      <c r="G11548" s="33">
        <f t="shared" si="542"/>
        <v>45669.270833333336</v>
      </c>
    </row>
    <row r="11549" spans="1:7" x14ac:dyDescent="0.45">
      <c r="A11549">
        <v>0</v>
      </c>
      <c r="B11549">
        <v>0</v>
      </c>
      <c r="C11549" t="s">
        <v>11978</v>
      </c>
      <c r="D11549" t="s">
        <v>11979</v>
      </c>
      <c r="E11549" s="32">
        <f t="shared" si="540"/>
        <v>45669</v>
      </c>
      <c r="F11549" s="51">
        <f t="shared" si="541"/>
        <v>0.29166666666666669</v>
      </c>
      <c r="G11549" s="33">
        <f t="shared" si="542"/>
        <v>45669.291666666664</v>
      </c>
    </row>
    <row r="11550" spans="1:7" x14ac:dyDescent="0.45">
      <c r="A11550">
        <v>0</v>
      </c>
      <c r="B11550">
        <v>0</v>
      </c>
      <c r="C11550" t="s">
        <v>11979</v>
      </c>
      <c r="D11550" t="s">
        <v>11980</v>
      </c>
      <c r="E11550" s="32">
        <f t="shared" si="540"/>
        <v>45669</v>
      </c>
      <c r="F11550" s="51">
        <f t="shared" si="541"/>
        <v>0.3125</v>
      </c>
      <c r="G11550" s="33">
        <f t="shared" si="542"/>
        <v>45669.3125</v>
      </c>
    </row>
    <row r="11551" spans="1:7" x14ac:dyDescent="0.45">
      <c r="A11551">
        <v>0</v>
      </c>
      <c r="B11551">
        <v>0</v>
      </c>
      <c r="C11551" t="s">
        <v>11980</v>
      </c>
      <c r="D11551" t="s">
        <v>11981</v>
      </c>
      <c r="E11551" s="32">
        <f t="shared" si="540"/>
        <v>45669</v>
      </c>
      <c r="F11551" s="51">
        <f t="shared" si="541"/>
        <v>0.33333333333333331</v>
      </c>
      <c r="G11551" s="33">
        <f t="shared" si="542"/>
        <v>45669.333333333336</v>
      </c>
    </row>
    <row r="11552" spans="1:7" x14ac:dyDescent="0.45">
      <c r="A11552">
        <v>4.8472999999999997</v>
      </c>
      <c r="B11552">
        <v>28.92</v>
      </c>
      <c r="C11552" t="s">
        <v>11981</v>
      </c>
      <c r="D11552" t="s">
        <v>11982</v>
      </c>
      <c r="E11552" s="32">
        <f t="shared" si="540"/>
        <v>45669</v>
      </c>
      <c r="F11552" s="51">
        <f t="shared" si="541"/>
        <v>0.35416666666666669</v>
      </c>
      <c r="G11552" s="33">
        <f t="shared" si="542"/>
        <v>45669.354166666664</v>
      </c>
    </row>
    <row r="11553" spans="1:7" x14ac:dyDescent="0.45">
      <c r="A11553">
        <v>1.3801000000000001</v>
      </c>
      <c r="B11553">
        <v>8.23</v>
      </c>
      <c r="C11553" t="s">
        <v>11982</v>
      </c>
      <c r="D11553" t="s">
        <v>11983</v>
      </c>
      <c r="E11553" s="32">
        <f t="shared" si="540"/>
        <v>45669</v>
      </c>
      <c r="F11553" s="51">
        <f t="shared" si="541"/>
        <v>0.375</v>
      </c>
      <c r="G11553" s="33">
        <f t="shared" si="542"/>
        <v>45669.375</v>
      </c>
    </row>
    <row r="11554" spans="1:7" x14ac:dyDescent="0.45">
      <c r="A11554">
        <v>1.5821000000000001</v>
      </c>
      <c r="B11554">
        <v>9.44</v>
      </c>
      <c r="C11554" t="s">
        <v>11983</v>
      </c>
      <c r="D11554" t="s">
        <v>11984</v>
      </c>
      <c r="E11554" s="32">
        <f t="shared" si="540"/>
        <v>45669</v>
      </c>
      <c r="F11554" s="51">
        <f t="shared" si="541"/>
        <v>0.39583333333333331</v>
      </c>
      <c r="G11554" s="33">
        <f t="shared" si="542"/>
        <v>45669.395833333336</v>
      </c>
    </row>
    <row r="11555" spans="1:7" x14ac:dyDescent="0.45">
      <c r="A11555">
        <v>1.5036</v>
      </c>
      <c r="B11555">
        <v>8.9700000000000006</v>
      </c>
      <c r="C11555" t="s">
        <v>11984</v>
      </c>
      <c r="D11555" t="s">
        <v>11985</v>
      </c>
      <c r="E11555" s="32">
        <f t="shared" si="540"/>
        <v>45669</v>
      </c>
      <c r="F11555" s="51">
        <f t="shared" si="541"/>
        <v>0.41666666666666669</v>
      </c>
      <c r="G11555" s="33">
        <f t="shared" si="542"/>
        <v>45669.416666666664</v>
      </c>
    </row>
    <row r="11556" spans="1:7" x14ac:dyDescent="0.45">
      <c r="A11556">
        <v>1.3016000000000001</v>
      </c>
      <c r="B11556">
        <v>7.77</v>
      </c>
      <c r="C11556" t="s">
        <v>11985</v>
      </c>
      <c r="D11556" t="s">
        <v>11986</v>
      </c>
      <c r="E11556" s="32">
        <f t="shared" si="540"/>
        <v>45669</v>
      </c>
      <c r="F11556" s="51">
        <f t="shared" si="541"/>
        <v>0.4375</v>
      </c>
      <c r="G11556" s="33">
        <f t="shared" si="542"/>
        <v>45669.4375</v>
      </c>
    </row>
    <row r="11557" spans="1:7" x14ac:dyDescent="0.45">
      <c r="A11557">
        <v>0.92010000000000003</v>
      </c>
      <c r="B11557">
        <v>5.49</v>
      </c>
      <c r="C11557" t="s">
        <v>11986</v>
      </c>
      <c r="D11557" t="s">
        <v>11987</v>
      </c>
      <c r="E11557" s="32">
        <f t="shared" si="540"/>
        <v>45669</v>
      </c>
      <c r="F11557" s="51">
        <f t="shared" si="541"/>
        <v>0.45833333333333331</v>
      </c>
      <c r="G11557" s="33">
        <f t="shared" si="542"/>
        <v>45669.458333333336</v>
      </c>
    </row>
    <row r="11558" spans="1:7" x14ac:dyDescent="0.45">
      <c r="A11558">
        <v>0.87519999999999998</v>
      </c>
      <c r="B11558">
        <v>5.22</v>
      </c>
      <c r="C11558" t="s">
        <v>11987</v>
      </c>
      <c r="D11558" t="s">
        <v>11988</v>
      </c>
      <c r="E11558" s="32">
        <f t="shared" si="540"/>
        <v>45669</v>
      </c>
      <c r="F11558" s="51">
        <f t="shared" si="541"/>
        <v>0.47916666666666669</v>
      </c>
      <c r="G11558" s="33">
        <f t="shared" si="542"/>
        <v>45669.479166666664</v>
      </c>
    </row>
    <row r="11559" spans="1:7" x14ac:dyDescent="0.45">
      <c r="A11559">
        <v>0.98740000000000006</v>
      </c>
      <c r="B11559">
        <v>5.89</v>
      </c>
      <c r="C11559" t="s">
        <v>11988</v>
      </c>
      <c r="D11559" t="s">
        <v>11989</v>
      </c>
      <c r="E11559" s="32">
        <f t="shared" si="540"/>
        <v>45669</v>
      </c>
      <c r="F11559" s="51">
        <f t="shared" si="541"/>
        <v>0.5</v>
      </c>
      <c r="G11559" s="33">
        <f t="shared" si="542"/>
        <v>45669.5</v>
      </c>
    </row>
    <row r="11560" spans="1:7" x14ac:dyDescent="0.45">
      <c r="A11560">
        <v>0.80789999999999995</v>
      </c>
      <c r="B11560">
        <v>4.82</v>
      </c>
      <c r="C11560" t="s">
        <v>11989</v>
      </c>
      <c r="D11560" t="s">
        <v>11990</v>
      </c>
      <c r="E11560" s="32">
        <f t="shared" si="540"/>
        <v>45669</v>
      </c>
      <c r="F11560" s="51">
        <f t="shared" si="541"/>
        <v>0.52083333333333337</v>
      </c>
      <c r="G11560" s="33">
        <f t="shared" si="542"/>
        <v>45669.520833333336</v>
      </c>
    </row>
    <row r="11561" spans="1:7" x14ac:dyDescent="0.45">
      <c r="A11561">
        <v>0.72929999999999995</v>
      </c>
      <c r="B11561">
        <v>4.3499999999999996</v>
      </c>
      <c r="C11561" t="s">
        <v>11990</v>
      </c>
      <c r="D11561" t="s">
        <v>11991</v>
      </c>
      <c r="E11561" s="32">
        <f t="shared" si="540"/>
        <v>45669</v>
      </c>
      <c r="F11561" s="51">
        <f t="shared" si="541"/>
        <v>0.54166666666666663</v>
      </c>
      <c r="G11561" s="33">
        <f t="shared" si="542"/>
        <v>45669.541666666664</v>
      </c>
    </row>
    <row r="11562" spans="1:7" x14ac:dyDescent="0.45">
      <c r="A11562">
        <v>0.7742</v>
      </c>
      <c r="B11562">
        <v>4.62</v>
      </c>
      <c r="C11562" t="s">
        <v>11991</v>
      </c>
      <c r="D11562" t="s">
        <v>11992</v>
      </c>
      <c r="E11562" s="32">
        <f t="shared" si="540"/>
        <v>45669</v>
      </c>
      <c r="F11562" s="51">
        <f t="shared" si="541"/>
        <v>0.5625</v>
      </c>
      <c r="G11562" s="33">
        <f t="shared" si="542"/>
        <v>45669.5625</v>
      </c>
    </row>
    <row r="11563" spans="1:7" x14ac:dyDescent="0.45">
      <c r="A11563">
        <v>0.40389999999999998</v>
      </c>
      <c r="B11563">
        <v>2.41</v>
      </c>
      <c r="C11563" t="s">
        <v>11992</v>
      </c>
      <c r="D11563" t="s">
        <v>11993</v>
      </c>
      <c r="E11563" s="32">
        <f t="shared" si="540"/>
        <v>45669</v>
      </c>
      <c r="F11563" s="51">
        <f t="shared" si="541"/>
        <v>0.58333333333333337</v>
      </c>
      <c r="G11563" s="33">
        <f t="shared" si="542"/>
        <v>45669.583333333336</v>
      </c>
    </row>
    <row r="11564" spans="1:7" x14ac:dyDescent="0.45">
      <c r="A11564">
        <v>1.8626</v>
      </c>
      <c r="B11564">
        <v>11.11</v>
      </c>
      <c r="C11564" t="s">
        <v>11993</v>
      </c>
      <c r="D11564" t="s">
        <v>11994</v>
      </c>
      <c r="E11564" s="32">
        <f t="shared" si="540"/>
        <v>45669</v>
      </c>
      <c r="F11564" s="51">
        <f t="shared" si="541"/>
        <v>0.60416666666666663</v>
      </c>
      <c r="G11564" s="33">
        <f t="shared" si="542"/>
        <v>45669.604166666664</v>
      </c>
    </row>
    <row r="11565" spans="1:7" x14ac:dyDescent="0.45">
      <c r="A11565">
        <v>0.54979999999999996</v>
      </c>
      <c r="B11565">
        <v>3.28</v>
      </c>
      <c r="C11565" t="s">
        <v>11994</v>
      </c>
      <c r="D11565" t="s">
        <v>11995</v>
      </c>
      <c r="E11565" s="32">
        <f t="shared" si="540"/>
        <v>45669</v>
      </c>
      <c r="F11565" s="51">
        <f t="shared" si="541"/>
        <v>0.625</v>
      </c>
      <c r="G11565" s="33">
        <f t="shared" si="542"/>
        <v>45669.625</v>
      </c>
    </row>
    <row r="11566" spans="1:7" x14ac:dyDescent="0.45">
      <c r="A11566">
        <v>0.62839999999999996</v>
      </c>
      <c r="B11566">
        <v>3.75</v>
      </c>
      <c r="C11566" t="s">
        <v>11995</v>
      </c>
      <c r="D11566" t="s">
        <v>11996</v>
      </c>
      <c r="E11566" s="32">
        <f t="shared" si="540"/>
        <v>45669</v>
      </c>
      <c r="F11566" s="51">
        <f t="shared" si="541"/>
        <v>0.64583333333333337</v>
      </c>
      <c r="G11566" s="33">
        <f t="shared" si="542"/>
        <v>45669.645833333336</v>
      </c>
    </row>
    <row r="11567" spans="1:7" x14ac:dyDescent="0.45">
      <c r="A11567">
        <v>0.41520000000000001</v>
      </c>
      <c r="B11567">
        <v>2.48</v>
      </c>
      <c r="C11567" t="s">
        <v>11996</v>
      </c>
      <c r="D11567" t="s">
        <v>11997</v>
      </c>
      <c r="E11567" s="32">
        <f t="shared" si="540"/>
        <v>45669</v>
      </c>
      <c r="F11567" s="51">
        <f t="shared" si="541"/>
        <v>0.66666666666666663</v>
      </c>
      <c r="G11567" s="33">
        <f t="shared" si="542"/>
        <v>45669.666666666664</v>
      </c>
    </row>
    <row r="11568" spans="1:7" x14ac:dyDescent="0.45">
      <c r="A11568">
        <v>0.74060000000000004</v>
      </c>
      <c r="B11568">
        <v>4.42</v>
      </c>
      <c r="C11568" t="s">
        <v>11997</v>
      </c>
      <c r="D11568" t="s">
        <v>11998</v>
      </c>
      <c r="E11568" s="32">
        <f t="shared" si="540"/>
        <v>45669</v>
      </c>
      <c r="F11568" s="51">
        <f t="shared" si="541"/>
        <v>0.6875</v>
      </c>
      <c r="G11568" s="33">
        <f t="shared" si="542"/>
        <v>45669.6875</v>
      </c>
    </row>
    <row r="11569" spans="1:7" x14ac:dyDescent="0.45">
      <c r="A11569">
        <v>0.81910000000000005</v>
      </c>
      <c r="B11569">
        <v>4.8899999999999997</v>
      </c>
      <c r="C11569" t="s">
        <v>11998</v>
      </c>
      <c r="D11569" t="s">
        <v>11999</v>
      </c>
      <c r="E11569" s="32">
        <f t="shared" si="540"/>
        <v>45669</v>
      </c>
      <c r="F11569" s="51">
        <f t="shared" si="541"/>
        <v>0.70833333333333337</v>
      </c>
      <c r="G11569" s="33">
        <f t="shared" si="542"/>
        <v>45669.708333333336</v>
      </c>
    </row>
    <row r="11570" spans="1:7" x14ac:dyDescent="0.45">
      <c r="A11570">
        <v>0.56100000000000005</v>
      </c>
      <c r="B11570">
        <v>3.35</v>
      </c>
      <c r="C11570" t="s">
        <v>11999</v>
      </c>
      <c r="D11570" t="s">
        <v>12000</v>
      </c>
      <c r="E11570" s="32">
        <f t="shared" si="540"/>
        <v>45669</v>
      </c>
      <c r="F11570" s="51">
        <f t="shared" si="541"/>
        <v>0.72916666666666663</v>
      </c>
      <c r="G11570" s="33">
        <f t="shared" si="542"/>
        <v>45669.729166666664</v>
      </c>
    </row>
    <row r="11571" spans="1:7" x14ac:dyDescent="0.45">
      <c r="A11571">
        <v>1.8513999999999999</v>
      </c>
      <c r="B11571">
        <v>11.05</v>
      </c>
      <c r="C11571" t="s">
        <v>12000</v>
      </c>
      <c r="D11571" t="s">
        <v>12001</v>
      </c>
      <c r="E11571" s="32">
        <f t="shared" si="540"/>
        <v>45669</v>
      </c>
      <c r="F11571" s="51">
        <f t="shared" si="541"/>
        <v>0.75</v>
      </c>
      <c r="G11571" s="33">
        <f t="shared" si="542"/>
        <v>45669.75</v>
      </c>
    </row>
    <row r="11572" spans="1:7" x14ac:dyDescent="0.45">
      <c r="A11572">
        <v>1.4923</v>
      </c>
      <c r="B11572">
        <v>8.9</v>
      </c>
      <c r="C11572" t="s">
        <v>12001</v>
      </c>
      <c r="D11572" t="s">
        <v>12002</v>
      </c>
      <c r="E11572" s="32">
        <f t="shared" si="540"/>
        <v>45669</v>
      </c>
      <c r="F11572" s="51">
        <f t="shared" si="541"/>
        <v>0.77083333333333337</v>
      </c>
      <c r="G11572" s="33">
        <f t="shared" si="542"/>
        <v>45669.770833333336</v>
      </c>
    </row>
    <row r="11573" spans="1:7" x14ac:dyDescent="0.45">
      <c r="A11573">
        <v>0.59470000000000001</v>
      </c>
      <c r="B11573">
        <v>3.55</v>
      </c>
      <c r="C11573" t="s">
        <v>12002</v>
      </c>
      <c r="D11573" t="s">
        <v>12003</v>
      </c>
      <c r="E11573" s="32">
        <f t="shared" si="540"/>
        <v>45669</v>
      </c>
      <c r="F11573" s="51">
        <f t="shared" si="541"/>
        <v>0.79166666666666663</v>
      </c>
      <c r="G11573" s="33">
        <f t="shared" si="542"/>
        <v>45669.791666666664</v>
      </c>
    </row>
    <row r="11574" spans="1:7" x14ac:dyDescent="0.45">
      <c r="A11574">
        <v>1.1333</v>
      </c>
      <c r="B11574">
        <v>6.76</v>
      </c>
      <c r="C11574" t="s">
        <v>12003</v>
      </c>
      <c r="D11574" t="s">
        <v>12004</v>
      </c>
      <c r="E11574" s="32">
        <f t="shared" si="540"/>
        <v>45669</v>
      </c>
      <c r="F11574" s="51">
        <f t="shared" si="541"/>
        <v>0.8125</v>
      </c>
      <c r="G11574" s="33">
        <f t="shared" si="542"/>
        <v>45669.8125</v>
      </c>
    </row>
    <row r="11575" spans="1:7" x14ac:dyDescent="0.45">
      <c r="A11575">
        <v>0.69569999999999999</v>
      </c>
      <c r="B11575">
        <v>4.1500000000000004</v>
      </c>
      <c r="C11575" t="s">
        <v>12004</v>
      </c>
      <c r="D11575" t="s">
        <v>12005</v>
      </c>
      <c r="E11575" s="32">
        <f t="shared" si="540"/>
        <v>45669</v>
      </c>
      <c r="F11575" s="51">
        <f t="shared" si="541"/>
        <v>0.83333333333333337</v>
      </c>
      <c r="G11575" s="33">
        <f t="shared" si="542"/>
        <v>45669.833333333336</v>
      </c>
    </row>
    <row r="11576" spans="1:7" x14ac:dyDescent="0.45">
      <c r="A11576">
        <v>0.44879999999999998</v>
      </c>
      <c r="B11576">
        <v>2.68</v>
      </c>
      <c r="C11576" t="s">
        <v>12006</v>
      </c>
      <c r="D11576" t="s">
        <v>12007</v>
      </c>
      <c r="E11576" s="32">
        <f t="shared" si="540"/>
        <v>45669</v>
      </c>
      <c r="F11576" s="51">
        <f t="shared" si="541"/>
        <v>0.89583333333333337</v>
      </c>
      <c r="G11576" s="33">
        <f t="shared" si="542"/>
        <v>45669.895833333336</v>
      </c>
    </row>
    <row r="11577" spans="1:7" x14ac:dyDescent="0.45">
      <c r="A11577">
        <v>1.627</v>
      </c>
      <c r="B11577">
        <v>9.7100000000000009</v>
      </c>
      <c r="C11577" t="s">
        <v>12007</v>
      </c>
      <c r="D11577" t="s">
        <v>12008</v>
      </c>
      <c r="E11577" s="32">
        <f t="shared" si="540"/>
        <v>45669</v>
      </c>
      <c r="F11577" s="51">
        <f t="shared" si="541"/>
        <v>0.91666666666666663</v>
      </c>
      <c r="G11577" s="33">
        <f t="shared" si="542"/>
        <v>45669.916666666664</v>
      </c>
    </row>
    <row r="11578" spans="1:7" x14ac:dyDescent="0.45">
      <c r="A11578">
        <v>0.80789999999999995</v>
      </c>
      <c r="B11578">
        <v>4.82</v>
      </c>
      <c r="C11578" t="s">
        <v>12008</v>
      </c>
      <c r="D11578" t="s">
        <v>12009</v>
      </c>
      <c r="E11578" s="32">
        <f t="shared" si="540"/>
        <v>45669</v>
      </c>
      <c r="F11578" s="51">
        <f t="shared" si="541"/>
        <v>0.9375</v>
      </c>
      <c r="G11578" s="33">
        <f t="shared" si="542"/>
        <v>45669.9375</v>
      </c>
    </row>
    <row r="11579" spans="1:7" x14ac:dyDescent="0.45">
      <c r="A11579">
        <v>0.44879999999999998</v>
      </c>
      <c r="B11579">
        <v>2.68</v>
      </c>
      <c r="C11579" t="s">
        <v>12009</v>
      </c>
      <c r="D11579" t="s">
        <v>12010</v>
      </c>
      <c r="E11579" s="32">
        <f t="shared" si="540"/>
        <v>45669</v>
      </c>
      <c r="F11579" s="51">
        <f t="shared" si="541"/>
        <v>0.95833333333333337</v>
      </c>
      <c r="G11579" s="33">
        <f t="shared" si="542"/>
        <v>45669.958333333336</v>
      </c>
    </row>
    <row r="11580" spans="1:7" x14ac:dyDescent="0.45">
      <c r="A11580">
        <v>0.4264</v>
      </c>
      <c r="B11580">
        <v>2.54</v>
      </c>
      <c r="C11580" t="s">
        <v>12010</v>
      </c>
      <c r="D11580" t="s">
        <v>12011</v>
      </c>
      <c r="E11580" s="32">
        <f t="shared" si="540"/>
        <v>45669</v>
      </c>
      <c r="F11580" s="51">
        <f t="shared" si="541"/>
        <v>0.97916666666666663</v>
      </c>
      <c r="G11580" s="33">
        <f t="shared" si="542"/>
        <v>45669.979166666664</v>
      </c>
    </row>
    <row r="11581" spans="1:7" x14ac:dyDescent="0.45">
      <c r="A11581">
        <v>0.4264</v>
      </c>
      <c r="B11581">
        <v>2.54</v>
      </c>
      <c r="C11581" t="s">
        <v>12011</v>
      </c>
      <c r="D11581" t="s">
        <v>12012</v>
      </c>
      <c r="E11581" s="32">
        <f t="shared" si="540"/>
        <v>45670</v>
      </c>
      <c r="F11581" s="51">
        <f t="shared" si="541"/>
        <v>0</v>
      </c>
      <c r="G11581" s="33">
        <f t="shared" si="542"/>
        <v>45670</v>
      </c>
    </row>
    <row r="11582" spans="1:7" x14ac:dyDescent="0.45">
      <c r="A11582">
        <v>0.24690000000000001</v>
      </c>
      <c r="B11582">
        <v>1.47</v>
      </c>
      <c r="C11582" t="s">
        <v>12012</v>
      </c>
      <c r="D11582" t="s">
        <v>12013</v>
      </c>
      <c r="E11582" s="32">
        <f t="shared" si="540"/>
        <v>45670</v>
      </c>
      <c r="F11582" s="51">
        <f t="shared" si="541"/>
        <v>2.0833333333333332E-2</v>
      </c>
      <c r="G11582" s="33">
        <f t="shared" si="542"/>
        <v>45670.020833333336</v>
      </c>
    </row>
    <row r="11583" spans="1:7" x14ac:dyDescent="0.45">
      <c r="A11583">
        <v>0</v>
      </c>
      <c r="B11583">
        <v>0</v>
      </c>
      <c r="C11583" t="s">
        <v>12013</v>
      </c>
      <c r="D11583" t="s">
        <v>12014</v>
      </c>
      <c r="E11583" s="32">
        <f t="shared" si="540"/>
        <v>45670</v>
      </c>
      <c r="F11583" s="51">
        <f t="shared" si="541"/>
        <v>4.1666666666666664E-2</v>
      </c>
      <c r="G11583" s="33">
        <f t="shared" si="542"/>
        <v>45670.041666666664</v>
      </c>
    </row>
    <row r="11584" spans="1:7" x14ac:dyDescent="0.45">
      <c r="A11584">
        <v>0</v>
      </c>
      <c r="B11584">
        <v>0</v>
      </c>
      <c r="C11584" t="s">
        <v>12014</v>
      </c>
      <c r="D11584" t="s">
        <v>12015</v>
      </c>
      <c r="E11584" s="32">
        <f t="shared" si="540"/>
        <v>45670</v>
      </c>
      <c r="F11584" s="51">
        <f t="shared" si="541"/>
        <v>6.25E-2</v>
      </c>
      <c r="G11584" s="33">
        <f t="shared" si="542"/>
        <v>45670.0625</v>
      </c>
    </row>
    <row r="11585" spans="1:7" x14ac:dyDescent="0.45">
      <c r="A11585">
        <v>0</v>
      </c>
      <c r="B11585">
        <v>0</v>
      </c>
      <c r="C11585" t="s">
        <v>12015</v>
      </c>
      <c r="D11585" t="s">
        <v>12016</v>
      </c>
      <c r="E11585" s="32">
        <f t="shared" si="540"/>
        <v>45670</v>
      </c>
      <c r="F11585" s="51">
        <f t="shared" si="541"/>
        <v>8.3333333333333329E-2</v>
      </c>
      <c r="G11585" s="33">
        <f t="shared" si="542"/>
        <v>45670.083333333336</v>
      </c>
    </row>
    <row r="11586" spans="1:7" x14ac:dyDescent="0.45">
      <c r="A11586">
        <v>0</v>
      </c>
      <c r="B11586">
        <v>0</v>
      </c>
      <c r="C11586" t="s">
        <v>12016</v>
      </c>
      <c r="D11586" t="s">
        <v>12017</v>
      </c>
      <c r="E11586" s="32">
        <f t="shared" si="540"/>
        <v>45670</v>
      </c>
      <c r="F11586" s="51">
        <f t="shared" si="541"/>
        <v>0.10416666666666667</v>
      </c>
      <c r="G11586" s="33">
        <f t="shared" si="542"/>
        <v>45670.104166666664</v>
      </c>
    </row>
    <row r="11587" spans="1:7" x14ac:dyDescent="0.45">
      <c r="A11587">
        <v>0</v>
      </c>
      <c r="B11587">
        <v>0</v>
      </c>
      <c r="C11587" t="s">
        <v>12017</v>
      </c>
      <c r="D11587" t="s">
        <v>12018</v>
      </c>
      <c r="E11587" s="32">
        <f t="shared" si="540"/>
        <v>45670</v>
      </c>
      <c r="F11587" s="51">
        <f t="shared" si="541"/>
        <v>0.125</v>
      </c>
      <c r="G11587" s="33">
        <f t="shared" si="542"/>
        <v>45670.125</v>
      </c>
    </row>
    <row r="11588" spans="1:7" x14ac:dyDescent="0.45">
      <c r="A11588">
        <v>0</v>
      </c>
      <c r="B11588">
        <v>0</v>
      </c>
      <c r="C11588" t="s">
        <v>12018</v>
      </c>
      <c r="D11588" t="s">
        <v>12019</v>
      </c>
      <c r="E11588" s="32">
        <f t="shared" ref="E11588:E11651" si="543">DATE(MID(C11588,2,4),MID(C11588,7,2),MID(C11588,10,2))</f>
        <v>45670</v>
      </c>
      <c r="F11588" s="51">
        <f t="shared" ref="F11588:F11651" si="544">TIME(MID(C11588,13,2),MID(C11588,16,2),0)</f>
        <v>0.14583333333333334</v>
      </c>
      <c r="G11588" s="33">
        <f t="shared" ref="G11588:G11651" si="545">E11588+F11588</f>
        <v>45670.145833333336</v>
      </c>
    </row>
    <row r="11589" spans="1:7" x14ac:dyDescent="0.45">
      <c r="A11589">
        <v>0</v>
      </c>
      <c r="B11589">
        <v>0</v>
      </c>
      <c r="C11589" t="s">
        <v>12019</v>
      </c>
      <c r="D11589" t="s">
        <v>12020</v>
      </c>
      <c r="E11589" s="32">
        <f t="shared" si="543"/>
        <v>45670</v>
      </c>
      <c r="F11589" s="51">
        <f t="shared" si="544"/>
        <v>0.16666666666666666</v>
      </c>
      <c r="G11589" s="33">
        <f t="shared" si="545"/>
        <v>45670.166666666664</v>
      </c>
    </row>
    <row r="11590" spans="1:7" x14ac:dyDescent="0.45">
      <c r="A11590">
        <v>0</v>
      </c>
      <c r="B11590">
        <v>0</v>
      </c>
      <c r="C11590" t="s">
        <v>12020</v>
      </c>
      <c r="D11590" t="s">
        <v>12021</v>
      </c>
      <c r="E11590" s="32">
        <f t="shared" si="543"/>
        <v>45670</v>
      </c>
      <c r="F11590" s="51">
        <f t="shared" si="544"/>
        <v>0.1875</v>
      </c>
      <c r="G11590" s="33">
        <f t="shared" si="545"/>
        <v>45670.1875</v>
      </c>
    </row>
    <row r="11591" spans="1:7" x14ac:dyDescent="0.45">
      <c r="A11591">
        <v>1.4137999999999999</v>
      </c>
      <c r="B11591">
        <v>8.43</v>
      </c>
      <c r="C11591" t="s">
        <v>12021</v>
      </c>
      <c r="D11591" t="s">
        <v>12022</v>
      </c>
      <c r="E11591" s="32">
        <f t="shared" si="543"/>
        <v>45670</v>
      </c>
      <c r="F11591" s="51">
        <f t="shared" si="544"/>
        <v>0.20833333333333334</v>
      </c>
      <c r="G11591" s="33">
        <f t="shared" si="545"/>
        <v>45670.208333333336</v>
      </c>
    </row>
    <row r="11592" spans="1:7" x14ac:dyDescent="0.45">
      <c r="A11592">
        <v>0</v>
      </c>
      <c r="B11592">
        <v>0</v>
      </c>
      <c r="C11592" t="s">
        <v>12022</v>
      </c>
      <c r="D11592" t="s">
        <v>12023</v>
      </c>
      <c r="E11592" s="32">
        <f t="shared" si="543"/>
        <v>45670</v>
      </c>
      <c r="F11592" s="51">
        <f t="shared" si="544"/>
        <v>0.22916666666666666</v>
      </c>
      <c r="G11592" s="33">
        <f t="shared" si="545"/>
        <v>45670.229166666664</v>
      </c>
    </row>
    <row r="11593" spans="1:7" x14ac:dyDescent="0.45">
      <c r="A11593">
        <v>1.3801000000000001</v>
      </c>
      <c r="B11593">
        <v>8.23</v>
      </c>
      <c r="C11593" t="s">
        <v>12023</v>
      </c>
      <c r="D11593" t="s">
        <v>12024</v>
      </c>
      <c r="E11593" s="32">
        <f t="shared" si="543"/>
        <v>45670</v>
      </c>
      <c r="F11593" s="51">
        <f t="shared" si="544"/>
        <v>0.25</v>
      </c>
      <c r="G11593" s="33">
        <f t="shared" si="545"/>
        <v>45670.25</v>
      </c>
    </row>
    <row r="11594" spans="1:7" x14ac:dyDescent="0.45">
      <c r="A11594">
        <v>1.8737999999999999</v>
      </c>
      <c r="B11594">
        <v>11.18</v>
      </c>
      <c r="C11594" t="s">
        <v>12024</v>
      </c>
      <c r="D11594" t="s">
        <v>12025</v>
      </c>
      <c r="E11594" s="32">
        <f t="shared" si="543"/>
        <v>45670</v>
      </c>
      <c r="F11594" s="51">
        <f t="shared" si="544"/>
        <v>0.27083333333333331</v>
      </c>
      <c r="G11594" s="33">
        <f t="shared" si="545"/>
        <v>45670.270833333336</v>
      </c>
    </row>
    <row r="11595" spans="1:7" x14ac:dyDescent="0.45">
      <c r="A11595">
        <v>1.4137999999999999</v>
      </c>
      <c r="B11595">
        <v>8.43</v>
      </c>
      <c r="C11595" t="s">
        <v>12025</v>
      </c>
      <c r="D11595" t="s">
        <v>12026</v>
      </c>
      <c r="E11595" s="32">
        <f t="shared" si="543"/>
        <v>45670</v>
      </c>
      <c r="F11595" s="51">
        <f t="shared" si="544"/>
        <v>0.29166666666666669</v>
      </c>
      <c r="G11595" s="33">
        <f t="shared" si="545"/>
        <v>45670.291666666664</v>
      </c>
    </row>
    <row r="11596" spans="1:7" x14ac:dyDescent="0.45">
      <c r="A11596">
        <v>0</v>
      </c>
      <c r="B11596">
        <v>0</v>
      </c>
      <c r="C11596" t="s">
        <v>12026</v>
      </c>
      <c r="D11596" t="s">
        <v>12027</v>
      </c>
      <c r="E11596" s="32">
        <f t="shared" si="543"/>
        <v>45670</v>
      </c>
      <c r="F11596" s="51">
        <f t="shared" si="544"/>
        <v>0.3125</v>
      </c>
      <c r="G11596" s="33">
        <f t="shared" si="545"/>
        <v>45670.3125</v>
      </c>
    </row>
    <row r="11597" spans="1:7" x14ac:dyDescent="0.45">
      <c r="A11597">
        <v>1.3352999999999999</v>
      </c>
      <c r="B11597">
        <v>7.97</v>
      </c>
      <c r="C11597" t="s">
        <v>12027</v>
      </c>
      <c r="D11597" t="s">
        <v>12028</v>
      </c>
      <c r="E11597" s="32">
        <f t="shared" si="543"/>
        <v>45670</v>
      </c>
      <c r="F11597" s="51">
        <f t="shared" si="544"/>
        <v>0.33333333333333331</v>
      </c>
      <c r="G11597" s="33">
        <f t="shared" si="545"/>
        <v>45670.333333333336</v>
      </c>
    </row>
    <row r="11598" spans="1:7" x14ac:dyDescent="0.45">
      <c r="A11598">
        <v>1.6607000000000001</v>
      </c>
      <c r="B11598">
        <v>9.91</v>
      </c>
      <c r="C11598" t="s">
        <v>12028</v>
      </c>
      <c r="D11598" t="s">
        <v>12029</v>
      </c>
      <c r="E11598" s="32">
        <f t="shared" si="543"/>
        <v>45670</v>
      </c>
      <c r="F11598" s="51">
        <f t="shared" si="544"/>
        <v>0.35416666666666669</v>
      </c>
      <c r="G11598" s="33">
        <f t="shared" si="545"/>
        <v>45670.354166666664</v>
      </c>
    </row>
    <row r="11599" spans="1:7" x14ac:dyDescent="0.45">
      <c r="A11599">
        <v>2.1768000000000001</v>
      </c>
      <c r="B11599">
        <v>12.99</v>
      </c>
      <c r="C11599" t="s">
        <v>12029</v>
      </c>
      <c r="D11599" t="s">
        <v>12030</v>
      </c>
      <c r="E11599" s="32">
        <f t="shared" si="543"/>
        <v>45670</v>
      </c>
      <c r="F11599" s="51">
        <f t="shared" si="544"/>
        <v>0.375</v>
      </c>
      <c r="G11599" s="33">
        <f t="shared" si="545"/>
        <v>45670.375</v>
      </c>
    </row>
    <row r="11600" spans="1:7" x14ac:dyDescent="0.45">
      <c r="A11600">
        <v>3.2875999999999999</v>
      </c>
      <c r="B11600">
        <v>19.61</v>
      </c>
      <c r="C11600" t="s">
        <v>12030</v>
      </c>
      <c r="D11600" t="s">
        <v>12031</v>
      </c>
      <c r="E11600" s="32">
        <f t="shared" si="543"/>
        <v>45670</v>
      </c>
      <c r="F11600" s="51">
        <f t="shared" si="544"/>
        <v>0.39583333333333331</v>
      </c>
      <c r="G11600" s="33">
        <f t="shared" si="545"/>
        <v>45670.395833333336</v>
      </c>
    </row>
    <row r="11601" spans="1:7" x14ac:dyDescent="0.45">
      <c r="A11601">
        <v>0</v>
      </c>
      <c r="B11601">
        <v>0</v>
      </c>
      <c r="C11601" t="s">
        <v>12031</v>
      </c>
      <c r="D11601" t="s">
        <v>12032</v>
      </c>
      <c r="E11601" s="32">
        <f t="shared" si="543"/>
        <v>45670</v>
      </c>
      <c r="F11601" s="51">
        <f t="shared" si="544"/>
        <v>0.41666666666666669</v>
      </c>
      <c r="G11601" s="33">
        <f t="shared" si="545"/>
        <v>45670.416666666664</v>
      </c>
    </row>
    <row r="11602" spans="1:7" x14ac:dyDescent="0.45">
      <c r="A11602">
        <v>0</v>
      </c>
      <c r="B11602">
        <v>0</v>
      </c>
      <c r="C11602" t="s">
        <v>12032</v>
      </c>
      <c r="D11602" t="s">
        <v>12033</v>
      </c>
      <c r="E11602" s="32">
        <f t="shared" si="543"/>
        <v>45670</v>
      </c>
      <c r="F11602" s="51">
        <f t="shared" si="544"/>
        <v>0.4375</v>
      </c>
      <c r="G11602" s="33">
        <f t="shared" si="545"/>
        <v>45670.4375</v>
      </c>
    </row>
    <row r="11603" spans="1:7" x14ac:dyDescent="0.45">
      <c r="A11603">
        <v>0.86399999999999999</v>
      </c>
      <c r="B11603">
        <v>5.15</v>
      </c>
      <c r="C11603" t="s">
        <v>12033</v>
      </c>
      <c r="D11603" t="s">
        <v>12034</v>
      </c>
      <c r="E11603" s="32">
        <f t="shared" si="543"/>
        <v>45670</v>
      </c>
      <c r="F11603" s="51">
        <f t="shared" si="544"/>
        <v>0.45833333333333331</v>
      </c>
      <c r="G11603" s="33">
        <f t="shared" si="545"/>
        <v>45670.458333333336</v>
      </c>
    </row>
    <row r="11604" spans="1:7" x14ac:dyDescent="0.45">
      <c r="A11604">
        <v>4.1852999999999998</v>
      </c>
      <c r="B11604">
        <v>24.97</v>
      </c>
      <c r="C11604" t="s">
        <v>12034</v>
      </c>
      <c r="D11604" t="s">
        <v>12035</v>
      </c>
      <c r="E11604" s="32">
        <f t="shared" si="543"/>
        <v>45670</v>
      </c>
      <c r="F11604" s="51">
        <f t="shared" si="544"/>
        <v>0.47916666666666669</v>
      </c>
      <c r="G11604" s="33">
        <f t="shared" si="545"/>
        <v>45670.479166666664</v>
      </c>
    </row>
    <row r="11605" spans="1:7" x14ac:dyDescent="0.45">
      <c r="A11605">
        <v>0.4264</v>
      </c>
      <c r="B11605">
        <v>2.54</v>
      </c>
      <c r="C11605" t="s">
        <v>12035</v>
      </c>
      <c r="D11605" t="s">
        <v>12036</v>
      </c>
      <c r="E11605" s="32">
        <f t="shared" si="543"/>
        <v>45670</v>
      </c>
      <c r="F11605" s="51">
        <f t="shared" si="544"/>
        <v>0.5</v>
      </c>
      <c r="G11605" s="33">
        <f t="shared" si="545"/>
        <v>45670.5</v>
      </c>
    </row>
    <row r="11606" spans="1:7" x14ac:dyDescent="0.45">
      <c r="A11606">
        <v>0</v>
      </c>
      <c r="B11606">
        <v>0</v>
      </c>
      <c r="C11606" t="s">
        <v>12036</v>
      </c>
      <c r="D11606" t="s">
        <v>12037</v>
      </c>
      <c r="E11606" s="32">
        <f t="shared" si="543"/>
        <v>45670</v>
      </c>
      <c r="F11606" s="51">
        <f t="shared" si="544"/>
        <v>0.52083333333333337</v>
      </c>
      <c r="G11606" s="33">
        <f t="shared" si="545"/>
        <v>45670.520833333336</v>
      </c>
    </row>
    <row r="11607" spans="1:7" x14ac:dyDescent="0.45">
      <c r="A11607">
        <v>0.11219999999999999</v>
      </c>
      <c r="B11607">
        <v>0.67</v>
      </c>
      <c r="C11607" t="s">
        <v>12037</v>
      </c>
      <c r="D11607" t="s">
        <v>12038</v>
      </c>
      <c r="E11607" s="32">
        <f t="shared" si="543"/>
        <v>45670</v>
      </c>
      <c r="F11607" s="51">
        <f t="shared" si="544"/>
        <v>0.54166666666666663</v>
      </c>
      <c r="G11607" s="33">
        <f t="shared" si="545"/>
        <v>45670.541666666664</v>
      </c>
    </row>
    <row r="11608" spans="1:7" x14ac:dyDescent="0.45">
      <c r="A11608">
        <v>1.2679</v>
      </c>
      <c r="B11608">
        <v>7.56</v>
      </c>
      <c r="C11608" t="s">
        <v>12038</v>
      </c>
      <c r="D11608" t="s">
        <v>12039</v>
      </c>
      <c r="E11608" s="32">
        <f t="shared" si="543"/>
        <v>45670</v>
      </c>
      <c r="F11608" s="51">
        <f t="shared" si="544"/>
        <v>0.5625</v>
      </c>
      <c r="G11608" s="33">
        <f t="shared" si="545"/>
        <v>45670.5625</v>
      </c>
    </row>
    <row r="11609" spans="1:7" x14ac:dyDescent="0.45">
      <c r="A11609">
        <v>0</v>
      </c>
      <c r="B11609">
        <v>0</v>
      </c>
      <c r="C11609" t="s">
        <v>12039</v>
      </c>
      <c r="D11609" t="s">
        <v>12040</v>
      </c>
      <c r="E11609" s="32">
        <f t="shared" si="543"/>
        <v>45670</v>
      </c>
      <c r="F11609" s="51">
        <f t="shared" si="544"/>
        <v>0.58333333333333337</v>
      </c>
      <c r="G11609" s="33">
        <f t="shared" si="545"/>
        <v>45670.583333333336</v>
      </c>
    </row>
    <row r="11610" spans="1:7" x14ac:dyDescent="0.45">
      <c r="A11610">
        <v>0.44879999999999998</v>
      </c>
      <c r="B11610">
        <v>2.68</v>
      </c>
      <c r="C11610" t="s">
        <v>12040</v>
      </c>
      <c r="D11610" t="s">
        <v>12041</v>
      </c>
      <c r="E11610" s="32">
        <f t="shared" si="543"/>
        <v>45670</v>
      </c>
      <c r="F11610" s="51">
        <f t="shared" si="544"/>
        <v>0.60416666666666663</v>
      </c>
      <c r="G11610" s="33">
        <f t="shared" si="545"/>
        <v>45670.604166666664</v>
      </c>
    </row>
    <row r="11611" spans="1:7" x14ac:dyDescent="0.45">
      <c r="A11611">
        <v>0.4713</v>
      </c>
      <c r="B11611">
        <v>2.81</v>
      </c>
      <c r="C11611" t="s">
        <v>12041</v>
      </c>
      <c r="D11611" t="s">
        <v>12042</v>
      </c>
      <c r="E11611" s="32">
        <f t="shared" si="543"/>
        <v>45670</v>
      </c>
      <c r="F11611" s="51">
        <f t="shared" si="544"/>
        <v>0.625</v>
      </c>
      <c r="G11611" s="33">
        <f t="shared" si="545"/>
        <v>45670.625</v>
      </c>
    </row>
    <row r="11612" spans="1:7" x14ac:dyDescent="0.45">
      <c r="A11612">
        <v>3.4895999999999998</v>
      </c>
      <c r="B11612">
        <v>20.82</v>
      </c>
      <c r="C11612" t="s">
        <v>12042</v>
      </c>
      <c r="D11612" t="s">
        <v>12043</v>
      </c>
      <c r="E11612" s="32">
        <f t="shared" si="543"/>
        <v>45670</v>
      </c>
      <c r="F11612" s="51">
        <f t="shared" si="544"/>
        <v>0.64583333333333337</v>
      </c>
      <c r="G11612" s="33">
        <f t="shared" si="545"/>
        <v>45670.645833333336</v>
      </c>
    </row>
    <row r="11613" spans="1:7" x14ac:dyDescent="0.45">
      <c r="A11613">
        <v>1.1221000000000001</v>
      </c>
      <c r="B11613">
        <v>6.69</v>
      </c>
      <c r="C11613" t="s">
        <v>12043</v>
      </c>
      <c r="D11613" t="s">
        <v>12044</v>
      </c>
      <c r="E11613" s="32">
        <f t="shared" si="543"/>
        <v>45670</v>
      </c>
      <c r="F11613" s="51">
        <f t="shared" si="544"/>
        <v>0.66666666666666663</v>
      </c>
      <c r="G11613" s="33">
        <f t="shared" si="545"/>
        <v>45670.666666666664</v>
      </c>
    </row>
    <row r="11614" spans="1:7" x14ac:dyDescent="0.45">
      <c r="A11614">
        <v>1.3914</v>
      </c>
      <c r="B11614">
        <v>8.3000000000000007</v>
      </c>
      <c r="C11614" t="s">
        <v>12044</v>
      </c>
      <c r="D11614" t="s">
        <v>12045</v>
      </c>
      <c r="E11614" s="32">
        <f t="shared" si="543"/>
        <v>45670</v>
      </c>
      <c r="F11614" s="51">
        <f t="shared" si="544"/>
        <v>0.6875</v>
      </c>
      <c r="G11614" s="33">
        <f t="shared" si="545"/>
        <v>45670.6875</v>
      </c>
    </row>
    <row r="11615" spans="1:7" x14ac:dyDescent="0.45">
      <c r="A11615">
        <v>1.6382000000000001</v>
      </c>
      <c r="B11615">
        <v>9.77</v>
      </c>
      <c r="C11615" t="s">
        <v>12045</v>
      </c>
      <c r="D11615" t="s">
        <v>12046</v>
      </c>
      <c r="E11615" s="32">
        <f t="shared" si="543"/>
        <v>45670</v>
      </c>
      <c r="F11615" s="51">
        <f t="shared" si="544"/>
        <v>0.70833333333333337</v>
      </c>
      <c r="G11615" s="33">
        <f t="shared" si="545"/>
        <v>45670.708333333336</v>
      </c>
    </row>
    <row r="11616" spans="1:7" x14ac:dyDescent="0.45">
      <c r="A11616">
        <v>1.3576999999999999</v>
      </c>
      <c r="B11616">
        <v>8.1</v>
      </c>
      <c r="C11616" t="s">
        <v>12046</v>
      </c>
      <c r="D11616" t="s">
        <v>12047</v>
      </c>
      <c r="E11616" s="32">
        <f t="shared" si="543"/>
        <v>45670</v>
      </c>
      <c r="F11616" s="51">
        <f t="shared" si="544"/>
        <v>0.72916666666666663</v>
      </c>
      <c r="G11616" s="33">
        <f t="shared" si="545"/>
        <v>45670.729166666664</v>
      </c>
    </row>
    <row r="11617" spans="1:7" x14ac:dyDescent="0.45">
      <c r="A11617">
        <v>1.526</v>
      </c>
      <c r="B11617">
        <v>9.1</v>
      </c>
      <c r="C11617" t="s">
        <v>12047</v>
      </c>
      <c r="D11617" t="s">
        <v>12048</v>
      </c>
      <c r="E11617" s="32">
        <f t="shared" si="543"/>
        <v>45670</v>
      </c>
      <c r="F11617" s="51">
        <f t="shared" si="544"/>
        <v>0.75</v>
      </c>
      <c r="G11617" s="33">
        <f t="shared" si="545"/>
        <v>45670.75</v>
      </c>
    </row>
    <row r="11618" spans="1:7" x14ac:dyDescent="0.45">
      <c r="A11618">
        <v>1.8851</v>
      </c>
      <c r="B11618">
        <v>11.25</v>
      </c>
      <c r="C11618" t="s">
        <v>12048</v>
      </c>
      <c r="D11618" t="s">
        <v>12049</v>
      </c>
      <c r="E11618" s="32">
        <f t="shared" si="543"/>
        <v>45670</v>
      </c>
      <c r="F11618" s="51">
        <f t="shared" si="544"/>
        <v>0.77083333333333337</v>
      </c>
      <c r="G11618" s="33">
        <f t="shared" si="545"/>
        <v>45670.770833333336</v>
      </c>
    </row>
    <row r="11619" spans="1:7" x14ac:dyDescent="0.45">
      <c r="A11619">
        <v>1.0771999999999999</v>
      </c>
      <c r="B11619">
        <v>6.43</v>
      </c>
      <c r="C11619" t="s">
        <v>12049</v>
      </c>
      <c r="D11619" t="s">
        <v>12050</v>
      </c>
      <c r="E11619" s="32">
        <f t="shared" si="543"/>
        <v>45670</v>
      </c>
      <c r="F11619" s="51">
        <f t="shared" si="544"/>
        <v>0.79166666666666663</v>
      </c>
      <c r="G11619" s="33">
        <f t="shared" si="545"/>
        <v>45670.791666666664</v>
      </c>
    </row>
    <row r="11620" spans="1:7" x14ac:dyDescent="0.45">
      <c r="A11620">
        <v>1.3689</v>
      </c>
      <c r="B11620">
        <v>8.17</v>
      </c>
      <c r="C11620" t="s">
        <v>12050</v>
      </c>
      <c r="D11620" t="s">
        <v>12051</v>
      </c>
      <c r="E11620" s="32">
        <f t="shared" si="543"/>
        <v>45670</v>
      </c>
      <c r="F11620" s="51">
        <f t="shared" si="544"/>
        <v>0.8125</v>
      </c>
      <c r="G11620" s="33">
        <f t="shared" si="545"/>
        <v>45670.8125</v>
      </c>
    </row>
    <row r="11621" spans="1:7" x14ac:dyDescent="0.45">
      <c r="A11621">
        <v>1.8402000000000001</v>
      </c>
      <c r="B11621">
        <v>10.98</v>
      </c>
      <c r="C11621" t="s">
        <v>12051</v>
      </c>
      <c r="D11621" t="s">
        <v>12052</v>
      </c>
      <c r="E11621" s="32">
        <f t="shared" si="543"/>
        <v>45670</v>
      </c>
      <c r="F11621" s="51">
        <f t="shared" si="544"/>
        <v>0.83333333333333337</v>
      </c>
      <c r="G11621" s="33">
        <f t="shared" si="545"/>
        <v>45670.833333333336</v>
      </c>
    </row>
    <row r="11622" spans="1:7" x14ac:dyDescent="0.45">
      <c r="A11622">
        <v>1.2005999999999999</v>
      </c>
      <c r="B11622">
        <v>7.16</v>
      </c>
      <c r="C11622" t="s">
        <v>12052</v>
      </c>
      <c r="D11622" t="s">
        <v>12053</v>
      </c>
      <c r="E11622" s="32">
        <f t="shared" si="543"/>
        <v>45670</v>
      </c>
      <c r="F11622" s="51">
        <f t="shared" si="544"/>
        <v>0.85416666666666663</v>
      </c>
      <c r="G11622" s="33">
        <f t="shared" si="545"/>
        <v>45670.854166666664</v>
      </c>
    </row>
    <row r="11623" spans="1:7" x14ac:dyDescent="0.45">
      <c r="A11623">
        <v>0.56100000000000005</v>
      </c>
      <c r="B11623">
        <v>3.35</v>
      </c>
      <c r="C11623" t="s">
        <v>12053</v>
      </c>
      <c r="D11623" t="s">
        <v>12054</v>
      </c>
      <c r="E11623" s="32">
        <f t="shared" si="543"/>
        <v>45670</v>
      </c>
      <c r="F11623" s="51">
        <f t="shared" si="544"/>
        <v>0.875</v>
      </c>
      <c r="G11623" s="33">
        <f t="shared" si="545"/>
        <v>45670.875</v>
      </c>
    </row>
    <row r="11624" spans="1:7" x14ac:dyDescent="0.45">
      <c r="A11624">
        <v>1.6942999999999999</v>
      </c>
      <c r="B11624">
        <v>10.11</v>
      </c>
      <c r="C11624" t="s">
        <v>12054</v>
      </c>
      <c r="D11624" t="s">
        <v>12055</v>
      </c>
      <c r="E11624" s="32">
        <f t="shared" si="543"/>
        <v>45670</v>
      </c>
      <c r="F11624" s="51">
        <f t="shared" si="544"/>
        <v>0.89583333333333337</v>
      </c>
      <c r="G11624" s="33">
        <f t="shared" si="545"/>
        <v>45670.895833333336</v>
      </c>
    </row>
    <row r="11625" spans="1:7" x14ac:dyDescent="0.45">
      <c r="A11625">
        <v>0.62839999999999996</v>
      </c>
      <c r="B11625">
        <v>3.75</v>
      </c>
      <c r="C11625" t="s">
        <v>12055</v>
      </c>
      <c r="D11625" t="s">
        <v>12056</v>
      </c>
      <c r="E11625" s="32">
        <f t="shared" si="543"/>
        <v>45670</v>
      </c>
      <c r="F11625" s="51">
        <f t="shared" si="544"/>
        <v>0.91666666666666663</v>
      </c>
      <c r="G11625" s="33">
        <f t="shared" si="545"/>
        <v>45670.916666666664</v>
      </c>
    </row>
    <row r="11626" spans="1:7" x14ac:dyDescent="0.45">
      <c r="A11626">
        <v>0.2132</v>
      </c>
      <c r="B11626">
        <v>1.27</v>
      </c>
      <c r="C11626" t="s">
        <v>12056</v>
      </c>
      <c r="D11626" t="s">
        <v>12057</v>
      </c>
      <c r="E11626" s="32">
        <f t="shared" si="543"/>
        <v>45670</v>
      </c>
      <c r="F11626" s="51">
        <f t="shared" si="544"/>
        <v>0.9375</v>
      </c>
      <c r="G11626" s="33">
        <f t="shared" si="545"/>
        <v>45670.9375</v>
      </c>
    </row>
    <row r="11627" spans="1:7" x14ac:dyDescent="0.45">
      <c r="A11627">
        <v>0.33660000000000001</v>
      </c>
      <c r="B11627">
        <v>2.0099999999999998</v>
      </c>
      <c r="C11627" t="s">
        <v>12057</v>
      </c>
      <c r="D11627" t="s">
        <v>12058</v>
      </c>
      <c r="E11627" s="32">
        <f t="shared" si="543"/>
        <v>45670</v>
      </c>
      <c r="F11627" s="51">
        <f t="shared" si="544"/>
        <v>0.95833333333333337</v>
      </c>
      <c r="G11627" s="33">
        <f t="shared" si="545"/>
        <v>45670.958333333336</v>
      </c>
    </row>
    <row r="11628" spans="1:7" x14ac:dyDescent="0.45">
      <c r="A11628">
        <v>0</v>
      </c>
      <c r="B11628">
        <v>0</v>
      </c>
      <c r="C11628" t="s">
        <v>12058</v>
      </c>
      <c r="D11628" t="s">
        <v>12059</v>
      </c>
      <c r="E11628" s="32">
        <f t="shared" si="543"/>
        <v>45670</v>
      </c>
      <c r="F11628" s="51">
        <f t="shared" si="544"/>
        <v>0.97916666666666663</v>
      </c>
      <c r="G11628" s="33">
        <f t="shared" si="545"/>
        <v>45670.979166666664</v>
      </c>
    </row>
    <row r="11629" spans="1:7" x14ac:dyDescent="0.45">
      <c r="A11629">
        <v>0</v>
      </c>
      <c r="B11629">
        <v>0</v>
      </c>
      <c r="C11629" t="s">
        <v>12059</v>
      </c>
      <c r="D11629" t="s">
        <v>12060</v>
      </c>
      <c r="E11629" s="32">
        <f t="shared" si="543"/>
        <v>45671</v>
      </c>
      <c r="F11629" s="51">
        <f t="shared" si="544"/>
        <v>0</v>
      </c>
      <c r="G11629" s="33">
        <f t="shared" si="545"/>
        <v>45671</v>
      </c>
    </row>
    <row r="11630" spans="1:7" x14ac:dyDescent="0.45">
      <c r="A11630">
        <v>0</v>
      </c>
      <c r="B11630">
        <v>0</v>
      </c>
      <c r="C11630" t="s">
        <v>12060</v>
      </c>
      <c r="D11630" t="s">
        <v>12061</v>
      </c>
      <c r="E11630" s="32">
        <f t="shared" si="543"/>
        <v>45671</v>
      </c>
      <c r="F11630" s="51">
        <f t="shared" si="544"/>
        <v>2.0833333333333332E-2</v>
      </c>
      <c r="G11630" s="33">
        <f t="shared" si="545"/>
        <v>45671.020833333336</v>
      </c>
    </row>
    <row r="11631" spans="1:7" x14ac:dyDescent="0.45">
      <c r="A11631">
        <v>0</v>
      </c>
      <c r="B11631">
        <v>0</v>
      </c>
      <c r="C11631" t="s">
        <v>12061</v>
      </c>
      <c r="D11631" t="s">
        <v>12062</v>
      </c>
      <c r="E11631" s="32">
        <f t="shared" si="543"/>
        <v>45671</v>
      </c>
      <c r="F11631" s="51">
        <f t="shared" si="544"/>
        <v>4.1666666666666664E-2</v>
      </c>
      <c r="G11631" s="33">
        <f t="shared" si="545"/>
        <v>45671.041666666664</v>
      </c>
    </row>
    <row r="11632" spans="1:7" x14ac:dyDescent="0.45">
      <c r="A11632">
        <v>0</v>
      </c>
      <c r="B11632">
        <v>0</v>
      </c>
      <c r="C11632" t="s">
        <v>12062</v>
      </c>
      <c r="D11632" t="s">
        <v>12063</v>
      </c>
      <c r="E11632" s="32">
        <f t="shared" si="543"/>
        <v>45671</v>
      </c>
      <c r="F11632" s="51">
        <f t="shared" si="544"/>
        <v>6.25E-2</v>
      </c>
      <c r="G11632" s="33">
        <f t="shared" si="545"/>
        <v>45671.0625</v>
      </c>
    </row>
    <row r="11633" spans="1:7" x14ac:dyDescent="0.45">
      <c r="A11633">
        <v>0</v>
      </c>
      <c r="B11633">
        <v>0</v>
      </c>
      <c r="C11633" t="s">
        <v>12063</v>
      </c>
      <c r="D11633" t="s">
        <v>12064</v>
      </c>
      <c r="E11633" s="32">
        <f t="shared" si="543"/>
        <v>45671</v>
      </c>
      <c r="F11633" s="51">
        <f t="shared" si="544"/>
        <v>8.3333333333333329E-2</v>
      </c>
      <c r="G11633" s="33">
        <f t="shared" si="545"/>
        <v>45671.083333333336</v>
      </c>
    </row>
    <row r="11634" spans="1:7" x14ac:dyDescent="0.45">
      <c r="A11634">
        <v>0</v>
      </c>
      <c r="B11634">
        <v>0</v>
      </c>
      <c r="C11634" t="s">
        <v>12064</v>
      </c>
      <c r="D11634" t="s">
        <v>12065</v>
      </c>
      <c r="E11634" s="32">
        <f t="shared" si="543"/>
        <v>45671</v>
      </c>
      <c r="F11634" s="51">
        <f t="shared" si="544"/>
        <v>0.10416666666666667</v>
      </c>
      <c r="G11634" s="33">
        <f t="shared" si="545"/>
        <v>45671.104166666664</v>
      </c>
    </row>
    <row r="11635" spans="1:7" x14ac:dyDescent="0.45">
      <c r="A11635">
        <v>0</v>
      </c>
      <c r="B11635">
        <v>0</v>
      </c>
      <c r="C11635" t="s">
        <v>12065</v>
      </c>
      <c r="D11635" t="s">
        <v>12066</v>
      </c>
      <c r="E11635" s="32">
        <f t="shared" si="543"/>
        <v>45671</v>
      </c>
      <c r="F11635" s="51">
        <f t="shared" si="544"/>
        <v>0.125</v>
      </c>
      <c r="G11635" s="33">
        <f t="shared" si="545"/>
        <v>45671.125</v>
      </c>
    </row>
    <row r="11636" spans="1:7" x14ac:dyDescent="0.45">
      <c r="A11636">
        <v>0</v>
      </c>
      <c r="B11636">
        <v>0</v>
      </c>
      <c r="C11636" t="s">
        <v>12066</v>
      </c>
      <c r="D11636" t="s">
        <v>12067</v>
      </c>
      <c r="E11636" s="32">
        <f t="shared" si="543"/>
        <v>45671</v>
      </c>
      <c r="F11636" s="51">
        <f t="shared" si="544"/>
        <v>0.14583333333333334</v>
      </c>
      <c r="G11636" s="33">
        <f t="shared" si="545"/>
        <v>45671.145833333336</v>
      </c>
    </row>
    <row r="11637" spans="1:7" x14ac:dyDescent="0.45">
      <c r="A11637">
        <v>0</v>
      </c>
      <c r="B11637">
        <v>0</v>
      </c>
      <c r="C11637" t="s">
        <v>12067</v>
      </c>
      <c r="D11637" t="s">
        <v>12068</v>
      </c>
      <c r="E11637" s="32">
        <f t="shared" si="543"/>
        <v>45671</v>
      </c>
      <c r="F11637" s="51">
        <f t="shared" si="544"/>
        <v>0.16666666666666666</v>
      </c>
      <c r="G11637" s="33">
        <f t="shared" si="545"/>
        <v>45671.166666666664</v>
      </c>
    </row>
    <row r="11638" spans="1:7" x14ac:dyDescent="0.45">
      <c r="A11638">
        <v>0</v>
      </c>
      <c r="B11638">
        <v>0</v>
      </c>
      <c r="C11638" t="s">
        <v>12068</v>
      </c>
      <c r="D11638" t="s">
        <v>12069</v>
      </c>
      <c r="E11638" s="32">
        <f t="shared" si="543"/>
        <v>45671</v>
      </c>
      <c r="F11638" s="51">
        <f t="shared" si="544"/>
        <v>0.1875</v>
      </c>
      <c r="G11638" s="33">
        <f t="shared" si="545"/>
        <v>45671.1875</v>
      </c>
    </row>
    <row r="11639" spans="1:7" x14ac:dyDescent="0.45">
      <c r="A11639">
        <v>0</v>
      </c>
      <c r="B11639">
        <v>0</v>
      </c>
      <c r="C11639" t="s">
        <v>12069</v>
      </c>
      <c r="D11639" t="s">
        <v>12070</v>
      </c>
      <c r="E11639" s="32">
        <f t="shared" si="543"/>
        <v>45671</v>
      </c>
      <c r="F11639" s="51">
        <f t="shared" si="544"/>
        <v>0.20833333333333334</v>
      </c>
      <c r="G11639" s="33">
        <f t="shared" si="545"/>
        <v>45671.208333333336</v>
      </c>
    </row>
    <row r="11640" spans="1:7" x14ac:dyDescent="0.45">
      <c r="A11640">
        <v>0</v>
      </c>
      <c r="B11640">
        <v>0</v>
      </c>
      <c r="C11640" t="s">
        <v>12070</v>
      </c>
      <c r="D11640" t="s">
        <v>12071</v>
      </c>
      <c r="E11640" s="32">
        <f t="shared" si="543"/>
        <v>45671</v>
      </c>
      <c r="F11640" s="51">
        <f t="shared" si="544"/>
        <v>0.22916666666666666</v>
      </c>
      <c r="G11640" s="33">
        <f t="shared" si="545"/>
        <v>45671.229166666664</v>
      </c>
    </row>
    <row r="11641" spans="1:7" x14ac:dyDescent="0.45">
      <c r="A11641">
        <v>0.20200000000000001</v>
      </c>
      <c r="B11641">
        <v>1.21</v>
      </c>
      <c r="C11641" t="s">
        <v>12071</v>
      </c>
      <c r="D11641" t="s">
        <v>12072</v>
      </c>
      <c r="E11641" s="32">
        <f t="shared" si="543"/>
        <v>45671</v>
      </c>
      <c r="F11641" s="51">
        <f t="shared" si="544"/>
        <v>0.25</v>
      </c>
      <c r="G11641" s="33">
        <f t="shared" si="545"/>
        <v>45671.25</v>
      </c>
    </row>
    <row r="11642" spans="1:7" x14ac:dyDescent="0.45">
      <c r="A11642">
        <v>0.22439999999999999</v>
      </c>
      <c r="B11642">
        <v>1.34</v>
      </c>
      <c r="C11642" t="s">
        <v>12072</v>
      </c>
      <c r="D11642" t="s">
        <v>12073</v>
      </c>
      <c r="E11642" s="32">
        <f t="shared" si="543"/>
        <v>45671</v>
      </c>
      <c r="F11642" s="51">
        <f t="shared" si="544"/>
        <v>0.27083333333333331</v>
      </c>
      <c r="G11642" s="33">
        <f t="shared" si="545"/>
        <v>45671.270833333336</v>
      </c>
    </row>
    <row r="11643" spans="1:7" x14ac:dyDescent="0.45">
      <c r="A11643">
        <v>1.0660000000000001</v>
      </c>
      <c r="B11643">
        <v>6.36</v>
      </c>
      <c r="C11643" t="s">
        <v>12073</v>
      </c>
      <c r="D11643" t="s">
        <v>12074</v>
      </c>
      <c r="E11643" s="32">
        <f t="shared" si="543"/>
        <v>45671</v>
      </c>
      <c r="F11643" s="51">
        <f t="shared" si="544"/>
        <v>0.29166666666666669</v>
      </c>
      <c r="G11643" s="33">
        <f t="shared" si="545"/>
        <v>45671.291666666664</v>
      </c>
    </row>
    <row r="11644" spans="1:7" x14ac:dyDescent="0.45">
      <c r="A11644">
        <v>4.1180000000000003</v>
      </c>
      <c r="B11644">
        <v>24.57</v>
      </c>
      <c r="C11644" t="s">
        <v>12074</v>
      </c>
      <c r="D11644" t="s">
        <v>12075</v>
      </c>
      <c r="E11644" s="32">
        <f t="shared" si="543"/>
        <v>45671</v>
      </c>
      <c r="F11644" s="51">
        <f t="shared" si="544"/>
        <v>0.3125</v>
      </c>
      <c r="G11644" s="33">
        <f t="shared" si="545"/>
        <v>45671.3125</v>
      </c>
    </row>
    <row r="11645" spans="1:7" x14ac:dyDescent="0.45">
      <c r="A11645">
        <v>0.41520000000000001</v>
      </c>
      <c r="B11645">
        <v>2.48</v>
      </c>
      <c r="C11645" t="s">
        <v>12075</v>
      </c>
      <c r="D11645" t="s">
        <v>12076</v>
      </c>
      <c r="E11645" s="32">
        <f t="shared" si="543"/>
        <v>45671</v>
      </c>
      <c r="F11645" s="51">
        <f t="shared" si="544"/>
        <v>0.33333333333333331</v>
      </c>
      <c r="G11645" s="33">
        <f t="shared" si="545"/>
        <v>45671.333333333336</v>
      </c>
    </row>
    <row r="11646" spans="1:7" x14ac:dyDescent="0.45">
      <c r="A11646">
        <v>0</v>
      </c>
      <c r="B11646">
        <v>0</v>
      </c>
      <c r="C11646" t="s">
        <v>12076</v>
      </c>
      <c r="D11646" t="s">
        <v>12077</v>
      </c>
      <c r="E11646" s="32">
        <f t="shared" si="543"/>
        <v>45671</v>
      </c>
      <c r="F11646" s="51">
        <f t="shared" si="544"/>
        <v>0.35416666666666669</v>
      </c>
      <c r="G11646" s="33">
        <f t="shared" si="545"/>
        <v>45671.354166666664</v>
      </c>
    </row>
    <row r="11647" spans="1:7" x14ac:dyDescent="0.45">
      <c r="A11647">
        <v>0</v>
      </c>
      <c r="B11647">
        <v>0</v>
      </c>
      <c r="C11647" t="s">
        <v>12077</v>
      </c>
      <c r="D11647" t="s">
        <v>12078</v>
      </c>
      <c r="E11647" s="32">
        <f t="shared" si="543"/>
        <v>45671</v>
      </c>
      <c r="F11647" s="51">
        <f t="shared" si="544"/>
        <v>0.375</v>
      </c>
      <c r="G11647" s="33">
        <f t="shared" si="545"/>
        <v>45671.375</v>
      </c>
    </row>
    <row r="11648" spans="1:7" x14ac:dyDescent="0.45">
      <c r="A11648">
        <v>0</v>
      </c>
      <c r="B11648">
        <v>0</v>
      </c>
      <c r="C11648" t="s">
        <v>12078</v>
      </c>
      <c r="D11648" t="s">
        <v>12079</v>
      </c>
      <c r="E11648" s="32">
        <f t="shared" si="543"/>
        <v>45671</v>
      </c>
      <c r="F11648" s="51">
        <f t="shared" si="544"/>
        <v>0.39583333333333331</v>
      </c>
      <c r="G11648" s="33">
        <f t="shared" si="545"/>
        <v>45671.395833333336</v>
      </c>
    </row>
    <row r="11649" spans="1:7" x14ac:dyDescent="0.45">
      <c r="A11649">
        <v>0</v>
      </c>
      <c r="B11649">
        <v>0</v>
      </c>
      <c r="C11649" t="s">
        <v>12079</v>
      </c>
      <c r="D11649" t="s">
        <v>12080</v>
      </c>
      <c r="E11649" s="32">
        <f t="shared" si="543"/>
        <v>45671</v>
      </c>
      <c r="F11649" s="51">
        <f t="shared" si="544"/>
        <v>0.41666666666666669</v>
      </c>
      <c r="G11649" s="33">
        <f t="shared" si="545"/>
        <v>45671.416666666664</v>
      </c>
    </row>
    <row r="11650" spans="1:7" x14ac:dyDescent="0.45">
      <c r="A11650">
        <v>0</v>
      </c>
      <c r="B11650">
        <v>0</v>
      </c>
      <c r="C11650" t="s">
        <v>12080</v>
      </c>
      <c r="D11650" t="s">
        <v>12081</v>
      </c>
      <c r="E11650" s="32">
        <f t="shared" si="543"/>
        <v>45671</v>
      </c>
      <c r="F11650" s="51">
        <f t="shared" si="544"/>
        <v>0.4375</v>
      </c>
      <c r="G11650" s="33">
        <f t="shared" si="545"/>
        <v>45671.4375</v>
      </c>
    </row>
    <row r="11651" spans="1:7" x14ac:dyDescent="0.45">
      <c r="A11651">
        <v>0</v>
      </c>
      <c r="B11651">
        <v>0</v>
      </c>
      <c r="C11651" t="s">
        <v>12081</v>
      </c>
      <c r="D11651" t="s">
        <v>12082</v>
      </c>
      <c r="E11651" s="32">
        <f t="shared" si="543"/>
        <v>45671</v>
      </c>
      <c r="F11651" s="51">
        <f t="shared" si="544"/>
        <v>0.45833333333333331</v>
      </c>
      <c r="G11651" s="33">
        <f t="shared" si="545"/>
        <v>45671.458333333336</v>
      </c>
    </row>
    <row r="11652" spans="1:7" x14ac:dyDescent="0.45">
      <c r="A11652">
        <v>2.2778</v>
      </c>
      <c r="B11652">
        <v>13.59</v>
      </c>
      <c r="C11652" t="s">
        <v>12082</v>
      </c>
      <c r="D11652" t="s">
        <v>12083</v>
      </c>
      <c r="E11652" s="32">
        <f t="shared" ref="E11652:E11715" si="546">DATE(MID(C11652,2,4),MID(C11652,7,2),MID(C11652,10,2))</f>
        <v>45671</v>
      </c>
      <c r="F11652" s="51">
        <f t="shared" ref="F11652:F11715" si="547">TIME(MID(C11652,13,2),MID(C11652,16,2),0)</f>
        <v>0.47916666666666669</v>
      </c>
      <c r="G11652" s="33">
        <f t="shared" ref="G11652:G11715" si="548">E11652+F11652</f>
        <v>45671.479166666664</v>
      </c>
    </row>
    <row r="11653" spans="1:7" x14ac:dyDescent="0.45">
      <c r="A11653">
        <v>3.4335</v>
      </c>
      <c r="B11653">
        <v>20.48</v>
      </c>
      <c r="C11653" t="s">
        <v>12083</v>
      </c>
      <c r="D11653" t="s">
        <v>12084</v>
      </c>
      <c r="E11653" s="32">
        <f t="shared" si="546"/>
        <v>45671</v>
      </c>
      <c r="F11653" s="51">
        <f t="shared" si="547"/>
        <v>0.5</v>
      </c>
      <c r="G11653" s="33">
        <f t="shared" si="548"/>
        <v>45671.5</v>
      </c>
    </row>
    <row r="11654" spans="1:7" x14ac:dyDescent="0.45">
      <c r="A11654">
        <v>1.0210999999999999</v>
      </c>
      <c r="B11654">
        <v>6.09</v>
      </c>
      <c r="C11654" t="s">
        <v>12084</v>
      </c>
      <c r="D11654" t="s">
        <v>12085</v>
      </c>
      <c r="E11654" s="32">
        <f t="shared" si="546"/>
        <v>45671</v>
      </c>
      <c r="F11654" s="51">
        <f t="shared" si="547"/>
        <v>0.52083333333333337</v>
      </c>
      <c r="G11654" s="33">
        <f t="shared" si="548"/>
        <v>45671.520833333336</v>
      </c>
    </row>
    <row r="11655" spans="1:7" x14ac:dyDescent="0.45">
      <c r="A11655">
        <v>0.37030000000000002</v>
      </c>
      <c r="B11655">
        <v>2.21</v>
      </c>
      <c r="C11655" t="s">
        <v>12085</v>
      </c>
      <c r="D11655" t="s">
        <v>12086</v>
      </c>
      <c r="E11655" s="32">
        <f t="shared" si="546"/>
        <v>45671</v>
      </c>
      <c r="F11655" s="51">
        <f t="shared" si="547"/>
        <v>0.54166666666666663</v>
      </c>
      <c r="G11655" s="33">
        <f t="shared" si="548"/>
        <v>45671.541666666664</v>
      </c>
    </row>
    <row r="11656" spans="1:7" x14ac:dyDescent="0.45">
      <c r="A11656">
        <v>0.6845</v>
      </c>
      <c r="B11656">
        <v>4.08</v>
      </c>
      <c r="C11656" t="s">
        <v>12086</v>
      </c>
      <c r="D11656" t="s">
        <v>12087</v>
      </c>
      <c r="E11656" s="32">
        <f t="shared" si="546"/>
        <v>45671</v>
      </c>
      <c r="F11656" s="51">
        <f t="shared" si="547"/>
        <v>0.5625</v>
      </c>
      <c r="G11656" s="33">
        <f t="shared" si="548"/>
        <v>45671.5625</v>
      </c>
    </row>
    <row r="11657" spans="1:7" x14ac:dyDescent="0.45">
      <c r="A11657">
        <v>0.39269999999999999</v>
      </c>
      <c r="B11657">
        <v>2.34</v>
      </c>
      <c r="C11657" t="s">
        <v>12087</v>
      </c>
      <c r="D11657" t="s">
        <v>12088</v>
      </c>
      <c r="E11657" s="32">
        <f t="shared" si="546"/>
        <v>45671</v>
      </c>
      <c r="F11657" s="51">
        <f t="shared" si="547"/>
        <v>0.58333333333333337</v>
      </c>
      <c r="G11657" s="33">
        <f t="shared" si="548"/>
        <v>45671.583333333336</v>
      </c>
    </row>
    <row r="11658" spans="1:7" x14ac:dyDescent="0.45">
      <c r="A11658">
        <v>0.39269999999999999</v>
      </c>
      <c r="B11658">
        <v>2.34</v>
      </c>
      <c r="C11658" t="s">
        <v>12088</v>
      </c>
      <c r="D11658" t="s">
        <v>12089</v>
      </c>
      <c r="E11658" s="32">
        <f t="shared" si="546"/>
        <v>45671</v>
      </c>
      <c r="F11658" s="51">
        <f t="shared" si="547"/>
        <v>0.60416666666666663</v>
      </c>
      <c r="G11658" s="33">
        <f t="shared" si="548"/>
        <v>45671.604166666664</v>
      </c>
    </row>
    <row r="11659" spans="1:7" x14ac:dyDescent="0.45">
      <c r="A11659">
        <v>0.40389999999999998</v>
      </c>
      <c r="B11659">
        <v>2.41</v>
      </c>
      <c r="C11659" t="s">
        <v>12089</v>
      </c>
      <c r="D11659" t="s">
        <v>12090</v>
      </c>
      <c r="E11659" s="32">
        <f t="shared" si="546"/>
        <v>45671</v>
      </c>
      <c r="F11659" s="51">
        <f t="shared" si="547"/>
        <v>0.625</v>
      </c>
      <c r="G11659" s="33">
        <f t="shared" si="548"/>
        <v>45671.625</v>
      </c>
    </row>
    <row r="11660" spans="1:7" x14ac:dyDescent="0.45">
      <c r="A11660">
        <v>0.41520000000000001</v>
      </c>
      <c r="B11660">
        <v>2.48</v>
      </c>
      <c r="C11660" t="s">
        <v>12090</v>
      </c>
      <c r="D11660" t="s">
        <v>12091</v>
      </c>
      <c r="E11660" s="32">
        <f t="shared" si="546"/>
        <v>45671</v>
      </c>
      <c r="F11660" s="51">
        <f t="shared" si="547"/>
        <v>0.64583333333333337</v>
      </c>
      <c r="G11660" s="33">
        <f t="shared" si="548"/>
        <v>45671.645833333336</v>
      </c>
    </row>
    <row r="11661" spans="1:7" x14ac:dyDescent="0.45">
      <c r="A11661">
        <v>0.39269999999999999</v>
      </c>
      <c r="B11661">
        <v>2.34</v>
      </c>
      <c r="C11661" t="s">
        <v>12091</v>
      </c>
      <c r="D11661" t="s">
        <v>12092</v>
      </c>
      <c r="E11661" s="32">
        <f t="shared" si="546"/>
        <v>45671</v>
      </c>
      <c r="F11661" s="51">
        <f t="shared" si="547"/>
        <v>0.66666666666666663</v>
      </c>
      <c r="G11661" s="33">
        <f t="shared" si="548"/>
        <v>45671.666666666664</v>
      </c>
    </row>
    <row r="11662" spans="1:7" x14ac:dyDescent="0.45">
      <c r="A11662">
        <v>0.39269999999999999</v>
      </c>
      <c r="B11662">
        <v>2.34</v>
      </c>
      <c r="C11662" t="s">
        <v>12092</v>
      </c>
      <c r="D11662" t="s">
        <v>12093</v>
      </c>
      <c r="E11662" s="32">
        <f t="shared" si="546"/>
        <v>45671</v>
      </c>
      <c r="F11662" s="51">
        <f t="shared" si="547"/>
        <v>0.6875</v>
      </c>
      <c r="G11662" s="33">
        <f t="shared" si="548"/>
        <v>45671.6875</v>
      </c>
    </row>
    <row r="11663" spans="1:7" x14ac:dyDescent="0.45">
      <c r="A11663">
        <v>0.35909999999999997</v>
      </c>
      <c r="B11663">
        <v>2.14</v>
      </c>
      <c r="C11663" t="s">
        <v>12093</v>
      </c>
      <c r="D11663" t="s">
        <v>12094</v>
      </c>
      <c r="E11663" s="32">
        <f t="shared" si="546"/>
        <v>45671</v>
      </c>
      <c r="F11663" s="51">
        <f t="shared" si="547"/>
        <v>0.70833333333333337</v>
      </c>
      <c r="G11663" s="33">
        <f t="shared" si="548"/>
        <v>45671.708333333336</v>
      </c>
    </row>
    <row r="11664" spans="1:7" x14ac:dyDescent="0.45">
      <c r="A11664">
        <v>0.39269999999999999</v>
      </c>
      <c r="B11664">
        <v>2.34</v>
      </c>
      <c r="C11664" t="s">
        <v>12094</v>
      </c>
      <c r="D11664" t="s">
        <v>12095</v>
      </c>
      <c r="E11664" s="32">
        <f t="shared" si="546"/>
        <v>45671</v>
      </c>
      <c r="F11664" s="51">
        <f t="shared" si="547"/>
        <v>0.72916666666666663</v>
      </c>
      <c r="G11664" s="33">
        <f t="shared" si="548"/>
        <v>45671.729166666664</v>
      </c>
    </row>
    <row r="11665" spans="1:7" x14ac:dyDescent="0.45">
      <c r="A11665">
        <v>2.1206999999999998</v>
      </c>
      <c r="B11665">
        <v>12.65</v>
      </c>
      <c r="C11665" t="s">
        <v>12095</v>
      </c>
      <c r="D11665" t="s">
        <v>12096</v>
      </c>
      <c r="E11665" s="32">
        <f t="shared" si="546"/>
        <v>45671</v>
      </c>
      <c r="F11665" s="51">
        <f t="shared" si="547"/>
        <v>0.75</v>
      </c>
      <c r="G11665" s="33">
        <f t="shared" si="548"/>
        <v>45671.75</v>
      </c>
    </row>
    <row r="11666" spans="1:7" x14ac:dyDescent="0.45">
      <c r="A11666">
        <v>2.0308999999999999</v>
      </c>
      <c r="B11666">
        <v>12.12</v>
      </c>
      <c r="C11666" t="s">
        <v>12096</v>
      </c>
      <c r="D11666" t="s">
        <v>12097</v>
      </c>
      <c r="E11666" s="32">
        <f t="shared" si="546"/>
        <v>45671</v>
      </c>
      <c r="F11666" s="51">
        <f t="shared" si="547"/>
        <v>0.77083333333333337</v>
      </c>
      <c r="G11666" s="33">
        <f t="shared" si="548"/>
        <v>45671.770833333336</v>
      </c>
    </row>
    <row r="11667" spans="1:7" x14ac:dyDescent="0.45">
      <c r="A11667">
        <v>1.728</v>
      </c>
      <c r="B11667">
        <v>10.31</v>
      </c>
      <c r="C11667" t="s">
        <v>12097</v>
      </c>
      <c r="D11667" t="s">
        <v>12098</v>
      </c>
      <c r="E11667" s="32">
        <f t="shared" si="546"/>
        <v>45671</v>
      </c>
      <c r="F11667" s="51">
        <f t="shared" si="547"/>
        <v>0.79166666666666663</v>
      </c>
      <c r="G11667" s="33">
        <f t="shared" si="548"/>
        <v>45671.791666666664</v>
      </c>
    </row>
    <row r="11668" spans="1:7" x14ac:dyDescent="0.45">
      <c r="A11668">
        <v>1.8513999999999999</v>
      </c>
      <c r="B11668">
        <v>11.05</v>
      </c>
      <c r="C11668" t="s">
        <v>12098</v>
      </c>
      <c r="D11668" t="s">
        <v>12099</v>
      </c>
      <c r="E11668" s="32">
        <f t="shared" si="546"/>
        <v>45671</v>
      </c>
      <c r="F11668" s="51">
        <f t="shared" si="547"/>
        <v>0.8125</v>
      </c>
      <c r="G11668" s="33">
        <f t="shared" si="548"/>
        <v>45671.8125</v>
      </c>
    </row>
    <row r="11669" spans="1:7" x14ac:dyDescent="0.45">
      <c r="A11669">
        <v>1.1556999999999999</v>
      </c>
      <c r="B11669">
        <v>6.89</v>
      </c>
      <c r="C11669" t="s">
        <v>12099</v>
      </c>
      <c r="D11669" t="s">
        <v>12100</v>
      </c>
      <c r="E11669" s="32">
        <f t="shared" si="546"/>
        <v>45671</v>
      </c>
      <c r="F11669" s="51">
        <f t="shared" si="547"/>
        <v>0.83333333333333337</v>
      </c>
      <c r="G11669" s="33">
        <f t="shared" si="548"/>
        <v>45671.833333333336</v>
      </c>
    </row>
    <row r="11670" spans="1:7" x14ac:dyDescent="0.45">
      <c r="A11670">
        <v>0.58350000000000002</v>
      </c>
      <c r="B11670">
        <v>3.48</v>
      </c>
      <c r="C11670" t="s">
        <v>12100</v>
      </c>
      <c r="D11670" t="s">
        <v>12101</v>
      </c>
      <c r="E11670" s="32">
        <f t="shared" si="546"/>
        <v>45671</v>
      </c>
      <c r="F11670" s="51">
        <f t="shared" si="547"/>
        <v>0.85416666666666663</v>
      </c>
      <c r="G11670" s="33">
        <f t="shared" si="548"/>
        <v>45671.854166666664</v>
      </c>
    </row>
    <row r="11671" spans="1:7" x14ac:dyDescent="0.45">
      <c r="A11671">
        <v>0.75180000000000002</v>
      </c>
      <c r="B11671">
        <v>4.49</v>
      </c>
      <c r="C11671" t="s">
        <v>12101</v>
      </c>
      <c r="D11671" t="s">
        <v>12102</v>
      </c>
      <c r="E11671" s="32">
        <f t="shared" si="546"/>
        <v>45671</v>
      </c>
      <c r="F11671" s="51">
        <f t="shared" si="547"/>
        <v>0.875</v>
      </c>
      <c r="G11671" s="33">
        <f t="shared" si="548"/>
        <v>45671.875</v>
      </c>
    </row>
    <row r="11672" spans="1:7" x14ac:dyDescent="0.45">
      <c r="A11672">
        <v>0.56100000000000005</v>
      </c>
      <c r="B11672">
        <v>3.35</v>
      </c>
      <c r="C11672" t="s">
        <v>12102</v>
      </c>
      <c r="D11672" t="s">
        <v>12103</v>
      </c>
      <c r="E11672" s="32">
        <f t="shared" si="546"/>
        <v>45671</v>
      </c>
      <c r="F11672" s="51">
        <f t="shared" si="547"/>
        <v>0.89583333333333337</v>
      </c>
      <c r="G11672" s="33">
        <f t="shared" si="548"/>
        <v>45671.895833333336</v>
      </c>
    </row>
    <row r="11673" spans="1:7" x14ac:dyDescent="0.45">
      <c r="A11673">
        <v>0.78539999999999999</v>
      </c>
      <c r="B11673">
        <v>4.6900000000000004</v>
      </c>
      <c r="C11673" t="s">
        <v>12103</v>
      </c>
      <c r="D11673" t="s">
        <v>12104</v>
      </c>
      <c r="E11673" s="32">
        <f t="shared" si="546"/>
        <v>45671</v>
      </c>
      <c r="F11673" s="51">
        <f t="shared" si="547"/>
        <v>0.91666666666666663</v>
      </c>
      <c r="G11673" s="33">
        <f t="shared" si="548"/>
        <v>45671.916666666664</v>
      </c>
    </row>
    <row r="11674" spans="1:7" x14ac:dyDescent="0.45">
      <c r="A11674">
        <v>0.22439999999999999</v>
      </c>
      <c r="B11674">
        <v>1.34</v>
      </c>
      <c r="C11674" t="s">
        <v>12104</v>
      </c>
      <c r="D11674" t="s">
        <v>12105</v>
      </c>
      <c r="E11674" s="32">
        <f t="shared" si="546"/>
        <v>45671</v>
      </c>
      <c r="F11674" s="51">
        <f t="shared" si="547"/>
        <v>0.9375</v>
      </c>
      <c r="G11674" s="33">
        <f t="shared" si="548"/>
        <v>45671.9375</v>
      </c>
    </row>
    <row r="11675" spans="1:7" x14ac:dyDescent="0.45">
      <c r="A11675">
        <v>0.52739999999999998</v>
      </c>
      <c r="B11675">
        <v>3.15</v>
      </c>
      <c r="C11675" t="s">
        <v>12105</v>
      </c>
      <c r="D11675" t="s">
        <v>12106</v>
      </c>
      <c r="E11675" s="32">
        <f t="shared" si="546"/>
        <v>45671</v>
      </c>
      <c r="F11675" s="51">
        <f t="shared" si="547"/>
        <v>0.95833333333333337</v>
      </c>
      <c r="G11675" s="33">
        <f t="shared" si="548"/>
        <v>45671.958333333336</v>
      </c>
    </row>
    <row r="11676" spans="1:7" x14ac:dyDescent="0.45">
      <c r="A11676">
        <v>4.4900000000000002E-2</v>
      </c>
      <c r="B11676">
        <v>0.27</v>
      </c>
      <c r="C11676" t="s">
        <v>12106</v>
      </c>
      <c r="D11676" t="s">
        <v>12107</v>
      </c>
      <c r="E11676" s="32">
        <f t="shared" si="546"/>
        <v>45671</v>
      </c>
      <c r="F11676" s="51">
        <f t="shared" si="547"/>
        <v>0.97916666666666663</v>
      </c>
      <c r="G11676" s="33">
        <f t="shared" si="548"/>
        <v>45671.979166666664</v>
      </c>
    </row>
    <row r="11677" spans="1:7" x14ac:dyDescent="0.45">
      <c r="A11677">
        <v>0</v>
      </c>
      <c r="B11677">
        <v>0</v>
      </c>
      <c r="C11677" t="s">
        <v>12107</v>
      </c>
      <c r="D11677" t="s">
        <v>12108</v>
      </c>
      <c r="E11677" s="32">
        <f t="shared" si="546"/>
        <v>45672</v>
      </c>
      <c r="F11677" s="51">
        <f t="shared" si="547"/>
        <v>0</v>
      </c>
      <c r="G11677" s="33">
        <f t="shared" si="548"/>
        <v>45672</v>
      </c>
    </row>
    <row r="11678" spans="1:7" x14ac:dyDescent="0.45">
      <c r="A11678">
        <v>0</v>
      </c>
      <c r="B11678">
        <v>0</v>
      </c>
      <c r="C11678" t="s">
        <v>12108</v>
      </c>
      <c r="D11678" t="s">
        <v>12109</v>
      </c>
      <c r="E11678" s="32">
        <f t="shared" si="546"/>
        <v>45672</v>
      </c>
      <c r="F11678" s="51">
        <f t="shared" si="547"/>
        <v>2.0833333333333332E-2</v>
      </c>
      <c r="G11678" s="33">
        <f t="shared" si="548"/>
        <v>45672.020833333336</v>
      </c>
    </row>
    <row r="11679" spans="1:7" x14ac:dyDescent="0.45">
      <c r="A11679">
        <v>0</v>
      </c>
      <c r="B11679">
        <v>0</v>
      </c>
      <c r="C11679" t="s">
        <v>12109</v>
      </c>
      <c r="D11679" t="s">
        <v>12110</v>
      </c>
      <c r="E11679" s="32">
        <f t="shared" si="546"/>
        <v>45672</v>
      </c>
      <c r="F11679" s="51">
        <f t="shared" si="547"/>
        <v>4.1666666666666664E-2</v>
      </c>
      <c r="G11679" s="33">
        <f t="shared" si="548"/>
        <v>45672.041666666664</v>
      </c>
    </row>
    <row r="11680" spans="1:7" x14ac:dyDescent="0.45">
      <c r="A11680">
        <v>0</v>
      </c>
      <c r="B11680">
        <v>0</v>
      </c>
      <c r="C11680" t="s">
        <v>12110</v>
      </c>
      <c r="D11680" t="s">
        <v>12111</v>
      </c>
      <c r="E11680" s="32">
        <f t="shared" si="546"/>
        <v>45672</v>
      </c>
      <c r="F11680" s="51">
        <f t="shared" si="547"/>
        <v>6.25E-2</v>
      </c>
      <c r="G11680" s="33">
        <f t="shared" si="548"/>
        <v>45672.0625</v>
      </c>
    </row>
    <row r="11681" spans="1:7" x14ac:dyDescent="0.45">
      <c r="A11681">
        <v>0</v>
      </c>
      <c r="B11681">
        <v>0</v>
      </c>
      <c r="C11681" t="s">
        <v>12111</v>
      </c>
      <c r="D11681" t="s">
        <v>12112</v>
      </c>
      <c r="E11681" s="32">
        <f t="shared" si="546"/>
        <v>45672</v>
      </c>
      <c r="F11681" s="51">
        <f t="shared" si="547"/>
        <v>8.3333333333333329E-2</v>
      </c>
      <c r="G11681" s="33">
        <f t="shared" si="548"/>
        <v>45672.083333333336</v>
      </c>
    </row>
    <row r="11682" spans="1:7" x14ac:dyDescent="0.45">
      <c r="A11682">
        <v>0</v>
      </c>
      <c r="B11682">
        <v>0</v>
      </c>
      <c r="C11682" t="s">
        <v>12112</v>
      </c>
      <c r="D11682" t="s">
        <v>12113</v>
      </c>
      <c r="E11682" s="32">
        <f t="shared" si="546"/>
        <v>45672</v>
      </c>
      <c r="F11682" s="51">
        <f t="shared" si="547"/>
        <v>0.10416666666666667</v>
      </c>
      <c r="G11682" s="33">
        <f t="shared" si="548"/>
        <v>45672.104166666664</v>
      </c>
    </row>
    <row r="11683" spans="1:7" x14ac:dyDescent="0.45">
      <c r="A11683">
        <v>0</v>
      </c>
      <c r="B11683">
        <v>0</v>
      </c>
      <c r="C11683" t="s">
        <v>12113</v>
      </c>
      <c r="D11683" t="s">
        <v>12114</v>
      </c>
      <c r="E11683" s="32">
        <f t="shared" si="546"/>
        <v>45672</v>
      </c>
      <c r="F11683" s="51">
        <f t="shared" si="547"/>
        <v>0.125</v>
      </c>
      <c r="G11683" s="33">
        <f t="shared" si="548"/>
        <v>45672.125</v>
      </c>
    </row>
    <row r="11684" spans="1:7" x14ac:dyDescent="0.45">
      <c r="A11684">
        <v>0</v>
      </c>
      <c r="B11684">
        <v>0</v>
      </c>
      <c r="C11684" t="s">
        <v>12114</v>
      </c>
      <c r="D11684" t="s">
        <v>12115</v>
      </c>
      <c r="E11684" s="32">
        <f t="shared" si="546"/>
        <v>45672</v>
      </c>
      <c r="F11684" s="51">
        <f t="shared" si="547"/>
        <v>0.14583333333333334</v>
      </c>
      <c r="G11684" s="33">
        <f t="shared" si="548"/>
        <v>45672.145833333336</v>
      </c>
    </row>
    <row r="11685" spans="1:7" x14ac:dyDescent="0.45">
      <c r="A11685">
        <v>0</v>
      </c>
      <c r="B11685">
        <v>0</v>
      </c>
      <c r="C11685" t="s">
        <v>12115</v>
      </c>
      <c r="D11685" t="s">
        <v>12116</v>
      </c>
      <c r="E11685" s="32">
        <f t="shared" si="546"/>
        <v>45672</v>
      </c>
      <c r="F11685" s="51">
        <f t="shared" si="547"/>
        <v>0.16666666666666666</v>
      </c>
      <c r="G11685" s="33">
        <f t="shared" si="548"/>
        <v>45672.166666666664</v>
      </c>
    </row>
    <row r="11686" spans="1:7" x14ac:dyDescent="0.45">
      <c r="A11686">
        <v>0</v>
      </c>
      <c r="B11686">
        <v>0</v>
      </c>
      <c r="C11686" t="s">
        <v>12116</v>
      </c>
      <c r="D11686" t="s">
        <v>12117</v>
      </c>
      <c r="E11686" s="32">
        <f t="shared" si="546"/>
        <v>45672</v>
      </c>
      <c r="F11686" s="51">
        <f t="shared" si="547"/>
        <v>0.1875</v>
      </c>
      <c r="G11686" s="33">
        <f t="shared" si="548"/>
        <v>45672.1875</v>
      </c>
    </row>
    <row r="11687" spans="1:7" x14ac:dyDescent="0.45">
      <c r="A11687">
        <v>0</v>
      </c>
      <c r="B11687">
        <v>0</v>
      </c>
      <c r="C11687" t="s">
        <v>12117</v>
      </c>
      <c r="D11687" t="s">
        <v>12118</v>
      </c>
      <c r="E11687" s="32">
        <f t="shared" si="546"/>
        <v>45672</v>
      </c>
      <c r="F11687" s="51">
        <f t="shared" si="547"/>
        <v>0.20833333333333334</v>
      </c>
      <c r="G11687" s="33">
        <f t="shared" si="548"/>
        <v>45672.208333333336</v>
      </c>
    </row>
    <row r="11688" spans="1:7" x14ac:dyDescent="0.45">
      <c r="A11688">
        <v>0</v>
      </c>
      <c r="B11688">
        <v>0</v>
      </c>
      <c r="C11688" t="s">
        <v>12118</v>
      </c>
      <c r="D11688" t="s">
        <v>12119</v>
      </c>
      <c r="E11688" s="32">
        <f t="shared" si="546"/>
        <v>45672</v>
      </c>
      <c r="F11688" s="51">
        <f t="shared" si="547"/>
        <v>0.22916666666666666</v>
      </c>
      <c r="G11688" s="33">
        <f t="shared" si="548"/>
        <v>45672.229166666664</v>
      </c>
    </row>
    <row r="11689" spans="1:7" x14ac:dyDescent="0.45">
      <c r="A11689">
        <v>0</v>
      </c>
      <c r="B11689">
        <v>0</v>
      </c>
      <c r="C11689" t="s">
        <v>12119</v>
      </c>
      <c r="D11689" t="s">
        <v>12120</v>
      </c>
      <c r="E11689" s="32">
        <f t="shared" si="546"/>
        <v>45672</v>
      </c>
      <c r="F11689" s="51">
        <f t="shared" si="547"/>
        <v>0.25</v>
      </c>
      <c r="G11689" s="33">
        <f t="shared" si="548"/>
        <v>45672.25</v>
      </c>
    </row>
    <row r="11690" spans="1:7" x14ac:dyDescent="0.45">
      <c r="A11690">
        <v>0</v>
      </c>
      <c r="B11690">
        <v>0</v>
      </c>
      <c r="C11690" t="s">
        <v>12120</v>
      </c>
      <c r="D11690" t="s">
        <v>12121</v>
      </c>
      <c r="E11690" s="32">
        <f t="shared" si="546"/>
        <v>45672</v>
      </c>
      <c r="F11690" s="51">
        <f t="shared" si="547"/>
        <v>0.27083333333333331</v>
      </c>
      <c r="G11690" s="33">
        <f t="shared" si="548"/>
        <v>45672.270833333336</v>
      </c>
    </row>
    <row r="11691" spans="1:7" x14ac:dyDescent="0.45">
      <c r="A11691">
        <v>7.4954000000000001</v>
      </c>
      <c r="B11691">
        <v>44.72</v>
      </c>
      <c r="C11691" t="s">
        <v>12121</v>
      </c>
      <c r="D11691" t="s">
        <v>12122</v>
      </c>
      <c r="E11691" s="32">
        <f t="shared" si="546"/>
        <v>45672</v>
      </c>
      <c r="F11691" s="51">
        <f t="shared" si="547"/>
        <v>0.29166666666666669</v>
      </c>
      <c r="G11691" s="33">
        <f t="shared" si="548"/>
        <v>45672.291666666664</v>
      </c>
    </row>
    <row r="11692" spans="1:7" x14ac:dyDescent="0.45">
      <c r="A11692">
        <v>4.1516000000000002</v>
      </c>
      <c r="B11692">
        <v>24.77</v>
      </c>
      <c r="C11692" t="s">
        <v>12122</v>
      </c>
      <c r="D11692" t="s">
        <v>12123</v>
      </c>
      <c r="E11692" s="32">
        <f t="shared" si="546"/>
        <v>45672</v>
      </c>
      <c r="F11692" s="51">
        <f t="shared" si="547"/>
        <v>0.3125</v>
      </c>
      <c r="G11692" s="33">
        <f t="shared" si="548"/>
        <v>45672.3125</v>
      </c>
    </row>
    <row r="11693" spans="1:7" x14ac:dyDescent="0.45">
      <c r="A11693">
        <v>0</v>
      </c>
      <c r="B11693">
        <v>0</v>
      </c>
      <c r="C11693" t="s">
        <v>12123</v>
      </c>
      <c r="D11693" t="s">
        <v>12124</v>
      </c>
      <c r="E11693" s="32">
        <f t="shared" si="546"/>
        <v>45672</v>
      </c>
      <c r="F11693" s="51">
        <f t="shared" si="547"/>
        <v>0.33333333333333331</v>
      </c>
      <c r="G11693" s="33">
        <f t="shared" si="548"/>
        <v>45672.333333333336</v>
      </c>
    </row>
    <row r="11694" spans="1:7" x14ac:dyDescent="0.45">
      <c r="A11694">
        <v>0.24690000000000001</v>
      </c>
      <c r="B11694">
        <v>1.47</v>
      </c>
      <c r="C11694" t="s">
        <v>12124</v>
      </c>
      <c r="D11694" t="s">
        <v>12125</v>
      </c>
      <c r="E11694" s="32">
        <f t="shared" si="546"/>
        <v>45672</v>
      </c>
      <c r="F11694" s="51">
        <f t="shared" si="547"/>
        <v>0.35416666666666669</v>
      </c>
      <c r="G11694" s="33">
        <f t="shared" si="548"/>
        <v>45672.354166666664</v>
      </c>
    </row>
    <row r="11695" spans="1:7" x14ac:dyDescent="0.45">
      <c r="A11695">
        <v>0</v>
      </c>
      <c r="B11695">
        <v>0</v>
      </c>
      <c r="C11695" t="s">
        <v>12125</v>
      </c>
      <c r="D11695" t="s">
        <v>12126</v>
      </c>
      <c r="E11695" s="32">
        <f t="shared" si="546"/>
        <v>45672</v>
      </c>
      <c r="F11695" s="51">
        <f t="shared" si="547"/>
        <v>0.375</v>
      </c>
      <c r="G11695" s="33">
        <f t="shared" si="548"/>
        <v>45672.375</v>
      </c>
    </row>
    <row r="11696" spans="1:7" x14ac:dyDescent="0.45">
      <c r="A11696">
        <v>0</v>
      </c>
      <c r="B11696">
        <v>0</v>
      </c>
      <c r="C11696" t="s">
        <v>12126</v>
      </c>
      <c r="D11696" t="s">
        <v>12127</v>
      </c>
      <c r="E11696" s="32">
        <f t="shared" si="546"/>
        <v>45672</v>
      </c>
      <c r="F11696" s="51">
        <f t="shared" si="547"/>
        <v>0.39583333333333331</v>
      </c>
      <c r="G11696" s="33">
        <f t="shared" si="548"/>
        <v>45672.395833333336</v>
      </c>
    </row>
    <row r="11697" spans="1:7" x14ac:dyDescent="0.45">
      <c r="A11697">
        <v>0</v>
      </c>
      <c r="B11697">
        <v>0</v>
      </c>
      <c r="C11697" t="s">
        <v>12127</v>
      </c>
      <c r="D11697" t="s">
        <v>12128</v>
      </c>
      <c r="E11697" s="32">
        <f t="shared" si="546"/>
        <v>45672</v>
      </c>
      <c r="F11697" s="51">
        <f t="shared" si="547"/>
        <v>0.41666666666666669</v>
      </c>
      <c r="G11697" s="33">
        <f t="shared" si="548"/>
        <v>45672.416666666664</v>
      </c>
    </row>
    <row r="11698" spans="1:7" x14ac:dyDescent="0.45">
      <c r="A11698">
        <v>0</v>
      </c>
      <c r="B11698">
        <v>0</v>
      </c>
      <c r="C11698" t="s">
        <v>12128</v>
      </c>
      <c r="D11698" t="s">
        <v>12129</v>
      </c>
      <c r="E11698" s="32">
        <f t="shared" si="546"/>
        <v>45672</v>
      </c>
      <c r="F11698" s="51">
        <f t="shared" si="547"/>
        <v>0.4375</v>
      </c>
      <c r="G11698" s="33">
        <f t="shared" si="548"/>
        <v>45672.4375</v>
      </c>
    </row>
    <row r="11699" spans="1:7" x14ac:dyDescent="0.45">
      <c r="A11699">
        <v>0</v>
      </c>
      <c r="B11699">
        <v>0</v>
      </c>
      <c r="C11699" t="s">
        <v>12129</v>
      </c>
      <c r="D11699" t="s">
        <v>12130</v>
      </c>
      <c r="E11699" s="32">
        <f t="shared" si="546"/>
        <v>45672</v>
      </c>
      <c r="F11699" s="51">
        <f t="shared" si="547"/>
        <v>0.45833333333333331</v>
      </c>
      <c r="G11699" s="33">
        <f t="shared" si="548"/>
        <v>45672.458333333336</v>
      </c>
    </row>
    <row r="11700" spans="1:7" x14ac:dyDescent="0.45">
      <c r="A11700">
        <v>0</v>
      </c>
      <c r="B11700">
        <v>0</v>
      </c>
      <c r="C11700" t="s">
        <v>12130</v>
      </c>
      <c r="D11700" t="s">
        <v>12131</v>
      </c>
      <c r="E11700" s="32">
        <f t="shared" si="546"/>
        <v>45672</v>
      </c>
      <c r="F11700" s="51">
        <f t="shared" si="547"/>
        <v>0.47916666666666669</v>
      </c>
      <c r="G11700" s="33">
        <f t="shared" si="548"/>
        <v>45672.479166666664</v>
      </c>
    </row>
    <row r="11701" spans="1:7" x14ac:dyDescent="0.45">
      <c r="A11701">
        <v>0</v>
      </c>
      <c r="B11701">
        <v>0</v>
      </c>
      <c r="C11701" t="s">
        <v>12131</v>
      </c>
      <c r="D11701" t="s">
        <v>12132</v>
      </c>
      <c r="E11701" s="32">
        <f t="shared" si="546"/>
        <v>45672</v>
      </c>
      <c r="F11701" s="51">
        <f t="shared" si="547"/>
        <v>0.5</v>
      </c>
      <c r="G11701" s="33">
        <f t="shared" si="548"/>
        <v>45672.5</v>
      </c>
    </row>
    <row r="11702" spans="1:7" x14ac:dyDescent="0.45">
      <c r="A11702">
        <v>0.11219999999999999</v>
      </c>
      <c r="B11702">
        <v>0.67</v>
      </c>
      <c r="C11702" t="s">
        <v>12132</v>
      </c>
      <c r="D11702" t="s">
        <v>12133</v>
      </c>
      <c r="E11702" s="32">
        <f t="shared" si="546"/>
        <v>45672</v>
      </c>
      <c r="F11702" s="51">
        <f t="shared" si="547"/>
        <v>0.52083333333333337</v>
      </c>
      <c r="G11702" s="33">
        <f t="shared" si="548"/>
        <v>45672.520833333336</v>
      </c>
    </row>
    <row r="11703" spans="1:7" x14ac:dyDescent="0.45">
      <c r="A11703">
        <v>0.31419999999999998</v>
      </c>
      <c r="B11703">
        <v>1.87</v>
      </c>
      <c r="C11703" t="s">
        <v>12133</v>
      </c>
      <c r="D11703" t="s">
        <v>12134</v>
      </c>
      <c r="E11703" s="32">
        <f t="shared" si="546"/>
        <v>45672</v>
      </c>
      <c r="F11703" s="51">
        <f t="shared" si="547"/>
        <v>0.54166666666666663</v>
      </c>
      <c r="G11703" s="33">
        <f t="shared" si="548"/>
        <v>45672.541666666664</v>
      </c>
    </row>
    <row r="11704" spans="1:7" x14ac:dyDescent="0.45">
      <c r="A11704">
        <v>4.2190000000000003</v>
      </c>
      <c r="B11704">
        <v>25.17</v>
      </c>
      <c r="C11704" t="s">
        <v>12134</v>
      </c>
      <c r="D11704" t="s">
        <v>12135</v>
      </c>
      <c r="E11704" s="32">
        <f t="shared" si="546"/>
        <v>45672</v>
      </c>
      <c r="F11704" s="51">
        <f t="shared" si="547"/>
        <v>0.5625</v>
      </c>
      <c r="G11704" s="33">
        <f t="shared" si="548"/>
        <v>45672.5625</v>
      </c>
    </row>
    <row r="11705" spans="1:7" x14ac:dyDescent="0.45">
      <c r="A11705">
        <v>1.1221000000000001</v>
      </c>
      <c r="B11705">
        <v>6.69</v>
      </c>
      <c r="C11705" t="s">
        <v>12135</v>
      </c>
      <c r="D11705" t="s">
        <v>12136</v>
      </c>
      <c r="E11705" s="32">
        <f t="shared" si="546"/>
        <v>45672</v>
      </c>
      <c r="F11705" s="51">
        <f t="shared" si="547"/>
        <v>0.58333333333333337</v>
      </c>
      <c r="G11705" s="33">
        <f t="shared" si="548"/>
        <v>45672.583333333336</v>
      </c>
    </row>
    <row r="11706" spans="1:7" x14ac:dyDescent="0.45">
      <c r="A11706">
        <v>0.62839999999999996</v>
      </c>
      <c r="B11706">
        <v>3.75</v>
      </c>
      <c r="C11706" t="s">
        <v>12136</v>
      </c>
      <c r="D11706" t="s">
        <v>12137</v>
      </c>
      <c r="E11706" s="32">
        <f t="shared" si="546"/>
        <v>45672</v>
      </c>
      <c r="F11706" s="51">
        <f t="shared" si="547"/>
        <v>0.60416666666666663</v>
      </c>
      <c r="G11706" s="33">
        <f t="shared" si="548"/>
        <v>45672.604166666664</v>
      </c>
    </row>
    <row r="11707" spans="1:7" x14ac:dyDescent="0.45">
      <c r="A11707">
        <v>0.5161</v>
      </c>
      <c r="B11707">
        <v>3.08</v>
      </c>
      <c r="C11707" t="s">
        <v>12137</v>
      </c>
      <c r="D11707" t="s">
        <v>12138</v>
      </c>
      <c r="E11707" s="32">
        <f t="shared" si="546"/>
        <v>45672</v>
      </c>
      <c r="F11707" s="51">
        <f t="shared" si="547"/>
        <v>0.625</v>
      </c>
      <c r="G11707" s="33">
        <f t="shared" si="548"/>
        <v>45672.625</v>
      </c>
    </row>
    <row r="11708" spans="1:7" x14ac:dyDescent="0.45">
      <c r="A11708">
        <v>0.56100000000000005</v>
      </c>
      <c r="B11708">
        <v>3.35</v>
      </c>
      <c r="C11708" t="s">
        <v>12138</v>
      </c>
      <c r="D11708" t="s">
        <v>12139</v>
      </c>
      <c r="E11708" s="32">
        <f t="shared" si="546"/>
        <v>45672</v>
      </c>
      <c r="F11708" s="51">
        <f t="shared" si="547"/>
        <v>0.64583333333333337</v>
      </c>
      <c r="G11708" s="33">
        <f t="shared" si="548"/>
        <v>45672.645833333336</v>
      </c>
    </row>
    <row r="11709" spans="1:7" x14ac:dyDescent="0.45">
      <c r="A11709">
        <v>0.75180000000000002</v>
      </c>
      <c r="B11709">
        <v>4.49</v>
      </c>
      <c r="C11709" t="s">
        <v>12139</v>
      </c>
      <c r="D11709" t="s">
        <v>12140</v>
      </c>
      <c r="E11709" s="32">
        <f t="shared" si="546"/>
        <v>45672</v>
      </c>
      <c r="F11709" s="51">
        <f t="shared" si="547"/>
        <v>0.66666666666666663</v>
      </c>
      <c r="G11709" s="33">
        <f t="shared" si="548"/>
        <v>45672.666666666664</v>
      </c>
    </row>
    <row r="11710" spans="1:7" x14ac:dyDescent="0.45">
      <c r="A11710">
        <v>0.76300000000000001</v>
      </c>
      <c r="B11710">
        <v>4.55</v>
      </c>
      <c r="C11710" t="s">
        <v>12140</v>
      </c>
      <c r="D11710" t="s">
        <v>12141</v>
      </c>
      <c r="E11710" s="32">
        <f t="shared" si="546"/>
        <v>45672</v>
      </c>
      <c r="F11710" s="51">
        <f t="shared" si="547"/>
        <v>0.6875</v>
      </c>
      <c r="G11710" s="33">
        <f t="shared" si="548"/>
        <v>45672.6875</v>
      </c>
    </row>
    <row r="11711" spans="1:7" x14ac:dyDescent="0.45">
      <c r="A11711">
        <v>0.71809999999999996</v>
      </c>
      <c r="B11711">
        <v>4.28</v>
      </c>
      <c r="C11711" t="s">
        <v>12141</v>
      </c>
      <c r="D11711" t="s">
        <v>12142</v>
      </c>
      <c r="E11711" s="32">
        <f t="shared" si="546"/>
        <v>45672</v>
      </c>
      <c r="F11711" s="51">
        <f t="shared" si="547"/>
        <v>0.70833333333333337</v>
      </c>
      <c r="G11711" s="33">
        <f t="shared" si="548"/>
        <v>45672.708333333336</v>
      </c>
    </row>
    <row r="11712" spans="1:7" x14ac:dyDescent="0.45">
      <c r="A11712">
        <v>0.67320000000000002</v>
      </c>
      <c r="B11712">
        <v>4.0199999999999996</v>
      </c>
      <c r="C11712" t="s">
        <v>12142</v>
      </c>
      <c r="D11712" t="s">
        <v>12143</v>
      </c>
      <c r="E11712" s="32">
        <f t="shared" si="546"/>
        <v>45672</v>
      </c>
      <c r="F11712" s="51">
        <f t="shared" si="547"/>
        <v>0.72916666666666663</v>
      </c>
      <c r="G11712" s="33">
        <f t="shared" si="548"/>
        <v>45672.729166666664</v>
      </c>
    </row>
    <row r="11713" spans="1:7" x14ac:dyDescent="0.45">
      <c r="A11713">
        <v>0.72929999999999995</v>
      </c>
      <c r="B11713">
        <v>4.3499999999999996</v>
      </c>
      <c r="C11713" t="s">
        <v>12143</v>
      </c>
      <c r="D11713" t="s">
        <v>12144</v>
      </c>
      <c r="E11713" s="32">
        <f t="shared" si="546"/>
        <v>45672</v>
      </c>
      <c r="F11713" s="51">
        <f t="shared" si="547"/>
        <v>0.75</v>
      </c>
      <c r="G11713" s="33">
        <f t="shared" si="548"/>
        <v>45672.75</v>
      </c>
    </row>
    <row r="11714" spans="1:7" x14ac:dyDescent="0.45">
      <c r="A11714">
        <v>0.70689999999999997</v>
      </c>
      <c r="B11714">
        <v>4.22</v>
      </c>
      <c r="C11714" t="s">
        <v>12144</v>
      </c>
      <c r="D11714" t="s">
        <v>12145</v>
      </c>
      <c r="E11714" s="32">
        <f t="shared" si="546"/>
        <v>45672</v>
      </c>
      <c r="F11714" s="51">
        <f t="shared" si="547"/>
        <v>0.77083333333333337</v>
      </c>
      <c r="G11714" s="33">
        <f t="shared" si="548"/>
        <v>45672.770833333336</v>
      </c>
    </row>
    <row r="11715" spans="1:7" x14ac:dyDescent="0.45">
      <c r="A11715">
        <v>0.65080000000000005</v>
      </c>
      <c r="B11715">
        <v>3.88</v>
      </c>
      <c r="C11715" t="s">
        <v>12145</v>
      </c>
      <c r="D11715" t="s">
        <v>12146</v>
      </c>
      <c r="E11715" s="32">
        <f t="shared" si="546"/>
        <v>45672</v>
      </c>
      <c r="F11715" s="51">
        <f t="shared" si="547"/>
        <v>0.79166666666666663</v>
      </c>
      <c r="G11715" s="33">
        <f t="shared" si="548"/>
        <v>45672.791666666664</v>
      </c>
    </row>
    <row r="11716" spans="1:7" x14ac:dyDescent="0.45">
      <c r="A11716">
        <v>0.6845</v>
      </c>
      <c r="B11716">
        <v>4.08</v>
      </c>
      <c r="C11716" t="s">
        <v>12146</v>
      </c>
      <c r="D11716" t="s">
        <v>12147</v>
      </c>
      <c r="E11716" s="32">
        <f t="shared" ref="E11716:E11779" si="549">DATE(MID(C11716,2,4),MID(C11716,7,2),MID(C11716,10,2))</f>
        <v>45672</v>
      </c>
      <c r="F11716" s="51">
        <f t="shared" ref="F11716:F11779" si="550">TIME(MID(C11716,13,2),MID(C11716,16,2),0)</f>
        <v>0.8125</v>
      </c>
      <c r="G11716" s="33">
        <f t="shared" ref="G11716:G11779" si="551">E11716+F11716</f>
        <v>45672.8125</v>
      </c>
    </row>
    <row r="11717" spans="1:7" x14ac:dyDescent="0.45">
      <c r="A11717">
        <v>0.72929999999999995</v>
      </c>
      <c r="B11717">
        <v>4.3499999999999996</v>
      </c>
      <c r="C11717" t="s">
        <v>12147</v>
      </c>
      <c r="D11717" t="s">
        <v>12148</v>
      </c>
      <c r="E11717" s="32">
        <f t="shared" si="549"/>
        <v>45672</v>
      </c>
      <c r="F11717" s="51">
        <f t="shared" si="550"/>
        <v>0.83333333333333337</v>
      </c>
      <c r="G11717" s="33">
        <f t="shared" si="551"/>
        <v>45672.833333333336</v>
      </c>
    </row>
    <row r="11718" spans="1:7" x14ac:dyDescent="0.45">
      <c r="A11718">
        <v>0.84150000000000003</v>
      </c>
      <c r="B11718">
        <v>5.0199999999999996</v>
      </c>
      <c r="C11718" t="s">
        <v>12148</v>
      </c>
      <c r="D11718" t="s">
        <v>12149</v>
      </c>
      <c r="E11718" s="32">
        <f t="shared" si="549"/>
        <v>45672</v>
      </c>
      <c r="F11718" s="51">
        <f t="shared" si="550"/>
        <v>0.85416666666666663</v>
      </c>
      <c r="G11718" s="33">
        <f t="shared" si="551"/>
        <v>45672.854166666664</v>
      </c>
    </row>
    <row r="11719" spans="1:7" x14ac:dyDescent="0.45">
      <c r="A11719">
        <v>0.22439999999999999</v>
      </c>
      <c r="B11719">
        <v>1.34</v>
      </c>
      <c r="C11719" t="s">
        <v>12149</v>
      </c>
      <c r="D11719" t="s">
        <v>12150</v>
      </c>
      <c r="E11719" s="32">
        <f t="shared" si="549"/>
        <v>45672</v>
      </c>
      <c r="F11719" s="51">
        <f t="shared" si="550"/>
        <v>0.875</v>
      </c>
      <c r="G11719" s="33">
        <f t="shared" si="551"/>
        <v>45672.875</v>
      </c>
    </row>
    <row r="11720" spans="1:7" x14ac:dyDescent="0.45">
      <c r="A11720">
        <v>0.61709999999999998</v>
      </c>
      <c r="B11720">
        <v>3.68</v>
      </c>
      <c r="C11720" t="s">
        <v>12150</v>
      </c>
      <c r="D11720" t="s">
        <v>12151</v>
      </c>
      <c r="E11720" s="32">
        <f t="shared" si="549"/>
        <v>45672</v>
      </c>
      <c r="F11720" s="51">
        <f t="shared" si="550"/>
        <v>0.89583333333333337</v>
      </c>
      <c r="G11720" s="33">
        <f t="shared" si="551"/>
        <v>45672.895833333336</v>
      </c>
    </row>
    <row r="11721" spans="1:7" x14ac:dyDescent="0.45">
      <c r="A11721">
        <v>2.24E-2</v>
      </c>
      <c r="B11721">
        <v>0.13</v>
      </c>
      <c r="C11721" t="s">
        <v>12151</v>
      </c>
      <c r="D11721" t="s">
        <v>12152</v>
      </c>
      <c r="E11721" s="32">
        <f t="shared" si="549"/>
        <v>45672</v>
      </c>
      <c r="F11721" s="51">
        <f t="shared" si="550"/>
        <v>0.91666666666666663</v>
      </c>
      <c r="G11721" s="33">
        <f t="shared" si="551"/>
        <v>45672.916666666664</v>
      </c>
    </row>
    <row r="11722" spans="1:7" x14ac:dyDescent="0.45">
      <c r="A11722">
        <v>0</v>
      </c>
      <c r="B11722">
        <v>0</v>
      </c>
      <c r="C11722" t="s">
        <v>12152</v>
      </c>
      <c r="D11722" t="s">
        <v>12153</v>
      </c>
      <c r="E11722" s="32">
        <f t="shared" si="549"/>
        <v>45672</v>
      </c>
      <c r="F11722" s="51">
        <f t="shared" si="550"/>
        <v>0.9375</v>
      </c>
      <c r="G11722" s="33">
        <f t="shared" si="551"/>
        <v>45672.9375</v>
      </c>
    </row>
    <row r="11723" spans="1:7" x14ac:dyDescent="0.45">
      <c r="A11723">
        <v>0</v>
      </c>
      <c r="B11723">
        <v>0</v>
      </c>
      <c r="C11723" t="s">
        <v>12153</v>
      </c>
      <c r="D11723" t="s">
        <v>12154</v>
      </c>
      <c r="E11723" s="32">
        <f t="shared" si="549"/>
        <v>45672</v>
      </c>
      <c r="F11723" s="51">
        <f t="shared" si="550"/>
        <v>0.95833333333333337</v>
      </c>
      <c r="G11723" s="33">
        <f t="shared" si="551"/>
        <v>45672.958333333336</v>
      </c>
    </row>
    <row r="11724" spans="1:7" x14ac:dyDescent="0.45">
      <c r="A11724">
        <v>0</v>
      </c>
      <c r="B11724">
        <v>0</v>
      </c>
      <c r="C11724" t="s">
        <v>12154</v>
      </c>
      <c r="D11724" t="s">
        <v>12155</v>
      </c>
      <c r="E11724" s="32">
        <f t="shared" si="549"/>
        <v>45672</v>
      </c>
      <c r="F11724" s="51">
        <f t="shared" si="550"/>
        <v>0.97916666666666663</v>
      </c>
      <c r="G11724" s="33">
        <f t="shared" si="551"/>
        <v>45672.979166666664</v>
      </c>
    </row>
    <row r="11725" spans="1:7" x14ac:dyDescent="0.45">
      <c r="A11725">
        <v>0</v>
      </c>
      <c r="B11725">
        <v>0</v>
      </c>
      <c r="C11725" t="s">
        <v>12155</v>
      </c>
      <c r="D11725" t="s">
        <v>12156</v>
      </c>
      <c r="E11725" s="32">
        <f t="shared" si="549"/>
        <v>45673</v>
      </c>
      <c r="F11725" s="51">
        <f t="shared" si="550"/>
        <v>0</v>
      </c>
      <c r="G11725" s="33">
        <f t="shared" si="551"/>
        <v>45673</v>
      </c>
    </row>
    <row r="11726" spans="1:7" x14ac:dyDescent="0.45">
      <c r="A11726">
        <v>0</v>
      </c>
      <c r="B11726">
        <v>0</v>
      </c>
      <c r="C11726" t="s">
        <v>12156</v>
      </c>
      <c r="D11726" t="s">
        <v>12157</v>
      </c>
      <c r="E11726" s="32">
        <f t="shared" si="549"/>
        <v>45673</v>
      </c>
      <c r="F11726" s="51">
        <f t="shared" si="550"/>
        <v>2.0833333333333332E-2</v>
      </c>
      <c r="G11726" s="33">
        <f t="shared" si="551"/>
        <v>45673.020833333336</v>
      </c>
    </row>
    <row r="11727" spans="1:7" x14ac:dyDescent="0.45">
      <c r="A11727">
        <v>0</v>
      </c>
      <c r="B11727">
        <v>0</v>
      </c>
      <c r="C11727" t="s">
        <v>12157</v>
      </c>
      <c r="D11727" t="s">
        <v>12158</v>
      </c>
      <c r="E11727" s="32">
        <f t="shared" si="549"/>
        <v>45673</v>
      </c>
      <c r="F11727" s="51">
        <f t="shared" si="550"/>
        <v>4.1666666666666664E-2</v>
      </c>
      <c r="G11727" s="33">
        <f t="shared" si="551"/>
        <v>45673.041666666664</v>
      </c>
    </row>
    <row r="11728" spans="1:7" x14ac:dyDescent="0.45">
      <c r="A11728">
        <v>0</v>
      </c>
      <c r="B11728">
        <v>0</v>
      </c>
      <c r="C11728" t="s">
        <v>12158</v>
      </c>
      <c r="D11728" t="s">
        <v>12159</v>
      </c>
      <c r="E11728" s="32">
        <f t="shared" si="549"/>
        <v>45673</v>
      </c>
      <c r="F11728" s="51">
        <f t="shared" si="550"/>
        <v>6.25E-2</v>
      </c>
      <c r="G11728" s="33">
        <f t="shared" si="551"/>
        <v>45673.0625</v>
      </c>
    </row>
    <row r="11729" spans="1:7" x14ac:dyDescent="0.45">
      <c r="A11729">
        <v>0</v>
      </c>
      <c r="B11729">
        <v>0</v>
      </c>
      <c r="C11729" t="s">
        <v>12159</v>
      </c>
      <c r="D11729" t="s">
        <v>12160</v>
      </c>
      <c r="E11729" s="32">
        <f t="shared" si="549"/>
        <v>45673</v>
      </c>
      <c r="F11729" s="51">
        <f t="shared" si="550"/>
        <v>8.3333333333333329E-2</v>
      </c>
      <c r="G11729" s="33">
        <f t="shared" si="551"/>
        <v>45673.083333333336</v>
      </c>
    </row>
    <row r="11730" spans="1:7" x14ac:dyDescent="0.45">
      <c r="A11730">
        <v>0</v>
      </c>
      <c r="B11730">
        <v>0</v>
      </c>
      <c r="C11730" t="s">
        <v>12160</v>
      </c>
      <c r="D11730" t="s">
        <v>12161</v>
      </c>
      <c r="E11730" s="32">
        <f t="shared" si="549"/>
        <v>45673</v>
      </c>
      <c r="F11730" s="51">
        <f t="shared" si="550"/>
        <v>0.10416666666666667</v>
      </c>
      <c r="G11730" s="33">
        <f t="shared" si="551"/>
        <v>45673.104166666664</v>
      </c>
    </row>
    <row r="11731" spans="1:7" x14ac:dyDescent="0.45">
      <c r="A11731">
        <v>0</v>
      </c>
      <c r="B11731">
        <v>0</v>
      </c>
      <c r="C11731" t="s">
        <v>12161</v>
      </c>
      <c r="D11731" t="s">
        <v>12162</v>
      </c>
      <c r="E11731" s="32">
        <f t="shared" si="549"/>
        <v>45673</v>
      </c>
      <c r="F11731" s="51">
        <f t="shared" si="550"/>
        <v>0.125</v>
      </c>
      <c r="G11731" s="33">
        <f t="shared" si="551"/>
        <v>45673.125</v>
      </c>
    </row>
    <row r="11732" spans="1:7" x14ac:dyDescent="0.45">
      <c r="A11732">
        <v>0</v>
      </c>
      <c r="B11732">
        <v>0</v>
      </c>
      <c r="C11732" t="s">
        <v>12162</v>
      </c>
      <c r="D11732" t="s">
        <v>12163</v>
      </c>
      <c r="E11732" s="32">
        <f t="shared" si="549"/>
        <v>45673</v>
      </c>
      <c r="F11732" s="51">
        <f t="shared" si="550"/>
        <v>0.14583333333333334</v>
      </c>
      <c r="G11732" s="33">
        <f t="shared" si="551"/>
        <v>45673.145833333336</v>
      </c>
    </row>
    <row r="11733" spans="1:7" x14ac:dyDescent="0.45">
      <c r="A11733">
        <v>0</v>
      </c>
      <c r="B11733">
        <v>0</v>
      </c>
      <c r="C11733" t="s">
        <v>12163</v>
      </c>
      <c r="D11733" t="s">
        <v>12164</v>
      </c>
      <c r="E11733" s="32">
        <f t="shared" si="549"/>
        <v>45673</v>
      </c>
      <c r="F11733" s="51">
        <f t="shared" si="550"/>
        <v>0.16666666666666666</v>
      </c>
      <c r="G11733" s="33">
        <f t="shared" si="551"/>
        <v>45673.166666666664</v>
      </c>
    </row>
    <row r="11734" spans="1:7" x14ac:dyDescent="0.45">
      <c r="A11734">
        <v>0</v>
      </c>
      <c r="B11734">
        <v>0</v>
      </c>
      <c r="C11734" t="s">
        <v>12164</v>
      </c>
      <c r="D11734" t="s">
        <v>12165</v>
      </c>
      <c r="E11734" s="32">
        <f t="shared" si="549"/>
        <v>45673</v>
      </c>
      <c r="F11734" s="51">
        <f t="shared" si="550"/>
        <v>0.1875</v>
      </c>
      <c r="G11734" s="33">
        <f t="shared" si="551"/>
        <v>45673.1875</v>
      </c>
    </row>
    <row r="11735" spans="1:7" x14ac:dyDescent="0.45">
      <c r="A11735">
        <v>0</v>
      </c>
      <c r="B11735">
        <v>0</v>
      </c>
      <c r="C11735" t="s">
        <v>12165</v>
      </c>
      <c r="D11735" t="s">
        <v>12166</v>
      </c>
      <c r="E11735" s="32">
        <f t="shared" si="549"/>
        <v>45673</v>
      </c>
      <c r="F11735" s="51">
        <f t="shared" si="550"/>
        <v>0.20833333333333334</v>
      </c>
      <c r="G11735" s="33">
        <f t="shared" si="551"/>
        <v>45673.208333333336</v>
      </c>
    </row>
    <row r="11736" spans="1:7" x14ac:dyDescent="0.45">
      <c r="A11736">
        <v>0</v>
      </c>
      <c r="B11736">
        <v>0</v>
      </c>
      <c r="C11736" t="s">
        <v>12166</v>
      </c>
      <c r="D11736" t="s">
        <v>12167</v>
      </c>
      <c r="E11736" s="32">
        <f t="shared" si="549"/>
        <v>45673</v>
      </c>
      <c r="F11736" s="51">
        <f t="shared" si="550"/>
        <v>0.22916666666666666</v>
      </c>
      <c r="G11736" s="33">
        <f t="shared" si="551"/>
        <v>45673.229166666664</v>
      </c>
    </row>
    <row r="11737" spans="1:7" x14ac:dyDescent="0.45">
      <c r="A11737">
        <v>0</v>
      </c>
      <c r="B11737">
        <v>0</v>
      </c>
      <c r="C11737" t="s">
        <v>12167</v>
      </c>
      <c r="D11737" t="s">
        <v>12168</v>
      </c>
      <c r="E11737" s="32">
        <f t="shared" si="549"/>
        <v>45673</v>
      </c>
      <c r="F11737" s="51">
        <f t="shared" si="550"/>
        <v>0.25</v>
      </c>
      <c r="G11737" s="33">
        <f t="shared" si="551"/>
        <v>45673.25</v>
      </c>
    </row>
    <row r="11738" spans="1:7" x14ac:dyDescent="0.45">
      <c r="A11738">
        <v>0</v>
      </c>
      <c r="B11738">
        <v>0</v>
      </c>
      <c r="C11738" t="s">
        <v>12168</v>
      </c>
      <c r="D11738" t="s">
        <v>12169</v>
      </c>
      <c r="E11738" s="32">
        <f t="shared" si="549"/>
        <v>45673</v>
      </c>
      <c r="F11738" s="51">
        <f t="shared" si="550"/>
        <v>0.27083333333333331</v>
      </c>
      <c r="G11738" s="33">
        <f t="shared" si="551"/>
        <v>45673.270833333336</v>
      </c>
    </row>
    <row r="11739" spans="1:7" x14ac:dyDescent="0.45">
      <c r="A11739">
        <v>0</v>
      </c>
      <c r="B11739">
        <v>0</v>
      </c>
      <c r="C11739" t="s">
        <v>12169</v>
      </c>
      <c r="D11739" t="s">
        <v>12170</v>
      </c>
      <c r="E11739" s="32">
        <f t="shared" si="549"/>
        <v>45673</v>
      </c>
      <c r="F11739" s="51">
        <f t="shared" si="550"/>
        <v>0.29166666666666669</v>
      </c>
      <c r="G11739" s="33">
        <f t="shared" si="551"/>
        <v>45673.291666666664</v>
      </c>
    </row>
    <row r="11740" spans="1:7" x14ac:dyDescent="0.45">
      <c r="A11740">
        <v>0</v>
      </c>
      <c r="B11740">
        <v>0</v>
      </c>
      <c r="C11740" t="s">
        <v>12170</v>
      </c>
      <c r="D11740" t="s">
        <v>12171</v>
      </c>
      <c r="E11740" s="32">
        <f t="shared" si="549"/>
        <v>45673</v>
      </c>
      <c r="F11740" s="51">
        <f t="shared" si="550"/>
        <v>0.3125</v>
      </c>
      <c r="G11740" s="33">
        <f t="shared" si="551"/>
        <v>45673.3125</v>
      </c>
    </row>
    <row r="11741" spans="1:7" x14ac:dyDescent="0.45">
      <c r="A11741">
        <v>4.6677999999999997</v>
      </c>
      <c r="B11741">
        <v>27.85</v>
      </c>
      <c r="C11741" t="s">
        <v>12171</v>
      </c>
      <c r="D11741" t="s">
        <v>12172</v>
      </c>
      <c r="E11741" s="32">
        <f t="shared" si="549"/>
        <v>45673</v>
      </c>
      <c r="F11741" s="51">
        <f t="shared" si="550"/>
        <v>0.33333333333333331</v>
      </c>
      <c r="G11741" s="33">
        <f t="shared" si="551"/>
        <v>45673.333333333336</v>
      </c>
    </row>
    <row r="11742" spans="1:7" x14ac:dyDescent="0.45">
      <c r="A11742">
        <v>2.8163999999999998</v>
      </c>
      <c r="B11742">
        <v>16.8</v>
      </c>
      <c r="C11742" t="s">
        <v>12172</v>
      </c>
      <c r="D11742" t="s">
        <v>12173</v>
      </c>
      <c r="E11742" s="32">
        <f t="shared" si="549"/>
        <v>45673</v>
      </c>
      <c r="F11742" s="51">
        <f t="shared" si="550"/>
        <v>0.35416666666666669</v>
      </c>
      <c r="G11742" s="33">
        <f t="shared" si="551"/>
        <v>45673.354166666664</v>
      </c>
    </row>
    <row r="11743" spans="1:7" x14ac:dyDescent="0.45">
      <c r="A11743">
        <v>1.5036</v>
      </c>
      <c r="B11743">
        <v>8.9700000000000006</v>
      </c>
      <c r="C11743" t="s">
        <v>12173</v>
      </c>
      <c r="D11743" t="s">
        <v>12174</v>
      </c>
      <c r="E11743" s="32">
        <f t="shared" si="549"/>
        <v>45673</v>
      </c>
      <c r="F11743" s="51">
        <f t="shared" si="550"/>
        <v>0.375</v>
      </c>
      <c r="G11743" s="33">
        <f t="shared" si="551"/>
        <v>45673.375</v>
      </c>
    </row>
    <row r="11744" spans="1:7" x14ac:dyDescent="0.45">
      <c r="A11744">
        <v>1.1221000000000001</v>
      </c>
      <c r="B11744">
        <v>6.69</v>
      </c>
      <c r="C11744" t="s">
        <v>12174</v>
      </c>
      <c r="D11744" t="s">
        <v>12175</v>
      </c>
      <c r="E11744" s="32">
        <f t="shared" si="549"/>
        <v>45673</v>
      </c>
      <c r="F11744" s="51">
        <f t="shared" si="550"/>
        <v>0.39583333333333331</v>
      </c>
      <c r="G11744" s="33">
        <f t="shared" si="551"/>
        <v>45673.395833333336</v>
      </c>
    </row>
    <row r="11745" spans="1:7" x14ac:dyDescent="0.45">
      <c r="A11745">
        <v>0.46</v>
      </c>
      <c r="B11745">
        <v>2.74</v>
      </c>
      <c r="C11745" t="s">
        <v>12175</v>
      </c>
      <c r="D11745" t="s">
        <v>12176</v>
      </c>
      <c r="E11745" s="32">
        <f t="shared" si="549"/>
        <v>45673</v>
      </c>
      <c r="F11745" s="51">
        <f t="shared" si="550"/>
        <v>0.41666666666666669</v>
      </c>
      <c r="G11745" s="33">
        <f t="shared" si="551"/>
        <v>45673.416666666664</v>
      </c>
    </row>
    <row r="11746" spans="1:7" x14ac:dyDescent="0.45">
      <c r="A11746">
        <v>0</v>
      </c>
      <c r="B11746">
        <v>0</v>
      </c>
      <c r="C11746" t="s">
        <v>12176</v>
      </c>
      <c r="D11746" t="s">
        <v>12177</v>
      </c>
      <c r="E11746" s="32">
        <f t="shared" si="549"/>
        <v>45673</v>
      </c>
      <c r="F11746" s="51">
        <f t="shared" si="550"/>
        <v>0.4375</v>
      </c>
      <c r="G11746" s="33">
        <f t="shared" si="551"/>
        <v>45673.4375</v>
      </c>
    </row>
    <row r="11747" spans="1:7" x14ac:dyDescent="0.45">
      <c r="A11747">
        <v>0</v>
      </c>
      <c r="B11747">
        <v>0</v>
      </c>
      <c r="C11747" t="s">
        <v>12177</v>
      </c>
      <c r="D11747" t="s">
        <v>12178</v>
      </c>
      <c r="E11747" s="32">
        <f t="shared" si="549"/>
        <v>45673</v>
      </c>
      <c r="F11747" s="51">
        <f t="shared" si="550"/>
        <v>0.45833333333333331</v>
      </c>
      <c r="G11747" s="33">
        <f t="shared" si="551"/>
        <v>45673.458333333336</v>
      </c>
    </row>
    <row r="11748" spans="1:7" x14ac:dyDescent="0.45">
      <c r="A11748">
        <v>0</v>
      </c>
      <c r="B11748">
        <v>0</v>
      </c>
      <c r="C11748" t="s">
        <v>12178</v>
      </c>
      <c r="D11748" t="s">
        <v>12179</v>
      </c>
      <c r="E11748" s="32">
        <f t="shared" si="549"/>
        <v>45673</v>
      </c>
      <c r="F11748" s="51">
        <f t="shared" si="550"/>
        <v>0.47916666666666669</v>
      </c>
      <c r="G11748" s="33">
        <f t="shared" si="551"/>
        <v>45673.479166666664</v>
      </c>
    </row>
    <row r="11749" spans="1:7" x14ac:dyDescent="0.45">
      <c r="A11749">
        <v>0</v>
      </c>
      <c r="B11749">
        <v>0</v>
      </c>
      <c r="C11749" t="s">
        <v>12179</v>
      </c>
      <c r="D11749" t="s">
        <v>12180</v>
      </c>
      <c r="E11749" s="32">
        <f t="shared" si="549"/>
        <v>45673</v>
      </c>
      <c r="F11749" s="51">
        <f t="shared" si="550"/>
        <v>0.5</v>
      </c>
      <c r="G11749" s="33">
        <f t="shared" si="551"/>
        <v>45673.5</v>
      </c>
    </row>
    <row r="11750" spans="1:7" x14ac:dyDescent="0.45">
      <c r="A11750">
        <v>0</v>
      </c>
      <c r="B11750">
        <v>0</v>
      </c>
      <c r="C11750" t="s">
        <v>12180</v>
      </c>
      <c r="D11750" t="s">
        <v>12181</v>
      </c>
      <c r="E11750" s="32">
        <f t="shared" si="549"/>
        <v>45673</v>
      </c>
      <c r="F11750" s="51">
        <f t="shared" si="550"/>
        <v>0.52083333333333337</v>
      </c>
      <c r="G11750" s="33">
        <f t="shared" si="551"/>
        <v>45673.520833333336</v>
      </c>
    </row>
    <row r="11751" spans="1:7" x14ac:dyDescent="0.45">
      <c r="A11751">
        <v>0</v>
      </c>
      <c r="B11751">
        <v>0</v>
      </c>
      <c r="C11751" t="s">
        <v>12181</v>
      </c>
      <c r="D11751" t="s">
        <v>12182</v>
      </c>
      <c r="E11751" s="32">
        <f t="shared" si="549"/>
        <v>45673</v>
      </c>
      <c r="F11751" s="51">
        <f t="shared" si="550"/>
        <v>0.54166666666666663</v>
      </c>
      <c r="G11751" s="33">
        <f t="shared" si="551"/>
        <v>45673.541666666664</v>
      </c>
    </row>
    <row r="11752" spans="1:7" x14ac:dyDescent="0.45">
      <c r="A11752">
        <v>0</v>
      </c>
      <c r="B11752">
        <v>0</v>
      </c>
      <c r="C11752" t="s">
        <v>12182</v>
      </c>
      <c r="D11752" t="s">
        <v>12183</v>
      </c>
      <c r="E11752" s="32">
        <f t="shared" si="549"/>
        <v>45673</v>
      </c>
      <c r="F11752" s="51">
        <f t="shared" si="550"/>
        <v>0.5625</v>
      </c>
      <c r="G11752" s="33">
        <f t="shared" si="551"/>
        <v>45673.5625</v>
      </c>
    </row>
    <row r="11753" spans="1:7" x14ac:dyDescent="0.45">
      <c r="A11753">
        <v>0.1234</v>
      </c>
      <c r="B11753">
        <v>0.74</v>
      </c>
      <c r="C11753" t="s">
        <v>12183</v>
      </c>
      <c r="D11753" t="s">
        <v>12184</v>
      </c>
      <c r="E11753" s="32">
        <f t="shared" si="549"/>
        <v>45673</v>
      </c>
      <c r="F11753" s="51">
        <f t="shared" si="550"/>
        <v>0.58333333333333337</v>
      </c>
      <c r="G11753" s="33">
        <f t="shared" si="551"/>
        <v>45673.583333333336</v>
      </c>
    </row>
    <row r="11754" spans="1:7" x14ac:dyDescent="0.45">
      <c r="A11754">
        <v>0</v>
      </c>
      <c r="B11754">
        <v>0</v>
      </c>
      <c r="C11754" t="s">
        <v>12184</v>
      </c>
      <c r="D11754" t="s">
        <v>12185</v>
      </c>
      <c r="E11754" s="32">
        <f t="shared" si="549"/>
        <v>45673</v>
      </c>
      <c r="F11754" s="51">
        <f t="shared" si="550"/>
        <v>0.60416666666666663</v>
      </c>
      <c r="G11754" s="33">
        <f t="shared" si="551"/>
        <v>45673.604166666664</v>
      </c>
    </row>
    <row r="11755" spans="1:7" x14ac:dyDescent="0.45">
      <c r="A11755">
        <v>0</v>
      </c>
      <c r="B11755">
        <v>0</v>
      </c>
      <c r="C11755" t="s">
        <v>12185</v>
      </c>
      <c r="D11755" t="s">
        <v>12186</v>
      </c>
      <c r="E11755" s="32">
        <f t="shared" si="549"/>
        <v>45673</v>
      </c>
      <c r="F11755" s="51">
        <f t="shared" si="550"/>
        <v>0.625</v>
      </c>
      <c r="G11755" s="33">
        <f t="shared" si="551"/>
        <v>45673.625</v>
      </c>
    </row>
    <row r="11756" spans="1:7" x14ac:dyDescent="0.45">
      <c r="A11756">
        <v>0</v>
      </c>
      <c r="B11756">
        <v>0</v>
      </c>
      <c r="C11756" t="s">
        <v>12186</v>
      </c>
      <c r="D11756" t="s">
        <v>12187</v>
      </c>
      <c r="E11756" s="32">
        <f t="shared" si="549"/>
        <v>45673</v>
      </c>
      <c r="F11756" s="51">
        <f t="shared" si="550"/>
        <v>0.64583333333333337</v>
      </c>
      <c r="G11756" s="33">
        <f t="shared" si="551"/>
        <v>45673.645833333336</v>
      </c>
    </row>
    <row r="11757" spans="1:7" x14ac:dyDescent="0.45">
      <c r="A11757">
        <v>0</v>
      </c>
      <c r="B11757">
        <v>0</v>
      </c>
      <c r="C11757" t="s">
        <v>12187</v>
      </c>
      <c r="D11757" t="s">
        <v>12188</v>
      </c>
      <c r="E11757" s="32">
        <f t="shared" si="549"/>
        <v>45673</v>
      </c>
      <c r="F11757" s="51">
        <f t="shared" si="550"/>
        <v>0.66666666666666663</v>
      </c>
      <c r="G11757" s="33">
        <f t="shared" si="551"/>
        <v>45673.666666666664</v>
      </c>
    </row>
    <row r="11758" spans="1:7" x14ac:dyDescent="0.45">
      <c r="A11758">
        <v>0</v>
      </c>
      <c r="B11758">
        <v>0</v>
      </c>
      <c r="C11758" t="s">
        <v>12188</v>
      </c>
      <c r="D11758" t="s">
        <v>12189</v>
      </c>
      <c r="E11758" s="32">
        <f t="shared" si="549"/>
        <v>45673</v>
      </c>
      <c r="F11758" s="51">
        <f t="shared" si="550"/>
        <v>0.6875</v>
      </c>
      <c r="G11758" s="33">
        <f t="shared" si="551"/>
        <v>45673.6875</v>
      </c>
    </row>
    <row r="11759" spans="1:7" x14ac:dyDescent="0.45">
      <c r="A11759">
        <v>5.2064000000000004</v>
      </c>
      <c r="B11759">
        <v>31.06</v>
      </c>
      <c r="C11759" t="s">
        <v>12189</v>
      </c>
      <c r="D11759" t="s">
        <v>12190</v>
      </c>
      <c r="E11759" s="32">
        <f t="shared" si="549"/>
        <v>45673</v>
      </c>
      <c r="F11759" s="51">
        <f t="shared" si="550"/>
        <v>0.70833333333333337</v>
      </c>
      <c r="G11759" s="33">
        <f t="shared" si="551"/>
        <v>45673.708333333336</v>
      </c>
    </row>
    <row r="11760" spans="1:7" x14ac:dyDescent="0.45">
      <c r="A11760">
        <v>1.7616000000000001</v>
      </c>
      <c r="B11760">
        <v>10.51</v>
      </c>
      <c r="C11760" t="s">
        <v>12190</v>
      </c>
      <c r="D11760" t="s">
        <v>12191</v>
      </c>
      <c r="E11760" s="32">
        <f t="shared" si="549"/>
        <v>45673</v>
      </c>
      <c r="F11760" s="51">
        <f t="shared" si="550"/>
        <v>0.72916666666666663</v>
      </c>
      <c r="G11760" s="33">
        <f t="shared" si="551"/>
        <v>45673.729166666664</v>
      </c>
    </row>
    <row r="11761" spans="1:7" x14ac:dyDescent="0.45">
      <c r="A11761">
        <v>1.2791999999999999</v>
      </c>
      <c r="B11761">
        <v>7.63</v>
      </c>
      <c r="C11761" t="s">
        <v>12191</v>
      </c>
      <c r="D11761" t="s">
        <v>12192</v>
      </c>
      <c r="E11761" s="32">
        <f t="shared" si="549"/>
        <v>45673</v>
      </c>
      <c r="F11761" s="51">
        <f t="shared" si="550"/>
        <v>0.75</v>
      </c>
      <c r="G11761" s="33">
        <f t="shared" si="551"/>
        <v>45673.75</v>
      </c>
    </row>
    <row r="11762" spans="1:7" x14ac:dyDescent="0.45">
      <c r="A11762">
        <v>0.53859999999999997</v>
      </c>
      <c r="B11762">
        <v>3.21</v>
      </c>
      <c r="C11762" t="s">
        <v>12192</v>
      </c>
      <c r="D11762" t="s">
        <v>12193</v>
      </c>
      <c r="E11762" s="32">
        <f t="shared" si="549"/>
        <v>45673</v>
      </c>
      <c r="F11762" s="51">
        <f t="shared" si="550"/>
        <v>0.77083333333333337</v>
      </c>
      <c r="G11762" s="33">
        <f t="shared" si="551"/>
        <v>45673.770833333336</v>
      </c>
    </row>
    <row r="11763" spans="1:7" x14ac:dyDescent="0.45">
      <c r="A11763">
        <v>0.40389999999999998</v>
      </c>
      <c r="B11763">
        <v>2.41</v>
      </c>
      <c r="C11763" t="s">
        <v>12193</v>
      </c>
      <c r="D11763" t="s">
        <v>12194</v>
      </c>
      <c r="E11763" s="32">
        <f t="shared" si="549"/>
        <v>45673</v>
      </c>
      <c r="F11763" s="51">
        <f t="shared" si="550"/>
        <v>0.79166666666666663</v>
      </c>
      <c r="G11763" s="33">
        <f t="shared" si="551"/>
        <v>45673.791666666664</v>
      </c>
    </row>
    <row r="11764" spans="1:7" x14ac:dyDescent="0.45">
      <c r="A11764">
        <v>0.69569999999999999</v>
      </c>
      <c r="B11764">
        <v>4.1500000000000004</v>
      </c>
      <c r="C11764" t="s">
        <v>12194</v>
      </c>
      <c r="D11764" t="s">
        <v>12195</v>
      </c>
      <c r="E11764" s="32">
        <f t="shared" si="549"/>
        <v>45673</v>
      </c>
      <c r="F11764" s="51">
        <f t="shared" si="550"/>
        <v>0.8125</v>
      </c>
      <c r="G11764" s="33">
        <f t="shared" si="551"/>
        <v>45673.8125</v>
      </c>
    </row>
    <row r="11765" spans="1:7" x14ac:dyDescent="0.45">
      <c r="A11765">
        <v>0.35909999999999997</v>
      </c>
      <c r="B11765">
        <v>2.14</v>
      </c>
      <c r="C11765" t="s">
        <v>12195</v>
      </c>
      <c r="D11765" t="s">
        <v>12196</v>
      </c>
      <c r="E11765" s="32">
        <f t="shared" si="549"/>
        <v>45673</v>
      </c>
      <c r="F11765" s="51">
        <f t="shared" si="550"/>
        <v>0.83333333333333337</v>
      </c>
      <c r="G11765" s="33">
        <f t="shared" si="551"/>
        <v>45673.833333333336</v>
      </c>
    </row>
    <row r="11766" spans="1:7" x14ac:dyDescent="0.45">
      <c r="A11766">
        <v>1.0323</v>
      </c>
      <c r="B11766">
        <v>6.16</v>
      </c>
      <c r="C11766" t="s">
        <v>12196</v>
      </c>
      <c r="D11766" t="s">
        <v>12197</v>
      </c>
      <c r="E11766" s="32">
        <f t="shared" si="549"/>
        <v>45673</v>
      </c>
      <c r="F11766" s="51">
        <f t="shared" si="550"/>
        <v>0.85416666666666663</v>
      </c>
      <c r="G11766" s="33">
        <f t="shared" si="551"/>
        <v>45673.854166666664</v>
      </c>
    </row>
    <row r="11767" spans="1:7" x14ac:dyDescent="0.45">
      <c r="A11767">
        <v>0.28050000000000003</v>
      </c>
      <c r="B11767">
        <v>1.67</v>
      </c>
      <c r="C11767" t="s">
        <v>12197</v>
      </c>
      <c r="D11767" t="s">
        <v>12198</v>
      </c>
      <c r="E11767" s="32">
        <f t="shared" si="549"/>
        <v>45673</v>
      </c>
      <c r="F11767" s="51">
        <f t="shared" si="550"/>
        <v>0.875</v>
      </c>
      <c r="G11767" s="33">
        <f t="shared" si="551"/>
        <v>45673.875</v>
      </c>
    </row>
    <row r="11768" spans="1:7" x14ac:dyDescent="0.45">
      <c r="A11768">
        <v>1.6942999999999999</v>
      </c>
      <c r="B11768">
        <v>10.11</v>
      </c>
      <c r="C11768" t="s">
        <v>12198</v>
      </c>
      <c r="D11768" t="s">
        <v>12199</v>
      </c>
      <c r="E11768" s="32">
        <f t="shared" si="549"/>
        <v>45673</v>
      </c>
      <c r="F11768" s="51">
        <f t="shared" si="550"/>
        <v>0.89583333333333337</v>
      </c>
      <c r="G11768" s="33">
        <f t="shared" si="551"/>
        <v>45673.895833333336</v>
      </c>
    </row>
    <row r="11769" spans="1:7" x14ac:dyDescent="0.45">
      <c r="A11769">
        <v>1.4137999999999999</v>
      </c>
      <c r="B11769">
        <v>8.43</v>
      </c>
      <c r="C11769" t="s">
        <v>12199</v>
      </c>
      <c r="D11769" t="s">
        <v>12200</v>
      </c>
      <c r="E11769" s="32">
        <f t="shared" si="549"/>
        <v>45673</v>
      </c>
      <c r="F11769" s="51">
        <f t="shared" si="550"/>
        <v>0.91666666666666663</v>
      </c>
      <c r="G11769" s="33">
        <f t="shared" si="551"/>
        <v>45673.916666666664</v>
      </c>
    </row>
    <row r="11770" spans="1:7" x14ac:dyDescent="0.45">
      <c r="A11770">
        <v>0</v>
      </c>
      <c r="B11770">
        <v>0</v>
      </c>
      <c r="C11770" t="s">
        <v>12200</v>
      </c>
      <c r="D11770" t="s">
        <v>12201</v>
      </c>
      <c r="E11770" s="32">
        <f t="shared" si="549"/>
        <v>45673</v>
      </c>
      <c r="F11770" s="51">
        <f t="shared" si="550"/>
        <v>0.9375</v>
      </c>
      <c r="G11770" s="33">
        <f t="shared" si="551"/>
        <v>45673.9375</v>
      </c>
    </row>
    <row r="11771" spans="1:7" x14ac:dyDescent="0.45">
      <c r="A11771">
        <v>0</v>
      </c>
      <c r="B11771">
        <v>0</v>
      </c>
      <c r="C11771" t="s">
        <v>12201</v>
      </c>
      <c r="D11771" t="s">
        <v>12202</v>
      </c>
      <c r="E11771" s="32">
        <f t="shared" si="549"/>
        <v>45673</v>
      </c>
      <c r="F11771" s="51">
        <f t="shared" si="550"/>
        <v>0.95833333333333337</v>
      </c>
      <c r="G11771" s="33">
        <f t="shared" si="551"/>
        <v>45673.958333333336</v>
      </c>
    </row>
    <row r="11772" spans="1:7" x14ac:dyDescent="0.45">
      <c r="A11772">
        <v>0</v>
      </c>
      <c r="B11772">
        <v>0</v>
      </c>
      <c r="C11772" t="s">
        <v>12202</v>
      </c>
      <c r="D11772" t="s">
        <v>12203</v>
      </c>
      <c r="E11772" s="32">
        <f t="shared" si="549"/>
        <v>45673</v>
      </c>
      <c r="F11772" s="51">
        <f t="shared" si="550"/>
        <v>0.97916666666666663</v>
      </c>
      <c r="G11772" s="33">
        <f t="shared" si="551"/>
        <v>45673.979166666664</v>
      </c>
    </row>
    <row r="11773" spans="1:7" x14ac:dyDescent="0.45">
      <c r="A11773">
        <v>0</v>
      </c>
      <c r="B11773">
        <v>0</v>
      </c>
      <c r="C11773" t="s">
        <v>12203</v>
      </c>
      <c r="D11773" t="s">
        <v>12204</v>
      </c>
      <c r="E11773" s="32">
        <f t="shared" si="549"/>
        <v>45674</v>
      </c>
      <c r="F11773" s="51">
        <f t="shared" si="550"/>
        <v>0</v>
      </c>
      <c r="G11773" s="33">
        <f t="shared" si="551"/>
        <v>45674</v>
      </c>
    </row>
    <row r="11774" spans="1:7" x14ac:dyDescent="0.45">
      <c r="A11774">
        <v>0</v>
      </c>
      <c r="B11774">
        <v>0</v>
      </c>
      <c r="C11774" t="s">
        <v>12204</v>
      </c>
      <c r="D11774" t="s">
        <v>12205</v>
      </c>
      <c r="E11774" s="32">
        <f t="shared" si="549"/>
        <v>45674</v>
      </c>
      <c r="F11774" s="51">
        <f t="shared" si="550"/>
        <v>2.0833333333333332E-2</v>
      </c>
      <c r="G11774" s="33">
        <f t="shared" si="551"/>
        <v>45674.020833333336</v>
      </c>
    </row>
    <row r="11775" spans="1:7" x14ac:dyDescent="0.45">
      <c r="A11775">
        <v>0</v>
      </c>
      <c r="B11775">
        <v>0</v>
      </c>
      <c r="C11775" t="s">
        <v>12205</v>
      </c>
      <c r="D11775" t="s">
        <v>12206</v>
      </c>
      <c r="E11775" s="32">
        <f t="shared" si="549"/>
        <v>45674</v>
      </c>
      <c r="F11775" s="51">
        <f t="shared" si="550"/>
        <v>4.1666666666666664E-2</v>
      </c>
      <c r="G11775" s="33">
        <f t="shared" si="551"/>
        <v>45674.041666666664</v>
      </c>
    </row>
    <row r="11776" spans="1:7" x14ac:dyDescent="0.45">
      <c r="A11776">
        <v>0</v>
      </c>
      <c r="B11776">
        <v>0</v>
      </c>
      <c r="C11776" t="s">
        <v>12206</v>
      </c>
      <c r="D11776" t="s">
        <v>12207</v>
      </c>
      <c r="E11776" s="32">
        <f t="shared" si="549"/>
        <v>45674</v>
      </c>
      <c r="F11776" s="51">
        <f t="shared" si="550"/>
        <v>6.25E-2</v>
      </c>
      <c r="G11776" s="33">
        <f t="shared" si="551"/>
        <v>45674.0625</v>
      </c>
    </row>
    <row r="11777" spans="1:7" x14ac:dyDescent="0.45">
      <c r="A11777">
        <v>0</v>
      </c>
      <c r="B11777">
        <v>0</v>
      </c>
      <c r="C11777" t="s">
        <v>12207</v>
      </c>
      <c r="D11777" t="s">
        <v>12208</v>
      </c>
      <c r="E11777" s="32">
        <f t="shared" si="549"/>
        <v>45674</v>
      </c>
      <c r="F11777" s="51">
        <f t="shared" si="550"/>
        <v>8.3333333333333329E-2</v>
      </c>
      <c r="G11777" s="33">
        <f t="shared" si="551"/>
        <v>45674.083333333336</v>
      </c>
    </row>
    <row r="11778" spans="1:7" x14ac:dyDescent="0.45">
      <c r="A11778">
        <v>0</v>
      </c>
      <c r="B11778">
        <v>0</v>
      </c>
      <c r="C11778" t="s">
        <v>12208</v>
      </c>
      <c r="D11778" t="s">
        <v>12209</v>
      </c>
      <c r="E11778" s="32">
        <f t="shared" si="549"/>
        <v>45674</v>
      </c>
      <c r="F11778" s="51">
        <f t="shared" si="550"/>
        <v>0.10416666666666667</v>
      </c>
      <c r="G11778" s="33">
        <f t="shared" si="551"/>
        <v>45674.104166666664</v>
      </c>
    </row>
    <row r="11779" spans="1:7" x14ac:dyDescent="0.45">
      <c r="A11779">
        <v>0</v>
      </c>
      <c r="B11779">
        <v>0</v>
      </c>
      <c r="C11779" t="s">
        <v>12209</v>
      </c>
      <c r="D11779" t="s">
        <v>12210</v>
      </c>
      <c r="E11779" s="32">
        <f t="shared" si="549"/>
        <v>45674</v>
      </c>
      <c r="F11779" s="51">
        <f t="shared" si="550"/>
        <v>0.125</v>
      </c>
      <c r="G11779" s="33">
        <f t="shared" si="551"/>
        <v>45674.125</v>
      </c>
    </row>
    <row r="11780" spans="1:7" x14ac:dyDescent="0.45">
      <c r="A11780">
        <v>0</v>
      </c>
      <c r="B11780">
        <v>0</v>
      </c>
      <c r="C11780" t="s">
        <v>12210</v>
      </c>
      <c r="D11780" t="s">
        <v>12211</v>
      </c>
      <c r="E11780" s="32">
        <f t="shared" ref="E11780:E11843" si="552">DATE(MID(C11780,2,4),MID(C11780,7,2),MID(C11780,10,2))</f>
        <v>45674</v>
      </c>
      <c r="F11780" s="51">
        <f t="shared" ref="F11780:F11843" si="553">TIME(MID(C11780,13,2),MID(C11780,16,2),0)</f>
        <v>0.14583333333333334</v>
      </c>
      <c r="G11780" s="33">
        <f t="shared" ref="G11780:G11843" si="554">E11780+F11780</f>
        <v>45674.145833333336</v>
      </c>
    </row>
    <row r="11781" spans="1:7" x14ac:dyDescent="0.45">
      <c r="A11781">
        <v>0</v>
      </c>
      <c r="B11781">
        <v>0</v>
      </c>
      <c r="C11781" t="s">
        <v>12211</v>
      </c>
      <c r="D11781" t="s">
        <v>12212</v>
      </c>
      <c r="E11781" s="32">
        <f t="shared" si="552"/>
        <v>45674</v>
      </c>
      <c r="F11781" s="51">
        <f t="shared" si="553"/>
        <v>0.16666666666666666</v>
      </c>
      <c r="G11781" s="33">
        <f t="shared" si="554"/>
        <v>45674.166666666664</v>
      </c>
    </row>
    <row r="11782" spans="1:7" x14ac:dyDescent="0.45">
      <c r="A11782">
        <v>0</v>
      </c>
      <c r="B11782">
        <v>0</v>
      </c>
      <c r="C11782" t="s">
        <v>12212</v>
      </c>
      <c r="D11782" t="s">
        <v>12213</v>
      </c>
      <c r="E11782" s="32">
        <f t="shared" si="552"/>
        <v>45674</v>
      </c>
      <c r="F11782" s="51">
        <f t="shared" si="553"/>
        <v>0.1875</v>
      </c>
      <c r="G11782" s="33">
        <f t="shared" si="554"/>
        <v>45674.1875</v>
      </c>
    </row>
    <row r="11783" spans="1:7" x14ac:dyDescent="0.45">
      <c r="A11783">
        <v>0</v>
      </c>
      <c r="B11783">
        <v>0</v>
      </c>
      <c r="C11783" t="s">
        <v>12213</v>
      </c>
      <c r="D11783" t="s">
        <v>12214</v>
      </c>
      <c r="E11783" s="32">
        <f t="shared" si="552"/>
        <v>45674</v>
      </c>
      <c r="F11783" s="51">
        <f t="shared" si="553"/>
        <v>0.20833333333333334</v>
      </c>
      <c r="G11783" s="33">
        <f t="shared" si="554"/>
        <v>45674.208333333336</v>
      </c>
    </row>
    <row r="11784" spans="1:7" x14ac:dyDescent="0.45">
      <c r="A11784">
        <v>0</v>
      </c>
      <c r="B11784">
        <v>0</v>
      </c>
      <c r="C11784" t="s">
        <v>12214</v>
      </c>
      <c r="D11784" t="s">
        <v>12215</v>
      </c>
      <c r="E11784" s="32">
        <f t="shared" si="552"/>
        <v>45674</v>
      </c>
      <c r="F11784" s="51">
        <f t="shared" si="553"/>
        <v>0.22916666666666666</v>
      </c>
      <c r="G11784" s="33">
        <f t="shared" si="554"/>
        <v>45674.229166666664</v>
      </c>
    </row>
    <row r="11785" spans="1:7" x14ac:dyDescent="0.45">
      <c r="A11785">
        <v>2.24E-2</v>
      </c>
      <c r="B11785">
        <v>0.13</v>
      </c>
      <c r="C11785" t="s">
        <v>12215</v>
      </c>
      <c r="D11785" t="s">
        <v>12216</v>
      </c>
      <c r="E11785" s="32">
        <f t="shared" si="552"/>
        <v>45674</v>
      </c>
      <c r="F11785" s="51">
        <f t="shared" si="553"/>
        <v>0.25</v>
      </c>
      <c r="G11785" s="33">
        <f t="shared" si="554"/>
        <v>45674.25</v>
      </c>
    </row>
    <row r="11786" spans="1:7" x14ac:dyDescent="0.45">
      <c r="A11786">
        <v>0</v>
      </c>
      <c r="B11786">
        <v>0</v>
      </c>
      <c r="C11786" t="s">
        <v>12216</v>
      </c>
      <c r="D11786" t="s">
        <v>12217</v>
      </c>
      <c r="E11786" s="32">
        <f t="shared" si="552"/>
        <v>45674</v>
      </c>
      <c r="F11786" s="51">
        <f t="shared" si="553"/>
        <v>0.27083333333333331</v>
      </c>
      <c r="G11786" s="33">
        <f t="shared" si="554"/>
        <v>45674.270833333336</v>
      </c>
    </row>
    <row r="11787" spans="1:7" x14ac:dyDescent="0.45">
      <c r="A11787">
        <v>0</v>
      </c>
      <c r="B11787">
        <v>0</v>
      </c>
      <c r="C11787" t="s">
        <v>12217</v>
      </c>
      <c r="D11787" t="s">
        <v>12218</v>
      </c>
      <c r="E11787" s="32">
        <f t="shared" si="552"/>
        <v>45674</v>
      </c>
      <c r="F11787" s="51">
        <f t="shared" si="553"/>
        <v>0.29166666666666669</v>
      </c>
      <c r="G11787" s="33">
        <f t="shared" si="554"/>
        <v>45674.291666666664</v>
      </c>
    </row>
    <row r="11788" spans="1:7" x14ac:dyDescent="0.45">
      <c r="A11788">
        <v>0.87519999999999998</v>
      </c>
      <c r="B11788">
        <v>5.22</v>
      </c>
      <c r="C11788" t="s">
        <v>12218</v>
      </c>
      <c r="D11788" t="s">
        <v>12219</v>
      </c>
      <c r="E11788" s="32">
        <f t="shared" si="552"/>
        <v>45674</v>
      </c>
      <c r="F11788" s="51">
        <f t="shared" si="553"/>
        <v>0.3125</v>
      </c>
      <c r="G11788" s="33">
        <f t="shared" si="554"/>
        <v>45674.3125</v>
      </c>
    </row>
    <row r="11789" spans="1:7" x14ac:dyDescent="0.45">
      <c r="A11789">
        <v>0.41520000000000001</v>
      </c>
      <c r="B11789">
        <v>2.48</v>
      </c>
      <c r="C11789" t="s">
        <v>12219</v>
      </c>
      <c r="D11789" t="s">
        <v>12220</v>
      </c>
      <c r="E11789" s="32">
        <f t="shared" si="552"/>
        <v>45674</v>
      </c>
      <c r="F11789" s="51">
        <f t="shared" si="553"/>
        <v>0.33333333333333331</v>
      </c>
      <c r="G11789" s="33">
        <f t="shared" si="554"/>
        <v>45674.333333333336</v>
      </c>
    </row>
    <row r="11790" spans="1:7" x14ac:dyDescent="0.45">
      <c r="A11790">
        <v>3.4447000000000001</v>
      </c>
      <c r="B11790">
        <v>20.55</v>
      </c>
      <c r="C11790" t="s">
        <v>12220</v>
      </c>
      <c r="D11790" t="s">
        <v>12221</v>
      </c>
      <c r="E11790" s="32">
        <f t="shared" si="552"/>
        <v>45674</v>
      </c>
      <c r="F11790" s="51">
        <f t="shared" si="553"/>
        <v>0.35416666666666669</v>
      </c>
      <c r="G11790" s="33">
        <f t="shared" si="554"/>
        <v>45674.354166666664</v>
      </c>
    </row>
    <row r="11791" spans="1:7" x14ac:dyDescent="0.45">
      <c r="A11791">
        <v>1.5597000000000001</v>
      </c>
      <c r="B11791">
        <v>9.3000000000000007</v>
      </c>
      <c r="C11791" t="s">
        <v>12221</v>
      </c>
      <c r="D11791" t="s">
        <v>12222</v>
      </c>
      <c r="E11791" s="32">
        <f t="shared" si="552"/>
        <v>45674</v>
      </c>
      <c r="F11791" s="51">
        <f t="shared" si="553"/>
        <v>0.375</v>
      </c>
      <c r="G11791" s="33">
        <f t="shared" si="554"/>
        <v>45674.375</v>
      </c>
    </row>
    <row r="11792" spans="1:7" x14ac:dyDescent="0.45">
      <c r="A11792">
        <v>0</v>
      </c>
      <c r="B11792">
        <v>0</v>
      </c>
      <c r="C11792" t="s">
        <v>12222</v>
      </c>
      <c r="D11792" t="s">
        <v>12223</v>
      </c>
      <c r="E11792" s="32">
        <f t="shared" si="552"/>
        <v>45674</v>
      </c>
      <c r="F11792" s="51">
        <f t="shared" si="553"/>
        <v>0.39583333333333331</v>
      </c>
      <c r="G11792" s="33">
        <f t="shared" si="554"/>
        <v>45674.395833333336</v>
      </c>
    </row>
    <row r="11793" spans="1:7" x14ac:dyDescent="0.45">
      <c r="A11793">
        <v>0</v>
      </c>
      <c r="B11793">
        <v>0</v>
      </c>
      <c r="C11793" t="s">
        <v>12223</v>
      </c>
      <c r="D11793" t="s">
        <v>12224</v>
      </c>
      <c r="E11793" s="32">
        <f t="shared" si="552"/>
        <v>45674</v>
      </c>
      <c r="F11793" s="51">
        <f t="shared" si="553"/>
        <v>0.41666666666666669</v>
      </c>
      <c r="G11793" s="33">
        <f t="shared" si="554"/>
        <v>45674.416666666664</v>
      </c>
    </row>
    <row r="11794" spans="1:7" x14ac:dyDescent="0.45">
      <c r="A11794">
        <v>0</v>
      </c>
      <c r="B11794">
        <v>0</v>
      </c>
      <c r="C11794" t="s">
        <v>12224</v>
      </c>
      <c r="D11794" t="s">
        <v>12225</v>
      </c>
      <c r="E11794" s="32">
        <f t="shared" si="552"/>
        <v>45674</v>
      </c>
      <c r="F11794" s="51">
        <f t="shared" si="553"/>
        <v>0.4375</v>
      </c>
      <c r="G11794" s="33">
        <f t="shared" si="554"/>
        <v>45674.4375</v>
      </c>
    </row>
    <row r="11795" spans="1:7" x14ac:dyDescent="0.45">
      <c r="A11795">
        <v>0</v>
      </c>
      <c r="B11795">
        <v>0</v>
      </c>
      <c r="C11795" t="s">
        <v>12225</v>
      </c>
      <c r="D11795" t="s">
        <v>12226</v>
      </c>
      <c r="E11795" s="32">
        <f t="shared" si="552"/>
        <v>45674</v>
      </c>
      <c r="F11795" s="51">
        <f t="shared" si="553"/>
        <v>0.45833333333333331</v>
      </c>
      <c r="G11795" s="33">
        <f t="shared" si="554"/>
        <v>45674.458333333336</v>
      </c>
    </row>
    <row r="11796" spans="1:7" x14ac:dyDescent="0.45">
      <c r="A11796">
        <v>0</v>
      </c>
      <c r="B11796">
        <v>0</v>
      </c>
      <c r="C11796" t="s">
        <v>12226</v>
      </c>
      <c r="D11796" t="s">
        <v>12227</v>
      </c>
      <c r="E11796" s="32">
        <f t="shared" si="552"/>
        <v>45674</v>
      </c>
      <c r="F11796" s="51">
        <f t="shared" si="553"/>
        <v>0.47916666666666669</v>
      </c>
      <c r="G11796" s="33">
        <f t="shared" si="554"/>
        <v>45674.479166666664</v>
      </c>
    </row>
    <row r="11797" spans="1:7" x14ac:dyDescent="0.45">
      <c r="A11797">
        <v>4.8023999999999996</v>
      </c>
      <c r="B11797">
        <v>28.65</v>
      </c>
      <c r="C11797" t="s">
        <v>12227</v>
      </c>
      <c r="D11797" t="s">
        <v>12228</v>
      </c>
      <c r="E11797" s="32">
        <f t="shared" si="552"/>
        <v>45674</v>
      </c>
      <c r="F11797" s="51">
        <f t="shared" si="553"/>
        <v>0.5</v>
      </c>
      <c r="G11797" s="33">
        <f t="shared" si="554"/>
        <v>45674.5</v>
      </c>
    </row>
    <row r="11798" spans="1:7" x14ac:dyDescent="0.45">
      <c r="A11798">
        <v>1.0660000000000001</v>
      </c>
      <c r="B11798">
        <v>6.36</v>
      </c>
      <c r="C11798" t="s">
        <v>12228</v>
      </c>
      <c r="D11798" t="s">
        <v>12229</v>
      </c>
      <c r="E11798" s="32">
        <f t="shared" si="552"/>
        <v>45674</v>
      </c>
      <c r="F11798" s="51">
        <f t="shared" si="553"/>
        <v>0.52083333333333337</v>
      </c>
      <c r="G11798" s="33">
        <f t="shared" si="554"/>
        <v>45674.520833333336</v>
      </c>
    </row>
    <row r="11799" spans="1:7" x14ac:dyDescent="0.45">
      <c r="A11799">
        <v>1.5821000000000001</v>
      </c>
      <c r="B11799">
        <v>9.44</v>
      </c>
      <c r="C11799" t="s">
        <v>12229</v>
      </c>
      <c r="D11799" t="s">
        <v>12230</v>
      </c>
      <c r="E11799" s="32">
        <f t="shared" si="552"/>
        <v>45674</v>
      </c>
      <c r="F11799" s="51">
        <f t="shared" si="553"/>
        <v>0.54166666666666663</v>
      </c>
      <c r="G11799" s="33">
        <f t="shared" si="554"/>
        <v>45674.541666666664</v>
      </c>
    </row>
    <row r="11800" spans="1:7" x14ac:dyDescent="0.45">
      <c r="A11800">
        <v>1.0099</v>
      </c>
      <c r="B11800">
        <v>6.02</v>
      </c>
      <c r="C11800" t="s">
        <v>12230</v>
      </c>
      <c r="D11800" t="s">
        <v>12231</v>
      </c>
      <c r="E11800" s="32">
        <f t="shared" si="552"/>
        <v>45674</v>
      </c>
      <c r="F11800" s="51">
        <f t="shared" si="553"/>
        <v>0.5625</v>
      </c>
      <c r="G11800" s="33">
        <f t="shared" si="554"/>
        <v>45674.5625</v>
      </c>
    </row>
    <row r="11801" spans="1:7" x14ac:dyDescent="0.45">
      <c r="A11801">
        <v>0</v>
      </c>
      <c r="B11801">
        <v>0</v>
      </c>
      <c r="C11801" t="s">
        <v>12231</v>
      </c>
      <c r="D11801" t="s">
        <v>12232</v>
      </c>
      <c r="E11801" s="32">
        <f t="shared" si="552"/>
        <v>45674</v>
      </c>
      <c r="F11801" s="51">
        <f t="shared" si="553"/>
        <v>0.58333333333333337</v>
      </c>
      <c r="G11801" s="33">
        <f t="shared" si="554"/>
        <v>45674.583333333336</v>
      </c>
    </row>
    <row r="11802" spans="1:7" x14ac:dyDescent="0.45">
      <c r="A11802">
        <v>3.3700000000000001E-2</v>
      </c>
      <c r="B11802">
        <v>0.2</v>
      </c>
      <c r="C11802" t="s">
        <v>12232</v>
      </c>
      <c r="D11802" t="s">
        <v>12233</v>
      </c>
      <c r="E11802" s="32">
        <f t="shared" si="552"/>
        <v>45674</v>
      </c>
      <c r="F11802" s="51">
        <f t="shared" si="553"/>
        <v>0.60416666666666663</v>
      </c>
      <c r="G11802" s="33">
        <f t="shared" si="554"/>
        <v>45674.604166666664</v>
      </c>
    </row>
    <row r="11803" spans="1:7" x14ac:dyDescent="0.45">
      <c r="A11803">
        <v>0</v>
      </c>
      <c r="B11803">
        <v>0</v>
      </c>
      <c r="C11803" t="s">
        <v>12233</v>
      </c>
      <c r="D11803" t="s">
        <v>12234</v>
      </c>
      <c r="E11803" s="32">
        <f t="shared" si="552"/>
        <v>45674</v>
      </c>
      <c r="F11803" s="51">
        <f t="shared" si="553"/>
        <v>0.625</v>
      </c>
      <c r="G11803" s="33">
        <f t="shared" si="554"/>
        <v>45674.625</v>
      </c>
    </row>
    <row r="11804" spans="1:7" x14ac:dyDescent="0.45">
      <c r="A11804">
        <v>0</v>
      </c>
      <c r="B11804">
        <v>0</v>
      </c>
      <c r="C11804" t="s">
        <v>12234</v>
      </c>
      <c r="D11804" t="s">
        <v>12235</v>
      </c>
      <c r="E11804" s="32">
        <f t="shared" si="552"/>
        <v>45674</v>
      </c>
      <c r="F11804" s="51">
        <f t="shared" si="553"/>
        <v>0.64583333333333337</v>
      </c>
      <c r="G11804" s="33">
        <f t="shared" si="554"/>
        <v>45674.645833333336</v>
      </c>
    </row>
    <row r="11805" spans="1:7" x14ac:dyDescent="0.45">
      <c r="A11805">
        <v>0</v>
      </c>
      <c r="B11805">
        <v>0</v>
      </c>
      <c r="C11805" t="s">
        <v>12235</v>
      </c>
      <c r="D11805" t="s">
        <v>12236</v>
      </c>
      <c r="E11805" s="32">
        <f t="shared" si="552"/>
        <v>45674</v>
      </c>
      <c r="F11805" s="51">
        <f t="shared" si="553"/>
        <v>0.66666666666666663</v>
      </c>
      <c r="G11805" s="33">
        <f t="shared" si="554"/>
        <v>45674.666666666664</v>
      </c>
    </row>
    <row r="11806" spans="1:7" x14ac:dyDescent="0.45">
      <c r="A11806">
        <v>0.40389999999999998</v>
      </c>
      <c r="B11806">
        <v>2.41</v>
      </c>
      <c r="C11806" t="s">
        <v>12236</v>
      </c>
      <c r="D11806" t="s">
        <v>12237</v>
      </c>
      <c r="E11806" s="32">
        <f t="shared" si="552"/>
        <v>45674</v>
      </c>
      <c r="F11806" s="51">
        <f t="shared" si="553"/>
        <v>0.6875</v>
      </c>
      <c r="G11806" s="33">
        <f t="shared" si="554"/>
        <v>45674.6875</v>
      </c>
    </row>
    <row r="11807" spans="1:7" x14ac:dyDescent="0.45">
      <c r="A11807">
        <v>0.39269999999999999</v>
      </c>
      <c r="B11807">
        <v>2.34</v>
      </c>
      <c r="C11807" t="s">
        <v>12237</v>
      </c>
      <c r="D11807" t="s">
        <v>12238</v>
      </c>
      <c r="E11807" s="32">
        <f t="shared" si="552"/>
        <v>45674</v>
      </c>
      <c r="F11807" s="51">
        <f t="shared" si="553"/>
        <v>0.70833333333333337</v>
      </c>
      <c r="G11807" s="33">
        <f t="shared" si="554"/>
        <v>45674.708333333336</v>
      </c>
    </row>
    <row r="11808" spans="1:7" x14ac:dyDescent="0.45">
      <c r="A11808">
        <v>0.84150000000000003</v>
      </c>
      <c r="B11808">
        <v>5.0199999999999996</v>
      </c>
      <c r="C11808" t="s">
        <v>12238</v>
      </c>
      <c r="D11808" t="s">
        <v>12239</v>
      </c>
      <c r="E11808" s="32">
        <f t="shared" si="552"/>
        <v>45674</v>
      </c>
      <c r="F11808" s="51">
        <f t="shared" si="553"/>
        <v>0.72916666666666663</v>
      </c>
      <c r="G11808" s="33">
        <f t="shared" si="554"/>
        <v>45674.729166666664</v>
      </c>
    </row>
    <row r="11809" spans="1:7" x14ac:dyDescent="0.45">
      <c r="A11809">
        <v>0.40389999999999998</v>
      </c>
      <c r="B11809">
        <v>2.41</v>
      </c>
      <c r="C11809" t="s">
        <v>12239</v>
      </c>
      <c r="D11809" t="s">
        <v>12240</v>
      </c>
      <c r="E11809" s="32">
        <f t="shared" si="552"/>
        <v>45674</v>
      </c>
      <c r="F11809" s="51">
        <f t="shared" si="553"/>
        <v>0.75</v>
      </c>
      <c r="G11809" s="33">
        <f t="shared" si="554"/>
        <v>45674.75</v>
      </c>
    </row>
    <row r="11810" spans="1:7" x14ac:dyDescent="0.45">
      <c r="A11810">
        <v>0.81910000000000005</v>
      </c>
      <c r="B11810">
        <v>4.8899999999999997</v>
      </c>
      <c r="C11810" t="s">
        <v>12240</v>
      </c>
      <c r="D11810" t="s">
        <v>12241</v>
      </c>
      <c r="E11810" s="32">
        <f t="shared" si="552"/>
        <v>45674</v>
      </c>
      <c r="F11810" s="51">
        <f t="shared" si="553"/>
        <v>0.77083333333333337</v>
      </c>
      <c r="G11810" s="33">
        <f t="shared" si="554"/>
        <v>45674.770833333336</v>
      </c>
    </row>
    <row r="11811" spans="1:7" x14ac:dyDescent="0.45">
      <c r="A11811">
        <v>0.84150000000000003</v>
      </c>
      <c r="B11811">
        <v>5.0199999999999996</v>
      </c>
      <c r="C11811" t="s">
        <v>12241</v>
      </c>
      <c r="D11811" t="s">
        <v>12242</v>
      </c>
      <c r="E11811" s="32">
        <f t="shared" si="552"/>
        <v>45674</v>
      </c>
      <c r="F11811" s="51">
        <f t="shared" si="553"/>
        <v>0.79166666666666663</v>
      </c>
      <c r="G11811" s="33">
        <f t="shared" si="554"/>
        <v>45674.791666666664</v>
      </c>
    </row>
    <row r="11812" spans="1:7" x14ac:dyDescent="0.45">
      <c r="A11812">
        <v>0</v>
      </c>
      <c r="B11812">
        <v>0</v>
      </c>
      <c r="C11812" t="s">
        <v>12242</v>
      </c>
      <c r="D11812" t="s">
        <v>12243</v>
      </c>
      <c r="E11812" s="32">
        <f t="shared" si="552"/>
        <v>45674</v>
      </c>
      <c r="F11812" s="51">
        <f t="shared" si="553"/>
        <v>0.8125</v>
      </c>
      <c r="G11812" s="33">
        <f t="shared" si="554"/>
        <v>45674.8125</v>
      </c>
    </row>
    <row r="11813" spans="1:7" x14ac:dyDescent="0.45">
      <c r="A11813">
        <v>0.88639999999999997</v>
      </c>
      <c r="B11813">
        <v>5.29</v>
      </c>
      <c r="C11813" t="s">
        <v>12243</v>
      </c>
      <c r="D11813" t="s">
        <v>12244</v>
      </c>
      <c r="E11813" s="32">
        <f t="shared" si="552"/>
        <v>45674</v>
      </c>
      <c r="F11813" s="51">
        <f t="shared" si="553"/>
        <v>0.83333333333333337</v>
      </c>
      <c r="G11813" s="33">
        <f t="shared" si="554"/>
        <v>45674.833333333336</v>
      </c>
    </row>
    <row r="11814" spans="1:7" x14ac:dyDescent="0.45">
      <c r="A11814">
        <v>0.84150000000000003</v>
      </c>
      <c r="B11814">
        <v>5.0199999999999996</v>
      </c>
      <c r="C11814" t="s">
        <v>12244</v>
      </c>
      <c r="D11814" t="s">
        <v>12245</v>
      </c>
      <c r="E11814" s="32">
        <f t="shared" si="552"/>
        <v>45674</v>
      </c>
      <c r="F11814" s="51">
        <f t="shared" si="553"/>
        <v>0.85416666666666663</v>
      </c>
      <c r="G11814" s="33">
        <f t="shared" si="554"/>
        <v>45674.854166666664</v>
      </c>
    </row>
    <row r="11815" spans="1:7" x14ac:dyDescent="0.45">
      <c r="A11815">
        <v>0</v>
      </c>
      <c r="B11815">
        <v>0</v>
      </c>
      <c r="C11815" t="s">
        <v>12245</v>
      </c>
      <c r="D11815" t="s">
        <v>12246</v>
      </c>
      <c r="E11815" s="32">
        <f t="shared" si="552"/>
        <v>45674</v>
      </c>
      <c r="F11815" s="51">
        <f t="shared" si="553"/>
        <v>0.875</v>
      </c>
      <c r="G11815" s="33">
        <f t="shared" si="554"/>
        <v>45674.875</v>
      </c>
    </row>
    <row r="11816" spans="1:7" x14ac:dyDescent="0.45">
      <c r="A11816">
        <v>1.2118</v>
      </c>
      <c r="B11816">
        <v>7.23</v>
      </c>
      <c r="C11816" t="s">
        <v>12246</v>
      </c>
      <c r="D11816" t="s">
        <v>12247</v>
      </c>
      <c r="E11816" s="32">
        <f t="shared" si="552"/>
        <v>45674</v>
      </c>
      <c r="F11816" s="51">
        <f t="shared" si="553"/>
        <v>0.89583333333333337</v>
      </c>
      <c r="G11816" s="33">
        <f t="shared" si="554"/>
        <v>45674.895833333336</v>
      </c>
    </row>
    <row r="11817" spans="1:7" x14ac:dyDescent="0.45">
      <c r="A11817">
        <v>0.40389999999999998</v>
      </c>
      <c r="B11817">
        <v>2.41</v>
      </c>
      <c r="C11817" t="s">
        <v>12247</v>
      </c>
      <c r="D11817" t="s">
        <v>12248</v>
      </c>
      <c r="E11817" s="32">
        <f t="shared" si="552"/>
        <v>45674</v>
      </c>
      <c r="F11817" s="51">
        <f t="shared" si="553"/>
        <v>0.91666666666666663</v>
      </c>
      <c r="G11817" s="33">
        <f t="shared" si="554"/>
        <v>45674.916666666664</v>
      </c>
    </row>
    <row r="11818" spans="1:7" x14ac:dyDescent="0.45">
      <c r="A11818">
        <v>1.1894</v>
      </c>
      <c r="B11818">
        <v>7.1</v>
      </c>
      <c r="C11818" t="s">
        <v>12248</v>
      </c>
      <c r="D11818" t="s">
        <v>12249</v>
      </c>
      <c r="E11818" s="32">
        <f t="shared" si="552"/>
        <v>45674</v>
      </c>
      <c r="F11818" s="51">
        <f t="shared" si="553"/>
        <v>0.9375</v>
      </c>
      <c r="G11818" s="33">
        <f t="shared" si="554"/>
        <v>45674.9375</v>
      </c>
    </row>
    <row r="11819" spans="1:7" x14ac:dyDescent="0.45">
      <c r="A11819">
        <v>2.7153999999999998</v>
      </c>
      <c r="B11819">
        <v>16.2</v>
      </c>
      <c r="C11819" t="s">
        <v>12249</v>
      </c>
      <c r="D11819" t="s">
        <v>12250</v>
      </c>
      <c r="E11819" s="32">
        <f t="shared" si="552"/>
        <v>45674</v>
      </c>
      <c r="F11819" s="51">
        <f t="shared" si="553"/>
        <v>0.95833333333333337</v>
      </c>
      <c r="G11819" s="33">
        <f t="shared" si="554"/>
        <v>45674.958333333336</v>
      </c>
    </row>
    <row r="11820" spans="1:7" x14ac:dyDescent="0.45">
      <c r="A11820">
        <v>0</v>
      </c>
      <c r="B11820">
        <v>0</v>
      </c>
      <c r="C11820" t="s">
        <v>12250</v>
      </c>
      <c r="D11820" t="s">
        <v>12251</v>
      </c>
      <c r="E11820" s="32">
        <f t="shared" si="552"/>
        <v>45674</v>
      </c>
      <c r="F11820" s="51">
        <f t="shared" si="553"/>
        <v>0.97916666666666663</v>
      </c>
      <c r="G11820" s="33">
        <f t="shared" si="554"/>
        <v>45674.979166666664</v>
      </c>
    </row>
    <row r="11821" spans="1:7" x14ac:dyDescent="0.45">
      <c r="A11821">
        <v>0</v>
      </c>
      <c r="B11821">
        <v>0</v>
      </c>
      <c r="C11821" t="s">
        <v>12251</v>
      </c>
      <c r="D11821" t="s">
        <v>12252</v>
      </c>
      <c r="E11821" s="32">
        <f t="shared" si="552"/>
        <v>45675</v>
      </c>
      <c r="F11821" s="51">
        <f t="shared" si="553"/>
        <v>0</v>
      </c>
      <c r="G11821" s="33">
        <f t="shared" si="554"/>
        <v>45675</v>
      </c>
    </row>
    <row r="11822" spans="1:7" x14ac:dyDescent="0.45">
      <c r="A11822">
        <v>0</v>
      </c>
      <c r="B11822">
        <v>0</v>
      </c>
      <c r="C11822" t="s">
        <v>12252</v>
      </c>
      <c r="D11822" t="s">
        <v>12253</v>
      </c>
      <c r="E11822" s="32">
        <f t="shared" si="552"/>
        <v>45675</v>
      </c>
      <c r="F11822" s="51">
        <f t="shared" si="553"/>
        <v>2.0833333333333332E-2</v>
      </c>
      <c r="G11822" s="33">
        <f t="shared" si="554"/>
        <v>45675.020833333336</v>
      </c>
    </row>
    <row r="11823" spans="1:7" x14ac:dyDescent="0.45">
      <c r="A11823">
        <v>0</v>
      </c>
      <c r="B11823">
        <v>0</v>
      </c>
      <c r="C11823" t="s">
        <v>12253</v>
      </c>
      <c r="D11823" t="s">
        <v>12254</v>
      </c>
      <c r="E11823" s="32">
        <f t="shared" si="552"/>
        <v>45675</v>
      </c>
      <c r="F11823" s="51">
        <f t="shared" si="553"/>
        <v>4.1666666666666664E-2</v>
      </c>
      <c r="G11823" s="33">
        <f t="shared" si="554"/>
        <v>45675.041666666664</v>
      </c>
    </row>
    <row r="11824" spans="1:7" x14ac:dyDescent="0.45">
      <c r="A11824">
        <v>0</v>
      </c>
      <c r="B11824">
        <v>0</v>
      </c>
      <c r="C11824" t="s">
        <v>12254</v>
      </c>
      <c r="D11824" t="s">
        <v>12255</v>
      </c>
      <c r="E11824" s="32">
        <f t="shared" si="552"/>
        <v>45675</v>
      </c>
      <c r="F11824" s="51">
        <f t="shared" si="553"/>
        <v>6.25E-2</v>
      </c>
      <c r="G11824" s="33">
        <f t="shared" si="554"/>
        <v>45675.0625</v>
      </c>
    </row>
    <row r="11825" spans="1:7" x14ac:dyDescent="0.45">
      <c r="A11825">
        <v>0</v>
      </c>
      <c r="B11825">
        <v>0</v>
      </c>
      <c r="C11825" t="s">
        <v>12255</v>
      </c>
      <c r="D11825" t="s">
        <v>12256</v>
      </c>
      <c r="E11825" s="32">
        <f t="shared" si="552"/>
        <v>45675</v>
      </c>
      <c r="F11825" s="51">
        <f t="shared" si="553"/>
        <v>8.3333333333333329E-2</v>
      </c>
      <c r="G11825" s="33">
        <f t="shared" si="554"/>
        <v>45675.083333333336</v>
      </c>
    </row>
    <row r="11826" spans="1:7" x14ac:dyDescent="0.45">
      <c r="A11826">
        <v>0</v>
      </c>
      <c r="B11826">
        <v>0</v>
      </c>
      <c r="C11826" t="s">
        <v>12256</v>
      </c>
      <c r="D11826" t="s">
        <v>12257</v>
      </c>
      <c r="E11826" s="32">
        <f t="shared" si="552"/>
        <v>45675</v>
      </c>
      <c r="F11826" s="51">
        <f t="shared" si="553"/>
        <v>0.10416666666666667</v>
      </c>
      <c r="G11826" s="33">
        <f t="shared" si="554"/>
        <v>45675.104166666664</v>
      </c>
    </row>
    <row r="11827" spans="1:7" x14ac:dyDescent="0.45">
      <c r="A11827">
        <v>0</v>
      </c>
      <c r="B11827">
        <v>0</v>
      </c>
      <c r="C11827" t="s">
        <v>12257</v>
      </c>
      <c r="D11827" t="s">
        <v>12258</v>
      </c>
      <c r="E11827" s="32">
        <f t="shared" si="552"/>
        <v>45675</v>
      </c>
      <c r="F11827" s="51">
        <f t="shared" si="553"/>
        <v>0.125</v>
      </c>
      <c r="G11827" s="33">
        <f t="shared" si="554"/>
        <v>45675.125</v>
      </c>
    </row>
    <row r="11828" spans="1:7" x14ac:dyDescent="0.45">
      <c r="A11828">
        <v>0</v>
      </c>
      <c r="B11828">
        <v>0</v>
      </c>
      <c r="C11828" t="s">
        <v>12258</v>
      </c>
      <c r="D11828" t="s">
        <v>12259</v>
      </c>
      <c r="E11828" s="32">
        <f t="shared" si="552"/>
        <v>45675</v>
      </c>
      <c r="F11828" s="51">
        <f t="shared" si="553"/>
        <v>0.14583333333333334</v>
      </c>
      <c r="G11828" s="33">
        <f t="shared" si="554"/>
        <v>45675.145833333336</v>
      </c>
    </row>
    <row r="11829" spans="1:7" x14ac:dyDescent="0.45">
      <c r="A11829">
        <v>0</v>
      </c>
      <c r="B11829">
        <v>0</v>
      </c>
      <c r="C11829" t="s">
        <v>12259</v>
      </c>
      <c r="D11829" t="s">
        <v>12260</v>
      </c>
      <c r="E11829" s="32">
        <f t="shared" si="552"/>
        <v>45675</v>
      </c>
      <c r="F11829" s="51">
        <f t="shared" si="553"/>
        <v>0.16666666666666666</v>
      </c>
      <c r="G11829" s="33">
        <f t="shared" si="554"/>
        <v>45675.166666666664</v>
      </c>
    </row>
    <row r="11830" spans="1:7" x14ac:dyDescent="0.45">
      <c r="A11830">
        <v>0</v>
      </c>
      <c r="B11830">
        <v>0</v>
      </c>
      <c r="C11830" t="s">
        <v>12260</v>
      </c>
      <c r="D11830" t="s">
        <v>12261</v>
      </c>
      <c r="E11830" s="32">
        <f t="shared" si="552"/>
        <v>45675</v>
      </c>
      <c r="F11830" s="51">
        <f t="shared" si="553"/>
        <v>0.1875</v>
      </c>
      <c r="G11830" s="33">
        <f t="shared" si="554"/>
        <v>45675.1875</v>
      </c>
    </row>
    <row r="11831" spans="1:7" x14ac:dyDescent="0.45">
      <c r="A11831">
        <v>0</v>
      </c>
      <c r="B11831">
        <v>0</v>
      </c>
      <c r="C11831" t="s">
        <v>12261</v>
      </c>
      <c r="D11831" t="s">
        <v>12262</v>
      </c>
      <c r="E11831" s="32">
        <f t="shared" si="552"/>
        <v>45675</v>
      </c>
      <c r="F11831" s="51">
        <f t="shared" si="553"/>
        <v>0.20833333333333334</v>
      </c>
      <c r="G11831" s="33">
        <f t="shared" si="554"/>
        <v>45675.208333333336</v>
      </c>
    </row>
    <row r="11832" spans="1:7" x14ac:dyDescent="0.45">
      <c r="A11832">
        <v>0</v>
      </c>
      <c r="B11832">
        <v>0</v>
      </c>
      <c r="C11832" t="s">
        <v>12262</v>
      </c>
      <c r="D11832" t="s">
        <v>12263</v>
      </c>
      <c r="E11832" s="32">
        <f t="shared" si="552"/>
        <v>45675</v>
      </c>
      <c r="F11832" s="51">
        <f t="shared" si="553"/>
        <v>0.22916666666666666</v>
      </c>
      <c r="G11832" s="33">
        <f t="shared" si="554"/>
        <v>45675.229166666664</v>
      </c>
    </row>
    <row r="11833" spans="1:7" x14ac:dyDescent="0.45">
      <c r="A11833">
        <v>0.58350000000000002</v>
      </c>
      <c r="B11833">
        <v>3.48</v>
      </c>
      <c r="C11833" t="s">
        <v>12263</v>
      </c>
      <c r="D11833" t="s">
        <v>12264</v>
      </c>
      <c r="E11833" s="32">
        <f t="shared" si="552"/>
        <v>45675</v>
      </c>
      <c r="F11833" s="51">
        <f t="shared" si="553"/>
        <v>0.25</v>
      </c>
      <c r="G11833" s="33">
        <f t="shared" si="554"/>
        <v>45675.25</v>
      </c>
    </row>
    <row r="11834" spans="1:7" x14ac:dyDescent="0.45">
      <c r="A11834">
        <v>0.57230000000000003</v>
      </c>
      <c r="B11834">
        <v>3.41</v>
      </c>
      <c r="C11834" t="s">
        <v>12264</v>
      </c>
      <c r="D11834" t="s">
        <v>12265</v>
      </c>
      <c r="E11834" s="32">
        <f t="shared" si="552"/>
        <v>45675</v>
      </c>
      <c r="F11834" s="51">
        <f t="shared" si="553"/>
        <v>0.27083333333333331</v>
      </c>
      <c r="G11834" s="33">
        <f t="shared" si="554"/>
        <v>45675.270833333336</v>
      </c>
    </row>
    <row r="11835" spans="1:7" x14ac:dyDescent="0.45">
      <c r="A11835">
        <v>0.39269999999999999</v>
      </c>
      <c r="B11835">
        <v>2.34</v>
      </c>
      <c r="C11835" t="s">
        <v>12265</v>
      </c>
      <c r="D11835" t="s">
        <v>12266</v>
      </c>
      <c r="E11835" s="32">
        <f t="shared" si="552"/>
        <v>45675</v>
      </c>
      <c r="F11835" s="51">
        <f t="shared" si="553"/>
        <v>0.29166666666666669</v>
      </c>
      <c r="G11835" s="33">
        <f t="shared" si="554"/>
        <v>45675.291666666664</v>
      </c>
    </row>
    <row r="11836" spans="1:7" x14ac:dyDescent="0.45">
      <c r="A11836">
        <v>0.39269999999999999</v>
      </c>
      <c r="B11836">
        <v>2.34</v>
      </c>
      <c r="C11836" t="s">
        <v>12266</v>
      </c>
      <c r="D11836" t="s">
        <v>12267</v>
      </c>
      <c r="E11836" s="32">
        <f t="shared" si="552"/>
        <v>45675</v>
      </c>
      <c r="F11836" s="51">
        <f t="shared" si="553"/>
        <v>0.3125</v>
      </c>
      <c r="G11836" s="33">
        <f t="shared" si="554"/>
        <v>45675.3125</v>
      </c>
    </row>
    <row r="11837" spans="1:7" x14ac:dyDescent="0.45">
      <c r="A11837">
        <v>0.3478</v>
      </c>
      <c r="B11837">
        <v>2.0699999999999998</v>
      </c>
      <c r="C11837" t="s">
        <v>12267</v>
      </c>
      <c r="D11837" t="s">
        <v>12268</v>
      </c>
      <c r="E11837" s="32">
        <f t="shared" si="552"/>
        <v>45675</v>
      </c>
      <c r="F11837" s="51">
        <f t="shared" si="553"/>
        <v>0.33333333333333331</v>
      </c>
      <c r="G11837" s="33">
        <f t="shared" si="554"/>
        <v>45675.333333333336</v>
      </c>
    </row>
    <row r="11838" spans="1:7" x14ac:dyDescent="0.45">
      <c r="A11838">
        <v>4.2190000000000003</v>
      </c>
      <c r="B11838">
        <v>25.17</v>
      </c>
      <c r="C11838" t="s">
        <v>12268</v>
      </c>
      <c r="D11838" t="s">
        <v>12269</v>
      </c>
      <c r="E11838" s="32">
        <f t="shared" si="552"/>
        <v>45675</v>
      </c>
      <c r="F11838" s="51">
        <f t="shared" si="553"/>
        <v>0.35416666666666669</v>
      </c>
      <c r="G11838" s="33">
        <f t="shared" si="554"/>
        <v>45675.354166666664</v>
      </c>
    </row>
    <row r="11839" spans="1:7" x14ac:dyDescent="0.45">
      <c r="A11839">
        <v>2.0308999999999999</v>
      </c>
      <c r="B11839">
        <v>12.12</v>
      </c>
      <c r="C11839" t="s">
        <v>12269</v>
      </c>
      <c r="D11839" t="s">
        <v>12270</v>
      </c>
      <c r="E11839" s="32">
        <f t="shared" si="552"/>
        <v>45675</v>
      </c>
      <c r="F11839" s="51">
        <f t="shared" si="553"/>
        <v>0.375</v>
      </c>
      <c r="G11839" s="33">
        <f t="shared" si="554"/>
        <v>45675.375</v>
      </c>
    </row>
    <row r="11840" spans="1:7" x14ac:dyDescent="0.45">
      <c r="A11840">
        <v>1.0771999999999999</v>
      </c>
      <c r="B11840">
        <v>6.43</v>
      </c>
      <c r="C11840" t="s">
        <v>12270</v>
      </c>
      <c r="D11840" t="s">
        <v>12271</v>
      </c>
      <c r="E11840" s="32">
        <f t="shared" si="552"/>
        <v>45675</v>
      </c>
      <c r="F11840" s="51">
        <f t="shared" si="553"/>
        <v>0.39583333333333331</v>
      </c>
      <c r="G11840" s="33">
        <f t="shared" si="554"/>
        <v>45675.395833333336</v>
      </c>
    </row>
    <row r="11841" spans="1:7" x14ac:dyDescent="0.45">
      <c r="A11841">
        <v>1.9075</v>
      </c>
      <c r="B11841">
        <v>11.38</v>
      </c>
      <c r="C11841" t="s">
        <v>12271</v>
      </c>
      <c r="D11841" t="s">
        <v>12272</v>
      </c>
      <c r="E11841" s="32">
        <f t="shared" si="552"/>
        <v>45675</v>
      </c>
      <c r="F11841" s="51">
        <f t="shared" si="553"/>
        <v>0.41666666666666669</v>
      </c>
      <c r="G11841" s="33">
        <f t="shared" si="554"/>
        <v>45675.416666666664</v>
      </c>
    </row>
    <row r="11842" spans="1:7" x14ac:dyDescent="0.45">
      <c r="A11842">
        <v>4.4995000000000003</v>
      </c>
      <c r="B11842">
        <v>26.84</v>
      </c>
      <c r="C11842" t="s">
        <v>12272</v>
      </c>
      <c r="D11842" t="s">
        <v>12273</v>
      </c>
      <c r="E11842" s="32">
        <f t="shared" si="552"/>
        <v>45675</v>
      </c>
      <c r="F11842" s="51">
        <f t="shared" si="553"/>
        <v>0.4375</v>
      </c>
      <c r="G11842" s="33">
        <f t="shared" si="554"/>
        <v>45675.4375</v>
      </c>
    </row>
    <row r="11843" spans="1:7" x14ac:dyDescent="0.45">
      <c r="A11843">
        <v>1.7168000000000001</v>
      </c>
      <c r="B11843">
        <v>10.24</v>
      </c>
      <c r="C11843" t="s">
        <v>12273</v>
      </c>
      <c r="D11843" t="s">
        <v>12274</v>
      </c>
      <c r="E11843" s="32">
        <f t="shared" si="552"/>
        <v>45675</v>
      </c>
      <c r="F11843" s="51">
        <f t="shared" si="553"/>
        <v>0.45833333333333331</v>
      </c>
      <c r="G11843" s="33">
        <f t="shared" si="554"/>
        <v>45675.458333333336</v>
      </c>
    </row>
    <row r="11844" spans="1:7" x14ac:dyDescent="0.45">
      <c r="A11844">
        <v>1.3016000000000001</v>
      </c>
      <c r="B11844">
        <v>7.77</v>
      </c>
      <c r="C11844" t="s">
        <v>12274</v>
      </c>
      <c r="D11844" t="s">
        <v>12275</v>
      </c>
      <c r="E11844" s="32">
        <f t="shared" ref="E11844:E11907" si="555">DATE(MID(C11844,2,4),MID(C11844,7,2),MID(C11844,10,2))</f>
        <v>45675</v>
      </c>
      <c r="F11844" s="51">
        <f t="shared" ref="F11844:F11907" si="556">TIME(MID(C11844,13,2),MID(C11844,16,2),0)</f>
        <v>0.47916666666666669</v>
      </c>
      <c r="G11844" s="33">
        <f t="shared" ref="G11844:G11907" si="557">E11844+F11844</f>
        <v>45675.479166666664</v>
      </c>
    </row>
    <row r="11845" spans="1:7" x14ac:dyDescent="0.45">
      <c r="A11845">
        <v>2.2778</v>
      </c>
      <c r="B11845">
        <v>13.59</v>
      </c>
      <c r="C11845" t="s">
        <v>12275</v>
      </c>
      <c r="D11845" t="s">
        <v>12276</v>
      </c>
      <c r="E11845" s="32">
        <f t="shared" si="555"/>
        <v>45675</v>
      </c>
      <c r="F11845" s="51">
        <f t="shared" si="556"/>
        <v>0.5</v>
      </c>
      <c r="G11845" s="33">
        <f t="shared" si="557"/>
        <v>45675.5</v>
      </c>
    </row>
    <row r="11846" spans="1:7" x14ac:dyDescent="0.45">
      <c r="A11846">
        <v>1.3914</v>
      </c>
      <c r="B11846">
        <v>8.3000000000000007</v>
      </c>
      <c r="C11846" t="s">
        <v>12276</v>
      </c>
      <c r="D11846" t="s">
        <v>12277</v>
      </c>
      <c r="E11846" s="32">
        <f t="shared" si="555"/>
        <v>45675</v>
      </c>
      <c r="F11846" s="51">
        <f t="shared" si="556"/>
        <v>0.52083333333333337</v>
      </c>
      <c r="G11846" s="33">
        <f t="shared" si="557"/>
        <v>45675.520833333336</v>
      </c>
    </row>
    <row r="11847" spans="1:7" x14ac:dyDescent="0.45">
      <c r="A11847">
        <v>2.8052000000000001</v>
      </c>
      <c r="B11847">
        <v>16.739999999999998</v>
      </c>
      <c r="C11847" t="s">
        <v>12277</v>
      </c>
      <c r="D11847" t="s">
        <v>12278</v>
      </c>
      <c r="E11847" s="32">
        <f t="shared" si="555"/>
        <v>45675</v>
      </c>
      <c r="F11847" s="51">
        <f t="shared" si="556"/>
        <v>0.54166666666666663</v>
      </c>
      <c r="G11847" s="33">
        <f t="shared" si="557"/>
        <v>45675.541666666664</v>
      </c>
    </row>
    <row r="11848" spans="1:7" x14ac:dyDescent="0.45">
      <c r="A11848">
        <v>2.1656</v>
      </c>
      <c r="B11848">
        <v>12.92</v>
      </c>
      <c r="C11848" t="s">
        <v>12278</v>
      </c>
      <c r="D11848" t="s">
        <v>12279</v>
      </c>
      <c r="E11848" s="32">
        <f t="shared" si="555"/>
        <v>45675</v>
      </c>
      <c r="F11848" s="51">
        <f t="shared" si="556"/>
        <v>0.5625</v>
      </c>
      <c r="G11848" s="33">
        <f t="shared" si="557"/>
        <v>45675.5625</v>
      </c>
    </row>
    <row r="11849" spans="1:7" x14ac:dyDescent="0.45">
      <c r="A11849">
        <v>1.3128</v>
      </c>
      <c r="B11849">
        <v>7.83</v>
      </c>
      <c r="C11849" t="s">
        <v>12279</v>
      </c>
      <c r="D11849" t="s">
        <v>12280</v>
      </c>
      <c r="E11849" s="32">
        <f t="shared" si="555"/>
        <v>45675</v>
      </c>
      <c r="F11849" s="51">
        <f t="shared" si="556"/>
        <v>0.58333333333333337</v>
      </c>
      <c r="G11849" s="33">
        <f t="shared" si="557"/>
        <v>45675.583333333336</v>
      </c>
    </row>
    <row r="11850" spans="1:7" x14ac:dyDescent="0.45">
      <c r="A11850">
        <v>1.9861</v>
      </c>
      <c r="B11850">
        <v>11.85</v>
      </c>
      <c r="C11850" t="s">
        <v>12280</v>
      </c>
      <c r="D11850" t="s">
        <v>12281</v>
      </c>
      <c r="E11850" s="32">
        <f t="shared" si="555"/>
        <v>45675</v>
      </c>
      <c r="F11850" s="51">
        <f t="shared" si="556"/>
        <v>0.60416666666666663</v>
      </c>
      <c r="G11850" s="33">
        <f t="shared" si="557"/>
        <v>45675.604166666664</v>
      </c>
    </row>
    <row r="11851" spans="1:7" x14ac:dyDescent="0.45">
      <c r="A11851">
        <v>1.2343</v>
      </c>
      <c r="B11851">
        <v>7.36</v>
      </c>
      <c r="C11851" t="s">
        <v>12281</v>
      </c>
      <c r="D11851" t="s">
        <v>12282</v>
      </c>
      <c r="E11851" s="32">
        <f t="shared" si="555"/>
        <v>45675</v>
      </c>
      <c r="F11851" s="51">
        <f t="shared" si="556"/>
        <v>0.625</v>
      </c>
      <c r="G11851" s="33">
        <f t="shared" si="557"/>
        <v>45675.625</v>
      </c>
    </row>
    <row r="11852" spans="1:7" x14ac:dyDescent="0.45">
      <c r="A11852">
        <v>1.5709</v>
      </c>
      <c r="B11852">
        <v>9.3699999999999992</v>
      </c>
      <c r="C11852" t="s">
        <v>12282</v>
      </c>
      <c r="D11852" t="s">
        <v>12283</v>
      </c>
      <c r="E11852" s="32">
        <f t="shared" si="555"/>
        <v>45675</v>
      </c>
      <c r="F11852" s="51">
        <f t="shared" si="556"/>
        <v>0.64583333333333337</v>
      </c>
      <c r="G11852" s="33">
        <f t="shared" si="557"/>
        <v>45675.645833333336</v>
      </c>
    </row>
    <row r="11853" spans="1:7" x14ac:dyDescent="0.45">
      <c r="A11853">
        <v>1.4137999999999999</v>
      </c>
      <c r="B11853">
        <v>8.43</v>
      </c>
      <c r="C11853" t="s">
        <v>12283</v>
      </c>
      <c r="D11853" t="s">
        <v>12284</v>
      </c>
      <c r="E11853" s="32">
        <f t="shared" si="555"/>
        <v>45675</v>
      </c>
      <c r="F11853" s="51">
        <f t="shared" si="556"/>
        <v>0.66666666666666663</v>
      </c>
      <c r="G11853" s="33">
        <f t="shared" si="557"/>
        <v>45675.666666666664</v>
      </c>
    </row>
    <row r="11854" spans="1:7" x14ac:dyDescent="0.45">
      <c r="A11854">
        <v>1.3240000000000001</v>
      </c>
      <c r="B11854">
        <v>7.9</v>
      </c>
      <c r="C11854" t="s">
        <v>12284</v>
      </c>
      <c r="D11854" t="s">
        <v>12285</v>
      </c>
      <c r="E11854" s="32">
        <f t="shared" si="555"/>
        <v>45675</v>
      </c>
      <c r="F11854" s="51">
        <f t="shared" si="556"/>
        <v>0.6875</v>
      </c>
      <c r="G11854" s="33">
        <f t="shared" si="557"/>
        <v>45675.6875</v>
      </c>
    </row>
    <row r="11855" spans="1:7" x14ac:dyDescent="0.45">
      <c r="A11855">
        <v>1.0099</v>
      </c>
      <c r="B11855">
        <v>6.02</v>
      </c>
      <c r="C11855" t="s">
        <v>12285</v>
      </c>
      <c r="D11855" t="s">
        <v>12286</v>
      </c>
      <c r="E11855" s="32">
        <f t="shared" si="555"/>
        <v>45675</v>
      </c>
      <c r="F11855" s="51">
        <f t="shared" si="556"/>
        <v>0.70833333333333337</v>
      </c>
      <c r="G11855" s="33">
        <f t="shared" si="557"/>
        <v>45675.708333333336</v>
      </c>
    </row>
    <row r="11856" spans="1:7" x14ac:dyDescent="0.45">
      <c r="A11856">
        <v>0.61709999999999998</v>
      </c>
      <c r="B11856">
        <v>3.68</v>
      </c>
      <c r="C11856" t="s">
        <v>12286</v>
      </c>
      <c r="D11856" t="s">
        <v>12287</v>
      </c>
      <c r="E11856" s="32">
        <f t="shared" si="555"/>
        <v>45675</v>
      </c>
      <c r="F11856" s="51">
        <f t="shared" si="556"/>
        <v>0.72916666666666663</v>
      </c>
      <c r="G11856" s="33">
        <f t="shared" si="557"/>
        <v>45675.729166666664</v>
      </c>
    </row>
    <row r="11857" spans="1:7" x14ac:dyDescent="0.45">
      <c r="A11857">
        <v>0.86399999999999999</v>
      </c>
      <c r="B11857">
        <v>5.15</v>
      </c>
      <c r="C11857" t="s">
        <v>12287</v>
      </c>
      <c r="D11857" t="s">
        <v>12288</v>
      </c>
      <c r="E11857" s="32">
        <f t="shared" si="555"/>
        <v>45675</v>
      </c>
      <c r="F11857" s="51">
        <f t="shared" si="556"/>
        <v>0.75</v>
      </c>
      <c r="G11857" s="33">
        <f t="shared" si="557"/>
        <v>45675.75</v>
      </c>
    </row>
    <row r="11858" spans="1:7" x14ac:dyDescent="0.45">
      <c r="A11858">
        <v>0.67320000000000002</v>
      </c>
      <c r="B11858">
        <v>4.0199999999999996</v>
      </c>
      <c r="C11858" t="s">
        <v>12288</v>
      </c>
      <c r="D11858" t="s">
        <v>12289</v>
      </c>
      <c r="E11858" s="32">
        <f t="shared" si="555"/>
        <v>45675</v>
      </c>
      <c r="F11858" s="51">
        <f t="shared" si="556"/>
        <v>0.77083333333333337</v>
      </c>
      <c r="G11858" s="33">
        <f t="shared" si="557"/>
        <v>45675.770833333336</v>
      </c>
    </row>
    <row r="11859" spans="1:7" x14ac:dyDescent="0.45">
      <c r="A11859">
        <v>0.62839999999999996</v>
      </c>
      <c r="B11859">
        <v>3.75</v>
      </c>
      <c r="C11859" t="s">
        <v>12289</v>
      </c>
      <c r="D11859" t="s">
        <v>12290</v>
      </c>
      <c r="E11859" s="32">
        <f t="shared" si="555"/>
        <v>45675</v>
      </c>
      <c r="F11859" s="51">
        <f t="shared" si="556"/>
        <v>0.79166666666666663</v>
      </c>
      <c r="G11859" s="33">
        <f t="shared" si="557"/>
        <v>45675.791666666664</v>
      </c>
    </row>
    <row r="11860" spans="1:7" x14ac:dyDescent="0.45">
      <c r="A11860">
        <v>0.67320000000000002</v>
      </c>
      <c r="B11860">
        <v>4.0199999999999996</v>
      </c>
      <c r="C11860" t="s">
        <v>12290</v>
      </c>
      <c r="D11860" t="s">
        <v>12291</v>
      </c>
      <c r="E11860" s="32">
        <f t="shared" si="555"/>
        <v>45675</v>
      </c>
      <c r="F11860" s="51">
        <f t="shared" si="556"/>
        <v>0.8125</v>
      </c>
      <c r="G11860" s="33">
        <f t="shared" si="557"/>
        <v>45675.8125</v>
      </c>
    </row>
    <row r="11861" spans="1:7" x14ac:dyDescent="0.45">
      <c r="A11861">
        <v>0.69569999999999999</v>
      </c>
      <c r="B11861">
        <v>4.1500000000000004</v>
      </c>
      <c r="C11861" t="s">
        <v>12291</v>
      </c>
      <c r="D11861" t="s">
        <v>12292</v>
      </c>
      <c r="E11861" s="32">
        <f t="shared" si="555"/>
        <v>45675</v>
      </c>
      <c r="F11861" s="51">
        <f t="shared" si="556"/>
        <v>0.83333333333333337</v>
      </c>
      <c r="G11861" s="33">
        <f t="shared" si="557"/>
        <v>45675.833333333336</v>
      </c>
    </row>
    <row r="11862" spans="1:7" x14ac:dyDescent="0.45">
      <c r="A11862">
        <v>0</v>
      </c>
      <c r="B11862">
        <v>0</v>
      </c>
      <c r="C11862" t="s">
        <v>12293</v>
      </c>
      <c r="D11862" t="s">
        <v>12294</v>
      </c>
      <c r="E11862" s="32">
        <f t="shared" si="555"/>
        <v>45675</v>
      </c>
      <c r="F11862" s="51">
        <f t="shared" si="556"/>
        <v>0.89583333333333337</v>
      </c>
      <c r="G11862" s="33">
        <f t="shared" si="557"/>
        <v>45675.895833333336</v>
      </c>
    </row>
    <row r="11863" spans="1:7" x14ac:dyDescent="0.45">
      <c r="A11863">
        <v>0</v>
      </c>
      <c r="B11863">
        <v>0</v>
      </c>
      <c r="C11863" t="s">
        <v>12294</v>
      </c>
      <c r="D11863" t="s">
        <v>12295</v>
      </c>
      <c r="E11863" s="32">
        <f t="shared" si="555"/>
        <v>45675</v>
      </c>
      <c r="F11863" s="51">
        <f t="shared" si="556"/>
        <v>0.91666666666666663</v>
      </c>
      <c r="G11863" s="33">
        <f t="shared" si="557"/>
        <v>45675.916666666664</v>
      </c>
    </row>
    <row r="11864" spans="1:7" x14ac:dyDescent="0.45">
      <c r="A11864">
        <v>0</v>
      </c>
      <c r="B11864">
        <v>0</v>
      </c>
      <c r="C11864" t="s">
        <v>12295</v>
      </c>
      <c r="D11864" t="s">
        <v>12296</v>
      </c>
      <c r="E11864" s="32">
        <f t="shared" si="555"/>
        <v>45675</v>
      </c>
      <c r="F11864" s="51">
        <f t="shared" si="556"/>
        <v>0.9375</v>
      </c>
      <c r="G11864" s="33">
        <f t="shared" si="557"/>
        <v>45675.9375</v>
      </c>
    </row>
    <row r="11865" spans="1:7" x14ac:dyDescent="0.45">
      <c r="A11865">
        <v>0</v>
      </c>
      <c r="B11865">
        <v>0</v>
      </c>
      <c r="C11865" t="s">
        <v>12296</v>
      </c>
      <c r="D11865" t="s">
        <v>12297</v>
      </c>
      <c r="E11865" s="32">
        <f t="shared" si="555"/>
        <v>45675</v>
      </c>
      <c r="F11865" s="51">
        <f t="shared" si="556"/>
        <v>0.95833333333333337</v>
      </c>
      <c r="G11865" s="33">
        <f t="shared" si="557"/>
        <v>45675.958333333336</v>
      </c>
    </row>
    <row r="11866" spans="1:7" x14ac:dyDescent="0.45">
      <c r="A11866">
        <v>0</v>
      </c>
      <c r="B11866">
        <v>0</v>
      </c>
      <c r="C11866" t="s">
        <v>12297</v>
      </c>
      <c r="D11866" t="s">
        <v>12298</v>
      </c>
      <c r="E11866" s="32">
        <f t="shared" si="555"/>
        <v>45675</v>
      </c>
      <c r="F11866" s="51">
        <f t="shared" si="556"/>
        <v>0.97916666666666663</v>
      </c>
      <c r="G11866" s="33">
        <f t="shared" si="557"/>
        <v>45675.979166666664</v>
      </c>
    </row>
    <row r="11867" spans="1:7" x14ac:dyDescent="0.45">
      <c r="A11867">
        <v>0</v>
      </c>
      <c r="B11867">
        <v>0</v>
      </c>
      <c r="C11867" t="s">
        <v>12298</v>
      </c>
      <c r="D11867" t="s">
        <v>12299</v>
      </c>
      <c r="E11867" s="32">
        <f t="shared" si="555"/>
        <v>45676</v>
      </c>
      <c r="F11867" s="51">
        <f t="shared" si="556"/>
        <v>0</v>
      </c>
      <c r="G11867" s="33">
        <f t="shared" si="557"/>
        <v>45676</v>
      </c>
    </row>
    <row r="11868" spans="1:7" x14ac:dyDescent="0.45">
      <c r="A11868">
        <v>0</v>
      </c>
      <c r="B11868">
        <v>0</v>
      </c>
      <c r="C11868" t="s">
        <v>12299</v>
      </c>
      <c r="D11868" t="s">
        <v>12300</v>
      </c>
      <c r="E11868" s="32">
        <f t="shared" si="555"/>
        <v>45676</v>
      </c>
      <c r="F11868" s="51">
        <f t="shared" si="556"/>
        <v>2.0833333333333332E-2</v>
      </c>
      <c r="G11868" s="33">
        <f t="shared" si="557"/>
        <v>45676.020833333336</v>
      </c>
    </row>
    <row r="11869" spans="1:7" x14ac:dyDescent="0.45">
      <c r="A11869">
        <v>0</v>
      </c>
      <c r="B11869">
        <v>0</v>
      </c>
      <c r="C11869" t="s">
        <v>12300</v>
      </c>
      <c r="D11869" t="s">
        <v>12301</v>
      </c>
      <c r="E11869" s="32">
        <f t="shared" si="555"/>
        <v>45676</v>
      </c>
      <c r="F11869" s="51">
        <f t="shared" si="556"/>
        <v>4.1666666666666664E-2</v>
      </c>
      <c r="G11869" s="33">
        <f t="shared" si="557"/>
        <v>45676.041666666664</v>
      </c>
    </row>
    <row r="11870" spans="1:7" x14ac:dyDescent="0.45">
      <c r="A11870">
        <v>0</v>
      </c>
      <c r="B11870">
        <v>0</v>
      </c>
      <c r="C11870" t="s">
        <v>12301</v>
      </c>
      <c r="D11870" t="s">
        <v>12302</v>
      </c>
      <c r="E11870" s="32">
        <f t="shared" si="555"/>
        <v>45676</v>
      </c>
      <c r="F11870" s="51">
        <f t="shared" si="556"/>
        <v>6.25E-2</v>
      </c>
      <c r="G11870" s="33">
        <f t="shared" si="557"/>
        <v>45676.0625</v>
      </c>
    </row>
    <row r="11871" spans="1:7" x14ac:dyDescent="0.45">
      <c r="A11871">
        <v>0</v>
      </c>
      <c r="B11871">
        <v>0</v>
      </c>
      <c r="C11871" t="s">
        <v>12302</v>
      </c>
      <c r="D11871" t="s">
        <v>12303</v>
      </c>
      <c r="E11871" s="32">
        <f t="shared" si="555"/>
        <v>45676</v>
      </c>
      <c r="F11871" s="51">
        <f t="shared" si="556"/>
        <v>8.3333333333333329E-2</v>
      </c>
      <c r="G11871" s="33">
        <f t="shared" si="557"/>
        <v>45676.083333333336</v>
      </c>
    </row>
    <row r="11872" spans="1:7" x14ac:dyDescent="0.45">
      <c r="A11872">
        <v>0</v>
      </c>
      <c r="B11872">
        <v>0</v>
      </c>
      <c r="C11872" t="s">
        <v>12303</v>
      </c>
      <c r="D11872" t="s">
        <v>12304</v>
      </c>
      <c r="E11872" s="32">
        <f t="shared" si="555"/>
        <v>45676</v>
      </c>
      <c r="F11872" s="51">
        <f t="shared" si="556"/>
        <v>0.10416666666666667</v>
      </c>
      <c r="G11872" s="33">
        <f t="shared" si="557"/>
        <v>45676.104166666664</v>
      </c>
    </row>
    <row r="11873" spans="1:7" x14ac:dyDescent="0.45">
      <c r="A11873">
        <v>0</v>
      </c>
      <c r="B11873">
        <v>0</v>
      </c>
      <c r="C11873" t="s">
        <v>12304</v>
      </c>
      <c r="D11873" t="s">
        <v>12305</v>
      </c>
      <c r="E11873" s="32">
        <f t="shared" si="555"/>
        <v>45676</v>
      </c>
      <c r="F11873" s="51">
        <f t="shared" si="556"/>
        <v>0.125</v>
      </c>
      <c r="G11873" s="33">
        <f t="shared" si="557"/>
        <v>45676.125</v>
      </c>
    </row>
    <row r="11874" spans="1:7" x14ac:dyDescent="0.45">
      <c r="A11874">
        <v>0</v>
      </c>
      <c r="B11874">
        <v>0</v>
      </c>
      <c r="C11874" t="s">
        <v>12305</v>
      </c>
      <c r="D11874" t="s">
        <v>12306</v>
      </c>
      <c r="E11874" s="32">
        <f t="shared" si="555"/>
        <v>45676</v>
      </c>
      <c r="F11874" s="51">
        <f t="shared" si="556"/>
        <v>0.14583333333333334</v>
      </c>
      <c r="G11874" s="33">
        <f t="shared" si="557"/>
        <v>45676.145833333336</v>
      </c>
    </row>
    <row r="11875" spans="1:7" x14ac:dyDescent="0.45">
      <c r="A11875">
        <v>0</v>
      </c>
      <c r="B11875">
        <v>0</v>
      </c>
      <c r="C11875" t="s">
        <v>12306</v>
      </c>
      <c r="D11875" t="s">
        <v>12307</v>
      </c>
      <c r="E11875" s="32">
        <f t="shared" si="555"/>
        <v>45676</v>
      </c>
      <c r="F11875" s="51">
        <f t="shared" si="556"/>
        <v>0.16666666666666666</v>
      </c>
      <c r="G11875" s="33">
        <f t="shared" si="557"/>
        <v>45676.166666666664</v>
      </c>
    </row>
    <row r="11876" spans="1:7" x14ac:dyDescent="0.45">
      <c r="A11876">
        <v>0</v>
      </c>
      <c r="B11876">
        <v>0</v>
      </c>
      <c r="C11876" t="s">
        <v>12307</v>
      </c>
      <c r="D11876" t="s">
        <v>12308</v>
      </c>
      <c r="E11876" s="32">
        <f t="shared" si="555"/>
        <v>45676</v>
      </c>
      <c r="F11876" s="51">
        <f t="shared" si="556"/>
        <v>0.1875</v>
      </c>
      <c r="G11876" s="33">
        <f t="shared" si="557"/>
        <v>45676.1875</v>
      </c>
    </row>
    <row r="11877" spans="1:7" x14ac:dyDescent="0.45">
      <c r="A11877">
        <v>0</v>
      </c>
      <c r="B11877">
        <v>0</v>
      </c>
      <c r="C11877" t="s">
        <v>12308</v>
      </c>
      <c r="D11877" t="s">
        <v>12309</v>
      </c>
      <c r="E11877" s="32">
        <f t="shared" si="555"/>
        <v>45676</v>
      </c>
      <c r="F11877" s="51">
        <f t="shared" si="556"/>
        <v>0.20833333333333334</v>
      </c>
      <c r="G11877" s="33">
        <f t="shared" si="557"/>
        <v>45676.208333333336</v>
      </c>
    </row>
    <row r="11878" spans="1:7" x14ac:dyDescent="0.45">
      <c r="A11878">
        <v>0</v>
      </c>
      <c r="B11878">
        <v>0</v>
      </c>
      <c r="C11878" t="s">
        <v>12309</v>
      </c>
      <c r="D11878" t="s">
        <v>12310</v>
      </c>
      <c r="E11878" s="32">
        <f t="shared" si="555"/>
        <v>45676</v>
      </c>
      <c r="F11878" s="51">
        <f t="shared" si="556"/>
        <v>0.22916666666666666</v>
      </c>
      <c r="G11878" s="33">
        <f t="shared" si="557"/>
        <v>45676.229166666664</v>
      </c>
    </row>
    <row r="11879" spans="1:7" x14ac:dyDescent="0.45">
      <c r="A11879">
        <v>0</v>
      </c>
      <c r="B11879">
        <v>0</v>
      </c>
      <c r="C11879" t="s">
        <v>12310</v>
      </c>
      <c r="D11879" t="s">
        <v>12311</v>
      </c>
      <c r="E11879" s="32">
        <f t="shared" si="555"/>
        <v>45676</v>
      </c>
      <c r="F11879" s="51">
        <f t="shared" si="556"/>
        <v>0.25</v>
      </c>
      <c r="G11879" s="33">
        <f t="shared" si="557"/>
        <v>45676.25</v>
      </c>
    </row>
    <row r="11880" spans="1:7" x14ac:dyDescent="0.45">
      <c r="A11880">
        <v>0</v>
      </c>
      <c r="B11880">
        <v>0</v>
      </c>
      <c r="C11880" t="s">
        <v>12311</v>
      </c>
      <c r="D11880" t="s">
        <v>12312</v>
      </c>
      <c r="E11880" s="32">
        <f t="shared" si="555"/>
        <v>45676</v>
      </c>
      <c r="F11880" s="51">
        <f t="shared" si="556"/>
        <v>0.27083333333333331</v>
      </c>
      <c r="G11880" s="33">
        <f t="shared" si="557"/>
        <v>45676.270833333336</v>
      </c>
    </row>
    <row r="11881" spans="1:7" x14ac:dyDescent="0.45">
      <c r="A11881">
        <v>0</v>
      </c>
      <c r="B11881">
        <v>0</v>
      </c>
      <c r="C11881" t="s">
        <v>12312</v>
      </c>
      <c r="D11881" t="s">
        <v>12313</v>
      </c>
      <c r="E11881" s="32">
        <f t="shared" si="555"/>
        <v>45676</v>
      </c>
      <c r="F11881" s="51">
        <f t="shared" si="556"/>
        <v>0.29166666666666669</v>
      </c>
      <c r="G11881" s="33">
        <f t="shared" si="557"/>
        <v>45676.291666666664</v>
      </c>
    </row>
    <row r="11882" spans="1:7" x14ac:dyDescent="0.45">
      <c r="A11882">
        <v>0</v>
      </c>
      <c r="B11882">
        <v>0</v>
      </c>
      <c r="C11882" t="s">
        <v>12313</v>
      </c>
      <c r="D11882" t="s">
        <v>12314</v>
      </c>
      <c r="E11882" s="32">
        <f t="shared" si="555"/>
        <v>45676</v>
      </c>
      <c r="F11882" s="51">
        <f t="shared" si="556"/>
        <v>0.3125</v>
      </c>
      <c r="G11882" s="33">
        <f t="shared" si="557"/>
        <v>45676.3125</v>
      </c>
    </row>
    <row r="11883" spans="1:7" x14ac:dyDescent="0.45">
      <c r="A11883">
        <v>5.0829000000000004</v>
      </c>
      <c r="B11883">
        <v>30.32</v>
      </c>
      <c r="C11883" t="s">
        <v>12314</v>
      </c>
      <c r="D11883" t="s">
        <v>12315</v>
      </c>
      <c r="E11883" s="32">
        <f t="shared" si="555"/>
        <v>45676</v>
      </c>
      <c r="F11883" s="51">
        <f t="shared" si="556"/>
        <v>0.33333333333333331</v>
      </c>
      <c r="G11883" s="33">
        <f t="shared" si="557"/>
        <v>45676.333333333336</v>
      </c>
    </row>
    <row r="11884" spans="1:7" x14ac:dyDescent="0.45">
      <c r="A11884">
        <v>1.6494</v>
      </c>
      <c r="B11884">
        <v>9.84</v>
      </c>
      <c r="C11884" t="s">
        <v>12315</v>
      </c>
      <c r="D11884" t="s">
        <v>12316</v>
      </c>
      <c r="E11884" s="32">
        <f t="shared" si="555"/>
        <v>45676</v>
      </c>
      <c r="F11884" s="51">
        <f t="shared" si="556"/>
        <v>0.35416666666666669</v>
      </c>
      <c r="G11884" s="33">
        <f t="shared" si="557"/>
        <v>45676.354166666664</v>
      </c>
    </row>
    <row r="11885" spans="1:7" x14ac:dyDescent="0.45">
      <c r="A11885">
        <v>1.4923</v>
      </c>
      <c r="B11885">
        <v>8.9</v>
      </c>
      <c r="C11885" t="s">
        <v>12316</v>
      </c>
      <c r="D11885" t="s">
        <v>12317</v>
      </c>
      <c r="E11885" s="32">
        <f t="shared" si="555"/>
        <v>45676</v>
      </c>
      <c r="F11885" s="51">
        <f t="shared" si="556"/>
        <v>0.375</v>
      </c>
      <c r="G11885" s="33">
        <f t="shared" si="557"/>
        <v>45676.375</v>
      </c>
    </row>
    <row r="11886" spans="1:7" x14ac:dyDescent="0.45">
      <c r="A11886">
        <v>0.20200000000000001</v>
      </c>
      <c r="B11886">
        <v>1.21</v>
      </c>
      <c r="C11886" t="s">
        <v>12317</v>
      </c>
      <c r="D11886" t="s">
        <v>12318</v>
      </c>
      <c r="E11886" s="32">
        <f t="shared" si="555"/>
        <v>45676</v>
      </c>
      <c r="F11886" s="51">
        <f t="shared" si="556"/>
        <v>0.39583333333333331</v>
      </c>
      <c r="G11886" s="33">
        <f t="shared" si="557"/>
        <v>45676.395833333336</v>
      </c>
    </row>
    <row r="11887" spans="1:7" x14ac:dyDescent="0.45">
      <c r="A11887">
        <v>0</v>
      </c>
      <c r="B11887">
        <v>0</v>
      </c>
      <c r="C11887" t="s">
        <v>12318</v>
      </c>
      <c r="D11887" t="s">
        <v>12319</v>
      </c>
      <c r="E11887" s="32">
        <f t="shared" si="555"/>
        <v>45676</v>
      </c>
      <c r="F11887" s="51">
        <f t="shared" si="556"/>
        <v>0.41666666666666669</v>
      </c>
      <c r="G11887" s="33">
        <f t="shared" si="557"/>
        <v>45676.416666666664</v>
      </c>
    </row>
    <row r="11888" spans="1:7" x14ac:dyDescent="0.45">
      <c r="A11888">
        <v>0</v>
      </c>
      <c r="B11888">
        <v>0</v>
      </c>
      <c r="C11888" t="s">
        <v>12319</v>
      </c>
      <c r="D11888" t="s">
        <v>12320</v>
      </c>
      <c r="E11888" s="32">
        <f t="shared" si="555"/>
        <v>45676</v>
      </c>
      <c r="F11888" s="51">
        <f t="shared" si="556"/>
        <v>0.4375</v>
      </c>
      <c r="G11888" s="33">
        <f t="shared" si="557"/>
        <v>45676.4375</v>
      </c>
    </row>
    <row r="11889" spans="1:7" x14ac:dyDescent="0.45">
      <c r="A11889">
        <v>0</v>
      </c>
      <c r="B11889">
        <v>0</v>
      </c>
      <c r="C11889" t="s">
        <v>12320</v>
      </c>
      <c r="D11889" t="s">
        <v>12321</v>
      </c>
      <c r="E11889" s="32">
        <f t="shared" si="555"/>
        <v>45676</v>
      </c>
      <c r="F11889" s="51">
        <f t="shared" si="556"/>
        <v>0.45833333333333331</v>
      </c>
      <c r="G11889" s="33">
        <f t="shared" si="557"/>
        <v>45676.458333333336</v>
      </c>
    </row>
    <row r="11890" spans="1:7" x14ac:dyDescent="0.45">
      <c r="A11890">
        <v>0</v>
      </c>
      <c r="B11890">
        <v>0</v>
      </c>
      <c r="C11890" t="s">
        <v>12321</v>
      </c>
      <c r="D11890" t="s">
        <v>12322</v>
      </c>
      <c r="E11890" s="32">
        <f t="shared" si="555"/>
        <v>45676</v>
      </c>
      <c r="F11890" s="51">
        <f t="shared" si="556"/>
        <v>0.47916666666666669</v>
      </c>
      <c r="G11890" s="33">
        <f t="shared" si="557"/>
        <v>45676.479166666664</v>
      </c>
    </row>
    <row r="11891" spans="1:7" x14ac:dyDescent="0.45">
      <c r="A11891">
        <v>0</v>
      </c>
      <c r="B11891">
        <v>0</v>
      </c>
      <c r="C11891" t="s">
        <v>12322</v>
      </c>
      <c r="D11891" t="s">
        <v>12323</v>
      </c>
      <c r="E11891" s="32">
        <f t="shared" si="555"/>
        <v>45676</v>
      </c>
      <c r="F11891" s="51">
        <f t="shared" si="556"/>
        <v>0.5</v>
      </c>
      <c r="G11891" s="33">
        <f t="shared" si="557"/>
        <v>45676.5</v>
      </c>
    </row>
    <row r="11892" spans="1:7" x14ac:dyDescent="0.45">
      <c r="A11892">
        <v>0</v>
      </c>
      <c r="B11892">
        <v>0</v>
      </c>
      <c r="C11892" t="s">
        <v>12323</v>
      </c>
      <c r="D11892" t="s">
        <v>12324</v>
      </c>
      <c r="E11892" s="32">
        <f t="shared" si="555"/>
        <v>45676</v>
      </c>
      <c r="F11892" s="51">
        <f t="shared" si="556"/>
        <v>0.52083333333333337</v>
      </c>
      <c r="G11892" s="33">
        <f t="shared" si="557"/>
        <v>45676.520833333336</v>
      </c>
    </row>
    <row r="11893" spans="1:7" x14ac:dyDescent="0.45">
      <c r="A11893">
        <v>0</v>
      </c>
      <c r="B11893">
        <v>0</v>
      </c>
      <c r="C11893" t="s">
        <v>12324</v>
      </c>
      <c r="D11893" t="s">
        <v>12325</v>
      </c>
      <c r="E11893" s="32">
        <f t="shared" si="555"/>
        <v>45676</v>
      </c>
      <c r="F11893" s="51">
        <f t="shared" si="556"/>
        <v>0.54166666666666663</v>
      </c>
      <c r="G11893" s="33">
        <f t="shared" si="557"/>
        <v>45676.541666666664</v>
      </c>
    </row>
    <row r="11894" spans="1:7" x14ac:dyDescent="0.45">
      <c r="A11894">
        <v>9.3580000000000005</v>
      </c>
      <c r="B11894">
        <v>55.83</v>
      </c>
      <c r="C11894" t="s">
        <v>12325</v>
      </c>
      <c r="D11894" t="s">
        <v>12326</v>
      </c>
      <c r="E11894" s="32">
        <f t="shared" si="555"/>
        <v>45676</v>
      </c>
      <c r="F11894" s="51">
        <f t="shared" si="556"/>
        <v>0.5625</v>
      </c>
      <c r="G11894" s="33">
        <f t="shared" si="557"/>
        <v>45676.5625</v>
      </c>
    </row>
    <row r="11895" spans="1:7" x14ac:dyDescent="0.45">
      <c r="A11895">
        <v>12.836399999999999</v>
      </c>
      <c r="B11895">
        <v>76.58</v>
      </c>
      <c r="C11895" t="s">
        <v>12326</v>
      </c>
      <c r="D11895" t="s">
        <v>12327</v>
      </c>
      <c r="E11895" s="32">
        <f t="shared" si="555"/>
        <v>45676</v>
      </c>
      <c r="F11895" s="51">
        <f t="shared" si="556"/>
        <v>0.58333333333333337</v>
      </c>
      <c r="G11895" s="33">
        <f t="shared" si="557"/>
        <v>45676.583333333336</v>
      </c>
    </row>
    <row r="11896" spans="1:7" x14ac:dyDescent="0.45">
      <c r="A11896">
        <v>3.5345</v>
      </c>
      <c r="B11896">
        <v>21.09</v>
      </c>
      <c r="C11896" t="s">
        <v>12327</v>
      </c>
      <c r="D11896" t="s">
        <v>12328</v>
      </c>
      <c r="E11896" s="32">
        <f t="shared" si="555"/>
        <v>45676</v>
      </c>
      <c r="F11896" s="51">
        <f t="shared" si="556"/>
        <v>0.60416666666666663</v>
      </c>
      <c r="G11896" s="33">
        <f t="shared" si="557"/>
        <v>45676.604166666664</v>
      </c>
    </row>
    <row r="11897" spans="1:7" x14ac:dyDescent="0.45">
      <c r="A11897">
        <v>2.1095000000000002</v>
      </c>
      <c r="B11897">
        <v>12.58</v>
      </c>
      <c r="C11897" t="s">
        <v>12328</v>
      </c>
      <c r="D11897" t="s">
        <v>12329</v>
      </c>
      <c r="E11897" s="32">
        <f t="shared" si="555"/>
        <v>45676</v>
      </c>
      <c r="F11897" s="51">
        <f t="shared" si="556"/>
        <v>0.625</v>
      </c>
      <c r="G11897" s="33">
        <f t="shared" si="557"/>
        <v>45676.625</v>
      </c>
    </row>
    <row r="11898" spans="1:7" x14ac:dyDescent="0.45">
      <c r="A11898">
        <v>1.5371999999999999</v>
      </c>
      <c r="B11898">
        <v>9.17</v>
      </c>
      <c r="C11898" t="s">
        <v>12329</v>
      </c>
      <c r="D11898" t="s">
        <v>12330</v>
      </c>
      <c r="E11898" s="32">
        <f t="shared" si="555"/>
        <v>45676</v>
      </c>
      <c r="F11898" s="51">
        <f t="shared" si="556"/>
        <v>0.64583333333333337</v>
      </c>
      <c r="G11898" s="33">
        <f t="shared" si="557"/>
        <v>45676.645833333336</v>
      </c>
    </row>
    <row r="11899" spans="1:7" x14ac:dyDescent="0.45">
      <c r="A11899">
        <v>2.6817000000000002</v>
      </c>
      <c r="B11899">
        <v>16</v>
      </c>
      <c r="C11899" t="s">
        <v>12330</v>
      </c>
      <c r="D11899" t="s">
        <v>12331</v>
      </c>
      <c r="E11899" s="32">
        <f t="shared" si="555"/>
        <v>45676</v>
      </c>
      <c r="F11899" s="51">
        <f t="shared" si="556"/>
        <v>0.66666666666666663</v>
      </c>
      <c r="G11899" s="33">
        <f t="shared" si="557"/>
        <v>45676.666666666664</v>
      </c>
    </row>
    <row r="11900" spans="1:7" x14ac:dyDescent="0.45">
      <c r="A11900">
        <v>1.6157999999999999</v>
      </c>
      <c r="B11900">
        <v>9.64</v>
      </c>
      <c r="C11900" t="s">
        <v>12331</v>
      </c>
      <c r="D11900" t="s">
        <v>12332</v>
      </c>
      <c r="E11900" s="32">
        <f t="shared" si="555"/>
        <v>45676</v>
      </c>
      <c r="F11900" s="51">
        <f t="shared" si="556"/>
        <v>0.6875</v>
      </c>
      <c r="G11900" s="33">
        <f t="shared" si="557"/>
        <v>45676.6875</v>
      </c>
    </row>
    <row r="11901" spans="1:7" x14ac:dyDescent="0.45">
      <c r="A11901">
        <v>1.8626</v>
      </c>
      <c r="B11901">
        <v>11.11</v>
      </c>
      <c r="C11901" t="s">
        <v>12332</v>
      </c>
      <c r="D11901" t="s">
        <v>12333</v>
      </c>
      <c r="E11901" s="32">
        <f t="shared" si="555"/>
        <v>45676</v>
      </c>
      <c r="F11901" s="51">
        <f t="shared" si="556"/>
        <v>0.70833333333333337</v>
      </c>
      <c r="G11901" s="33">
        <f t="shared" si="557"/>
        <v>45676.708333333336</v>
      </c>
    </row>
    <row r="11902" spans="1:7" x14ac:dyDescent="0.45">
      <c r="A11902">
        <v>1.4137999999999999</v>
      </c>
      <c r="B11902">
        <v>8.43</v>
      </c>
      <c r="C11902" t="s">
        <v>12333</v>
      </c>
      <c r="D11902" t="s">
        <v>12334</v>
      </c>
      <c r="E11902" s="32">
        <f t="shared" si="555"/>
        <v>45676</v>
      </c>
      <c r="F11902" s="51">
        <f t="shared" si="556"/>
        <v>0.72916666666666663</v>
      </c>
      <c r="G11902" s="33">
        <f t="shared" si="557"/>
        <v>45676.729166666664</v>
      </c>
    </row>
    <row r="11903" spans="1:7" x14ac:dyDescent="0.45">
      <c r="A11903">
        <v>1.7168000000000001</v>
      </c>
      <c r="B11903">
        <v>10.24</v>
      </c>
      <c r="C11903" t="s">
        <v>12334</v>
      </c>
      <c r="D11903" t="s">
        <v>12335</v>
      </c>
      <c r="E11903" s="32">
        <f t="shared" si="555"/>
        <v>45676</v>
      </c>
      <c r="F11903" s="51">
        <f t="shared" si="556"/>
        <v>0.75</v>
      </c>
      <c r="G11903" s="33">
        <f t="shared" si="557"/>
        <v>45676.75</v>
      </c>
    </row>
    <row r="11904" spans="1:7" x14ac:dyDescent="0.45">
      <c r="A11904">
        <v>1.5597000000000001</v>
      </c>
      <c r="B11904">
        <v>9.3000000000000007</v>
      </c>
      <c r="C11904" t="s">
        <v>12335</v>
      </c>
      <c r="D11904" t="s">
        <v>12336</v>
      </c>
      <c r="E11904" s="32">
        <f t="shared" si="555"/>
        <v>45676</v>
      </c>
      <c r="F11904" s="51">
        <f t="shared" si="556"/>
        <v>0.77083333333333337</v>
      </c>
      <c r="G11904" s="33">
        <f t="shared" si="557"/>
        <v>45676.770833333336</v>
      </c>
    </row>
    <row r="11905" spans="1:7" x14ac:dyDescent="0.45">
      <c r="A11905">
        <v>1.5709</v>
      </c>
      <c r="B11905">
        <v>9.3699999999999992</v>
      </c>
      <c r="C11905" t="s">
        <v>12336</v>
      </c>
      <c r="D11905" t="s">
        <v>12337</v>
      </c>
      <c r="E11905" s="32">
        <f t="shared" si="555"/>
        <v>45676</v>
      </c>
      <c r="F11905" s="51">
        <f t="shared" si="556"/>
        <v>0.79166666666666663</v>
      </c>
      <c r="G11905" s="33">
        <f t="shared" si="557"/>
        <v>45676.791666666664</v>
      </c>
    </row>
    <row r="11906" spans="1:7" x14ac:dyDescent="0.45">
      <c r="A11906">
        <v>0.50490000000000002</v>
      </c>
      <c r="B11906">
        <v>3.01</v>
      </c>
      <c r="C11906" t="s">
        <v>12337</v>
      </c>
      <c r="D11906" t="s">
        <v>12338</v>
      </c>
      <c r="E11906" s="32">
        <f t="shared" si="555"/>
        <v>45676</v>
      </c>
      <c r="F11906" s="51">
        <f t="shared" si="556"/>
        <v>0.8125</v>
      </c>
      <c r="G11906" s="33">
        <f t="shared" si="557"/>
        <v>45676.8125</v>
      </c>
    </row>
    <row r="11907" spans="1:7" x14ac:dyDescent="0.45">
      <c r="A11907">
        <v>0</v>
      </c>
      <c r="B11907">
        <v>0</v>
      </c>
      <c r="C11907" t="s">
        <v>12338</v>
      </c>
      <c r="D11907" t="s">
        <v>12339</v>
      </c>
      <c r="E11907" s="32">
        <f t="shared" si="555"/>
        <v>45676</v>
      </c>
      <c r="F11907" s="51">
        <f t="shared" si="556"/>
        <v>0.83333333333333337</v>
      </c>
      <c r="G11907" s="33">
        <f t="shared" si="557"/>
        <v>45676.833333333336</v>
      </c>
    </row>
    <row r="11908" spans="1:7" x14ac:dyDescent="0.45">
      <c r="A11908">
        <v>0.33660000000000001</v>
      </c>
      <c r="B11908">
        <v>2.0099999999999998</v>
      </c>
      <c r="C11908" t="s">
        <v>12339</v>
      </c>
      <c r="D11908" t="s">
        <v>12340</v>
      </c>
      <c r="E11908" s="32">
        <f t="shared" ref="E11908:E11971" si="558">DATE(MID(C11908,2,4),MID(C11908,7,2),MID(C11908,10,2))</f>
        <v>45676</v>
      </c>
      <c r="F11908" s="51">
        <f t="shared" ref="F11908:F11971" si="559">TIME(MID(C11908,13,2),MID(C11908,16,2),0)</f>
        <v>0.85416666666666663</v>
      </c>
      <c r="G11908" s="33">
        <f t="shared" ref="G11908:G11971" si="560">E11908+F11908</f>
        <v>45676.854166666664</v>
      </c>
    </row>
    <row r="11909" spans="1:7" x14ac:dyDescent="0.45">
      <c r="A11909">
        <v>0.39269999999999999</v>
      </c>
      <c r="B11909">
        <v>2.34</v>
      </c>
      <c r="C11909" t="s">
        <v>12340</v>
      </c>
      <c r="D11909" t="s">
        <v>12341</v>
      </c>
      <c r="E11909" s="32">
        <f t="shared" si="558"/>
        <v>45676</v>
      </c>
      <c r="F11909" s="51">
        <f t="shared" si="559"/>
        <v>0.875</v>
      </c>
      <c r="G11909" s="33">
        <f t="shared" si="560"/>
        <v>45676.875</v>
      </c>
    </row>
    <row r="11910" spans="1:7" x14ac:dyDescent="0.45">
      <c r="A11910">
        <v>0.50490000000000002</v>
      </c>
      <c r="B11910">
        <v>3.01</v>
      </c>
      <c r="C11910" t="s">
        <v>12341</v>
      </c>
      <c r="D11910" t="s">
        <v>12342</v>
      </c>
      <c r="E11910" s="32">
        <f t="shared" si="558"/>
        <v>45676</v>
      </c>
      <c r="F11910" s="51">
        <f t="shared" si="559"/>
        <v>0.89583333333333337</v>
      </c>
      <c r="G11910" s="33">
        <f t="shared" si="560"/>
        <v>45676.895833333336</v>
      </c>
    </row>
    <row r="11911" spans="1:7" x14ac:dyDescent="0.45">
      <c r="A11911">
        <v>0.53859999999999997</v>
      </c>
      <c r="B11911">
        <v>3.21</v>
      </c>
      <c r="C11911" t="s">
        <v>12342</v>
      </c>
      <c r="D11911" t="s">
        <v>12343</v>
      </c>
      <c r="E11911" s="32">
        <f t="shared" si="558"/>
        <v>45676</v>
      </c>
      <c r="F11911" s="51">
        <f t="shared" si="559"/>
        <v>0.91666666666666663</v>
      </c>
      <c r="G11911" s="33">
        <f t="shared" si="560"/>
        <v>45676.916666666664</v>
      </c>
    </row>
    <row r="11912" spans="1:7" x14ac:dyDescent="0.45">
      <c r="A11912">
        <v>0.44879999999999998</v>
      </c>
      <c r="B11912">
        <v>2.68</v>
      </c>
      <c r="C11912" t="s">
        <v>12343</v>
      </c>
      <c r="D11912" t="s">
        <v>12344</v>
      </c>
      <c r="E11912" s="32">
        <f t="shared" si="558"/>
        <v>45676</v>
      </c>
      <c r="F11912" s="51">
        <f t="shared" si="559"/>
        <v>0.9375</v>
      </c>
      <c r="G11912" s="33">
        <f t="shared" si="560"/>
        <v>45676.9375</v>
      </c>
    </row>
    <row r="11913" spans="1:7" x14ac:dyDescent="0.45">
      <c r="A11913">
        <v>0.31419999999999998</v>
      </c>
      <c r="B11913">
        <v>1.87</v>
      </c>
      <c r="C11913" t="s">
        <v>12344</v>
      </c>
      <c r="D11913" t="s">
        <v>12345</v>
      </c>
      <c r="E11913" s="32">
        <f t="shared" si="558"/>
        <v>45676</v>
      </c>
      <c r="F11913" s="51">
        <f t="shared" si="559"/>
        <v>0.95833333333333337</v>
      </c>
      <c r="G11913" s="33">
        <f t="shared" si="560"/>
        <v>45676.958333333336</v>
      </c>
    </row>
    <row r="11914" spans="1:7" x14ac:dyDescent="0.45">
      <c r="A11914">
        <v>0</v>
      </c>
      <c r="B11914">
        <v>0</v>
      </c>
      <c r="C11914" t="s">
        <v>12345</v>
      </c>
      <c r="D11914" t="s">
        <v>12346</v>
      </c>
      <c r="E11914" s="32">
        <f t="shared" si="558"/>
        <v>45676</v>
      </c>
      <c r="F11914" s="51">
        <f t="shared" si="559"/>
        <v>0.97916666666666663</v>
      </c>
      <c r="G11914" s="33">
        <f t="shared" si="560"/>
        <v>45676.979166666664</v>
      </c>
    </row>
    <row r="11915" spans="1:7" x14ac:dyDescent="0.45">
      <c r="A11915">
        <v>0</v>
      </c>
      <c r="B11915">
        <v>0</v>
      </c>
      <c r="C11915" t="s">
        <v>12346</v>
      </c>
      <c r="D11915" t="s">
        <v>12347</v>
      </c>
      <c r="E11915" s="32">
        <f t="shared" si="558"/>
        <v>45677</v>
      </c>
      <c r="F11915" s="51">
        <f t="shared" si="559"/>
        <v>0</v>
      </c>
      <c r="G11915" s="33">
        <f t="shared" si="560"/>
        <v>45677</v>
      </c>
    </row>
    <row r="11916" spans="1:7" x14ac:dyDescent="0.45">
      <c r="A11916">
        <v>0</v>
      </c>
      <c r="B11916">
        <v>0</v>
      </c>
      <c r="C11916" t="s">
        <v>12347</v>
      </c>
      <c r="D11916" t="s">
        <v>12348</v>
      </c>
      <c r="E11916" s="32">
        <f t="shared" si="558"/>
        <v>45677</v>
      </c>
      <c r="F11916" s="51">
        <f t="shared" si="559"/>
        <v>2.0833333333333332E-2</v>
      </c>
      <c r="G11916" s="33">
        <f t="shared" si="560"/>
        <v>45677.020833333336</v>
      </c>
    </row>
    <row r="11917" spans="1:7" x14ac:dyDescent="0.45">
      <c r="A11917">
        <v>0</v>
      </c>
      <c r="B11917">
        <v>0</v>
      </c>
      <c r="C11917" t="s">
        <v>12348</v>
      </c>
      <c r="D11917" t="s">
        <v>12349</v>
      </c>
      <c r="E11917" s="32">
        <f t="shared" si="558"/>
        <v>45677</v>
      </c>
      <c r="F11917" s="51">
        <f t="shared" si="559"/>
        <v>4.1666666666666664E-2</v>
      </c>
      <c r="G11917" s="33">
        <f t="shared" si="560"/>
        <v>45677.041666666664</v>
      </c>
    </row>
    <row r="11918" spans="1:7" x14ac:dyDescent="0.45">
      <c r="A11918">
        <v>0</v>
      </c>
      <c r="B11918">
        <v>0</v>
      </c>
      <c r="C11918" t="s">
        <v>12349</v>
      </c>
      <c r="D11918" t="s">
        <v>12350</v>
      </c>
      <c r="E11918" s="32">
        <f t="shared" si="558"/>
        <v>45677</v>
      </c>
      <c r="F11918" s="51">
        <f t="shared" si="559"/>
        <v>6.25E-2</v>
      </c>
      <c r="G11918" s="33">
        <f t="shared" si="560"/>
        <v>45677.0625</v>
      </c>
    </row>
    <row r="11919" spans="1:7" x14ac:dyDescent="0.45">
      <c r="A11919">
        <v>0</v>
      </c>
      <c r="B11919">
        <v>0</v>
      </c>
      <c r="C11919" t="s">
        <v>12350</v>
      </c>
      <c r="D11919" t="s">
        <v>12351</v>
      </c>
      <c r="E11919" s="32">
        <f t="shared" si="558"/>
        <v>45677</v>
      </c>
      <c r="F11919" s="51">
        <f t="shared" si="559"/>
        <v>8.3333333333333329E-2</v>
      </c>
      <c r="G11919" s="33">
        <f t="shared" si="560"/>
        <v>45677.083333333336</v>
      </c>
    </row>
    <row r="11920" spans="1:7" x14ac:dyDescent="0.45">
      <c r="A11920">
        <v>0</v>
      </c>
      <c r="B11920">
        <v>0</v>
      </c>
      <c r="C11920" t="s">
        <v>12351</v>
      </c>
      <c r="D11920" t="s">
        <v>12352</v>
      </c>
      <c r="E11920" s="32">
        <f t="shared" si="558"/>
        <v>45677</v>
      </c>
      <c r="F11920" s="51">
        <f t="shared" si="559"/>
        <v>0.10416666666666667</v>
      </c>
      <c r="G11920" s="33">
        <f t="shared" si="560"/>
        <v>45677.104166666664</v>
      </c>
    </row>
    <row r="11921" spans="1:7" x14ac:dyDescent="0.45">
      <c r="A11921">
        <v>0</v>
      </c>
      <c r="B11921">
        <v>0</v>
      </c>
      <c r="C11921" t="s">
        <v>12352</v>
      </c>
      <c r="D11921" t="s">
        <v>12353</v>
      </c>
      <c r="E11921" s="32">
        <f t="shared" si="558"/>
        <v>45677</v>
      </c>
      <c r="F11921" s="51">
        <f t="shared" si="559"/>
        <v>0.125</v>
      </c>
      <c r="G11921" s="33">
        <f t="shared" si="560"/>
        <v>45677.125</v>
      </c>
    </row>
    <row r="11922" spans="1:7" x14ac:dyDescent="0.45">
      <c r="A11922">
        <v>0</v>
      </c>
      <c r="B11922">
        <v>0</v>
      </c>
      <c r="C11922" t="s">
        <v>12353</v>
      </c>
      <c r="D11922" t="s">
        <v>12354</v>
      </c>
      <c r="E11922" s="32">
        <f t="shared" si="558"/>
        <v>45677</v>
      </c>
      <c r="F11922" s="51">
        <f t="shared" si="559"/>
        <v>0.14583333333333334</v>
      </c>
      <c r="G11922" s="33">
        <f t="shared" si="560"/>
        <v>45677.145833333336</v>
      </c>
    </row>
    <row r="11923" spans="1:7" x14ac:dyDescent="0.45">
      <c r="A11923">
        <v>0</v>
      </c>
      <c r="B11923">
        <v>0</v>
      </c>
      <c r="C11923" t="s">
        <v>12354</v>
      </c>
      <c r="D11923" t="s">
        <v>12355</v>
      </c>
      <c r="E11923" s="32">
        <f t="shared" si="558"/>
        <v>45677</v>
      </c>
      <c r="F11923" s="51">
        <f t="shared" si="559"/>
        <v>0.16666666666666666</v>
      </c>
      <c r="G11923" s="33">
        <f t="shared" si="560"/>
        <v>45677.166666666664</v>
      </c>
    </row>
    <row r="11924" spans="1:7" x14ac:dyDescent="0.45">
      <c r="A11924">
        <v>0</v>
      </c>
      <c r="B11924">
        <v>0</v>
      </c>
      <c r="C11924" t="s">
        <v>12355</v>
      </c>
      <c r="D11924" t="s">
        <v>12356</v>
      </c>
      <c r="E11924" s="32">
        <f t="shared" si="558"/>
        <v>45677</v>
      </c>
      <c r="F11924" s="51">
        <f t="shared" si="559"/>
        <v>0.1875</v>
      </c>
      <c r="G11924" s="33">
        <f t="shared" si="560"/>
        <v>45677.1875</v>
      </c>
    </row>
    <row r="11925" spans="1:7" x14ac:dyDescent="0.45">
      <c r="A11925">
        <v>0</v>
      </c>
      <c r="B11925">
        <v>0</v>
      </c>
      <c r="C11925" t="s">
        <v>12356</v>
      </c>
      <c r="D11925" t="s">
        <v>12357</v>
      </c>
      <c r="E11925" s="32">
        <f t="shared" si="558"/>
        <v>45677</v>
      </c>
      <c r="F11925" s="51">
        <f t="shared" si="559"/>
        <v>0.20833333333333334</v>
      </c>
      <c r="G11925" s="33">
        <f t="shared" si="560"/>
        <v>45677.208333333336</v>
      </c>
    </row>
    <row r="11926" spans="1:7" x14ac:dyDescent="0.45">
      <c r="A11926">
        <v>0</v>
      </c>
      <c r="B11926">
        <v>0</v>
      </c>
      <c r="C11926" t="s">
        <v>12357</v>
      </c>
      <c r="D11926" t="s">
        <v>12358</v>
      </c>
      <c r="E11926" s="32">
        <f t="shared" si="558"/>
        <v>45677</v>
      </c>
      <c r="F11926" s="51">
        <f t="shared" si="559"/>
        <v>0.22916666666666666</v>
      </c>
      <c r="G11926" s="33">
        <f t="shared" si="560"/>
        <v>45677.229166666664</v>
      </c>
    </row>
    <row r="11927" spans="1:7" x14ac:dyDescent="0.45">
      <c r="A11927">
        <v>0</v>
      </c>
      <c r="B11927">
        <v>0</v>
      </c>
      <c r="C11927" t="s">
        <v>12358</v>
      </c>
      <c r="D11927" t="s">
        <v>12359</v>
      </c>
      <c r="E11927" s="32">
        <f t="shared" si="558"/>
        <v>45677</v>
      </c>
      <c r="F11927" s="51">
        <f t="shared" si="559"/>
        <v>0.25</v>
      </c>
      <c r="G11927" s="33">
        <f t="shared" si="560"/>
        <v>45677.25</v>
      </c>
    </row>
    <row r="11928" spans="1:7" x14ac:dyDescent="0.45">
      <c r="A11928">
        <v>0</v>
      </c>
      <c r="B11928">
        <v>0</v>
      </c>
      <c r="C11928" t="s">
        <v>12359</v>
      </c>
      <c r="D11928" t="s">
        <v>12360</v>
      </c>
      <c r="E11928" s="32">
        <f t="shared" si="558"/>
        <v>45677</v>
      </c>
      <c r="F11928" s="51">
        <f t="shared" si="559"/>
        <v>0.27083333333333331</v>
      </c>
      <c r="G11928" s="33">
        <f t="shared" si="560"/>
        <v>45677.270833333336</v>
      </c>
    </row>
    <row r="11929" spans="1:7" x14ac:dyDescent="0.45">
      <c r="A11929">
        <v>0</v>
      </c>
      <c r="B11929">
        <v>0</v>
      </c>
      <c r="C11929" t="s">
        <v>12360</v>
      </c>
      <c r="D11929" t="s">
        <v>12361</v>
      </c>
      <c r="E11929" s="32">
        <f t="shared" si="558"/>
        <v>45677</v>
      </c>
      <c r="F11929" s="51">
        <f t="shared" si="559"/>
        <v>0.29166666666666669</v>
      </c>
      <c r="G11929" s="33">
        <f t="shared" si="560"/>
        <v>45677.291666666664</v>
      </c>
    </row>
    <row r="11930" spans="1:7" x14ac:dyDescent="0.45">
      <c r="A11930">
        <v>0</v>
      </c>
      <c r="B11930">
        <v>0</v>
      </c>
      <c r="C11930" t="s">
        <v>12361</v>
      </c>
      <c r="D11930" t="s">
        <v>12362</v>
      </c>
      <c r="E11930" s="32">
        <f t="shared" si="558"/>
        <v>45677</v>
      </c>
      <c r="F11930" s="51">
        <f t="shared" si="559"/>
        <v>0.3125</v>
      </c>
      <c r="G11930" s="33">
        <f t="shared" si="560"/>
        <v>45677.3125</v>
      </c>
    </row>
    <row r="11931" spans="1:7" x14ac:dyDescent="0.45">
      <c r="A11931">
        <v>0</v>
      </c>
      <c r="B11931">
        <v>0</v>
      </c>
      <c r="C11931" t="s">
        <v>12362</v>
      </c>
      <c r="D11931" t="s">
        <v>12363</v>
      </c>
      <c r="E11931" s="32">
        <f t="shared" si="558"/>
        <v>45677</v>
      </c>
      <c r="F11931" s="51">
        <f t="shared" si="559"/>
        <v>0.33333333333333331</v>
      </c>
      <c r="G11931" s="33">
        <f t="shared" si="560"/>
        <v>45677.333333333336</v>
      </c>
    </row>
    <row r="11932" spans="1:7" x14ac:dyDescent="0.45">
      <c r="A11932">
        <v>5.3859000000000004</v>
      </c>
      <c r="B11932">
        <v>32.130000000000003</v>
      </c>
      <c r="C11932" t="s">
        <v>12363</v>
      </c>
      <c r="D11932" t="s">
        <v>12364</v>
      </c>
      <c r="E11932" s="32">
        <f t="shared" si="558"/>
        <v>45677</v>
      </c>
      <c r="F11932" s="51">
        <f t="shared" si="559"/>
        <v>0.35416666666666669</v>
      </c>
      <c r="G11932" s="33">
        <f t="shared" si="560"/>
        <v>45677.354166666664</v>
      </c>
    </row>
    <row r="11933" spans="1:7" x14ac:dyDescent="0.45">
      <c r="A11933">
        <v>2.2778</v>
      </c>
      <c r="B11933">
        <v>13.59</v>
      </c>
      <c r="C11933" t="s">
        <v>12364</v>
      </c>
      <c r="D11933" t="s">
        <v>12365</v>
      </c>
      <c r="E11933" s="32">
        <f t="shared" si="558"/>
        <v>45677</v>
      </c>
      <c r="F11933" s="51">
        <f t="shared" si="559"/>
        <v>0.375</v>
      </c>
      <c r="G11933" s="33">
        <f t="shared" si="560"/>
        <v>45677.375</v>
      </c>
    </row>
    <row r="11934" spans="1:7" x14ac:dyDescent="0.45">
      <c r="A11934">
        <v>0.16830000000000001</v>
      </c>
      <c r="B11934">
        <v>1</v>
      </c>
      <c r="C11934" t="s">
        <v>12365</v>
      </c>
      <c r="D11934" t="s">
        <v>12366</v>
      </c>
      <c r="E11934" s="32">
        <f t="shared" si="558"/>
        <v>45677</v>
      </c>
      <c r="F11934" s="51">
        <f t="shared" si="559"/>
        <v>0.39583333333333331</v>
      </c>
      <c r="G11934" s="33">
        <f t="shared" si="560"/>
        <v>45677.395833333336</v>
      </c>
    </row>
    <row r="11935" spans="1:7" x14ac:dyDescent="0.45">
      <c r="A11935">
        <v>4.4900000000000002E-2</v>
      </c>
      <c r="B11935">
        <v>0.27</v>
      </c>
      <c r="C11935" t="s">
        <v>12366</v>
      </c>
      <c r="D11935" t="s">
        <v>12367</v>
      </c>
      <c r="E11935" s="32">
        <f t="shared" si="558"/>
        <v>45677</v>
      </c>
      <c r="F11935" s="51">
        <f t="shared" si="559"/>
        <v>0.41666666666666669</v>
      </c>
      <c r="G11935" s="33">
        <f t="shared" si="560"/>
        <v>45677.416666666664</v>
      </c>
    </row>
    <row r="11936" spans="1:7" x14ac:dyDescent="0.45">
      <c r="A11936">
        <v>0</v>
      </c>
      <c r="B11936">
        <v>0</v>
      </c>
      <c r="C11936" t="s">
        <v>12367</v>
      </c>
      <c r="D11936" t="s">
        <v>12368</v>
      </c>
      <c r="E11936" s="32">
        <f t="shared" si="558"/>
        <v>45677</v>
      </c>
      <c r="F11936" s="51">
        <f t="shared" si="559"/>
        <v>0.4375</v>
      </c>
      <c r="G11936" s="33">
        <f t="shared" si="560"/>
        <v>45677.4375</v>
      </c>
    </row>
    <row r="11937" spans="1:7" x14ac:dyDescent="0.45">
      <c r="A11937">
        <v>0.41520000000000001</v>
      </c>
      <c r="B11937">
        <v>2.48</v>
      </c>
      <c r="C11937" t="s">
        <v>12368</v>
      </c>
      <c r="D11937" t="s">
        <v>12369</v>
      </c>
      <c r="E11937" s="32">
        <f t="shared" si="558"/>
        <v>45677</v>
      </c>
      <c r="F11937" s="51">
        <f t="shared" si="559"/>
        <v>0.45833333333333331</v>
      </c>
      <c r="G11937" s="33">
        <f t="shared" si="560"/>
        <v>45677.458333333336</v>
      </c>
    </row>
    <row r="11938" spans="1:7" x14ac:dyDescent="0.45">
      <c r="A11938">
        <v>2.6143999999999998</v>
      </c>
      <c r="B11938">
        <v>15.6</v>
      </c>
      <c r="C11938" t="s">
        <v>12369</v>
      </c>
      <c r="D11938" t="s">
        <v>12370</v>
      </c>
      <c r="E11938" s="32">
        <f t="shared" si="558"/>
        <v>45677</v>
      </c>
      <c r="F11938" s="51">
        <f t="shared" si="559"/>
        <v>0.47916666666666669</v>
      </c>
      <c r="G11938" s="33">
        <f t="shared" si="560"/>
        <v>45677.479166666664</v>
      </c>
    </row>
    <row r="11939" spans="1:7" x14ac:dyDescent="0.45">
      <c r="A11939">
        <v>1.1781999999999999</v>
      </c>
      <c r="B11939">
        <v>7.03</v>
      </c>
      <c r="C11939" t="s">
        <v>12370</v>
      </c>
      <c r="D11939" t="s">
        <v>12371</v>
      </c>
      <c r="E11939" s="32">
        <f t="shared" si="558"/>
        <v>45677</v>
      </c>
      <c r="F11939" s="51">
        <f t="shared" si="559"/>
        <v>0.5</v>
      </c>
      <c r="G11939" s="33">
        <f t="shared" si="560"/>
        <v>45677.5</v>
      </c>
    </row>
    <row r="11940" spans="1:7" x14ac:dyDescent="0.45">
      <c r="A11940">
        <v>0.38150000000000001</v>
      </c>
      <c r="B11940">
        <v>2.2799999999999998</v>
      </c>
      <c r="C11940" t="s">
        <v>12371</v>
      </c>
      <c r="D11940" t="s">
        <v>12372</v>
      </c>
      <c r="E11940" s="32">
        <f t="shared" si="558"/>
        <v>45677</v>
      </c>
      <c r="F11940" s="51">
        <f t="shared" si="559"/>
        <v>0.52083333333333337</v>
      </c>
      <c r="G11940" s="33">
        <f t="shared" si="560"/>
        <v>45677.520833333336</v>
      </c>
    </row>
    <row r="11941" spans="1:7" x14ac:dyDescent="0.45">
      <c r="A11941">
        <v>0.98740000000000006</v>
      </c>
      <c r="B11941">
        <v>5.89</v>
      </c>
      <c r="C11941" t="s">
        <v>12372</v>
      </c>
      <c r="D11941" t="s">
        <v>12373</v>
      </c>
      <c r="E11941" s="32">
        <f t="shared" si="558"/>
        <v>45677</v>
      </c>
      <c r="F11941" s="51">
        <f t="shared" si="559"/>
        <v>0.54166666666666663</v>
      </c>
      <c r="G11941" s="33">
        <f t="shared" si="560"/>
        <v>45677.541666666664</v>
      </c>
    </row>
    <row r="11942" spans="1:7" x14ac:dyDescent="0.45">
      <c r="A11942">
        <v>0.32540000000000002</v>
      </c>
      <c r="B11942">
        <v>1.94</v>
      </c>
      <c r="C11942" t="s">
        <v>12373</v>
      </c>
      <c r="D11942" t="s">
        <v>12374</v>
      </c>
      <c r="E11942" s="32">
        <f t="shared" si="558"/>
        <v>45677</v>
      </c>
      <c r="F11942" s="51">
        <f t="shared" si="559"/>
        <v>0.5625</v>
      </c>
      <c r="G11942" s="33">
        <f t="shared" si="560"/>
        <v>45677.5625</v>
      </c>
    </row>
    <row r="11943" spans="1:7" x14ac:dyDescent="0.45">
      <c r="A11943">
        <v>0.57230000000000003</v>
      </c>
      <c r="B11943">
        <v>3.41</v>
      </c>
      <c r="C11943" t="s">
        <v>12374</v>
      </c>
      <c r="D11943" t="s">
        <v>12375</v>
      </c>
      <c r="E11943" s="32">
        <f t="shared" si="558"/>
        <v>45677</v>
      </c>
      <c r="F11943" s="51">
        <f t="shared" si="559"/>
        <v>0.58333333333333337</v>
      </c>
      <c r="G11943" s="33">
        <f t="shared" si="560"/>
        <v>45677.583333333336</v>
      </c>
    </row>
    <row r="11944" spans="1:7" x14ac:dyDescent="0.45">
      <c r="A11944">
        <v>3.3999000000000001</v>
      </c>
      <c r="B11944">
        <v>20.28</v>
      </c>
      <c r="C11944" t="s">
        <v>12375</v>
      </c>
      <c r="D11944" t="s">
        <v>12376</v>
      </c>
      <c r="E11944" s="32">
        <f t="shared" si="558"/>
        <v>45677</v>
      </c>
      <c r="F11944" s="51">
        <f t="shared" si="559"/>
        <v>0.60416666666666663</v>
      </c>
      <c r="G11944" s="33">
        <f t="shared" si="560"/>
        <v>45677.604166666664</v>
      </c>
    </row>
    <row r="11945" spans="1:7" x14ac:dyDescent="0.45">
      <c r="A11945">
        <v>0.9425</v>
      </c>
      <c r="B11945">
        <v>5.62</v>
      </c>
      <c r="C11945" t="s">
        <v>12376</v>
      </c>
      <c r="D11945" t="s">
        <v>12377</v>
      </c>
      <c r="E11945" s="32">
        <f t="shared" si="558"/>
        <v>45677</v>
      </c>
      <c r="F11945" s="51">
        <f t="shared" si="559"/>
        <v>0.625</v>
      </c>
      <c r="G11945" s="33">
        <f t="shared" si="560"/>
        <v>45677.625</v>
      </c>
    </row>
    <row r="11946" spans="1:7" x14ac:dyDescent="0.45">
      <c r="A11946">
        <v>1.6046</v>
      </c>
      <c r="B11946">
        <v>9.57</v>
      </c>
      <c r="C11946" t="s">
        <v>12377</v>
      </c>
      <c r="D11946" t="s">
        <v>12378</v>
      </c>
      <c r="E11946" s="32">
        <f t="shared" si="558"/>
        <v>45677</v>
      </c>
      <c r="F11946" s="51">
        <f t="shared" si="559"/>
        <v>0.64583333333333337</v>
      </c>
      <c r="G11946" s="33">
        <f t="shared" si="560"/>
        <v>45677.645833333336</v>
      </c>
    </row>
    <row r="11947" spans="1:7" x14ac:dyDescent="0.45">
      <c r="A11947">
        <v>1.2566999999999999</v>
      </c>
      <c r="B11947">
        <v>7.5</v>
      </c>
      <c r="C11947" t="s">
        <v>12378</v>
      </c>
      <c r="D11947" t="s">
        <v>12379</v>
      </c>
      <c r="E11947" s="32">
        <f t="shared" si="558"/>
        <v>45677</v>
      </c>
      <c r="F11947" s="51">
        <f t="shared" si="559"/>
        <v>0.66666666666666663</v>
      </c>
      <c r="G11947" s="33">
        <f t="shared" si="560"/>
        <v>45677.666666666664</v>
      </c>
    </row>
    <row r="11948" spans="1:7" x14ac:dyDescent="0.45">
      <c r="A11948">
        <v>1.5147999999999999</v>
      </c>
      <c r="B11948">
        <v>9.0399999999999991</v>
      </c>
      <c r="C11948" t="s">
        <v>12379</v>
      </c>
      <c r="D11948" t="s">
        <v>12380</v>
      </c>
      <c r="E11948" s="32">
        <f t="shared" si="558"/>
        <v>45677</v>
      </c>
      <c r="F11948" s="51">
        <f t="shared" si="559"/>
        <v>0.6875</v>
      </c>
      <c r="G11948" s="33">
        <f t="shared" si="560"/>
        <v>45677.6875</v>
      </c>
    </row>
    <row r="11949" spans="1:7" x14ac:dyDescent="0.45">
      <c r="A11949">
        <v>1.7168000000000001</v>
      </c>
      <c r="B11949">
        <v>10.24</v>
      </c>
      <c r="C11949" t="s">
        <v>12380</v>
      </c>
      <c r="D11949" t="s">
        <v>12381</v>
      </c>
      <c r="E11949" s="32">
        <f t="shared" si="558"/>
        <v>45677</v>
      </c>
      <c r="F11949" s="51">
        <f t="shared" si="559"/>
        <v>0.70833333333333337</v>
      </c>
      <c r="G11949" s="33">
        <f t="shared" si="560"/>
        <v>45677.708333333336</v>
      </c>
    </row>
    <row r="11950" spans="1:7" x14ac:dyDescent="0.45">
      <c r="A11950">
        <v>0.61709999999999998</v>
      </c>
      <c r="B11950">
        <v>3.68</v>
      </c>
      <c r="C11950" t="s">
        <v>12381</v>
      </c>
      <c r="D11950" t="s">
        <v>12382</v>
      </c>
      <c r="E11950" s="32">
        <f t="shared" si="558"/>
        <v>45677</v>
      </c>
      <c r="F11950" s="51">
        <f t="shared" si="559"/>
        <v>0.72916666666666663</v>
      </c>
      <c r="G11950" s="33">
        <f t="shared" si="560"/>
        <v>45677.729166666664</v>
      </c>
    </row>
    <row r="11951" spans="1:7" x14ac:dyDescent="0.45">
      <c r="A11951">
        <v>1.3465</v>
      </c>
      <c r="B11951">
        <v>8.0299999999999994</v>
      </c>
      <c r="C11951" t="s">
        <v>12382</v>
      </c>
      <c r="D11951" t="s">
        <v>12383</v>
      </c>
      <c r="E11951" s="32">
        <f t="shared" si="558"/>
        <v>45677</v>
      </c>
      <c r="F11951" s="51">
        <f t="shared" si="559"/>
        <v>0.75</v>
      </c>
      <c r="G11951" s="33">
        <f t="shared" si="560"/>
        <v>45677.75</v>
      </c>
    </row>
    <row r="11952" spans="1:7" x14ac:dyDescent="0.45">
      <c r="A11952">
        <v>1.0435000000000001</v>
      </c>
      <c r="B11952">
        <v>6.23</v>
      </c>
      <c r="C11952" t="s">
        <v>12383</v>
      </c>
      <c r="D11952" t="s">
        <v>12384</v>
      </c>
      <c r="E11952" s="32">
        <f t="shared" si="558"/>
        <v>45677</v>
      </c>
      <c r="F11952" s="51">
        <f t="shared" si="559"/>
        <v>0.77083333333333337</v>
      </c>
      <c r="G11952" s="33">
        <f t="shared" si="560"/>
        <v>45677.770833333336</v>
      </c>
    </row>
    <row r="11953" spans="1:7" x14ac:dyDescent="0.45">
      <c r="A11953">
        <v>1.0547</v>
      </c>
      <c r="B11953">
        <v>6.29</v>
      </c>
      <c r="C11953" t="s">
        <v>12384</v>
      </c>
      <c r="D11953" t="s">
        <v>12385</v>
      </c>
      <c r="E11953" s="32">
        <f t="shared" si="558"/>
        <v>45677</v>
      </c>
      <c r="F11953" s="51">
        <f t="shared" si="559"/>
        <v>0.79166666666666663</v>
      </c>
      <c r="G11953" s="33">
        <f t="shared" si="560"/>
        <v>45677.791666666664</v>
      </c>
    </row>
    <row r="11954" spans="1:7" x14ac:dyDescent="0.45">
      <c r="A11954">
        <v>1.0323</v>
      </c>
      <c r="B11954">
        <v>6.16</v>
      </c>
      <c r="C11954" t="s">
        <v>12385</v>
      </c>
      <c r="D11954" t="s">
        <v>12386</v>
      </c>
      <c r="E11954" s="32">
        <f t="shared" si="558"/>
        <v>45677</v>
      </c>
      <c r="F11954" s="51">
        <f t="shared" si="559"/>
        <v>0.8125</v>
      </c>
      <c r="G11954" s="33">
        <f t="shared" si="560"/>
        <v>45677.8125</v>
      </c>
    </row>
    <row r="11955" spans="1:7" x14ac:dyDescent="0.45">
      <c r="A11955">
        <v>0.74060000000000004</v>
      </c>
      <c r="B11955">
        <v>4.42</v>
      </c>
      <c r="C11955" t="s">
        <v>12386</v>
      </c>
      <c r="D11955" t="s">
        <v>12387</v>
      </c>
      <c r="E11955" s="32">
        <f t="shared" si="558"/>
        <v>45677</v>
      </c>
      <c r="F11955" s="51">
        <f t="shared" si="559"/>
        <v>0.83333333333333337</v>
      </c>
      <c r="G11955" s="33">
        <f t="shared" si="560"/>
        <v>45677.833333333336</v>
      </c>
    </row>
    <row r="11956" spans="1:7" x14ac:dyDescent="0.45">
      <c r="A11956">
        <v>1.0660000000000001</v>
      </c>
      <c r="B11956">
        <v>6.36</v>
      </c>
      <c r="C11956" t="s">
        <v>12387</v>
      </c>
      <c r="D11956" t="s">
        <v>12388</v>
      </c>
      <c r="E11956" s="32">
        <f t="shared" si="558"/>
        <v>45677</v>
      </c>
      <c r="F11956" s="51">
        <f t="shared" si="559"/>
        <v>0.85416666666666663</v>
      </c>
      <c r="G11956" s="33">
        <f t="shared" si="560"/>
        <v>45677.854166666664</v>
      </c>
    </row>
    <row r="11957" spans="1:7" x14ac:dyDescent="0.45">
      <c r="A11957">
        <v>0.60589999999999999</v>
      </c>
      <c r="B11957">
        <v>3.61</v>
      </c>
      <c r="C11957" t="s">
        <v>12388</v>
      </c>
      <c r="D11957" t="s">
        <v>12389</v>
      </c>
      <c r="E11957" s="32">
        <f t="shared" si="558"/>
        <v>45677</v>
      </c>
      <c r="F11957" s="51">
        <f t="shared" si="559"/>
        <v>0.875</v>
      </c>
      <c r="G11957" s="33">
        <f t="shared" si="560"/>
        <v>45677.875</v>
      </c>
    </row>
    <row r="11958" spans="1:7" x14ac:dyDescent="0.45">
      <c r="A11958">
        <v>0.56100000000000005</v>
      </c>
      <c r="B11958">
        <v>3.35</v>
      </c>
      <c r="C11958" t="s">
        <v>12389</v>
      </c>
      <c r="D11958" t="s">
        <v>12390</v>
      </c>
      <c r="E11958" s="32">
        <f t="shared" si="558"/>
        <v>45677</v>
      </c>
      <c r="F11958" s="51">
        <f t="shared" si="559"/>
        <v>0.89583333333333337</v>
      </c>
      <c r="G11958" s="33">
        <f t="shared" si="560"/>
        <v>45677.895833333336</v>
      </c>
    </row>
    <row r="11959" spans="1:7" x14ac:dyDescent="0.45">
      <c r="A11959">
        <v>0.57230000000000003</v>
      </c>
      <c r="B11959">
        <v>3.41</v>
      </c>
      <c r="C11959" t="s">
        <v>12390</v>
      </c>
      <c r="D11959" t="s">
        <v>12391</v>
      </c>
      <c r="E11959" s="32">
        <f t="shared" si="558"/>
        <v>45677</v>
      </c>
      <c r="F11959" s="51">
        <f t="shared" si="559"/>
        <v>0.91666666666666663</v>
      </c>
      <c r="G11959" s="33">
        <f t="shared" si="560"/>
        <v>45677.916666666664</v>
      </c>
    </row>
    <row r="11960" spans="1:7" x14ac:dyDescent="0.45">
      <c r="A11960">
        <v>0</v>
      </c>
      <c r="B11960">
        <v>0</v>
      </c>
      <c r="C11960" t="s">
        <v>12391</v>
      </c>
      <c r="D11960" t="s">
        <v>12392</v>
      </c>
      <c r="E11960" s="32">
        <f t="shared" si="558"/>
        <v>45677</v>
      </c>
      <c r="F11960" s="51">
        <f t="shared" si="559"/>
        <v>0.9375</v>
      </c>
      <c r="G11960" s="33">
        <f t="shared" si="560"/>
        <v>45677.9375</v>
      </c>
    </row>
    <row r="11961" spans="1:7" x14ac:dyDescent="0.45">
      <c r="A11961">
        <v>0</v>
      </c>
      <c r="B11961">
        <v>0</v>
      </c>
      <c r="C11961" t="s">
        <v>12392</v>
      </c>
      <c r="D11961" t="s">
        <v>12393</v>
      </c>
      <c r="E11961" s="32">
        <f t="shared" si="558"/>
        <v>45677</v>
      </c>
      <c r="F11961" s="51">
        <f t="shared" si="559"/>
        <v>0.95833333333333337</v>
      </c>
      <c r="G11961" s="33">
        <f t="shared" si="560"/>
        <v>45677.958333333336</v>
      </c>
    </row>
    <row r="11962" spans="1:7" x14ac:dyDescent="0.45">
      <c r="A11962">
        <v>0</v>
      </c>
      <c r="B11962">
        <v>0</v>
      </c>
      <c r="C11962" t="s">
        <v>12393</v>
      </c>
      <c r="D11962" t="s">
        <v>12394</v>
      </c>
      <c r="E11962" s="32">
        <f t="shared" si="558"/>
        <v>45677</v>
      </c>
      <c r="F11962" s="51">
        <f t="shared" si="559"/>
        <v>0.97916666666666663</v>
      </c>
      <c r="G11962" s="33">
        <f t="shared" si="560"/>
        <v>45677.979166666664</v>
      </c>
    </row>
    <row r="11963" spans="1:7" x14ac:dyDescent="0.45">
      <c r="A11963">
        <v>0</v>
      </c>
      <c r="B11963">
        <v>0</v>
      </c>
      <c r="C11963" t="s">
        <v>12394</v>
      </c>
      <c r="D11963" t="s">
        <v>12395</v>
      </c>
      <c r="E11963" s="32">
        <f t="shared" si="558"/>
        <v>45678</v>
      </c>
      <c r="F11963" s="51">
        <f t="shared" si="559"/>
        <v>0</v>
      </c>
      <c r="G11963" s="33">
        <f t="shared" si="560"/>
        <v>45678</v>
      </c>
    </row>
    <row r="11964" spans="1:7" x14ac:dyDescent="0.45">
      <c r="A11964">
        <v>0</v>
      </c>
      <c r="B11964">
        <v>0</v>
      </c>
      <c r="C11964" t="s">
        <v>12395</v>
      </c>
      <c r="D11964" t="s">
        <v>12396</v>
      </c>
      <c r="E11964" s="32">
        <f t="shared" si="558"/>
        <v>45678</v>
      </c>
      <c r="F11964" s="51">
        <f t="shared" si="559"/>
        <v>2.0833333333333332E-2</v>
      </c>
      <c r="G11964" s="33">
        <f t="shared" si="560"/>
        <v>45678.020833333336</v>
      </c>
    </row>
    <row r="11965" spans="1:7" x14ac:dyDescent="0.45">
      <c r="A11965">
        <v>0</v>
      </c>
      <c r="B11965">
        <v>0</v>
      </c>
      <c r="C11965" t="s">
        <v>12396</v>
      </c>
      <c r="D11965" t="s">
        <v>12397</v>
      </c>
      <c r="E11965" s="32">
        <f t="shared" si="558"/>
        <v>45678</v>
      </c>
      <c r="F11965" s="51">
        <f t="shared" si="559"/>
        <v>4.1666666666666664E-2</v>
      </c>
      <c r="G11965" s="33">
        <f t="shared" si="560"/>
        <v>45678.041666666664</v>
      </c>
    </row>
    <row r="11966" spans="1:7" x14ac:dyDescent="0.45">
      <c r="A11966">
        <v>0</v>
      </c>
      <c r="B11966">
        <v>0</v>
      </c>
      <c r="C11966" t="s">
        <v>12397</v>
      </c>
      <c r="D11966" t="s">
        <v>12398</v>
      </c>
      <c r="E11966" s="32">
        <f t="shared" si="558"/>
        <v>45678</v>
      </c>
      <c r="F11966" s="51">
        <f t="shared" si="559"/>
        <v>6.25E-2</v>
      </c>
      <c r="G11966" s="33">
        <f t="shared" si="560"/>
        <v>45678.0625</v>
      </c>
    </row>
    <row r="11967" spans="1:7" x14ac:dyDescent="0.45">
      <c r="A11967">
        <v>0</v>
      </c>
      <c r="B11967">
        <v>0</v>
      </c>
      <c r="C11967" t="s">
        <v>12398</v>
      </c>
      <c r="D11967" t="s">
        <v>12399</v>
      </c>
      <c r="E11967" s="32">
        <f t="shared" si="558"/>
        <v>45678</v>
      </c>
      <c r="F11967" s="51">
        <f t="shared" si="559"/>
        <v>8.3333333333333329E-2</v>
      </c>
      <c r="G11967" s="33">
        <f t="shared" si="560"/>
        <v>45678.083333333336</v>
      </c>
    </row>
    <row r="11968" spans="1:7" x14ac:dyDescent="0.45">
      <c r="A11968">
        <v>0</v>
      </c>
      <c r="B11968">
        <v>0</v>
      </c>
      <c r="C11968" t="s">
        <v>12399</v>
      </c>
      <c r="D11968" t="s">
        <v>12400</v>
      </c>
      <c r="E11968" s="32">
        <f t="shared" si="558"/>
        <v>45678</v>
      </c>
      <c r="F11968" s="51">
        <f t="shared" si="559"/>
        <v>0.10416666666666667</v>
      </c>
      <c r="G11968" s="33">
        <f t="shared" si="560"/>
        <v>45678.104166666664</v>
      </c>
    </row>
    <row r="11969" spans="1:7" x14ac:dyDescent="0.45">
      <c r="A11969">
        <v>0</v>
      </c>
      <c r="B11969">
        <v>0</v>
      </c>
      <c r="C11969" t="s">
        <v>12400</v>
      </c>
      <c r="D11969" t="s">
        <v>12401</v>
      </c>
      <c r="E11969" s="32">
        <f t="shared" si="558"/>
        <v>45678</v>
      </c>
      <c r="F11969" s="51">
        <f t="shared" si="559"/>
        <v>0.125</v>
      </c>
      <c r="G11969" s="33">
        <f t="shared" si="560"/>
        <v>45678.125</v>
      </c>
    </row>
    <row r="11970" spans="1:7" x14ac:dyDescent="0.45">
      <c r="A11970">
        <v>0</v>
      </c>
      <c r="B11970">
        <v>0</v>
      </c>
      <c r="C11970" t="s">
        <v>12401</v>
      </c>
      <c r="D11970" t="s">
        <v>12402</v>
      </c>
      <c r="E11970" s="32">
        <f t="shared" si="558"/>
        <v>45678</v>
      </c>
      <c r="F11970" s="51">
        <f t="shared" si="559"/>
        <v>0.14583333333333334</v>
      </c>
      <c r="G11970" s="33">
        <f t="shared" si="560"/>
        <v>45678.145833333336</v>
      </c>
    </row>
    <row r="11971" spans="1:7" x14ac:dyDescent="0.45">
      <c r="A11971">
        <v>0</v>
      </c>
      <c r="B11971">
        <v>0</v>
      </c>
      <c r="C11971" t="s">
        <v>12402</v>
      </c>
      <c r="D11971" t="s">
        <v>12403</v>
      </c>
      <c r="E11971" s="32">
        <f t="shared" si="558"/>
        <v>45678</v>
      </c>
      <c r="F11971" s="51">
        <f t="shared" si="559"/>
        <v>0.16666666666666666</v>
      </c>
      <c r="G11971" s="33">
        <f t="shared" si="560"/>
        <v>45678.166666666664</v>
      </c>
    </row>
    <row r="11972" spans="1:7" x14ac:dyDescent="0.45">
      <c r="A11972">
        <v>0</v>
      </c>
      <c r="B11972">
        <v>0</v>
      </c>
      <c r="C11972" t="s">
        <v>12403</v>
      </c>
      <c r="D11972" t="s">
        <v>12404</v>
      </c>
      <c r="E11972" s="32">
        <f t="shared" ref="E11972:E12035" si="561">DATE(MID(C11972,2,4),MID(C11972,7,2),MID(C11972,10,2))</f>
        <v>45678</v>
      </c>
      <c r="F11972" s="51">
        <f t="shared" ref="F11972:F12035" si="562">TIME(MID(C11972,13,2),MID(C11972,16,2),0)</f>
        <v>0.1875</v>
      </c>
      <c r="G11972" s="33">
        <f t="shared" ref="G11972:G12035" si="563">E11972+F11972</f>
        <v>45678.1875</v>
      </c>
    </row>
    <row r="11973" spans="1:7" x14ac:dyDescent="0.45">
      <c r="A11973">
        <v>0</v>
      </c>
      <c r="B11973">
        <v>0</v>
      </c>
      <c r="C11973" t="s">
        <v>12404</v>
      </c>
      <c r="D11973" t="s">
        <v>12405</v>
      </c>
      <c r="E11973" s="32">
        <f t="shared" si="561"/>
        <v>45678</v>
      </c>
      <c r="F11973" s="51">
        <f t="shared" si="562"/>
        <v>0.20833333333333334</v>
      </c>
      <c r="G11973" s="33">
        <f t="shared" si="563"/>
        <v>45678.208333333336</v>
      </c>
    </row>
    <row r="11974" spans="1:7" x14ac:dyDescent="0.45">
      <c r="A11974">
        <v>0</v>
      </c>
      <c r="B11974">
        <v>0</v>
      </c>
      <c r="C11974" t="s">
        <v>12405</v>
      </c>
      <c r="D11974" t="s">
        <v>12406</v>
      </c>
      <c r="E11974" s="32">
        <f t="shared" si="561"/>
        <v>45678</v>
      </c>
      <c r="F11974" s="51">
        <f t="shared" si="562"/>
        <v>0.22916666666666666</v>
      </c>
      <c r="G11974" s="33">
        <f t="shared" si="563"/>
        <v>45678.229166666664</v>
      </c>
    </row>
    <row r="11975" spans="1:7" x14ac:dyDescent="0.45">
      <c r="A11975">
        <v>0</v>
      </c>
      <c r="B11975">
        <v>0</v>
      </c>
      <c r="C11975" t="s">
        <v>12406</v>
      </c>
      <c r="D11975" t="s">
        <v>12407</v>
      </c>
      <c r="E11975" s="32">
        <f t="shared" si="561"/>
        <v>45678</v>
      </c>
      <c r="F11975" s="51">
        <f t="shared" si="562"/>
        <v>0.25</v>
      </c>
      <c r="G11975" s="33">
        <f t="shared" si="563"/>
        <v>45678.25</v>
      </c>
    </row>
    <row r="11976" spans="1:7" x14ac:dyDescent="0.45">
      <c r="A11976">
        <v>0</v>
      </c>
      <c r="B11976">
        <v>0</v>
      </c>
      <c r="C11976" t="s">
        <v>12407</v>
      </c>
      <c r="D11976" t="s">
        <v>12408</v>
      </c>
      <c r="E11976" s="32">
        <f t="shared" si="561"/>
        <v>45678</v>
      </c>
      <c r="F11976" s="51">
        <f t="shared" si="562"/>
        <v>0.27083333333333331</v>
      </c>
      <c r="G11976" s="33">
        <f t="shared" si="563"/>
        <v>45678.270833333336</v>
      </c>
    </row>
    <row r="11977" spans="1:7" x14ac:dyDescent="0.45">
      <c r="A11977">
        <v>0</v>
      </c>
      <c r="B11977">
        <v>0</v>
      </c>
      <c r="C11977" t="s">
        <v>12408</v>
      </c>
      <c r="D11977" t="s">
        <v>12409</v>
      </c>
      <c r="E11977" s="32">
        <f t="shared" si="561"/>
        <v>45678</v>
      </c>
      <c r="F11977" s="51">
        <f t="shared" si="562"/>
        <v>0.29166666666666669</v>
      </c>
      <c r="G11977" s="33">
        <f t="shared" si="563"/>
        <v>45678.291666666664</v>
      </c>
    </row>
    <row r="11978" spans="1:7" x14ac:dyDescent="0.45">
      <c r="A11978">
        <v>2.5807000000000002</v>
      </c>
      <c r="B11978">
        <v>15.4</v>
      </c>
      <c r="C11978" t="s">
        <v>12409</v>
      </c>
      <c r="D11978" t="s">
        <v>12410</v>
      </c>
      <c r="E11978" s="32">
        <f t="shared" si="561"/>
        <v>45678</v>
      </c>
      <c r="F11978" s="51">
        <f t="shared" si="562"/>
        <v>0.3125</v>
      </c>
      <c r="G11978" s="33">
        <f t="shared" si="563"/>
        <v>45678.3125</v>
      </c>
    </row>
    <row r="11979" spans="1:7" x14ac:dyDescent="0.45">
      <c r="A11979">
        <v>4.3198999999999996</v>
      </c>
      <c r="B11979">
        <v>25.77</v>
      </c>
      <c r="C11979" t="s">
        <v>12410</v>
      </c>
      <c r="D11979" t="s">
        <v>12411</v>
      </c>
      <c r="E11979" s="32">
        <f t="shared" si="561"/>
        <v>45678</v>
      </c>
      <c r="F11979" s="51">
        <f t="shared" si="562"/>
        <v>0.33333333333333331</v>
      </c>
      <c r="G11979" s="33">
        <f t="shared" si="563"/>
        <v>45678.333333333336</v>
      </c>
    </row>
    <row r="11980" spans="1:7" x14ac:dyDescent="0.45">
      <c r="A11980">
        <v>1.2904</v>
      </c>
      <c r="B11980">
        <v>7.7</v>
      </c>
      <c r="C11980" t="s">
        <v>12411</v>
      </c>
      <c r="D11980" t="s">
        <v>12412</v>
      </c>
      <c r="E11980" s="32">
        <f t="shared" si="561"/>
        <v>45678</v>
      </c>
      <c r="F11980" s="51">
        <f t="shared" si="562"/>
        <v>0.35416666666666669</v>
      </c>
      <c r="G11980" s="33">
        <f t="shared" si="563"/>
        <v>45678.354166666664</v>
      </c>
    </row>
    <row r="11981" spans="1:7" x14ac:dyDescent="0.45">
      <c r="A11981">
        <v>1.4026000000000001</v>
      </c>
      <c r="B11981">
        <v>8.3699999999999992</v>
      </c>
      <c r="C11981" t="s">
        <v>12412</v>
      </c>
      <c r="D11981" t="s">
        <v>12413</v>
      </c>
      <c r="E11981" s="32">
        <f t="shared" si="561"/>
        <v>45678</v>
      </c>
      <c r="F11981" s="51">
        <f t="shared" si="562"/>
        <v>0.375</v>
      </c>
      <c r="G11981" s="33">
        <f t="shared" si="563"/>
        <v>45678.375</v>
      </c>
    </row>
    <row r="11982" spans="1:7" x14ac:dyDescent="0.45">
      <c r="A11982">
        <v>1.3914</v>
      </c>
      <c r="B11982">
        <v>8.3000000000000007</v>
      </c>
      <c r="C11982" t="s">
        <v>12413</v>
      </c>
      <c r="D11982" t="s">
        <v>12414</v>
      </c>
      <c r="E11982" s="32">
        <f t="shared" si="561"/>
        <v>45678</v>
      </c>
      <c r="F11982" s="51">
        <f t="shared" si="562"/>
        <v>0.39583333333333331</v>
      </c>
      <c r="G11982" s="33">
        <f t="shared" si="563"/>
        <v>45678.395833333336</v>
      </c>
    </row>
    <row r="11983" spans="1:7" x14ac:dyDescent="0.45">
      <c r="A11983">
        <v>1.1669</v>
      </c>
      <c r="B11983">
        <v>6.96</v>
      </c>
      <c r="C11983" t="s">
        <v>12414</v>
      </c>
      <c r="D11983" t="s">
        <v>12415</v>
      </c>
      <c r="E11983" s="32">
        <f t="shared" si="561"/>
        <v>45678</v>
      </c>
      <c r="F11983" s="51">
        <f t="shared" si="562"/>
        <v>0.41666666666666669</v>
      </c>
      <c r="G11983" s="33">
        <f t="shared" si="563"/>
        <v>45678.416666666664</v>
      </c>
    </row>
    <row r="11984" spans="1:7" x14ac:dyDescent="0.45">
      <c r="A11984">
        <v>1.5147999999999999</v>
      </c>
      <c r="B11984">
        <v>9.0399999999999991</v>
      </c>
      <c r="C11984" t="s">
        <v>12415</v>
      </c>
      <c r="D11984" t="s">
        <v>12416</v>
      </c>
      <c r="E11984" s="32">
        <f t="shared" si="561"/>
        <v>45678</v>
      </c>
      <c r="F11984" s="51">
        <f t="shared" si="562"/>
        <v>0.4375</v>
      </c>
      <c r="G11984" s="33">
        <f t="shared" si="563"/>
        <v>45678.4375</v>
      </c>
    </row>
    <row r="11985" spans="1:7" x14ac:dyDescent="0.45">
      <c r="A11985">
        <v>0.58350000000000002</v>
      </c>
      <c r="B11985">
        <v>3.48</v>
      </c>
      <c r="C11985" t="s">
        <v>12416</v>
      </c>
      <c r="D11985" t="s">
        <v>12417</v>
      </c>
      <c r="E11985" s="32">
        <f t="shared" si="561"/>
        <v>45678</v>
      </c>
      <c r="F11985" s="51">
        <f t="shared" si="562"/>
        <v>0.45833333333333331</v>
      </c>
      <c r="G11985" s="33">
        <f t="shared" si="563"/>
        <v>45678.458333333336</v>
      </c>
    </row>
    <row r="11986" spans="1:7" x14ac:dyDescent="0.45">
      <c r="A11986">
        <v>0.48249999999999998</v>
      </c>
      <c r="B11986">
        <v>2.88</v>
      </c>
      <c r="C11986" t="s">
        <v>12417</v>
      </c>
      <c r="D11986" t="s">
        <v>12418</v>
      </c>
      <c r="E11986" s="32">
        <f t="shared" si="561"/>
        <v>45678</v>
      </c>
      <c r="F11986" s="51">
        <f t="shared" si="562"/>
        <v>0.47916666666666669</v>
      </c>
      <c r="G11986" s="33">
        <f t="shared" si="563"/>
        <v>45678.479166666664</v>
      </c>
    </row>
    <row r="11987" spans="1:7" x14ac:dyDescent="0.45">
      <c r="A11987">
        <v>0.80789999999999995</v>
      </c>
      <c r="B11987">
        <v>4.82</v>
      </c>
      <c r="C11987" t="s">
        <v>12418</v>
      </c>
      <c r="D11987" t="s">
        <v>12419</v>
      </c>
      <c r="E11987" s="32">
        <f t="shared" si="561"/>
        <v>45678</v>
      </c>
      <c r="F11987" s="51">
        <f t="shared" si="562"/>
        <v>0.5</v>
      </c>
      <c r="G11987" s="33">
        <f t="shared" si="563"/>
        <v>45678.5</v>
      </c>
    </row>
    <row r="11988" spans="1:7" x14ac:dyDescent="0.45">
      <c r="A11988">
        <v>0.72929999999999995</v>
      </c>
      <c r="B11988">
        <v>4.3499999999999996</v>
      </c>
      <c r="C11988" t="s">
        <v>12419</v>
      </c>
      <c r="D11988" t="s">
        <v>12420</v>
      </c>
      <c r="E11988" s="32">
        <f t="shared" si="561"/>
        <v>45678</v>
      </c>
      <c r="F11988" s="51">
        <f t="shared" si="562"/>
        <v>0.52083333333333337</v>
      </c>
      <c r="G11988" s="33">
        <f t="shared" si="563"/>
        <v>45678.520833333336</v>
      </c>
    </row>
    <row r="11989" spans="1:7" x14ac:dyDescent="0.45">
      <c r="A11989">
        <v>1.7055</v>
      </c>
      <c r="B11989">
        <v>10.17</v>
      </c>
      <c r="C11989" t="s">
        <v>12420</v>
      </c>
      <c r="D11989" t="s">
        <v>12421</v>
      </c>
      <c r="E11989" s="32">
        <f t="shared" si="561"/>
        <v>45678</v>
      </c>
      <c r="F11989" s="51">
        <f t="shared" si="562"/>
        <v>0.54166666666666663</v>
      </c>
      <c r="G11989" s="33">
        <f t="shared" si="563"/>
        <v>45678.541666666664</v>
      </c>
    </row>
    <row r="11990" spans="1:7" x14ac:dyDescent="0.45">
      <c r="A11990">
        <v>2.0308999999999999</v>
      </c>
      <c r="B11990">
        <v>12.12</v>
      </c>
      <c r="C11990" t="s">
        <v>12421</v>
      </c>
      <c r="D11990" t="s">
        <v>12422</v>
      </c>
      <c r="E11990" s="32">
        <f t="shared" si="561"/>
        <v>45678</v>
      </c>
      <c r="F11990" s="51">
        <f t="shared" si="562"/>
        <v>0.5625</v>
      </c>
      <c r="G11990" s="33">
        <f t="shared" si="563"/>
        <v>45678.5625</v>
      </c>
    </row>
    <row r="11991" spans="1:7" x14ac:dyDescent="0.45">
      <c r="A11991">
        <v>1.3352999999999999</v>
      </c>
      <c r="B11991">
        <v>7.97</v>
      </c>
      <c r="C11991" t="s">
        <v>12422</v>
      </c>
      <c r="D11991" t="s">
        <v>12423</v>
      </c>
      <c r="E11991" s="32">
        <f t="shared" si="561"/>
        <v>45678</v>
      </c>
      <c r="F11991" s="51">
        <f t="shared" si="562"/>
        <v>0.58333333333333337</v>
      </c>
      <c r="G11991" s="33">
        <f t="shared" si="563"/>
        <v>45678.583333333336</v>
      </c>
    </row>
    <row r="11992" spans="1:7" x14ac:dyDescent="0.45">
      <c r="A11992">
        <v>1.5147999999999999</v>
      </c>
      <c r="B11992">
        <v>9.0399999999999991</v>
      </c>
      <c r="C11992" t="s">
        <v>12423</v>
      </c>
      <c r="D11992" t="s">
        <v>12424</v>
      </c>
      <c r="E11992" s="32">
        <f t="shared" si="561"/>
        <v>45678</v>
      </c>
      <c r="F11992" s="51">
        <f t="shared" si="562"/>
        <v>0.60416666666666663</v>
      </c>
      <c r="G11992" s="33">
        <f t="shared" si="563"/>
        <v>45678.604166666664</v>
      </c>
    </row>
    <row r="11993" spans="1:7" x14ac:dyDescent="0.45">
      <c r="A11993">
        <v>1.3240000000000001</v>
      </c>
      <c r="B11993">
        <v>7.9</v>
      </c>
      <c r="C11993" t="s">
        <v>12424</v>
      </c>
      <c r="D11993" t="s">
        <v>12425</v>
      </c>
      <c r="E11993" s="32">
        <f t="shared" si="561"/>
        <v>45678</v>
      </c>
      <c r="F11993" s="51">
        <f t="shared" si="562"/>
        <v>0.625</v>
      </c>
      <c r="G11993" s="33">
        <f t="shared" si="563"/>
        <v>45678.625</v>
      </c>
    </row>
    <row r="11994" spans="1:7" x14ac:dyDescent="0.45">
      <c r="A11994">
        <v>1.3576999999999999</v>
      </c>
      <c r="B11994">
        <v>8.1</v>
      </c>
      <c r="C11994" t="s">
        <v>12425</v>
      </c>
      <c r="D11994" t="s">
        <v>12426</v>
      </c>
      <c r="E11994" s="32">
        <f t="shared" si="561"/>
        <v>45678</v>
      </c>
      <c r="F11994" s="51">
        <f t="shared" si="562"/>
        <v>0.64583333333333337</v>
      </c>
      <c r="G11994" s="33">
        <f t="shared" si="563"/>
        <v>45678.645833333336</v>
      </c>
    </row>
    <row r="11995" spans="1:7" x14ac:dyDescent="0.45">
      <c r="A11995">
        <v>1.3128</v>
      </c>
      <c r="B11995">
        <v>7.83</v>
      </c>
      <c r="C11995" t="s">
        <v>12426</v>
      </c>
      <c r="D11995" t="s">
        <v>12427</v>
      </c>
      <c r="E11995" s="32">
        <f t="shared" si="561"/>
        <v>45678</v>
      </c>
      <c r="F11995" s="51">
        <f t="shared" si="562"/>
        <v>0.66666666666666663</v>
      </c>
      <c r="G11995" s="33">
        <f t="shared" si="563"/>
        <v>45678.666666666664</v>
      </c>
    </row>
    <row r="11996" spans="1:7" x14ac:dyDescent="0.45">
      <c r="A11996">
        <v>1.5371999999999999</v>
      </c>
      <c r="B11996">
        <v>9.17</v>
      </c>
      <c r="C11996" t="s">
        <v>12427</v>
      </c>
      <c r="D11996" t="s">
        <v>12428</v>
      </c>
      <c r="E11996" s="32">
        <f t="shared" si="561"/>
        <v>45678</v>
      </c>
      <c r="F11996" s="51">
        <f t="shared" si="562"/>
        <v>0.6875</v>
      </c>
      <c r="G11996" s="33">
        <f t="shared" si="563"/>
        <v>45678.6875</v>
      </c>
    </row>
    <row r="11997" spans="1:7" x14ac:dyDescent="0.45">
      <c r="A11997">
        <v>1.6831</v>
      </c>
      <c r="B11997">
        <v>10.039999999999999</v>
      </c>
      <c r="C11997" t="s">
        <v>12428</v>
      </c>
      <c r="D11997" t="s">
        <v>12429</v>
      </c>
      <c r="E11997" s="32">
        <f t="shared" si="561"/>
        <v>45678</v>
      </c>
      <c r="F11997" s="51">
        <f t="shared" si="562"/>
        <v>0.70833333333333337</v>
      </c>
      <c r="G11997" s="33">
        <f t="shared" si="563"/>
        <v>45678.708333333336</v>
      </c>
    </row>
    <row r="11998" spans="1:7" x14ac:dyDescent="0.45">
      <c r="A11998">
        <v>2.6255999999999999</v>
      </c>
      <c r="B11998">
        <v>15.66</v>
      </c>
      <c r="C11998" t="s">
        <v>12429</v>
      </c>
      <c r="D11998" t="s">
        <v>12430</v>
      </c>
      <c r="E11998" s="32">
        <f t="shared" si="561"/>
        <v>45678</v>
      </c>
      <c r="F11998" s="51">
        <f t="shared" si="562"/>
        <v>0.72916666666666663</v>
      </c>
      <c r="G11998" s="33">
        <f t="shared" si="563"/>
        <v>45678.729166666664</v>
      </c>
    </row>
    <row r="11999" spans="1:7" x14ac:dyDescent="0.45">
      <c r="A11999">
        <v>4.3536000000000001</v>
      </c>
      <c r="B11999">
        <v>25.97</v>
      </c>
      <c r="C11999" t="s">
        <v>12430</v>
      </c>
      <c r="D11999" t="s">
        <v>12431</v>
      </c>
      <c r="E11999" s="32">
        <f t="shared" si="561"/>
        <v>45678</v>
      </c>
      <c r="F11999" s="51">
        <f t="shared" si="562"/>
        <v>0.75</v>
      </c>
      <c r="G11999" s="33">
        <f t="shared" si="563"/>
        <v>45678.75</v>
      </c>
    </row>
    <row r="12000" spans="1:7" x14ac:dyDescent="0.45">
      <c r="A12000">
        <v>2.9285999999999999</v>
      </c>
      <c r="B12000">
        <v>17.47</v>
      </c>
      <c r="C12000" t="s">
        <v>12431</v>
      </c>
      <c r="D12000" t="s">
        <v>12432</v>
      </c>
      <c r="E12000" s="32">
        <f t="shared" si="561"/>
        <v>45678</v>
      </c>
      <c r="F12000" s="51">
        <f t="shared" si="562"/>
        <v>0.77083333333333337</v>
      </c>
      <c r="G12000" s="33">
        <f t="shared" si="563"/>
        <v>45678.770833333336</v>
      </c>
    </row>
    <row r="12001" spans="1:7" x14ac:dyDescent="0.45">
      <c r="A12001">
        <v>1.4475</v>
      </c>
      <c r="B12001">
        <v>8.64</v>
      </c>
      <c r="C12001" t="s">
        <v>12432</v>
      </c>
      <c r="D12001" t="s">
        <v>12433</v>
      </c>
      <c r="E12001" s="32">
        <f t="shared" si="561"/>
        <v>45678</v>
      </c>
      <c r="F12001" s="51">
        <f t="shared" si="562"/>
        <v>0.79166666666666663</v>
      </c>
      <c r="G12001" s="33">
        <f t="shared" si="563"/>
        <v>45678.791666666664</v>
      </c>
    </row>
    <row r="12002" spans="1:7" x14ac:dyDescent="0.45">
      <c r="A12002">
        <v>1.2230000000000001</v>
      </c>
      <c r="B12002">
        <v>7.3</v>
      </c>
      <c r="C12002" t="s">
        <v>12433</v>
      </c>
      <c r="D12002" t="s">
        <v>12434</v>
      </c>
      <c r="E12002" s="32">
        <f t="shared" si="561"/>
        <v>45678</v>
      </c>
      <c r="F12002" s="51">
        <f t="shared" si="562"/>
        <v>0.8125</v>
      </c>
      <c r="G12002" s="33">
        <f t="shared" si="563"/>
        <v>45678.8125</v>
      </c>
    </row>
    <row r="12003" spans="1:7" x14ac:dyDescent="0.45">
      <c r="A12003">
        <v>1.2455000000000001</v>
      </c>
      <c r="B12003">
        <v>7.43</v>
      </c>
      <c r="C12003" t="s">
        <v>12434</v>
      </c>
      <c r="D12003" t="s">
        <v>12435</v>
      </c>
      <c r="E12003" s="32">
        <f t="shared" si="561"/>
        <v>45678</v>
      </c>
      <c r="F12003" s="51">
        <f t="shared" si="562"/>
        <v>0.83333333333333337</v>
      </c>
      <c r="G12003" s="33">
        <f t="shared" si="563"/>
        <v>45678.833333333336</v>
      </c>
    </row>
    <row r="12004" spans="1:7" x14ac:dyDescent="0.45">
      <c r="A12004">
        <v>1.2118</v>
      </c>
      <c r="B12004">
        <v>7.23</v>
      </c>
      <c r="C12004" t="s">
        <v>12435</v>
      </c>
      <c r="D12004" t="s">
        <v>12436</v>
      </c>
      <c r="E12004" s="32">
        <f t="shared" si="561"/>
        <v>45678</v>
      </c>
      <c r="F12004" s="51">
        <f t="shared" si="562"/>
        <v>0.85416666666666663</v>
      </c>
      <c r="G12004" s="33">
        <f t="shared" si="563"/>
        <v>45678.854166666664</v>
      </c>
    </row>
    <row r="12005" spans="1:7" x14ac:dyDescent="0.45">
      <c r="A12005">
        <v>1.2791999999999999</v>
      </c>
      <c r="B12005">
        <v>7.63</v>
      </c>
      <c r="C12005" t="s">
        <v>12436</v>
      </c>
      <c r="D12005" t="s">
        <v>12437</v>
      </c>
      <c r="E12005" s="32">
        <f t="shared" si="561"/>
        <v>45678</v>
      </c>
      <c r="F12005" s="51">
        <f t="shared" si="562"/>
        <v>0.875</v>
      </c>
      <c r="G12005" s="33">
        <f t="shared" si="563"/>
        <v>45678.875</v>
      </c>
    </row>
    <row r="12006" spans="1:7" x14ac:dyDescent="0.45">
      <c r="A12006">
        <v>0.15709999999999999</v>
      </c>
      <c r="B12006">
        <v>0.94</v>
      </c>
      <c r="C12006" t="s">
        <v>12437</v>
      </c>
      <c r="D12006" t="s">
        <v>12438</v>
      </c>
      <c r="E12006" s="32">
        <f t="shared" si="561"/>
        <v>45678</v>
      </c>
      <c r="F12006" s="51">
        <f t="shared" si="562"/>
        <v>0.89583333333333337</v>
      </c>
      <c r="G12006" s="33">
        <f t="shared" si="563"/>
        <v>45678.895833333336</v>
      </c>
    </row>
    <row r="12007" spans="1:7" x14ac:dyDescent="0.45">
      <c r="A12007">
        <v>1.12E-2</v>
      </c>
      <c r="B12007">
        <v>7.0000000000000007E-2</v>
      </c>
      <c r="C12007" t="s">
        <v>12438</v>
      </c>
      <c r="D12007" t="s">
        <v>12439</v>
      </c>
      <c r="E12007" s="32">
        <f t="shared" si="561"/>
        <v>45678</v>
      </c>
      <c r="F12007" s="51">
        <f t="shared" si="562"/>
        <v>0.91666666666666663</v>
      </c>
      <c r="G12007" s="33">
        <f t="shared" si="563"/>
        <v>45678.916666666664</v>
      </c>
    </row>
    <row r="12008" spans="1:7" x14ac:dyDescent="0.45">
      <c r="A12008">
        <v>0</v>
      </c>
      <c r="B12008">
        <v>0</v>
      </c>
      <c r="C12008" t="s">
        <v>12439</v>
      </c>
      <c r="D12008" t="s">
        <v>12440</v>
      </c>
      <c r="E12008" s="32">
        <f t="shared" si="561"/>
        <v>45678</v>
      </c>
      <c r="F12008" s="51">
        <f t="shared" si="562"/>
        <v>0.9375</v>
      </c>
      <c r="G12008" s="33">
        <f t="shared" si="563"/>
        <v>45678.9375</v>
      </c>
    </row>
    <row r="12009" spans="1:7" x14ac:dyDescent="0.45">
      <c r="A12009">
        <v>0</v>
      </c>
      <c r="B12009">
        <v>0</v>
      </c>
      <c r="C12009" t="s">
        <v>12440</v>
      </c>
      <c r="D12009" t="s">
        <v>12441</v>
      </c>
      <c r="E12009" s="32">
        <f t="shared" si="561"/>
        <v>45678</v>
      </c>
      <c r="F12009" s="51">
        <f t="shared" si="562"/>
        <v>0.95833333333333337</v>
      </c>
      <c r="G12009" s="33">
        <f t="shared" si="563"/>
        <v>45678.958333333336</v>
      </c>
    </row>
    <row r="12010" spans="1:7" x14ac:dyDescent="0.45">
      <c r="A12010">
        <v>0</v>
      </c>
      <c r="B12010">
        <v>0</v>
      </c>
      <c r="C12010" t="s">
        <v>12441</v>
      </c>
      <c r="D12010" t="s">
        <v>12442</v>
      </c>
      <c r="E12010" s="32">
        <f t="shared" si="561"/>
        <v>45678</v>
      </c>
      <c r="F12010" s="51">
        <f t="shared" si="562"/>
        <v>0.97916666666666663</v>
      </c>
      <c r="G12010" s="33">
        <f t="shared" si="563"/>
        <v>45678.979166666664</v>
      </c>
    </row>
    <row r="12011" spans="1:7" x14ac:dyDescent="0.45">
      <c r="A12011">
        <v>0</v>
      </c>
      <c r="B12011">
        <v>0</v>
      </c>
      <c r="C12011" t="s">
        <v>12442</v>
      </c>
      <c r="D12011" t="s">
        <v>12443</v>
      </c>
      <c r="E12011" s="32">
        <f t="shared" si="561"/>
        <v>45679</v>
      </c>
      <c r="F12011" s="51">
        <f t="shared" si="562"/>
        <v>0</v>
      </c>
      <c r="G12011" s="33">
        <f t="shared" si="563"/>
        <v>45679</v>
      </c>
    </row>
    <row r="12012" spans="1:7" x14ac:dyDescent="0.45">
      <c r="A12012">
        <v>0</v>
      </c>
      <c r="B12012">
        <v>0</v>
      </c>
      <c r="C12012" t="s">
        <v>12443</v>
      </c>
      <c r="D12012" t="s">
        <v>12444</v>
      </c>
      <c r="E12012" s="32">
        <f t="shared" si="561"/>
        <v>45679</v>
      </c>
      <c r="F12012" s="51">
        <f t="shared" si="562"/>
        <v>2.0833333333333332E-2</v>
      </c>
      <c r="G12012" s="33">
        <f t="shared" si="563"/>
        <v>45679.020833333336</v>
      </c>
    </row>
    <row r="12013" spans="1:7" x14ac:dyDescent="0.45">
      <c r="A12013">
        <v>0</v>
      </c>
      <c r="B12013">
        <v>0</v>
      </c>
      <c r="C12013" t="s">
        <v>12444</v>
      </c>
      <c r="D12013" t="s">
        <v>12445</v>
      </c>
      <c r="E12013" s="32">
        <f t="shared" si="561"/>
        <v>45679</v>
      </c>
      <c r="F12013" s="51">
        <f t="shared" si="562"/>
        <v>4.1666666666666664E-2</v>
      </c>
      <c r="G12013" s="33">
        <f t="shared" si="563"/>
        <v>45679.041666666664</v>
      </c>
    </row>
    <row r="12014" spans="1:7" x14ac:dyDescent="0.45">
      <c r="A12014">
        <v>0</v>
      </c>
      <c r="B12014">
        <v>0</v>
      </c>
      <c r="C12014" t="s">
        <v>12445</v>
      </c>
      <c r="D12014" t="s">
        <v>12446</v>
      </c>
      <c r="E12014" s="32">
        <f t="shared" si="561"/>
        <v>45679</v>
      </c>
      <c r="F12014" s="51">
        <f t="shared" si="562"/>
        <v>6.25E-2</v>
      </c>
      <c r="G12014" s="33">
        <f t="shared" si="563"/>
        <v>45679.0625</v>
      </c>
    </row>
    <row r="12015" spans="1:7" x14ac:dyDescent="0.45">
      <c r="A12015">
        <v>0</v>
      </c>
      <c r="B12015">
        <v>0</v>
      </c>
      <c r="C12015" t="s">
        <v>12446</v>
      </c>
      <c r="D12015" t="s">
        <v>12447</v>
      </c>
      <c r="E12015" s="32">
        <f t="shared" si="561"/>
        <v>45679</v>
      </c>
      <c r="F12015" s="51">
        <f t="shared" si="562"/>
        <v>8.3333333333333329E-2</v>
      </c>
      <c r="G12015" s="33">
        <f t="shared" si="563"/>
        <v>45679.083333333336</v>
      </c>
    </row>
    <row r="12016" spans="1:7" x14ac:dyDescent="0.45">
      <c r="A12016">
        <v>0</v>
      </c>
      <c r="B12016">
        <v>0</v>
      </c>
      <c r="C12016" t="s">
        <v>12447</v>
      </c>
      <c r="D12016" t="s">
        <v>12448</v>
      </c>
      <c r="E12016" s="32">
        <f t="shared" si="561"/>
        <v>45679</v>
      </c>
      <c r="F12016" s="51">
        <f t="shared" si="562"/>
        <v>0.10416666666666667</v>
      </c>
      <c r="G12016" s="33">
        <f t="shared" si="563"/>
        <v>45679.104166666664</v>
      </c>
    </row>
    <row r="12017" spans="1:7" x14ac:dyDescent="0.45">
      <c r="A12017">
        <v>0</v>
      </c>
      <c r="B12017">
        <v>0</v>
      </c>
      <c r="C12017" t="s">
        <v>12448</v>
      </c>
      <c r="D12017" t="s">
        <v>12449</v>
      </c>
      <c r="E12017" s="32">
        <f t="shared" si="561"/>
        <v>45679</v>
      </c>
      <c r="F12017" s="51">
        <f t="shared" si="562"/>
        <v>0.125</v>
      </c>
      <c r="G12017" s="33">
        <f t="shared" si="563"/>
        <v>45679.125</v>
      </c>
    </row>
    <row r="12018" spans="1:7" x14ac:dyDescent="0.45">
      <c r="A12018">
        <v>0</v>
      </c>
      <c r="B12018">
        <v>0</v>
      </c>
      <c r="C12018" t="s">
        <v>12449</v>
      </c>
      <c r="D12018" t="s">
        <v>12450</v>
      </c>
      <c r="E12018" s="32">
        <f t="shared" si="561"/>
        <v>45679</v>
      </c>
      <c r="F12018" s="51">
        <f t="shared" si="562"/>
        <v>0.14583333333333334</v>
      </c>
      <c r="G12018" s="33">
        <f t="shared" si="563"/>
        <v>45679.145833333336</v>
      </c>
    </row>
    <row r="12019" spans="1:7" x14ac:dyDescent="0.45">
      <c r="A12019">
        <v>0</v>
      </c>
      <c r="B12019">
        <v>0</v>
      </c>
      <c r="C12019" t="s">
        <v>12450</v>
      </c>
      <c r="D12019" t="s">
        <v>12451</v>
      </c>
      <c r="E12019" s="32">
        <f t="shared" si="561"/>
        <v>45679</v>
      </c>
      <c r="F12019" s="51">
        <f t="shared" si="562"/>
        <v>0.16666666666666666</v>
      </c>
      <c r="G12019" s="33">
        <f t="shared" si="563"/>
        <v>45679.166666666664</v>
      </c>
    </row>
    <row r="12020" spans="1:7" x14ac:dyDescent="0.45">
      <c r="A12020">
        <v>0</v>
      </c>
      <c r="B12020">
        <v>0</v>
      </c>
      <c r="C12020" t="s">
        <v>12451</v>
      </c>
      <c r="D12020" t="s">
        <v>12452</v>
      </c>
      <c r="E12020" s="32">
        <f t="shared" si="561"/>
        <v>45679</v>
      </c>
      <c r="F12020" s="51">
        <f t="shared" si="562"/>
        <v>0.1875</v>
      </c>
      <c r="G12020" s="33">
        <f t="shared" si="563"/>
        <v>45679.1875</v>
      </c>
    </row>
    <row r="12021" spans="1:7" x14ac:dyDescent="0.45">
      <c r="A12021">
        <v>0</v>
      </c>
      <c r="B12021">
        <v>0</v>
      </c>
      <c r="C12021" t="s">
        <v>12452</v>
      </c>
      <c r="D12021" t="s">
        <v>12453</v>
      </c>
      <c r="E12021" s="32">
        <f t="shared" si="561"/>
        <v>45679</v>
      </c>
      <c r="F12021" s="51">
        <f t="shared" si="562"/>
        <v>0.20833333333333334</v>
      </c>
      <c r="G12021" s="33">
        <f t="shared" si="563"/>
        <v>45679.208333333336</v>
      </c>
    </row>
    <row r="12022" spans="1:7" x14ac:dyDescent="0.45">
      <c r="A12022">
        <v>0</v>
      </c>
      <c r="B12022">
        <v>0</v>
      </c>
      <c r="C12022" t="s">
        <v>12453</v>
      </c>
      <c r="D12022" t="s">
        <v>12454</v>
      </c>
      <c r="E12022" s="32">
        <f t="shared" si="561"/>
        <v>45679</v>
      </c>
      <c r="F12022" s="51">
        <f t="shared" si="562"/>
        <v>0.22916666666666666</v>
      </c>
      <c r="G12022" s="33">
        <f t="shared" si="563"/>
        <v>45679.229166666664</v>
      </c>
    </row>
    <row r="12023" spans="1:7" x14ac:dyDescent="0.45">
      <c r="A12023">
        <v>0</v>
      </c>
      <c r="B12023">
        <v>0</v>
      </c>
      <c r="C12023" t="s">
        <v>12454</v>
      </c>
      <c r="D12023" t="s">
        <v>12455</v>
      </c>
      <c r="E12023" s="32">
        <f t="shared" si="561"/>
        <v>45679</v>
      </c>
      <c r="F12023" s="51">
        <f t="shared" si="562"/>
        <v>0.25</v>
      </c>
      <c r="G12023" s="33">
        <f t="shared" si="563"/>
        <v>45679.25</v>
      </c>
    </row>
    <row r="12024" spans="1:7" x14ac:dyDescent="0.45">
      <c r="A12024">
        <v>0</v>
      </c>
      <c r="B12024">
        <v>0</v>
      </c>
      <c r="C12024" t="s">
        <v>12455</v>
      </c>
      <c r="D12024" t="s">
        <v>12456</v>
      </c>
      <c r="E12024" s="32">
        <f t="shared" si="561"/>
        <v>45679</v>
      </c>
      <c r="F12024" s="51">
        <f t="shared" si="562"/>
        <v>0.27083333333333331</v>
      </c>
      <c r="G12024" s="33">
        <f t="shared" si="563"/>
        <v>45679.270833333336</v>
      </c>
    </row>
    <row r="12025" spans="1:7" x14ac:dyDescent="0.45">
      <c r="A12025">
        <v>0</v>
      </c>
      <c r="B12025">
        <v>0</v>
      </c>
      <c r="C12025" t="s">
        <v>12456</v>
      </c>
      <c r="D12025" t="s">
        <v>12457</v>
      </c>
      <c r="E12025" s="32">
        <f t="shared" si="561"/>
        <v>45679</v>
      </c>
      <c r="F12025" s="51">
        <f t="shared" si="562"/>
        <v>0.29166666666666669</v>
      </c>
      <c r="G12025" s="33">
        <f t="shared" si="563"/>
        <v>45679.291666666664</v>
      </c>
    </row>
    <row r="12026" spans="1:7" x14ac:dyDescent="0.45">
      <c r="A12026">
        <v>5.6099999999999997E-2</v>
      </c>
      <c r="B12026">
        <v>0.33</v>
      </c>
      <c r="C12026" t="s">
        <v>12457</v>
      </c>
      <c r="D12026" t="s">
        <v>12458</v>
      </c>
      <c r="E12026" s="32">
        <f t="shared" si="561"/>
        <v>45679</v>
      </c>
      <c r="F12026" s="51">
        <f t="shared" si="562"/>
        <v>0.3125</v>
      </c>
      <c r="G12026" s="33">
        <f t="shared" si="563"/>
        <v>45679.3125</v>
      </c>
    </row>
    <row r="12027" spans="1:7" x14ac:dyDescent="0.45">
      <c r="A12027">
        <v>0</v>
      </c>
      <c r="B12027">
        <v>0</v>
      </c>
      <c r="C12027" t="s">
        <v>12458</v>
      </c>
      <c r="D12027" t="s">
        <v>12459</v>
      </c>
      <c r="E12027" s="32">
        <f t="shared" si="561"/>
        <v>45679</v>
      </c>
      <c r="F12027" s="51">
        <f t="shared" si="562"/>
        <v>0.33333333333333331</v>
      </c>
      <c r="G12027" s="33">
        <f t="shared" si="563"/>
        <v>45679.333333333336</v>
      </c>
    </row>
    <row r="12028" spans="1:7" x14ac:dyDescent="0.45">
      <c r="A12028">
        <v>0</v>
      </c>
      <c r="B12028">
        <v>0</v>
      </c>
      <c r="C12028" t="s">
        <v>12459</v>
      </c>
      <c r="D12028" t="s">
        <v>12460</v>
      </c>
      <c r="E12028" s="32">
        <f t="shared" si="561"/>
        <v>45679</v>
      </c>
      <c r="F12028" s="51">
        <f t="shared" si="562"/>
        <v>0.35416666666666669</v>
      </c>
      <c r="G12028" s="33">
        <f t="shared" si="563"/>
        <v>45679.354166666664</v>
      </c>
    </row>
    <row r="12029" spans="1:7" x14ac:dyDescent="0.45">
      <c r="A12029">
        <v>0</v>
      </c>
      <c r="B12029">
        <v>0</v>
      </c>
      <c r="C12029" t="s">
        <v>12460</v>
      </c>
      <c r="D12029" t="s">
        <v>12461</v>
      </c>
      <c r="E12029" s="32">
        <f t="shared" si="561"/>
        <v>45679</v>
      </c>
      <c r="F12029" s="51">
        <f t="shared" si="562"/>
        <v>0.375</v>
      </c>
      <c r="G12029" s="33">
        <f t="shared" si="563"/>
        <v>45679.375</v>
      </c>
    </row>
    <row r="12030" spans="1:7" x14ac:dyDescent="0.45">
      <c r="A12030">
        <v>0</v>
      </c>
      <c r="B12030">
        <v>0</v>
      </c>
      <c r="C12030" t="s">
        <v>12461</v>
      </c>
      <c r="D12030" t="s">
        <v>12462</v>
      </c>
      <c r="E12030" s="32">
        <f t="shared" si="561"/>
        <v>45679</v>
      </c>
      <c r="F12030" s="51">
        <f t="shared" si="562"/>
        <v>0.39583333333333331</v>
      </c>
      <c r="G12030" s="33">
        <f t="shared" si="563"/>
        <v>45679.395833333336</v>
      </c>
    </row>
    <row r="12031" spans="1:7" x14ac:dyDescent="0.45">
      <c r="A12031">
        <v>0</v>
      </c>
      <c r="B12031">
        <v>0</v>
      </c>
      <c r="C12031" t="s">
        <v>12462</v>
      </c>
      <c r="D12031" t="s">
        <v>12463</v>
      </c>
      <c r="E12031" s="32">
        <f t="shared" si="561"/>
        <v>45679</v>
      </c>
      <c r="F12031" s="51">
        <f t="shared" si="562"/>
        <v>0.41666666666666669</v>
      </c>
      <c r="G12031" s="33">
        <f t="shared" si="563"/>
        <v>45679.416666666664</v>
      </c>
    </row>
    <row r="12032" spans="1:7" x14ac:dyDescent="0.45">
      <c r="A12032">
        <v>0</v>
      </c>
      <c r="B12032">
        <v>0</v>
      </c>
      <c r="C12032" t="s">
        <v>12463</v>
      </c>
      <c r="D12032" t="s">
        <v>12464</v>
      </c>
      <c r="E12032" s="32">
        <f t="shared" si="561"/>
        <v>45679</v>
      </c>
      <c r="F12032" s="51">
        <f t="shared" si="562"/>
        <v>0.4375</v>
      </c>
      <c r="G12032" s="33">
        <f t="shared" si="563"/>
        <v>45679.4375</v>
      </c>
    </row>
    <row r="12033" spans="1:7" x14ac:dyDescent="0.45">
      <c r="A12033">
        <v>0</v>
      </c>
      <c r="B12033">
        <v>0</v>
      </c>
      <c r="C12033" t="s">
        <v>12464</v>
      </c>
      <c r="D12033" t="s">
        <v>12465</v>
      </c>
      <c r="E12033" s="32">
        <f t="shared" si="561"/>
        <v>45679</v>
      </c>
      <c r="F12033" s="51">
        <f t="shared" si="562"/>
        <v>0.45833333333333331</v>
      </c>
      <c r="G12033" s="33">
        <f t="shared" si="563"/>
        <v>45679.458333333336</v>
      </c>
    </row>
    <row r="12034" spans="1:7" x14ac:dyDescent="0.45">
      <c r="A12034">
        <v>0</v>
      </c>
      <c r="B12034">
        <v>0</v>
      </c>
      <c r="C12034" t="s">
        <v>12465</v>
      </c>
      <c r="D12034" t="s">
        <v>12466</v>
      </c>
      <c r="E12034" s="32">
        <f t="shared" si="561"/>
        <v>45679</v>
      </c>
      <c r="F12034" s="51">
        <f t="shared" si="562"/>
        <v>0.47916666666666669</v>
      </c>
      <c r="G12034" s="33">
        <f t="shared" si="563"/>
        <v>45679.479166666664</v>
      </c>
    </row>
    <row r="12035" spans="1:7" x14ac:dyDescent="0.45">
      <c r="A12035">
        <v>0</v>
      </c>
      <c r="B12035">
        <v>0</v>
      </c>
      <c r="C12035" t="s">
        <v>12466</v>
      </c>
      <c r="D12035" t="s">
        <v>12467</v>
      </c>
      <c r="E12035" s="32">
        <f t="shared" si="561"/>
        <v>45679</v>
      </c>
      <c r="F12035" s="51">
        <f t="shared" si="562"/>
        <v>0.5</v>
      </c>
      <c r="G12035" s="33">
        <f t="shared" si="563"/>
        <v>45679.5</v>
      </c>
    </row>
    <row r="12036" spans="1:7" x14ac:dyDescent="0.45">
      <c r="A12036">
        <v>0</v>
      </c>
      <c r="B12036">
        <v>0</v>
      </c>
      <c r="C12036" t="s">
        <v>12467</v>
      </c>
      <c r="D12036" t="s">
        <v>12468</v>
      </c>
      <c r="E12036" s="32">
        <f t="shared" ref="E12036:E12099" si="564">DATE(MID(C12036,2,4),MID(C12036,7,2),MID(C12036,10,2))</f>
        <v>45679</v>
      </c>
      <c r="F12036" s="51">
        <f t="shared" ref="F12036:F12099" si="565">TIME(MID(C12036,13,2),MID(C12036,16,2),0)</f>
        <v>0.52083333333333337</v>
      </c>
      <c r="G12036" s="33">
        <f t="shared" ref="G12036:G12099" si="566">E12036+F12036</f>
        <v>45679.520833333336</v>
      </c>
    </row>
    <row r="12037" spans="1:7" x14ac:dyDescent="0.45">
      <c r="A12037">
        <v>0</v>
      </c>
      <c r="B12037">
        <v>0</v>
      </c>
      <c r="C12037" t="s">
        <v>12468</v>
      </c>
      <c r="D12037" t="s">
        <v>12469</v>
      </c>
      <c r="E12037" s="32">
        <f t="shared" si="564"/>
        <v>45679</v>
      </c>
      <c r="F12037" s="51">
        <f t="shared" si="565"/>
        <v>0.54166666666666663</v>
      </c>
      <c r="G12037" s="33">
        <f t="shared" si="566"/>
        <v>45679.541666666664</v>
      </c>
    </row>
    <row r="12038" spans="1:7" x14ac:dyDescent="0.45">
      <c r="A12038">
        <v>0</v>
      </c>
      <c r="B12038">
        <v>0</v>
      </c>
      <c r="C12038" t="s">
        <v>12469</v>
      </c>
      <c r="D12038" t="s">
        <v>12470</v>
      </c>
      <c r="E12038" s="32">
        <f t="shared" si="564"/>
        <v>45679</v>
      </c>
      <c r="F12038" s="51">
        <f t="shared" si="565"/>
        <v>0.5625</v>
      </c>
      <c r="G12038" s="33">
        <f t="shared" si="566"/>
        <v>45679.5625</v>
      </c>
    </row>
    <row r="12039" spans="1:7" x14ac:dyDescent="0.45">
      <c r="A12039">
        <v>0</v>
      </c>
      <c r="B12039">
        <v>0</v>
      </c>
      <c r="C12039" t="s">
        <v>12470</v>
      </c>
      <c r="D12039" t="s">
        <v>12471</v>
      </c>
      <c r="E12039" s="32">
        <f t="shared" si="564"/>
        <v>45679</v>
      </c>
      <c r="F12039" s="51">
        <f t="shared" si="565"/>
        <v>0.58333333333333337</v>
      </c>
      <c r="G12039" s="33">
        <f t="shared" si="566"/>
        <v>45679.583333333336</v>
      </c>
    </row>
    <row r="12040" spans="1:7" x14ac:dyDescent="0.45">
      <c r="A12040">
        <v>0</v>
      </c>
      <c r="B12040">
        <v>0</v>
      </c>
      <c r="C12040" t="s">
        <v>12471</v>
      </c>
      <c r="D12040" t="s">
        <v>12472</v>
      </c>
      <c r="E12040" s="32">
        <f t="shared" si="564"/>
        <v>45679</v>
      </c>
      <c r="F12040" s="51">
        <f t="shared" si="565"/>
        <v>0.60416666666666663</v>
      </c>
      <c r="G12040" s="33">
        <f t="shared" si="566"/>
        <v>45679.604166666664</v>
      </c>
    </row>
    <row r="12041" spans="1:7" x14ac:dyDescent="0.45">
      <c r="A12041">
        <v>0</v>
      </c>
      <c r="B12041">
        <v>0</v>
      </c>
      <c r="C12041" t="s">
        <v>12472</v>
      </c>
      <c r="D12041" t="s">
        <v>12473</v>
      </c>
      <c r="E12041" s="32">
        <f t="shared" si="564"/>
        <v>45679</v>
      </c>
      <c r="F12041" s="51">
        <f t="shared" si="565"/>
        <v>0.625</v>
      </c>
      <c r="G12041" s="33">
        <f t="shared" si="566"/>
        <v>45679.625</v>
      </c>
    </row>
    <row r="12042" spans="1:7" x14ac:dyDescent="0.45">
      <c r="A12042">
        <v>0</v>
      </c>
      <c r="B12042">
        <v>0</v>
      </c>
      <c r="C12042" t="s">
        <v>12473</v>
      </c>
      <c r="D12042" t="s">
        <v>12474</v>
      </c>
      <c r="E12042" s="32">
        <f t="shared" si="564"/>
        <v>45679</v>
      </c>
      <c r="F12042" s="51">
        <f t="shared" si="565"/>
        <v>0.64583333333333337</v>
      </c>
      <c r="G12042" s="33">
        <f t="shared" si="566"/>
        <v>45679.645833333336</v>
      </c>
    </row>
    <row r="12043" spans="1:7" x14ac:dyDescent="0.45">
      <c r="A12043">
        <v>0</v>
      </c>
      <c r="B12043">
        <v>0</v>
      </c>
      <c r="C12043" t="s">
        <v>12474</v>
      </c>
      <c r="D12043" t="s">
        <v>12475</v>
      </c>
      <c r="E12043" s="32">
        <f t="shared" si="564"/>
        <v>45679</v>
      </c>
      <c r="F12043" s="51">
        <f t="shared" si="565"/>
        <v>0.66666666666666663</v>
      </c>
      <c r="G12043" s="33">
        <f t="shared" si="566"/>
        <v>45679.666666666664</v>
      </c>
    </row>
    <row r="12044" spans="1:7" x14ac:dyDescent="0.45">
      <c r="A12044">
        <v>0</v>
      </c>
      <c r="B12044">
        <v>0</v>
      </c>
      <c r="C12044" t="s">
        <v>12475</v>
      </c>
      <c r="D12044" t="s">
        <v>12476</v>
      </c>
      <c r="E12044" s="32">
        <f t="shared" si="564"/>
        <v>45679</v>
      </c>
      <c r="F12044" s="51">
        <f t="shared" si="565"/>
        <v>0.6875</v>
      </c>
      <c r="G12044" s="33">
        <f t="shared" si="566"/>
        <v>45679.6875</v>
      </c>
    </row>
    <row r="12045" spans="1:7" x14ac:dyDescent="0.45">
      <c r="A12045">
        <v>0</v>
      </c>
      <c r="B12045">
        <v>0</v>
      </c>
      <c r="C12045" t="s">
        <v>12476</v>
      </c>
      <c r="D12045" t="s">
        <v>12477</v>
      </c>
      <c r="E12045" s="32">
        <f t="shared" si="564"/>
        <v>45679</v>
      </c>
      <c r="F12045" s="51">
        <f t="shared" si="565"/>
        <v>0.70833333333333337</v>
      </c>
      <c r="G12045" s="33">
        <f t="shared" si="566"/>
        <v>45679.708333333336</v>
      </c>
    </row>
    <row r="12046" spans="1:7" x14ac:dyDescent="0.45">
      <c r="A12046">
        <v>0</v>
      </c>
      <c r="B12046">
        <v>0</v>
      </c>
      <c r="C12046" t="s">
        <v>12477</v>
      </c>
      <c r="D12046" t="s">
        <v>12478</v>
      </c>
      <c r="E12046" s="32">
        <f t="shared" si="564"/>
        <v>45679</v>
      </c>
      <c r="F12046" s="51">
        <f t="shared" si="565"/>
        <v>0.72916666666666663</v>
      </c>
      <c r="G12046" s="33">
        <f t="shared" si="566"/>
        <v>45679.729166666664</v>
      </c>
    </row>
    <row r="12047" spans="1:7" x14ac:dyDescent="0.45">
      <c r="A12047">
        <v>0</v>
      </c>
      <c r="B12047">
        <v>0</v>
      </c>
      <c r="C12047" t="s">
        <v>12478</v>
      </c>
      <c r="D12047" t="s">
        <v>12479</v>
      </c>
      <c r="E12047" s="32">
        <f t="shared" si="564"/>
        <v>45679</v>
      </c>
      <c r="F12047" s="51">
        <f t="shared" si="565"/>
        <v>0.75</v>
      </c>
      <c r="G12047" s="33">
        <f t="shared" si="566"/>
        <v>45679.75</v>
      </c>
    </row>
    <row r="12048" spans="1:7" x14ac:dyDescent="0.45">
      <c r="A12048">
        <v>0</v>
      </c>
      <c r="B12048">
        <v>0</v>
      </c>
      <c r="C12048" t="s">
        <v>12479</v>
      </c>
      <c r="D12048" t="s">
        <v>12480</v>
      </c>
      <c r="E12048" s="32">
        <f t="shared" si="564"/>
        <v>45679</v>
      </c>
      <c r="F12048" s="51">
        <f t="shared" si="565"/>
        <v>0.77083333333333337</v>
      </c>
      <c r="G12048" s="33">
        <f t="shared" si="566"/>
        <v>45679.770833333336</v>
      </c>
    </row>
    <row r="12049" spans="1:7" x14ac:dyDescent="0.45">
      <c r="A12049">
        <v>0</v>
      </c>
      <c r="B12049">
        <v>0</v>
      </c>
      <c r="C12049" t="s">
        <v>12480</v>
      </c>
      <c r="D12049" t="s">
        <v>12481</v>
      </c>
      <c r="E12049" s="32">
        <f t="shared" si="564"/>
        <v>45679</v>
      </c>
      <c r="F12049" s="51">
        <f t="shared" si="565"/>
        <v>0.79166666666666663</v>
      </c>
      <c r="G12049" s="33">
        <f t="shared" si="566"/>
        <v>45679.791666666664</v>
      </c>
    </row>
    <row r="12050" spans="1:7" x14ac:dyDescent="0.45">
      <c r="A12050">
        <v>0</v>
      </c>
      <c r="B12050">
        <v>0</v>
      </c>
      <c r="C12050" t="s">
        <v>12481</v>
      </c>
      <c r="D12050" t="s">
        <v>12482</v>
      </c>
      <c r="E12050" s="32">
        <f t="shared" si="564"/>
        <v>45679</v>
      </c>
      <c r="F12050" s="51">
        <f t="shared" si="565"/>
        <v>0.8125</v>
      </c>
      <c r="G12050" s="33">
        <f t="shared" si="566"/>
        <v>45679.8125</v>
      </c>
    </row>
    <row r="12051" spans="1:7" x14ac:dyDescent="0.45">
      <c r="A12051">
        <v>0</v>
      </c>
      <c r="B12051">
        <v>0</v>
      </c>
      <c r="C12051" t="s">
        <v>12482</v>
      </c>
      <c r="D12051" t="s">
        <v>12483</v>
      </c>
      <c r="E12051" s="32">
        <f t="shared" si="564"/>
        <v>45679</v>
      </c>
      <c r="F12051" s="51">
        <f t="shared" si="565"/>
        <v>0.83333333333333337</v>
      </c>
      <c r="G12051" s="33">
        <f t="shared" si="566"/>
        <v>45679.833333333336</v>
      </c>
    </row>
    <row r="12052" spans="1:7" x14ac:dyDescent="0.45">
      <c r="A12052">
        <v>0</v>
      </c>
      <c r="B12052">
        <v>0</v>
      </c>
      <c r="C12052" t="s">
        <v>12483</v>
      </c>
      <c r="D12052" t="s">
        <v>12484</v>
      </c>
      <c r="E12052" s="32">
        <f t="shared" si="564"/>
        <v>45679</v>
      </c>
      <c r="F12052" s="51">
        <f t="shared" si="565"/>
        <v>0.85416666666666663</v>
      </c>
      <c r="G12052" s="33">
        <f t="shared" si="566"/>
        <v>45679.854166666664</v>
      </c>
    </row>
    <row r="12053" spans="1:7" x14ac:dyDescent="0.45">
      <c r="A12053">
        <v>0</v>
      </c>
      <c r="B12053">
        <v>0</v>
      </c>
      <c r="C12053" t="s">
        <v>12484</v>
      </c>
      <c r="D12053" t="s">
        <v>12485</v>
      </c>
      <c r="E12053" s="32">
        <f t="shared" si="564"/>
        <v>45679</v>
      </c>
      <c r="F12053" s="51">
        <f t="shared" si="565"/>
        <v>0.875</v>
      </c>
      <c r="G12053" s="33">
        <f t="shared" si="566"/>
        <v>45679.875</v>
      </c>
    </row>
    <row r="12054" spans="1:7" x14ac:dyDescent="0.45">
      <c r="A12054">
        <v>0</v>
      </c>
      <c r="B12054">
        <v>0</v>
      </c>
      <c r="C12054" t="s">
        <v>12485</v>
      </c>
      <c r="D12054" t="s">
        <v>12486</v>
      </c>
      <c r="E12054" s="32">
        <f t="shared" si="564"/>
        <v>45679</v>
      </c>
      <c r="F12054" s="51">
        <f t="shared" si="565"/>
        <v>0.89583333333333337</v>
      </c>
      <c r="G12054" s="33">
        <f t="shared" si="566"/>
        <v>45679.895833333336</v>
      </c>
    </row>
    <row r="12055" spans="1:7" x14ac:dyDescent="0.45">
      <c r="A12055">
        <v>0</v>
      </c>
      <c r="B12055">
        <v>0</v>
      </c>
      <c r="C12055" t="s">
        <v>12486</v>
      </c>
      <c r="D12055" t="s">
        <v>12487</v>
      </c>
      <c r="E12055" s="32">
        <f t="shared" si="564"/>
        <v>45679</v>
      </c>
      <c r="F12055" s="51">
        <f t="shared" si="565"/>
        <v>0.91666666666666663</v>
      </c>
      <c r="G12055" s="33">
        <f t="shared" si="566"/>
        <v>45679.916666666664</v>
      </c>
    </row>
    <row r="12056" spans="1:7" x14ac:dyDescent="0.45">
      <c r="A12056">
        <v>0</v>
      </c>
      <c r="B12056">
        <v>0</v>
      </c>
      <c r="C12056" t="s">
        <v>12487</v>
      </c>
      <c r="D12056" t="s">
        <v>12488</v>
      </c>
      <c r="E12056" s="32">
        <f t="shared" si="564"/>
        <v>45679</v>
      </c>
      <c r="F12056" s="51">
        <f t="shared" si="565"/>
        <v>0.9375</v>
      </c>
      <c r="G12056" s="33">
        <f t="shared" si="566"/>
        <v>45679.9375</v>
      </c>
    </row>
    <row r="12057" spans="1:7" x14ac:dyDescent="0.45">
      <c r="A12057">
        <v>0</v>
      </c>
      <c r="B12057">
        <v>0</v>
      </c>
      <c r="C12057" t="s">
        <v>12488</v>
      </c>
      <c r="D12057" t="s">
        <v>12489</v>
      </c>
      <c r="E12057" s="32">
        <f t="shared" si="564"/>
        <v>45679</v>
      </c>
      <c r="F12057" s="51">
        <f t="shared" si="565"/>
        <v>0.95833333333333337</v>
      </c>
      <c r="G12057" s="33">
        <f t="shared" si="566"/>
        <v>45679.958333333336</v>
      </c>
    </row>
    <row r="12058" spans="1:7" x14ac:dyDescent="0.45">
      <c r="A12058">
        <v>0</v>
      </c>
      <c r="B12058">
        <v>0</v>
      </c>
      <c r="C12058" t="s">
        <v>12489</v>
      </c>
      <c r="D12058" t="s">
        <v>12490</v>
      </c>
      <c r="E12058" s="32">
        <f t="shared" si="564"/>
        <v>45679</v>
      </c>
      <c r="F12058" s="51">
        <f t="shared" si="565"/>
        <v>0.97916666666666663</v>
      </c>
      <c r="G12058" s="33">
        <f t="shared" si="566"/>
        <v>45679.979166666664</v>
      </c>
    </row>
    <row r="12059" spans="1:7" x14ac:dyDescent="0.45">
      <c r="A12059">
        <v>0</v>
      </c>
      <c r="B12059">
        <v>0</v>
      </c>
      <c r="C12059" t="s">
        <v>12490</v>
      </c>
      <c r="D12059" t="s">
        <v>12491</v>
      </c>
      <c r="E12059" s="32">
        <f t="shared" si="564"/>
        <v>45680</v>
      </c>
      <c r="F12059" s="51">
        <f t="shared" si="565"/>
        <v>0</v>
      </c>
      <c r="G12059" s="33">
        <f t="shared" si="566"/>
        <v>45680</v>
      </c>
    </row>
    <row r="12060" spans="1:7" x14ac:dyDescent="0.45">
      <c r="A12060">
        <v>0</v>
      </c>
      <c r="B12060">
        <v>0</v>
      </c>
      <c r="C12060" t="s">
        <v>12491</v>
      </c>
      <c r="D12060" t="s">
        <v>12492</v>
      </c>
      <c r="E12060" s="32">
        <f t="shared" si="564"/>
        <v>45680</v>
      </c>
      <c r="F12060" s="51">
        <f t="shared" si="565"/>
        <v>2.0833333333333332E-2</v>
      </c>
      <c r="G12060" s="33">
        <f t="shared" si="566"/>
        <v>45680.020833333336</v>
      </c>
    </row>
    <row r="12061" spans="1:7" x14ac:dyDescent="0.45">
      <c r="A12061">
        <v>0</v>
      </c>
      <c r="B12061">
        <v>0</v>
      </c>
      <c r="C12061" t="s">
        <v>12492</v>
      </c>
      <c r="D12061" t="s">
        <v>12493</v>
      </c>
      <c r="E12061" s="32">
        <f t="shared" si="564"/>
        <v>45680</v>
      </c>
      <c r="F12061" s="51">
        <f t="shared" si="565"/>
        <v>4.1666666666666664E-2</v>
      </c>
      <c r="G12061" s="33">
        <f t="shared" si="566"/>
        <v>45680.041666666664</v>
      </c>
    </row>
    <row r="12062" spans="1:7" x14ac:dyDescent="0.45">
      <c r="A12062">
        <v>0</v>
      </c>
      <c r="B12062">
        <v>0</v>
      </c>
      <c r="C12062" t="s">
        <v>12493</v>
      </c>
      <c r="D12062" t="s">
        <v>12494</v>
      </c>
      <c r="E12062" s="32">
        <f t="shared" si="564"/>
        <v>45680</v>
      </c>
      <c r="F12062" s="51">
        <f t="shared" si="565"/>
        <v>6.25E-2</v>
      </c>
      <c r="G12062" s="33">
        <f t="shared" si="566"/>
        <v>45680.0625</v>
      </c>
    </row>
    <row r="12063" spans="1:7" x14ac:dyDescent="0.45">
      <c r="A12063">
        <v>0</v>
      </c>
      <c r="B12063">
        <v>0</v>
      </c>
      <c r="C12063" t="s">
        <v>12494</v>
      </c>
      <c r="D12063" t="s">
        <v>12495</v>
      </c>
      <c r="E12063" s="32">
        <f t="shared" si="564"/>
        <v>45680</v>
      </c>
      <c r="F12063" s="51">
        <f t="shared" si="565"/>
        <v>8.3333333333333329E-2</v>
      </c>
      <c r="G12063" s="33">
        <f t="shared" si="566"/>
        <v>45680.083333333336</v>
      </c>
    </row>
    <row r="12064" spans="1:7" x14ac:dyDescent="0.45">
      <c r="A12064">
        <v>0</v>
      </c>
      <c r="B12064">
        <v>0</v>
      </c>
      <c r="C12064" t="s">
        <v>12495</v>
      </c>
      <c r="D12064" t="s">
        <v>12496</v>
      </c>
      <c r="E12064" s="32">
        <f t="shared" si="564"/>
        <v>45680</v>
      </c>
      <c r="F12064" s="51">
        <f t="shared" si="565"/>
        <v>0.10416666666666667</v>
      </c>
      <c r="G12064" s="33">
        <f t="shared" si="566"/>
        <v>45680.104166666664</v>
      </c>
    </row>
    <row r="12065" spans="1:7" x14ac:dyDescent="0.45">
      <c r="A12065">
        <v>0</v>
      </c>
      <c r="B12065">
        <v>0</v>
      </c>
      <c r="C12065" t="s">
        <v>12496</v>
      </c>
      <c r="D12065" t="s">
        <v>12497</v>
      </c>
      <c r="E12065" s="32">
        <f t="shared" si="564"/>
        <v>45680</v>
      </c>
      <c r="F12065" s="51">
        <f t="shared" si="565"/>
        <v>0.125</v>
      </c>
      <c r="G12065" s="33">
        <f t="shared" si="566"/>
        <v>45680.125</v>
      </c>
    </row>
    <row r="12066" spans="1:7" x14ac:dyDescent="0.45">
      <c r="A12066">
        <v>0</v>
      </c>
      <c r="B12066">
        <v>0</v>
      </c>
      <c r="C12066" t="s">
        <v>12497</v>
      </c>
      <c r="D12066" t="s">
        <v>12498</v>
      </c>
      <c r="E12066" s="32">
        <f t="shared" si="564"/>
        <v>45680</v>
      </c>
      <c r="F12066" s="51">
        <f t="shared" si="565"/>
        <v>0.14583333333333334</v>
      </c>
      <c r="G12066" s="33">
        <f t="shared" si="566"/>
        <v>45680.145833333336</v>
      </c>
    </row>
    <row r="12067" spans="1:7" x14ac:dyDescent="0.45">
      <c r="A12067">
        <v>0</v>
      </c>
      <c r="B12067">
        <v>0</v>
      </c>
      <c r="C12067" t="s">
        <v>12498</v>
      </c>
      <c r="D12067" t="s">
        <v>12499</v>
      </c>
      <c r="E12067" s="32">
        <f t="shared" si="564"/>
        <v>45680</v>
      </c>
      <c r="F12067" s="51">
        <f t="shared" si="565"/>
        <v>0.16666666666666666</v>
      </c>
      <c r="G12067" s="33">
        <f t="shared" si="566"/>
        <v>45680.166666666664</v>
      </c>
    </row>
    <row r="12068" spans="1:7" x14ac:dyDescent="0.45">
      <c r="A12068">
        <v>0</v>
      </c>
      <c r="B12068">
        <v>0</v>
      </c>
      <c r="C12068" t="s">
        <v>12499</v>
      </c>
      <c r="D12068" t="s">
        <v>12500</v>
      </c>
      <c r="E12068" s="32">
        <f t="shared" si="564"/>
        <v>45680</v>
      </c>
      <c r="F12068" s="51">
        <f t="shared" si="565"/>
        <v>0.1875</v>
      </c>
      <c r="G12068" s="33">
        <f t="shared" si="566"/>
        <v>45680.1875</v>
      </c>
    </row>
    <row r="12069" spans="1:7" x14ac:dyDescent="0.45">
      <c r="A12069">
        <v>0</v>
      </c>
      <c r="B12069">
        <v>0</v>
      </c>
      <c r="C12069" t="s">
        <v>12500</v>
      </c>
      <c r="D12069" t="s">
        <v>12501</v>
      </c>
      <c r="E12069" s="32">
        <f t="shared" si="564"/>
        <v>45680</v>
      </c>
      <c r="F12069" s="51">
        <f t="shared" si="565"/>
        <v>0.20833333333333334</v>
      </c>
      <c r="G12069" s="33">
        <f t="shared" si="566"/>
        <v>45680.208333333336</v>
      </c>
    </row>
    <row r="12070" spans="1:7" x14ac:dyDescent="0.45">
      <c r="A12070">
        <v>0</v>
      </c>
      <c r="B12070">
        <v>0</v>
      </c>
      <c r="C12070" t="s">
        <v>12501</v>
      </c>
      <c r="D12070" t="s">
        <v>12502</v>
      </c>
      <c r="E12070" s="32">
        <f t="shared" si="564"/>
        <v>45680</v>
      </c>
      <c r="F12070" s="51">
        <f t="shared" si="565"/>
        <v>0.22916666666666666</v>
      </c>
      <c r="G12070" s="33">
        <f t="shared" si="566"/>
        <v>45680.229166666664</v>
      </c>
    </row>
    <row r="12071" spans="1:7" x14ac:dyDescent="0.45">
      <c r="A12071">
        <v>0</v>
      </c>
      <c r="B12071">
        <v>0</v>
      </c>
      <c r="C12071" t="s">
        <v>12502</v>
      </c>
      <c r="D12071" t="s">
        <v>12503</v>
      </c>
      <c r="E12071" s="32">
        <f t="shared" si="564"/>
        <v>45680</v>
      </c>
      <c r="F12071" s="51">
        <f t="shared" si="565"/>
        <v>0.25</v>
      </c>
      <c r="G12071" s="33">
        <f t="shared" si="566"/>
        <v>45680.25</v>
      </c>
    </row>
    <row r="12072" spans="1:7" x14ac:dyDescent="0.45">
      <c r="A12072">
        <v>0</v>
      </c>
      <c r="B12072">
        <v>0</v>
      </c>
      <c r="C12072" t="s">
        <v>12503</v>
      </c>
      <c r="D12072" t="s">
        <v>12504</v>
      </c>
      <c r="E12072" s="32">
        <f t="shared" si="564"/>
        <v>45680</v>
      </c>
      <c r="F12072" s="51">
        <f t="shared" si="565"/>
        <v>0.27083333333333331</v>
      </c>
      <c r="G12072" s="33">
        <f t="shared" si="566"/>
        <v>45680.270833333336</v>
      </c>
    </row>
    <row r="12073" spans="1:7" x14ac:dyDescent="0.45">
      <c r="A12073">
        <v>0</v>
      </c>
      <c r="B12073">
        <v>0</v>
      </c>
      <c r="C12073" t="s">
        <v>12504</v>
      </c>
      <c r="D12073" t="s">
        <v>12505</v>
      </c>
      <c r="E12073" s="32">
        <f t="shared" si="564"/>
        <v>45680</v>
      </c>
      <c r="F12073" s="51">
        <f t="shared" si="565"/>
        <v>0.29166666666666669</v>
      </c>
      <c r="G12073" s="33">
        <f t="shared" si="566"/>
        <v>45680.291666666664</v>
      </c>
    </row>
    <row r="12074" spans="1:7" x14ac:dyDescent="0.45">
      <c r="A12074">
        <v>0</v>
      </c>
      <c r="B12074">
        <v>0</v>
      </c>
      <c r="C12074" t="s">
        <v>12505</v>
      </c>
      <c r="D12074" t="s">
        <v>12506</v>
      </c>
      <c r="E12074" s="32">
        <f t="shared" si="564"/>
        <v>45680</v>
      </c>
      <c r="F12074" s="51">
        <f t="shared" si="565"/>
        <v>0.3125</v>
      </c>
      <c r="G12074" s="33">
        <f t="shared" si="566"/>
        <v>45680.3125</v>
      </c>
    </row>
    <row r="12075" spans="1:7" x14ac:dyDescent="0.45">
      <c r="A12075">
        <v>5.8010999999999999</v>
      </c>
      <c r="B12075">
        <v>34.61</v>
      </c>
      <c r="C12075" t="s">
        <v>12506</v>
      </c>
      <c r="D12075" t="s">
        <v>12507</v>
      </c>
      <c r="E12075" s="32">
        <f t="shared" si="564"/>
        <v>45680</v>
      </c>
      <c r="F12075" s="51">
        <f t="shared" si="565"/>
        <v>0.33333333333333331</v>
      </c>
      <c r="G12075" s="33">
        <f t="shared" si="566"/>
        <v>45680.333333333336</v>
      </c>
    </row>
    <row r="12076" spans="1:7" x14ac:dyDescent="0.45">
      <c r="A12076">
        <v>3.0184000000000002</v>
      </c>
      <c r="B12076">
        <v>18.010000000000002</v>
      </c>
      <c r="C12076" t="s">
        <v>12507</v>
      </c>
      <c r="D12076" t="s">
        <v>12508</v>
      </c>
      <c r="E12076" s="32">
        <f t="shared" si="564"/>
        <v>45680</v>
      </c>
      <c r="F12076" s="51">
        <f t="shared" si="565"/>
        <v>0.35416666666666669</v>
      </c>
      <c r="G12076" s="33">
        <f t="shared" si="566"/>
        <v>45680.354166666664</v>
      </c>
    </row>
    <row r="12077" spans="1:7" x14ac:dyDescent="0.45">
      <c r="A12077">
        <v>1.9523999999999999</v>
      </c>
      <c r="B12077">
        <v>11.65</v>
      </c>
      <c r="C12077" t="s">
        <v>12508</v>
      </c>
      <c r="D12077" t="s">
        <v>12509</v>
      </c>
      <c r="E12077" s="32">
        <f t="shared" si="564"/>
        <v>45680</v>
      </c>
      <c r="F12077" s="51">
        <f t="shared" si="565"/>
        <v>0.375</v>
      </c>
      <c r="G12077" s="33">
        <f t="shared" si="566"/>
        <v>45680.375</v>
      </c>
    </row>
    <row r="12078" spans="1:7" x14ac:dyDescent="0.45">
      <c r="A12078">
        <v>2.0870000000000002</v>
      </c>
      <c r="B12078">
        <v>12.45</v>
      </c>
      <c r="C12078" t="s">
        <v>12509</v>
      </c>
      <c r="D12078" t="s">
        <v>12510</v>
      </c>
      <c r="E12078" s="32">
        <f t="shared" si="564"/>
        <v>45680</v>
      </c>
      <c r="F12078" s="51">
        <f t="shared" si="565"/>
        <v>0.39583333333333331</v>
      </c>
      <c r="G12078" s="33">
        <f t="shared" si="566"/>
        <v>45680.395833333336</v>
      </c>
    </row>
    <row r="12079" spans="1:7" x14ac:dyDescent="0.45">
      <c r="A12079">
        <v>1.7504</v>
      </c>
      <c r="B12079">
        <v>10.44</v>
      </c>
      <c r="C12079" t="s">
        <v>12510</v>
      </c>
      <c r="D12079" t="s">
        <v>12511</v>
      </c>
      <c r="E12079" s="32">
        <f t="shared" si="564"/>
        <v>45680</v>
      </c>
      <c r="F12079" s="51">
        <f t="shared" si="565"/>
        <v>0.41666666666666669</v>
      </c>
      <c r="G12079" s="33">
        <f t="shared" si="566"/>
        <v>45680.416666666664</v>
      </c>
    </row>
    <row r="12080" spans="1:7" x14ac:dyDescent="0.45">
      <c r="A12080">
        <v>1.7728999999999999</v>
      </c>
      <c r="B12080">
        <v>10.58</v>
      </c>
      <c r="C12080" t="s">
        <v>12511</v>
      </c>
      <c r="D12080" t="s">
        <v>12512</v>
      </c>
      <c r="E12080" s="32">
        <f t="shared" si="564"/>
        <v>45680</v>
      </c>
      <c r="F12080" s="51">
        <f t="shared" si="565"/>
        <v>0.4375</v>
      </c>
      <c r="G12080" s="33">
        <f t="shared" si="566"/>
        <v>45680.4375</v>
      </c>
    </row>
    <row r="12081" spans="1:7" x14ac:dyDescent="0.45">
      <c r="A12081">
        <v>2.3001999999999998</v>
      </c>
      <c r="B12081">
        <v>13.72</v>
      </c>
      <c r="C12081" t="s">
        <v>12512</v>
      </c>
      <c r="D12081" t="s">
        <v>12513</v>
      </c>
      <c r="E12081" s="32">
        <f t="shared" si="564"/>
        <v>45680</v>
      </c>
      <c r="F12081" s="51">
        <f t="shared" si="565"/>
        <v>0.45833333333333331</v>
      </c>
      <c r="G12081" s="33">
        <f t="shared" si="566"/>
        <v>45680.458333333336</v>
      </c>
    </row>
    <row r="12082" spans="1:7" x14ac:dyDescent="0.45">
      <c r="A12082">
        <v>1.8065</v>
      </c>
      <c r="B12082">
        <v>10.78</v>
      </c>
      <c r="C12082" t="s">
        <v>12513</v>
      </c>
      <c r="D12082" t="s">
        <v>12514</v>
      </c>
      <c r="E12082" s="32">
        <f t="shared" si="564"/>
        <v>45680</v>
      </c>
      <c r="F12082" s="51">
        <f t="shared" si="565"/>
        <v>0.47916666666666669</v>
      </c>
      <c r="G12082" s="33">
        <f t="shared" si="566"/>
        <v>45680.479166666664</v>
      </c>
    </row>
    <row r="12083" spans="1:7" x14ac:dyDescent="0.45">
      <c r="A12083">
        <v>1.1669</v>
      </c>
      <c r="B12083">
        <v>6.96</v>
      </c>
      <c r="C12083" t="s">
        <v>12514</v>
      </c>
      <c r="D12083" t="s">
        <v>12515</v>
      </c>
      <c r="E12083" s="32">
        <f t="shared" si="564"/>
        <v>45680</v>
      </c>
      <c r="F12083" s="51">
        <f t="shared" si="565"/>
        <v>0.5</v>
      </c>
      <c r="G12083" s="33">
        <f t="shared" si="566"/>
        <v>45680.5</v>
      </c>
    </row>
    <row r="12084" spans="1:7" x14ac:dyDescent="0.45">
      <c r="A12084">
        <v>1.3465</v>
      </c>
      <c r="B12084">
        <v>8.0299999999999994</v>
      </c>
      <c r="C12084" t="s">
        <v>12515</v>
      </c>
      <c r="D12084" t="s">
        <v>12516</v>
      </c>
      <c r="E12084" s="32">
        <f t="shared" si="564"/>
        <v>45680</v>
      </c>
      <c r="F12084" s="51">
        <f t="shared" si="565"/>
        <v>0.52083333333333337</v>
      </c>
      <c r="G12084" s="33">
        <f t="shared" si="566"/>
        <v>45680.520833333336</v>
      </c>
    </row>
    <row r="12085" spans="1:7" x14ac:dyDescent="0.45">
      <c r="A12085">
        <v>2.3338999999999999</v>
      </c>
      <c r="B12085">
        <v>13.92</v>
      </c>
      <c r="C12085" t="s">
        <v>12516</v>
      </c>
      <c r="D12085" t="s">
        <v>12517</v>
      </c>
      <c r="E12085" s="32">
        <f t="shared" si="564"/>
        <v>45680</v>
      </c>
      <c r="F12085" s="51">
        <f t="shared" si="565"/>
        <v>0.54166666666666663</v>
      </c>
      <c r="G12085" s="33">
        <f t="shared" si="566"/>
        <v>45680.541666666664</v>
      </c>
    </row>
    <row r="12086" spans="1:7" x14ac:dyDescent="0.45">
      <c r="A12086">
        <v>1.2118</v>
      </c>
      <c r="B12086">
        <v>7.23</v>
      </c>
      <c r="C12086" t="s">
        <v>12517</v>
      </c>
      <c r="D12086" t="s">
        <v>12518</v>
      </c>
      <c r="E12086" s="32">
        <f t="shared" si="564"/>
        <v>45680</v>
      </c>
      <c r="F12086" s="51">
        <f t="shared" si="565"/>
        <v>0.5625</v>
      </c>
      <c r="G12086" s="33">
        <f t="shared" si="566"/>
        <v>45680.5625</v>
      </c>
    </row>
    <row r="12087" spans="1:7" x14ac:dyDescent="0.45">
      <c r="A12087">
        <v>1.1108</v>
      </c>
      <c r="B12087">
        <v>6.63</v>
      </c>
      <c r="C12087" t="s">
        <v>12518</v>
      </c>
      <c r="D12087" t="s">
        <v>12519</v>
      </c>
      <c r="E12087" s="32">
        <f t="shared" si="564"/>
        <v>45680</v>
      </c>
      <c r="F12087" s="51">
        <f t="shared" si="565"/>
        <v>0.58333333333333337</v>
      </c>
      <c r="G12087" s="33">
        <f t="shared" si="566"/>
        <v>45680.583333333336</v>
      </c>
    </row>
    <row r="12088" spans="1:7" x14ac:dyDescent="0.45">
      <c r="A12088">
        <v>0.99860000000000004</v>
      </c>
      <c r="B12088">
        <v>5.96</v>
      </c>
      <c r="C12088" t="s">
        <v>12519</v>
      </c>
      <c r="D12088" t="s">
        <v>12520</v>
      </c>
      <c r="E12088" s="32">
        <f t="shared" si="564"/>
        <v>45680</v>
      </c>
      <c r="F12088" s="51">
        <f t="shared" si="565"/>
        <v>0.60416666666666663</v>
      </c>
      <c r="G12088" s="33">
        <f t="shared" si="566"/>
        <v>45680.604166666664</v>
      </c>
    </row>
    <row r="12089" spans="1:7" x14ac:dyDescent="0.45">
      <c r="A12089">
        <v>1.0323</v>
      </c>
      <c r="B12089">
        <v>6.16</v>
      </c>
      <c r="C12089" t="s">
        <v>12520</v>
      </c>
      <c r="D12089" t="s">
        <v>12521</v>
      </c>
      <c r="E12089" s="32">
        <f t="shared" si="564"/>
        <v>45680</v>
      </c>
      <c r="F12089" s="51">
        <f t="shared" si="565"/>
        <v>0.625</v>
      </c>
      <c r="G12089" s="33">
        <f t="shared" si="566"/>
        <v>45680.625</v>
      </c>
    </row>
    <row r="12090" spans="1:7" x14ac:dyDescent="0.45">
      <c r="A12090">
        <v>1.1781999999999999</v>
      </c>
      <c r="B12090">
        <v>7.03</v>
      </c>
      <c r="C12090" t="s">
        <v>12521</v>
      </c>
      <c r="D12090" t="s">
        <v>12522</v>
      </c>
      <c r="E12090" s="32">
        <f t="shared" si="564"/>
        <v>45680</v>
      </c>
      <c r="F12090" s="51">
        <f t="shared" si="565"/>
        <v>0.64583333333333337</v>
      </c>
      <c r="G12090" s="33">
        <f t="shared" si="566"/>
        <v>45680.645833333336</v>
      </c>
    </row>
    <row r="12091" spans="1:7" x14ac:dyDescent="0.45">
      <c r="A12091">
        <v>1.1221000000000001</v>
      </c>
      <c r="B12091">
        <v>6.69</v>
      </c>
      <c r="C12091" t="s">
        <v>12522</v>
      </c>
      <c r="D12091" t="s">
        <v>12523</v>
      </c>
      <c r="E12091" s="32">
        <f t="shared" si="564"/>
        <v>45680</v>
      </c>
      <c r="F12091" s="51">
        <f t="shared" si="565"/>
        <v>0.66666666666666663</v>
      </c>
      <c r="G12091" s="33">
        <f t="shared" si="566"/>
        <v>45680.666666666664</v>
      </c>
    </row>
    <row r="12092" spans="1:7" x14ac:dyDescent="0.45">
      <c r="A12092">
        <v>0.95379999999999998</v>
      </c>
      <c r="B12092">
        <v>5.69</v>
      </c>
      <c r="C12092" t="s">
        <v>12523</v>
      </c>
      <c r="D12092" t="s">
        <v>12524</v>
      </c>
      <c r="E12092" s="32">
        <f t="shared" si="564"/>
        <v>45680</v>
      </c>
      <c r="F12092" s="51">
        <f t="shared" si="565"/>
        <v>0.6875</v>
      </c>
      <c r="G12092" s="33">
        <f t="shared" si="566"/>
        <v>45680.6875</v>
      </c>
    </row>
    <row r="12093" spans="1:7" x14ac:dyDescent="0.45">
      <c r="A12093">
        <v>1.0435000000000001</v>
      </c>
      <c r="B12093">
        <v>6.23</v>
      </c>
      <c r="C12093" t="s">
        <v>12524</v>
      </c>
      <c r="D12093" t="s">
        <v>12525</v>
      </c>
      <c r="E12093" s="32">
        <f t="shared" si="564"/>
        <v>45680</v>
      </c>
      <c r="F12093" s="51">
        <f t="shared" si="565"/>
        <v>0.70833333333333337</v>
      </c>
      <c r="G12093" s="33">
        <f t="shared" si="566"/>
        <v>45680.708333333336</v>
      </c>
    </row>
    <row r="12094" spans="1:7" x14ac:dyDescent="0.45">
      <c r="A12094">
        <v>1.1781999999999999</v>
      </c>
      <c r="B12094">
        <v>7.03</v>
      </c>
      <c r="C12094" t="s">
        <v>12525</v>
      </c>
      <c r="D12094" t="s">
        <v>12526</v>
      </c>
      <c r="E12094" s="32">
        <f t="shared" si="564"/>
        <v>45680</v>
      </c>
      <c r="F12094" s="51">
        <f t="shared" si="565"/>
        <v>0.72916666666666663</v>
      </c>
      <c r="G12094" s="33">
        <f t="shared" si="566"/>
        <v>45680.729166666664</v>
      </c>
    </row>
    <row r="12095" spans="1:7" x14ac:dyDescent="0.45">
      <c r="A12095">
        <v>0.8528</v>
      </c>
      <c r="B12095">
        <v>5.09</v>
      </c>
      <c r="C12095" t="s">
        <v>12526</v>
      </c>
      <c r="D12095" t="s">
        <v>12527</v>
      </c>
      <c r="E12095" s="32">
        <f t="shared" si="564"/>
        <v>45680</v>
      </c>
      <c r="F12095" s="51">
        <f t="shared" si="565"/>
        <v>0.75</v>
      </c>
      <c r="G12095" s="33">
        <f t="shared" si="566"/>
        <v>45680.75</v>
      </c>
    </row>
    <row r="12096" spans="1:7" x14ac:dyDescent="0.45">
      <c r="A12096">
        <v>1.0099</v>
      </c>
      <c r="B12096">
        <v>6.02</v>
      </c>
      <c r="C12096" t="s">
        <v>12527</v>
      </c>
      <c r="D12096" t="s">
        <v>12528</v>
      </c>
      <c r="E12096" s="32">
        <f t="shared" si="564"/>
        <v>45680</v>
      </c>
      <c r="F12096" s="51">
        <f t="shared" si="565"/>
        <v>0.77083333333333337</v>
      </c>
      <c r="G12096" s="33">
        <f t="shared" si="566"/>
        <v>45680.770833333336</v>
      </c>
    </row>
    <row r="12097" spans="1:7" x14ac:dyDescent="0.45">
      <c r="A12097">
        <v>1.0995999999999999</v>
      </c>
      <c r="B12097">
        <v>6.56</v>
      </c>
      <c r="C12097" t="s">
        <v>12528</v>
      </c>
      <c r="D12097" t="s">
        <v>12529</v>
      </c>
      <c r="E12097" s="32">
        <f t="shared" si="564"/>
        <v>45680</v>
      </c>
      <c r="F12097" s="51">
        <f t="shared" si="565"/>
        <v>0.79166666666666663</v>
      </c>
      <c r="G12097" s="33">
        <f t="shared" si="566"/>
        <v>45680.791666666664</v>
      </c>
    </row>
    <row r="12098" spans="1:7" x14ac:dyDescent="0.45">
      <c r="A12098">
        <v>0.99860000000000004</v>
      </c>
      <c r="B12098">
        <v>5.96</v>
      </c>
      <c r="C12098" t="s">
        <v>12529</v>
      </c>
      <c r="D12098" t="s">
        <v>12530</v>
      </c>
      <c r="E12098" s="32">
        <f t="shared" si="564"/>
        <v>45680</v>
      </c>
      <c r="F12098" s="51">
        <f t="shared" si="565"/>
        <v>0.8125</v>
      </c>
      <c r="G12098" s="33">
        <f t="shared" si="566"/>
        <v>45680.8125</v>
      </c>
    </row>
    <row r="12099" spans="1:7" x14ac:dyDescent="0.45">
      <c r="A12099">
        <v>0.96499999999999997</v>
      </c>
      <c r="B12099">
        <v>5.76</v>
      </c>
      <c r="C12099" t="s">
        <v>12530</v>
      </c>
      <c r="D12099" t="s">
        <v>12531</v>
      </c>
      <c r="E12099" s="32">
        <f t="shared" si="564"/>
        <v>45680</v>
      </c>
      <c r="F12099" s="51">
        <f t="shared" si="565"/>
        <v>0.83333333333333337</v>
      </c>
      <c r="G12099" s="33">
        <f t="shared" si="566"/>
        <v>45680.833333333336</v>
      </c>
    </row>
    <row r="12100" spans="1:7" x14ac:dyDescent="0.45">
      <c r="A12100">
        <v>0.90890000000000004</v>
      </c>
      <c r="B12100">
        <v>5.42</v>
      </c>
      <c r="C12100" t="s">
        <v>12531</v>
      </c>
      <c r="D12100" t="s">
        <v>12532</v>
      </c>
      <c r="E12100" s="32">
        <f t="shared" ref="E12100:E12163" si="567">DATE(MID(C12100,2,4),MID(C12100,7,2),MID(C12100,10,2))</f>
        <v>45680</v>
      </c>
      <c r="F12100" s="51">
        <f t="shared" ref="F12100:F12163" si="568">TIME(MID(C12100,13,2),MID(C12100,16,2),0)</f>
        <v>0.85416666666666663</v>
      </c>
      <c r="G12100" s="33">
        <f t="shared" ref="G12100:G12163" si="569">E12100+F12100</f>
        <v>45680.854166666664</v>
      </c>
    </row>
    <row r="12101" spans="1:7" x14ac:dyDescent="0.45">
      <c r="A12101">
        <v>0.56100000000000005</v>
      </c>
      <c r="B12101">
        <v>3.35</v>
      </c>
      <c r="C12101" t="s">
        <v>12532</v>
      </c>
      <c r="D12101" t="s">
        <v>12533</v>
      </c>
      <c r="E12101" s="32">
        <f t="shared" si="567"/>
        <v>45680</v>
      </c>
      <c r="F12101" s="51">
        <f t="shared" si="568"/>
        <v>0.875</v>
      </c>
      <c r="G12101" s="33">
        <f t="shared" si="569"/>
        <v>45680.875</v>
      </c>
    </row>
    <row r="12102" spans="1:7" x14ac:dyDescent="0.45">
      <c r="A12102">
        <v>0.72929999999999995</v>
      </c>
      <c r="B12102">
        <v>4.3499999999999996</v>
      </c>
      <c r="C12102" t="s">
        <v>12533</v>
      </c>
      <c r="D12102" t="s">
        <v>12534</v>
      </c>
      <c r="E12102" s="32">
        <f t="shared" si="567"/>
        <v>45680</v>
      </c>
      <c r="F12102" s="51">
        <f t="shared" si="568"/>
        <v>0.89583333333333337</v>
      </c>
      <c r="G12102" s="33">
        <f t="shared" si="569"/>
        <v>45680.895833333336</v>
      </c>
    </row>
    <row r="12103" spans="1:7" x14ac:dyDescent="0.45">
      <c r="A12103">
        <v>0.80789999999999995</v>
      </c>
      <c r="B12103">
        <v>4.82</v>
      </c>
      <c r="C12103" t="s">
        <v>12534</v>
      </c>
      <c r="D12103" t="s">
        <v>12535</v>
      </c>
      <c r="E12103" s="32">
        <f t="shared" si="567"/>
        <v>45680</v>
      </c>
      <c r="F12103" s="51">
        <f t="shared" si="568"/>
        <v>0.91666666666666663</v>
      </c>
      <c r="G12103" s="33">
        <f t="shared" si="569"/>
        <v>45680.916666666664</v>
      </c>
    </row>
    <row r="12104" spans="1:7" x14ac:dyDescent="0.45">
      <c r="A12104">
        <v>3.4335</v>
      </c>
      <c r="B12104">
        <v>20.48</v>
      </c>
      <c r="C12104" t="s">
        <v>12535</v>
      </c>
      <c r="D12104" t="s">
        <v>12536</v>
      </c>
      <c r="E12104" s="32">
        <f t="shared" si="567"/>
        <v>45680</v>
      </c>
      <c r="F12104" s="51">
        <f t="shared" si="568"/>
        <v>0.9375</v>
      </c>
      <c r="G12104" s="33">
        <f t="shared" si="569"/>
        <v>45680.9375</v>
      </c>
    </row>
    <row r="12105" spans="1:7" x14ac:dyDescent="0.45">
      <c r="A12105">
        <v>0.93130000000000002</v>
      </c>
      <c r="B12105">
        <v>5.56</v>
      </c>
      <c r="C12105" t="s">
        <v>12536</v>
      </c>
      <c r="D12105" t="s">
        <v>12537</v>
      </c>
      <c r="E12105" s="32">
        <f t="shared" si="567"/>
        <v>45680</v>
      </c>
      <c r="F12105" s="51">
        <f t="shared" si="568"/>
        <v>0.95833333333333337</v>
      </c>
      <c r="G12105" s="33">
        <f t="shared" si="569"/>
        <v>45680.958333333336</v>
      </c>
    </row>
    <row r="12106" spans="1:7" x14ac:dyDescent="0.45">
      <c r="A12106">
        <v>0.40389999999999998</v>
      </c>
      <c r="B12106">
        <v>2.41</v>
      </c>
      <c r="C12106" t="s">
        <v>12537</v>
      </c>
      <c r="D12106" t="s">
        <v>12538</v>
      </c>
      <c r="E12106" s="32">
        <f t="shared" si="567"/>
        <v>45680</v>
      </c>
      <c r="F12106" s="51">
        <f t="shared" si="568"/>
        <v>0.97916666666666663</v>
      </c>
      <c r="G12106" s="33">
        <f t="shared" si="569"/>
        <v>45680.979166666664</v>
      </c>
    </row>
    <row r="12107" spans="1:7" x14ac:dyDescent="0.45">
      <c r="A12107">
        <v>0.4264</v>
      </c>
      <c r="B12107">
        <v>2.54</v>
      </c>
      <c r="C12107" t="s">
        <v>12538</v>
      </c>
      <c r="D12107" t="s">
        <v>12539</v>
      </c>
      <c r="E12107" s="32">
        <f t="shared" si="567"/>
        <v>45681</v>
      </c>
      <c r="F12107" s="51">
        <f t="shared" si="568"/>
        <v>0</v>
      </c>
      <c r="G12107" s="33">
        <f t="shared" si="569"/>
        <v>45681</v>
      </c>
    </row>
    <row r="12108" spans="1:7" x14ac:dyDescent="0.45">
      <c r="A12108">
        <v>0.43759999999999999</v>
      </c>
      <c r="B12108">
        <v>2.61</v>
      </c>
      <c r="C12108" t="s">
        <v>12539</v>
      </c>
      <c r="D12108" t="s">
        <v>12540</v>
      </c>
      <c r="E12108" s="32">
        <f t="shared" si="567"/>
        <v>45681</v>
      </c>
      <c r="F12108" s="51">
        <f t="shared" si="568"/>
        <v>2.0833333333333332E-2</v>
      </c>
      <c r="G12108" s="33">
        <f t="shared" si="569"/>
        <v>45681.020833333336</v>
      </c>
    </row>
    <row r="12109" spans="1:7" x14ac:dyDescent="0.45">
      <c r="A12109">
        <v>0.40389999999999998</v>
      </c>
      <c r="B12109">
        <v>2.41</v>
      </c>
      <c r="C12109" t="s">
        <v>12540</v>
      </c>
      <c r="D12109" t="s">
        <v>12541</v>
      </c>
      <c r="E12109" s="32">
        <f t="shared" si="567"/>
        <v>45681</v>
      </c>
      <c r="F12109" s="51">
        <f t="shared" si="568"/>
        <v>4.1666666666666664E-2</v>
      </c>
      <c r="G12109" s="33">
        <f t="shared" si="569"/>
        <v>45681.041666666664</v>
      </c>
    </row>
    <row r="12110" spans="1:7" x14ac:dyDescent="0.45">
      <c r="A12110">
        <v>0.49370000000000003</v>
      </c>
      <c r="B12110">
        <v>2.95</v>
      </c>
      <c r="C12110" t="s">
        <v>12541</v>
      </c>
      <c r="D12110" t="s">
        <v>12542</v>
      </c>
      <c r="E12110" s="32">
        <f t="shared" si="567"/>
        <v>45681</v>
      </c>
      <c r="F12110" s="51">
        <f t="shared" si="568"/>
        <v>6.25E-2</v>
      </c>
      <c r="G12110" s="33">
        <f t="shared" si="569"/>
        <v>45681.0625</v>
      </c>
    </row>
    <row r="12111" spans="1:7" x14ac:dyDescent="0.45">
      <c r="A12111">
        <v>0.78539999999999999</v>
      </c>
      <c r="B12111">
        <v>4.6900000000000004</v>
      </c>
      <c r="C12111" t="s">
        <v>12542</v>
      </c>
      <c r="D12111" t="s">
        <v>12543</v>
      </c>
      <c r="E12111" s="32">
        <f t="shared" si="567"/>
        <v>45681</v>
      </c>
      <c r="F12111" s="51">
        <f t="shared" si="568"/>
        <v>8.3333333333333329E-2</v>
      </c>
      <c r="G12111" s="33">
        <f t="shared" si="569"/>
        <v>45681.083333333336</v>
      </c>
    </row>
    <row r="12112" spans="1:7" x14ac:dyDescent="0.45">
      <c r="A12112">
        <v>1.4811000000000001</v>
      </c>
      <c r="B12112">
        <v>8.84</v>
      </c>
      <c r="C12112" t="s">
        <v>12543</v>
      </c>
      <c r="D12112" t="s">
        <v>12544</v>
      </c>
      <c r="E12112" s="32">
        <f t="shared" si="567"/>
        <v>45681</v>
      </c>
      <c r="F12112" s="51">
        <f t="shared" si="568"/>
        <v>0.10416666666666667</v>
      </c>
      <c r="G12112" s="33">
        <f t="shared" si="569"/>
        <v>45681.104166666664</v>
      </c>
    </row>
    <row r="12113" spans="1:7" x14ac:dyDescent="0.45">
      <c r="A12113">
        <v>0.7742</v>
      </c>
      <c r="B12113">
        <v>4.62</v>
      </c>
      <c r="C12113" t="s">
        <v>12544</v>
      </c>
      <c r="D12113" t="s">
        <v>12545</v>
      </c>
      <c r="E12113" s="32">
        <f t="shared" si="567"/>
        <v>45681</v>
      </c>
      <c r="F12113" s="51">
        <f t="shared" si="568"/>
        <v>0.125</v>
      </c>
      <c r="G12113" s="33">
        <f t="shared" si="569"/>
        <v>45681.125</v>
      </c>
    </row>
    <row r="12114" spans="1:7" x14ac:dyDescent="0.45">
      <c r="A12114">
        <v>0.5161</v>
      </c>
      <c r="B12114">
        <v>3.08</v>
      </c>
      <c r="C12114" t="s">
        <v>12545</v>
      </c>
      <c r="D12114" t="s">
        <v>12546</v>
      </c>
      <c r="E12114" s="32">
        <f t="shared" si="567"/>
        <v>45681</v>
      </c>
      <c r="F12114" s="51">
        <f t="shared" si="568"/>
        <v>0.14583333333333334</v>
      </c>
      <c r="G12114" s="33">
        <f t="shared" si="569"/>
        <v>45681.145833333336</v>
      </c>
    </row>
    <row r="12115" spans="1:7" x14ac:dyDescent="0.45">
      <c r="A12115">
        <v>0.44879999999999998</v>
      </c>
      <c r="B12115">
        <v>2.68</v>
      </c>
      <c r="C12115" t="s">
        <v>12546</v>
      </c>
      <c r="D12115" t="s">
        <v>12547</v>
      </c>
      <c r="E12115" s="32">
        <f t="shared" si="567"/>
        <v>45681</v>
      </c>
      <c r="F12115" s="51">
        <f t="shared" si="568"/>
        <v>0.16666666666666666</v>
      </c>
      <c r="G12115" s="33">
        <f t="shared" si="569"/>
        <v>45681.166666666664</v>
      </c>
    </row>
    <row r="12116" spans="1:7" x14ac:dyDescent="0.45">
      <c r="A12116">
        <v>0.80789999999999995</v>
      </c>
      <c r="B12116">
        <v>4.82</v>
      </c>
      <c r="C12116" t="s">
        <v>12547</v>
      </c>
      <c r="D12116" t="s">
        <v>12548</v>
      </c>
      <c r="E12116" s="32">
        <f t="shared" si="567"/>
        <v>45681</v>
      </c>
      <c r="F12116" s="51">
        <f t="shared" si="568"/>
        <v>0.1875</v>
      </c>
      <c r="G12116" s="33">
        <f t="shared" si="569"/>
        <v>45681.1875</v>
      </c>
    </row>
    <row r="12117" spans="1:7" x14ac:dyDescent="0.45">
      <c r="A12117">
        <v>0.46</v>
      </c>
      <c r="B12117">
        <v>2.74</v>
      </c>
      <c r="C12117" t="s">
        <v>12548</v>
      </c>
      <c r="D12117" t="s">
        <v>12549</v>
      </c>
      <c r="E12117" s="32">
        <f t="shared" si="567"/>
        <v>45681</v>
      </c>
      <c r="F12117" s="51">
        <f t="shared" si="568"/>
        <v>0.20833333333333334</v>
      </c>
      <c r="G12117" s="33">
        <f t="shared" si="569"/>
        <v>45681.208333333336</v>
      </c>
    </row>
    <row r="12118" spans="1:7" x14ac:dyDescent="0.45">
      <c r="A12118">
        <v>1.526</v>
      </c>
      <c r="B12118">
        <v>9.1</v>
      </c>
      <c r="C12118" t="s">
        <v>12549</v>
      </c>
      <c r="D12118" t="s">
        <v>12550</v>
      </c>
      <c r="E12118" s="32">
        <f t="shared" si="567"/>
        <v>45681</v>
      </c>
      <c r="F12118" s="51">
        <f t="shared" si="568"/>
        <v>0.22916666666666666</v>
      </c>
      <c r="G12118" s="33">
        <f t="shared" si="569"/>
        <v>45681.229166666664</v>
      </c>
    </row>
    <row r="12119" spans="1:7" x14ac:dyDescent="0.45">
      <c r="A12119">
        <v>0.81910000000000005</v>
      </c>
      <c r="B12119">
        <v>4.8899999999999997</v>
      </c>
      <c r="C12119" t="s">
        <v>12550</v>
      </c>
      <c r="D12119" t="s">
        <v>12551</v>
      </c>
      <c r="E12119" s="32">
        <f t="shared" si="567"/>
        <v>45681</v>
      </c>
      <c r="F12119" s="51">
        <f t="shared" si="568"/>
        <v>0.25</v>
      </c>
      <c r="G12119" s="33">
        <f t="shared" si="569"/>
        <v>45681.25</v>
      </c>
    </row>
    <row r="12120" spans="1:7" x14ac:dyDescent="0.45">
      <c r="A12120">
        <v>0.4264</v>
      </c>
      <c r="B12120">
        <v>2.54</v>
      </c>
      <c r="C12120" t="s">
        <v>12551</v>
      </c>
      <c r="D12120" t="s">
        <v>12552</v>
      </c>
      <c r="E12120" s="32">
        <f t="shared" si="567"/>
        <v>45681</v>
      </c>
      <c r="F12120" s="51">
        <f t="shared" si="568"/>
        <v>0.27083333333333331</v>
      </c>
      <c r="G12120" s="33">
        <f t="shared" si="569"/>
        <v>45681.270833333336</v>
      </c>
    </row>
    <row r="12121" spans="1:7" x14ac:dyDescent="0.45">
      <c r="A12121">
        <v>2.4123999999999999</v>
      </c>
      <c r="B12121">
        <v>14.39</v>
      </c>
      <c r="C12121" t="s">
        <v>12552</v>
      </c>
      <c r="D12121" t="s">
        <v>12553</v>
      </c>
      <c r="E12121" s="32">
        <f t="shared" si="567"/>
        <v>45681</v>
      </c>
      <c r="F12121" s="51">
        <f t="shared" si="568"/>
        <v>0.29166666666666669</v>
      </c>
      <c r="G12121" s="33">
        <f t="shared" si="569"/>
        <v>45681.291666666664</v>
      </c>
    </row>
    <row r="12122" spans="1:7" x14ac:dyDescent="0.45">
      <c r="A12122">
        <v>5.2512999999999996</v>
      </c>
      <c r="B12122">
        <v>31.33</v>
      </c>
      <c r="C12122" t="s">
        <v>12553</v>
      </c>
      <c r="D12122" t="s">
        <v>12554</v>
      </c>
      <c r="E12122" s="32">
        <f t="shared" si="567"/>
        <v>45681</v>
      </c>
      <c r="F12122" s="51">
        <f t="shared" si="568"/>
        <v>0.3125</v>
      </c>
      <c r="G12122" s="33">
        <f t="shared" si="569"/>
        <v>45681.3125</v>
      </c>
    </row>
    <row r="12123" spans="1:7" x14ac:dyDescent="0.45">
      <c r="A12123">
        <v>4.4995000000000003</v>
      </c>
      <c r="B12123">
        <v>26.84</v>
      </c>
      <c r="C12123" t="s">
        <v>12554</v>
      </c>
      <c r="D12123" t="s">
        <v>12555</v>
      </c>
      <c r="E12123" s="32">
        <f t="shared" si="567"/>
        <v>45681</v>
      </c>
      <c r="F12123" s="51">
        <f t="shared" si="568"/>
        <v>0.33333333333333331</v>
      </c>
      <c r="G12123" s="33">
        <f t="shared" si="569"/>
        <v>45681.333333333336</v>
      </c>
    </row>
    <row r="12124" spans="1:7" x14ac:dyDescent="0.45">
      <c r="A12124">
        <v>0.83030000000000004</v>
      </c>
      <c r="B12124">
        <v>4.95</v>
      </c>
      <c r="C12124" t="s">
        <v>12555</v>
      </c>
      <c r="D12124" t="s">
        <v>12556</v>
      </c>
      <c r="E12124" s="32">
        <f t="shared" si="567"/>
        <v>45681</v>
      </c>
      <c r="F12124" s="51">
        <f t="shared" si="568"/>
        <v>0.35416666666666669</v>
      </c>
      <c r="G12124" s="33">
        <f t="shared" si="569"/>
        <v>45681.354166666664</v>
      </c>
    </row>
    <row r="12125" spans="1:7" x14ac:dyDescent="0.45">
      <c r="A12125">
        <v>0</v>
      </c>
      <c r="B12125">
        <v>0</v>
      </c>
      <c r="C12125" t="s">
        <v>12556</v>
      </c>
      <c r="D12125" t="s">
        <v>12557</v>
      </c>
      <c r="E12125" s="32">
        <f t="shared" si="567"/>
        <v>45681</v>
      </c>
      <c r="F12125" s="51">
        <f t="shared" si="568"/>
        <v>0.375</v>
      </c>
      <c r="G12125" s="33">
        <f t="shared" si="569"/>
        <v>45681.375</v>
      </c>
    </row>
    <row r="12126" spans="1:7" x14ac:dyDescent="0.45">
      <c r="A12126">
        <v>0</v>
      </c>
      <c r="B12126">
        <v>0</v>
      </c>
      <c r="C12126" t="s">
        <v>12557</v>
      </c>
      <c r="D12126" t="s">
        <v>12558</v>
      </c>
      <c r="E12126" s="32">
        <f t="shared" si="567"/>
        <v>45681</v>
      </c>
      <c r="F12126" s="51">
        <f t="shared" si="568"/>
        <v>0.39583333333333331</v>
      </c>
      <c r="G12126" s="33">
        <f t="shared" si="569"/>
        <v>45681.395833333336</v>
      </c>
    </row>
    <row r="12127" spans="1:7" x14ac:dyDescent="0.45">
      <c r="A12127">
        <v>0</v>
      </c>
      <c r="B12127">
        <v>0</v>
      </c>
      <c r="C12127" t="s">
        <v>12558</v>
      </c>
      <c r="D12127" t="s">
        <v>12559</v>
      </c>
      <c r="E12127" s="32">
        <f t="shared" si="567"/>
        <v>45681</v>
      </c>
      <c r="F12127" s="51">
        <f t="shared" si="568"/>
        <v>0.41666666666666669</v>
      </c>
      <c r="G12127" s="33">
        <f t="shared" si="569"/>
        <v>45681.416666666664</v>
      </c>
    </row>
    <row r="12128" spans="1:7" x14ac:dyDescent="0.45">
      <c r="A12128">
        <v>0</v>
      </c>
      <c r="B12128">
        <v>0</v>
      </c>
      <c r="C12128" t="s">
        <v>12559</v>
      </c>
      <c r="D12128" t="s">
        <v>12560</v>
      </c>
      <c r="E12128" s="32">
        <f t="shared" si="567"/>
        <v>45681</v>
      </c>
      <c r="F12128" s="51">
        <f t="shared" si="568"/>
        <v>0.4375</v>
      </c>
      <c r="G12128" s="33">
        <f t="shared" si="569"/>
        <v>45681.4375</v>
      </c>
    </row>
    <row r="12129" spans="1:7" x14ac:dyDescent="0.45">
      <c r="A12129">
        <v>0</v>
      </c>
      <c r="B12129">
        <v>0</v>
      </c>
      <c r="C12129" t="s">
        <v>12560</v>
      </c>
      <c r="D12129" t="s">
        <v>12561</v>
      </c>
      <c r="E12129" s="32">
        <f t="shared" si="567"/>
        <v>45681</v>
      </c>
      <c r="F12129" s="51">
        <f t="shared" si="568"/>
        <v>0.45833333333333331</v>
      </c>
      <c r="G12129" s="33">
        <f t="shared" si="569"/>
        <v>45681.458333333336</v>
      </c>
    </row>
    <row r="12130" spans="1:7" x14ac:dyDescent="0.45">
      <c r="A12130">
        <v>0</v>
      </c>
      <c r="B12130">
        <v>0</v>
      </c>
      <c r="C12130" t="s">
        <v>12561</v>
      </c>
      <c r="D12130" t="s">
        <v>12562</v>
      </c>
      <c r="E12130" s="32">
        <f t="shared" si="567"/>
        <v>45681</v>
      </c>
      <c r="F12130" s="51">
        <f t="shared" si="568"/>
        <v>0.47916666666666669</v>
      </c>
      <c r="G12130" s="33">
        <f t="shared" si="569"/>
        <v>45681.479166666664</v>
      </c>
    </row>
    <row r="12131" spans="1:7" x14ac:dyDescent="0.45">
      <c r="A12131">
        <v>1.425</v>
      </c>
      <c r="B12131">
        <v>8.5</v>
      </c>
      <c r="C12131" t="s">
        <v>12562</v>
      </c>
      <c r="D12131" t="s">
        <v>12563</v>
      </c>
      <c r="E12131" s="32">
        <f t="shared" si="567"/>
        <v>45681</v>
      </c>
      <c r="F12131" s="51">
        <f t="shared" si="568"/>
        <v>0.5</v>
      </c>
      <c r="G12131" s="33">
        <f t="shared" si="569"/>
        <v>45681.5</v>
      </c>
    </row>
    <row r="12132" spans="1:7" x14ac:dyDescent="0.45">
      <c r="A12132">
        <v>0.60589999999999999</v>
      </c>
      <c r="B12132">
        <v>3.61</v>
      </c>
      <c r="C12132" t="s">
        <v>12563</v>
      </c>
      <c r="D12132" t="s">
        <v>12564</v>
      </c>
      <c r="E12132" s="32">
        <f t="shared" si="567"/>
        <v>45681</v>
      </c>
      <c r="F12132" s="51">
        <f t="shared" si="568"/>
        <v>0.52083333333333337</v>
      </c>
      <c r="G12132" s="33">
        <f t="shared" si="569"/>
        <v>45681.520833333336</v>
      </c>
    </row>
    <row r="12133" spans="1:7" x14ac:dyDescent="0.45">
      <c r="A12133">
        <v>0.39269999999999999</v>
      </c>
      <c r="B12133">
        <v>2.34</v>
      </c>
      <c r="C12133" t="s">
        <v>12564</v>
      </c>
      <c r="D12133" t="s">
        <v>12565</v>
      </c>
      <c r="E12133" s="32">
        <f t="shared" si="567"/>
        <v>45681</v>
      </c>
      <c r="F12133" s="51">
        <f t="shared" si="568"/>
        <v>0.54166666666666663</v>
      </c>
      <c r="G12133" s="33">
        <f t="shared" si="569"/>
        <v>45681.541666666664</v>
      </c>
    </row>
    <row r="12134" spans="1:7" x14ac:dyDescent="0.45">
      <c r="A12134">
        <v>0.40389999999999998</v>
      </c>
      <c r="B12134">
        <v>2.41</v>
      </c>
      <c r="C12134" t="s">
        <v>12565</v>
      </c>
      <c r="D12134" t="s">
        <v>12566</v>
      </c>
      <c r="E12134" s="32">
        <f t="shared" si="567"/>
        <v>45681</v>
      </c>
      <c r="F12134" s="51">
        <f t="shared" si="568"/>
        <v>0.5625</v>
      </c>
      <c r="G12134" s="33">
        <f t="shared" si="569"/>
        <v>45681.5625</v>
      </c>
    </row>
    <row r="12135" spans="1:7" x14ac:dyDescent="0.45">
      <c r="A12135">
        <v>0.39269999999999999</v>
      </c>
      <c r="B12135">
        <v>2.34</v>
      </c>
      <c r="C12135" t="s">
        <v>12566</v>
      </c>
      <c r="D12135" t="s">
        <v>12567</v>
      </c>
      <c r="E12135" s="32">
        <f t="shared" si="567"/>
        <v>45681</v>
      </c>
      <c r="F12135" s="51">
        <f t="shared" si="568"/>
        <v>0.58333333333333337</v>
      </c>
      <c r="G12135" s="33">
        <f t="shared" si="569"/>
        <v>45681.583333333336</v>
      </c>
    </row>
    <row r="12136" spans="1:7" x14ac:dyDescent="0.45">
      <c r="A12136">
        <v>2.3788</v>
      </c>
      <c r="B12136">
        <v>14.19</v>
      </c>
      <c r="C12136" t="s">
        <v>12567</v>
      </c>
      <c r="D12136" t="s">
        <v>12568</v>
      </c>
      <c r="E12136" s="32">
        <f t="shared" si="567"/>
        <v>45681</v>
      </c>
      <c r="F12136" s="51">
        <f t="shared" si="568"/>
        <v>0.60416666666666663</v>
      </c>
      <c r="G12136" s="33">
        <f t="shared" si="569"/>
        <v>45681.604166666664</v>
      </c>
    </row>
    <row r="12137" spans="1:7" x14ac:dyDescent="0.45">
      <c r="A12137">
        <v>1.8402000000000001</v>
      </c>
      <c r="B12137">
        <v>10.98</v>
      </c>
      <c r="C12137" t="s">
        <v>12568</v>
      </c>
      <c r="D12137" t="s">
        <v>12569</v>
      </c>
      <c r="E12137" s="32">
        <f t="shared" si="567"/>
        <v>45681</v>
      </c>
      <c r="F12137" s="51">
        <f t="shared" si="568"/>
        <v>0.625</v>
      </c>
      <c r="G12137" s="33">
        <f t="shared" si="569"/>
        <v>45681.625</v>
      </c>
    </row>
    <row r="12138" spans="1:7" x14ac:dyDescent="0.45">
      <c r="A12138">
        <v>1.7392000000000001</v>
      </c>
      <c r="B12138">
        <v>10.38</v>
      </c>
      <c r="C12138" t="s">
        <v>12569</v>
      </c>
      <c r="D12138" t="s">
        <v>12570</v>
      </c>
      <c r="E12138" s="32">
        <f t="shared" si="567"/>
        <v>45681</v>
      </c>
      <c r="F12138" s="51">
        <f t="shared" si="568"/>
        <v>0.64583333333333337</v>
      </c>
      <c r="G12138" s="33">
        <f t="shared" si="569"/>
        <v>45681.645833333336</v>
      </c>
    </row>
    <row r="12139" spans="1:7" x14ac:dyDescent="0.45">
      <c r="A12139">
        <v>1.425</v>
      </c>
      <c r="B12139">
        <v>8.5</v>
      </c>
      <c r="C12139" t="s">
        <v>12570</v>
      </c>
      <c r="D12139" t="s">
        <v>12571</v>
      </c>
      <c r="E12139" s="32">
        <f t="shared" si="567"/>
        <v>45681</v>
      </c>
      <c r="F12139" s="51">
        <f t="shared" si="568"/>
        <v>0.66666666666666663</v>
      </c>
      <c r="G12139" s="33">
        <f t="shared" si="569"/>
        <v>45681.666666666664</v>
      </c>
    </row>
    <row r="12140" spans="1:7" x14ac:dyDescent="0.45">
      <c r="A12140">
        <v>3.6804000000000001</v>
      </c>
      <c r="B12140">
        <v>21.96</v>
      </c>
      <c r="C12140" t="s">
        <v>12571</v>
      </c>
      <c r="D12140" t="s">
        <v>12572</v>
      </c>
      <c r="E12140" s="32">
        <f t="shared" si="567"/>
        <v>45681</v>
      </c>
      <c r="F12140" s="51">
        <f t="shared" si="568"/>
        <v>0.6875</v>
      </c>
      <c r="G12140" s="33">
        <f t="shared" si="569"/>
        <v>45681.6875</v>
      </c>
    </row>
    <row r="12141" spans="1:7" x14ac:dyDescent="0.45">
      <c r="A12141">
        <v>8.1574000000000009</v>
      </c>
      <c r="B12141">
        <v>48.67</v>
      </c>
      <c r="C12141" t="s">
        <v>12572</v>
      </c>
      <c r="D12141" t="s">
        <v>12573</v>
      </c>
      <c r="E12141" s="32">
        <f t="shared" si="567"/>
        <v>45681</v>
      </c>
      <c r="F12141" s="51">
        <f t="shared" si="568"/>
        <v>0.70833333333333337</v>
      </c>
      <c r="G12141" s="33">
        <f t="shared" si="569"/>
        <v>45681.708333333336</v>
      </c>
    </row>
    <row r="12142" spans="1:7" x14ac:dyDescent="0.45">
      <c r="A12142">
        <v>0</v>
      </c>
      <c r="B12142">
        <v>0</v>
      </c>
      <c r="C12142" t="s">
        <v>12573</v>
      </c>
      <c r="D12142" t="s">
        <v>12574</v>
      </c>
      <c r="E12142" s="32">
        <f t="shared" si="567"/>
        <v>45681</v>
      </c>
      <c r="F12142" s="51">
        <f t="shared" si="568"/>
        <v>0.72916666666666663</v>
      </c>
      <c r="G12142" s="33">
        <f t="shared" si="569"/>
        <v>45681.729166666664</v>
      </c>
    </row>
    <row r="12143" spans="1:7" x14ac:dyDescent="0.45">
      <c r="A12143">
        <v>0.79669999999999996</v>
      </c>
      <c r="B12143">
        <v>4.75</v>
      </c>
      <c r="C12143" t="s">
        <v>12574</v>
      </c>
      <c r="D12143" t="s">
        <v>12575</v>
      </c>
      <c r="E12143" s="32">
        <f t="shared" si="567"/>
        <v>45681</v>
      </c>
      <c r="F12143" s="51">
        <f t="shared" si="568"/>
        <v>0.75</v>
      </c>
      <c r="G12143" s="33">
        <f t="shared" si="569"/>
        <v>45681.75</v>
      </c>
    </row>
    <row r="12144" spans="1:7" x14ac:dyDescent="0.45">
      <c r="A12144">
        <v>0.89770000000000005</v>
      </c>
      <c r="B12144">
        <v>5.36</v>
      </c>
      <c r="C12144" t="s">
        <v>12575</v>
      </c>
      <c r="D12144" t="s">
        <v>12576</v>
      </c>
      <c r="E12144" s="32">
        <f t="shared" si="567"/>
        <v>45681</v>
      </c>
      <c r="F12144" s="51">
        <f t="shared" si="568"/>
        <v>0.77083333333333337</v>
      </c>
      <c r="G12144" s="33">
        <f t="shared" si="569"/>
        <v>45681.770833333336</v>
      </c>
    </row>
    <row r="12145" spans="1:7" x14ac:dyDescent="0.45">
      <c r="A12145">
        <v>0.30299999999999999</v>
      </c>
      <c r="B12145">
        <v>1.81</v>
      </c>
      <c r="C12145" t="s">
        <v>12576</v>
      </c>
      <c r="D12145" t="s">
        <v>12577</v>
      </c>
      <c r="E12145" s="32">
        <f t="shared" si="567"/>
        <v>45681</v>
      </c>
      <c r="F12145" s="51">
        <f t="shared" si="568"/>
        <v>0.79166666666666663</v>
      </c>
      <c r="G12145" s="33">
        <f t="shared" si="569"/>
        <v>45681.791666666664</v>
      </c>
    </row>
    <row r="12146" spans="1:7" x14ac:dyDescent="0.45">
      <c r="A12146">
        <v>0.86399999999999999</v>
      </c>
      <c r="B12146">
        <v>5.15</v>
      </c>
      <c r="C12146" t="s">
        <v>12577</v>
      </c>
      <c r="D12146" t="s">
        <v>12578</v>
      </c>
      <c r="E12146" s="32">
        <f t="shared" si="567"/>
        <v>45681</v>
      </c>
      <c r="F12146" s="51">
        <f t="shared" si="568"/>
        <v>0.8125</v>
      </c>
      <c r="G12146" s="33">
        <f t="shared" si="569"/>
        <v>45681.8125</v>
      </c>
    </row>
    <row r="12147" spans="1:7" x14ac:dyDescent="0.45">
      <c r="A12147">
        <v>3.9272</v>
      </c>
      <c r="B12147">
        <v>23.43</v>
      </c>
      <c r="C12147" t="s">
        <v>12578</v>
      </c>
      <c r="D12147" t="s">
        <v>12579</v>
      </c>
      <c r="E12147" s="32">
        <f t="shared" si="567"/>
        <v>45681</v>
      </c>
      <c r="F12147" s="51">
        <f t="shared" si="568"/>
        <v>0.83333333333333337</v>
      </c>
      <c r="G12147" s="33">
        <f t="shared" si="569"/>
        <v>45681.833333333336</v>
      </c>
    </row>
    <row r="12148" spans="1:7" x14ac:dyDescent="0.45">
      <c r="A12148">
        <v>1.3465</v>
      </c>
      <c r="B12148">
        <v>8.0299999999999994</v>
      </c>
      <c r="C12148" t="s">
        <v>12579</v>
      </c>
      <c r="D12148" t="s">
        <v>12580</v>
      </c>
      <c r="E12148" s="32">
        <f t="shared" si="567"/>
        <v>45681</v>
      </c>
      <c r="F12148" s="51">
        <f t="shared" si="568"/>
        <v>0.85416666666666663</v>
      </c>
      <c r="G12148" s="33">
        <f t="shared" si="569"/>
        <v>45681.854166666664</v>
      </c>
    </row>
    <row r="12149" spans="1:7" x14ac:dyDescent="0.45">
      <c r="A12149">
        <v>2.1206999999999998</v>
      </c>
      <c r="B12149">
        <v>12.65</v>
      </c>
      <c r="C12149" t="s">
        <v>12580</v>
      </c>
      <c r="D12149" t="s">
        <v>12581</v>
      </c>
      <c r="E12149" s="32">
        <f t="shared" si="567"/>
        <v>45681</v>
      </c>
      <c r="F12149" s="51">
        <f t="shared" si="568"/>
        <v>0.875</v>
      </c>
      <c r="G12149" s="33">
        <f t="shared" si="569"/>
        <v>45681.875</v>
      </c>
    </row>
    <row r="12150" spans="1:7" x14ac:dyDescent="0.45">
      <c r="A12150">
        <v>0.95379999999999998</v>
      </c>
      <c r="B12150">
        <v>5.69</v>
      </c>
      <c r="C12150" t="s">
        <v>12581</v>
      </c>
      <c r="D12150" t="s">
        <v>12582</v>
      </c>
      <c r="E12150" s="32">
        <f t="shared" si="567"/>
        <v>45681</v>
      </c>
      <c r="F12150" s="51">
        <f t="shared" si="568"/>
        <v>0.89583333333333337</v>
      </c>
      <c r="G12150" s="33">
        <f t="shared" si="569"/>
        <v>45681.895833333336</v>
      </c>
    </row>
    <row r="12151" spans="1:7" x14ac:dyDescent="0.45">
      <c r="A12151">
        <v>0.79669999999999996</v>
      </c>
      <c r="B12151">
        <v>4.75</v>
      </c>
      <c r="C12151" t="s">
        <v>12582</v>
      </c>
      <c r="D12151" t="s">
        <v>12583</v>
      </c>
      <c r="E12151" s="32">
        <f t="shared" si="567"/>
        <v>45681</v>
      </c>
      <c r="F12151" s="51">
        <f t="shared" si="568"/>
        <v>0.91666666666666663</v>
      </c>
      <c r="G12151" s="33">
        <f t="shared" si="569"/>
        <v>45681.916666666664</v>
      </c>
    </row>
    <row r="12152" spans="1:7" x14ac:dyDescent="0.45">
      <c r="A12152">
        <v>1.5821000000000001</v>
      </c>
      <c r="B12152">
        <v>9.44</v>
      </c>
      <c r="C12152" t="s">
        <v>12583</v>
      </c>
      <c r="D12152" t="s">
        <v>12584</v>
      </c>
      <c r="E12152" s="32">
        <f t="shared" si="567"/>
        <v>45681</v>
      </c>
      <c r="F12152" s="51">
        <f t="shared" si="568"/>
        <v>0.9375</v>
      </c>
      <c r="G12152" s="33">
        <f t="shared" si="569"/>
        <v>45681.9375</v>
      </c>
    </row>
    <row r="12153" spans="1:7" x14ac:dyDescent="0.45">
      <c r="A12153">
        <v>0.1459</v>
      </c>
      <c r="B12153">
        <v>0.87</v>
      </c>
      <c r="C12153" t="s">
        <v>12584</v>
      </c>
      <c r="D12153" t="s">
        <v>12585</v>
      </c>
      <c r="E12153" s="32">
        <f t="shared" si="567"/>
        <v>45681</v>
      </c>
      <c r="F12153" s="51">
        <f t="shared" si="568"/>
        <v>0.95833333333333337</v>
      </c>
      <c r="G12153" s="33">
        <f t="shared" si="569"/>
        <v>45681.958333333336</v>
      </c>
    </row>
    <row r="12154" spans="1:7" x14ac:dyDescent="0.45">
      <c r="A12154">
        <v>0</v>
      </c>
      <c r="B12154">
        <v>0</v>
      </c>
      <c r="C12154" t="s">
        <v>12585</v>
      </c>
      <c r="D12154" t="s">
        <v>12586</v>
      </c>
      <c r="E12154" s="32">
        <f t="shared" si="567"/>
        <v>45681</v>
      </c>
      <c r="F12154" s="51">
        <f t="shared" si="568"/>
        <v>0.97916666666666663</v>
      </c>
      <c r="G12154" s="33">
        <f t="shared" si="569"/>
        <v>45681.979166666664</v>
      </c>
    </row>
    <row r="12155" spans="1:7" x14ac:dyDescent="0.45">
      <c r="A12155">
        <v>0.2132</v>
      </c>
      <c r="B12155">
        <v>1.27</v>
      </c>
      <c r="C12155" t="s">
        <v>12586</v>
      </c>
      <c r="D12155" t="s">
        <v>12587</v>
      </c>
      <c r="E12155" s="32">
        <f t="shared" si="567"/>
        <v>45682</v>
      </c>
      <c r="F12155" s="51">
        <f t="shared" si="568"/>
        <v>0</v>
      </c>
      <c r="G12155" s="33">
        <f t="shared" si="569"/>
        <v>45682</v>
      </c>
    </row>
    <row r="12156" spans="1:7" x14ac:dyDescent="0.45">
      <c r="A12156">
        <v>0</v>
      </c>
      <c r="B12156">
        <v>0</v>
      </c>
      <c r="C12156" t="s">
        <v>12587</v>
      </c>
      <c r="D12156" t="s">
        <v>12588</v>
      </c>
      <c r="E12156" s="32">
        <f t="shared" si="567"/>
        <v>45682</v>
      </c>
      <c r="F12156" s="51">
        <f t="shared" si="568"/>
        <v>2.0833333333333332E-2</v>
      </c>
      <c r="G12156" s="33">
        <f t="shared" si="569"/>
        <v>45682.020833333336</v>
      </c>
    </row>
    <row r="12157" spans="1:7" x14ac:dyDescent="0.45">
      <c r="A12157">
        <v>0</v>
      </c>
      <c r="B12157">
        <v>0</v>
      </c>
      <c r="C12157" t="s">
        <v>12588</v>
      </c>
      <c r="D12157" t="s">
        <v>12589</v>
      </c>
      <c r="E12157" s="32">
        <f t="shared" si="567"/>
        <v>45682</v>
      </c>
      <c r="F12157" s="51">
        <f t="shared" si="568"/>
        <v>4.1666666666666664E-2</v>
      </c>
      <c r="G12157" s="33">
        <f t="shared" si="569"/>
        <v>45682.041666666664</v>
      </c>
    </row>
    <row r="12158" spans="1:7" x14ac:dyDescent="0.45">
      <c r="A12158">
        <v>0</v>
      </c>
      <c r="B12158">
        <v>0</v>
      </c>
      <c r="C12158" t="s">
        <v>12589</v>
      </c>
      <c r="D12158" t="s">
        <v>12590</v>
      </c>
      <c r="E12158" s="32">
        <f t="shared" si="567"/>
        <v>45682</v>
      </c>
      <c r="F12158" s="51">
        <f t="shared" si="568"/>
        <v>6.25E-2</v>
      </c>
      <c r="G12158" s="33">
        <f t="shared" si="569"/>
        <v>45682.0625</v>
      </c>
    </row>
    <row r="12159" spans="1:7" x14ac:dyDescent="0.45">
      <c r="A12159">
        <v>0</v>
      </c>
      <c r="B12159">
        <v>0</v>
      </c>
      <c r="C12159" t="s">
        <v>12590</v>
      </c>
      <c r="D12159" t="s">
        <v>12591</v>
      </c>
      <c r="E12159" s="32">
        <f t="shared" si="567"/>
        <v>45682</v>
      </c>
      <c r="F12159" s="51">
        <f t="shared" si="568"/>
        <v>8.3333333333333329E-2</v>
      </c>
      <c r="G12159" s="33">
        <f t="shared" si="569"/>
        <v>45682.083333333336</v>
      </c>
    </row>
    <row r="12160" spans="1:7" x14ac:dyDescent="0.45">
      <c r="A12160">
        <v>0</v>
      </c>
      <c r="B12160">
        <v>0</v>
      </c>
      <c r="C12160" t="s">
        <v>12591</v>
      </c>
      <c r="D12160" t="s">
        <v>12592</v>
      </c>
      <c r="E12160" s="32">
        <f t="shared" si="567"/>
        <v>45682</v>
      </c>
      <c r="F12160" s="51">
        <f t="shared" si="568"/>
        <v>0.10416666666666667</v>
      </c>
      <c r="G12160" s="33">
        <f t="shared" si="569"/>
        <v>45682.104166666664</v>
      </c>
    </row>
    <row r="12161" spans="1:7" x14ac:dyDescent="0.45">
      <c r="A12161">
        <v>0</v>
      </c>
      <c r="B12161">
        <v>0</v>
      </c>
      <c r="C12161" t="s">
        <v>12592</v>
      </c>
      <c r="D12161" t="s">
        <v>12593</v>
      </c>
      <c r="E12161" s="32">
        <f t="shared" si="567"/>
        <v>45682</v>
      </c>
      <c r="F12161" s="51">
        <f t="shared" si="568"/>
        <v>0.125</v>
      </c>
      <c r="G12161" s="33">
        <f t="shared" si="569"/>
        <v>45682.125</v>
      </c>
    </row>
    <row r="12162" spans="1:7" x14ac:dyDescent="0.45">
      <c r="A12162">
        <v>0</v>
      </c>
      <c r="B12162">
        <v>0</v>
      </c>
      <c r="C12162" t="s">
        <v>12593</v>
      </c>
      <c r="D12162" t="s">
        <v>12594</v>
      </c>
      <c r="E12162" s="32">
        <f t="shared" si="567"/>
        <v>45682</v>
      </c>
      <c r="F12162" s="51">
        <f t="shared" si="568"/>
        <v>0.14583333333333334</v>
      </c>
      <c r="G12162" s="33">
        <f t="shared" si="569"/>
        <v>45682.145833333336</v>
      </c>
    </row>
    <row r="12163" spans="1:7" x14ac:dyDescent="0.45">
      <c r="A12163">
        <v>0</v>
      </c>
      <c r="B12163">
        <v>0</v>
      </c>
      <c r="C12163" t="s">
        <v>12594</v>
      </c>
      <c r="D12163" t="s">
        <v>12595</v>
      </c>
      <c r="E12163" s="32">
        <f t="shared" si="567"/>
        <v>45682</v>
      </c>
      <c r="F12163" s="51">
        <f t="shared" si="568"/>
        <v>0.16666666666666666</v>
      </c>
      <c r="G12163" s="33">
        <f t="shared" si="569"/>
        <v>45682.166666666664</v>
      </c>
    </row>
    <row r="12164" spans="1:7" x14ac:dyDescent="0.45">
      <c r="A12164">
        <v>0</v>
      </c>
      <c r="B12164">
        <v>0</v>
      </c>
      <c r="C12164" t="s">
        <v>12595</v>
      </c>
      <c r="D12164" t="s">
        <v>12596</v>
      </c>
      <c r="E12164" s="32">
        <f t="shared" ref="E12164:E12227" si="570">DATE(MID(C12164,2,4),MID(C12164,7,2),MID(C12164,10,2))</f>
        <v>45682</v>
      </c>
      <c r="F12164" s="51">
        <f t="shared" ref="F12164:F12227" si="571">TIME(MID(C12164,13,2),MID(C12164,16,2),0)</f>
        <v>0.1875</v>
      </c>
      <c r="G12164" s="33">
        <f t="shared" ref="G12164:G12227" si="572">E12164+F12164</f>
        <v>45682.1875</v>
      </c>
    </row>
    <row r="12165" spans="1:7" x14ac:dyDescent="0.45">
      <c r="A12165">
        <v>0</v>
      </c>
      <c r="B12165">
        <v>0</v>
      </c>
      <c r="C12165" t="s">
        <v>12596</v>
      </c>
      <c r="D12165" t="s">
        <v>12597</v>
      </c>
      <c r="E12165" s="32">
        <f t="shared" si="570"/>
        <v>45682</v>
      </c>
      <c r="F12165" s="51">
        <f t="shared" si="571"/>
        <v>0.20833333333333334</v>
      </c>
      <c r="G12165" s="33">
        <f t="shared" si="572"/>
        <v>45682.208333333336</v>
      </c>
    </row>
    <row r="12166" spans="1:7" x14ac:dyDescent="0.45">
      <c r="A12166">
        <v>0</v>
      </c>
      <c r="B12166">
        <v>0</v>
      </c>
      <c r="C12166" t="s">
        <v>12597</v>
      </c>
      <c r="D12166" t="s">
        <v>12598</v>
      </c>
      <c r="E12166" s="32">
        <f t="shared" si="570"/>
        <v>45682</v>
      </c>
      <c r="F12166" s="51">
        <f t="shared" si="571"/>
        <v>0.22916666666666666</v>
      </c>
      <c r="G12166" s="33">
        <f t="shared" si="572"/>
        <v>45682.229166666664</v>
      </c>
    </row>
    <row r="12167" spans="1:7" x14ac:dyDescent="0.45">
      <c r="A12167">
        <v>0</v>
      </c>
      <c r="B12167">
        <v>0</v>
      </c>
      <c r="C12167" t="s">
        <v>12598</v>
      </c>
      <c r="D12167" t="s">
        <v>12599</v>
      </c>
      <c r="E12167" s="32">
        <f t="shared" si="570"/>
        <v>45682</v>
      </c>
      <c r="F12167" s="51">
        <f t="shared" si="571"/>
        <v>0.25</v>
      </c>
      <c r="G12167" s="33">
        <f t="shared" si="572"/>
        <v>45682.25</v>
      </c>
    </row>
    <row r="12168" spans="1:7" x14ac:dyDescent="0.45">
      <c r="A12168">
        <v>0</v>
      </c>
      <c r="B12168">
        <v>0</v>
      </c>
      <c r="C12168" t="s">
        <v>12599</v>
      </c>
      <c r="D12168" t="s">
        <v>12600</v>
      </c>
      <c r="E12168" s="32">
        <f t="shared" si="570"/>
        <v>45682</v>
      </c>
      <c r="F12168" s="51">
        <f t="shared" si="571"/>
        <v>0.27083333333333331</v>
      </c>
      <c r="G12168" s="33">
        <f t="shared" si="572"/>
        <v>45682.270833333336</v>
      </c>
    </row>
    <row r="12169" spans="1:7" x14ac:dyDescent="0.45">
      <c r="A12169">
        <v>0</v>
      </c>
      <c r="B12169">
        <v>0</v>
      </c>
      <c r="C12169" t="s">
        <v>12600</v>
      </c>
      <c r="D12169" t="s">
        <v>12601</v>
      </c>
      <c r="E12169" s="32">
        <f t="shared" si="570"/>
        <v>45682</v>
      </c>
      <c r="F12169" s="51">
        <f t="shared" si="571"/>
        <v>0.29166666666666669</v>
      </c>
      <c r="G12169" s="33">
        <f t="shared" si="572"/>
        <v>45682.291666666664</v>
      </c>
    </row>
    <row r="12170" spans="1:7" x14ac:dyDescent="0.45">
      <c r="A12170">
        <v>0</v>
      </c>
      <c r="B12170">
        <v>0</v>
      </c>
      <c r="C12170" t="s">
        <v>12601</v>
      </c>
      <c r="D12170" t="s">
        <v>12602</v>
      </c>
      <c r="E12170" s="32">
        <f t="shared" si="570"/>
        <v>45682</v>
      </c>
      <c r="F12170" s="51">
        <f t="shared" si="571"/>
        <v>0.3125</v>
      </c>
      <c r="G12170" s="33">
        <f t="shared" si="572"/>
        <v>45682.3125</v>
      </c>
    </row>
    <row r="12171" spans="1:7" x14ac:dyDescent="0.45">
      <c r="A12171">
        <v>0</v>
      </c>
      <c r="B12171">
        <v>0</v>
      </c>
      <c r="C12171" t="s">
        <v>12602</v>
      </c>
      <c r="D12171" t="s">
        <v>12603</v>
      </c>
      <c r="E12171" s="32">
        <f t="shared" si="570"/>
        <v>45682</v>
      </c>
      <c r="F12171" s="51">
        <f t="shared" si="571"/>
        <v>0.33333333333333331</v>
      </c>
      <c r="G12171" s="33">
        <f t="shared" si="572"/>
        <v>45682.333333333336</v>
      </c>
    </row>
    <row r="12172" spans="1:7" x14ac:dyDescent="0.45">
      <c r="A12172">
        <v>0</v>
      </c>
      <c r="B12172">
        <v>0</v>
      </c>
      <c r="C12172" t="s">
        <v>12603</v>
      </c>
      <c r="D12172" t="s">
        <v>12604</v>
      </c>
      <c r="E12172" s="32">
        <f t="shared" si="570"/>
        <v>45682</v>
      </c>
      <c r="F12172" s="51">
        <f t="shared" si="571"/>
        <v>0.35416666666666669</v>
      </c>
      <c r="G12172" s="33">
        <f t="shared" si="572"/>
        <v>45682.354166666664</v>
      </c>
    </row>
    <row r="12173" spans="1:7" x14ac:dyDescent="0.45">
      <c r="A12173">
        <v>0</v>
      </c>
      <c r="B12173">
        <v>0</v>
      </c>
      <c r="C12173" t="s">
        <v>12604</v>
      </c>
      <c r="D12173" t="s">
        <v>12605</v>
      </c>
      <c r="E12173" s="32">
        <f t="shared" si="570"/>
        <v>45682</v>
      </c>
      <c r="F12173" s="51">
        <f t="shared" si="571"/>
        <v>0.375</v>
      </c>
      <c r="G12173" s="33">
        <f t="shared" si="572"/>
        <v>45682.375</v>
      </c>
    </row>
    <row r="12174" spans="1:7" x14ac:dyDescent="0.45">
      <c r="A12174">
        <v>3.3662000000000001</v>
      </c>
      <c r="B12174">
        <v>20.079999999999998</v>
      </c>
      <c r="C12174" t="s">
        <v>12605</v>
      </c>
      <c r="D12174" t="s">
        <v>12606</v>
      </c>
      <c r="E12174" s="32">
        <f t="shared" si="570"/>
        <v>45682</v>
      </c>
      <c r="F12174" s="51">
        <f t="shared" si="571"/>
        <v>0.39583333333333331</v>
      </c>
      <c r="G12174" s="33">
        <f t="shared" si="572"/>
        <v>45682.395833333336</v>
      </c>
    </row>
    <row r="12175" spans="1:7" x14ac:dyDescent="0.45">
      <c r="A12175">
        <v>0</v>
      </c>
      <c r="B12175">
        <v>0</v>
      </c>
      <c r="C12175" t="s">
        <v>12606</v>
      </c>
      <c r="D12175" t="s">
        <v>12607</v>
      </c>
      <c r="E12175" s="32">
        <f t="shared" si="570"/>
        <v>45682</v>
      </c>
      <c r="F12175" s="51">
        <f t="shared" si="571"/>
        <v>0.41666666666666669</v>
      </c>
      <c r="G12175" s="33">
        <f t="shared" si="572"/>
        <v>45682.416666666664</v>
      </c>
    </row>
    <row r="12176" spans="1:7" x14ac:dyDescent="0.45">
      <c r="A12176">
        <v>0</v>
      </c>
      <c r="B12176">
        <v>0</v>
      </c>
      <c r="C12176" t="s">
        <v>12607</v>
      </c>
      <c r="D12176" t="s">
        <v>12608</v>
      </c>
      <c r="E12176" s="32">
        <f t="shared" si="570"/>
        <v>45682</v>
      </c>
      <c r="F12176" s="51">
        <f t="shared" si="571"/>
        <v>0.4375</v>
      </c>
      <c r="G12176" s="33">
        <f t="shared" si="572"/>
        <v>45682.4375</v>
      </c>
    </row>
    <row r="12177" spans="1:7" x14ac:dyDescent="0.45">
      <c r="A12177">
        <v>0</v>
      </c>
      <c r="B12177">
        <v>0</v>
      </c>
      <c r="C12177" t="s">
        <v>12608</v>
      </c>
      <c r="D12177" t="s">
        <v>12609</v>
      </c>
      <c r="E12177" s="32">
        <f t="shared" si="570"/>
        <v>45682</v>
      </c>
      <c r="F12177" s="51">
        <f t="shared" si="571"/>
        <v>0.45833333333333331</v>
      </c>
      <c r="G12177" s="33">
        <f t="shared" si="572"/>
        <v>45682.458333333336</v>
      </c>
    </row>
    <row r="12178" spans="1:7" x14ac:dyDescent="0.45">
      <c r="A12178">
        <v>0.7742</v>
      </c>
      <c r="B12178">
        <v>4.62</v>
      </c>
      <c r="C12178" t="s">
        <v>12609</v>
      </c>
      <c r="D12178" t="s">
        <v>12610</v>
      </c>
      <c r="E12178" s="32">
        <f t="shared" si="570"/>
        <v>45682</v>
      </c>
      <c r="F12178" s="51">
        <f t="shared" si="571"/>
        <v>0.47916666666666669</v>
      </c>
      <c r="G12178" s="33">
        <f t="shared" si="572"/>
        <v>45682.479166666664</v>
      </c>
    </row>
    <row r="12179" spans="1:7" x14ac:dyDescent="0.45">
      <c r="A12179">
        <v>0</v>
      </c>
      <c r="B12179">
        <v>0</v>
      </c>
      <c r="C12179" t="s">
        <v>12610</v>
      </c>
      <c r="D12179" t="s">
        <v>12611</v>
      </c>
      <c r="E12179" s="32">
        <f t="shared" si="570"/>
        <v>45682</v>
      </c>
      <c r="F12179" s="51">
        <f t="shared" si="571"/>
        <v>0.5</v>
      </c>
      <c r="G12179" s="33">
        <f t="shared" si="572"/>
        <v>45682.5</v>
      </c>
    </row>
    <row r="12180" spans="1:7" x14ac:dyDescent="0.45">
      <c r="A12180">
        <v>0</v>
      </c>
      <c r="B12180">
        <v>0</v>
      </c>
      <c r="C12180" t="s">
        <v>12611</v>
      </c>
      <c r="D12180" t="s">
        <v>12612</v>
      </c>
      <c r="E12180" s="32">
        <f t="shared" si="570"/>
        <v>45682</v>
      </c>
      <c r="F12180" s="51">
        <f t="shared" si="571"/>
        <v>0.52083333333333337</v>
      </c>
      <c r="G12180" s="33">
        <f t="shared" si="572"/>
        <v>45682.520833333336</v>
      </c>
    </row>
    <row r="12181" spans="1:7" x14ac:dyDescent="0.45">
      <c r="A12181">
        <v>0.84150000000000003</v>
      </c>
      <c r="B12181">
        <v>5.0199999999999996</v>
      </c>
      <c r="C12181" t="s">
        <v>12612</v>
      </c>
      <c r="D12181" t="s">
        <v>12613</v>
      </c>
      <c r="E12181" s="32">
        <f t="shared" si="570"/>
        <v>45682</v>
      </c>
      <c r="F12181" s="51">
        <f t="shared" si="571"/>
        <v>0.54166666666666663</v>
      </c>
      <c r="G12181" s="33">
        <f t="shared" si="572"/>
        <v>45682.541666666664</v>
      </c>
    </row>
    <row r="12182" spans="1:7" x14ac:dyDescent="0.45">
      <c r="A12182">
        <v>0.40389999999999998</v>
      </c>
      <c r="B12182">
        <v>2.41</v>
      </c>
      <c r="C12182" t="s">
        <v>12613</v>
      </c>
      <c r="D12182" t="s">
        <v>12614</v>
      </c>
      <c r="E12182" s="32">
        <f t="shared" si="570"/>
        <v>45682</v>
      </c>
      <c r="F12182" s="51">
        <f t="shared" si="571"/>
        <v>0.5625</v>
      </c>
      <c r="G12182" s="33">
        <f t="shared" si="572"/>
        <v>45682.5625</v>
      </c>
    </row>
    <row r="12183" spans="1:7" x14ac:dyDescent="0.45">
      <c r="A12183">
        <v>0.38150000000000001</v>
      </c>
      <c r="B12183">
        <v>2.2799999999999998</v>
      </c>
      <c r="C12183" t="s">
        <v>12614</v>
      </c>
      <c r="D12183" t="s">
        <v>12615</v>
      </c>
      <c r="E12183" s="32">
        <f t="shared" si="570"/>
        <v>45682</v>
      </c>
      <c r="F12183" s="51">
        <f t="shared" si="571"/>
        <v>0.58333333333333337</v>
      </c>
      <c r="G12183" s="33">
        <f t="shared" si="572"/>
        <v>45682.583333333336</v>
      </c>
    </row>
    <row r="12184" spans="1:7" x14ac:dyDescent="0.45">
      <c r="A12184">
        <v>0.37030000000000002</v>
      </c>
      <c r="B12184">
        <v>2.21</v>
      </c>
      <c r="C12184" t="s">
        <v>12615</v>
      </c>
      <c r="D12184" t="s">
        <v>12616</v>
      </c>
      <c r="E12184" s="32">
        <f t="shared" si="570"/>
        <v>45682</v>
      </c>
      <c r="F12184" s="51">
        <f t="shared" si="571"/>
        <v>0.60416666666666663</v>
      </c>
      <c r="G12184" s="33">
        <f t="shared" si="572"/>
        <v>45682.604166666664</v>
      </c>
    </row>
    <row r="12185" spans="1:7" x14ac:dyDescent="0.45">
      <c r="A12185">
        <v>1.2343</v>
      </c>
      <c r="B12185">
        <v>7.36</v>
      </c>
      <c r="C12185" t="s">
        <v>12616</v>
      </c>
      <c r="D12185" t="s">
        <v>12617</v>
      </c>
      <c r="E12185" s="32">
        <f t="shared" si="570"/>
        <v>45682</v>
      </c>
      <c r="F12185" s="51">
        <f t="shared" si="571"/>
        <v>0.625</v>
      </c>
      <c r="G12185" s="33">
        <f t="shared" si="572"/>
        <v>45682.625</v>
      </c>
    </row>
    <row r="12186" spans="1:7" x14ac:dyDescent="0.45">
      <c r="A12186">
        <v>0.67320000000000002</v>
      </c>
      <c r="B12186">
        <v>4.0199999999999996</v>
      </c>
      <c r="C12186" t="s">
        <v>12617</v>
      </c>
      <c r="D12186" t="s">
        <v>12618</v>
      </c>
      <c r="E12186" s="32">
        <f t="shared" si="570"/>
        <v>45682</v>
      </c>
      <c r="F12186" s="51">
        <f t="shared" si="571"/>
        <v>0.64583333333333337</v>
      </c>
      <c r="G12186" s="33">
        <f t="shared" si="572"/>
        <v>45682.645833333336</v>
      </c>
    </row>
    <row r="12187" spans="1:7" x14ac:dyDescent="0.45">
      <c r="A12187">
        <v>8.9800000000000005E-2</v>
      </c>
      <c r="B12187">
        <v>0.54</v>
      </c>
      <c r="C12187" t="s">
        <v>12618</v>
      </c>
      <c r="D12187" t="s">
        <v>12619</v>
      </c>
      <c r="E12187" s="32">
        <f t="shared" si="570"/>
        <v>45682</v>
      </c>
      <c r="F12187" s="51">
        <f t="shared" si="571"/>
        <v>0.66666666666666663</v>
      </c>
      <c r="G12187" s="33">
        <f t="shared" si="572"/>
        <v>45682.666666666664</v>
      </c>
    </row>
    <row r="12188" spans="1:7" x14ac:dyDescent="0.45">
      <c r="A12188">
        <v>0.72929999999999995</v>
      </c>
      <c r="B12188">
        <v>4.3499999999999996</v>
      </c>
      <c r="C12188" t="s">
        <v>12619</v>
      </c>
      <c r="D12188" t="s">
        <v>12620</v>
      </c>
      <c r="E12188" s="32">
        <f t="shared" si="570"/>
        <v>45682</v>
      </c>
      <c r="F12188" s="51">
        <f t="shared" si="571"/>
        <v>0.6875</v>
      </c>
      <c r="G12188" s="33">
        <f t="shared" si="572"/>
        <v>45682.6875</v>
      </c>
    </row>
    <row r="12189" spans="1:7" x14ac:dyDescent="0.45">
      <c r="A12189">
        <v>1.1108</v>
      </c>
      <c r="B12189">
        <v>6.63</v>
      </c>
      <c r="C12189" t="s">
        <v>12620</v>
      </c>
      <c r="D12189" t="s">
        <v>12621</v>
      </c>
      <c r="E12189" s="32">
        <f t="shared" si="570"/>
        <v>45682</v>
      </c>
      <c r="F12189" s="51">
        <f t="shared" si="571"/>
        <v>0.70833333333333337</v>
      </c>
      <c r="G12189" s="33">
        <f t="shared" si="572"/>
        <v>45682.708333333336</v>
      </c>
    </row>
    <row r="12190" spans="1:7" x14ac:dyDescent="0.45">
      <c r="A12190">
        <v>0.78539999999999999</v>
      </c>
      <c r="B12190">
        <v>4.6900000000000004</v>
      </c>
      <c r="C12190" t="s">
        <v>12621</v>
      </c>
      <c r="D12190" t="s">
        <v>12622</v>
      </c>
      <c r="E12190" s="32">
        <f t="shared" si="570"/>
        <v>45682</v>
      </c>
      <c r="F12190" s="51">
        <f t="shared" si="571"/>
        <v>0.72916666666666663</v>
      </c>
      <c r="G12190" s="33">
        <f t="shared" si="572"/>
        <v>45682.729166666664</v>
      </c>
    </row>
    <row r="12191" spans="1:7" x14ac:dyDescent="0.45">
      <c r="A12191">
        <v>1.0995999999999999</v>
      </c>
      <c r="B12191">
        <v>6.56</v>
      </c>
      <c r="C12191" t="s">
        <v>12622</v>
      </c>
      <c r="D12191" t="s">
        <v>12623</v>
      </c>
      <c r="E12191" s="32">
        <f t="shared" si="570"/>
        <v>45682</v>
      </c>
      <c r="F12191" s="51">
        <f t="shared" si="571"/>
        <v>0.75</v>
      </c>
      <c r="G12191" s="33">
        <f t="shared" si="572"/>
        <v>45682.75</v>
      </c>
    </row>
    <row r="12192" spans="1:7" x14ac:dyDescent="0.45">
      <c r="A12192">
        <v>0.80789999999999995</v>
      </c>
      <c r="B12192">
        <v>4.82</v>
      </c>
      <c r="C12192" t="s">
        <v>12623</v>
      </c>
      <c r="D12192" t="s">
        <v>12624</v>
      </c>
      <c r="E12192" s="32">
        <f t="shared" si="570"/>
        <v>45682</v>
      </c>
      <c r="F12192" s="51">
        <f t="shared" si="571"/>
        <v>0.77083333333333337</v>
      </c>
      <c r="G12192" s="33">
        <f t="shared" si="572"/>
        <v>45682.770833333336</v>
      </c>
    </row>
    <row r="12193" spans="1:7" x14ac:dyDescent="0.45">
      <c r="A12193">
        <v>0.37030000000000002</v>
      </c>
      <c r="B12193">
        <v>2.21</v>
      </c>
      <c r="C12193" t="s">
        <v>12624</v>
      </c>
      <c r="D12193" t="s">
        <v>12625</v>
      </c>
      <c r="E12193" s="32">
        <f t="shared" si="570"/>
        <v>45682</v>
      </c>
      <c r="F12193" s="51">
        <f t="shared" si="571"/>
        <v>0.79166666666666663</v>
      </c>
      <c r="G12193" s="33">
        <f t="shared" si="572"/>
        <v>45682.791666666664</v>
      </c>
    </row>
    <row r="12194" spans="1:7" x14ac:dyDescent="0.45">
      <c r="A12194">
        <v>1.0660000000000001</v>
      </c>
      <c r="B12194">
        <v>6.36</v>
      </c>
      <c r="C12194" t="s">
        <v>12625</v>
      </c>
      <c r="D12194" t="s">
        <v>12626</v>
      </c>
      <c r="E12194" s="32">
        <f t="shared" si="570"/>
        <v>45682</v>
      </c>
      <c r="F12194" s="51">
        <f t="shared" si="571"/>
        <v>0.8125</v>
      </c>
      <c r="G12194" s="33">
        <f t="shared" si="572"/>
        <v>45682.8125</v>
      </c>
    </row>
    <row r="12195" spans="1:7" x14ac:dyDescent="0.45">
      <c r="A12195">
        <v>1.0995999999999999</v>
      </c>
      <c r="B12195">
        <v>6.56</v>
      </c>
      <c r="C12195" t="s">
        <v>12626</v>
      </c>
      <c r="D12195" t="s">
        <v>12627</v>
      </c>
      <c r="E12195" s="32">
        <f t="shared" si="570"/>
        <v>45682</v>
      </c>
      <c r="F12195" s="51">
        <f t="shared" si="571"/>
        <v>0.83333333333333337</v>
      </c>
      <c r="G12195" s="33">
        <f t="shared" si="572"/>
        <v>45682.833333333336</v>
      </c>
    </row>
    <row r="12196" spans="1:7" x14ac:dyDescent="0.45">
      <c r="A12196">
        <v>1.1333</v>
      </c>
      <c r="B12196">
        <v>6.76</v>
      </c>
      <c r="C12196" t="s">
        <v>12627</v>
      </c>
      <c r="D12196" t="s">
        <v>12628</v>
      </c>
      <c r="E12196" s="32">
        <f t="shared" si="570"/>
        <v>45682</v>
      </c>
      <c r="F12196" s="51">
        <f t="shared" si="571"/>
        <v>0.85416666666666663</v>
      </c>
      <c r="G12196" s="33">
        <f t="shared" si="572"/>
        <v>45682.854166666664</v>
      </c>
    </row>
    <row r="12197" spans="1:7" x14ac:dyDescent="0.45">
      <c r="A12197">
        <v>1.0884</v>
      </c>
      <c r="B12197">
        <v>6.49</v>
      </c>
      <c r="C12197" t="s">
        <v>12628</v>
      </c>
      <c r="D12197" t="s">
        <v>12629</v>
      </c>
      <c r="E12197" s="32">
        <f t="shared" si="570"/>
        <v>45682</v>
      </c>
      <c r="F12197" s="51">
        <f t="shared" si="571"/>
        <v>0.875</v>
      </c>
      <c r="G12197" s="33">
        <f t="shared" si="572"/>
        <v>45682.875</v>
      </c>
    </row>
    <row r="12198" spans="1:7" x14ac:dyDescent="0.45">
      <c r="A12198">
        <v>0.86399999999999999</v>
      </c>
      <c r="B12198">
        <v>5.15</v>
      </c>
      <c r="C12198" t="s">
        <v>12629</v>
      </c>
      <c r="D12198" t="s">
        <v>12630</v>
      </c>
      <c r="E12198" s="32">
        <f t="shared" si="570"/>
        <v>45682</v>
      </c>
      <c r="F12198" s="51">
        <f t="shared" si="571"/>
        <v>0.89583333333333337</v>
      </c>
      <c r="G12198" s="33">
        <f t="shared" si="572"/>
        <v>45682.895833333336</v>
      </c>
    </row>
    <row r="12199" spans="1:7" x14ac:dyDescent="0.45">
      <c r="A12199">
        <v>1.4026000000000001</v>
      </c>
      <c r="B12199">
        <v>8.3699999999999992</v>
      </c>
      <c r="C12199" t="s">
        <v>12630</v>
      </c>
      <c r="D12199" t="s">
        <v>12631</v>
      </c>
      <c r="E12199" s="32">
        <f t="shared" si="570"/>
        <v>45682</v>
      </c>
      <c r="F12199" s="51">
        <f t="shared" si="571"/>
        <v>0.91666666666666663</v>
      </c>
      <c r="G12199" s="33">
        <f t="shared" si="572"/>
        <v>45682.916666666664</v>
      </c>
    </row>
    <row r="12200" spans="1:7" x14ac:dyDescent="0.45">
      <c r="A12200">
        <v>1.4811000000000001</v>
      </c>
      <c r="B12200">
        <v>8.84</v>
      </c>
      <c r="C12200" t="s">
        <v>12631</v>
      </c>
      <c r="D12200" t="s">
        <v>12632</v>
      </c>
      <c r="E12200" s="32">
        <f t="shared" si="570"/>
        <v>45682</v>
      </c>
      <c r="F12200" s="51">
        <f t="shared" si="571"/>
        <v>0.9375</v>
      </c>
      <c r="G12200" s="33">
        <f t="shared" si="572"/>
        <v>45682.9375</v>
      </c>
    </row>
    <row r="12201" spans="1:7" x14ac:dyDescent="0.45">
      <c r="A12201">
        <v>0.6845</v>
      </c>
      <c r="B12201">
        <v>4.08</v>
      </c>
      <c r="C12201" t="s">
        <v>12632</v>
      </c>
      <c r="D12201" t="s">
        <v>12633</v>
      </c>
      <c r="E12201" s="32">
        <f t="shared" si="570"/>
        <v>45682</v>
      </c>
      <c r="F12201" s="51">
        <f t="shared" si="571"/>
        <v>0.95833333333333337</v>
      </c>
      <c r="G12201" s="33">
        <f t="shared" si="572"/>
        <v>45682.958333333336</v>
      </c>
    </row>
    <row r="12202" spans="1:7" x14ac:dyDescent="0.45">
      <c r="A12202">
        <v>1.1108</v>
      </c>
      <c r="B12202">
        <v>6.63</v>
      </c>
      <c r="C12202" t="s">
        <v>12633</v>
      </c>
      <c r="D12202" t="s">
        <v>12634</v>
      </c>
      <c r="E12202" s="32">
        <f t="shared" si="570"/>
        <v>45682</v>
      </c>
      <c r="F12202" s="51">
        <f t="shared" si="571"/>
        <v>0.97916666666666663</v>
      </c>
      <c r="G12202" s="33">
        <f t="shared" si="572"/>
        <v>45682.979166666664</v>
      </c>
    </row>
    <row r="12203" spans="1:7" x14ac:dyDescent="0.45">
      <c r="A12203">
        <v>1.0884</v>
      </c>
      <c r="B12203">
        <v>6.49</v>
      </c>
      <c r="C12203" t="s">
        <v>12634</v>
      </c>
      <c r="D12203" t="s">
        <v>12635</v>
      </c>
      <c r="E12203" s="32">
        <f t="shared" si="570"/>
        <v>45683</v>
      </c>
      <c r="F12203" s="51">
        <f t="shared" si="571"/>
        <v>0</v>
      </c>
      <c r="G12203" s="33">
        <f t="shared" si="572"/>
        <v>45683</v>
      </c>
    </row>
    <row r="12204" spans="1:7" x14ac:dyDescent="0.45">
      <c r="A12204">
        <v>1.1108</v>
      </c>
      <c r="B12204">
        <v>6.63</v>
      </c>
      <c r="C12204" t="s">
        <v>12635</v>
      </c>
      <c r="D12204" t="s">
        <v>12636</v>
      </c>
      <c r="E12204" s="32">
        <f t="shared" si="570"/>
        <v>45683</v>
      </c>
      <c r="F12204" s="51">
        <f t="shared" si="571"/>
        <v>2.0833333333333332E-2</v>
      </c>
      <c r="G12204" s="33">
        <f t="shared" si="572"/>
        <v>45683.020833333336</v>
      </c>
    </row>
    <row r="12205" spans="1:7" x14ac:dyDescent="0.45">
      <c r="A12205">
        <v>1.5484</v>
      </c>
      <c r="B12205">
        <v>9.24</v>
      </c>
      <c r="C12205" t="s">
        <v>12636</v>
      </c>
      <c r="D12205" t="s">
        <v>12637</v>
      </c>
      <c r="E12205" s="32">
        <f t="shared" si="570"/>
        <v>45683</v>
      </c>
      <c r="F12205" s="51">
        <f t="shared" si="571"/>
        <v>4.1666666666666664E-2</v>
      </c>
      <c r="G12205" s="33">
        <f t="shared" si="572"/>
        <v>45683.041666666664</v>
      </c>
    </row>
    <row r="12206" spans="1:7" x14ac:dyDescent="0.45">
      <c r="A12206">
        <v>1.0660000000000001</v>
      </c>
      <c r="B12206">
        <v>6.36</v>
      </c>
      <c r="C12206" t="s">
        <v>12637</v>
      </c>
      <c r="D12206" t="s">
        <v>12638</v>
      </c>
      <c r="E12206" s="32">
        <f t="shared" si="570"/>
        <v>45683</v>
      </c>
      <c r="F12206" s="51">
        <f t="shared" si="571"/>
        <v>6.25E-2</v>
      </c>
      <c r="G12206" s="33">
        <f t="shared" si="572"/>
        <v>45683.0625</v>
      </c>
    </row>
    <row r="12207" spans="1:7" x14ac:dyDescent="0.45">
      <c r="A12207">
        <v>1.0435000000000001</v>
      </c>
      <c r="B12207">
        <v>6.23</v>
      </c>
      <c r="C12207" t="s">
        <v>12638</v>
      </c>
      <c r="D12207" t="s">
        <v>12639</v>
      </c>
      <c r="E12207" s="32">
        <f t="shared" si="570"/>
        <v>45683</v>
      </c>
      <c r="F12207" s="51">
        <f t="shared" si="571"/>
        <v>8.3333333333333329E-2</v>
      </c>
      <c r="G12207" s="33">
        <f t="shared" si="572"/>
        <v>45683.083333333336</v>
      </c>
    </row>
    <row r="12208" spans="1:7" x14ac:dyDescent="0.45">
      <c r="A12208">
        <v>1.1669</v>
      </c>
      <c r="B12208">
        <v>6.96</v>
      </c>
      <c r="C12208" t="s">
        <v>12639</v>
      </c>
      <c r="D12208" t="s">
        <v>12640</v>
      </c>
      <c r="E12208" s="32">
        <f t="shared" si="570"/>
        <v>45683</v>
      </c>
      <c r="F12208" s="51">
        <f t="shared" si="571"/>
        <v>0.10416666666666667</v>
      </c>
      <c r="G12208" s="33">
        <f t="shared" si="572"/>
        <v>45683.104166666664</v>
      </c>
    </row>
    <row r="12209" spans="1:7" x14ac:dyDescent="0.45">
      <c r="A12209">
        <v>0.76300000000000001</v>
      </c>
      <c r="B12209">
        <v>4.55</v>
      </c>
      <c r="C12209" t="s">
        <v>12640</v>
      </c>
      <c r="D12209" t="s">
        <v>12641</v>
      </c>
      <c r="E12209" s="32">
        <f t="shared" si="570"/>
        <v>45683</v>
      </c>
      <c r="F12209" s="51">
        <f t="shared" si="571"/>
        <v>0.125</v>
      </c>
      <c r="G12209" s="33">
        <f t="shared" si="572"/>
        <v>45683.125</v>
      </c>
    </row>
    <row r="12210" spans="1:7" x14ac:dyDescent="0.45">
      <c r="A12210">
        <v>1.1333</v>
      </c>
      <c r="B12210">
        <v>6.76</v>
      </c>
      <c r="C12210" t="s">
        <v>12641</v>
      </c>
      <c r="D12210" t="s">
        <v>12642</v>
      </c>
      <c r="E12210" s="32">
        <f t="shared" si="570"/>
        <v>45683</v>
      </c>
      <c r="F12210" s="51">
        <f t="shared" si="571"/>
        <v>0.14583333333333334</v>
      </c>
      <c r="G12210" s="33">
        <f t="shared" si="572"/>
        <v>45683.145833333336</v>
      </c>
    </row>
    <row r="12211" spans="1:7" x14ac:dyDescent="0.45">
      <c r="A12211">
        <v>1.0995999999999999</v>
      </c>
      <c r="B12211">
        <v>6.56</v>
      </c>
      <c r="C12211" t="s">
        <v>12642</v>
      </c>
      <c r="D12211" t="s">
        <v>12643</v>
      </c>
      <c r="E12211" s="32">
        <f t="shared" si="570"/>
        <v>45683</v>
      </c>
      <c r="F12211" s="51">
        <f t="shared" si="571"/>
        <v>0.16666666666666666</v>
      </c>
      <c r="G12211" s="33">
        <f t="shared" si="572"/>
        <v>45683.166666666664</v>
      </c>
    </row>
    <row r="12212" spans="1:7" x14ac:dyDescent="0.45">
      <c r="A12212">
        <v>2.3563000000000001</v>
      </c>
      <c r="B12212">
        <v>14.06</v>
      </c>
      <c r="C12212" t="s">
        <v>12643</v>
      </c>
      <c r="D12212" t="s">
        <v>12644</v>
      </c>
      <c r="E12212" s="32">
        <f t="shared" si="570"/>
        <v>45683</v>
      </c>
      <c r="F12212" s="51">
        <f t="shared" si="571"/>
        <v>0.1875</v>
      </c>
      <c r="G12212" s="33">
        <f t="shared" si="572"/>
        <v>45683.1875</v>
      </c>
    </row>
    <row r="12213" spans="1:7" x14ac:dyDescent="0.45">
      <c r="A12213">
        <v>0</v>
      </c>
      <c r="B12213">
        <v>0</v>
      </c>
      <c r="C12213" t="s">
        <v>12644</v>
      </c>
      <c r="D12213" t="s">
        <v>12645</v>
      </c>
      <c r="E12213" s="32">
        <f t="shared" si="570"/>
        <v>45683</v>
      </c>
      <c r="F12213" s="51">
        <f t="shared" si="571"/>
        <v>0.20833333333333334</v>
      </c>
      <c r="G12213" s="33">
        <f t="shared" si="572"/>
        <v>45683.208333333336</v>
      </c>
    </row>
    <row r="12214" spans="1:7" x14ac:dyDescent="0.45">
      <c r="A12214">
        <v>0.6845</v>
      </c>
      <c r="B12214">
        <v>4.08</v>
      </c>
      <c r="C12214" t="s">
        <v>12645</v>
      </c>
      <c r="D12214" t="s">
        <v>12646</v>
      </c>
      <c r="E12214" s="32">
        <f t="shared" si="570"/>
        <v>45683</v>
      </c>
      <c r="F12214" s="51">
        <f t="shared" si="571"/>
        <v>0.22916666666666666</v>
      </c>
      <c r="G12214" s="33">
        <f t="shared" si="572"/>
        <v>45683.229166666664</v>
      </c>
    </row>
    <row r="12215" spans="1:7" x14ac:dyDescent="0.45">
      <c r="A12215">
        <v>1.0660000000000001</v>
      </c>
      <c r="B12215">
        <v>6.36</v>
      </c>
      <c r="C12215" t="s">
        <v>12646</v>
      </c>
      <c r="D12215" t="s">
        <v>12647</v>
      </c>
      <c r="E12215" s="32">
        <f t="shared" si="570"/>
        <v>45683</v>
      </c>
      <c r="F12215" s="51">
        <f t="shared" si="571"/>
        <v>0.25</v>
      </c>
      <c r="G12215" s="33">
        <f t="shared" si="572"/>
        <v>45683.25</v>
      </c>
    </row>
    <row r="12216" spans="1:7" x14ac:dyDescent="0.45">
      <c r="A12216">
        <v>1.0995999999999999</v>
      </c>
      <c r="B12216">
        <v>6.56</v>
      </c>
      <c r="C12216" t="s">
        <v>12647</v>
      </c>
      <c r="D12216" t="s">
        <v>12648</v>
      </c>
      <c r="E12216" s="32">
        <f t="shared" si="570"/>
        <v>45683</v>
      </c>
      <c r="F12216" s="51">
        <f t="shared" si="571"/>
        <v>0.27083333333333331</v>
      </c>
      <c r="G12216" s="33">
        <f t="shared" si="572"/>
        <v>45683.270833333336</v>
      </c>
    </row>
    <row r="12217" spans="1:7" x14ac:dyDescent="0.45">
      <c r="A12217">
        <v>0.7742</v>
      </c>
      <c r="B12217">
        <v>4.62</v>
      </c>
      <c r="C12217" t="s">
        <v>12648</v>
      </c>
      <c r="D12217" t="s">
        <v>12649</v>
      </c>
      <c r="E12217" s="32">
        <f t="shared" si="570"/>
        <v>45683</v>
      </c>
      <c r="F12217" s="51">
        <f t="shared" si="571"/>
        <v>0.29166666666666669</v>
      </c>
      <c r="G12217" s="33">
        <f t="shared" si="572"/>
        <v>45683.291666666664</v>
      </c>
    </row>
    <row r="12218" spans="1:7" x14ac:dyDescent="0.45">
      <c r="A12218">
        <v>1.0660000000000001</v>
      </c>
      <c r="B12218">
        <v>6.36</v>
      </c>
      <c r="C12218" t="s">
        <v>12649</v>
      </c>
      <c r="D12218" t="s">
        <v>12650</v>
      </c>
      <c r="E12218" s="32">
        <f t="shared" si="570"/>
        <v>45683</v>
      </c>
      <c r="F12218" s="51">
        <f t="shared" si="571"/>
        <v>0.3125</v>
      </c>
      <c r="G12218" s="33">
        <f t="shared" si="572"/>
        <v>45683.3125</v>
      </c>
    </row>
    <row r="12219" spans="1:7" x14ac:dyDescent="0.45">
      <c r="A12219">
        <v>1.1221000000000001</v>
      </c>
      <c r="B12219">
        <v>6.69</v>
      </c>
      <c r="C12219" t="s">
        <v>12650</v>
      </c>
      <c r="D12219" t="s">
        <v>12651</v>
      </c>
      <c r="E12219" s="32">
        <f t="shared" si="570"/>
        <v>45683</v>
      </c>
      <c r="F12219" s="51">
        <f t="shared" si="571"/>
        <v>0.33333333333333331</v>
      </c>
      <c r="G12219" s="33">
        <f t="shared" si="572"/>
        <v>45683.333333333336</v>
      </c>
    </row>
    <row r="12220" spans="1:7" x14ac:dyDescent="0.45">
      <c r="A12220">
        <v>0.35909999999999997</v>
      </c>
      <c r="B12220">
        <v>2.14</v>
      </c>
      <c r="C12220" t="s">
        <v>12651</v>
      </c>
      <c r="D12220" t="s">
        <v>12652</v>
      </c>
      <c r="E12220" s="32">
        <f t="shared" si="570"/>
        <v>45683</v>
      </c>
      <c r="F12220" s="51">
        <f t="shared" si="571"/>
        <v>0.35416666666666669</v>
      </c>
      <c r="G12220" s="33">
        <f t="shared" si="572"/>
        <v>45683.354166666664</v>
      </c>
    </row>
    <row r="12221" spans="1:7" x14ac:dyDescent="0.45">
      <c r="A12221">
        <v>0.76300000000000001</v>
      </c>
      <c r="B12221">
        <v>4.55</v>
      </c>
      <c r="C12221" t="s">
        <v>12652</v>
      </c>
      <c r="D12221" t="s">
        <v>12653</v>
      </c>
      <c r="E12221" s="32">
        <f t="shared" si="570"/>
        <v>45683</v>
      </c>
      <c r="F12221" s="51">
        <f t="shared" si="571"/>
        <v>0.375</v>
      </c>
      <c r="G12221" s="33">
        <f t="shared" si="572"/>
        <v>45683.375</v>
      </c>
    </row>
    <row r="12222" spans="1:7" x14ac:dyDescent="0.45">
      <c r="A12222">
        <v>1.0323</v>
      </c>
      <c r="B12222">
        <v>6.16</v>
      </c>
      <c r="C12222" t="s">
        <v>12653</v>
      </c>
      <c r="D12222" t="s">
        <v>12654</v>
      </c>
      <c r="E12222" s="32">
        <f t="shared" si="570"/>
        <v>45683</v>
      </c>
      <c r="F12222" s="51">
        <f t="shared" si="571"/>
        <v>0.39583333333333331</v>
      </c>
      <c r="G12222" s="33">
        <f t="shared" si="572"/>
        <v>45683.395833333336</v>
      </c>
    </row>
    <row r="12223" spans="1:7" x14ac:dyDescent="0.45">
      <c r="A12223">
        <v>1.1333</v>
      </c>
      <c r="B12223">
        <v>6.76</v>
      </c>
      <c r="C12223" t="s">
        <v>12654</v>
      </c>
      <c r="D12223" t="s">
        <v>12655</v>
      </c>
      <c r="E12223" s="32">
        <f t="shared" si="570"/>
        <v>45683</v>
      </c>
      <c r="F12223" s="51">
        <f t="shared" si="571"/>
        <v>0.41666666666666669</v>
      </c>
      <c r="G12223" s="33">
        <f t="shared" si="572"/>
        <v>45683.416666666664</v>
      </c>
    </row>
    <row r="12224" spans="1:7" x14ac:dyDescent="0.45">
      <c r="A12224">
        <v>0.43759999999999999</v>
      </c>
      <c r="B12224">
        <v>2.61</v>
      </c>
      <c r="C12224" t="s">
        <v>12655</v>
      </c>
      <c r="D12224" t="s">
        <v>12656</v>
      </c>
      <c r="E12224" s="32">
        <f t="shared" si="570"/>
        <v>45683</v>
      </c>
      <c r="F12224" s="51">
        <f t="shared" si="571"/>
        <v>0.4375</v>
      </c>
      <c r="G12224" s="33">
        <f t="shared" si="572"/>
        <v>45683.4375</v>
      </c>
    </row>
    <row r="12225" spans="1:7" x14ac:dyDescent="0.45">
      <c r="A12225">
        <v>1.0884</v>
      </c>
      <c r="B12225">
        <v>6.49</v>
      </c>
      <c r="C12225" t="s">
        <v>12656</v>
      </c>
      <c r="D12225" t="s">
        <v>12657</v>
      </c>
      <c r="E12225" s="32">
        <f t="shared" si="570"/>
        <v>45683</v>
      </c>
      <c r="F12225" s="51">
        <f t="shared" si="571"/>
        <v>0.45833333333333331</v>
      </c>
      <c r="G12225" s="33">
        <f t="shared" si="572"/>
        <v>45683.458333333336</v>
      </c>
    </row>
    <row r="12226" spans="1:7" x14ac:dyDescent="0.45">
      <c r="A12226">
        <v>1.1221000000000001</v>
      </c>
      <c r="B12226">
        <v>6.69</v>
      </c>
      <c r="C12226" t="s">
        <v>12657</v>
      </c>
      <c r="D12226" t="s">
        <v>12658</v>
      </c>
      <c r="E12226" s="32">
        <f t="shared" si="570"/>
        <v>45683</v>
      </c>
      <c r="F12226" s="51">
        <f t="shared" si="571"/>
        <v>0.47916666666666669</v>
      </c>
      <c r="G12226" s="33">
        <f t="shared" si="572"/>
        <v>45683.479166666664</v>
      </c>
    </row>
    <row r="12227" spans="1:7" x14ac:dyDescent="0.45">
      <c r="A12227">
        <v>1.1108</v>
      </c>
      <c r="B12227">
        <v>6.63</v>
      </c>
      <c r="C12227" t="s">
        <v>12658</v>
      </c>
      <c r="D12227" t="s">
        <v>12659</v>
      </c>
      <c r="E12227" s="32">
        <f t="shared" si="570"/>
        <v>45683</v>
      </c>
      <c r="F12227" s="51">
        <f t="shared" si="571"/>
        <v>0.5</v>
      </c>
      <c r="G12227" s="33">
        <f t="shared" si="572"/>
        <v>45683.5</v>
      </c>
    </row>
    <row r="12228" spans="1:7" x14ac:dyDescent="0.45">
      <c r="A12228">
        <v>0.35909999999999997</v>
      </c>
      <c r="B12228">
        <v>2.14</v>
      </c>
      <c r="C12228" t="s">
        <v>12659</v>
      </c>
      <c r="D12228" t="s">
        <v>12660</v>
      </c>
      <c r="E12228" s="32">
        <f t="shared" ref="E12228:E12291" si="573">DATE(MID(C12228,2,4),MID(C12228,7,2),MID(C12228,10,2))</f>
        <v>45683</v>
      </c>
      <c r="F12228" s="51">
        <f t="shared" ref="F12228:F12291" si="574">TIME(MID(C12228,13,2),MID(C12228,16,2),0)</f>
        <v>0.52083333333333337</v>
      </c>
      <c r="G12228" s="33">
        <f t="shared" ref="G12228:G12291" si="575">E12228+F12228</f>
        <v>45683.520833333336</v>
      </c>
    </row>
    <row r="12229" spans="1:7" x14ac:dyDescent="0.45">
      <c r="A12229">
        <v>0.35909999999999997</v>
      </c>
      <c r="B12229">
        <v>2.14</v>
      </c>
      <c r="C12229" t="s">
        <v>12660</v>
      </c>
      <c r="D12229" t="s">
        <v>12661</v>
      </c>
      <c r="E12229" s="32">
        <f t="shared" si="573"/>
        <v>45683</v>
      </c>
      <c r="F12229" s="51">
        <f t="shared" si="574"/>
        <v>0.54166666666666663</v>
      </c>
      <c r="G12229" s="33">
        <f t="shared" si="575"/>
        <v>45683.541666666664</v>
      </c>
    </row>
    <row r="12230" spans="1:7" x14ac:dyDescent="0.45">
      <c r="A12230">
        <v>1.0771999999999999</v>
      </c>
      <c r="B12230">
        <v>6.43</v>
      </c>
      <c r="C12230" t="s">
        <v>12661</v>
      </c>
      <c r="D12230" t="s">
        <v>12662</v>
      </c>
      <c r="E12230" s="32">
        <f t="shared" si="573"/>
        <v>45683</v>
      </c>
      <c r="F12230" s="51">
        <f t="shared" si="574"/>
        <v>0.5625</v>
      </c>
      <c r="G12230" s="33">
        <f t="shared" si="575"/>
        <v>45683.5625</v>
      </c>
    </row>
    <row r="12231" spans="1:7" x14ac:dyDescent="0.45">
      <c r="A12231">
        <v>0.7742</v>
      </c>
      <c r="B12231">
        <v>4.62</v>
      </c>
      <c r="C12231" t="s">
        <v>12662</v>
      </c>
      <c r="D12231" t="s">
        <v>12663</v>
      </c>
      <c r="E12231" s="32">
        <f t="shared" si="573"/>
        <v>45683</v>
      </c>
      <c r="F12231" s="51">
        <f t="shared" si="574"/>
        <v>0.58333333333333337</v>
      </c>
      <c r="G12231" s="33">
        <f t="shared" si="575"/>
        <v>45683.583333333336</v>
      </c>
    </row>
    <row r="12232" spans="1:7" x14ac:dyDescent="0.45">
      <c r="A12232">
        <v>0.71809999999999996</v>
      </c>
      <c r="B12232">
        <v>4.28</v>
      </c>
      <c r="C12232" t="s">
        <v>12663</v>
      </c>
      <c r="D12232" t="s">
        <v>12664</v>
      </c>
      <c r="E12232" s="32">
        <f t="shared" si="573"/>
        <v>45683</v>
      </c>
      <c r="F12232" s="51">
        <f t="shared" si="574"/>
        <v>0.60416666666666663</v>
      </c>
      <c r="G12232" s="33">
        <f t="shared" si="575"/>
        <v>45683.604166666664</v>
      </c>
    </row>
    <row r="12233" spans="1:7" x14ac:dyDescent="0.45">
      <c r="A12233">
        <v>0</v>
      </c>
      <c r="B12233">
        <v>0</v>
      </c>
      <c r="C12233" t="s">
        <v>12664</v>
      </c>
      <c r="D12233" t="s">
        <v>12665</v>
      </c>
      <c r="E12233" s="32">
        <f t="shared" si="573"/>
        <v>45683</v>
      </c>
      <c r="F12233" s="51">
        <f t="shared" si="574"/>
        <v>0.625</v>
      </c>
      <c r="G12233" s="33">
        <f t="shared" si="575"/>
        <v>45683.625</v>
      </c>
    </row>
    <row r="12234" spans="1:7" x14ac:dyDescent="0.45">
      <c r="A12234">
        <v>0.78539999999999999</v>
      </c>
      <c r="B12234">
        <v>4.6900000000000004</v>
      </c>
      <c r="C12234" t="s">
        <v>12665</v>
      </c>
      <c r="D12234" t="s">
        <v>12666</v>
      </c>
      <c r="E12234" s="32">
        <f t="shared" si="573"/>
        <v>45683</v>
      </c>
      <c r="F12234" s="51">
        <f t="shared" si="574"/>
        <v>0.64583333333333337</v>
      </c>
      <c r="G12234" s="33">
        <f t="shared" si="575"/>
        <v>45683.645833333336</v>
      </c>
    </row>
    <row r="12235" spans="1:7" x14ac:dyDescent="0.45">
      <c r="A12235">
        <v>1.1221000000000001</v>
      </c>
      <c r="B12235">
        <v>6.69</v>
      </c>
      <c r="C12235" t="s">
        <v>12666</v>
      </c>
      <c r="D12235" t="s">
        <v>12667</v>
      </c>
      <c r="E12235" s="32">
        <f t="shared" si="573"/>
        <v>45683</v>
      </c>
      <c r="F12235" s="51">
        <f t="shared" si="574"/>
        <v>0.66666666666666663</v>
      </c>
      <c r="G12235" s="33">
        <f t="shared" si="575"/>
        <v>45683.666666666664</v>
      </c>
    </row>
    <row r="12236" spans="1:7" x14ac:dyDescent="0.45">
      <c r="A12236">
        <v>0</v>
      </c>
      <c r="B12236">
        <v>0</v>
      </c>
      <c r="C12236" t="s">
        <v>12667</v>
      </c>
      <c r="D12236" t="s">
        <v>12668</v>
      </c>
      <c r="E12236" s="32">
        <f t="shared" si="573"/>
        <v>45683</v>
      </c>
      <c r="F12236" s="51">
        <f t="shared" si="574"/>
        <v>0.6875</v>
      </c>
      <c r="G12236" s="33">
        <f t="shared" si="575"/>
        <v>45683.6875</v>
      </c>
    </row>
    <row r="12237" spans="1:7" x14ac:dyDescent="0.45">
      <c r="A12237">
        <v>1.9187000000000001</v>
      </c>
      <c r="B12237">
        <v>11.45</v>
      </c>
      <c r="C12237" t="s">
        <v>12668</v>
      </c>
      <c r="D12237" t="s">
        <v>12669</v>
      </c>
      <c r="E12237" s="32">
        <f t="shared" si="573"/>
        <v>45683</v>
      </c>
      <c r="F12237" s="51">
        <f t="shared" si="574"/>
        <v>0.70833333333333337</v>
      </c>
      <c r="G12237" s="33">
        <f t="shared" si="575"/>
        <v>45683.708333333336</v>
      </c>
    </row>
    <row r="12238" spans="1:7" x14ac:dyDescent="0.45">
      <c r="A12238">
        <v>0</v>
      </c>
      <c r="B12238">
        <v>0</v>
      </c>
      <c r="C12238" t="s">
        <v>12669</v>
      </c>
      <c r="D12238" t="s">
        <v>12670</v>
      </c>
      <c r="E12238" s="32">
        <f t="shared" si="573"/>
        <v>45683</v>
      </c>
      <c r="F12238" s="51">
        <f t="shared" si="574"/>
        <v>0.72916666666666663</v>
      </c>
      <c r="G12238" s="33">
        <f t="shared" si="575"/>
        <v>45683.729166666664</v>
      </c>
    </row>
    <row r="12239" spans="1:7" x14ac:dyDescent="0.45">
      <c r="A12239">
        <v>0</v>
      </c>
      <c r="B12239">
        <v>0</v>
      </c>
      <c r="C12239" t="s">
        <v>12670</v>
      </c>
      <c r="D12239" t="s">
        <v>12671</v>
      </c>
      <c r="E12239" s="32">
        <f t="shared" si="573"/>
        <v>45683</v>
      </c>
      <c r="F12239" s="51">
        <f t="shared" si="574"/>
        <v>0.75</v>
      </c>
      <c r="G12239" s="33">
        <f t="shared" si="575"/>
        <v>45683.75</v>
      </c>
    </row>
    <row r="12240" spans="1:7" x14ac:dyDescent="0.45">
      <c r="A12240">
        <v>1.1333</v>
      </c>
      <c r="B12240">
        <v>6.76</v>
      </c>
      <c r="C12240" t="s">
        <v>12671</v>
      </c>
      <c r="D12240" t="s">
        <v>12672</v>
      </c>
      <c r="E12240" s="32">
        <f t="shared" si="573"/>
        <v>45683</v>
      </c>
      <c r="F12240" s="51">
        <f t="shared" si="574"/>
        <v>0.77083333333333337</v>
      </c>
      <c r="G12240" s="33">
        <f t="shared" si="575"/>
        <v>45683.770833333336</v>
      </c>
    </row>
    <row r="12241" spans="1:7" x14ac:dyDescent="0.45">
      <c r="A12241">
        <v>0.7742</v>
      </c>
      <c r="B12241">
        <v>4.62</v>
      </c>
      <c r="C12241" t="s">
        <v>12672</v>
      </c>
      <c r="D12241" t="s">
        <v>12673</v>
      </c>
      <c r="E12241" s="32">
        <f t="shared" si="573"/>
        <v>45683</v>
      </c>
      <c r="F12241" s="51">
        <f t="shared" si="574"/>
        <v>0.79166666666666663</v>
      </c>
      <c r="G12241" s="33">
        <f t="shared" si="575"/>
        <v>45683.791666666664</v>
      </c>
    </row>
    <row r="12242" spans="1:7" x14ac:dyDescent="0.45">
      <c r="A12242">
        <v>5.1615000000000002</v>
      </c>
      <c r="B12242">
        <v>30.79</v>
      </c>
      <c r="C12242" t="s">
        <v>12673</v>
      </c>
      <c r="D12242" t="s">
        <v>12674</v>
      </c>
      <c r="E12242" s="32">
        <f t="shared" si="573"/>
        <v>45683</v>
      </c>
      <c r="F12242" s="51">
        <f t="shared" si="574"/>
        <v>0.8125</v>
      </c>
      <c r="G12242" s="33">
        <f t="shared" si="575"/>
        <v>45683.8125</v>
      </c>
    </row>
    <row r="12243" spans="1:7" x14ac:dyDescent="0.45">
      <c r="A12243">
        <v>2.4460999999999999</v>
      </c>
      <c r="B12243">
        <v>14.59</v>
      </c>
      <c r="C12243" t="s">
        <v>12674</v>
      </c>
      <c r="D12243" t="s">
        <v>12675</v>
      </c>
      <c r="E12243" s="32">
        <f t="shared" si="573"/>
        <v>45683</v>
      </c>
      <c r="F12243" s="51">
        <f t="shared" si="574"/>
        <v>0.83333333333333337</v>
      </c>
      <c r="G12243" s="33">
        <f t="shared" si="575"/>
        <v>45683.833333333336</v>
      </c>
    </row>
    <row r="12244" spans="1:7" x14ac:dyDescent="0.45">
      <c r="A12244">
        <v>1.6718999999999999</v>
      </c>
      <c r="B12244">
        <v>9.9700000000000006</v>
      </c>
      <c r="C12244" t="s">
        <v>12675</v>
      </c>
      <c r="D12244" t="s">
        <v>12676</v>
      </c>
      <c r="E12244" s="32">
        <f t="shared" si="573"/>
        <v>45683</v>
      </c>
      <c r="F12244" s="51">
        <f t="shared" si="574"/>
        <v>0.85416666666666663</v>
      </c>
      <c r="G12244" s="33">
        <f t="shared" si="575"/>
        <v>45683.854166666664</v>
      </c>
    </row>
    <row r="12245" spans="1:7" x14ac:dyDescent="0.45">
      <c r="A12245">
        <v>1.7392000000000001</v>
      </c>
      <c r="B12245">
        <v>10.38</v>
      </c>
      <c r="C12245" t="s">
        <v>12676</v>
      </c>
      <c r="D12245" t="s">
        <v>12677</v>
      </c>
      <c r="E12245" s="32">
        <f t="shared" si="573"/>
        <v>45683</v>
      </c>
      <c r="F12245" s="51">
        <f t="shared" si="574"/>
        <v>0.875</v>
      </c>
      <c r="G12245" s="33">
        <f t="shared" si="575"/>
        <v>45683.875</v>
      </c>
    </row>
    <row r="12246" spans="1:7" x14ac:dyDescent="0.45">
      <c r="A12246">
        <v>0.32540000000000002</v>
      </c>
      <c r="B12246">
        <v>1.94</v>
      </c>
      <c r="C12246" t="s">
        <v>12677</v>
      </c>
      <c r="D12246" t="s">
        <v>12678</v>
      </c>
      <c r="E12246" s="32">
        <f t="shared" si="573"/>
        <v>45683</v>
      </c>
      <c r="F12246" s="51">
        <f t="shared" si="574"/>
        <v>0.89583333333333337</v>
      </c>
      <c r="G12246" s="33">
        <f t="shared" si="575"/>
        <v>45683.895833333336</v>
      </c>
    </row>
    <row r="12247" spans="1:7" x14ac:dyDescent="0.45">
      <c r="A12247">
        <v>0.41520000000000001</v>
      </c>
      <c r="B12247">
        <v>2.48</v>
      </c>
      <c r="C12247" t="s">
        <v>12678</v>
      </c>
      <c r="D12247" t="s">
        <v>12679</v>
      </c>
      <c r="E12247" s="32">
        <f t="shared" si="573"/>
        <v>45683</v>
      </c>
      <c r="F12247" s="51">
        <f t="shared" si="574"/>
        <v>0.91666666666666663</v>
      </c>
      <c r="G12247" s="33">
        <f t="shared" si="575"/>
        <v>45683.916666666664</v>
      </c>
    </row>
    <row r="12248" spans="1:7" x14ac:dyDescent="0.45">
      <c r="A12248">
        <v>0</v>
      </c>
      <c r="B12248">
        <v>0</v>
      </c>
      <c r="C12248" t="s">
        <v>12679</v>
      </c>
      <c r="D12248" t="s">
        <v>12680</v>
      </c>
      <c r="E12248" s="32">
        <f t="shared" si="573"/>
        <v>45683</v>
      </c>
      <c r="F12248" s="51">
        <f t="shared" si="574"/>
        <v>0.9375</v>
      </c>
      <c r="G12248" s="33">
        <f t="shared" si="575"/>
        <v>45683.9375</v>
      </c>
    </row>
    <row r="12249" spans="1:7" x14ac:dyDescent="0.45">
      <c r="A12249">
        <v>0</v>
      </c>
      <c r="B12249">
        <v>0</v>
      </c>
      <c r="C12249" t="s">
        <v>12680</v>
      </c>
      <c r="D12249" t="s">
        <v>12681</v>
      </c>
      <c r="E12249" s="32">
        <f t="shared" si="573"/>
        <v>45683</v>
      </c>
      <c r="F12249" s="51">
        <f t="shared" si="574"/>
        <v>0.95833333333333337</v>
      </c>
      <c r="G12249" s="33">
        <f t="shared" si="575"/>
        <v>45683.958333333336</v>
      </c>
    </row>
    <row r="12250" spans="1:7" x14ac:dyDescent="0.45">
      <c r="A12250">
        <v>0</v>
      </c>
      <c r="B12250">
        <v>0</v>
      </c>
      <c r="C12250" t="s">
        <v>12681</v>
      </c>
      <c r="D12250" t="s">
        <v>12682</v>
      </c>
      <c r="E12250" s="32">
        <f t="shared" si="573"/>
        <v>45683</v>
      </c>
      <c r="F12250" s="51">
        <f t="shared" si="574"/>
        <v>0.97916666666666663</v>
      </c>
      <c r="G12250" s="33">
        <f t="shared" si="575"/>
        <v>45683.979166666664</v>
      </c>
    </row>
    <row r="12251" spans="1:7" x14ac:dyDescent="0.45">
      <c r="A12251">
        <v>0</v>
      </c>
      <c r="B12251">
        <v>0</v>
      </c>
      <c r="C12251" t="s">
        <v>12682</v>
      </c>
      <c r="D12251" t="s">
        <v>12683</v>
      </c>
      <c r="E12251" s="32">
        <f t="shared" si="573"/>
        <v>45684</v>
      </c>
      <c r="F12251" s="51">
        <f t="shared" si="574"/>
        <v>0</v>
      </c>
      <c r="G12251" s="33">
        <f t="shared" si="575"/>
        <v>45684</v>
      </c>
    </row>
    <row r="12252" spans="1:7" x14ac:dyDescent="0.45">
      <c r="A12252">
        <v>0</v>
      </c>
      <c r="B12252">
        <v>0</v>
      </c>
      <c r="C12252" t="s">
        <v>12683</v>
      </c>
      <c r="D12252" t="s">
        <v>12684</v>
      </c>
      <c r="E12252" s="32">
        <f t="shared" si="573"/>
        <v>45684</v>
      </c>
      <c r="F12252" s="51">
        <f t="shared" si="574"/>
        <v>2.0833333333333332E-2</v>
      </c>
      <c r="G12252" s="33">
        <f t="shared" si="575"/>
        <v>45684.020833333336</v>
      </c>
    </row>
    <row r="12253" spans="1:7" x14ac:dyDescent="0.45">
      <c r="A12253">
        <v>0</v>
      </c>
      <c r="B12253">
        <v>0</v>
      </c>
      <c r="C12253" t="s">
        <v>12684</v>
      </c>
      <c r="D12253" t="s">
        <v>12685</v>
      </c>
      <c r="E12253" s="32">
        <f t="shared" si="573"/>
        <v>45684</v>
      </c>
      <c r="F12253" s="51">
        <f t="shared" si="574"/>
        <v>4.1666666666666664E-2</v>
      </c>
      <c r="G12253" s="33">
        <f t="shared" si="575"/>
        <v>45684.041666666664</v>
      </c>
    </row>
    <row r="12254" spans="1:7" x14ac:dyDescent="0.45">
      <c r="A12254">
        <v>0</v>
      </c>
      <c r="B12254">
        <v>0</v>
      </c>
      <c r="C12254" t="s">
        <v>12685</v>
      </c>
      <c r="D12254" t="s">
        <v>12686</v>
      </c>
      <c r="E12254" s="32">
        <f t="shared" si="573"/>
        <v>45684</v>
      </c>
      <c r="F12254" s="51">
        <f t="shared" si="574"/>
        <v>6.25E-2</v>
      </c>
      <c r="G12254" s="33">
        <f t="shared" si="575"/>
        <v>45684.0625</v>
      </c>
    </row>
    <row r="12255" spans="1:7" x14ac:dyDescent="0.45">
      <c r="A12255">
        <v>0.72929999999999995</v>
      </c>
      <c r="B12255">
        <v>4.3499999999999996</v>
      </c>
      <c r="C12255" t="s">
        <v>12686</v>
      </c>
      <c r="D12255" t="s">
        <v>12687</v>
      </c>
      <c r="E12255" s="32">
        <f t="shared" si="573"/>
        <v>45684</v>
      </c>
      <c r="F12255" s="51">
        <f t="shared" si="574"/>
        <v>8.3333333333333329E-2</v>
      </c>
      <c r="G12255" s="33">
        <f t="shared" si="575"/>
        <v>45684.083333333336</v>
      </c>
    </row>
    <row r="12256" spans="1:7" x14ac:dyDescent="0.45">
      <c r="A12256">
        <v>1.9973000000000001</v>
      </c>
      <c r="B12256">
        <v>11.92</v>
      </c>
      <c r="C12256" t="s">
        <v>12687</v>
      </c>
      <c r="D12256" t="s">
        <v>12688</v>
      </c>
      <c r="E12256" s="32">
        <f t="shared" si="573"/>
        <v>45684</v>
      </c>
      <c r="F12256" s="51">
        <f t="shared" si="574"/>
        <v>0.10416666666666667</v>
      </c>
      <c r="G12256" s="33">
        <f t="shared" si="575"/>
        <v>45684.104166666664</v>
      </c>
    </row>
    <row r="12257" spans="1:7" x14ac:dyDescent="0.45">
      <c r="A12257">
        <v>1.2343</v>
      </c>
      <c r="B12257">
        <v>7.36</v>
      </c>
      <c r="C12257" t="s">
        <v>12688</v>
      </c>
      <c r="D12257" t="s">
        <v>12689</v>
      </c>
      <c r="E12257" s="32">
        <f t="shared" si="573"/>
        <v>45684</v>
      </c>
      <c r="F12257" s="51">
        <f t="shared" si="574"/>
        <v>0.125</v>
      </c>
      <c r="G12257" s="33">
        <f t="shared" si="575"/>
        <v>45684.125</v>
      </c>
    </row>
    <row r="12258" spans="1:7" x14ac:dyDescent="0.45">
      <c r="A12258">
        <v>0</v>
      </c>
      <c r="B12258">
        <v>0</v>
      </c>
      <c r="C12258" t="s">
        <v>12689</v>
      </c>
      <c r="D12258" t="s">
        <v>12690</v>
      </c>
      <c r="E12258" s="32">
        <f t="shared" si="573"/>
        <v>45684</v>
      </c>
      <c r="F12258" s="51">
        <f t="shared" si="574"/>
        <v>0.14583333333333334</v>
      </c>
      <c r="G12258" s="33">
        <f t="shared" si="575"/>
        <v>45684.145833333336</v>
      </c>
    </row>
    <row r="12259" spans="1:7" x14ac:dyDescent="0.45">
      <c r="A12259">
        <v>0</v>
      </c>
      <c r="B12259">
        <v>0</v>
      </c>
      <c r="C12259" t="s">
        <v>12690</v>
      </c>
      <c r="D12259" t="s">
        <v>12691</v>
      </c>
      <c r="E12259" s="32">
        <f t="shared" si="573"/>
        <v>45684</v>
      </c>
      <c r="F12259" s="51">
        <f t="shared" si="574"/>
        <v>0.16666666666666666</v>
      </c>
      <c r="G12259" s="33">
        <f t="shared" si="575"/>
        <v>45684.166666666664</v>
      </c>
    </row>
    <row r="12260" spans="1:7" x14ac:dyDescent="0.45">
      <c r="A12260">
        <v>0.74060000000000004</v>
      </c>
      <c r="B12260">
        <v>4.42</v>
      </c>
      <c r="C12260" t="s">
        <v>12691</v>
      </c>
      <c r="D12260" t="s">
        <v>12692</v>
      </c>
      <c r="E12260" s="32">
        <f t="shared" si="573"/>
        <v>45684</v>
      </c>
      <c r="F12260" s="51">
        <f t="shared" si="574"/>
        <v>0.1875</v>
      </c>
      <c r="G12260" s="33">
        <f t="shared" si="575"/>
        <v>45684.1875</v>
      </c>
    </row>
    <row r="12261" spans="1:7" x14ac:dyDescent="0.45">
      <c r="A12261">
        <v>0.72929999999999995</v>
      </c>
      <c r="B12261">
        <v>4.3499999999999996</v>
      </c>
      <c r="C12261" t="s">
        <v>12692</v>
      </c>
      <c r="D12261" t="s">
        <v>12693</v>
      </c>
      <c r="E12261" s="32">
        <f t="shared" si="573"/>
        <v>45684</v>
      </c>
      <c r="F12261" s="51">
        <f t="shared" si="574"/>
        <v>0.20833333333333334</v>
      </c>
      <c r="G12261" s="33">
        <f t="shared" si="575"/>
        <v>45684.208333333336</v>
      </c>
    </row>
    <row r="12262" spans="1:7" x14ac:dyDescent="0.45">
      <c r="A12262">
        <v>0.7742</v>
      </c>
      <c r="B12262">
        <v>4.62</v>
      </c>
      <c r="C12262" t="s">
        <v>12693</v>
      </c>
      <c r="D12262" t="s">
        <v>12694</v>
      </c>
      <c r="E12262" s="32">
        <f t="shared" si="573"/>
        <v>45684</v>
      </c>
      <c r="F12262" s="51">
        <f t="shared" si="574"/>
        <v>0.22916666666666666</v>
      </c>
      <c r="G12262" s="33">
        <f t="shared" si="575"/>
        <v>45684.229166666664</v>
      </c>
    </row>
    <row r="12263" spans="1:7" x14ac:dyDescent="0.45">
      <c r="A12263">
        <v>0.75180000000000002</v>
      </c>
      <c r="B12263">
        <v>4.49</v>
      </c>
      <c r="C12263" t="s">
        <v>12694</v>
      </c>
      <c r="D12263" t="s">
        <v>12695</v>
      </c>
      <c r="E12263" s="32">
        <f t="shared" si="573"/>
        <v>45684</v>
      </c>
      <c r="F12263" s="51">
        <f t="shared" si="574"/>
        <v>0.25</v>
      </c>
      <c r="G12263" s="33">
        <f t="shared" si="575"/>
        <v>45684.25</v>
      </c>
    </row>
    <row r="12264" spans="1:7" x14ac:dyDescent="0.45">
      <c r="A12264">
        <v>0.98740000000000006</v>
      </c>
      <c r="B12264">
        <v>5.89</v>
      </c>
      <c r="C12264" t="s">
        <v>12695</v>
      </c>
      <c r="D12264" t="s">
        <v>12696</v>
      </c>
      <c r="E12264" s="32">
        <f t="shared" si="573"/>
        <v>45684</v>
      </c>
      <c r="F12264" s="51">
        <f t="shared" si="574"/>
        <v>0.27083333333333331</v>
      </c>
      <c r="G12264" s="33">
        <f t="shared" si="575"/>
        <v>45684.270833333336</v>
      </c>
    </row>
    <row r="12265" spans="1:7" x14ac:dyDescent="0.45">
      <c r="A12265">
        <v>3.355</v>
      </c>
      <c r="B12265">
        <v>20.02</v>
      </c>
      <c r="C12265" t="s">
        <v>12696</v>
      </c>
      <c r="D12265" t="s">
        <v>12697</v>
      </c>
      <c r="E12265" s="32">
        <f t="shared" si="573"/>
        <v>45684</v>
      </c>
      <c r="F12265" s="51">
        <f t="shared" si="574"/>
        <v>0.29166666666666669</v>
      </c>
      <c r="G12265" s="33">
        <f t="shared" si="575"/>
        <v>45684.291666666664</v>
      </c>
    </row>
    <row r="12266" spans="1:7" x14ac:dyDescent="0.45">
      <c r="A12266">
        <v>0</v>
      </c>
      <c r="B12266">
        <v>0</v>
      </c>
      <c r="C12266" t="s">
        <v>12697</v>
      </c>
      <c r="D12266" t="s">
        <v>12698</v>
      </c>
      <c r="E12266" s="32">
        <f t="shared" si="573"/>
        <v>45684</v>
      </c>
      <c r="F12266" s="51">
        <f t="shared" si="574"/>
        <v>0.3125</v>
      </c>
      <c r="G12266" s="33">
        <f t="shared" si="575"/>
        <v>45684.3125</v>
      </c>
    </row>
    <row r="12267" spans="1:7" x14ac:dyDescent="0.45">
      <c r="A12267">
        <v>0</v>
      </c>
      <c r="B12267">
        <v>0</v>
      </c>
      <c r="C12267" t="s">
        <v>12698</v>
      </c>
      <c r="D12267" t="s">
        <v>12699</v>
      </c>
      <c r="E12267" s="32">
        <f t="shared" si="573"/>
        <v>45684</v>
      </c>
      <c r="F12267" s="51">
        <f t="shared" si="574"/>
        <v>0.33333333333333331</v>
      </c>
      <c r="G12267" s="33">
        <f t="shared" si="575"/>
        <v>45684.333333333336</v>
      </c>
    </row>
    <row r="12268" spans="1:7" x14ac:dyDescent="0.45">
      <c r="A12268">
        <v>0</v>
      </c>
      <c r="B12268">
        <v>0</v>
      </c>
      <c r="C12268" t="s">
        <v>12699</v>
      </c>
      <c r="D12268" t="s">
        <v>12700</v>
      </c>
      <c r="E12268" s="32">
        <f t="shared" si="573"/>
        <v>45684</v>
      </c>
      <c r="F12268" s="51">
        <f t="shared" si="574"/>
        <v>0.35416666666666669</v>
      </c>
      <c r="G12268" s="33">
        <f t="shared" si="575"/>
        <v>45684.354166666664</v>
      </c>
    </row>
    <row r="12269" spans="1:7" x14ac:dyDescent="0.45">
      <c r="A12269">
        <v>0</v>
      </c>
      <c r="B12269">
        <v>0</v>
      </c>
      <c r="C12269" t="s">
        <v>12700</v>
      </c>
      <c r="D12269" t="s">
        <v>12701</v>
      </c>
      <c r="E12269" s="32">
        <f t="shared" si="573"/>
        <v>45684</v>
      </c>
      <c r="F12269" s="51">
        <f t="shared" si="574"/>
        <v>0.375</v>
      </c>
      <c r="G12269" s="33">
        <f t="shared" si="575"/>
        <v>45684.375</v>
      </c>
    </row>
    <row r="12270" spans="1:7" x14ac:dyDescent="0.45">
      <c r="A12270">
        <v>0</v>
      </c>
      <c r="B12270">
        <v>0</v>
      </c>
      <c r="C12270" t="s">
        <v>12701</v>
      </c>
      <c r="D12270" t="s">
        <v>12702</v>
      </c>
      <c r="E12270" s="32">
        <f t="shared" si="573"/>
        <v>45684</v>
      </c>
      <c r="F12270" s="51">
        <f t="shared" si="574"/>
        <v>0.39583333333333331</v>
      </c>
      <c r="G12270" s="33">
        <f t="shared" si="575"/>
        <v>45684.395833333336</v>
      </c>
    </row>
    <row r="12271" spans="1:7" x14ac:dyDescent="0.45">
      <c r="A12271">
        <v>0</v>
      </c>
      <c r="B12271">
        <v>0</v>
      </c>
      <c r="C12271" t="s">
        <v>12702</v>
      </c>
      <c r="D12271" t="s">
        <v>12703</v>
      </c>
      <c r="E12271" s="32">
        <f t="shared" si="573"/>
        <v>45684</v>
      </c>
      <c r="F12271" s="51">
        <f t="shared" si="574"/>
        <v>0.41666666666666669</v>
      </c>
      <c r="G12271" s="33">
        <f t="shared" si="575"/>
        <v>45684.416666666664</v>
      </c>
    </row>
    <row r="12272" spans="1:7" x14ac:dyDescent="0.45">
      <c r="A12272">
        <v>0</v>
      </c>
      <c r="B12272">
        <v>0</v>
      </c>
      <c r="C12272" t="s">
        <v>12703</v>
      </c>
      <c r="D12272" t="s">
        <v>12704</v>
      </c>
      <c r="E12272" s="32">
        <f t="shared" si="573"/>
        <v>45684</v>
      </c>
      <c r="F12272" s="51">
        <f t="shared" si="574"/>
        <v>0.4375</v>
      </c>
      <c r="G12272" s="33">
        <f t="shared" si="575"/>
        <v>45684.4375</v>
      </c>
    </row>
    <row r="12273" spans="1:7" x14ac:dyDescent="0.45">
      <c r="A12273">
        <v>0</v>
      </c>
      <c r="B12273">
        <v>0</v>
      </c>
      <c r="C12273" t="s">
        <v>12704</v>
      </c>
      <c r="D12273" t="s">
        <v>12705</v>
      </c>
      <c r="E12273" s="32">
        <f t="shared" si="573"/>
        <v>45684</v>
      </c>
      <c r="F12273" s="51">
        <f t="shared" si="574"/>
        <v>0.45833333333333331</v>
      </c>
      <c r="G12273" s="33">
        <f t="shared" si="575"/>
        <v>45684.458333333336</v>
      </c>
    </row>
    <row r="12274" spans="1:7" x14ac:dyDescent="0.45">
      <c r="A12274">
        <v>0</v>
      </c>
      <c r="B12274">
        <v>0</v>
      </c>
      <c r="C12274" t="s">
        <v>12705</v>
      </c>
      <c r="D12274" t="s">
        <v>12706</v>
      </c>
      <c r="E12274" s="32">
        <f t="shared" si="573"/>
        <v>45684</v>
      </c>
      <c r="F12274" s="51">
        <f t="shared" si="574"/>
        <v>0.47916666666666669</v>
      </c>
      <c r="G12274" s="33">
        <f t="shared" si="575"/>
        <v>45684.479166666664</v>
      </c>
    </row>
    <row r="12275" spans="1:7" x14ac:dyDescent="0.45">
      <c r="A12275">
        <v>0</v>
      </c>
      <c r="B12275">
        <v>0</v>
      </c>
      <c r="C12275" t="s">
        <v>12706</v>
      </c>
      <c r="D12275" t="s">
        <v>12707</v>
      </c>
      <c r="E12275" s="32">
        <f t="shared" si="573"/>
        <v>45684</v>
      </c>
      <c r="F12275" s="51">
        <f t="shared" si="574"/>
        <v>0.5</v>
      </c>
      <c r="G12275" s="33">
        <f t="shared" si="575"/>
        <v>45684.5</v>
      </c>
    </row>
    <row r="12276" spans="1:7" x14ac:dyDescent="0.45">
      <c r="A12276">
        <v>0</v>
      </c>
      <c r="B12276">
        <v>0</v>
      </c>
      <c r="C12276" t="s">
        <v>12707</v>
      </c>
      <c r="D12276" t="s">
        <v>12708</v>
      </c>
      <c r="E12276" s="32">
        <f t="shared" si="573"/>
        <v>45684</v>
      </c>
      <c r="F12276" s="51">
        <f t="shared" si="574"/>
        <v>0.52083333333333337</v>
      </c>
      <c r="G12276" s="33">
        <f t="shared" si="575"/>
        <v>45684.520833333336</v>
      </c>
    </row>
    <row r="12277" spans="1:7" x14ac:dyDescent="0.45">
      <c r="A12277">
        <v>4.5556000000000001</v>
      </c>
      <c r="B12277">
        <v>27.18</v>
      </c>
      <c r="C12277" t="s">
        <v>12708</v>
      </c>
      <c r="D12277" t="s">
        <v>12709</v>
      </c>
      <c r="E12277" s="32">
        <f t="shared" si="573"/>
        <v>45684</v>
      </c>
      <c r="F12277" s="51">
        <f t="shared" si="574"/>
        <v>0.54166666666666663</v>
      </c>
      <c r="G12277" s="33">
        <f t="shared" si="575"/>
        <v>45684.541666666664</v>
      </c>
    </row>
    <row r="12278" spans="1:7" x14ac:dyDescent="0.45">
      <c r="A12278">
        <v>0.95379999999999998</v>
      </c>
      <c r="B12278">
        <v>5.69</v>
      </c>
      <c r="C12278" t="s">
        <v>12709</v>
      </c>
      <c r="D12278" t="s">
        <v>12710</v>
      </c>
      <c r="E12278" s="32">
        <f t="shared" si="573"/>
        <v>45684</v>
      </c>
      <c r="F12278" s="51">
        <f t="shared" si="574"/>
        <v>0.5625</v>
      </c>
      <c r="G12278" s="33">
        <f t="shared" si="575"/>
        <v>45684.5625</v>
      </c>
    </row>
    <row r="12279" spans="1:7" x14ac:dyDescent="0.45">
      <c r="A12279">
        <v>0.54979999999999996</v>
      </c>
      <c r="B12279">
        <v>3.28</v>
      </c>
      <c r="C12279" t="s">
        <v>12710</v>
      </c>
      <c r="D12279" t="s">
        <v>12711</v>
      </c>
      <c r="E12279" s="32">
        <f t="shared" si="573"/>
        <v>45684</v>
      </c>
      <c r="F12279" s="51">
        <f t="shared" si="574"/>
        <v>0.58333333333333337</v>
      </c>
      <c r="G12279" s="33">
        <f t="shared" si="575"/>
        <v>45684.583333333336</v>
      </c>
    </row>
    <row r="12280" spans="1:7" x14ac:dyDescent="0.45">
      <c r="A12280">
        <v>0</v>
      </c>
      <c r="B12280">
        <v>0</v>
      </c>
      <c r="C12280" t="s">
        <v>12711</v>
      </c>
      <c r="D12280" t="s">
        <v>12712</v>
      </c>
      <c r="E12280" s="32">
        <f t="shared" si="573"/>
        <v>45684</v>
      </c>
      <c r="F12280" s="51">
        <f t="shared" si="574"/>
        <v>0.60416666666666663</v>
      </c>
      <c r="G12280" s="33">
        <f t="shared" si="575"/>
        <v>45684.604166666664</v>
      </c>
    </row>
    <row r="12281" spans="1:7" x14ac:dyDescent="0.45">
      <c r="A12281">
        <v>0.30299999999999999</v>
      </c>
      <c r="B12281">
        <v>1.81</v>
      </c>
      <c r="C12281" t="s">
        <v>12712</v>
      </c>
      <c r="D12281" t="s">
        <v>12713</v>
      </c>
      <c r="E12281" s="32">
        <f t="shared" si="573"/>
        <v>45684</v>
      </c>
      <c r="F12281" s="51">
        <f t="shared" si="574"/>
        <v>0.625</v>
      </c>
      <c r="G12281" s="33">
        <f t="shared" si="575"/>
        <v>45684.625</v>
      </c>
    </row>
    <row r="12282" spans="1:7" x14ac:dyDescent="0.45">
      <c r="A12282">
        <v>0.5161</v>
      </c>
      <c r="B12282">
        <v>3.08</v>
      </c>
      <c r="C12282" t="s">
        <v>12713</v>
      </c>
      <c r="D12282" t="s">
        <v>12714</v>
      </c>
      <c r="E12282" s="32">
        <f t="shared" si="573"/>
        <v>45684</v>
      </c>
      <c r="F12282" s="51">
        <f t="shared" si="574"/>
        <v>0.64583333333333337</v>
      </c>
      <c r="G12282" s="33">
        <f t="shared" si="575"/>
        <v>45684.645833333336</v>
      </c>
    </row>
    <row r="12283" spans="1:7" x14ac:dyDescent="0.45">
      <c r="A12283">
        <v>1.9636</v>
      </c>
      <c r="B12283">
        <v>11.71</v>
      </c>
      <c r="C12283" t="s">
        <v>12714</v>
      </c>
      <c r="D12283" t="s">
        <v>12715</v>
      </c>
      <c r="E12283" s="32">
        <f t="shared" si="573"/>
        <v>45684</v>
      </c>
      <c r="F12283" s="51">
        <f t="shared" si="574"/>
        <v>0.66666666666666663</v>
      </c>
      <c r="G12283" s="33">
        <f t="shared" si="575"/>
        <v>45684.666666666664</v>
      </c>
    </row>
    <row r="12284" spans="1:7" x14ac:dyDescent="0.45">
      <c r="A12284">
        <v>2.2105000000000001</v>
      </c>
      <c r="B12284">
        <v>13.19</v>
      </c>
      <c r="C12284" t="s">
        <v>12715</v>
      </c>
      <c r="D12284" t="s">
        <v>12716</v>
      </c>
      <c r="E12284" s="32">
        <f t="shared" si="573"/>
        <v>45684</v>
      </c>
      <c r="F12284" s="51">
        <f t="shared" si="574"/>
        <v>0.6875</v>
      </c>
      <c r="G12284" s="33">
        <f t="shared" si="575"/>
        <v>45684.6875</v>
      </c>
    </row>
    <row r="12285" spans="1:7" x14ac:dyDescent="0.45">
      <c r="A12285">
        <v>1.2118</v>
      </c>
      <c r="B12285">
        <v>7.23</v>
      </c>
      <c r="C12285" t="s">
        <v>12716</v>
      </c>
      <c r="D12285" t="s">
        <v>12717</v>
      </c>
      <c r="E12285" s="32">
        <f t="shared" si="573"/>
        <v>45684</v>
      </c>
      <c r="F12285" s="51">
        <f t="shared" si="574"/>
        <v>0.70833333333333337</v>
      </c>
      <c r="G12285" s="33">
        <f t="shared" si="575"/>
        <v>45684.708333333336</v>
      </c>
    </row>
    <row r="12286" spans="1:7" x14ac:dyDescent="0.45">
      <c r="A12286">
        <v>1.2679</v>
      </c>
      <c r="B12286">
        <v>7.56</v>
      </c>
      <c r="C12286" t="s">
        <v>12717</v>
      </c>
      <c r="D12286" t="s">
        <v>12718</v>
      </c>
      <c r="E12286" s="32">
        <f t="shared" si="573"/>
        <v>45684</v>
      </c>
      <c r="F12286" s="51">
        <f t="shared" si="574"/>
        <v>0.72916666666666663</v>
      </c>
      <c r="G12286" s="33">
        <f t="shared" si="575"/>
        <v>45684.729166666664</v>
      </c>
    </row>
    <row r="12287" spans="1:7" x14ac:dyDescent="0.45">
      <c r="A12287">
        <v>1.1333</v>
      </c>
      <c r="B12287">
        <v>6.76</v>
      </c>
      <c r="C12287" t="s">
        <v>12718</v>
      </c>
      <c r="D12287" t="s">
        <v>12719</v>
      </c>
      <c r="E12287" s="32">
        <f t="shared" si="573"/>
        <v>45684</v>
      </c>
      <c r="F12287" s="51">
        <f t="shared" si="574"/>
        <v>0.75</v>
      </c>
      <c r="G12287" s="33">
        <f t="shared" si="575"/>
        <v>45684.75</v>
      </c>
    </row>
    <row r="12288" spans="1:7" x14ac:dyDescent="0.45">
      <c r="A12288">
        <v>0.9425</v>
      </c>
      <c r="B12288">
        <v>5.62</v>
      </c>
      <c r="C12288" t="s">
        <v>12719</v>
      </c>
      <c r="D12288" t="s">
        <v>12720</v>
      </c>
      <c r="E12288" s="32">
        <f t="shared" si="573"/>
        <v>45684</v>
      </c>
      <c r="F12288" s="51">
        <f t="shared" si="574"/>
        <v>0.77083333333333337</v>
      </c>
      <c r="G12288" s="33">
        <f t="shared" si="575"/>
        <v>45684.770833333336</v>
      </c>
    </row>
    <row r="12289" spans="1:7" x14ac:dyDescent="0.45">
      <c r="A12289">
        <v>2.1431</v>
      </c>
      <c r="B12289">
        <v>12.79</v>
      </c>
      <c r="C12289" t="s">
        <v>12720</v>
      </c>
      <c r="D12289" t="s">
        <v>12721</v>
      </c>
      <c r="E12289" s="32">
        <f t="shared" si="573"/>
        <v>45684</v>
      </c>
      <c r="F12289" s="51">
        <f t="shared" si="574"/>
        <v>0.79166666666666663</v>
      </c>
      <c r="G12289" s="33">
        <f t="shared" si="575"/>
        <v>45684.791666666664</v>
      </c>
    </row>
    <row r="12290" spans="1:7" x14ac:dyDescent="0.45">
      <c r="A12290">
        <v>1.5036</v>
      </c>
      <c r="B12290">
        <v>8.9700000000000006</v>
      </c>
      <c r="C12290" t="s">
        <v>12721</v>
      </c>
      <c r="D12290" t="s">
        <v>12722</v>
      </c>
      <c r="E12290" s="32">
        <f t="shared" si="573"/>
        <v>45684</v>
      </c>
      <c r="F12290" s="51">
        <f t="shared" si="574"/>
        <v>0.8125</v>
      </c>
      <c r="G12290" s="33">
        <f t="shared" si="575"/>
        <v>45684.8125</v>
      </c>
    </row>
    <row r="12291" spans="1:7" x14ac:dyDescent="0.45">
      <c r="A12291">
        <v>1.2230000000000001</v>
      </c>
      <c r="B12291">
        <v>7.3</v>
      </c>
      <c r="C12291" t="s">
        <v>12722</v>
      </c>
      <c r="D12291" t="s">
        <v>12723</v>
      </c>
      <c r="E12291" s="32">
        <f t="shared" si="573"/>
        <v>45684</v>
      </c>
      <c r="F12291" s="51">
        <f t="shared" si="574"/>
        <v>0.83333333333333337</v>
      </c>
      <c r="G12291" s="33">
        <f t="shared" si="575"/>
        <v>45684.833333333336</v>
      </c>
    </row>
    <row r="12292" spans="1:7" x14ac:dyDescent="0.45">
      <c r="A12292">
        <v>2.7265999999999999</v>
      </c>
      <c r="B12292">
        <v>16.27</v>
      </c>
      <c r="C12292" t="s">
        <v>12723</v>
      </c>
      <c r="D12292" t="s">
        <v>12724</v>
      </c>
      <c r="E12292" s="32">
        <f t="shared" ref="E12292:E12355" si="576">DATE(MID(C12292,2,4),MID(C12292,7,2),MID(C12292,10,2))</f>
        <v>45684</v>
      </c>
      <c r="F12292" s="51">
        <f t="shared" ref="F12292:F12355" si="577">TIME(MID(C12292,13,2),MID(C12292,16,2),0)</f>
        <v>0.85416666666666663</v>
      </c>
      <c r="G12292" s="33">
        <f t="shared" ref="G12292:G12355" si="578">E12292+F12292</f>
        <v>45684.854166666664</v>
      </c>
    </row>
    <row r="12293" spans="1:7" x14ac:dyDescent="0.45">
      <c r="A12293">
        <v>2.6705000000000001</v>
      </c>
      <c r="B12293">
        <v>15.93</v>
      </c>
      <c r="C12293" t="s">
        <v>12724</v>
      </c>
      <c r="D12293" t="s">
        <v>12725</v>
      </c>
      <c r="E12293" s="32">
        <f t="shared" si="576"/>
        <v>45684</v>
      </c>
      <c r="F12293" s="51">
        <f t="shared" si="577"/>
        <v>0.875</v>
      </c>
      <c r="G12293" s="33">
        <f t="shared" si="578"/>
        <v>45684.875</v>
      </c>
    </row>
    <row r="12294" spans="1:7" x14ac:dyDescent="0.45">
      <c r="A12294">
        <v>0.67320000000000002</v>
      </c>
      <c r="B12294">
        <v>4.0199999999999996</v>
      </c>
      <c r="C12294" t="s">
        <v>12725</v>
      </c>
      <c r="D12294" t="s">
        <v>12726</v>
      </c>
      <c r="E12294" s="32">
        <f t="shared" si="576"/>
        <v>45684</v>
      </c>
      <c r="F12294" s="51">
        <f t="shared" si="577"/>
        <v>0.89583333333333337</v>
      </c>
      <c r="G12294" s="33">
        <f t="shared" si="578"/>
        <v>45684.895833333336</v>
      </c>
    </row>
    <row r="12295" spans="1:7" x14ac:dyDescent="0.45">
      <c r="A12295">
        <v>0</v>
      </c>
      <c r="B12295">
        <v>0</v>
      </c>
      <c r="C12295" t="s">
        <v>12726</v>
      </c>
      <c r="D12295" t="s">
        <v>12727</v>
      </c>
      <c r="E12295" s="32">
        <f t="shared" si="576"/>
        <v>45684</v>
      </c>
      <c r="F12295" s="51">
        <f t="shared" si="577"/>
        <v>0.91666666666666663</v>
      </c>
      <c r="G12295" s="33">
        <f t="shared" si="578"/>
        <v>45684.916666666664</v>
      </c>
    </row>
    <row r="12296" spans="1:7" x14ac:dyDescent="0.45">
      <c r="A12296">
        <v>0</v>
      </c>
      <c r="B12296">
        <v>0</v>
      </c>
      <c r="C12296" t="s">
        <v>12727</v>
      </c>
      <c r="D12296" t="s">
        <v>12728</v>
      </c>
      <c r="E12296" s="32">
        <f t="shared" si="576"/>
        <v>45684</v>
      </c>
      <c r="F12296" s="51">
        <f t="shared" si="577"/>
        <v>0.9375</v>
      </c>
      <c r="G12296" s="33">
        <f t="shared" si="578"/>
        <v>45684.9375</v>
      </c>
    </row>
    <row r="12297" spans="1:7" x14ac:dyDescent="0.45">
      <c r="A12297">
        <v>0</v>
      </c>
      <c r="B12297">
        <v>0</v>
      </c>
      <c r="C12297" t="s">
        <v>12728</v>
      </c>
      <c r="D12297" t="s">
        <v>12729</v>
      </c>
      <c r="E12297" s="32">
        <f t="shared" si="576"/>
        <v>45684</v>
      </c>
      <c r="F12297" s="51">
        <f t="shared" si="577"/>
        <v>0.95833333333333337</v>
      </c>
      <c r="G12297" s="33">
        <f t="shared" si="578"/>
        <v>45684.958333333336</v>
      </c>
    </row>
    <row r="12298" spans="1:7" x14ac:dyDescent="0.45">
      <c r="A12298">
        <v>0</v>
      </c>
      <c r="B12298">
        <v>0</v>
      </c>
      <c r="C12298" t="s">
        <v>12729</v>
      </c>
      <c r="D12298" t="s">
        <v>12730</v>
      </c>
      <c r="E12298" s="32">
        <f t="shared" si="576"/>
        <v>45684</v>
      </c>
      <c r="F12298" s="51">
        <f t="shared" si="577"/>
        <v>0.97916666666666663</v>
      </c>
      <c r="G12298" s="33">
        <f t="shared" si="578"/>
        <v>45684.979166666664</v>
      </c>
    </row>
    <row r="12299" spans="1:7" x14ac:dyDescent="0.45">
      <c r="A12299">
        <v>0</v>
      </c>
      <c r="B12299">
        <v>0</v>
      </c>
      <c r="C12299" t="s">
        <v>12730</v>
      </c>
      <c r="D12299" t="s">
        <v>12731</v>
      </c>
      <c r="E12299" s="32">
        <f t="shared" si="576"/>
        <v>45685</v>
      </c>
      <c r="F12299" s="51">
        <f t="shared" si="577"/>
        <v>0</v>
      </c>
      <c r="G12299" s="33">
        <f t="shared" si="578"/>
        <v>45685</v>
      </c>
    </row>
    <row r="12300" spans="1:7" x14ac:dyDescent="0.45">
      <c r="A12300">
        <v>0</v>
      </c>
      <c r="B12300">
        <v>0</v>
      </c>
      <c r="C12300" t="s">
        <v>12731</v>
      </c>
      <c r="D12300" t="s">
        <v>12732</v>
      </c>
      <c r="E12300" s="32">
        <f t="shared" si="576"/>
        <v>45685</v>
      </c>
      <c r="F12300" s="51">
        <f t="shared" si="577"/>
        <v>2.0833333333333332E-2</v>
      </c>
      <c r="G12300" s="33">
        <f t="shared" si="578"/>
        <v>45685.020833333336</v>
      </c>
    </row>
    <row r="12301" spans="1:7" x14ac:dyDescent="0.45">
      <c r="A12301">
        <v>0</v>
      </c>
      <c r="B12301">
        <v>0</v>
      </c>
      <c r="C12301" t="s">
        <v>12732</v>
      </c>
      <c r="D12301" t="s">
        <v>12733</v>
      </c>
      <c r="E12301" s="32">
        <f t="shared" si="576"/>
        <v>45685</v>
      </c>
      <c r="F12301" s="51">
        <f t="shared" si="577"/>
        <v>4.1666666666666664E-2</v>
      </c>
      <c r="G12301" s="33">
        <f t="shared" si="578"/>
        <v>45685.041666666664</v>
      </c>
    </row>
    <row r="12302" spans="1:7" x14ac:dyDescent="0.45">
      <c r="A12302">
        <v>0</v>
      </c>
      <c r="B12302">
        <v>0</v>
      </c>
      <c r="C12302" t="s">
        <v>12733</v>
      </c>
      <c r="D12302" t="s">
        <v>12734</v>
      </c>
      <c r="E12302" s="32">
        <f t="shared" si="576"/>
        <v>45685</v>
      </c>
      <c r="F12302" s="51">
        <f t="shared" si="577"/>
        <v>6.25E-2</v>
      </c>
      <c r="G12302" s="33">
        <f t="shared" si="578"/>
        <v>45685.0625</v>
      </c>
    </row>
    <row r="12303" spans="1:7" x14ac:dyDescent="0.45">
      <c r="A12303">
        <v>0</v>
      </c>
      <c r="B12303">
        <v>0</v>
      </c>
      <c r="C12303" t="s">
        <v>12734</v>
      </c>
      <c r="D12303" t="s">
        <v>12735</v>
      </c>
      <c r="E12303" s="32">
        <f t="shared" si="576"/>
        <v>45685</v>
      </c>
      <c r="F12303" s="51">
        <f t="shared" si="577"/>
        <v>8.3333333333333329E-2</v>
      </c>
      <c r="G12303" s="33">
        <f t="shared" si="578"/>
        <v>45685.083333333336</v>
      </c>
    </row>
    <row r="12304" spans="1:7" x14ac:dyDescent="0.45">
      <c r="A12304">
        <v>0</v>
      </c>
      <c r="B12304">
        <v>0</v>
      </c>
      <c r="C12304" t="s">
        <v>12735</v>
      </c>
      <c r="D12304" t="s">
        <v>12736</v>
      </c>
      <c r="E12304" s="32">
        <f t="shared" si="576"/>
        <v>45685</v>
      </c>
      <c r="F12304" s="51">
        <f t="shared" si="577"/>
        <v>0.10416666666666667</v>
      </c>
      <c r="G12304" s="33">
        <f t="shared" si="578"/>
        <v>45685.104166666664</v>
      </c>
    </row>
    <row r="12305" spans="1:7" x14ac:dyDescent="0.45">
      <c r="A12305">
        <v>0</v>
      </c>
      <c r="B12305">
        <v>0</v>
      </c>
      <c r="C12305" t="s">
        <v>12736</v>
      </c>
      <c r="D12305" t="s">
        <v>12737</v>
      </c>
      <c r="E12305" s="32">
        <f t="shared" si="576"/>
        <v>45685</v>
      </c>
      <c r="F12305" s="51">
        <f t="shared" si="577"/>
        <v>0.125</v>
      </c>
      <c r="G12305" s="33">
        <f t="shared" si="578"/>
        <v>45685.125</v>
      </c>
    </row>
    <row r="12306" spans="1:7" x14ac:dyDescent="0.45">
      <c r="A12306">
        <v>0</v>
      </c>
      <c r="B12306">
        <v>0</v>
      </c>
      <c r="C12306" t="s">
        <v>12737</v>
      </c>
      <c r="D12306" t="s">
        <v>12738</v>
      </c>
      <c r="E12306" s="32">
        <f t="shared" si="576"/>
        <v>45685</v>
      </c>
      <c r="F12306" s="51">
        <f t="shared" si="577"/>
        <v>0.14583333333333334</v>
      </c>
      <c r="G12306" s="33">
        <f t="shared" si="578"/>
        <v>45685.145833333336</v>
      </c>
    </row>
    <row r="12307" spans="1:7" x14ac:dyDescent="0.45">
      <c r="A12307">
        <v>0</v>
      </c>
      <c r="B12307">
        <v>0</v>
      </c>
      <c r="C12307" t="s">
        <v>12738</v>
      </c>
      <c r="D12307" t="s">
        <v>12739</v>
      </c>
      <c r="E12307" s="32">
        <f t="shared" si="576"/>
        <v>45685</v>
      </c>
      <c r="F12307" s="51">
        <f t="shared" si="577"/>
        <v>0.16666666666666666</v>
      </c>
      <c r="G12307" s="33">
        <f t="shared" si="578"/>
        <v>45685.166666666664</v>
      </c>
    </row>
    <row r="12308" spans="1:7" x14ac:dyDescent="0.45">
      <c r="A12308">
        <v>0</v>
      </c>
      <c r="B12308">
        <v>0</v>
      </c>
      <c r="C12308" t="s">
        <v>12739</v>
      </c>
      <c r="D12308" t="s">
        <v>12740</v>
      </c>
      <c r="E12308" s="32">
        <f t="shared" si="576"/>
        <v>45685</v>
      </c>
      <c r="F12308" s="51">
        <f t="shared" si="577"/>
        <v>0.1875</v>
      </c>
      <c r="G12308" s="33">
        <f t="shared" si="578"/>
        <v>45685.1875</v>
      </c>
    </row>
    <row r="12309" spans="1:7" x14ac:dyDescent="0.45">
      <c r="A12309">
        <v>0</v>
      </c>
      <c r="B12309">
        <v>0</v>
      </c>
      <c r="C12309" t="s">
        <v>12740</v>
      </c>
      <c r="D12309" t="s">
        <v>12741</v>
      </c>
      <c r="E12309" s="32">
        <f t="shared" si="576"/>
        <v>45685</v>
      </c>
      <c r="F12309" s="51">
        <f t="shared" si="577"/>
        <v>0.20833333333333334</v>
      </c>
      <c r="G12309" s="33">
        <f t="shared" si="578"/>
        <v>45685.208333333336</v>
      </c>
    </row>
    <row r="12310" spans="1:7" x14ac:dyDescent="0.45">
      <c r="A12310">
        <v>0</v>
      </c>
      <c r="B12310">
        <v>0</v>
      </c>
      <c r="C12310" t="s">
        <v>12741</v>
      </c>
      <c r="D12310" t="s">
        <v>12742</v>
      </c>
      <c r="E12310" s="32">
        <f t="shared" si="576"/>
        <v>45685</v>
      </c>
      <c r="F12310" s="51">
        <f t="shared" si="577"/>
        <v>0.22916666666666666</v>
      </c>
      <c r="G12310" s="33">
        <f t="shared" si="578"/>
        <v>45685.229166666664</v>
      </c>
    </row>
    <row r="12311" spans="1:7" x14ac:dyDescent="0.45">
      <c r="A12311">
        <v>0</v>
      </c>
      <c r="B12311">
        <v>0</v>
      </c>
      <c r="C12311" t="s">
        <v>12742</v>
      </c>
      <c r="D12311" t="s">
        <v>12743</v>
      </c>
      <c r="E12311" s="32">
        <f t="shared" si="576"/>
        <v>45685</v>
      </c>
      <c r="F12311" s="51">
        <f t="shared" si="577"/>
        <v>0.25</v>
      </c>
      <c r="G12311" s="33">
        <f t="shared" si="578"/>
        <v>45685.25</v>
      </c>
    </row>
    <row r="12312" spans="1:7" x14ac:dyDescent="0.45">
      <c r="A12312">
        <v>0</v>
      </c>
      <c r="B12312">
        <v>0</v>
      </c>
      <c r="C12312" t="s">
        <v>12743</v>
      </c>
      <c r="D12312" t="s">
        <v>12744</v>
      </c>
      <c r="E12312" s="32">
        <f t="shared" si="576"/>
        <v>45685</v>
      </c>
      <c r="F12312" s="51">
        <f t="shared" si="577"/>
        <v>0.27083333333333331</v>
      </c>
      <c r="G12312" s="33">
        <f t="shared" si="578"/>
        <v>45685.270833333336</v>
      </c>
    </row>
    <row r="12313" spans="1:7" x14ac:dyDescent="0.45">
      <c r="A12313">
        <v>0</v>
      </c>
      <c r="B12313">
        <v>0</v>
      </c>
      <c r="C12313" t="s">
        <v>12744</v>
      </c>
      <c r="D12313" t="s">
        <v>12745</v>
      </c>
      <c r="E12313" s="32">
        <f t="shared" si="576"/>
        <v>45685</v>
      </c>
      <c r="F12313" s="51">
        <f t="shared" si="577"/>
        <v>0.29166666666666669</v>
      </c>
      <c r="G12313" s="33">
        <f t="shared" si="578"/>
        <v>45685.291666666664</v>
      </c>
    </row>
    <row r="12314" spans="1:7" x14ac:dyDescent="0.45">
      <c r="A12314">
        <v>0</v>
      </c>
      <c r="B12314">
        <v>0</v>
      </c>
      <c r="C12314" t="s">
        <v>12745</v>
      </c>
      <c r="D12314" t="s">
        <v>12746</v>
      </c>
      <c r="E12314" s="32">
        <f t="shared" si="576"/>
        <v>45685</v>
      </c>
      <c r="F12314" s="51">
        <f t="shared" si="577"/>
        <v>0.3125</v>
      </c>
      <c r="G12314" s="33">
        <f t="shared" si="578"/>
        <v>45685.3125</v>
      </c>
    </row>
    <row r="12315" spans="1:7" x14ac:dyDescent="0.45">
      <c r="A12315">
        <v>5.8346999999999998</v>
      </c>
      <c r="B12315">
        <v>34.81</v>
      </c>
      <c r="C12315" t="s">
        <v>12746</v>
      </c>
      <c r="D12315" t="s">
        <v>12747</v>
      </c>
      <c r="E12315" s="32">
        <f t="shared" si="576"/>
        <v>45685</v>
      </c>
      <c r="F12315" s="51">
        <f t="shared" si="577"/>
        <v>0.33333333333333331</v>
      </c>
      <c r="G12315" s="33">
        <f t="shared" si="578"/>
        <v>45685.333333333336</v>
      </c>
    </row>
    <row r="12316" spans="1:7" x14ac:dyDescent="0.45">
      <c r="A12316">
        <v>1.0210999999999999</v>
      </c>
      <c r="B12316">
        <v>6.09</v>
      </c>
      <c r="C12316" t="s">
        <v>12747</v>
      </c>
      <c r="D12316" t="s">
        <v>12748</v>
      </c>
      <c r="E12316" s="32">
        <f t="shared" si="576"/>
        <v>45685</v>
      </c>
      <c r="F12316" s="51">
        <f t="shared" si="577"/>
        <v>0.35416666666666669</v>
      </c>
      <c r="G12316" s="33">
        <f t="shared" si="578"/>
        <v>45685.354166666664</v>
      </c>
    </row>
    <row r="12317" spans="1:7" x14ac:dyDescent="0.45">
      <c r="A12317">
        <v>0.96499999999999997</v>
      </c>
      <c r="B12317">
        <v>5.76</v>
      </c>
      <c r="C12317" t="s">
        <v>12748</v>
      </c>
      <c r="D12317" t="s">
        <v>12749</v>
      </c>
      <c r="E12317" s="32">
        <f t="shared" si="576"/>
        <v>45685</v>
      </c>
      <c r="F12317" s="51">
        <f t="shared" si="577"/>
        <v>0.375</v>
      </c>
      <c r="G12317" s="33">
        <f t="shared" si="578"/>
        <v>45685.375</v>
      </c>
    </row>
    <row r="12318" spans="1:7" x14ac:dyDescent="0.45">
      <c r="A12318">
        <v>0.96499999999999997</v>
      </c>
      <c r="B12318">
        <v>5.76</v>
      </c>
      <c r="C12318" t="s">
        <v>12749</v>
      </c>
      <c r="D12318" t="s">
        <v>12750</v>
      </c>
      <c r="E12318" s="32">
        <f t="shared" si="576"/>
        <v>45685</v>
      </c>
      <c r="F12318" s="51">
        <f t="shared" si="577"/>
        <v>0.39583333333333331</v>
      </c>
      <c r="G12318" s="33">
        <f t="shared" si="578"/>
        <v>45685.395833333336</v>
      </c>
    </row>
    <row r="12319" spans="1:7" x14ac:dyDescent="0.45">
      <c r="A12319">
        <v>1.0099</v>
      </c>
      <c r="B12319">
        <v>6.02</v>
      </c>
      <c r="C12319" t="s">
        <v>12750</v>
      </c>
      <c r="D12319" t="s">
        <v>12751</v>
      </c>
      <c r="E12319" s="32">
        <f t="shared" si="576"/>
        <v>45685</v>
      </c>
      <c r="F12319" s="51">
        <f t="shared" si="577"/>
        <v>0.41666666666666669</v>
      </c>
      <c r="G12319" s="33">
        <f t="shared" si="578"/>
        <v>45685.416666666664</v>
      </c>
    </row>
    <row r="12320" spans="1:7" x14ac:dyDescent="0.45">
      <c r="A12320">
        <v>1.0099</v>
      </c>
      <c r="B12320">
        <v>6.02</v>
      </c>
      <c r="C12320" t="s">
        <v>12751</v>
      </c>
      <c r="D12320" t="s">
        <v>12752</v>
      </c>
      <c r="E12320" s="32">
        <f t="shared" si="576"/>
        <v>45685</v>
      </c>
      <c r="F12320" s="51">
        <f t="shared" si="577"/>
        <v>0.4375</v>
      </c>
      <c r="G12320" s="33">
        <f t="shared" si="578"/>
        <v>45685.4375</v>
      </c>
    </row>
    <row r="12321" spans="1:7" x14ac:dyDescent="0.45">
      <c r="A12321">
        <v>1.2904</v>
      </c>
      <c r="B12321">
        <v>7.7</v>
      </c>
      <c r="C12321" t="s">
        <v>12752</v>
      </c>
      <c r="D12321" t="s">
        <v>12753</v>
      </c>
      <c r="E12321" s="32">
        <f t="shared" si="576"/>
        <v>45685</v>
      </c>
      <c r="F12321" s="51">
        <f t="shared" si="577"/>
        <v>0.45833333333333331</v>
      </c>
      <c r="G12321" s="33">
        <f t="shared" si="578"/>
        <v>45685.458333333336</v>
      </c>
    </row>
    <row r="12322" spans="1:7" x14ac:dyDescent="0.45">
      <c r="A12322">
        <v>1.3240000000000001</v>
      </c>
      <c r="B12322">
        <v>7.9</v>
      </c>
      <c r="C12322" t="s">
        <v>12753</v>
      </c>
      <c r="D12322" t="s">
        <v>12754</v>
      </c>
      <c r="E12322" s="32">
        <f t="shared" si="576"/>
        <v>45685</v>
      </c>
      <c r="F12322" s="51">
        <f t="shared" si="577"/>
        <v>0.47916666666666669</v>
      </c>
      <c r="G12322" s="33">
        <f t="shared" si="578"/>
        <v>45685.479166666664</v>
      </c>
    </row>
    <row r="12323" spans="1:7" x14ac:dyDescent="0.45">
      <c r="A12323">
        <v>1.0099</v>
      </c>
      <c r="B12323">
        <v>6.02</v>
      </c>
      <c r="C12323" t="s">
        <v>12754</v>
      </c>
      <c r="D12323" t="s">
        <v>12755</v>
      </c>
      <c r="E12323" s="32">
        <f t="shared" si="576"/>
        <v>45685</v>
      </c>
      <c r="F12323" s="51">
        <f t="shared" si="577"/>
        <v>0.5</v>
      </c>
      <c r="G12323" s="33">
        <f t="shared" si="578"/>
        <v>45685.5</v>
      </c>
    </row>
    <row r="12324" spans="1:7" x14ac:dyDescent="0.45">
      <c r="A12324">
        <v>1.2005999999999999</v>
      </c>
      <c r="B12324">
        <v>7.16</v>
      </c>
      <c r="C12324" t="s">
        <v>12755</v>
      </c>
      <c r="D12324" t="s">
        <v>12756</v>
      </c>
      <c r="E12324" s="32">
        <f t="shared" si="576"/>
        <v>45685</v>
      </c>
      <c r="F12324" s="51">
        <f t="shared" si="577"/>
        <v>0.52083333333333337</v>
      </c>
      <c r="G12324" s="33">
        <f t="shared" si="578"/>
        <v>45685.520833333336</v>
      </c>
    </row>
    <row r="12325" spans="1:7" x14ac:dyDescent="0.45">
      <c r="A12325">
        <v>0.6845</v>
      </c>
      <c r="B12325">
        <v>4.08</v>
      </c>
      <c r="C12325" t="s">
        <v>12756</v>
      </c>
      <c r="D12325" t="s">
        <v>12757</v>
      </c>
      <c r="E12325" s="32">
        <f t="shared" si="576"/>
        <v>45685</v>
      </c>
      <c r="F12325" s="51">
        <f t="shared" si="577"/>
        <v>0.54166666666666663</v>
      </c>
      <c r="G12325" s="33">
        <f t="shared" si="578"/>
        <v>45685.541666666664</v>
      </c>
    </row>
    <row r="12326" spans="1:7" x14ac:dyDescent="0.45">
      <c r="A12326">
        <v>0.50490000000000002</v>
      </c>
      <c r="B12326">
        <v>3.01</v>
      </c>
      <c r="C12326" t="s">
        <v>12757</v>
      </c>
      <c r="D12326" t="s">
        <v>12758</v>
      </c>
      <c r="E12326" s="32">
        <f t="shared" si="576"/>
        <v>45685</v>
      </c>
      <c r="F12326" s="51">
        <f t="shared" si="577"/>
        <v>0.5625</v>
      </c>
      <c r="G12326" s="33">
        <f t="shared" si="578"/>
        <v>45685.5625</v>
      </c>
    </row>
    <row r="12327" spans="1:7" x14ac:dyDescent="0.45">
      <c r="A12327">
        <v>0.41520000000000001</v>
      </c>
      <c r="B12327">
        <v>2.48</v>
      </c>
      <c r="C12327" t="s">
        <v>12758</v>
      </c>
      <c r="D12327" t="s">
        <v>12759</v>
      </c>
      <c r="E12327" s="32">
        <f t="shared" si="576"/>
        <v>45685</v>
      </c>
      <c r="F12327" s="51">
        <f t="shared" si="577"/>
        <v>0.58333333333333337</v>
      </c>
      <c r="G12327" s="33">
        <f t="shared" si="578"/>
        <v>45685.583333333336</v>
      </c>
    </row>
    <row r="12328" spans="1:7" x14ac:dyDescent="0.45">
      <c r="A12328">
        <v>0</v>
      </c>
      <c r="B12328">
        <v>0</v>
      </c>
      <c r="C12328" t="s">
        <v>12759</v>
      </c>
      <c r="D12328" t="s">
        <v>12760</v>
      </c>
      <c r="E12328" s="32">
        <f t="shared" si="576"/>
        <v>45685</v>
      </c>
      <c r="F12328" s="51">
        <f t="shared" si="577"/>
        <v>0.60416666666666663</v>
      </c>
      <c r="G12328" s="33">
        <f t="shared" si="578"/>
        <v>45685.604166666664</v>
      </c>
    </row>
    <row r="12329" spans="1:7" x14ac:dyDescent="0.45">
      <c r="A12329">
        <v>0</v>
      </c>
      <c r="B12329">
        <v>0</v>
      </c>
      <c r="C12329" t="s">
        <v>12760</v>
      </c>
      <c r="D12329" t="s">
        <v>12761</v>
      </c>
      <c r="E12329" s="32">
        <f t="shared" si="576"/>
        <v>45685</v>
      </c>
      <c r="F12329" s="51">
        <f t="shared" si="577"/>
        <v>0.625</v>
      </c>
      <c r="G12329" s="33">
        <f t="shared" si="578"/>
        <v>45685.625</v>
      </c>
    </row>
    <row r="12330" spans="1:7" x14ac:dyDescent="0.45">
      <c r="A12330">
        <v>0</v>
      </c>
      <c r="B12330">
        <v>0</v>
      </c>
      <c r="C12330" t="s">
        <v>12761</v>
      </c>
      <c r="D12330" t="s">
        <v>12762</v>
      </c>
      <c r="E12330" s="32">
        <f t="shared" si="576"/>
        <v>45685</v>
      </c>
      <c r="F12330" s="51">
        <f t="shared" si="577"/>
        <v>0.64583333333333337</v>
      </c>
      <c r="G12330" s="33">
        <f t="shared" si="578"/>
        <v>45685.645833333336</v>
      </c>
    </row>
    <row r="12331" spans="1:7" x14ac:dyDescent="0.45">
      <c r="A12331">
        <v>0</v>
      </c>
      <c r="B12331">
        <v>0</v>
      </c>
      <c r="C12331" t="s">
        <v>12762</v>
      </c>
      <c r="D12331" t="s">
        <v>12763</v>
      </c>
      <c r="E12331" s="32">
        <f t="shared" si="576"/>
        <v>45685</v>
      </c>
      <c r="F12331" s="51">
        <f t="shared" si="577"/>
        <v>0.66666666666666663</v>
      </c>
      <c r="G12331" s="33">
        <f t="shared" si="578"/>
        <v>45685.666666666664</v>
      </c>
    </row>
    <row r="12332" spans="1:7" x14ac:dyDescent="0.45">
      <c r="A12332">
        <v>0</v>
      </c>
      <c r="B12332">
        <v>0</v>
      </c>
      <c r="C12332" t="s">
        <v>12763</v>
      </c>
      <c r="D12332" t="s">
        <v>12764</v>
      </c>
      <c r="E12332" s="32">
        <f t="shared" si="576"/>
        <v>45685</v>
      </c>
      <c r="F12332" s="51">
        <f t="shared" si="577"/>
        <v>0.6875</v>
      </c>
      <c r="G12332" s="33">
        <f t="shared" si="578"/>
        <v>45685.6875</v>
      </c>
    </row>
    <row r="12333" spans="1:7" x14ac:dyDescent="0.45">
      <c r="A12333">
        <v>4.5667999999999997</v>
      </c>
      <c r="B12333">
        <v>27.24</v>
      </c>
      <c r="C12333" t="s">
        <v>12764</v>
      </c>
      <c r="D12333" t="s">
        <v>12765</v>
      </c>
      <c r="E12333" s="32">
        <f t="shared" si="576"/>
        <v>45685</v>
      </c>
      <c r="F12333" s="51">
        <f t="shared" si="577"/>
        <v>0.70833333333333337</v>
      </c>
      <c r="G12333" s="33">
        <f t="shared" si="578"/>
        <v>45685.708333333336</v>
      </c>
    </row>
    <row r="12334" spans="1:7" x14ac:dyDescent="0.45">
      <c r="A12334">
        <v>0.7742</v>
      </c>
      <c r="B12334">
        <v>4.62</v>
      </c>
      <c r="C12334" t="s">
        <v>12765</v>
      </c>
      <c r="D12334" t="s">
        <v>12766</v>
      </c>
      <c r="E12334" s="32">
        <f t="shared" si="576"/>
        <v>45685</v>
      </c>
      <c r="F12334" s="51">
        <f t="shared" si="577"/>
        <v>0.72916666666666663</v>
      </c>
      <c r="G12334" s="33">
        <f t="shared" si="578"/>
        <v>45685.729166666664</v>
      </c>
    </row>
    <row r="12335" spans="1:7" x14ac:dyDescent="0.45">
      <c r="A12335">
        <v>9.8742000000000001</v>
      </c>
      <c r="B12335">
        <v>58.91</v>
      </c>
      <c r="C12335" t="s">
        <v>12766</v>
      </c>
      <c r="D12335" t="s">
        <v>12767</v>
      </c>
      <c r="E12335" s="32">
        <f t="shared" si="576"/>
        <v>45685</v>
      </c>
      <c r="F12335" s="51">
        <f t="shared" si="577"/>
        <v>0.75</v>
      </c>
      <c r="G12335" s="33">
        <f t="shared" si="578"/>
        <v>45685.75</v>
      </c>
    </row>
    <row r="12336" spans="1:7" x14ac:dyDescent="0.45">
      <c r="A12336">
        <v>1.8513999999999999</v>
      </c>
      <c r="B12336">
        <v>11.05</v>
      </c>
      <c r="C12336" t="s">
        <v>12767</v>
      </c>
      <c r="D12336" t="s">
        <v>12768</v>
      </c>
      <c r="E12336" s="32">
        <f t="shared" si="576"/>
        <v>45685</v>
      </c>
      <c r="F12336" s="51">
        <f t="shared" si="577"/>
        <v>0.77083333333333337</v>
      </c>
      <c r="G12336" s="33">
        <f t="shared" si="578"/>
        <v>45685.770833333336</v>
      </c>
    </row>
    <row r="12337" spans="1:7" x14ac:dyDescent="0.45">
      <c r="A12337">
        <v>3.3700000000000001E-2</v>
      </c>
      <c r="B12337">
        <v>0.2</v>
      </c>
      <c r="C12337" t="s">
        <v>12768</v>
      </c>
      <c r="D12337" t="s">
        <v>12769</v>
      </c>
      <c r="E12337" s="32">
        <f t="shared" si="576"/>
        <v>45685</v>
      </c>
      <c r="F12337" s="51">
        <f t="shared" si="577"/>
        <v>0.79166666666666663</v>
      </c>
      <c r="G12337" s="33">
        <f t="shared" si="578"/>
        <v>45685.791666666664</v>
      </c>
    </row>
    <row r="12338" spans="1:7" x14ac:dyDescent="0.45">
      <c r="A12338">
        <v>4.4900000000000002E-2</v>
      </c>
      <c r="B12338">
        <v>0.27</v>
      </c>
      <c r="C12338" t="s">
        <v>12769</v>
      </c>
      <c r="D12338" t="s">
        <v>12770</v>
      </c>
      <c r="E12338" s="32">
        <f t="shared" si="576"/>
        <v>45685</v>
      </c>
      <c r="F12338" s="51">
        <f t="shared" si="577"/>
        <v>0.8125</v>
      </c>
      <c r="G12338" s="33">
        <f t="shared" si="578"/>
        <v>45685.8125</v>
      </c>
    </row>
    <row r="12339" spans="1:7" x14ac:dyDescent="0.45">
      <c r="A12339">
        <v>0.39269999999999999</v>
      </c>
      <c r="B12339">
        <v>2.34</v>
      </c>
      <c r="C12339" t="s">
        <v>12770</v>
      </c>
      <c r="D12339" t="s">
        <v>12771</v>
      </c>
      <c r="E12339" s="32">
        <f t="shared" si="576"/>
        <v>45685</v>
      </c>
      <c r="F12339" s="51">
        <f t="shared" si="577"/>
        <v>0.83333333333333337</v>
      </c>
      <c r="G12339" s="33">
        <f t="shared" si="578"/>
        <v>45685.833333333336</v>
      </c>
    </row>
    <row r="12340" spans="1:7" x14ac:dyDescent="0.45">
      <c r="A12340">
        <v>0</v>
      </c>
      <c r="B12340">
        <v>0</v>
      </c>
      <c r="C12340" t="s">
        <v>12771</v>
      </c>
      <c r="D12340" t="s">
        <v>12772</v>
      </c>
      <c r="E12340" s="32">
        <f t="shared" si="576"/>
        <v>45685</v>
      </c>
      <c r="F12340" s="51">
        <f t="shared" si="577"/>
        <v>0.85416666666666663</v>
      </c>
      <c r="G12340" s="33">
        <f t="shared" si="578"/>
        <v>45685.854166666664</v>
      </c>
    </row>
    <row r="12341" spans="1:7" x14ac:dyDescent="0.45">
      <c r="A12341">
        <v>0</v>
      </c>
      <c r="B12341">
        <v>0</v>
      </c>
      <c r="C12341" t="s">
        <v>12772</v>
      </c>
      <c r="D12341" t="s">
        <v>12773</v>
      </c>
      <c r="E12341" s="32">
        <f t="shared" si="576"/>
        <v>45685</v>
      </c>
      <c r="F12341" s="51">
        <f t="shared" si="577"/>
        <v>0.875</v>
      </c>
      <c r="G12341" s="33">
        <f t="shared" si="578"/>
        <v>45685.875</v>
      </c>
    </row>
    <row r="12342" spans="1:7" x14ac:dyDescent="0.45">
      <c r="A12342">
        <v>0.5161</v>
      </c>
      <c r="B12342">
        <v>3.08</v>
      </c>
      <c r="C12342" t="s">
        <v>12773</v>
      </c>
      <c r="D12342" t="s">
        <v>12774</v>
      </c>
      <c r="E12342" s="32">
        <f t="shared" si="576"/>
        <v>45685</v>
      </c>
      <c r="F12342" s="51">
        <f t="shared" si="577"/>
        <v>0.89583333333333337</v>
      </c>
      <c r="G12342" s="33">
        <f t="shared" si="578"/>
        <v>45685.895833333336</v>
      </c>
    </row>
    <row r="12343" spans="1:7" x14ac:dyDescent="0.45">
      <c r="A12343">
        <v>2.24E-2</v>
      </c>
      <c r="B12343">
        <v>0.13</v>
      </c>
      <c r="C12343" t="s">
        <v>12774</v>
      </c>
      <c r="D12343" t="s">
        <v>12775</v>
      </c>
      <c r="E12343" s="32">
        <f t="shared" si="576"/>
        <v>45685</v>
      </c>
      <c r="F12343" s="51">
        <f t="shared" si="577"/>
        <v>0.91666666666666663</v>
      </c>
      <c r="G12343" s="33">
        <f t="shared" si="578"/>
        <v>45685.916666666664</v>
      </c>
    </row>
    <row r="12344" spans="1:7" x14ac:dyDescent="0.45">
      <c r="A12344">
        <v>0</v>
      </c>
      <c r="B12344">
        <v>0</v>
      </c>
      <c r="C12344" t="s">
        <v>12775</v>
      </c>
      <c r="D12344" t="s">
        <v>12776</v>
      </c>
      <c r="E12344" s="32">
        <f t="shared" si="576"/>
        <v>45685</v>
      </c>
      <c r="F12344" s="51">
        <f t="shared" si="577"/>
        <v>0.9375</v>
      </c>
      <c r="G12344" s="33">
        <f t="shared" si="578"/>
        <v>45685.9375</v>
      </c>
    </row>
    <row r="12345" spans="1:7" x14ac:dyDescent="0.45">
      <c r="A12345">
        <v>0</v>
      </c>
      <c r="B12345">
        <v>0</v>
      </c>
      <c r="C12345" t="s">
        <v>12776</v>
      </c>
      <c r="D12345" t="s">
        <v>12777</v>
      </c>
      <c r="E12345" s="32">
        <f t="shared" si="576"/>
        <v>45685</v>
      </c>
      <c r="F12345" s="51">
        <f t="shared" si="577"/>
        <v>0.95833333333333337</v>
      </c>
      <c r="G12345" s="33">
        <f t="shared" si="578"/>
        <v>45685.958333333336</v>
      </c>
    </row>
    <row r="12346" spans="1:7" x14ac:dyDescent="0.45">
      <c r="A12346">
        <v>0</v>
      </c>
      <c r="B12346">
        <v>0</v>
      </c>
      <c r="C12346" t="s">
        <v>12777</v>
      </c>
      <c r="D12346" t="s">
        <v>12778</v>
      </c>
      <c r="E12346" s="32">
        <f t="shared" si="576"/>
        <v>45685</v>
      </c>
      <c r="F12346" s="51">
        <f t="shared" si="577"/>
        <v>0.97916666666666663</v>
      </c>
      <c r="G12346" s="33">
        <f t="shared" si="578"/>
        <v>45685.979166666664</v>
      </c>
    </row>
    <row r="12347" spans="1:7" x14ac:dyDescent="0.45">
      <c r="A12347">
        <v>0</v>
      </c>
      <c r="B12347">
        <v>0</v>
      </c>
      <c r="C12347" t="s">
        <v>12778</v>
      </c>
      <c r="D12347" t="s">
        <v>12779</v>
      </c>
      <c r="E12347" s="32">
        <f t="shared" si="576"/>
        <v>45686</v>
      </c>
      <c r="F12347" s="51">
        <f t="shared" si="577"/>
        <v>0</v>
      </c>
      <c r="G12347" s="33">
        <f t="shared" si="578"/>
        <v>45686</v>
      </c>
    </row>
    <row r="12348" spans="1:7" x14ac:dyDescent="0.45">
      <c r="A12348">
        <v>0</v>
      </c>
      <c r="B12348">
        <v>0</v>
      </c>
      <c r="C12348" t="s">
        <v>12779</v>
      </c>
      <c r="D12348" t="s">
        <v>12780</v>
      </c>
      <c r="E12348" s="32">
        <f t="shared" si="576"/>
        <v>45686</v>
      </c>
      <c r="F12348" s="51">
        <f t="shared" si="577"/>
        <v>2.0833333333333332E-2</v>
      </c>
      <c r="G12348" s="33">
        <f t="shared" si="578"/>
        <v>45686.020833333336</v>
      </c>
    </row>
    <row r="12349" spans="1:7" x14ac:dyDescent="0.45">
      <c r="A12349">
        <v>0</v>
      </c>
      <c r="B12349">
        <v>0</v>
      </c>
      <c r="C12349" t="s">
        <v>12780</v>
      </c>
      <c r="D12349" t="s">
        <v>12781</v>
      </c>
      <c r="E12349" s="32">
        <f t="shared" si="576"/>
        <v>45686</v>
      </c>
      <c r="F12349" s="51">
        <f t="shared" si="577"/>
        <v>4.1666666666666664E-2</v>
      </c>
      <c r="G12349" s="33">
        <f t="shared" si="578"/>
        <v>45686.041666666664</v>
      </c>
    </row>
    <row r="12350" spans="1:7" x14ac:dyDescent="0.45">
      <c r="A12350">
        <v>0</v>
      </c>
      <c r="B12350">
        <v>0</v>
      </c>
      <c r="C12350" t="s">
        <v>12781</v>
      </c>
      <c r="D12350" t="s">
        <v>12782</v>
      </c>
      <c r="E12350" s="32">
        <f t="shared" si="576"/>
        <v>45686</v>
      </c>
      <c r="F12350" s="51">
        <f t="shared" si="577"/>
        <v>6.25E-2</v>
      </c>
      <c r="G12350" s="33">
        <f t="shared" si="578"/>
        <v>45686.0625</v>
      </c>
    </row>
    <row r="12351" spans="1:7" x14ac:dyDescent="0.45">
      <c r="A12351">
        <v>0</v>
      </c>
      <c r="B12351">
        <v>0</v>
      </c>
      <c r="C12351" t="s">
        <v>12782</v>
      </c>
      <c r="D12351" t="s">
        <v>12783</v>
      </c>
      <c r="E12351" s="32">
        <f t="shared" si="576"/>
        <v>45686</v>
      </c>
      <c r="F12351" s="51">
        <f t="shared" si="577"/>
        <v>8.3333333333333329E-2</v>
      </c>
      <c r="G12351" s="33">
        <f t="shared" si="578"/>
        <v>45686.083333333336</v>
      </c>
    </row>
    <row r="12352" spans="1:7" x14ac:dyDescent="0.45">
      <c r="A12352">
        <v>0</v>
      </c>
      <c r="B12352">
        <v>0</v>
      </c>
      <c r="C12352" t="s">
        <v>12783</v>
      </c>
      <c r="D12352" t="s">
        <v>12784</v>
      </c>
      <c r="E12352" s="32">
        <f t="shared" si="576"/>
        <v>45686</v>
      </c>
      <c r="F12352" s="51">
        <f t="shared" si="577"/>
        <v>0.10416666666666667</v>
      </c>
      <c r="G12352" s="33">
        <f t="shared" si="578"/>
        <v>45686.104166666664</v>
      </c>
    </row>
    <row r="12353" spans="1:7" x14ac:dyDescent="0.45">
      <c r="A12353">
        <v>0</v>
      </c>
      <c r="B12353">
        <v>0</v>
      </c>
      <c r="C12353" t="s">
        <v>12784</v>
      </c>
      <c r="D12353" t="s">
        <v>12785</v>
      </c>
      <c r="E12353" s="32">
        <f t="shared" si="576"/>
        <v>45686</v>
      </c>
      <c r="F12353" s="51">
        <f t="shared" si="577"/>
        <v>0.125</v>
      </c>
      <c r="G12353" s="33">
        <f t="shared" si="578"/>
        <v>45686.125</v>
      </c>
    </row>
    <row r="12354" spans="1:7" x14ac:dyDescent="0.45">
      <c r="A12354">
        <v>0</v>
      </c>
      <c r="B12354">
        <v>0</v>
      </c>
      <c r="C12354" t="s">
        <v>12785</v>
      </c>
      <c r="D12354" t="s">
        <v>12786</v>
      </c>
      <c r="E12354" s="32">
        <f t="shared" si="576"/>
        <v>45686</v>
      </c>
      <c r="F12354" s="51">
        <f t="shared" si="577"/>
        <v>0.14583333333333334</v>
      </c>
      <c r="G12354" s="33">
        <f t="shared" si="578"/>
        <v>45686.145833333336</v>
      </c>
    </row>
    <row r="12355" spans="1:7" x14ac:dyDescent="0.45">
      <c r="A12355">
        <v>0</v>
      </c>
      <c r="B12355">
        <v>0</v>
      </c>
      <c r="C12355" t="s">
        <v>12786</v>
      </c>
      <c r="D12355" t="s">
        <v>12787</v>
      </c>
      <c r="E12355" s="32">
        <f t="shared" si="576"/>
        <v>45686</v>
      </c>
      <c r="F12355" s="51">
        <f t="shared" si="577"/>
        <v>0.16666666666666666</v>
      </c>
      <c r="G12355" s="33">
        <f t="shared" si="578"/>
        <v>45686.166666666664</v>
      </c>
    </row>
    <row r="12356" spans="1:7" x14ac:dyDescent="0.45">
      <c r="A12356">
        <v>0</v>
      </c>
      <c r="B12356">
        <v>0</v>
      </c>
      <c r="C12356" t="s">
        <v>12787</v>
      </c>
      <c r="D12356" t="s">
        <v>12788</v>
      </c>
      <c r="E12356" s="32">
        <f t="shared" ref="E12356:E12419" si="579">DATE(MID(C12356,2,4),MID(C12356,7,2),MID(C12356,10,2))</f>
        <v>45686</v>
      </c>
      <c r="F12356" s="51">
        <f t="shared" ref="F12356:F12419" si="580">TIME(MID(C12356,13,2),MID(C12356,16,2),0)</f>
        <v>0.1875</v>
      </c>
      <c r="G12356" s="33">
        <f t="shared" ref="G12356:G12419" si="581">E12356+F12356</f>
        <v>45686.1875</v>
      </c>
    </row>
    <row r="12357" spans="1:7" x14ac:dyDescent="0.45">
      <c r="A12357">
        <v>0</v>
      </c>
      <c r="B12357">
        <v>0</v>
      </c>
      <c r="C12357" t="s">
        <v>12788</v>
      </c>
      <c r="D12357" t="s">
        <v>12789</v>
      </c>
      <c r="E12357" s="32">
        <f t="shared" si="579"/>
        <v>45686</v>
      </c>
      <c r="F12357" s="51">
        <f t="shared" si="580"/>
        <v>0.20833333333333334</v>
      </c>
      <c r="G12357" s="33">
        <f t="shared" si="581"/>
        <v>45686.208333333336</v>
      </c>
    </row>
    <row r="12358" spans="1:7" x14ac:dyDescent="0.45">
      <c r="A12358">
        <v>0.32540000000000002</v>
      </c>
      <c r="B12358">
        <v>1.94</v>
      </c>
      <c r="C12358" t="s">
        <v>12789</v>
      </c>
      <c r="D12358" t="s">
        <v>12790</v>
      </c>
      <c r="E12358" s="32">
        <f t="shared" si="579"/>
        <v>45686</v>
      </c>
      <c r="F12358" s="51">
        <f t="shared" si="580"/>
        <v>0.22916666666666666</v>
      </c>
      <c r="G12358" s="33">
        <f t="shared" si="581"/>
        <v>45686.229166666664</v>
      </c>
    </row>
    <row r="12359" spans="1:7" x14ac:dyDescent="0.45">
      <c r="A12359">
        <v>4.4433999999999996</v>
      </c>
      <c r="B12359">
        <v>26.51</v>
      </c>
      <c r="C12359" t="s">
        <v>12790</v>
      </c>
      <c r="D12359" t="s">
        <v>12791</v>
      </c>
      <c r="E12359" s="32">
        <f t="shared" si="579"/>
        <v>45686</v>
      </c>
      <c r="F12359" s="51">
        <f t="shared" si="580"/>
        <v>0.25</v>
      </c>
      <c r="G12359" s="33">
        <f t="shared" si="581"/>
        <v>45686.25</v>
      </c>
    </row>
    <row r="12360" spans="1:7" x14ac:dyDescent="0.45">
      <c r="A12360">
        <v>0</v>
      </c>
      <c r="B12360">
        <v>0</v>
      </c>
      <c r="C12360" t="s">
        <v>12791</v>
      </c>
      <c r="D12360" t="s">
        <v>12792</v>
      </c>
      <c r="E12360" s="32">
        <f t="shared" si="579"/>
        <v>45686</v>
      </c>
      <c r="F12360" s="51">
        <f t="shared" si="580"/>
        <v>0.27083333333333331</v>
      </c>
      <c r="G12360" s="33">
        <f t="shared" si="581"/>
        <v>45686.270833333336</v>
      </c>
    </row>
    <row r="12361" spans="1:7" x14ac:dyDescent="0.45">
      <c r="A12361">
        <v>0</v>
      </c>
      <c r="B12361">
        <v>0</v>
      </c>
      <c r="C12361" t="s">
        <v>12792</v>
      </c>
      <c r="D12361" t="s">
        <v>12793</v>
      </c>
      <c r="E12361" s="32">
        <f t="shared" si="579"/>
        <v>45686</v>
      </c>
      <c r="F12361" s="51">
        <f t="shared" si="580"/>
        <v>0.29166666666666669</v>
      </c>
      <c r="G12361" s="33">
        <f t="shared" si="581"/>
        <v>45686.291666666664</v>
      </c>
    </row>
    <row r="12362" spans="1:7" x14ac:dyDescent="0.45">
      <c r="A12362">
        <v>0</v>
      </c>
      <c r="B12362">
        <v>0</v>
      </c>
      <c r="C12362" t="s">
        <v>12793</v>
      </c>
      <c r="D12362" t="s">
        <v>12794</v>
      </c>
      <c r="E12362" s="32">
        <f t="shared" si="579"/>
        <v>45686</v>
      </c>
      <c r="F12362" s="51">
        <f t="shared" si="580"/>
        <v>0.3125</v>
      </c>
      <c r="G12362" s="33">
        <f t="shared" si="581"/>
        <v>45686.3125</v>
      </c>
    </row>
    <row r="12363" spans="1:7" x14ac:dyDescent="0.45">
      <c r="A12363">
        <v>0</v>
      </c>
      <c r="B12363">
        <v>0</v>
      </c>
      <c r="C12363" t="s">
        <v>12794</v>
      </c>
      <c r="D12363" t="s">
        <v>12795</v>
      </c>
      <c r="E12363" s="32">
        <f t="shared" si="579"/>
        <v>45686</v>
      </c>
      <c r="F12363" s="51">
        <f t="shared" si="580"/>
        <v>0.33333333333333331</v>
      </c>
      <c r="G12363" s="33">
        <f t="shared" si="581"/>
        <v>45686.333333333336</v>
      </c>
    </row>
    <row r="12364" spans="1:7" x14ac:dyDescent="0.45">
      <c r="A12364">
        <v>0</v>
      </c>
      <c r="B12364">
        <v>0</v>
      </c>
      <c r="C12364" t="s">
        <v>12795</v>
      </c>
      <c r="D12364" t="s">
        <v>12796</v>
      </c>
      <c r="E12364" s="32">
        <f t="shared" si="579"/>
        <v>45686</v>
      </c>
      <c r="F12364" s="51">
        <f t="shared" si="580"/>
        <v>0.35416666666666669</v>
      </c>
      <c r="G12364" s="33">
        <f t="shared" si="581"/>
        <v>45686.354166666664</v>
      </c>
    </row>
    <row r="12365" spans="1:7" x14ac:dyDescent="0.45">
      <c r="A12365">
        <v>0</v>
      </c>
      <c r="B12365">
        <v>0</v>
      </c>
      <c r="C12365" t="s">
        <v>12796</v>
      </c>
      <c r="D12365" t="s">
        <v>12797</v>
      </c>
      <c r="E12365" s="32">
        <f t="shared" si="579"/>
        <v>45686</v>
      </c>
      <c r="F12365" s="51">
        <f t="shared" si="580"/>
        <v>0.375</v>
      </c>
      <c r="G12365" s="33">
        <f t="shared" si="581"/>
        <v>45686.375</v>
      </c>
    </row>
    <row r="12366" spans="1:7" x14ac:dyDescent="0.45">
      <c r="A12366">
        <v>0</v>
      </c>
      <c r="B12366">
        <v>0</v>
      </c>
      <c r="C12366" t="s">
        <v>12797</v>
      </c>
      <c r="D12366" t="s">
        <v>12798</v>
      </c>
      <c r="E12366" s="32">
        <f t="shared" si="579"/>
        <v>45686</v>
      </c>
      <c r="F12366" s="51">
        <f t="shared" si="580"/>
        <v>0.39583333333333331</v>
      </c>
      <c r="G12366" s="33">
        <f t="shared" si="581"/>
        <v>45686.395833333336</v>
      </c>
    </row>
    <row r="12367" spans="1:7" x14ac:dyDescent="0.45">
      <c r="A12367">
        <v>0</v>
      </c>
      <c r="B12367">
        <v>0</v>
      </c>
      <c r="C12367" t="s">
        <v>12798</v>
      </c>
      <c r="D12367" t="s">
        <v>12799</v>
      </c>
      <c r="E12367" s="32">
        <f t="shared" si="579"/>
        <v>45686</v>
      </c>
      <c r="F12367" s="51">
        <f t="shared" si="580"/>
        <v>0.41666666666666669</v>
      </c>
      <c r="G12367" s="33">
        <f t="shared" si="581"/>
        <v>45686.416666666664</v>
      </c>
    </row>
    <row r="12368" spans="1:7" x14ac:dyDescent="0.45">
      <c r="A12368">
        <v>0</v>
      </c>
      <c r="B12368">
        <v>0</v>
      </c>
      <c r="C12368" t="s">
        <v>12799</v>
      </c>
      <c r="D12368" t="s">
        <v>12800</v>
      </c>
      <c r="E12368" s="32">
        <f t="shared" si="579"/>
        <v>45686</v>
      </c>
      <c r="F12368" s="51">
        <f t="shared" si="580"/>
        <v>0.4375</v>
      </c>
      <c r="G12368" s="33">
        <f t="shared" si="581"/>
        <v>45686.4375</v>
      </c>
    </row>
    <row r="12369" spans="1:7" x14ac:dyDescent="0.45">
      <c r="A12369">
        <v>0</v>
      </c>
      <c r="B12369">
        <v>0</v>
      </c>
      <c r="C12369" t="s">
        <v>12800</v>
      </c>
      <c r="D12369" t="s">
        <v>12801</v>
      </c>
      <c r="E12369" s="32">
        <f t="shared" si="579"/>
        <v>45686</v>
      </c>
      <c r="F12369" s="51">
        <f t="shared" si="580"/>
        <v>0.45833333333333331</v>
      </c>
      <c r="G12369" s="33">
        <f t="shared" si="581"/>
        <v>45686.458333333336</v>
      </c>
    </row>
    <row r="12370" spans="1:7" x14ac:dyDescent="0.45">
      <c r="A12370">
        <v>0</v>
      </c>
      <c r="B12370">
        <v>0</v>
      </c>
      <c r="C12370" t="s">
        <v>12801</v>
      </c>
      <c r="D12370" t="s">
        <v>12802</v>
      </c>
      <c r="E12370" s="32">
        <f t="shared" si="579"/>
        <v>45686</v>
      </c>
      <c r="F12370" s="51">
        <f t="shared" si="580"/>
        <v>0.47916666666666669</v>
      </c>
      <c r="G12370" s="33">
        <f t="shared" si="581"/>
        <v>45686.479166666664</v>
      </c>
    </row>
    <row r="12371" spans="1:7" x14ac:dyDescent="0.45">
      <c r="A12371">
        <v>0</v>
      </c>
      <c r="B12371">
        <v>0</v>
      </c>
      <c r="C12371" t="s">
        <v>12802</v>
      </c>
      <c r="D12371" t="s">
        <v>12803</v>
      </c>
      <c r="E12371" s="32">
        <f t="shared" si="579"/>
        <v>45686</v>
      </c>
      <c r="F12371" s="51">
        <f t="shared" si="580"/>
        <v>0.5</v>
      </c>
      <c r="G12371" s="33">
        <f t="shared" si="581"/>
        <v>45686.5</v>
      </c>
    </row>
    <row r="12372" spans="1:7" x14ac:dyDescent="0.45">
      <c r="A12372">
        <v>0</v>
      </c>
      <c r="B12372">
        <v>0</v>
      </c>
      <c r="C12372" t="s">
        <v>12803</v>
      </c>
      <c r="D12372" t="s">
        <v>12804</v>
      </c>
      <c r="E12372" s="32">
        <f t="shared" si="579"/>
        <v>45686</v>
      </c>
      <c r="F12372" s="51">
        <f t="shared" si="580"/>
        <v>0.52083333333333337</v>
      </c>
      <c r="G12372" s="33">
        <f t="shared" si="581"/>
        <v>45686.520833333336</v>
      </c>
    </row>
    <row r="12373" spans="1:7" x14ac:dyDescent="0.45">
      <c r="A12373">
        <v>0</v>
      </c>
      <c r="B12373">
        <v>0</v>
      </c>
      <c r="C12373" t="s">
        <v>12804</v>
      </c>
      <c r="D12373" t="s">
        <v>12805</v>
      </c>
      <c r="E12373" s="32">
        <f t="shared" si="579"/>
        <v>45686</v>
      </c>
      <c r="F12373" s="51">
        <f t="shared" si="580"/>
        <v>0.54166666666666663</v>
      </c>
      <c r="G12373" s="33">
        <f t="shared" si="581"/>
        <v>45686.541666666664</v>
      </c>
    </row>
    <row r="12374" spans="1:7" x14ac:dyDescent="0.45">
      <c r="A12374">
        <v>0</v>
      </c>
      <c r="B12374">
        <v>0</v>
      </c>
      <c r="C12374" t="s">
        <v>12805</v>
      </c>
      <c r="D12374" t="s">
        <v>12806</v>
      </c>
      <c r="E12374" s="32">
        <f t="shared" si="579"/>
        <v>45686</v>
      </c>
      <c r="F12374" s="51">
        <f t="shared" si="580"/>
        <v>0.5625</v>
      </c>
      <c r="G12374" s="33">
        <f t="shared" si="581"/>
        <v>45686.5625</v>
      </c>
    </row>
    <row r="12375" spans="1:7" x14ac:dyDescent="0.45">
      <c r="A12375">
        <v>1.1669</v>
      </c>
      <c r="B12375">
        <v>6.96</v>
      </c>
      <c r="C12375" t="s">
        <v>12806</v>
      </c>
      <c r="D12375" t="s">
        <v>12807</v>
      </c>
      <c r="E12375" s="32">
        <f t="shared" si="579"/>
        <v>45686</v>
      </c>
      <c r="F12375" s="51">
        <f t="shared" si="580"/>
        <v>0.58333333333333337</v>
      </c>
      <c r="G12375" s="33">
        <f t="shared" si="581"/>
        <v>45686.583333333336</v>
      </c>
    </row>
    <row r="12376" spans="1:7" x14ac:dyDescent="0.45">
      <c r="A12376">
        <v>0.66200000000000003</v>
      </c>
      <c r="B12376">
        <v>3.95</v>
      </c>
      <c r="C12376" t="s">
        <v>12807</v>
      </c>
      <c r="D12376" t="s">
        <v>12808</v>
      </c>
      <c r="E12376" s="32">
        <f t="shared" si="579"/>
        <v>45686</v>
      </c>
      <c r="F12376" s="51">
        <f t="shared" si="580"/>
        <v>0.60416666666666663</v>
      </c>
      <c r="G12376" s="33">
        <f t="shared" si="581"/>
        <v>45686.604166666664</v>
      </c>
    </row>
    <row r="12377" spans="1:7" x14ac:dyDescent="0.45">
      <c r="A12377">
        <v>0.37030000000000002</v>
      </c>
      <c r="B12377">
        <v>2.21</v>
      </c>
      <c r="C12377" t="s">
        <v>12808</v>
      </c>
      <c r="D12377" t="s">
        <v>12809</v>
      </c>
      <c r="E12377" s="32">
        <f t="shared" si="579"/>
        <v>45686</v>
      </c>
      <c r="F12377" s="51">
        <f t="shared" si="580"/>
        <v>0.625</v>
      </c>
      <c r="G12377" s="33">
        <f t="shared" si="581"/>
        <v>45686.625</v>
      </c>
    </row>
    <row r="12378" spans="1:7" x14ac:dyDescent="0.45">
      <c r="A12378">
        <v>0.71809999999999996</v>
      </c>
      <c r="B12378">
        <v>4.28</v>
      </c>
      <c r="C12378" t="s">
        <v>12809</v>
      </c>
      <c r="D12378" t="s">
        <v>12810</v>
      </c>
      <c r="E12378" s="32">
        <f t="shared" si="579"/>
        <v>45686</v>
      </c>
      <c r="F12378" s="51">
        <f t="shared" si="580"/>
        <v>0.64583333333333337</v>
      </c>
      <c r="G12378" s="33">
        <f t="shared" si="581"/>
        <v>45686.645833333336</v>
      </c>
    </row>
    <row r="12379" spans="1:7" x14ac:dyDescent="0.45">
      <c r="A12379">
        <v>2.0758000000000001</v>
      </c>
      <c r="B12379">
        <v>12.38</v>
      </c>
      <c r="C12379" t="s">
        <v>12810</v>
      </c>
      <c r="D12379" t="s">
        <v>12811</v>
      </c>
      <c r="E12379" s="32">
        <f t="shared" si="579"/>
        <v>45686</v>
      </c>
      <c r="F12379" s="51">
        <f t="shared" si="580"/>
        <v>0.66666666666666663</v>
      </c>
      <c r="G12379" s="33">
        <f t="shared" si="581"/>
        <v>45686.666666666664</v>
      </c>
    </row>
    <row r="12380" spans="1:7" x14ac:dyDescent="0.45">
      <c r="A12380">
        <v>1.627</v>
      </c>
      <c r="B12380">
        <v>9.7100000000000009</v>
      </c>
      <c r="C12380" t="s">
        <v>12811</v>
      </c>
      <c r="D12380" t="s">
        <v>12812</v>
      </c>
      <c r="E12380" s="32">
        <f t="shared" si="579"/>
        <v>45686</v>
      </c>
      <c r="F12380" s="51">
        <f t="shared" si="580"/>
        <v>0.6875</v>
      </c>
      <c r="G12380" s="33">
        <f t="shared" si="581"/>
        <v>45686.6875</v>
      </c>
    </row>
    <row r="12381" spans="1:7" x14ac:dyDescent="0.45">
      <c r="A12381">
        <v>1.0884</v>
      </c>
      <c r="B12381">
        <v>6.49</v>
      </c>
      <c r="C12381" t="s">
        <v>12812</v>
      </c>
      <c r="D12381" t="s">
        <v>12813</v>
      </c>
      <c r="E12381" s="32">
        <f t="shared" si="579"/>
        <v>45686</v>
      </c>
      <c r="F12381" s="51">
        <f t="shared" si="580"/>
        <v>0.70833333333333337</v>
      </c>
      <c r="G12381" s="33">
        <f t="shared" si="581"/>
        <v>45686.708333333336</v>
      </c>
    </row>
    <row r="12382" spans="1:7" x14ac:dyDescent="0.45">
      <c r="A12382">
        <v>0</v>
      </c>
      <c r="B12382">
        <v>0</v>
      </c>
      <c r="C12382" t="s">
        <v>12813</v>
      </c>
      <c r="D12382" t="s">
        <v>12814</v>
      </c>
      <c r="E12382" s="32">
        <f t="shared" si="579"/>
        <v>45686</v>
      </c>
      <c r="F12382" s="51">
        <f t="shared" si="580"/>
        <v>0.72916666666666663</v>
      </c>
      <c r="G12382" s="33">
        <f t="shared" si="581"/>
        <v>45686.729166666664</v>
      </c>
    </row>
    <row r="12383" spans="1:7" x14ac:dyDescent="0.45">
      <c r="A12383">
        <v>0</v>
      </c>
      <c r="B12383">
        <v>0</v>
      </c>
      <c r="C12383" t="s">
        <v>12814</v>
      </c>
      <c r="D12383" t="s">
        <v>12815</v>
      </c>
      <c r="E12383" s="32">
        <f t="shared" si="579"/>
        <v>45686</v>
      </c>
      <c r="F12383" s="51">
        <f t="shared" si="580"/>
        <v>0.75</v>
      </c>
      <c r="G12383" s="33">
        <f t="shared" si="581"/>
        <v>45686.75</v>
      </c>
    </row>
    <row r="12384" spans="1:7" x14ac:dyDescent="0.45">
      <c r="A12384">
        <v>0.1346</v>
      </c>
      <c r="B12384">
        <v>0.8</v>
      </c>
      <c r="C12384" t="s">
        <v>12815</v>
      </c>
      <c r="D12384" t="s">
        <v>12816</v>
      </c>
      <c r="E12384" s="32">
        <f t="shared" si="579"/>
        <v>45686</v>
      </c>
      <c r="F12384" s="51">
        <f t="shared" si="580"/>
        <v>0.77083333333333337</v>
      </c>
      <c r="G12384" s="33">
        <f t="shared" si="581"/>
        <v>45686.770833333336</v>
      </c>
    </row>
    <row r="12385" spans="1:7" x14ac:dyDescent="0.45">
      <c r="A12385">
        <v>0.44879999999999998</v>
      </c>
      <c r="B12385">
        <v>2.68</v>
      </c>
      <c r="C12385" t="s">
        <v>12816</v>
      </c>
      <c r="D12385" t="s">
        <v>12817</v>
      </c>
      <c r="E12385" s="32">
        <f t="shared" si="579"/>
        <v>45686</v>
      </c>
      <c r="F12385" s="51">
        <f t="shared" si="580"/>
        <v>0.79166666666666663</v>
      </c>
      <c r="G12385" s="33">
        <f t="shared" si="581"/>
        <v>45686.791666666664</v>
      </c>
    </row>
    <row r="12386" spans="1:7" x14ac:dyDescent="0.45">
      <c r="A12386">
        <v>1.7728999999999999</v>
      </c>
      <c r="B12386">
        <v>10.58</v>
      </c>
      <c r="C12386" t="s">
        <v>12817</v>
      </c>
      <c r="D12386" t="s">
        <v>12818</v>
      </c>
      <c r="E12386" s="32">
        <f t="shared" si="579"/>
        <v>45686</v>
      </c>
      <c r="F12386" s="51">
        <f t="shared" si="580"/>
        <v>0.8125</v>
      </c>
      <c r="G12386" s="33">
        <f t="shared" si="581"/>
        <v>45686.8125</v>
      </c>
    </row>
    <row r="12387" spans="1:7" x14ac:dyDescent="0.45">
      <c r="A12387">
        <v>4.3872999999999998</v>
      </c>
      <c r="B12387">
        <v>26.17</v>
      </c>
      <c r="C12387" t="s">
        <v>12818</v>
      </c>
      <c r="D12387" t="s">
        <v>12819</v>
      </c>
      <c r="E12387" s="32">
        <f t="shared" si="579"/>
        <v>45686</v>
      </c>
      <c r="F12387" s="51">
        <f t="shared" si="580"/>
        <v>0.83333333333333337</v>
      </c>
      <c r="G12387" s="33">
        <f t="shared" si="581"/>
        <v>45686.833333333336</v>
      </c>
    </row>
    <row r="12388" spans="1:7" x14ac:dyDescent="0.45">
      <c r="A12388">
        <v>1.4475</v>
      </c>
      <c r="B12388">
        <v>8.64</v>
      </c>
      <c r="C12388" t="s">
        <v>12819</v>
      </c>
      <c r="D12388" t="s">
        <v>12820</v>
      </c>
      <c r="E12388" s="32">
        <f t="shared" si="579"/>
        <v>45686</v>
      </c>
      <c r="F12388" s="51">
        <f t="shared" si="580"/>
        <v>0.85416666666666663</v>
      </c>
      <c r="G12388" s="33">
        <f t="shared" si="581"/>
        <v>45686.854166666664</v>
      </c>
    </row>
    <row r="12389" spans="1:7" x14ac:dyDescent="0.45">
      <c r="A12389">
        <v>1.7504</v>
      </c>
      <c r="B12389">
        <v>10.44</v>
      </c>
      <c r="C12389" t="s">
        <v>12820</v>
      </c>
      <c r="D12389" t="s">
        <v>12821</v>
      </c>
      <c r="E12389" s="32">
        <f t="shared" si="579"/>
        <v>45686</v>
      </c>
      <c r="F12389" s="51">
        <f t="shared" si="580"/>
        <v>0.875</v>
      </c>
      <c r="G12389" s="33">
        <f t="shared" si="581"/>
        <v>45686.875</v>
      </c>
    </row>
    <row r="12390" spans="1:7" x14ac:dyDescent="0.45">
      <c r="A12390">
        <v>1.6046</v>
      </c>
      <c r="B12390">
        <v>9.57</v>
      </c>
      <c r="C12390" t="s">
        <v>12821</v>
      </c>
      <c r="D12390" t="s">
        <v>12822</v>
      </c>
      <c r="E12390" s="32">
        <f t="shared" si="579"/>
        <v>45686</v>
      </c>
      <c r="F12390" s="51">
        <f t="shared" si="580"/>
        <v>0.89583333333333337</v>
      </c>
      <c r="G12390" s="33">
        <f t="shared" si="581"/>
        <v>45686.895833333336</v>
      </c>
    </row>
    <row r="12391" spans="1:7" x14ac:dyDescent="0.45">
      <c r="A12391">
        <v>0.70689999999999997</v>
      </c>
      <c r="B12391">
        <v>4.22</v>
      </c>
      <c r="C12391" t="s">
        <v>12822</v>
      </c>
      <c r="D12391" t="s">
        <v>12823</v>
      </c>
      <c r="E12391" s="32">
        <f t="shared" si="579"/>
        <v>45686</v>
      </c>
      <c r="F12391" s="51">
        <f t="shared" si="580"/>
        <v>0.91666666666666663</v>
      </c>
      <c r="G12391" s="33">
        <f t="shared" si="581"/>
        <v>45686.916666666664</v>
      </c>
    </row>
    <row r="12392" spans="1:7" x14ac:dyDescent="0.45">
      <c r="A12392">
        <v>0</v>
      </c>
      <c r="B12392">
        <v>0</v>
      </c>
      <c r="C12392" t="s">
        <v>12823</v>
      </c>
      <c r="D12392" t="s">
        <v>12824</v>
      </c>
      <c r="E12392" s="32">
        <f t="shared" si="579"/>
        <v>45686</v>
      </c>
      <c r="F12392" s="51">
        <f t="shared" si="580"/>
        <v>0.9375</v>
      </c>
      <c r="G12392" s="33">
        <f t="shared" si="581"/>
        <v>45686.9375</v>
      </c>
    </row>
    <row r="12393" spans="1:7" x14ac:dyDescent="0.45">
      <c r="A12393">
        <v>0</v>
      </c>
      <c r="B12393">
        <v>0</v>
      </c>
      <c r="C12393" t="s">
        <v>12824</v>
      </c>
      <c r="D12393" t="s">
        <v>12825</v>
      </c>
      <c r="E12393" s="32">
        <f t="shared" si="579"/>
        <v>45686</v>
      </c>
      <c r="F12393" s="51">
        <f t="shared" si="580"/>
        <v>0.95833333333333337</v>
      </c>
      <c r="G12393" s="33">
        <f t="shared" si="581"/>
        <v>45686.958333333336</v>
      </c>
    </row>
    <row r="12394" spans="1:7" x14ac:dyDescent="0.45">
      <c r="A12394">
        <v>0</v>
      </c>
      <c r="B12394">
        <v>0</v>
      </c>
      <c r="C12394" t="s">
        <v>12825</v>
      </c>
      <c r="D12394" t="s">
        <v>12826</v>
      </c>
      <c r="E12394" s="32">
        <f t="shared" si="579"/>
        <v>45686</v>
      </c>
      <c r="F12394" s="51">
        <f t="shared" si="580"/>
        <v>0.97916666666666663</v>
      </c>
      <c r="G12394" s="33">
        <f t="shared" si="581"/>
        <v>45686.979166666664</v>
      </c>
    </row>
    <row r="12395" spans="1:7" x14ac:dyDescent="0.45">
      <c r="A12395">
        <v>0</v>
      </c>
      <c r="B12395">
        <v>0</v>
      </c>
      <c r="C12395" t="s">
        <v>12826</v>
      </c>
      <c r="D12395" t="s">
        <v>12827</v>
      </c>
      <c r="E12395" s="32">
        <f t="shared" si="579"/>
        <v>45687</v>
      </c>
      <c r="F12395" s="51">
        <f t="shared" si="580"/>
        <v>0</v>
      </c>
      <c r="G12395" s="33">
        <f t="shared" si="581"/>
        <v>45687</v>
      </c>
    </row>
    <row r="12396" spans="1:7" x14ac:dyDescent="0.45">
      <c r="A12396">
        <v>0</v>
      </c>
      <c r="B12396">
        <v>0</v>
      </c>
      <c r="C12396" t="s">
        <v>12827</v>
      </c>
      <c r="D12396" t="s">
        <v>12828</v>
      </c>
      <c r="E12396" s="32">
        <f t="shared" si="579"/>
        <v>45687</v>
      </c>
      <c r="F12396" s="51">
        <f t="shared" si="580"/>
        <v>2.0833333333333332E-2</v>
      </c>
      <c r="G12396" s="33">
        <f t="shared" si="581"/>
        <v>45687.020833333336</v>
      </c>
    </row>
    <row r="12397" spans="1:7" x14ac:dyDescent="0.45">
      <c r="A12397">
        <v>0</v>
      </c>
      <c r="B12397">
        <v>0</v>
      </c>
      <c r="C12397" t="s">
        <v>12828</v>
      </c>
      <c r="D12397" t="s">
        <v>12829</v>
      </c>
      <c r="E12397" s="32">
        <f t="shared" si="579"/>
        <v>45687</v>
      </c>
      <c r="F12397" s="51">
        <f t="shared" si="580"/>
        <v>4.1666666666666664E-2</v>
      </c>
      <c r="G12397" s="33">
        <f t="shared" si="581"/>
        <v>45687.041666666664</v>
      </c>
    </row>
    <row r="12398" spans="1:7" x14ac:dyDescent="0.45">
      <c r="A12398">
        <v>0</v>
      </c>
      <c r="B12398">
        <v>0</v>
      </c>
      <c r="C12398" t="s">
        <v>12829</v>
      </c>
      <c r="D12398" t="s">
        <v>12830</v>
      </c>
      <c r="E12398" s="32">
        <f t="shared" si="579"/>
        <v>45687</v>
      </c>
      <c r="F12398" s="51">
        <f t="shared" si="580"/>
        <v>6.25E-2</v>
      </c>
      <c r="G12398" s="33">
        <f t="shared" si="581"/>
        <v>45687.0625</v>
      </c>
    </row>
    <row r="12399" spans="1:7" x14ac:dyDescent="0.45">
      <c r="A12399">
        <v>0</v>
      </c>
      <c r="B12399">
        <v>0</v>
      </c>
      <c r="C12399" t="s">
        <v>12830</v>
      </c>
      <c r="D12399" t="s">
        <v>12831</v>
      </c>
      <c r="E12399" s="32">
        <f t="shared" si="579"/>
        <v>45687</v>
      </c>
      <c r="F12399" s="51">
        <f t="shared" si="580"/>
        <v>8.3333333333333329E-2</v>
      </c>
      <c r="G12399" s="33">
        <f t="shared" si="581"/>
        <v>45687.083333333336</v>
      </c>
    </row>
    <row r="12400" spans="1:7" x14ac:dyDescent="0.45">
      <c r="A12400">
        <v>0</v>
      </c>
      <c r="B12400">
        <v>0</v>
      </c>
      <c r="C12400" t="s">
        <v>12831</v>
      </c>
      <c r="D12400" t="s">
        <v>12832</v>
      </c>
      <c r="E12400" s="32">
        <f t="shared" si="579"/>
        <v>45687</v>
      </c>
      <c r="F12400" s="51">
        <f t="shared" si="580"/>
        <v>0.10416666666666667</v>
      </c>
      <c r="G12400" s="33">
        <f t="shared" si="581"/>
        <v>45687.104166666664</v>
      </c>
    </row>
    <row r="12401" spans="1:7" x14ac:dyDescent="0.45">
      <c r="A12401">
        <v>0</v>
      </c>
      <c r="B12401">
        <v>0</v>
      </c>
      <c r="C12401" t="s">
        <v>12832</v>
      </c>
      <c r="D12401" t="s">
        <v>12833</v>
      </c>
      <c r="E12401" s="32">
        <f t="shared" si="579"/>
        <v>45687</v>
      </c>
      <c r="F12401" s="51">
        <f t="shared" si="580"/>
        <v>0.125</v>
      </c>
      <c r="G12401" s="33">
        <f t="shared" si="581"/>
        <v>45687.125</v>
      </c>
    </row>
    <row r="12402" spans="1:7" x14ac:dyDescent="0.45">
      <c r="A12402">
        <v>0</v>
      </c>
      <c r="B12402">
        <v>0</v>
      </c>
      <c r="C12402" t="s">
        <v>12833</v>
      </c>
      <c r="D12402" t="s">
        <v>12834</v>
      </c>
      <c r="E12402" s="32">
        <f t="shared" si="579"/>
        <v>45687</v>
      </c>
      <c r="F12402" s="51">
        <f t="shared" si="580"/>
        <v>0.14583333333333334</v>
      </c>
      <c r="G12402" s="33">
        <f t="shared" si="581"/>
        <v>45687.145833333336</v>
      </c>
    </row>
    <row r="12403" spans="1:7" x14ac:dyDescent="0.45">
      <c r="A12403">
        <v>0</v>
      </c>
      <c r="B12403">
        <v>0</v>
      </c>
      <c r="C12403" t="s">
        <v>12834</v>
      </c>
      <c r="D12403" t="s">
        <v>12835</v>
      </c>
      <c r="E12403" s="32">
        <f t="shared" si="579"/>
        <v>45687</v>
      </c>
      <c r="F12403" s="51">
        <f t="shared" si="580"/>
        <v>0.16666666666666666</v>
      </c>
      <c r="G12403" s="33">
        <f t="shared" si="581"/>
        <v>45687.166666666664</v>
      </c>
    </row>
    <row r="12404" spans="1:7" x14ac:dyDescent="0.45">
      <c r="A12404">
        <v>0</v>
      </c>
      <c r="B12404">
        <v>0</v>
      </c>
      <c r="C12404" t="s">
        <v>12835</v>
      </c>
      <c r="D12404" t="s">
        <v>12836</v>
      </c>
      <c r="E12404" s="32">
        <f t="shared" si="579"/>
        <v>45687</v>
      </c>
      <c r="F12404" s="51">
        <f t="shared" si="580"/>
        <v>0.1875</v>
      </c>
      <c r="G12404" s="33">
        <f t="shared" si="581"/>
        <v>45687.1875</v>
      </c>
    </row>
    <row r="12405" spans="1:7" x14ac:dyDescent="0.45">
      <c r="A12405">
        <v>0</v>
      </c>
      <c r="B12405">
        <v>0</v>
      </c>
      <c r="C12405" t="s">
        <v>12836</v>
      </c>
      <c r="D12405" t="s">
        <v>12837</v>
      </c>
      <c r="E12405" s="32">
        <f t="shared" si="579"/>
        <v>45687</v>
      </c>
      <c r="F12405" s="51">
        <f t="shared" si="580"/>
        <v>0.20833333333333334</v>
      </c>
      <c r="G12405" s="33">
        <f t="shared" si="581"/>
        <v>45687.208333333336</v>
      </c>
    </row>
    <row r="12406" spans="1:7" x14ac:dyDescent="0.45">
      <c r="A12406">
        <v>0</v>
      </c>
      <c r="B12406">
        <v>0</v>
      </c>
      <c r="C12406" t="s">
        <v>12837</v>
      </c>
      <c r="D12406" t="s">
        <v>12838</v>
      </c>
      <c r="E12406" s="32">
        <f t="shared" si="579"/>
        <v>45687</v>
      </c>
      <c r="F12406" s="51">
        <f t="shared" si="580"/>
        <v>0.22916666666666666</v>
      </c>
      <c r="G12406" s="33">
        <f t="shared" si="581"/>
        <v>45687.229166666664</v>
      </c>
    </row>
    <row r="12407" spans="1:7" x14ac:dyDescent="0.45">
      <c r="A12407">
        <v>0</v>
      </c>
      <c r="B12407">
        <v>0</v>
      </c>
      <c r="C12407" t="s">
        <v>12838</v>
      </c>
      <c r="D12407" t="s">
        <v>12839</v>
      </c>
      <c r="E12407" s="32">
        <f t="shared" si="579"/>
        <v>45687</v>
      </c>
      <c r="F12407" s="51">
        <f t="shared" si="580"/>
        <v>0.25</v>
      </c>
      <c r="G12407" s="33">
        <f t="shared" si="581"/>
        <v>45687.25</v>
      </c>
    </row>
    <row r="12408" spans="1:7" x14ac:dyDescent="0.45">
      <c r="A12408">
        <v>0</v>
      </c>
      <c r="B12408">
        <v>0</v>
      </c>
      <c r="C12408" t="s">
        <v>12839</v>
      </c>
      <c r="D12408" t="s">
        <v>12840</v>
      </c>
      <c r="E12408" s="32">
        <f t="shared" si="579"/>
        <v>45687</v>
      </c>
      <c r="F12408" s="51">
        <f t="shared" si="580"/>
        <v>0.27083333333333331</v>
      </c>
      <c r="G12408" s="33">
        <f t="shared" si="581"/>
        <v>45687.270833333336</v>
      </c>
    </row>
    <row r="12409" spans="1:7" x14ac:dyDescent="0.45">
      <c r="A12409">
        <v>0</v>
      </c>
      <c r="B12409">
        <v>0</v>
      </c>
      <c r="C12409" t="s">
        <v>12840</v>
      </c>
      <c r="D12409" t="s">
        <v>12841</v>
      </c>
      <c r="E12409" s="32">
        <f t="shared" si="579"/>
        <v>45687</v>
      </c>
      <c r="F12409" s="51">
        <f t="shared" si="580"/>
        <v>0.29166666666666669</v>
      </c>
      <c r="G12409" s="33">
        <f t="shared" si="581"/>
        <v>45687.291666666664</v>
      </c>
    </row>
    <row r="12410" spans="1:7" x14ac:dyDescent="0.45">
      <c r="A12410">
        <v>0</v>
      </c>
      <c r="B12410">
        <v>0</v>
      </c>
      <c r="C12410" t="s">
        <v>12841</v>
      </c>
      <c r="D12410" t="s">
        <v>12842</v>
      </c>
      <c r="E12410" s="32">
        <f t="shared" si="579"/>
        <v>45687</v>
      </c>
      <c r="F12410" s="51">
        <f t="shared" si="580"/>
        <v>0.3125</v>
      </c>
      <c r="G12410" s="33">
        <f t="shared" si="581"/>
        <v>45687.3125</v>
      </c>
    </row>
    <row r="12411" spans="1:7" x14ac:dyDescent="0.45">
      <c r="A12411">
        <v>0</v>
      </c>
      <c r="B12411">
        <v>0</v>
      </c>
      <c r="C12411" t="s">
        <v>12842</v>
      </c>
      <c r="D12411" t="s">
        <v>12843</v>
      </c>
      <c r="E12411" s="32">
        <f t="shared" si="579"/>
        <v>45687</v>
      </c>
      <c r="F12411" s="51">
        <f t="shared" si="580"/>
        <v>0.33333333333333331</v>
      </c>
      <c r="G12411" s="33">
        <f t="shared" si="581"/>
        <v>45687.333333333336</v>
      </c>
    </row>
    <row r="12412" spans="1:7" x14ac:dyDescent="0.45">
      <c r="A12412">
        <v>0.67320000000000002</v>
      </c>
      <c r="B12412">
        <v>4.0199999999999996</v>
      </c>
      <c r="C12412" t="s">
        <v>12843</v>
      </c>
      <c r="D12412" t="s">
        <v>12844</v>
      </c>
      <c r="E12412" s="32">
        <f t="shared" si="579"/>
        <v>45687</v>
      </c>
      <c r="F12412" s="51">
        <f t="shared" si="580"/>
        <v>0.35416666666666669</v>
      </c>
      <c r="G12412" s="33">
        <f t="shared" si="581"/>
        <v>45687.354166666664</v>
      </c>
    </row>
    <row r="12413" spans="1:7" x14ac:dyDescent="0.45">
      <c r="A12413">
        <v>0.80789999999999995</v>
      </c>
      <c r="B12413">
        <v>4.82</v>
      </c>
      <c r="C12413" t="s">
        <v>12844</v>
      </c>
      <c r="D12413" t="s">
        <v>12845</v>
      </c>
      <c r="E12413" s="32">
        <f t="shared" si="579"/>
        <v>45687</v>
      </c>
      <c r="F12413" s="51">
        <f t="shared" si="580"/>
        <v>0.375</v>
      </c>
      <c r="G12413" s="33">
        <f t="shared" si="581"/>
        <v>45687.375</v>
      </c>
    </row>
    <row r="12414" spans="1:7" x14ac:dyDescent="0.45">
      <c r="A12414">
        <v>2.2105000000000001</v>
      </c>
      <c r="B12414">
        <v>13.19</v>
      </c>
      <c r="C12414" t="s">
        <v>12845</v>
      </c>
      <c r="D12414" t="s">
        <v>12846</v>
      </c>
      <c r="E12414" s="32">
        <f t="shared" si="579"/>
        <v>45687</v>
      </c>
      <c r="F12414" s="51">
        <f t="shared" si="580"/>
        <v>0.39583333333333331</v>
      </c>
      <c r="G12414" s="33">
        <f t="shared" si="581"/>
        <v>45687.395833333336</v>
      </c>
    </row>
    <row r="12415" spans="1:7" x14ac:dyDescent="0.45">
      <c r="A12415">
        <v>0.62839999999999996</v>
      </c>
      <c r="B12415">
        <v>3.75</v>
      </c>
      <c r="C12415" t="s">
        <v>12846</v>
      </c>
      <c r="D12415" t="s">
        <v>12847</v>
      </c>
      <c r="E12415" s="32">
        <f t="shared" si="579"/>
        <v>45687</v>
      </c>
      <c r="F12415" s="51">
        <f t="shared" si="580"/>
        <v>0.41666666666666669</v>
      </c>
      <c r="G12415" s="33">
        <f t="shared" si="581"/>
        <v>45687.416666666664</v>
      </c>
    </row>
    <row r="12416" spans="1:7" x14ac:dyDescent="0.45">
      <c r="A12416">
        <v>0.1459</v>
      </c>
      <c r="B12416">
        <v>0.87</v>
      </c>
      <c r="C12416" t="s">
        <v>12847</v>
      </c>
      <c r="D12416" t="s">
        <v>12848</v>
      </c>
      <c r="E12416" s="32">
        <f t="shared" si="579"/>
        <v>45687</v>
      </c>
      <c r="F12416" s="51">
        <f t="shared" si="580"/>
        <v>0.4375</v>
      </c>
      <c r="G12416" s="33">
        <f t="shared" si="581"/>
        <v>45687.4375</v>
      </c>
    </row>
    <row r="12417" spans="1:7" x14ac:dyDescent="0.45">
      <c r="A12417">
        <v>0</v>
      </c>
      <c r="B12417">
        <v>0</v>
      </c>
      <c r="C12417" t="s">
        <v>12848</v>
      </c>
      <c r="D12417" t="s">
        <v>12849</v>
      </c>
      <c r="E12417" s="32">
        <f t="shared" si="579"/>
        <v>45687</v>
      </c>
      <c r="F12417" s="51">
        <f t="shared" si="580"/>
        <v>0.45833333333333331</v>
      </c>
      <c r="G12417" s="33">
        <f t="shared" si="581"/>
        <v>45687.458333333336</v>
      </c>
    </row>
    <row r="12418" spans="1:7" x14ac:dyDescent="0.45">
      <c r="A12418">
        <v>0.35909999999999997</v>
      </c>
      <c r="B12418">
        <v>2.14</v>
      </c>
      <c r="C12418" t="s">
        <v>12849</v>
      </c>
      <c r="D12418" t="s">
        <v>12850</v>
      </c>
      <c r="E12418" s="32">
        <f t="shared" si="579"/>
        <v>45687</v>
      </c>
      <c r="F12418" s="51">
        <f t="shared" si="580"/>
        <v>0.47916666666666669</v>
      </c>
      <c r="G12418" s="33">
        <f t="shared" si="581"/>
        <v>45687.479166666664</v>
      </c>
    </row>
    <row r="12419" spans="1:7" x14ac:dyDescent="0.45">
      <c r="A12419">
        <v>0.31419999999999998</v>
      </c>
      <c r="B12419">
        <v>1.87</v>
      </c>
      <c r="C12419" t="s">
        <v>12850</v>
      </c>
      <c r="D12419" t="s">
        <v>12851</v>
      </c>
      <c r="E12419" s="32">
        <f t="shared" si="579"/>
        <v>45687</v>
      </c>
      <c r="F12419" s="51">
        <f t="shared" si="580"/>
        <v>0.5</v>
      </c>
      <c r="G12419" s="33">
        <f t="shared" si="581"/>
        <v>45687.5</v>
      </c>
    </row>
    <row r="12420" spans="1:7" x14ac:dyDescent="0.45">
      <c r="A12420">
        <v>0.32540000000000002</v>
      </c>
      <c r="B12420">
        <v>1.94</v>
      </c>
      <c r="C12420" t="s">
        <v>12851</v>
      </c>
      <c r="D12420" t="s">
        <v>12852</v>
      </c>
      <c r="E12420" s="32">
        <f t="shared" ref="E12420:E12483" si="582">DATE(MID(C12420,2,4),MID(C12420,7,2),MID(C12420,10,2))</f>
        <v>45687</v>
      </c>
      <c r="F12420" s="51">
        <f t="shared" ref="F12420:F12483" si="583">TIME(MID(C12420,13,2),MID(C12420,16,2),0)</f>
        <v>0.52083333333333337</v>
      </c>
      <c r="G12420" s="33">
        <f t="shared" ref="G12420:G12483" si="584">E12420+F12420</f>
        <v>45687.520833333336</v>
      </c>
    </row>
    <row r="12421" spans="1:7" x14ac:dyDescent="0.45">
      <c r="A12421">
        <v>0.66200000000000003</v>
      </c>
      <c r="B12421">
        <v>3.95</v>
      </c>
      <c r="C12421" t="s">
        <v>12852</v>
      </c>
      <c r="D12421" t="s">
        <v>12853</v>
      </c>
      <c r="E12421" s="32">
        <f t="shared" si="582"/>
        <v>45687</v>
      </c>
      <c r="F12421" s="51">
        <f t="shared" si="583"/>
        <v>0.54166666666666663</v>
      </c>
      <c r="G12421" s="33">
        <f t="shared" si="584"/>
        <v>45687.541666666664</v>
      </c>
    </row>
    <row r="12422" spans="1:7" x14ac:dyDescent="0.45">
      <c r="A12422">
        <v>0.62839999999999996</v>
      </c>
      <c r="B12422">
        <v>3.75</v>
      </c>
      <c r="C12422" t="s">
        <v>12853</v>
      </c>
      <c r="D12422" t="s">
        <v>12854</v>
      </c>
      <c r="E12422" s="32">
        <f t="shared" si="582"/>
        <v>45687</v>
      </c>
      <c r="F12422" s="51">
        <f t="shared" si="583"/>
        <v>0.5625</v>
      </c>
      <c r="G12422" s="33">
        <f t="shared" si="584"/>
        <v>45687.5625</v>
      </c>
    </row>
    <row r="12423" spans="1:7" x14ac:dyDescent="0.45">
      <c r="A12423">
        <v>4.0057999999999998</v>
      </c>
      <c r="B12423">
        <v>23.9</v>
      </c>
      <c r="C12423" t="s">
        <v>12854</v>
      </c>
      <c r="D12423" t="s">
        <v>12855</v>
      </c>
      <c r="E12423" s="32">
        <f t="shared" si="582"/>
        <v>45687</v>
      </c>
      <c r="F12423" s="51">
        <f t="shared" si="583"/>
        <v>0.58333333333333337</v>
      </c>
      <c r="G12423" s="33">
        <f t="shared" si="584"/>
        <v>45687.583333333336</v>
      </c>
    </row>
    <row r="12424" spans="1:7" x14ac:dyDescent="0.45">
      <c r="A12424">
        <v>1.5821000000000001</v>
      </c>
      <c r="B12424">
        <v>9.44</v>
      </c>
      <c r="C12424" t="s">
        <v>12855</v>
      </c>
      <c r="D12424" t="s">
        <v>12856</v>
      </c>
      <c r="E12424" s="32">
        <f t="shared" si="582"/>
        <v>45687</v>
      </c>
      <c r="F12424" s="51">
        <f t="shared" si="583"/>
        <v>0.60416666666666663</v>
      </c>
      <c r="G12424" s="33">
        <f t="shared" si="584"/>
        <v>45687.604166666664</v>
      </c>
    </row>
    <row r="12425" spans="1:7" x14ac:dyDescent="0.45">
      <c r="A12425">
        <v>1.0323</v>
      </c>
      <c r="B12425">
        <v>6.16</v>
      </c>
      <c r="C12425" t="s">
        <v>12856</v>
      </c>
      <c r="D12425" t="s">
        <v>12857</v>
      </c>
      <c r="E12425" s="32">
        <f t="shared" si="582"/>
        <v>45687</v>
      </c>
      <c r="F12425" s="51">
        <f t="shared" si="583"/>
        <v>0.625</v>
      </c>
      <c r="G12425" s="33">
        <f t="shared" si="584"/>
        <v>45687.625</v>
      </c>
    </row>
    <row r="12426" spans="1:7" x14ac:dyDescent="0.45">
      <c r="A12426">
        <v>0.93130000000000002</v>
      </c>
      <c r="B12426">
        <v>5.56</v>
      </c>
      <c r="C12426" t="s">
        <v>12857</v>
      </c>
      <c r="D12426" t="s">
        <v>12858</v>
      </c>
      <c r="E12426" s="32">
        <f t="shared" si="582"/>
        <v>45687</v>
      </c>
      <c r="F12426" s="51">
        <f t="shared" si="583"/>
        <v>0.64583333333333337</v>
      </c>
      <c r="G12426" s="33">
        <f t="shared" si="584"/>
        <v>45687.645833333336</v>
      </c>
    </row>
    <row r="12427" spans="1:7" x14ac:dyDescent="0.45">
      <c r="A12427">
        <v>1.2005999999999999</v>
      </c>
      <c r="B12427">
        <v>7.16</v>
      </c>
      <c r="C12427" t="s">
        <v>12858</v>
      </c>
      <c r="D12427" t="s">
        <v>12859</v>
      </c>
      <c r="E12427" s="32">
        <f t="shared" si="582"/>
        <v>45687</v>
      </c>
      <c r="F12427" s="51">
        <f t="shared" si="583"/>
        <v>0.66666666666666663</v>
      </c>
      <c r="G12427" s="33">
        <f t="shared" si="584"/>
        <v>45687.666666666664</v>
      </c>
    </row>
    <row r="12428" spans="1:7" x14ac:dyDescent="0.45">
      <c r="A12428">
        <v>1.0884</v>
      </c>
      <c r="B12428">
        <v>6.49</v>
      </c>
      <c r="C12428" t="s">
        <v>12859</v>
      </c>
      <c r="D12428" t="s">
        <v>12860</v>
      </c>
      <c r="E12428" s="32">
        <f t="shared" si="582"/>
        <v>45687</v>
      </c>
      <c r="F12428" s="51">
        <f t="shared" si="583"/>
        <v>0.6875</v>
      </c>
      <c r="G12428" s="33">
        <f t="shared" si="584"/>
        <v>45687.6875</v>
      </c>
    </row>
    <row r="12429" spans="1:7" x14ac:dyDescent="0.45">
      <c r="A12429">
        <v>1.6382000000000001</v>
      </c>
      <c r="B12429">
        <v>9.77</v>
      </c>
      <c r="C12429" t="s">
        <v>12860</v>
      </c>
      <c r="D12429" t="s">
        <v>12861</v>
      </c>
      <c r="E12429" s="32">
        <f t="shared" si="582"/>
        <v>45687</v>
      </c>
      <c r="F12429" s="51">
        <f t="shared" si="583"/>
        <v>0.70833333333333337</v>
      </c>
      <c r="G12429" s="33">
        <f t="shared" si="584"/>
        <v>45687.708333333336</v>
      </c>
    </row>
    <row r="12430" spans="1:7" x14ac:dyDescent="0.45">
      <c r="A12430">
        <v>1.2904</v>
      </c>
      <c r="B12430">
        <v>7.7</v>
      </c>
      <c r="C12430" t="s">
        <v>12861</v>
      </c>
      <c r="D12430" t="s">
        <v>12862</v>
      </c>
      <c r="E12430" s="32">
        <f t="shared" si="582"/>
        <v>45687</v>
      </c>
      <c r="F12430" s="51">
        <f t="shared" si="583"/>
        <v>0.72916666666666663</v>
      </c>
      <c r="G12430" s="33">
        <f t="shared" si="584"/>
        <v>45687.729166666664</v>
      </c>
    </row>
    <row r="12431" spans="1:7" x14ac:dyDescent="0.45">
      <c r="A12431">
        <v>2.8052000000000001</v>
      </c>
      <c r="B12431">
        <v>16.739999999999998</v>
      </c>
      <c r="C12431" t="s">
        <v>12862</v>
      </c>
      <c r="D12431" t="s">
        <v>12863</v>
      </c>
      <c r="E12431" s="32">
        <f t="shared" si="582"/>
        <v>45687</v>
      </c>
      <c r="F12431" s="51">
        <f t="shared" si="583"/>
        <v>0.75</v>
      </c>
      <c r="G12431" s="33">
        <f t="shared" si="584"/>
        <v>45687.75</v>
      </c>
    </row>
    <row r="12432" spans="1:7" x14ac:dyDescent="0.45">
      <c r="A12432">
        <v>2.4460999999999999</v>
      </c>
      <c r="B12432">
        <v>14.59</v>
      </c>
      <c r="C12432" t="s">
        <v>12863</v>
      </c>
      <c r="D12432" t="s">
        <v>12864</v>
      </c>
      <c r="E12432" s="32">
        <f t="shared" si="582"/>
        <v>45687</v>
      </c>
      <c r="F12432" s="51">
        <f t="shared" si="583"/>
        <v>0.77083333333333337</v>
      </c>
      <c r="G12432" s="33">
        <f t="shared" si="584"/>
        <v>45687.770833333336</v>
      </c>
    </row>
    <row r="12433" spans="1:7" x14ac:dyDescent="0.45">
      <c r="A12433">
        <v>2.3001999999999998</v>
      </c>
      <c r="B12433">
        <v>13.72</v>
      </c>
      <c r="C12433" t="s">
        <v>12864</v>
      </c>
      <c r="D12433" t="s">
        <v>12865</v>
      </c>
      <c r="E12433" s="32">
        <f t="shared" si="582"/>
        <v>45687</v>
      </c>
      <c r="F12433" s="51">
        <f t="shared" si="583"/>
        <v>0.79166666666666663</v>
      </c>
      <c r="G12433" s="33">
        <f t="shared" si="584"/>
        <v>45687.791666666664</v>
      </c>
    </row>
    <row r="12434" spans="1:7" x14ac:dyDescent="0.45">
      <c r="A12434">
        <v>8.5501000000000005</v>
      </c>
      <c r="B12434">
        <v>51.01</v>
      </c>
      <c r="C12434" t="s">
        <v>12865</v>
      </c>
      <c r="D12434" t="s">
        <v>12866</v>
      </c>
      <c r="E12434" s="32">
        <f t="shared" si="582"/>
        <v>45687</v>
      </c>
      <c r="F12434" s="51">
        <f t="shared" si="583"/>
        <v>0.8125</v>
      </c>
      <c r="G12434" s="33">
        <f t="shared" si="584"/>
        <v>45687.8125</v>
      </c>
    </row>
    <row r="12435" spans="1:7" x14ac:dyDescent="0.45">
      <c r="A12435">
        <v>5.7897999999999996</v>
      </c>
      <c r="B12435">
        <v>34.54</v>
      </c>
      <c r="C12435" t="s">
        <v>12866</v>
      </c>
      <c r="D12435" t="s">
        <v>12867</v>
      </c>
      <c r="E12435" s="32">
        <f t="shared" si="582"/>
        <v>45687</v>
      </c>
      <c r="F12435" s="51">
        <f t="shared" si="583"/>
        <v>0.83333333333333337</v>
      </c>
      <c r="G12435" s="33">
        <f t="shared" si="584"/>
        <v>45687.833333333336</v>
      </c>
    </row>
    <row r="12436" spans="1:7" x14ac:dyDescent="0.45">
      <c r="A12436">
        <v>1.1556999999999999</v>
      </c>
      <c r="B12436">
        <v>6.89</v>
      </c>
      <c r="C12436" t="s">
        <v>12867</v>
      </c>
      <c r="D12436" t="s">
        <v>12868</v>
      </c>
      <c r="E12436" s="32">
        <f t="shared" si="582"/>
        <v>45687</v>
      </c>
      <c r="F12436" s="51">
        <f t="shared" si="583"/>
        <v>0.85416666666666663</v>
      </c>
      <c r="G12436" s="33">
        <f t="shared" si="584"/>
        <v>45687.854166666664</v>
      </c>
    </row>
    <row r="12437" spans="1:7" x14ac:dyDescent="0.45">
      <c r="A12437">
        <v>1.8626</v>
      </c>
      <c r="B12437">
        <v>11.11</v>
      </c>
      <c r="C12437" t="s">
        <v>12868</v>
      </c>
      <c r="D12437" t="s">
        <v>12869</v>
      </c>
      <c r="E12437" s="32">
        <f t="shared" si="582"/>
        <v>45687</v>
      </c>
      <c r="F12437" s="51">
        <f t="shared" si="583"/>
        <v>0.875</v>
      </c>
      <c r="G12437" s="33">
        <f t="shared" si="584"/>
        <v>45687.875</v>
      </c>
    </row>
    <row r="12438" spans="1:7" x14ac:dyDescent="0.45">
      <c r="A12438">
        <v>1.3465</v>
      </c>
      <c r="B12438">
        <v>8.0299999999999994</v>
      </c>
      <c r="C12438" t="s">
        <v>12869</v>
      </c>
      <c r="D12438" t="s">
        <v>12870</v>
      </c>
      <c r="E12438" s="32">
        <f t="shared" si="582"/>
        <v>45687</v>
      </c>
      <c r="F12438" s="51">
        <f t="shared" si="583"/>
        <v>0.89583333333333337</v>
      </c>
      <c r="G12438" s="33">
        <f t="shared" si="584"/>
        <v>45687.895833333336</v>
      </c>
    </row>
    <row r="12439" spans="1:7" x14ac:dyDescent="0.45">
      <c r="A12439">
        <v>0.58350000000000002</v>
      </c>
      <c r="B12439">
        <v>3.48</v>
      </c>
      <c r="C12439" t="s">
        <v>12870</v>
      </c>
      <c r="D12439" t="s">
        <v>12871</v>
      </c>
      <c r="E12439" s="32">
        <f t="shared" si="582"/>
        <v>45687</v>
      </c>
      <c r="F12439" s="51">
        <f t="shared" si="583"/>
        <v>0.91666666666666663</v>
      </c>
      <c r="G12439" s="33">
        <f t="shared" si="584"/>
        <v>45687.916666666664</v>
      </c>
    </row>
    <row r="12440" spans="1:7" x14ac:dyDescent="0.45">
      <c r="A12440">
        <v>0</v>
      </c>
      <c r="B12440">
        <v>0</v>
      </c>
      <c r="C12440" t="s">
        <v>12871</v>
      </c>
      <c r="D12440" t="s">
        <v>12872</v>
      </c>
      <c r="E12440" s="32">
        <f t="shared" si="582"/>
        <v>45687</v>
      </c>
      <c r="F12440" s="51">
        <f t="shared" si="583"/>
        <v>0.9375</v>
      </c>
      <c r="G12440" s="33">
        <f t="shared" si="584"/>
        <v>45687.9375</v>
      </c>
    </row>
    <row r="12441" spans="1:7" x14ac:dyDescent="0.45">
      <c r="A12441">
        <v>0</v>
      </c>
      <c r="B12441">
        <v>0</v>
      </c>
      <c r="C12441" t="s">
        <v>12872</v>
      </c>
      <c r="D12441" t="s">
        <v>12873</v>
      </c>
      <c r="E12441" s="32">
        <f t="shared" si="582"/>
        <v>45687</v>
      </c>
      <c r="F12441" s="51">
        <f t="shared" si="583"/>
        <v>0.95833333333333337</v>
      </c>
      <c r="G12441" s="33">
        <f t="shared" si="584"/>
        <v>45687.958333333336</v>
      </c>
    </row>
    <row r="12442" spans="1:7" x14ac:dyDescent="0.45">
      <c r="A12442">
        <v>0</v>
      </c>
      <c r="B12442">
        <v>0</v>
      </c>
      <c r="C12442" t="s">
        <v>12873</v>
      </c>
      <c r="D12442" t="s">
        <v>12874</v>
      </c>
      <c r="E12442" s="32">
        <f t="shared" si="582"/>
        <v>45687</v>
      </c>
      <c r="F12442" s="51">
        <f t="shared" si="583"/>
        <v>0.97916666666666663</v>
      </c>
      <c r="G12442" s="33">
        <f t="shared" si="584"/>
        <v>45687.979166666664</v>
      </c>
    </row>
    <row r="12443" spans="1:7" x14ac:dyDescent="0.45">
      <c r="A12443">
        <v>0</v>
      </c>
      <c r="B12443">
        <v>0</v>
      </c>
      <c r="C12443" t="s">
        <v>12874</v>
      </c>
      <c r="D12443" t="s">
        <v>12875</v>
      </c>
      <c r="E12443" s="32">
        <f t="shared" si="582"/>
        <v>45688</v>
      </c>
      <c r="F12443" s="51">
        <f t="shared" si="583"/>
        <v>0</v>
      </c>
      <c r="G12443" s="33">
        <f t="shared" si="584"/>
        <v>45688</v>
      </c>
    </row>
    <row r="12444" spans="1:7" x14ac:dyDescent="0.45">
      <c r="A12444">
        <v>0</v>
      </c>
      <c r="B12444">
        <v>0</v>
      </c>
      <c r="C12444" t="s">
        <v>12875</v>
      </c>
      <c r="D12444" t="s">
        <v>12876</v>
      </c>
      <c r="E12444" s="32">
        <f t="shared" si="582"/>
        <v>45688</v>
      </c>
      <c r="F12444" s="51">
        <f t="shared" si="583"/>
        <v>2.0833333333333332E-2</v>
      </c>
      <c r="G12444" s="33">
        <f t="shared" si="584"/>
        <v>45688.020833333336</v>
      </c>
    </row>
    <row r="12445" spans="1:7" x14ac:dyDescent="0.45">
      <c r="A12445">
        <v>0</v>
      </c>
      <c r="B12445">
        <v>0</v>
      </c>
      <c r="C12445" t="s">
        <v>12876</v>
      </c>
      <c r="D12445" t="s">
        <v>12877</v>
      </c>
      <c r="E12445" s="32">
        <f t="shared" si="582"/>
        <v>45688</v>
      </c>
      <c r="F12445" s="51">
        <f t="shared" si="583"/>
        <v>4.1666666666666664E-2</v>
      </c>
      <c r="G12445" s="33">
        <f t="shared" si="584"/>
        <v>45688.041666666664</v>
      </c>
    </row>
    <row r="12446" spans="1:7" x14ac:dyDescent="0.45">
      <c r="A12446">
        <v>0</v>
      </c>
      <c r="B12446">
        <v>0</v>
      </c>
      <c r="C12446" t="s">
        <v>12877</v>
      </c>
      <c r="D12446" t="s">
        <v>12878</v>
      </c>
      <c r="E12446" s="32">
        <f t="shared" si="582"/>
        <v>45688</v>
      </c>
      <c r="F12446" s="51">
        <f t="shared" si="583"/>
        <v>6.25E-2</v>
      </c>
      <c r="G12446" s="33">
        <f t="shared" si="584"/>
        <v>45688.0625</v>
      </c>
    </row>
    <row r="12447" spans="1:7" x14ac:dyDescent="0.45">
      <c r="A12447">
        <v>0</v>
      </c>
      <c r="B12447">
        <v>0</v>
      </c>
      <c r="C12447" t="s">
        <v>12878</v>
      </c>
      <c r="D12447" t="s">
        <v>12879</v>
      </c>
      <c r="E12447" s="32">
        <f t="shared" si="582"/>
        <v>45688</v>
      </c>
      <c r="F12447" s="51">
        <f t="shared" si="583"/>
        <v>8.3333333333333329E-2</v>
      </c>
      <c r="G12447" s="33">
        <f t="shared" si="584"/>
        <v>45688.083333333336</v>
      </c>
    </row>
    <row r="12448" spans="1:7" x14ac:dyDescent="0.45">
      <c r="A12448">
        <v>0</v>
      </c>
      <c r="B12448">
        <v>0</v>
      </c>
      <c r="C12448" t="s">
        <v>12879</v>
      </c>
      <c r="D12448" t="s">
        <v>12880</v>
      </c>
      <c r="E12448" s="32">
        <f t="shared" si="582"/>
        <v>45688</v>
      </c>
      <c r="F12448" s="51">
        <f t="shared" si="583"/>
        <v>0.10416666666666667</v>
      </c>
      <c r="G12448" s="33">
        <f t="shared" si="584"/>
        <v>45688.104166666664</v>
      </c>
    </row>
    <row r="12449" spans="1:7" x14ac:dyDescent="0.45">
      <c r="A12449">
        <v>0</v>
      </c>
      <c r="B12449">
        <v>0</v>
      </c>
      <c r="C12449" t="s">
        <v>12880</v>
      </c>
      <c r="D12449" t="s">
        <v>12881</v>
      </c>
      <c r="E12449" s="32">
        <f t="shared" si="582"/>
        <v>45688</v>
      </c>
      <c r="F12449" s="51">
        <f t="shared" si="583"/>
        <v>0.125</v>
      </c>
      <c r="G12449" s="33">
        <f t="shared" si="584"/>
        <v>45688.125</v>
      </c>
    </row>
    <row r="12450" spans="1:7" x14ac:dyDescent="0.45">
      <c r="A12450">
        <v>0</v>
      </c>
      <c r="B12450">
        <v>0</v>
      </c>
      <c r="C12450" t="s">
        <v>12881</v>
      </c>
      <c r="D12450" t="s">
        <v>12882</v>
      </c>
      <c r="E12450" s="32">
        <f t="shared" si="582"/>
        <v>45688</v>
      </c>
      <c r="F12450" s="51">
        <f t="shared" si="583"/>
        <v>0.14583333333333334</v>
      </c>
      <c r="G12450" s="33">
        <f t="shared" si="584"/>
        <v>45688.145833333336</v>
      </c>
    </row>
    <row r="12451" spans="1:7" x14ac:dyDescent="0.45">
      <c r="A12451">
        <v>0</v>
      </c>
      <c r="B12451">
        <v>0</v>
      </c>
      <c r="C12451" t="s">
        <v>12882</v>
      </c>
      <c r="D12451" t="s">
        <v>12883</v>
      </c>
      <c r="E12451" s="32">
        <f t="shared" si="582"/>
        <v>45688</v>
      </c>
      <c r="F12451" s="51">
        <f t="shared" si="583"/>
        <v>0.16666666666666666</v>
      </c>
      <c r="G12451" s="33">
        <f t="shared" si="584"/>
        <v>45688.166666666664</v>
      </c>
    </row>
    <row r="12452" spans="1:7" x14ac:dyDescent="0.45">
      <c r="A12452">
        <v>0</v>
      </c>
      <c r="B12452">
        <v>0</v>
      </c>
      <c r="C12452" t="s">
        <v>12883</v>
      </c>
      <c r="D12452" t="s">
        <v>12884</v>
      </c>
      <c r="E12452" s="32">
        <f t="shared" si="582"/>
        <v>45688</v>
      </c>
      <c r="F12452" s="51">
        <f t="shared" si="583"/>
        <v>0.1875</v>
      </c>
      <c r="G12452" s="33">
        <f t="shared" si="584"/>
        <v>45688.1875</v>
      </c>
    </row>
    <row r="12453" spans="1:7" x14ac:dyDescent="0.45">
      <c r="A12453">
        <v>0</v>
      </c>
      <c r="B12453">
        <v>0</v>
      </c>
      <c r="C12453" t="s">
        <v>12884</v>
      </c>
      <c r="D12453" t="s">
        <v>12885</v>
      </c>
      <c r="E12453" s="32">
        <f t="shared" si="582"/>
        <v>45688</v>
      </c>
      <c r="F12453" s="51">
        <f t="shared" si="583"/>
        <v>0.20833333333333334</v>
      </c>
      <c r="G12453" s="33">
        <f t="shared" si="584"/>
        <v>45688.208333333336</v>
      </c>
    </row>
    <row r="12454" spans="1:7" x14ac:dyDescent="0.45">
      <c r="A12454">
        <v>1.0435000000000001</v>
      </c>
      <c r="B12454">
        <v>6.23</v>
      </c>
      <c r="C12454" t="s">
        <v>12885</v>
      </c>
      <c r="D12454" t="s">
        <v>12886</v>
      </c>
      <c r="E12454" s="32">
        <f t="shared" si="582"/>
        <v>45688</v>
      </c>
      <c r="F12454" s="51">
        <f t="shared" si="583"/>
        <v>0.22916666666666666</v>
      </c>
      <c r="G12454" s="33">
        <f t="shared" si="584"/>
        <v>45688.229166666664</v>
      </c>
    </row>
    <row r="12455" spans="1:7" x14ac:dyDescent="0.45">
      <c r="A12455">
        <v>0.32540000000000002</v>
      </c>
      <c r="B12455">
        <v>1.94</v>
      </c>
      <c r="C12455" t="s">
        <v>12886</v>
      </c>
      <c r="D12455" t="s">
        <v>12887</v>
      </c>
      <c r="E12455" s="32">
        <f t="shared" si="582"/>
        <v>45688</v>
      </c>
      <c r="F12455" s="51">
        <f t="shared" si="583"/>
        <v>0.25</v>
      </c>
      <c r="G12455" s="33">
        <f t="shared" si="584"/>
        <v>45688.25</v>
      </c>
    </row>
    <row r="12456" spans="1:7" x14ac:dyDescent="0.45">
      <c r="A12456">
        <v>0.63959999999999995</v>
      </c>
      <c r="B12456">
        <v>3.82</v>
      </c>
      <c r="C12456" t="s">
        <v>12887</v>
      </c>
      <c r="D12456" t="s">
        <v>12888</v>
      </c>
      <c r="E12456" s="32">
        <f t="shared" si="582"/>
        <v>45688</v>
      </c>
      <c r="F12456" s="51">
        <f t="shared" si="583"/>
        <v>0.27083333333333331</v>
      </c>
      <c r="G12456" s="33">
        <f t="shared" si="584"/>
        <v>45688.270833333336</v>
      </c>
    </row>
    <row r="12457" spans="1:7" x14ac:dyDescent="0.45">
      <c r="A12457">
        <v>0.63959999999999995</v>
      </c>
      <c r="B12457">
        <v>3.82</v>
      </c>
      <c r="C12457" t="s">
        <v>12888</v>
      </c>
      <c r="D12457" t="s">
        <v>12889</v>
      </c>
      <c r="E12457" s="32">
        <f t="shared" si="582"/>
        <v>45688</v>
      </c>
      <c r="F12457" s="51">
        <f t="shared" si="583"/>
        <v>0.29166666666666669</v>
      </c>
      <c r="G12457" s="33">
        <f t="shared" si="584"/>
        <v>45688.291666666664</v>
      </c>
    </row>
    <row r="12458" spans="1:7" x14ac:dyDescent="0.45">
      <c r="A12458">
        <v>0.6845</v>
      </c>
      <c r="B12458">
        <v>4.08</v>
      </c>
      <c r="C12458" t="s">
        <v>12889</v>
      </c>
      <c r="D12458" t="s">
        <v>12890</v>
      </c>
      <c r="E12458" s="32">
        <f t="shared" si="582"/>
        <v>45688</v>
      </c>
      <c r="F12458" s="51">
        <f t="shared" si="583"/>
        <v>0.3125</v>
      </c>
      <c r="G12458" s="33">
        <f t="shared" si="584"/>
        <v>45688.3125</v>
      </c>
    </row>
    <row r="12459" spans="1:7" x14ac:dyDescent="0.45">
      <c r="A12459">
        <v>3.8149999999999999</v>
      </c>
      <c r="B12459">
        <v>22.76</v>
      </c>
      <c r="C12459" t="s">
        <v>12890</v>
      </c>
      <c r="D12459" t="s">
        <v>12891</v>
      </c>
      <c r="E12459" s="32">
        <f t="shared" si="582"/>
        <v>45688</v>
      </c>
      <c r="F12459" s="51">
        <f t="shared" si="583"/>
        <v>0.33333333333333331</v>
      </c>
      <c r="G12459" s="33">
        <f t="shared" si="584"/>
        <v>45688.333333333336</v>
      </c>
    </row>
    <row r="12460" spans="1:7" x14ac:dyDescent="0.45">
      <c r="A12460">
        <v>0</v>
      </c>
      <c r="B12460">
        <v>0</v>
      </c>
      <c r="C12460" t="s">
        <v>12891</v>
      </c>
      <c r="D12460" t="s">
        <v>12892</v>
      </c>
      <c r="E12460" s="32">
        <f t="shared" si="582"/>
        <v>45688</v>
      </c>
      <c r="F12460" s="51">
        <f t="shared" si="583"/>
        <v>0.35416666666666669</v>
      </c>
      <c r="G12460" s="33">
        <f t="shared" si="584"/>
        <v>45688.354166666664</v>
      </c>
    </row>
    <row r="12461" spans="1:7" x14ac:dyDescent="0.45">
      <c r="A12461">
        <v>0</v>
      </c>
      <c r="B12461">
        <v>0</v>
      </c>
      <c r="C12461" t="s">
        <v>12892</v>
      </c>
      <c r="D12461" t="s">
        <v>12893</v>
      </c>
      <c r="E12461" s="32">
        <f t="shared" si="582"/>
        <v>45688</v>
      </c>
      <c r="F12461" s="51">
        <f t="shared" si="583"/>
        <v>0.375</v>
      </c>
      <c r="G12461" s="33">
        <f t="shared" si="584"/>
        <v>45688.375</v>
      </c>
    </row>
    <row r="12462" spans="1:7" x14ac:dyDescent="0.45">
      <c r="A12462">
        <v>0</v>
      </c>
      <c r="B12462">
        <v>0</v>
      </c>
      <c r="C12462" t="s">
        <v>12893</v>
      </c>
      <c r="D12462" t="s">
        <v>12894</v>
      </c>
      <c r="E12462" s="32">
        <f t="shared" si="582"/>
        <v>45688</v>
      </c>
      <c r="F12462" s="51">
        <f t="shared" si="583"/>
        <v>0.39583333333333331</v>
      </c>
      <c r="G12462" s="33">
        <f t="shared" si="584"/>
        <v>45688.395833333336</v>
      </c>
    </row>
    <row r="12463" spans="1:7" x14ac:dyDescent="0.45">
      <c r="A12463">
        <v>0</v>
      </c>
      <c r="B12463">
        <v>0</v>
      </c>
      <c r="C12463" t="s">
        <v>12894</v>
      </c>
      <c r="D12463" t="s">
        <v>12895</v>
      </c>
      <c r="E12463" s="32">
        <f t="shared" si="582"/>
        <v>45688</v>
      </c>
      <c r="F12463" s="51">
        <f t="shared" si="583"/>
        <v>0.41666666666666669</v>
      </c>
      <c r="G12463" s="33">
        <f t="shared" si="584"/>
        <v>45688.416666666664</v>
      </c>
    </row>
    <row r="12464" spans="1:7" x14ac:dyDescent="0.45">
      <c r="A12464">
        <v>0</v>
      </c>
      <c r="B12464">
        <v>0</v>
      </c>
      <c r="C12464" t="s">
        <v>12895</v>
      </c>
      <c r="D12464" t="s">
        <v>12896</v>
      </c>
      <c r="E12464" s="32">
        <f t="shared" si="582"/>
        <v>45688</v>
      </c>
      <c r="F12464" s="51">
        <f t="shared" si="583"/>
        <v>0.4375</v>
      </c>
      <c r="G12464" s="33">
        <f t="shared" si="584"/>
        <v>45688.4375</v>
      </c>
    </row>
    <row r="12465" spans="1:7" x14ac:dyDescent="0.45">
      <c r="A12465">
        <v>0</v>
      </c>
      <c r="B12465">
        <v>0</v>
      </c>
      <c r="C12465" t="s">
        <v>12896</v>
      </c>
      <c r="D12465" t="s">
        <v>12897</v>
      </c>
      <c r="E12465" s="32">
        <f t="shared" si="582"/>
        <v>45688</v>
      </c>
      <c r="F12465" s="51">
        <f t="shared" si="583"/>
        <v>0.45833333333333331</v>
      </c>
      <c r="G12465" s="33">
        <f t="shared" si="584"/>
        <v>45688.458333333336</v>
      </c>
    </row>
    <row r="12466" spans="1:7" x14ac:dyDescent="0.45">
      <c r="A12466">
        <v>0</v>
      </c>
      <c r="B12466">
        <v>0</v>
      </c>
      <c r="C12466" t="s">
        <v>12897</v>
      </c>
      <c r="D12466" t="s">
        <v>12898</v>
      </c>
      <c r="E12466" s="32">
        <f t="shared" si="582"/>
        <v>45688</v>
      </c>
      <c r="F12466" s="51">
        <f t="shared" si="583"/>
        <v>0.47916666666666669</v>
      </c>
      <c r="G12466" s="33">
        <f t="shared" si="584"/>
        <v>45688.479166666664</v>
      </c>
    </row>
    <row r="12467" spans="1:7" x14ac:dyDescent="0.45">
      <c r="A12467">
        <v>0</v>
      </c>
      <c r="B12467">
        <v>0</v>
      </c>
      <c r="C12467" t="s">
        <v>12898</v>
      </c>
      <c r="D12467" t="s">
        <v>12899</v>
      </c>
      <c r="E12467" s="32">
        <f t="shared" si="582"/>
        <v>45688</v>
      </c>
      <c r="F12467" s="51">
        <f t="shared" si="583"/>
        <v>0.5</v>
      </c>
      <c r="G12467" s="33">
        <f t="shared" si="584"/>
        <v>45688.5</v>
      </c>
    </row>
    <row r="12468" spans="1:7" x14ac:dyDescent="0.45">
      <c r="A12468">
        <v>0</v>
      </c>
      <c r="B12468">
        <v>0</v>
      </c>
      <c r="C12468" t="s">
        <v>12899</v>
      </c>
      <c r="D12468" t="s">
        <v>12900</v>
      </c>
      <c r="E12468" s="32">
        <f t="shared" si="582"/>
        <v>45688</v>
      </c>
      <c r="F12468" s="51">
        <f t="shared" si="583"/>
        <v>0.52083333333333337</v>
      </c>
      <c r="G12468" s="33">
        <f t="shared" si="584"/>
        <v>45688.520833333336</v>
      </c>
    </row>
    <row r="12469" spans="1:7" x14ac:dyDescent="0.45">
      <c r="A12469">
        <v>0</v>
      </c>
      <c r="B12469">
        <v>0</v>
      </c>
      <c r="C12469" t="s">
        <v>12900</v>
      </c>
      <c r="D12469" t="s">
        <v>12901</v>
      </c>
      <c r="E12469" s="32">
        <f t="shared" si="582"/>
        <v>45688</v>
      </c>
      <c r="F12469" s="51">
        <f t="shared" si="583"/>
        <v>0.54166666666666663</v>
      </c>
      <c r="G12469" s="33">
        <f t="shared" si="584"/>
        <v>45688.541666666664</v>
      </c>
    </row>
    <row r="12470" spans="1:7" x14ac:dyDescent="0.45">
      <c r="A12470">
        <v>0.11219999999999999</v>
      </c>
      <c r="B12470">
        <v>0.67</v>
      </c>
      <c r="C12470" t="s">
        <v>12901</v>
      </c>
      <c r="D12470" t="s">
        <v>12902</v>
      </c>
      <c r="E12470" s="32">
        <f t="shared" si="582"/>
        <v>45688</v>
      </c>
      <c r="F12470" s="51">
        <f t="shared" si="583"/>
        <v>0.5625</v>
      </c>
      <c r="G12470" s="33">
        <f t="shared" si="584"/>
        <v>45688.5625</v>
      </c>
    </row>
    <row r="12471" spans="1:7" x14ac:dyDescent="0.45">
      <c r="A12471">
        <v>2.0421999999999998</v>
      </c>
      <c r="B12471">
        <v>12.18</v>
      </c>
      <c r="C12471" t="s">
        <v>12902</v>
      </c>
      <c r="D12471" t="s">
        <v>12903</v>
      </c>
      <c r="E12471" s="32">
        <f t="shared" si="582"/>
        <v>45688</v>
      </c>
      <c r="F12471" s="51">
        <f t="shared" si="583"/>
        <v>0.58333333333333337</v>
      </c>
      <c r="G12471" s="33">
        <f t="shared" si="584"/>
        <v>45688.583333333336</v>
      </c>
    </row>
    <row r="12472" spans="1:7" x14ac:dyDescent="0.45">
      <c r="A12472">
        <v>5.2176</v>
      </c>
      <c r="B12472">
        <v>31.13</v>
      </c>
      <c r="C12472" t="s">
        <v>12903</v>
      </c>
      <c r="D12472" t="s">
        <v>12904</v>
      </c>
      <c r="E12472" s="32">
        <f t="shared" si="582"/>
        <v>45688</v>
      </c>
      <c r="F12472" s="51">
        <f t="shared" si="583"/>
        <v>0.60416666666666663</v>
      </c>
      <c r="G12472" s="33">
        <f t="shared" si="584"/>
        <v>45688.604166666664</v>
      </c>
    </row>
    <row r="12473" spans="1:7" x14ac:dyDescent="0.45">
      <c r="A12473">
        <v>1.1333</v>
      </c>
      <c r="B12473">
        <v>6.76</v>
      </c>
      <c r="C12473" t="s">
        <v>12904</v>
      </c>
      <c r="D12473" t="s">
        <v>12905</v>
      </c>
      <c r="E12473" s="32">
        <f t="shared" si="582"/>
        <v>45688</v>
      </c>
      <c r="F12473" s="51">
        <f t="shared" si="583"/>
        <v>0.625</v>
      </c>
      <c r="G12473" s="33">
        <f t="shared" si="584"/>
        <v>45688.625</v>
      </c>
    </row>
    <row r="12474" spans="1:7" x14ac:dyDescent="0.45">
      <c r="A12474">
        <v>1.1333</v>
      </c>
      <c r="B12474">
        <v>6.76</v>
      </c>
      <c r="C12474" t="s">
        <v>12905</v>
      </c>
      <c r="D12474" t="s">
        <v>12906</v>
      </c>
      <c r="E12474" s="32">
        <f t="shared" si="582"/>
        <v>45688</v>
      </c>
      <c r="F12474" s="51">
        <f t="shared" si="583"/>
        <v>0.64583333333333337</v>
      </c>
      <c r="G12474" s="33">
        <f t="shared" si="584"/>
        <v>45688.645833333336</v>
      </c>
    </row>
    <row r="12475" spans="1:7" x14ac:dyDescent="0.45">
      <c r="A12475">
        <v>1.425</v>
      </c>
      <c r="B12475">
        <v>8.5</v>
      </c>
      <c r="C12475" t="s">
        <v>12906</v>
      </c>
      <c r="D12475" t="s">
        <v>12907</v>
      </c>
      <c r="E12475" s="32">
        <f t="shared" si="582"/>
        <v>45688</v>
      </c>
      <c r="F12475" s="51">
        <f t="shared" si="583"/>
        <v>0.66666666666666663</v>
      </c>
      <c r="G12475" s="33">
        <f t="shared" si="584"/>
        <v>45688.666666666664</v>
      </c>
    </row>
    <row r="12476" spans="1:7" x14ac:dyDescent="0.45">
      <c r="A12476">
        <v>1.3689</v>
      </c>
      <c r="B12476">
        <v>8.17</v>
      </c>
      <c r="C12476" t="s">
        <v>12907</v>
      </c>
      <c r="D12476" t="s">
        <v>12908</v>
      </c>
      <c r="E12476" s="32">
        <f t="shared" si="582"/>
        <v>45688</v>
      </c>
      <c r="F12476" s="51">
        <f t="shared" si="583"/>
        <v>0.6875</v>
      </c>
      <c r="G12476" s="33">
        <f t="shared" si="584"/>
        <v>45688.6875</v>
      </c>
    </row>
    <row r="12477" spans="1:7" x14ac:dyDescent="0.45">
      <c r="A12477">
        <v>3.1080999999999999</v>
      </c>
      <c r="B12477">
        <v>18.54</v>
      </c>
      <c r="C12477" t="s">
        <v>12908</v>
      </c>
      <c r="D12477" t="s">
        <v>12909</v>
      </c>
      <c r="E12477" s="32">
        <f t="shared" si="582"/>
        <v>45688</v>
      </c>
      <c r="F12477" s="51">
        <f t="shared" si="583"/>
        <v>0.70833333333333337</v>
      </c>
      <c r="G12477" s="33">
        <f t="shared" si="584"/>
        <v>45688.708333333336</v>
      </c>
    </row>
    <row r="12478" spans="1:7" x14ac:dyDescent="0.45">
      <c r="A12478">
        <v>0.87519999999999998</v>
      </c>
      <c r="B12478">
        <v>5.22</v>
      </c>
      <c r="C12478" t="s">
        <v>12909</v>
      </c>
      <c r="D12478" t="s">
        <v>12910</v>
      </c>
      <c r="E12478" s="32">
        <f t="shared" si="582"/>
        <v>45688</v>
      </c>
      <c r="F12478" s="51">
        <f t="shared" si="583"/>
        <v>0.72916666666666663</v>
      </c>
      <c r="G12478" s="33">
        <f t="shared" si="584"/>
        <v>45688.729166666664</v>
      </c>
    </row>
    <row r="12479" spans="1:7" x14ac:dyDescent="0.45">
      <c r="A12479">
        <v>0.79669999999999996</v>
      </c>
      <c r="B12479">
        <v>4.75</v>
      </c>
      <c r="C12479" t="s">
        <v>12910</v>
      </c>
      <c r="D12479" t="s">
        <v>12911</v>
      </c>
      <c r="E12479" s="32">
        <f t="shared" si="582"/>
        <v>45688</v>
      </c>
      <c r="F12479" s="51">
        <f t="shared" si="583"/>
        <v>0.75</v>
      </c>
      <c r="G12479" s="33">
        <f t="shared" si="584"/>
        <v>45688.75</v>
      </c>
    </row>
    <row r="12480" spans="1:7" x14ac:dyDescent="0.45">
      <c r="A12480">
        <v>0.1346</v>
      </c>
      <c r="B12480">
        <v>0.8</v>
      </c>
      <c r="C12480" t="s">
        <v>12911</v>
      </c>
      <c r="D12480" t="s">
        <v>12912</v>
      </c>
      <c r="E12480" s="32">
        <f t="shared" si="582"/>
        <v>45688</v>
      </c>
      <c r="F12480" s="51">
        <f t="shared" si="583"/>
        <v>0.77083333333333337</v>
      </c>
      <c r="G12480" s="33">
        <f t="shared" si="584"/>
        <v>45688.770833333336</v>
      </c>
    </row>
    <row r="12481" spans="1:7" x14ac:dyDescent="0.45">
      <c r="A12481">
        <v>0</v>
      </c>
      <c r="B12481">
        <v>0</v>
      </c>
      <c r="C12481" t="s">
        <v>12912</v>
      </c>
      <c r="D12481" t="s">
        <v>12913</v>
      </c>
      <c r="E12481" s="32">
        <f t="shared" si="582"/>
        <v>45688</v>
      </c>
      <c r="F12481" s="51">
        <f t="shared" si="583"/>
        <v>0.79166666666666663</v>
      </c>
      <c r="G12481" s="33">
        <f t="shared" si="584"/>
        <v>45688.791666666664</v>
      </c>
    </row>
    <row r="12482" spans="1:7" x14ac:dyDescent="0.45">
      <c r="A12482">
        <v>0</v>
      </c>
      <c r="B12482">
        <v>0</v>
      </c>
      <c r="C12482" t="s">
        <v>12913</v>
      </c>
      <c r="D12482" t="s">
        <v>12914</v>
      </c>
      <c r="E12482" s="32">
        <f t="shared" si="582"/>
        <v>45688</v>
      </c>
      <c r="F12482" s="51">
        <f t="shared" si="583"/>
        <v>0.8125</v>
      </c>
      <c r="G12482" s="33">
        <f t="shared" si="584"/>
        <v>45688.8125</v>
      </c>
    </row>
    <row r="12483" spans="1:7" x14ac:dyDescent="0.45">
      <c r="A12483">
        <v>0</v>
      </c>
      <c r="B12483">
        <v>0</v>
      </c>
      <c r="C12483" t="s">
        <v>12914</v>
      </c>
      <c r="D12483" t="s">
        <v>12915</v>
      </c>
      <c r="E12483" s="32">
        <f t="shared" si="582"/>
        <v>45688</v>
      </c>
      <c r="F12483" s="51">
        <f t="shared" si="583"/>
        <v>0.83333333333333337</v>
      </c>
      <c r="G12483" s="33">
        <f t="shared" si="584"/>
        <v>45688.833333333336</v>
      </c>
    </row>
    <row r="12484" spans="1:7" x14ac:dyDescent="0.45">
      <c r="A12484">
        <v>0</v>
      </c>
      <c r="B12484">
        <v>0</v>
      </c>
      <c r="C12484" t="s">
        <v>12915</v>
      </c>
      <c r="D12484" t="s">
        <v>12916</v>
      </c>
      <c r="E12484" s="32">
        <f t="shared" ref="E12484:E12547" si="585">DATE(MID(C12484,2,4),MID(C12484,7,2),MID(C12484,10,2))</f>
        <v>45688</v>
      </c>
      <c r="F12484" s="51">
        <f t="shared" ref="F12484:F12547" si="586">TIME(MID(C12484,13,2),MID(C12484,16,2),0)</f>
        <v>0.85416666666666663</v>
      </c>
      <c r="G12484" s="33">
        <f t="shared" ref="G12484:G12547" si="587">E12484+F12484</f>
        <v>45688.854166666664</v>
      </c>
    </row>
    <row r="12485" spans="1:7" x14ac:dyDescent="0.45">
      <c r="A12485">
        <v>0.35909999999999997</v>
      </c>
      <c r="B12485">
        <v>2.14</v>
      </c>
      <c r="C12485" t="s">
        <v>12916</v>
      </c>
      <c r="D12485" t="s">
        <v>12917</v>
      </c>
      <c r="E12485" s="32">
        <f t="shared" si="585"/>
        <v>45688</v>
      </c>
      <c r="F12485" s="51">
        <f t="shared" si="586"/>
        <v>0.875</v>
      </c>
      <c r="G12485" s="33">
        <f t="shared" si="587"/>
        <v>45688.875</v>
      </c>
    </row>
    <row r="12486" spans="1:7" x14ac:dyDescent="0.45">
      <c r="A12486">
        <v>0.32540000000000002</v>
      </c>
      <c r="B12486">
        <v>1.94</v>
      </c>
      <c r="C12486" t="s">
        <v>12917</v>
      </c>
      <c r="D12486" t="s">
        <v>12918</v>
      </c>
      <c r="E12486" s="32">
        <f t="shared" si="585"/>
        <v>45688</v>
      </c>
      <c r="F12486" s="51">
        <f t="shared" si="586"/>
        <v>0.89583333333333337</v>
      </c>
      <c r="G12486" s="33">
        <f t="shared" si="587"/>
        <v>45688.895833333336</v>
      </c>
    </row>
    <row r="12487" spans="1:7" x14ac:dyDescent="0.45">
      <c r="A12487">
        <v>1.12E-2</v>
      </c>
      <c r="B12487">
        <v>7.0000000000000007E-2</v>
      </c>
      <c r="C12487" t="s">
        <v>12918</v>
      </c>
      <c r="D12487" t="s">
        <v>12919</v>
      </c>
      <c r="E12487" s="32">
        <f t="shared" si="585"/>
        <v>45688</v>
      </c>
      <c r="F12487" s="51">
        <f t="shared" si="586"/>
        <v>0.91666666666666663</v>
      </c>
      <c r="G12487" s="33">
        <f t="shared" si="587"/>
        <v>45688.916666666664</v>
      </c>
    </row>
    <row r="12488" spans="1:7" x14ac:dyDescent="0.45">
      <c r="A12488">
        <v>0.48249999999999998</v>
      </c>
      <c r="B12488">
        <v>2.88</v>
      </c>
      <c r="C12488" t="s">
        <v>12919</v>
      </c>
      <c r="D12488" t="s">
        <v>12920</v>
      </c>
      <c r="E12488" s="32">
        <f t="shared" si="585"/>
        <v>45688</v>
      </c>
      <c r="F12488" s="51">
        <f t="shared" si="586"/>
        <v>0.9375</v>
      </c>
      <c r="G12488" s="33">
        <f t="shared" si="587"/>
        <v>45688.9375</v>
      </c>
    </row>
    <row r="12489" spans="1:7" x14ac:dyDescent="0.45">
      <c r="A12489">
        <v>0.20200000000000001</v>
      </c>
      <c r="B12489">
        <v>1.21</v>
      </c>
      <c r="C12489" t="s">
        <v>12920</v>
      </c>
      <c r="D12489" t="s">
        <v>12921</v>
      </c>
      <c r="E12489" s="32">
        <f t="shared" si="585"/>
        <v>45688</v>
      </c>
      <c r="F12489" s="51">
        <f t="shared" si="586"/>
        <v>0.95833333333333337</v>
      </c>
      <c r="G12489" s="33">
        <f t="shared" si="587"/>
        <v>45688.958333333336</v>
      </c>
    </row>
    <row r="12490" spans="1:7" x14ac:dyDescent="0.45">
      <c r="A12490">
        <v>0.4264</v>
      </c>
      <c r="B12490">
        <v>2.54</v>
      </c>
      <c r="C12490" t="s">
        <v>12921</v>
      </c>
      <c r="D12490" t="s">
        <v>12922</v>
      </c>
      <c r="E12490" s="32">
        <f t="shared" si="585"/>
        <v>45688</v>
      </c>
      <c r="F12490" s="51">
        <f t="shared" si="586"/>
        <v>0.97916666666666663</v>
      </c>
      <c r="G12490" s="33">
        <f t="shared" si="587"/>
        <v>45688.979166666664</v>
      </c>
    </row>
    <row r="12491" spans="1:7" x14ac:dyDescent="0.45">
      <c r="A12491">
        <v>0.39269999999999999</v>
      </c>
      <c r="B12491">
        <v>2.34</v>
      </c>
      <c r="C12491" t="s">
        <v>12922</v>
      </c>
      <c r="D12491" t="s">
        <v>12923</v>
      </c>
      <c r="E12491" s="32">
        <f t="shared" si="585"/>
        <v>45689</v>
      </c>
      <c r="F12491" s="51">
        <f t="shared" si="586"/>
        <v>0</v>
      </c>
      <c r="G12491" s="33">
        <f t="shared" si="587"/>
        <v>45689</v>
      </c>
    </row>
    <row r="12492" spans="1:7" x14ac:dyDescent="0.45">
      <c r="A12492">
        <v>0.38150000000000001</v>
      </c>
      <c r="B12492">
        <v>2.2799999999999998</v>
      </c>
      <c r="C12492" t="s">
        <v>12923</v>
      </c>
      <c r="D12492" t="s">
        <v>12924</v>
      </c>
      <c r="E12492" s="32">
        <f t="shared" si="585"/>
        <v>45689</v>
      </c>
      <c r="F12492" s="51">
        <f t="shared" si="586"/>
        <v>2.0833333333333332E-2</v>
      </c>
      <c r="G12492" s="33">
        <f t="shared" si="587"/>
        <v>45689.020833333336</v>
      </c>
    </row>
    <row r="12493" spans="1:7" x14ac:dyDescent="0.45">
      <c r="A12493">
        <v>0.37030000000000002</v>
      </c>
      <c r="B12493">
        <v>2.21</v>
      </c>
      <c r="C12493" t="s">
        <v>12924</v>
      </c>
      <c r="D12493" t="s">
        <v>12925</v>
      </c>
      <c r="E12493" s="32">
        <f t="shared" si="585"/>
        <v>45689</v>
      </c>
      <c r="F12493" s="51">
        <f t="shared" si="586"/>
        <v>4.1666666666666664E-2</v>
      </c>
      <c r="G12493" s="33">
        <f t="shared" si="587"/>
        <v>45689.041666666664</v>
      </c>
    </row>
    <row r="12494" spans="1:7" x14ac:dyDescent="0.45">
      <c r="A12494">
        <v>0.1234</v>
      </c>
      <c r="B12494">
        <v>0.74</v>
      </c>
      <c r="C12494" t="s">
        <v>12925</v>
      </c>
      <c r="D12494" t="s">
        <v>12926</v>
      </c>
      <c r="E12494" s="32">
        <f t="shared" si="585"/>
        <v>45689</v>
      </c>
      <c r="F12494" s="51">
        <f t="shared" si="586"/>
        <v>6.25E-2</v>
      </c>
      <c r="G12494" s="33">
        <f t="shared" si="587"/>
        <v>45689.0625</v>
      </c>
    </row>
    <row r="12495" spans="1:7" x14ac:dyDescent="0.45">
      <c r="A12495">
        <v>0.2581</v>
      </c>
      <c r="B12495">
        <v>1.54</v>
      </c>
      <c r="C12495" t="s">
        <v>12926</v>
      </c>
      <c r="D12495" t="s">
        <v>12927</v>
      </c>
      <c r="E12495" s="32">
        <f t="shared" si="585"/>
        <v>45689</v>
      </c>
      <c r="F12495" s="51">
        <f t="shared" si="586"/>
        <v>8.3333333333333329E-2</v>
      </c>
      <c r="G12495" s="33">
        <f t="shared" si="587"/>
        <v>45689.083333333336</v>
      </c>
    </row>
    <row r="12496" spans="1:7" x14ac:dyDescent="0.45">
      <c r="A12496">
        <v>0.38150000000000001</v>
      </c>
      <c r="B12496">
        <v>2.2799999999999998</v>
      </c>
      <c r="C12496" t="s">
        <v>12927</v>
      </c>
      <c r="D12496" t="s">
        <v>12928</v>
      </c>
      <c r="E12496" s="32">
        <f t="shared" si="585"/>
        <v>45689</v>
      </c>
      <c r="F12496" s="51">
        <f t="shared" si="586"/>
        <v>0.10416666666666667</v>
      </c>
      <c r="G12496" s="33">
        <f t="shared" si="587"/>
        <v>45689.104166666664</v>
      </c>
    </row>
    <row r="12497" spans="1:7" x14ac:dyDescent="0.45">
      <c r="A12497">
        <v>0.37030000000000002</v>
      </c>
      <c r="B12497">
        <v>2.21</v>
      </c>
      <c r="C12497" t="s">
        <v>12928</v>
      </c>
      <c r="D12497" t="s">
        <v>12929</v>
      </c>
      <c r="E12497" s="32">
        <f t="shared" si="585"/>
        <v>45689</v>
      </c>
      <c r="F12497" s="51">
        <f t="shared" si="586"/>
        <v>0.125</v>
      </c>
      <c r="G12497" s="33">
        <f t="shared" si="587"/>
        <v>45689.125</v>
      </c>
    </row>
    <row r="12498" spans="1:7" x14ac:dyDescent="0.45">
      <c r="A12498">
        <v>0.39269999999999999</v>
      </c>
      <c r="B12498">
        <v>2.34</v>
      </c>
      <c r="C12498" t="s">
        <v>12929</v>
      </c>
      <c r="D12498" t="s">
        <v>12930</v>
      </c>
      <c r="E12498" s="32">
        <f t="shared" si="585"/>
        <v>45689</v>
      </c>
      <c r="F12498" s="51">
        <f t="shared" si="586"/>
        <v>0.14583333333333334</v>
      </c>
      <c r="G12498" s="33">
        <f t="shared" si="587"/>
        <v>45689.145833333336</v>
      </c>
    </row>
    <row r="12499" spans="1:7" x14ac:dyDescent="0.45">
      <c r="A12499">
        <v>0.38150000000000001</v>
      </c>
      <c r="B12499">
        <v>2.2799999999999998</v>
      </c>
      <c r="C12499" t="s">
        <v>12930</v>
      </c>
      <c r="D12499" t="s">
        <v>12931</v>
      </c>
      <c r="E12499" s="32">
        <f t="shared" si="585"/>
        <v>45689</v>
      </c>
      <c r="F12499" s="51">
        <f t="shared" si="586"/>
        <v>0.16666666666666666</v>
      </c>
      <c r="G12499" s="33">
        <f t="shared" si="587"/>
        <v>45689.166666666664</v>
      </c>
    </row>
    <row r="12500" spans="1:7" x14ac:dyDescent="0.45">
      <c r="A12500">
        <v>0.40389999999999998</v>
      </c>
      <c r="B12500">
        <v>2.41</v>
      </c>
      <c r="C12500" t="s">
        <v>12931</v>
      </c>
      <c r="D12500" t="s">
        <v>12932</v>
      </c>
      <c r="E12500" s="32">
        <f t="shared" si="585"/>
        <v>45689</v>
      </c>
      <c r="F12500" s="51">
        <f t="shared" si="586"/>
        <v>0.1875</v>
      </c>
      <c r="G12500" s="33">
        <f t="shared" si="587"/>
        <v>45689.1875</v>
      </c>
    </row>
    <row r="12501" spans="1:7" x14ac:dyDescent="0.45">
      <c r="A12501">
        <v>0.37030000000000002</v>
      </c>
      <c r="B12501">
        <v>2.21</v>
      </c>
      <c r="C12501" t="s">
        <v>12932</v>
      </c>
      <c r="D12501" t="s">
        <v>12933</v>
      </c>
      <c r="E12501" s="32">
        <f t="shared" si="585"/>
        <v>45689</v>
      </c>
      <c r="F12501" s="51">
        <f t="shared" si="586"/>
        <v>0.20833333333333334</v>
      </c>
      <c r="G12501" s="33">
        <f t="shared" si="587"/>
        <v>45689.208333333336</v>
      </c>
    </row>
    <row r="12502" spans="1:7" x14ac:dyDescent="0.45">
      <c r="A12502">
        <v>0.39269999999999999</v>
      </c>
      <c r="B12502">
        <v>2.34</v>
      </c>
      <c r="C12502" t="s">
        <v>12933</v>
      </c>
      <c r="D12502" t="s">
        <v>12934</v>
      </c>
      <c r="E12502" s="32">
        <f t="shared" si="585"/>
        <v>45689</v>
      </c>
      <c r="F12502" s="51">
        <f t="shared" si="586"/>
        <v>0.22916666666666666</v>
      </c>
      <c r="G12502" s="33">
        <f t="shared" si="587"/>
        <v>45689.229166666664</v>
      </c>
    </row>
    <row r="12503" spans="1:7" x14ac:dyDescent="0.45">
      <c r="A12503">
        <v>0.39269999999999999</v>
      </c>
      <c r="B12503">
        <v>2.34</v>
      </c>
      <c r="C12503" t="s">
        <v>12934</v>
      </c>
      <c r="D12503" t="s">
        <v>12935</v>
      </c>
      <c r="E12503" s="32">
        <f t="shared" si="585"/>
        <v>45689</v>
      </c>
      <c r="F12503" s="51">
        <f t="shared" si="586"/>
        <v>0.25</v>
      </c>
      <c r="G12503" s="33">
        <f t="shared" si="587"/>
        <v>45689.25</v>
      </c>
    </row>
    <row r="12504" spans="1:7" x14ac:dyDescent="0.45">
      <c r="A12504">
        <v>0.37030000000000002</v>
      </c>
      <c r="B12504">
        <v>2.21</v>
      </c>
      <c r="C12504" t="s">
        <v>12935</v>
      </c>
      <c r="D12504" t="s">
        <v>12936</v>
      </c>
      <c r="E12504" s="32">
        <f t="shared" si="585"/>
        <v>45689</v>
      </c>
      <c r="F12504" s="51">
        <f t="shared" si="586"/>
        <v>0.27083333333333331</v>
      </c>
      <c r="G12504" s="33">
        <f t="shared" si="587"/>
        <v>45689.270833333336</v>
      </c>
    </row>
    <row r="12505" spans="1:7" x14ac:dyDescent="0.45">
      <c r="A12505">
        <v>0.37030000000000002</v>
      </c>
      <c r="B12505">
        <v>2.21</v>
      </c>
      <c r="C12505" t="s">
        <v>12936</v>
      </c>
      <c r="D12505" t="s">
        <v>12937</v>
      </c>
      <c r="E12505" s="32">
        <f t="shared" si="585"/>
        <v>45689</v>
      </c>
      <c r="F12505" s="51">
        <f t="shared" si="586"/>
        <v>0.29166666666666669</v>
      </c>
      <c r="G12505" s="33">
        <f t="shared" si="587"/>
        <v>45689.291666666664</v>
      </c>
    </row>
    <row r="12506" spans="1:7" x14ac:dyDescent="0.45">
      <c r="A12506">
        <v>0.76300000000000001</v>
      </c>
      <c r="B12506">
        <v>4.55</v>
      </c>
      <c r="C12506" t="s">
        <v>12937</v>
      </c>
      <c r="D12506" t="s">
        <v>12938</v>
      </c>
      <c r="E12506" s="32">
        <f t="shared" si="585"/>
        <v>45689</v>
      </c>
      <c r="F12506" s="51">
        <f t="shared" si="586"/>
        <v>0.3125</v>
      </c>
      <c r="G12506" s="33">
        <f t="shared" si="587"/>
        <v>45689.3125</v>
      </c>
    </row>
    <row r="12507" spans="1:7" x14ac:dyDescent="0.45">
      <c r="A12507">
        <v>0.70689999999999997</v>
      </c>
      <c r="B12507">
        <v>4.22</v>
      </c>
      <c r="C12507" t="s">
        <v>12938</v>
      </c>
      <c r="D12507" t="s">
        <v>12939</v>
      </c>
      <c r="E12507" s="32">
        <f t="shared" si="585"/>
        <v>45689</v>
      </c>
      <c r="F12507" s="51">
        <f t="shared" si="586"/>
        <v>0.33333333333333331</v>
      </c>
      <c r="G12507" s="33">
        <f t="shared" si="587"/>
        <v>45689.333333333336</v>
      </c>
    </row>
    <row r="12508" spans="1:7" x14ac:dyDescent="0.45">
      <c r="A12508">
        <v>0.38150000000000001</v>
      </c>
      <c r="B12508">
        <v>2.2799999999999998</v>
      </c>
      <c r="C12508" t="s">
        <v>12939</v>
      </c>
      <c r="D12508" t="s">
        <v>12940</v>
      </c>
      <c r="E12508" s="32">
        <f t="shared" si="585"/>
        <v>45689</v>
      </c>
      <c r="F12508" s="51">
        <f t="shared" si="586"/>
        <v>0.35416666666666669</v>
      </c>
      <c r="G12508" s="33">
        <f t="shared" si="587"/>
        <v>45689.354166666664</v>
      </c>
    </row>
    <row r="12509" spans="1:7" x14ac:dyDescent="0.45">
      <c r="A12509">
        <v>0.35909999999999997</v>
      </c>
      <c r="B12509">
        <v>2.14</v>
      </c>
      <c r="C12509" t="s">
        <v>12940</v>
      </c>
      <c r="D12509" t="s">
        <v>12941</v>
      </c>
      <c r="E12509" s="32">
        <f t="shared" si="585"/>
        <v>45689</v>
      </c>
      <c r="F12509" s="51">
        <f t="shared" si="586"/>
        <v>0.375</v>
      </c>
      <c r="G12509" s="33">
        <f t="shared" si="587"/>
        <v>45689.375</v>
      </c>
    </row>
    <row r="12510" spans="1:7" x14ac:dyDescent="0.45">
      <c r="A12510">
        <v>0.66200000000000003</v>
      </c>
      <c r="B12510">
        <v>3.95</v>
      </c>
      <c r="C12510" t="s">
        <v>12941</v>
      </c>
      <c r="D12510" t="s">
        <v>12942</v>
      </c>
      <c r="E12510" s="32">
        <f t="shared" si="585"/>
        <v>45689</v>
      </c>
      <c r="F12510" s="51">
        <f t="shared" si="586"/>
        <v>0.39583333333333331</v>
      </c>
      <c r="G12510" s="33">
        <f t="shared" si="587"/>
        <v>45689.395833333336</v>
      </c>
    </row>
    <row r="12511" spans="1:7" x14ac:dyDescent="0.45">
      <c r="A12511">
        <v>0.38150000000000001</v>
      </c>
      <c r="B12511">
        <v>2.2799999999999998</v>
      </c>
      <c r="C12511" t="s">
        <v>12942</v>
      </c>
      <c r="D12511" t="s">
        <v>12943</v>
      </c>
      <c r="E12511" s="32">
        <f t="shared" si="585"/>
        <v>45689</v>
      </c>
      <c r="F12511" s="51">
        <f t="shared" si="586"/>
        <v>0.41666666666666669</v>
      </c>
      <c r="G12511" s="33">
        <f t="shared" si="587"/>
        <v>45689.416666666664</v>
      </c>
    </row>
    <row r="12512" spans="1:7" x14ac:dyDescent="0.45">
      <c r="A12512">
        <v>0.2581</v>
      </c>
      <c r="B12512">
        <v>1.54</v>
      </c>
      <c r="C12512" t="s">
        <v>12943</v>
      </c>
      <c r="D12512" t="s">
        <v>12944</v>
      </c>
      <c r="E12512" s="32">
        <f t="shared" si="585"/>
        <v>45689</v>
      </c>
      <c r="F12512" s="51">
        <f t="shared" si="586"/>
        <v>0.4375</v>
      </c>
      <c r="G12512" s="33">
        <f t="shared" si="587"/>
        <v>45689.4375</v>
      </c>
    </row>
    <row r="12513" spans="1:7" x14ac:dyDescent="0.45">
      <c r="A12513">
        <v>0.48249999999999998</v>
      </c>
      <c r="B12513">
        <v>2.88</v>
      </c>
      <c r="C12513" t="s">
        <v>12944</v>
      </c>
      <c r="D12513" t="s">
        <v>12945</v>
      </c>
      <c r="E12513" s="32">
        <f t="shared" si="585"/>
        <v>45689</v>
      </c>
      <c r="F12513" s="51">
        <f t="shared" si="586"/>
        <v>0.45833333333333331</v>
      </c>
      <c r="G12513" s="33">
        <f t="shared" si="587"/>
        <v>45689.458333333336</v>
      </c>
    </row>
    <row r="12514" spans="1:7" x14ac:dyDescent="0.45">
      <c r="A12514">
        <v>0.39269999999999999</v>
      </c>
      <c r="B12514">
        <v>2.34</v>
      </c>
      <c r="C12514" t="s">
        <v>12945</v>
      </c>
      <c r="D12514" t="s">
        <v>12946</v>
      </c>
      <c r="E12514" s="32">
        <f t="shared" si="585"/>
        <v>45689</v>
      </c>
      <c r="F12514" s="51">
        <f t="shared" si="586"/>
        <v>0.47916666666666669</v>
      </c>
      <c r="G12514" s="33">
        <f t="shared" si="587"/>
        <v>45689.479166666664</v>
      </c>
    </row>
    <row r="12515" spans="1:7" x14ac:dyDescent="0.45">
      <c r="A12515">
        <v>0.33660000000000001</v>
      </c>
      <c r="B12515">
        <v>2.0099999999999998</v>
      </c>
      <c r="C12515" t="s">
        <v>12946</v>
      </c>
      <c r="D12515" t="s">
        <v>12947</v>
      </c>
      <c r="E12515" s="32">
        <f t="shared" si="585"/>
        <v>45689</v>
      </c>
      <c r="F12515" s="51">
        <f t="shared" si="586"/>
        <v>0.5</v>
      </c>
      <c r="G12515" s="33">
        <f t="shared" si="587"/>
        <v>45689.5</v>
      </c>
    </row>
    <row r="12516" spans="1:7" x14ac:dyDescent="0.45">
      <c r="A12516">
        <v>0.37030000000000002</v>
      </c>
      <c r="B12516">
        <v>2.21</v>
      </c>
      <c r="C12516" t="s">
        <v>12947</v>
      </c>
      <c r="D12516" t="s">
        <v>12948</v>
      </c>
      <c r="E12516" s="32">
        <f t="shared" si="585"/>
        <v>45689</v>
      </c>
      <c r="F12516" s="51">
        <f t="shared" si="586"/>
        <v>0.52083333333333337</v>
      </c>
      <c r="G12516" s="33">
        <f t="shared" si="587"/>
        <v>45689.520833333336</v>
      </c>
    </row>
    <row r="12517" spans="1:7" x14ac:dyDescent="0.45">
      <c r="A12517">
        <v>0.24690000000000001</v>
      </c>
      <c r="B12517">
        <v>1.47</v>
      </c>
      <c r="C12517" t="s">
        <v>12948</v>
      </c>
      <c r="D12517" t="s">
        <v>12949</v>
      </c>
      <c r="E12517" s="32">
        <f t="shared" si="585"/>
        <v>45689</v>
      </c>
      <c r="F12517" s="51">
        <f t="shared" si="586"/>
        <v>0.54166666666666663</v>
      </c>
      <c r="G12517" s="33">
        <f t="shared" si="587"/>
        <v>45689.541666666664</v>
      </c>
    </row>
    <row r="12518" spans="1:7" x14ac:dyDescent="0.45">
      <c r="A12518">
        <v>0.2581</v>
      </c>
      <c r="B12518">
        <v>1.54</v>
      </c>
      <c r="C12518" t="s">
        <v>12949</v>
      </c>
      <c r="D12518" t="s">
        <v>12950</v>
      </c>
      <c r="E12518" s="32">
        <f t="shared" si="585"/>
        <v>45689</v>
      </c>
      <c r="F12518" s="51">
        <f t="shared" si="586"/>
        <v>0.5625</v>
      </c>
      <c r="G12518" s="33">
        <f t="shared" si="587"/>
        <v>45689.5625</v>
      </c>
    </row>
    <row r="12519" spans="1:7" x14ac:dyDescent="0.45">
      <c r="A12519">
        <v>0.37030000000000002</v>
      </c>
      <c r="B12519">
        <v>2.21</v>
      </c>
      <c r="C12519" t="s">
        <v>12950</v>
      </c>
      <c r="D12519" t="s">
        <v>12951</v>
      </c>
      <c r="E12519" s="32">
        <f t="shared" si="585"/>
        <v>45689</v>
      </c>
      <c r="F12519" s="51">
        <f t="shared" si="586"/>
        <v>0.58333333333333337</v>
      </c>
      <c r="G12519" s="33">
        <f t="shared" si="587"/>
        <v>45689.583333333336</v>
      </c>
    </row>
    <row r="12520" spans="1:7" x14ac:dyDescent="0.45">
      <c r="A12520">
        <v>0.37030000000000002</v>
      </c>
      <c r="B12520">
        <v>2.21</v>
      </c>
      <c r="C12520" t="s">
        <v>12951</v>
      </c>
      <c r="D12520" t="s">
        <v>12952</v>
      </c>
      <c r="E12520" s="32">
        <f t="shared" si="585"/>
        <v>45689</v>
      </c>
      <c r="F12520" s="51">
        <f t="shared" si="586"/>
        <v>0.60416666666666663</v>
      </c>
      <c r="G12520" s="33">
        <f t="shared" si="587"/>
        <v>45689.604166666664</v>
      </c>
    </row>
    <row r="12521" spans="1:7" x14ac:dyDescent="0.45">
      <c r="A12521">
        <v>0.37030000000000002</v>
      </c>
      <c r="B12521">
        <v>2.21</v>
      </c>
      <c r="C12521" t="s">
        <v>12952</v>
      </c>
      <c r="D12521" t="s">
        <v>12953</v>
      </c>
      <c r="E12521" s="32">
        <f t="shared" si="585"/>
        <v>45689</v>
      </c>
      <c r="F12521" s="51">
        <f t="shared" si="586"/>
        <v>0.625</v>
      </c>
      <c r="G12521" s="33">
        <f t="shared" si="587"/>
        <v>45689.625</v>
      </c>
    </row>
    <row r="12522" spans="1:7" x14ac:dyDescent="0.45">
      <c r="A12522">
        <v>0.3478</v>
      </c>
      <c r="B12522">
        <v>2.0699999999999998</v>
      </c>
      <c r="C12522" t="s">
        <v>12953</v>
      </c>
      <c r="D12522" t="s">
        <v>12954</v>
      </c>
      <c r="E12522" s="32">
        <f t="shared" si="585"/>
        <v>45689</v>
      </c>
      <c r="F12522" s="51">
        <f t="shared" si="586"/>
        <v>0.64583333333333337</v>
      </c>
      <c r="G12522" s="33">
        <f t="shared" si="587"/>
        <v>45689.645833333336</v>
      </c>
    </row>
    <row r="12523" spans="1:7" x14ac:dyDescent="0.45">
      <c r="A12523">
        <v>0.40389999999999998</v>
      </c>
      <c r="B12523">
        <v>2.41</v>
      </c>
      <c r="C12523" t="s">
        <v>12954</v>
      </c>
      <c r="D12523" t="s">
        <v>12955</v>
      </c>
      <c r="E12523" s="32">
        <f t="shared" si="585"/>
        <v>45689</v>
      </c>
      <c r="F12523" s="51">
        <f t="shared" si="586"/>
        <v>0.66666666666666663</v>
      </c>
      <c r="G12523" s="33">
        <f t="shared" si="587"/>
        <v>45689.666666666664</v>
      </c>
    </row>
    <row r="12524" spans="1:7" x14ac:dyDescent="0.45">
      <c r="A12524">
        <v>2.6480999999999999</v>
      </c>
      <c r="B12524">
        <v>15.8</v>
      </c>
      <c r="C12524" t="s">
        <v>12955</v>
      </c>
      <c r="D12524" t="s">
        <v>12956</v>
      </c>
      <c r="E12524" s="32">
        <f t="shared" si="585"/>
        <v>45689</v>
      </c>
      <c r="F12524" s="51">
        <f t="shared" si="586"/>
        <v>0.6875</v>
      </c>
      <c r="G12524" s="33">
        <f t="shared" si="587"/>
        <v>45689.6875</v>
      </c>
    </row>
    <row r="12525" spans="1:7" x14ac:dyDescent="0.45">
      <c r="A12525">
        <v>0.78539999999999999</v>
      </c>
      <c r="B12525">
        <v>4.6900000000000004</v>
      </c>
      <c r="C12525" t="s">
        <v>12956</v>
      </c>
      <c r="D12525" t="s">
        <v>12957</v>
      </c>
      <c r="E12525" s="32">
        <f t="shared" si="585"/>
        <v>45689</v>
      </c>
      <c r="F12525" s="51">
        <f t="shared" si="586"/>
        <v>0.70833333333333337</v>
      </c>
      <c r="G12525" s="33">
        <f t="shared" si="587"/>
        <v>45689.708333333336</v>
      </c>
    </row>
    <row r="12526" spans="1:7" x14ac:dyDescent="0.45">
      <c r="A12526">
        <v>0.43759999999999999</v>
      </c>
      <c r="B12526">
        <v>2.61</v>
      </c>
      <c r="C12526" t="s">
        <v>12957</v>
      </c>
      <c r="D12526" t="s">
        <v>12958</v>
      </c>
      <c r="E12526" s="32">
        <f t="shared" si="585"/>
        <v>45689</v>
      </c>
      <c r="F12526" s="51">
        <f t="shared" si="586"/>
        <v>0.72916666666666663</v>
      </c>
      <c r="G12526" s="33">
        <f t="shared" si="587"/>
        <v>45689.729166666664</v>
      </c>
    </row>
    <row r="12527" spans="1:7" x14ac:dyDescent="0.45">
      <c r="A12527">
        <v>0</v>
      </c>
      <c r="B12527">
        <v>0</v>
      </c>
      <c r="C12527" t="s">
        <v>12958</v>
      </c>
      <c r="D12527" t="s">
        <v>12959</v>
      </c>
      <c r="E12527" s="32">
        <f t="shared" si="585"/>
        <v>45689</v>
      </c>
      <c r="F12527" s="51">
        <f t="shared" si="586"/>
        <v>0.75</v>
      </c>
      <c r="G12527" s="33">
        <f t="shared" si="587"/>
        <v>45689.75</v>
      </c>
    </row>
    <row r="12528" spans="1:7" x14ac:dyDescent="0.45">
      <c r="A12528">
        <v>0.20200000000000001</v>
      </c>
      <c r="B12528">
        <v>1.21</v>
      </c>
      <c r="C12528" t="s">
        <v>12959</v>
      </c>
      <c r="D12528" t="s">
        <v>12960</v>
      </c>
      <c r="E12528" s="32">
        <f t="shared" si="585"/>
        <v>45689</v>
      </c>
      <c r="F12528" s="51">
        <f t="shared" si="586"/>
        <v>0.77083333333333337</v>
      </c>
      <c r="G12528" s="33">
        <f t="shared" si="587"/>
        <v>45689.770833333336</v>
      </c>
    </row>
    <row r="12529" spans="1:7" x14ac:dyDescent="0.45">
      <c r="A12529">
        <v>0</v>
      </c>
      <c r="B12529">
        <v>0</v>
      </c>
      <c r="C12529" t="s">
        <v>12960</v>
      </c>
      <c r="D12529" t="s">
        <v>12961</v>
      </c>
      <c r="E12529" s="32">
        <f t="shared" si="585"/>
        <v>45689</v>
      </c>
      <c r="F12529" s="51">
        <f t="shared" si="586"/>
        <v>0.79166666666666663</v>
      </c>
      <c r="G12529" s="33">
        <f t="shared" si="587"/>
        <v>45689.791666666664</v>
      </c>
    </row>
    <row r="12530" spans="1:7" x14ac:dyDescent="0.45">
      <c r="A12530">
        <v>1.12E-2</v>
      </c>
      <c r="B12530">
        <v>7.0000000000000007E-2</v>
      </c>
      <c r="C12530" t="s">
        <v>12961</v>
      </c>
      <c r="D12530" t="s">
        <v>12962</v>
      </c>
      <c r="E12530" s="32">
        <f t="shared" si="585"/>
        <v>45689</v>
      </c>
      <c r="F12530" s="51">
        <f t="shared" si="586"/>
        <v>0.8125</v>
      </c>
      <c r="G12530" s="33">
        <f t="shared" si="587"/>
        <v>45689.8125</v>
      </c>
    </row>
    <row r="12531" spans="1:7" x14ac:dyDescent="0.45">
      <c r="A12531">
        <v>0</v>
      </c>
      <c r="B12531">
        <v>0</v>
      </c>
      <c r="C12531" t="s">
        <v>12962</v>
      </c>
      <c r="D12531" t="s">
        <v>12963</v>
      </c>
      <c r="E12531" s="32">
        <f t="shared" si="585"/>
        <v>45689</v>
      </c>
      <c r="F12531" s="51">
        <f t="shared" si="586"/>
        <v>0.83333333333333337</v>
      </c>
      <c r="G12531" s="33">
        <f t="shared" si="587"/>
        <v>45689.833333333336</v>
      </c>
    </row>
    <row r="12532" spans="1:7" x14ac:dyDescent="0.45">
      <c r="A12532">
        <v>0</v>
      </c>
      <c r="B12532">
        <v>0</v>
      </c>
      <c r="C12532" t="s">
        <v>12963</v>
      </c>
      <c r="D12532" t="s">
        <v>12964</v>
      </c>
      <c r="E12532" s="32">
        <f t="shared" si="585"/>
        <v>45689</v>
      </c>
      <c r="F12532" s="51">
        <f t="shared" si="586"/>
        <v>0.85416666666666663</v>
      </c>
      <c r="G12532" s="33">
        <f t="shared" si="587"/>
        <v>45689.854166666664</v>
      </c>
    </row>
    <row r="12533" spans="1:7" x14ac:dyDescent="0.45">
      <c r="A12533">
        <v>0</v>
      </c>
      <c r="B12533">
        <v>0</v>
      </c>
      <c r="C12533" t="s">
        <v>12964</v>
      </c>
      <c r="D12533" t="s">
        <v>12965</v>
      </c>
      <c r="E12533" s="32">
        <f t="shared" si="585"/>
        <v>45689</v>
      </c>
      <c r="F12533" s="51">
        <f t="shared" si="586"/>
        <v>0.875</v>
      </c>
      <c r="G12533" s="33">
        <f t="shared" si="587"/>
        <v>45689.875</v>
      </c>
    </row>
    <row r="12534" spans="1:7" x14ac:dyDescent="0.45">
      <c r="A12534">
        <v>0</v>
      </c>
      <c r="B12534">
        <v>0</v>
      </c>
      <c r="C12534" t="s">
        <v>12965</v>
      </c>
      <c r="D12534" t="s">
        <v>12966</v>
      </c>
      <c r="E12534" s="32">
        <f t="shared" si="585"/>
        <v>45689</v>
      </c>
      <c r="F12534" s="51">
        <f t="shared" si="586"/>
        <v>0.89583333333333337</v>
      </c>
      <c r="G12534" s="33">
        <f t="shared" si="587"/>
        <v>45689.895833333336</v>
      </c>
    </row>
    <row r="12535" spans="1:7" x14ac:dyDescent="0.45">
      <c r="A12535">
        <v>0</v>
      </c>
      <c r="B12535">
        <v>0</v>
      </c>
      <c r="C12535" t="s">
        <v>12966</v>
      </c>
      <c r="D12535" t="s">
        <v>12967</v>
      </c>
      <c r="E12535" s="32">
        <f t="shared" si="585"/>
        <v>45689</v>
      </c>
      <c r="F12535" s="51">
        <f t="shared" si="586"/>
        <v>0.91666666666666663</v>
      </c>
      <c r="G12535" s="33">
        <f t="shared" si="587"/>
        <v>45689.916666666664</v>
      </c>
    </row>
    <row r="12536" spans="1:7" x14ac:dyDescent="0.45">
      <c r="A12536">
        <v>0</v>
      </c>
      <c r="B12536">
        <v>0</v>
      </c>
      <c r="C12536" t="s">
        <v>12967</v>
      </c>
      <c r="D12536" t="s">
        <v>12968</v>
      </c>
      <c r="E12536" s="32">
        <f t="shared" si="585"/>
        <v>45689</v>
      </c>
      <c r="F12536" s="51">
        <f t="shared" si="586"/>
        <v>0.9375</v>
      </c>
      <c r="G12536" s="33">
        <f t="shared" si="587"/>
        <v>45689.9375</v>
      </c>
    </row>
    <row r="12537" spans="1:7" x14ac:dyDescent="0.45">
      <c r="A12537">
        <v>5.6099999999999997E-2</v>
      </c>
      <c r="B12537">
        <v>0.33</v>
      </c>
      <c r="C12537" t="s">
        <v>12968</v>
      </c>
      <c r="D12537" t="s">
        <v>12969</v>
      </c>
      <c r="E12537" s="32">
        <f t="shared" si="585"/>
        <v>45689</v>
      </c>
      <c r="F12537" s="51">
        <f t="shared" si="586"/>
        <v>0.95833333333333337</v>
      </c>
      <c r="G12537" s="33">
        <f t="shared" si="587"/>
        <v>45689.958333333336</v>
      </c>
    </row>
    <row r="12538" spans="1:7" x14ac:dyDescent="0.45">
      <c r="A12538">
        <v>0</v>
      </c>
      <c r="B12538">
        <v>0</v>
      </c>
      <c r="C12538" t="s">
        <v>12969</v>
      </c>
      <c r="D12538" t="s">
        <v>12970</v>
      </c>
      <c r="E12538" s="32">
        <f t="shared" si="585"/>
        <v>45689</v>
      </c>
      <c r="F12538" s="51">
        <f t="shared" si="586"/>
        <v>0.97916666666666663</v>
      </c>
      <c r="G12538" s="33">
        <f t="shared" si="587"/>
        <v>45689.979166666664</v>
      </c>
    </row>
    <row r="12539" spans="1:7" x14ac:dyDescent="0.45">
      <c r="A12539">
        <v>0</v>
      </c>
      <c r="B12539">
        <v>0</v>
      </c>
      <c r="C12539" t="s">
        <v>12970</v>
      </c>
      <c r="D12539" t="s">
        <v>12971</v>
      </c>
      <c r="E12539" s="32">
        <f t="shared" si="585"/>
        <v>45690</v>
      </c>
      <c r="F12539" s="51">
        <f t="shared" si="586"/>
        <v>0</v>
      </c>
      <c r="G12539" s="33">
        <f t="shared" si="587"/>
        <v>45690</v>
      </c>
    </row>
    <row r="12540" spans="1:7" x14ac:dyDescent="0.45">
      <c r="A12540">
        <v>0</v>
      </c>
      <c r="B12540">
        <v>0</v>
      </c>
      <c r="C12540" t="s">
        <v>12971</v>
      </c>
      <c r="D12540" t="s">
        <v>12972</v>
      </c>
      <c r="E12540" s="32">
        <f t="shared" si="585"/>
        <v>45690</v>
      </c>
      <c r="F12540" s="51">
        <f t="shared" si="586"/>
        <v>2.0833333333333332E-2</v>
      </c>
      <c r="G12540" s="33">
        <f t="shared" si="587"/>
        <v>45690.020833333336</v>
      </c>
    </row>
    <row r="12541" spans="1:7" x14ac:dyDescent="0.45">
      <c r="A12541">
        <v>0</v>
      </c>
      <c r="B12541">
        <v>0</v>
      </c>
      <c r="C12541" t="s">
        <v>12972</v>
      </c>
      <c r="D12541" t="s">
        <v>12973</v>
      </c>
      <c r="E12541" s="32">
        <f t="shared" si="585"/>
        <v>45690</v>
      </c>
      <c r="F12541" s="51">
        <f t="shared" si="586"/>
        <v>4.1666666666666664E-2</v>
      </c>
      <c r="G12541" s="33">
        <f t="shared" si="587"/>
        <v>45690.041666666664</v>
      </c>
    </row>
    <row r="12542" spans="1:7" x14ac:dyDescent="0.45">
      <c r="A12542">
        <v>0</v>
      </c>
      <c r="B12542">
        <v>0</v>
      </c>
      <c r="C12542" t="s">
        <v>12973</v>
      </c>
      <c r="D12542" t="s">
        <v>12974</v>
      </c>
      <c r="E12542" s="32">
        <f t="shared" si="585"/>
        <v>45690</v>
      </c>
      <c r="F12542" s="51">
        <f t="shared" si="586"/>
        <v>6.25E-2</v>
      </c>
      <c r="G12542" s="33">
        <f t="shared" si="587"/>
        <v>45690.0625</v>
      </c>
    </row>
    <row r="12543" spans="1:7" x14ac:dyDescent="0.45">
      <c r="A12543">
        <v>0</v>
      </c>
      <c r="B12543">
        <v>0</v>
      </c>
      <c r="C12543" t="s">
        <v>12974</v>
      </c>
      <c r="D12543" t="s">
        <v>12975</v>
      </c>
      <c r="E12543" s="32">
        <f t="shared" si="585"/>
        <v>45690</v>
      </c>
      <c r="F12543" s="51">
        <f t="shared" si="586"/>
        <v>8.3333333333333329E-2</v>
      </c>
      <c r="G12543" s="33">
        <f t="shared" si="587"/>
        <v>45690.083333333336</v>
      </c>
    </row>
    <row r="12544" spans="1:7" x14ac:dyDescent="0.45">
      <c r="A12544">
        <v>0</v>
      </c>
      <c r="B12544">
        <v>0</v>
      </c>
      <c r="C12544" t="s">
        <v>12975</v>
      </c>
      <c r="D12544" t="s">
        <v>12976</v>
      </c>
      <c r="E12544" s="32">
        <f t="shared" si="585"/>
        <v>45690</v>
      </c>
      <c r="F12544" s="51">
        <f t="shared" si="586"/>
        <v>0.10416666666666667</v>
      </c>
      <c r="G12544" s="33">
        <f t="shared" si="587"/>
        <v>45690.104166666664</v>
      </c>
    </row>
    <row r="12545" spans="1:7" x14ac:dyDescent="0.45">
      <c r="A12545">
        <v>0</v>
      </c>
      <c r="B12545">
        <v>0</v>
      </c>
      <c r="C12545" t="s">
        <v>12976</v>
      </c>
      <c r="D12545" t="s">
        <v>12977</v>
      </c>
      <c r="E12545" s="32">
        <f t="shared" si="585"/>
        <v>45690</v>
      </c>
      <c r="F12545" s="51">
        <f t="shared" si="586"/>
        <v>0.125</v>
      </c>
      <c r="G12545" s="33">
        <f t="shared" si="587"/>
        <v>45690.125</v>
      </c>
    </row>
    <row r="12546" spans="1:7" x14ac:dyDescent="0.45">
      <c r="A12546">
        <v>0</v>
      </c>
      <c r="B12546">
        <v>0</v>
      </c>
      <c r="C12546" t="s">
        <v>12977</v>
      </c>
      <c r="D12546" t="s">
        <v>12978</v>
      </c>
      <c r="E12546" s="32">
        <f t="shared" si="585"/>
        <v>45690</v>
      </c>
      <c r="F12546" s="51">
        <f t="shared" si="586"/>
        <v>0.14583333333333334</v>
      </c>
      <c r="G12546" s="33">
        <f t="shared" si="587"/>
        <v>45690.145833333336</v>
      </c>
    </row>
    <row r="12547" spans="1:7" x14ac:dyDescent="0.45">
      <c r="A12547">
        <v>0</v>
      </c>
      <c r="B12547">
        <v>0</v>
      </c>
      <c r="C12547" t="s">
        <v>12978</v>
      </c>
      <c r="D12547" t="s">
        <v>12979</v>
      </c>
      <c r="E12547" s="32">
        <f t="shared" si="585"/>
        <v>45690</v>
      </c>
      <c r="F12547" s="51">
        <f t="shared" si="586"/>
        <v>0.16666666666666666</v>
      </c>
      <c r="G12547" s="33">
        <f t="shared" si="587"/>
        <v>45690.166666666664</v>
      </c>
    </row>
    <row r="12548" spans="1:7" x14ac:dyDescent="0.45">
      <c r="A12548">
        <v>0</v>
      </c>
      <c r="B12548">
        <v>0</v>
      </c>
      <c r="C12548" t="s">
        <v>12979</v>
      </c>
      <c r="D12548" t="s">
        <v>12980</v>
      </c>
      <c r="E12548" s="32">
        <f t="shared" ref="E12548:E12611" si="588">DATE(MID(C12548,2,4),MID(C12548,7,2),MID(C12548,10,2))</f>
        <v>45690</v>
      </c>
      <c r="F12548" s="51">
        <f t="shared" ref="F12548:F12611" si="589">TIME(MID(C12548,13,2),MID(C12548,16,2),0)</f>
        <v>0.1875</v>
      </c>
      <c r="G12548" s="33">
        <f t="shared" ref="G12548:G12611" si="590">E12548+F12548</f>
        <v>45690.1875</v>
      </c>
    </row>
    <row r="12549" spans="1:7" x14ac:dyDescent="0.45">
      <c r="A12549">
        <v>0</v>
      </c>
      <c r="B12549">
        <v>0</v>
      </c>
      <c r="C12549" t="s">
        <v>12980</v>
      </c>
      <c r="D12549" t="s">
        <v>12981</v>
      </c>
      <c r="E12549" s="32">
        <f t="shared" si="588"/>
        <v>45690</v>
      </c>
      <c r="F12549" s="51">
        <f t="shared" si="589"/>
        <v>0.20833333333333334</v>
      </c>
      <c r="G12549" s="33">
        <f t="shared" si="590"/>
        <v>45690.208333333336</v>
      </c>
    </row>
    <row r="12550" spans="1:7" x14ac:dyDescent="0.45">
      <c r="A12550">
        <v>0</v>
      </c>
      <c r="B12550">
        <v>0</v>
      </c>
      <c r="C12550" t="s">
        <v>12981</v>
      </c>
      <c r="D12550" t="s">
        <v>12982</v>
      </c>
      <c r="E12550" s="32">
        <f t="shared" si="588"/>
        <v>45690</v>
      </c>
      <c r="F12550" s="51">
        <f t="shared" si="589"/>
        <v>0.22916666666666666</v>
      </c>
      <c r="G12550" s="33">
        <f t="shared" si="590"/>
        <v>45690.229166666664</v>
      </c>
    </row>
    <row r="12551" spans="1:7" x14ac:dyDescent="0.45">
      <c r="A12551">
        <v>0</v>
      </c>
      <c r="B12551">
        <v>0</v>
      </c>
      <c r="C12551" t="s">
        <v>12982</v>
      </c>
      <c r="D12551" t="s">
        <v>12983</v>
      </c>
      <c r="E12551" s="32">
        <f t="shared" si="588"/>
        <v>45690</v>
      </c>
      <c r="F12551" s="51">
        <f t="shared" si="589"/>
        <v>0.25</v>
      </c>
      <c r="G12551" s="33">
        <f t="shared" si="590"/>
        <v>45690.25</v>
      </c>
    </row>
    <row r="12552" spans="1:7" x14ac:dyDescent="0.45">
      <c r="A12552">
        <v>0</v>
      </c>
      <c r="B12552">
        <v>0</v>
      </c>
      <c r="C12552" t="s">
        <v>12983</v>
      </c>
      <c r="D12552" t="s">
        <v>12984</v>
      </c>
      <c r="E12552" s="32">
        <f t="shared" si="588"/>
        <v>45690</v>
      </c>
      <c r="F12552" s="51">
        <f t="shared" si="589"/>
        <v>0.27083333333333331</v>
      </c>
      <c r="G12552" s="33">
        <f t="shared" si="590"/>
        <v>45690.270833333336</v>
      </c>
    </row>
    <row r="12553" spans="1:7" x14ac:dyDescent="0.45">
      <c r="A12553">
        <v>0.35909999999999997</v>
      </c>
      <c r="B12553">
        <v>2.14</v>
      </c>
      <c r="C12553" t="s">
        <v>12984</v>
      </c>
      <c r="D12553" t="s">
        <v>12985</v>
      </c>
      <c r="E12553" s="32">
        <f t="shared" si="588"/>
        <v>45690</v>
      </c>
      <c r="F12553" s="51">
        <f t="shared" si="589"/>
        <v>0.29166666666666669</v>
      </c>
      <c r="G12553" s="33">
        <f t="shared" si="590"/>
        <v>45690.291666666664</v>
      </c>
    </row>
    <row r="12554" spans="1:7" x14ac:dyDescent="0.45">
      <c r="A12554">
        <v>0.39269999999999999</v>
      </c>
      <c r="B12554">
        <v>2.34</v>
      </c>
      <c r="C12554" t="s">
        <v>12985</v>
      </c>
      <c r="D12554" t="s">
        <v>12986</v>
      </c>
      <c r="E12554" s="32">
        <f t="shared" si="588"/>
        <v>45690</v>
      </c>
      <c r="F12554" s="51">
        <f t="shared" si="589"/>
        <v>0.3125</v>
      </c>
      <c r="G12554" s="33">
        <f t="shared" si="590"/>
        <v>45690.3125</v>
      </c>
    </row>
    <row r="12555" spans="1:7" x14ac:dyDescent="0.45">
      <c r="A12555">
        <v>0.75180000000000002</v>
      </c>
      <c r="B12555">
        <v>4.49</v>
      </c>
      <c r="C12555" t="s">
        <v>12986</v>
      </c>
      <c r="D12555" t="s">
        <v>12987</v>
      </c>
      <c r="E12555" s="32">
        <f t="shared" si="588"/>
        <v>45690</v>
      </c>
      <c r="F12555" s="51">
        <f t="shared" si="589"/>
        <v>0.33333333333333331</v>
      </c>
      <c r="G12555" s="33">
        <f t="shared" si="590"/>
        <v>45690.333333333336</v>
      </c>
    </row>
    <row r="12556" spans="1:7" x14ac:dyDescent="0.45">
      <c r="A12556">
        <v>1.1445000000000001</v>
      </c>
      <c r="B12556">
        <v>6.83</v>
      </c>
      <c r="C12556" t="s">
        <v>12987</v>
      </c>
      <c r="D12556" t="s">
        <v>12988</v>
      </c>
      <c r="E12556" s="32">
        <f t="shared" si="588"/>
        <v>45690</v>
      </c>
      <c r="F12556" s="51">
        <f t="shared" si="589"/>
        <v>0.35416666666666669</v>
      </c>
      <c r="G12556" s="33">
        <f t="shared" si="590"/>
        <v>45690.354166666664</v>
      </c>
    </row>
    <row r="12557" spans="1:7" x14ac:dyDescent="0.45">
      <c r="A12557">
        <v>0.33660000000000001</v>
      </c>
      <c r="B12557">
        <v>2.0099999999999998</v>
      </c>
      <c r="C12557" t="s">
        <v>12988</v>
      </c>
      <c r="D12557" t="s">
        <v>12989</v>
      </c>
      <c r="E12557" s="32">
        <f t="shared" si="588"/>
        <v>45690</v>
      </c>
      <c r="F12557" s="51">
        <f t="shared" si="589"/>
        <v>0.375</v>
      </c>
      <c r="G12557" s="33">
        <f t="shared" si="590"/>
        <v>45690.375</v>
      </c>
    </row>
    <row r="12558" spans="1:7" x14ac:dyDescent="0.45">
      <c r="A12558">
        <v>0</v>
      </c>
      <c r="B12558">
        <v>0</v>
      </c>
      <c r="C12558" t="s">
        <v>12989</v>
      </c>
      <c r="D12558" t="s">
        <v>12990</v>
      </c>
      <c r="E12558" s="32">
        <f t="shared" si="588"/>
        <v>45690</v>
      </c>
      <c r="F12558" s="51">
        <f t="shared" si="589"/>
        <v>0.39583333333333331</v>
      </c>
      <c r="G12558" s="33">
        <f t="shared" si="590"/>
        <v>45690.395833333336</v>
      </c>
    </row>
    <row r="12559" spans="1:7" x14ac:dyDescent="0.45">
      <c r="A12559">
        <v>0</v>
      </c>
      <c r="B12559">
        <v>0</v>
      </c>
      <c r="C12559" t="s">
        <v>12990</v>
      </c>
      <c r="D12559" t="s">
        <v>12991</v>
      </c>
      <c r="E12559" s="32">
        <f t="shared" si="588"/>
        <v>45690</v>
      </c>
      <c r="F12559" s="51">
        <f t="shared" si="589"/>
        <v>0.41666666666666669</v>
      </c>
      <c r="G12559" s="33">
        <f t="shared" si="590"/>
        <v>45690.416666666664</v>
      </c>
    </row>
    <row r="12560" spans="1:7" x14ac:dyDescent="0.45">
      <c r="A12560">
        <v>0.38150000000000001</v>
      </c>
      <c r="B12560">
        <v>2.2799999999999998</v>
      </c>
      <c r="C12560" t="s">
        <v>12991</v>
      </c>
      <c r="D12560" t="s">
        <v>12992</v>
      </c>
      <c r="E12560" s="32">
        <f t="shared" si="588"/>
        <v>45690</v>
      </c>
      <c r="F12560" s="51">
        <f t="shared" si="589"/>
        <v>0.4375</v>
      </c>
      <c r="G12560" s="33">
        <f t="shared" si="590"/>
        <v>45690.4375</v>
      </c>
    </row>
    <row r="12561" spans="1:7" x14ac:dyDescent="0.45">
      <c r="A12561">
        <v>0.35909999999999997</v>
      </c>
      <c r="B12561">
        <v>2.14</v>
      </c>
      <c r="C12561" t="s">
        <v>12992</v>
      </c>
      <c r="D12561" t="s">
        <v>12993</v>
      </c>
      <c r="E12561" s="32">
        <f t="shared" si="588"/>
        <v>45690</v>
      </c>
      <c r="F12561" s="51">
        <f t="shared" si="589"/>
        <v>0.45833333333333331</v>
      </c>
      <c r="G12561" s="33">
        <f t="shared" si="590"/>
        <v>45690.458333333336</v>
      </c>
    </row>
    <row r="12562" spans="1:7" x14ac:dyDescent="0.45">
      <c r="A12562">
        <v>0</v>
      </c>
      <c r="B12562">
        <v>0</v>
      </c>
      <c r="C12562" t="s">
        <v>12993</v>
      </c>
      <c r="D12562" t="s">
        <v>12994</v>
      </c>
      <c r="E12562" s="32">
        <f t="shared" si="588"/>
        <v>45690</v>
      </c>
      <c r="F12562" s="51">
        <f t="shared" si="589"/>
        <v>0.47916666666666669</v>
      </c>
      <c r="G12562" s="33">
        <f t="shared" si="590"/>
        <v>45690.479166666664</v>
      </c>
    </row>
    <row r="12563" spans="1:7" x14ac:dyDescent="0.45">
      <c r="A12563">
        <v>0</v>
      </c>
      <c r="B12563">
        <v>0</v>
      </c>
      <c r="C12563" t="s">
        <v>12994</v>
      </c>
      <c r="D12563" t="s">
        <v>12995</v>
      </c>
      <c r="E12563" s="32">
        <f t="shared" si="588"/>
        <v>45690</v>
      </c>
      <c r="F12563" s="51">
        <f t="shared" si="589"/>
        <v>0.5</v>
      </c>
      <c r="G12563" s="33">
        <f t="shared" si="590"/>
        <v>45690.5</v>
      </c>
    </row>
    <row r="12564" spans="1:7" x14ac:dyDescent="0.45">
      <c r="A12564">
        <v>1.1669</v>
      </c>
      <c r="B12564">
        <v>6.96</v>
      </c>
      <c r="C12564" t="s">
        <v>12995</v>
      </c>
      <c r="D12564" t="s">
        <v>12996</v>
      </c>
      <c r="E12564" s="32">
        <f t="shared" si="588"/>
        <v>45690</v>
      </c>
      <c r="F12564" s="51">
        <f t="shared" si="589"/>
        <v>0.52083333333333337</v>
      </c>
      <c r="G12564" s="33">
        <f t="shared" si="590"/>
        <v>45690.520833333336</v>
      </c>
    </row>
    <row r="12565" spans="1:7" x14ac:dyDescent="0.45">
      <c r="A12565">
        <v>0</v>
      </c>
      <c r="B12565">
        <v>0</v>
      </c>
      <c r="C12565" t="s">
        <v>12996</v>
      </c>
      <c r="D12565" t="s">
        <v>12997</v>
      </c>
      <c r="E12565" s="32">
        <f t="shared" si="588"/>
        <v>45690</v>
      </c>
      <c r="F12565" s="51">
        <f t="shared" si="589"/>
        <v>0.54166666666666663</v>
      </c>
      <c r="G12565" s="33">
        <f t="shared" si="590"/>
        <v>45690.541666666664</v>
      </c>
    </row>
    <row r="12566" spans="1:7" x14ac:dyDescent="0.45">
      <c r="A12566">
        <v>0</v>
      </c>
      <c r="B12566">
        <v>0</v>
      </c>
      <c r="C12566" t="s">
        <v>12997</v>
      </c>
      <c r="D12566" t="s">
        <v>12998</v>
      </c>
      <c r="E12566" s="32">
        <f t="shared" si="588"/>
        <v>45690</v>
      </c>
      <c r="F12566" s="51">
        <f t="shared" si="589"/>
        <v>0.5625</v>
      </c>
      <c r="G12566" s="33">
        <f t="shared" si="590"/>
        <v>45690.5625</v>
      </c>
    </row>
    <row r="12567" spans="1:7" x14ac:dyDescent="0.45">
      <c r="A12567">
        <v>0</v>
      </c>
      <c r="B12567">
        <v>0</v>
      </c>
      <c r="C12567" t="s">
        <v>12998</v>
      </c>
      <c r="D12567" t="s">
        <v>12999</v>
      </c>
      <c r="E12567" s="32">
        <f t="shared" si="588"/>
        <v>45690</v>
      </c>
      <c r="F12567" s="51">
        <f t="shared" si="589"/>
        <v>0.58333333333333337</v>
      </c>
      <c r="G12567" s="33">
        <f t="shared" si="590"/>
        <v>45690.583333333336</v>
      </c>
    </row>
    <row r="12568" spans="1:7" x14ac:dyDescent="0.45">
      <c r="A12568">
        <v>0</v>
      </c>
      <c r="B12568">
        <v>0</v>
      </c>
      <c r="C12568" t="s">
        <v>12999</v>
      </c>
      <c r="D12568" t="s">
        <v>13000</v>
      </c>
      <c r="E12568" s="32">
        <f t="shared" si="588"/>
        <v>45690</v>
      </c>
      <c r="F12568" s="51">
        <f t="shared" si="589"/>
        <v>0.60416666666666663</v>
      </c>
      <c r="G12568" s="33">
        <f t="shared" si="590"/>
        <v>45690.604166666664</v>
      </c>
    </row>
    <row r="12569" spans="1:7" x14ac:dyDescent="0.45">
      <c r="A12569">
        <v>0.53859999999999997</v>
      </c>
      <c r="B12569">
        <v>3.21</v>
      </c>
      <c r="C12569" t="s">
        <v>13000</v>
      </c>
      <c r="D12569" t="s">
        <v>13001</v>
      </c>
      <c r="E12569" s="32">
        <f t="shared" si="588"/>
        <v>45690</v>
      </c>
      <c r="F12569" s="51">
        <f t="shared" si="589"/>
        <v>0.625</v>
      </c>
      <c r="G12569" s="33">
        <f t="shared" si="590"/>
        <v>45690.625</v>
      </c>
    </row>
    <row r="12570" spans="1:7" x14ac:dyDescent="0.45">
      <c r="A12570">
        <v>4.8810000000000002</v>
      </c>
      <c r="B12570">
        <v>29.12</v>
      </c>
      <c r="C12570" t="s">
        <v>13001</v>
      </c>
      <c r="D12570" t="s">
        <v>13002</v>
      </c>
      <c r="E12570" s="32">
        <f t="shared" si="588"/>
        <v>45690</v>
      </c>
      <c r="F12570" s="51">
        <f t="shared" si="589"/>
        <v>0.64583333333333337</v>
      </c>
      <c r="G12570" s="33">
        <f t="shared" si="590"/>
        <v>45690.645833333336</v>
      </c>
    </row>
    <row r="12571" spans="1:7" x14ac:dyDescent="0.45">
      <c r="A12571">
        <v>1.2118</v>
      </c>
      <c r="B12571">
        <v>7.23</v>
      </c>
      <c r="C12571" t="s">
        <v>13002</v>
      </c>
      <c r="D12571" t="s">
        <v>13003</v>
      </c>
      <c r="E12571" s="32">
        <f t="shared" si="588"/>
        <v>45690</v>
      </c>
      <c r="F12571" s="51">
        <f t="shared" si="589"/>
        <v>0.66666666666666663</v>
      </c>
      <c r="G12571" s="33">
        <f t="shared" si="590"/>
        <v>45690.666666666664</v>
      </c>
    </row>
    <row r="12572" spans="1:7" x14ac:dyDescent="0.45">
      <c r="A12572">
        <v>1.3801000000000001</v>
      </c>
      <c r="B12572">
        <v>8.23</v>
      </c>
      <c r="C12572" t="s">
        <v>13003</v>
      </c>
      <c r="D12572" t="s">
        <v>13004</v>
      </c>
      <c r="E12572" s="32">
        <f t="shared" si="588"/>
        <v>45690</v>
      </c>
      <c r="F12572" s="51">
        <f t="shared" si="589"/>
        <v>0.6875</v>
      </c>
      <c r="G12572" s="33">
        <f t="shared" si="590"/>
        <v>45690.6875</v>
      </c>
    </row>
    <row r="12573" spans="1:7" x14ac:dyDescent="0.45">
      <c r="A12573">
        <v>13.577</v>
      </c>
      <c r="B12573">
        <v>81</v>
      </c>
      <c r="C12573" t="s">
        <v>13004</v>
      </c>
      <c r="D12573" t="s">
        <v>13005</v>
      </c>
      <c r="E12573" s="32">
        <f t="shared" si="588"/>
        <v>45690</v>
      </c>
      <c r="F12573" s="51">
        <f t="shared" si="589"/>
        <v>0.70833333333333337</v>
      </c>
      <c r="G12573" s="33">
        <f t="shared" si="590"/>
        <v>45690.708333333336</v>
      </c>
    </row>
    <row r="12574" spans="1:7" x14ac:dyDescent="0.45">
      <c r="A12574">
        <v>3.9497</v>
      </c>
      <c r="B12574">
        <v>23.56</v>
      </c>
      <c r="C12574" t="s">
        <v>13005</v>
      </c>
      <c r="D12574" t="s">
        <v>13006</v>
      </c>
      <c r="E12574" s="32">
        <f t="shared" si="588"/>
        <v>45690</v>
      </c>
      <c r="F12574" s="51">
        <f t="shared" si="589"/>
        <v>0.72916666666666663</v>
      </c>
      <c r="G12574" s="33">
        <f t="shared" si="590"/>
        <v>45690.729166666664</v>
      </c>
    </row>
    <row r="12575" spans="1:7" x14ac:dyDescent="0.45">
      <c r="A12575">
        <v>1.526</v>
      </c>
      <c r="B12575">
        <v>9.1</v>
      </c>
      <c r="C12575" t="s">
        <v>13006</v>
      </c>
      <c r="D12575" t="s">
        <v>13007</v>
      </c>
      <c r="E12575" s="32">
        <f t="shared" si="588"/>
        <v>45690</v>
      </c>
      <c r="F12575" s="51">
        <f t="shared" si="589"/>
        <v>0.75</v>
      </c>
      <c r="G12575" s="33">
        <f t="shared" si="590"/>
        <v>45690.75</v>
      </c>
    </row>
    <row r="12576" spans="1:7" x14ac:dyDescent="0.45">
      <c r="A12576">
        <v>2.7603</v>
      </c>
      <c r="B12576">
        <v>16.47</v>
      </c>
      <c r="C12576" t="s">
        <v>13007</v>
      </c>
      <c r="D12576" t="s">
        <v>13008</v>
      </c>
      <c r="E12576" s="32">
        <f t="shared" si="588"/>
        <v>45690</v>
      </c>
      <c r="F12576" s="51">
        <f t="shared" si="589"/>
        <v>0.77083333333333337</v>
      </c>
      <c r="G12576" s="33">
        <f t="shared" si="590"/>
        <v>45690.770833333336</v>
      </c>
    </row>
    <row r="12577" spans="1:7" x14ac:dyDescent="0.45">
      <c r="A12577">
        <v>2.0533999999999999</v>
      </c>
      <c r="B12577">
        <v>12.25</v>
      </c>
      <c r="C12577" t="s">
        <v>13008</v>
      </c>
      <c r="D12577" t="s">
        <v>13009</v>
      </c>
      <c r="E12577" s="32">
        <f t="shared" si="588"/>
        <v>45690</v>
      </c>
      <c r="F12577" s="51">
        <f t="shared" si="589"/>
        <v>0.79166666666666663</v>
      </c>
      <c r="G12577" s="33">
        <f t="shared" si="590"/>
        <v>45690.791666666664</v>
      </c>
    </row>
    <row r="12578" spans="1:7" x14ac:dyDescent="0.45">
      <c r="A12578">
        <v>1.5371999999999999</v>
      </c>
      <c r="B12578">
        <v>9.17</v>
      </c>
      <c r="C12578" t="s">
        <v>13009</v>
      </c>
      <c r="D12578" t="s">
        <v>13010</v>
      </c>
      <c r="E12578" s="32">
        <f t="shared" si="588"/>
        <v>45690</v>
      </c>
      <c r="F12578" s="51">
        <f t="shared" si="589"/>
        <v>0.8125</v>
      </c>
      <c r="G12578" s="33">
        <f t="shared" si="590"/>
        <v>45690.8125</v>
      </c>
    </row>
    <row r="12579" spans="1:7" x14ac:dyDescent="0.45">
      <c r="A12579">
        <v>1.0660000000000001</v>
      </c>
      <c r="B12579">
        <v>6.36</v>
      </c>
      <c r="C12579" t="s">
        <v>13010</v>
      </c>
      <c r="D12579" t="s">
        <v>13011</v>
      </c>
      <c r="E12579" s="32">
        <f t="shared" si="588"/>
        <v>45690</v>
      </c>
      <c r="F12579" s="51">
        <f t="shared" si="589"/>
        <v>0.83333333333333337</v>
      </c>
      <c r="G12579" s="33">
        <f t="shared" si="590"/>
        <v>45690.833333333336</v>
      </c>
    </row>
    <row r="12580" spans="1:7" x14ac:dyDescent="0.45">
      <c r="A12580">
        <v>2.1991999999999998</v>
      </c>
      <c r="B12580">
        <v>13.12</v>
      </c>
      <c r="C12580" t="s">
        <v>13011</v>
      </c>
      <c r="D12580" t="s">
        <v>13012</v>
      </c>
      <c r="E12580" s="32">
        <f t="shared" si="588"/>
        <v>45690</v>
      </c>
      <c r="F12580" s="51">
        <f t="shared" si="589"/>
        <v>0.85416666666666663</v>
      </c>
      <c r="G12580" s="33">
        <f t="shared" si="590"/>
        <v>45690.854166666664</v>
      </c>
    </row>
    <row r="12581" spans="1:7" x14ac:dyDescent="0.45">
      <c r="A12581">
        <v>1.1333</v>
      </c>
      <c r="B12581">
        <v>6.76</v>
      </c>
      <c r="C12581" t="s">
        <v>13012</v>
      </c>
      <c r="D12581" t="s">
        <v>13013</v>
      </c>
      <c r="E12581" s="32">
        <f t="shared" si="588"/>
        <v>45690</v>
      </c>
      <c r="F12581" s="51">
        <f t="shared" si="589"/>
        <v>0.875</v>
      </c>
      <c r="G12581" s="33">
        <f t="shared" si="590"/>
        <v>45690.875</v>
      </c>
    </row>
    <row r="12582" spans="1:7" x14ac:dyDescent="0.45">
      <c r="A12582">
        <v>0.8528</v>
      </c>
      <c r="B12582">
        <v>5.09</v>
      </c>
      <c r="C12582" t="s">
        <v>13013</v>
      </c>
      <c r="D12582" t="s">
        <v>13014</v>
      </c>
      <c r="E12582" s="32">
        <f t="shared" si="588"/>
        <v>45690</v>
      </c>
      <c r="F12582" s="51">
        <f t="shared" si="589"/>
        <v>0.89583333333333337</v>
      </c>
      <c r="G12582" s="33">
        <f t="shared" si="590"/>
        <v>45690.895833333336</v>
      </c>
    </row>
    <row r="12583" spans="1:7" x14ac:dyDescent="0.45">
      <c r="A12583">
        <v>0</v>
      </c>
      <c r="B12583">
        <v>0</v>
      </c>
      <c r="C12583" t="s">
        <v>13014</v>
      </c>
      <c r="D12583" t="s">
        <v>13015</v>
      </c>
      <c r="E12583" s="32">
        <f t="shared" si="588"/>
        <v>45690</v>
      </c>
      <c r="F12583" s="51">
        <f t="shared" si="589"/>
        <v>0.91666666666666663</v>
      </c>
      <c r="G12583" s="33">
        <f t="shared" si="590"/>
        <v>45690.916666666664</v>
      </c>
    </row>
    <row r="12584" spans="1:7" x14ac:dyDescent="0.45">
      <c r="A12584">
        <v>0</v>
      </c>
      <c r="B12584">
        <v>0</v>
      </c>
      <c r="C12584" t="s">
        <v>13015</v>
      </c>
      <c r="D12584" t="s">
        <v>13016</v>
      </c>
      <c r="E12584" s="32">
        <f t="shared" si="588"/>
        <v>45690</v>
      </c>
      <c r="F12584" s="51">
        <f t="shared" si="589"/>
        <v>0.9375</v>
      </c>
      <c r="G12584" s="33">
        <f t="shared" si="590"/>
        <v>45690.9375</v>
      </c>
    </row>
    <row r="12585" spans="1:7" x14ac:dyDescent="0.45">
      <c r="A12585">
        <v>0</v>
      </c>
      <c r="B12585">
        <v>0</v>
      </c>
      <c r="C12585" t="s">
        <v>13016</v>
      </c>
      <c r="D12585" t="s">
        <v>13017</v>
      </c>
      <c r="E12585" s="32">
        <f t="shared" si="588"/>
        <v>45690</v>
      </c>
      <c r="F12585" s="51">
        <f t="shared" si="589"/>
        <v>0.95833333333333337</v>
      </c>
      <c r="G12585" s="33">
        <f t="shared" si="590"/>
        <v>45690.958333333336</v>
      </c>
    </row>
    <row r="12586" spans="1:7" x14ac:dyDescent="0.45">
      <c r="A12586">
        <v>0</v>
      </c>
      <c r="B12586">
        <v>0</v>
      </c>
      <c r="C12586" t="s">
        <v>13017</v>
      </c>
      <c r="D12586" t="s">
        <v>13018</v>
      </c>
      <c r="E12586" s="32">
        <f t="shared" si="588"/>
        <v>45690</v>
      </c>
      <c r="F12586" s="51">
        <f t="shared" si="589"/>
        <v>0.97916666666666663</v>
      </c>
      <c r="G12586" s="33">
        <f t="shared" si="590"/>
        <v>45690.979166666664</v>
      </c>
    </row>
    <row r="12587" spans="1:7" x14ac:dyDescent="0.45">
      <c r="A12587">
        <v>0</v>
      </c>
      <c r="B12587">
        <v>0</v>
      </c>
      <c r="C12587" t="s">
        <v>13018</v>
      </c>
      <c r="D12587" t="s">
        <v>13019</v>
      </c>
      <c r="E12587" s="32">
        <f t="shared" si="588"/>
        <v>45691</v>
      </c>
      <c r="F12587" s="51">
        <f t="shared" si="589"/>
        <v>0</v>
      </c>
      <c r="G12587" s="33">
        <f t="shared" si="590"/>
        <v>45691</v>
      </c>
    </row>
    <row r="12588" spans="1:7" x14ac:dyDescent="0.45">
      <c r="A12588">
        <v>0</v>
      </c>
      <c r="B12588">
        <v>0</v>
      </c>
      <c r="C12588" t="s">
        <v>13019</v>
      </c>
      <c r="D12588" t="s">
        <v>13020</v>
      </c>
      <c r="E12588" s="32">
        <f t="shared" si="588"/>
        <v>45691</v>
      </c>
      <c r="F12588" s="51">
        <f t="shared" si="589"/>
        <v>2.0833333333333332E-2</v>
      </c>
      <c r="G12588" s="33">
        <f t="shared" si="590"/>
        <v>45691.020833333336</v>
      </c>
    </row>
    <row r="12589" spans="1:7" x14ac:dyDescent="0.45">
      <c r="A12589">
        <v>0</v>
      </c>
      <c r="B12589">
        <v>0</v>
      </c>
      <c r="C12589" t="s">
        <v>13020</v>
      </c>
      <c r="D12589" t="s">
        <v>13021</v>
      </c>
      <c r="E12589" s="32">
        <f t="shared" si="588"/>
        <v>45691</v>
      </c>
      <c r="F12589" s="51">
        <f t="shared" si="589"/>
        <v>4.1666666666666664E-2</v>
      </c>
      <c r="G12589" s="33">
        <f t="shared" si="590"/>
        <v>45691.041666666664</v>
      </c>
    </row>
    <row r="12590" spans="1:7" x14ac:dyDescent="0.45">
      <c r="A12590">
        <v>0</v>
      </c>
      <c r="B12590">
        <v>0</v>
      </c>
      <c r="C12590" t="s">
        <v>13021</v>
      </c>
      <c r="D12590" t="s">
        <v>13022</v>
      </c>
      <c r="E12590" s="32">
        <f t="shared" si="588"/>
        <v>45691</v>
      </c>
      <c r="F12590" s="51">
        <f t="shared" si="589"/>
        <v>6.25E-2</v>
      </c>
      <c r="G12590" s="33">
        <f t="shared" si="590"/>
        <v>45691.0625</v>
      </c>
    </row>
    <row r="12591" spans="1:7" x14ac:dyDescent="0.45">
      <c r="A12591">
        <v>0</v>
      </c>
      <c r="B12591">
        <v>0</v>
      </c>
      <c r="C12591" t="s">
        <v>13022</v>
      </c>
      <c r="D12591" t="s">
        <v>13023</v>
      </c>
      <c r="E12591" s="32">
        <f t="shared" si="588"/>
        <v>45691</v>
      </c>
      <c r="F12591" s="51">
        <f t="shared" si="589"/>
        <v>8.3333333333333329E-2</v>
      </c>
      <c r="G12591" s="33">
        <f t="shared" si="590"/>
        <v>45691.083333333336</v>
      </c>
    </row>
    <row r="12592" spans="1:7" x14ac:dyDescent="0.45">
      <c r="A12592">
        <v>0</v>
      </c>
      <c r="B12592">
        <v>0</v>
      </c>
      <c r="C12592" t="s">
        <v>13023</v>
      </c>
      <c r="D12592" t="s">
        <v>13024</v>
      </c>
      <c r="E12592" s="32">
        <f t="shared" si="588"/>
        <v>45691</v>
      </c>
      <c r="F12592" s="51">
        <f t="shared" si="589"/>
        <v>0.10416666666666667</v>
      </c>
      <c r="G12592" s="33">
        <f t="shared" si="590"/>
        <v>45691.104166666664</v>
      </c>
    </row>
    <row r="12593" spans="1:7" x14ac:dyDescent="0.45">
      <c r="A12593">
        <v>0</v>
      </c>
      <c r="B12593">
        <v>0</v>
      </c>
      <c r="C12593" t="s">
        <v>13024</v>
      </c>
      <c r="D12593" t="s">
        <v>13025</v>
      </c>
      <c r="E12593" s="32">
        <f t="shared" si="588"/>
        <v>45691</v>
      </c>
      <c r="F12593" s="51">
        <f t="shared" si="589"/>
        <v>0.125</v>
      </c>
      <c r="G12593" s="33">
        <f t="shared" si="590"/>
        <v>45691.125</v>
      </c>
    </row>
    <row r="12594" spans="1:7" x14ac:dyDescent="0.45">
      <c r="A12594">
        <v>0</v>
      </c>
      <c r="B12594">
        <v>0</v>
      </c>
      <c r="C12594" t="s">
        <v>13025</v>
      </c>
      <c r="D12594" t="s">
        <v>13026</v>
      </c>
      <c r="E12594" s="32">
        <f t="shared" si="588"/>
        <v>45691</v>
      </c>
      <c r="F12594" s="51">
        <f t="shared" si="589"/>
        <v>0.14583333333333334</v>
      </c>
      <c r="G12594" s="33">
        <f t="shared" si="590"/>
        <v>45691.145833333336</v>
      </c>
    </row>
    <row r="12595" spans="1:7" x14ac:dyDescent="0.45">
      <c r="A12595">
        <v>0</v>
      </c>
      <c r="B12595">
        <v>0</v>
      </c>
      <c r="C12595" t="s">
        <v>13026</v>
      </c>
      <c r="D12595" t="s">
        <v>13027</v>
      </c>
      <c r="E12595" s="32">
        <f t="shared" si="588"/>
        <v>45691</v>
      </c>
      <c r="F12595" s="51">
        <f t="shared" si="589"/>
        <v>0.16666666666666666</v>
      </c>
      <c r="G12595" s="33">
        <f t="shared" si="590"/>
        <v>45691.166666666664</v>
      </c>
    </row>
    <row r="12596" spans="1:7" x14ac:dyDescent="0.45">
      <c r="A12596">
        <v>0</v>
      </c>
      <c r="B12596">
        <v>0</v>
      </c>
      <c r="C12596" t="s">
        <v>13027</v>
      </c>
      <c r="D12596" t="s">
        <v>13028</v>
      </c>
      <c r="E12596" s="32">
        <f t="shared" si="588"/>
        <v>45691</v>
      </c>
      <c r="F12596" s="51">
        <f t="shared" si="589"/>
        <v>0.1875</v>
      </c>
      <c r="G12596" s="33">
        <f t="shared" si="590"/>
        <v>45691.1875</v>
      </c>
    </row>
    <row r="12597" spans="1:7" x14ac:dyDescent="0.45">
      <c r="A12597">
        <v>0</v>
      </c>
      <c r="B12597">
        <v>0</v>
      </c>
      <c r="C12597" t="s">
        <v>13028</v>
      </c>
      <c r="D12597" t="s">
        <v>13029</v>
      </c>
      <c r="E12597" s="32">
        <f t="shared" si="588"/>
        <v>45691</v>
      </c>
      <c r="F12597" s="51">
        <f t="shared" si="589"/>
        <v>0.20833333333333334</v>
      </c>
      <c r="G12597" s="33">
        <f t="shared" si="590"/>
        <v>45691.208333333336</v>
      </c>
    </row>
    <row r="12598" spans="1:7" x14ac:dyDescent="0.45">
      <c r="A12598">
        <v>0</v>
      </c>
      <c r="B12598">
        <v>0</v>
      </c>
      <c r="C12598" t="s">
        <v>13029</v>
      </c>
      <c r="D12598" t="s">
        <v>13030</v>
      </c>
      <c r="E12598" s="32">
        <f t="shared" si="588"/>
        <v>45691</v>
      </c>
      <c r="F12598" s="51">
        <f t="shared" si="589"/>
        <v>0.22916666666666666</v>
      </c>
      <c r="G12598" s="33">
        <f t="shared" si="590"/>
        <v>45691.229166666664</v>
      </c>
    </row>
    <row r="12599" spans="1:7" x14ac:dyDescent="0.45">
      <c r="A12599">
        <v>2.9847000000000001</v>
      </c>
      <c r="B12599">
        <v>17.809999999999999</v>
      </c>
      <c r="C12599" t="s">
        <v>13030</v>
      </c>
      <c r="D12599" t="s">
        <v>13031</v>
      </c>
      <c r="E12599" s="32">
        <f t="shared" si="588"/>
        <v>45691</v>
      </c>
      <c r="F12599" s="51">
        <f t="shared" si="589"/>
        <v>0.25</v>
      </c>
      <c r="G12599" s="33">
        <f t="shared" si="590"/>
        <v>45691.25</v>
      </c>
    </row>
    <row r="12600" spans="1:7" x14ac:dyDescent="0.45">
      <c r="A12600">
        <v>3.2202999999999999</v>
      </c>
      <c r="B12600">
        <v>19.21</v>
      </c>
      <c r="C12600" t="s">
        <v>13031</v>
      </c>
      <c r="D12600" t="s">
        <v>13032</v>
      </c>
      <c r="E12600" s="32">
        <f t="shared" si="588"/>
        <v>45691</v>
      </c>
      <c r="F12600" s="51">
        <f t="shared" si="589"/>
        <v>0.27083333333333331</v>
      </c>
      <c r="G12600" s="33">
        <f t="shared" si="590"/>
        <v>45691.270833333336</v>
      </c>
    </row>
    <row r="12601" spans="1:7" x14ac:dyDescent="0.45">
      <c r="A12601">
        <v>0</v>
      </c>
      <c r="B12601">
        <v>0</v>
      </c>
      <c r="C12601" t="s">
        <v>13032</v>
      </c>
      <c r="D12601" t="s">
        <v>13033</v>
      </c>
      <c r="E12601" s="32">
        <f t="shared" si="588"/>
        <v>45691</v>
      </c>
      <c r="F12601" s="51">
        <f t="shared" si="589"/>
        <v>0.29166666666666669</v>
      </c>
      <c r="G12601" s="33">
        <f t="shared" si="590"/>
        <v>45691.291666666664</v>
      </c>
    </row>
    <row r="12602" spans="1:7" x14ac:dyDescent="0.45">
      <c r="A12602">
        <v>0</v>
      </c>
      <c r="B12602">
        <v>0</v>
      </c>
      <c r="C12602" t="s">
        <v>13033</v>
      </c>
      <c r="D12602" t="s">
        <v>13034</v>
      </c>
      <c r="E12602" s="32">
        <f t="shared" si="588"/>
        <v>45691</v>
      </c>
      <c r="F12602" s="51">
        <f t="shared" si="589"/>
        <v>0.3125</v>
      </c>
      <c r="G12602" s="33">
        <f t="shared" si="590"/>
        <v>45691.3125</v>
      </c>
    </row>
    <row r="12603" spans="1:7" x14ac:dyDescent="0.45">
      <c r="A12603">
        <v>0</v>
      </c>
      <c r="B12603">
        <v>0</v>
      </c>
      <c r="C12603" t="s">
        <v>13034</v>
      </c>
      <c r="D12603" t="s">
        <v>13035</v>
      </c>
      <c r="E12603" s="32">
        <f t="shared" si="588"/>
        <v>45691</v>
      </c>
      <c r="F12603" s="51">
        <f t="shared" si="589"/>
        <v>0.33333333333333331</v>
      </c>
      <c r="G12603" s="33">
        <f t="shared" si="590"/>
        <v>45691.333333333336</v>
      </c>
    </row>
    <row r="12604" spans="1:7" x14ac:dyDescent="0.45">
      <c r="A12604">
        <v>0</v>
      </c>
      <c r="B12604">
        <v>0</v>
      </c>
      <c r="C12604" t="s">
        <v>13035</v>
      </c>
      <c r="D12604" t="s">
        <v>13036</v>
      </c>
      <c r="E12604" s="32">
        <f t="shared" si="588"/>
        <v>45691</v>
      </c>
      <c r="F12604" s="51">
        <f t="shared" si="589"/>
        <v>0.35416666666666669</v>
      </c>
      <c r="G12604" s="33">
        <f t="shared" si="590"/>
        <v>45691.354166666664</v>
      </c>
    </row>
    <row r="12605" spans="1:7" x14ac:dyDescent="0.45">
      <c r="A12605">
        <v>0</v>
      </c>
      <c r="B12605">
        <v>0</v>
      </c>
      <c r="C12605" t="s">
        <v>13036</v>
      </c>
      <c r="D12605" t="s">
        <v>13037</v>
      </c>
      <c r="E12605" s="32">
        <f t="shared" si="588"/>
        <v>45691</v>
      </c>
      <c r="F12605" s="51">
        <f t="shared" si="589"/>
        <v>0.375</v>
      </c>
      <c r="G12605" s="33">
        <f t="shared" si="590"/>
        <v>45691.375</v>
      </c>
    </row>
    <row r="12606" spans="1:7" x14ac:dyDescent="0.45">
      <c r="A12606">
        <v>0</v>
      </c>
      <c r="B12606">
        <v>0</v>
      </c>
      <c r="C12606" t="s">
        <v>13037</v>
      </c>
      <c r="D12606" t="s">
        <v>13038</v>
      </c>
      <c r="E12606" s="32">
        <f t="shared" si="588"/>
        <v>45691</v>
      </c>
      <c r="F12606" s="51">
        <f t="shared" si="589"/>
        <v>0.39583333333333331</v>
      </c>
      <c r="G12606" s="33">
        <f t="shared" si="590"/>
        <v>45691.395833333336</v>
      </c>
    </row>
    <row r="12607" spans="1:7" x14ac:dyDescent="0.45">
      <c r="A12607">
        <v>0</v>
      </c>
      <c r="B12607">
        <v>0</v>
      </c>
      <c r="C12607" t="s">
        <v>13038</v>
      </c>
      <c r="D12607" t="s">
        <v>13039</v>
      </c>
      <c r="E12607" s="32">
        <f t="shared" si="588"/>
        <v>45691</v>
      </c>
      <c r="F12607" s="51">
        <f t="shared" si="589"/>
        <v>0.41666666666666669</v>
      </c>
      <c r="G12607" s="33">
        <f t="shared" si="590"/>
        <v>45691.416666666664</v>
      </c>
    </row>
    <row r="12608" spans="1:7" x14ac:dyDescent="0.45">
      <c r="A12608">
        <v>0</v>
      </c>
      <c r="B12608">
        <v>0</v>
      </c>
      <c r="C12608" t="s">
        <v>13039</v>
      </c>
      <c r="D12608" t="s">
        <v>13040</v>
      </c>
      <c r="E12608" s="32">
        <f t="shared" si="588"/>
        <v>45691</v>
      </c>
      <c r="F12608" s="51">
        <f t="shared" si="589"/>
        <v>0.4375</v>
      </c>
      <c r="G12608" s="33">
        <f t="shared" si="590"/>
        <v>45691.4375</v>
      </c>
    </row>
    <row r="12609" spans="1:7" x14ac:dyDescent="0.45">
      <c r="A12609">
        <v>0.35909999999999997</v>
      </c>
      <c r="B12609">
        <v>2.14</v>
      </c>
      <c r="C12609" t="s">
        <v>13040</v>
      </c>
      <c r="D12609" t="s">
        <v>13041</v>
      </c>
      <c r="E12609" s="32">
        <f t="shared" si="588"/>
        <v>45691</v>
      </c>
      <c r="F12609" s="51">
        <f t="shared" si="589"/>
        <v>0.45833333333333331</v>
      </c>
      <c r="G12609" s="33">
        <f t="shared" si="590"/>
        <v>45691.458333333336</v>
      </c>
    </row>
    <row r="12610" spans="1:7" x14ac:dyDescent="0.45">
      <c r="A12610">
        <v>0</v>
      </c>
      <c r="B12610">
        <v>0</v>
      </c>
      <c r="C12610" t="s">
        <v>13041</v>
      </c>
      <c r="D12610" t="s">
        <v>13042</v>
      </c>
      <c r="E12610" s="32">
        <f t="shared" si="588"/>
        <v>45691</v>
      </c>
      <c r="F12610" s="51">
        <f t="shared" si="589"/>
        <v>0.47916666666666669</v>
      </c>
      <c r="G12610" s="33">
        <f t="shared" si="590"/>
        <v>45691.479166666664</v>
      </c>
    </row>
    <row r="12611" spans="1:7" x14ac:dyDescent="0.45">
      <c r="A12611">
        <v>0</v>
      </c>
      <c r="B12611">
        <v>0</v>
      </c>
      <c r="C12611" t="s">
        <v>13042</v>
      </c>
      <c r="D12611" t="s">
        <v>13043</v>
      </c>
      <c r="E12611" s="32">
        <f t="shared" si="588"/>
        <v>45691</v>
      </c>
      <c r="F12611" s="51">
        <f t="shared" si="589"/>
        <v>0.5</v>
      </c>
      <c r="G12611" s="33">
        <f t="shared" si="590"/>
        <v>45691.5</v>
      </c>
    </row>
    <row r="12612" spans="1:7" x14ac:dyDescent="0.45">
      <c r="A12612">
        <v>0.40389999999999998</v>
      </c>
      <c r="B12612">
        <v>2.41</v>
      </c>
      <c r="C12612" t="s">
        <v>13043</v>
      </c>
      <c r="D12612" t="s">
        <v>13044</v>
      </c>
      <c r="E12612" s="32">
        <f t="shared" ref="E12612:E12675" si="591">DATE(MID(C12612,2,4),MID(C12612,7,2),MID(C12612,10,2))</f>
        <v>45691</v>
      </c>
      <c r="F12612" s="51">
        <f t="shared" ref="F12612:F12675" si="592">TIME(MID(C12612,13,2),MID(C12612,16,2),0)</f>
        <v>0.52083333333333337</v>
      </c>
      <c r="G12612" s="33">
        <f t="shared" ref="G12612:G12675" si="593">E12612+F12612</f>
        <v>45691.520833333336</v>
      </c>
    </row>
    <row r="12613" spans="1:7" x14ac:dyDescent="0.45">
      <c r="A12613">
        <v>5.1277999999999997</v>
      </c>
      <c r="B12613">
        <v>30.59</v>
      </c>
      <c r="C12613" t="s">
        <v>13044</v>
      </c>
      <c r="D12613" t="s">
        <v>13045</v>
      </c>
      <c r="E12613" s="32">
        <f t="shared" si="591"/>
        <v>45691</v>
      </c>
      <c r="F12613" s="51">
        <f t="shared" si="592"/>
        <v>0.54166666666666663</v>
      </c>
      <c r="G12613" s="33">
        <f t="shared" si="593"/>
        <v>45691.541666666664</v>
      </c>
    </row>
    <row r="12614" spans="1:7" x14ac:dyDescent="0.45">
      <c r="A12614">
        <v>0.1346</v>
      </c>
      <c r="B12614">
        <v>0.8</v>
      </c>
      <c r="C12614" t="s">
        <v>13045</v>
      </c>
      <c r="D12614" t="s">
        <v>13046</v>
      </c>
      <c r="E12614" s="32">
        <f t="shared" si="591"/>
        <v>45691</v>
      </c>
      <c r="F12614" s="51">
        <f t="shared" si="592"/>
        <v>0.5625</v>
      </c>
      <c r="G12614" s="33">
        <f t="shared" si="593"/>
        <v>45691.5625</v>
      </c>
    </row>
    <row r="12615" spans="1:7" x14ac:dyDescent="0.45">
      <c r="A12615">
        <v>0.57230000000000003</v>
      </c>
      <c r="B12615">
        <v>3.41</v>
      </c>
      <c r="C12615" t="s">
        <v>13046</v>
      </c>
      <c r="D12615" t="s">
        <v>13047</v>
      </c>
      <c r="E12615" s="32">
        <f t="shared" si="591"/>
        <v>45691</v>
      </c>
      <c r="F12615" s="51">
        <f t="shared" si="592"/>
        <v>0.58333333333333337</v>
      </c>
      <c r="G12615" s="33">
        <f t="shared" si="593"/>
        <v>45691.583333333336</v>
      </c>
    </row>
    <row r="12616" spans="1:7" x14ac:dyDescent="0.45">
      <c r="A12616">
        <v>1.0435000000000001</v>
      </c>
      <c r="B12616">
        <v>6.23</v>
      </c>
      <c r="C12616" t="s">
        <v>13047</v>
      </c>
      <c r="D12616" t="s">
        <v>13048</v>
      </c>
      <c r="E12616" s="32">
        <f t="shared" si="591"/>
        <v>45691</v>
      </c>
      <c r="F12616" s="51">
        <f t="shared" si="592"/>
        <v>0.60416666666666663</v>
      </c>
      <c r="G12616" s="33">
        <f t="shared" si="593"/>
        <v>45691.604166666664</v>
      </c>
    </row>
    <row r="12617" spans="1:7" x14ac:dyDescent="0.45">
      <c r="A12617">
        <v>0.2581</v>
      </c>
      <c r="B12617">
        <v>1.54</v>
      </c>
      <c r="C12617" t="s">
        <v>13048</v>
      </c>
      <c r="D12617" t="s">
        <v>13049</v>
      </c>
      <c r="E12617" s="32">
        <f t="shared" si="591"/>
        <v>45691</v>
      </c>
      <c r="F12617" s="51">
        <f t="shared" si="592"/>
        <v>0.625</v>
      </c>
      <c r="G12617" s="33">
        <f t="shared" si="593"/>
        <v>45691.625</v>
      </c>
    </row>
    <row r="12618" spans="1:7" x14ac:dyDescent="0.45">
      <c r="A12618">
        <v>0.92010000000000003</v>
      </c>
      <c r="B12618">
        <v>5.49</v>
      </c>
      <c r="C12618" t="s">
        <v>13049</v>
      </c>
      <c r="D12618" t="s">
        <v>13050</v>
      </c>
      <c r="E12618" s="32">
        <f t="shared" si="591"/>
        <v>45691</v>
      </c>
      <c r="F12618" s="51">
        <f t="shared" si="592"/>
        <v>0.64583333333333337</v>
      </c>
      <c r="G12618" s="33">
        <f t="shared" si="593"/>
        <v>45691.645833333336</v>
      </c>
    </row>
    <row r="12619" spans="1:7" x14ac:dyDescent="0.45">
      <c r="A12619">
        <v>0.1346</v>
      </c>
      <c r="B12619">
        <v>0.8</v>
      </c>
      <c r="C12619" t="s">
        <v>13050</v>
      </c>
      <c r="D12619" t="s">
        <v>13051</v>
      </c>
      <c r="E12619" s="32">
        <f t="shared" si="591"/>
        <v>45691</v>
      </c>
      <c r="F12619" s="51">
        <f t="shared" si="592"/>
        <v>0.66666666666666663</v>
      </c>
      <c r="G12619" s="33">
        <f t="shared" si="593"/>
        <v>45691.666666666664</v>
      </c>
    </row>
    <row r="12620" spans="1:7" x14ac:dyDescent="0.45">
      <c r="A12620">
        <v>0.33660000000000001</v>
      </c>
      <c r="B12620">
        <v>2.0099999999999998</v>
      </c>
      <c r="C12620" t="s">
        <v>13051</v>
      </c>
      <c r="D12620" t="s">
        <v>13052</v>
      </c>
      <c r="E12620" s="32">
        <f t="shared" si="591"/>
        <v>45691</v>
      </c>
      <c r="F12620" s="51">
        <f t="shared" si="592"/>
        <v>0.6875</v>
      </c>
      <c r="G12620" s="33">
        <f t="shared" si="593"/>
        <v>45691.6875</v>
      </c>
    </row>
    <row r="12621" spans="1:7" x14ac:dyDescent="0.45">
      <c r="A12621">
        <v>0.38150000000000001</v>
      </c>
      <c r="B12621">
        <v>2.2799999999999998</v>
      </c>
      <c r="C12621" t="s">
        <v>13052</v>
      </c>
      <c r="D12621" t="s">
        <v>13053</v>
      </c>
      <c r="E12621" s="32">
        <f t="shared" si="591"/>
        <v>45691</v>
      </c>
      <c r="F12621" s="51">
        <f t="shared" si="592"/>
        <v>0.70833333333333337</v>
      </c>
      <c r="G12621" s="33">
        <f t="shared" si="593"/>
        <v>45691.708333333336</v>
      </c>
    </row>
    <row r="12622" spans="1:7" x14ac:dyDescent="0.45">
      <c r="A12622">
        <v>0.80789999999999995</v>
      </c>
      <c r="B12622">
        <v>4.82</v>
      </c>
      <c r="C12622" t="s">
        <v>13053</v>
      </c>
      <c r="D12622" t="s">
        <v>13054</v>
      </c>
      <c r="E12622" s="32">
        <f t="shared" si="591"/>
        <v>45691</v>
      </c>
      <c r="F12622" s="51">
        <f t="shared" si="592"/>
        <v>0.72916666666666663</v>
      </c>
      <c r="G12622" s="33">
        <f t="shared" si="593"/>
        <v>45691.729166666664</v>
      </c>
    </row>
    <row r="12623" spans="1:7" x14ac:dyDescent="0.45">
      <c r="A12623">
        <v>0.54979999999999996</v>
      </c>
      <c r="B12623">
        <v>3.28</v>
      </c>
      <c r="C12623" t="s">
        <v>13054</v>
      </c>
      <c r="D12623" t="s">
        <v>13055</v>
      </c>
      <c r="E12623" s="32">
        <f t="shared" si="591"/>
        <v>45691</v>
      </c>
      <c r="F12623" s="51">
        <f t="shared" si="592"/>
        <v>0.75</v>
      </c>
      <c r="G12623" s="33">
        <f t="shared" si="593"/>
        <v>45691.75</v>
      </c>
    </row>
    <row r="12624" spans="1:7" x14ac:dyDescent="0.45">
      <c r="A12624">
        <v>0.87519999999999998</v>
      </c>
      <c r="B12624">
        <v>5.22</v>
      </c>
      <c r="C12624" t="s">
        <v>13055</v>
      </c>
      <c r="D12624" t="s">
        <v>13056</v>
      </c>
      <c r="E12624" s="32">
        <f t="shared" si="591"/>
        <v>45691</v>
      </c>
      <c r="F12624" s="51">
        <f t="shared" si="592"/>
        <v>0.77083333333333337</v>
      </c>
      <c r="G12624" s="33">
        <f t="shared" si="593"/>
        <v>45691.770833333336</v>
      </c>
    </row>
    <row r="12625" spans="1:7" x14ac:dyDescent="0.45">
      <c r="A12625">
        <v>2.3675999999999999</v>
      </c>
      <c r="B12625">
        <v>14.12</v>
      </c>
      <c r="C12625" t="s">
        <v>13056</v>
      </c>
      <c r="D12625" t="s">
        <v>13057</v>
      </c>
      <c r="E12625" s="32">
        <f t="shared" si="591"/>
        <v>45691</v>
      </c>
      <c r="F12625" s="51">
        <f t="shared" si="592"/>
        <v>0.79166666666666663</v>
      </c>
      <c r="G12625" s="33">
        <f t="shared" si="593"/>
        <v>45691.791666666664</v>
      </c>
    </row>
    <row r="12626" spans="1:7" x14ac:dyDescent="0.45">
      <c r="A12626">
        <v>3.8149999999999999</v>
      </c>
      <c r="B12626">
        <v>22.76</v>
      </c>
      <c r="C12626" t="s">
        <v>13057</v>
      </c>
      <c r="D12626" t="s">
        <v>13058</v>
      </c>
      <c r="E12626" s="32">
        <f t="shared" si="591"/>
        <v>45691</v>
      </c>
      <c r="F12626" s="51">
        <f t="shared" si="592"/>
        <v>0.8125</v>
      </c>
      <c r="G12626" s="33">
        <f t="shared" si="593"/>
        <v>45691.8125</v>
      </c>
    </row>
    <row r="12627" spans="1:7" x14ac:dyDescent="0.45">
      <c r="A12627">
        <v>0.59470000000000001</v>
      </c>
      <c r="B12627">
        <v>3.55</v>
      </c>
      <c r="C12627" t="s">
        <v>13058</v>
      </c>
      <c r="D12627" t="s">
        <v>13059</v>
      </c>
      <c r="E12627" s="32">
        <f t="shared" si="591"/>
        <v>45691</v>
      </c>
      <c r="F12627" s="51">
        <f t="shared" si="592"/>
        <v>0.83333333333333337</v>
      </c>
      <c r="G12627" s="33">
        <f t="shared" si="593"/>
        <v>45691.833333333336</v>
      </c>
    </row>
    <row r="12628" spans="1:7" x14ac:dyDescent="0.45">
      <c r="A12628">
        <v>0.75180000000000002</v>
      </c>
      <c r="B12628">
        <v>4.49</v>
      </c>
      <c r="C12628" t="s">
        <v>13059</v>
      </c>
      <c r="D12628" t="s">
        <v>13060</v>
      </c>
      <c r="E12628" s="32">
        <f t="shared" si="591"/>
        <v>45691</v>
      </c>
      <c r="F12628" s="51">
        <f t="shared" si="592"/>
        <v>0.85416666666666663</v>
      </c>
      <c r="G12628" s="33">
        <f t="shared" si="593"/>
        <v>45691.854166666664</v>
      </c>
    </row>
    <row r="12629" spans="1:7" x14ac:dyDescent="0.45">
      <c r="A12629">
        <v>1.2343</v>
      </c>
      <c r="B12629">
        <v>7.36</v>
      </c>
      <c r="C12629" t="s">
        <v>13060</v>
      </c>
      <c r="D12629" t="s">
        <v>13061</v>
      </c>
      <c r="E12629" s="32">
        <f t="shared" si="591"/>
        <v>45691</v>
      </c>
      <c r="F12629" s="51">
        <f t="shared" si="592"/>
        <v>0.875</v>
      </c>
      <c r="G12629" s="33">
        <f t="shared" si="593"/>
        <v>45691.875</v>
      </c>
    </row>
    <row r="12630" spans="1:7" x14ac:dyDescent="0.45">
      <c r="A12630">
        <v>1.9636</v>
      </c>
      <c r="B12630">
        <v>11.71</v>
      </c>
      <c r="C12630" t="s">
        <v>13061</v>
      </c>
      <c r="D12630" t="s">
        <v>13062</v>
      </c>
      <c r="E12630" s="32">
        <f t="shared" si="591"/>
        <v>45691</v>
      </c>
      <c r="F12630" s="51">
        <f t="shared" si="592"/>
        <v>0.89583333333333337</v>
      </c>
      <c r="G12630" s="33">
        <f t="shared" si="593"/>
        <v>45691.895833333336</v>
      </c>
    </row>
    <row r="12631" spans="1:7" x14ac:dyDescent="0.45">
      <c r="A12631">
        <v>1.6831</v>
      </c>
      <c r="B12631">
        <v>10.039999999999999</v>
      </c>
      <c r="C12631" t="s">
        <v>13062</v>
      </c>
      <c r="D12631" t="s">
        <v>13063</v>
      </c>
      <c r="E12631" s="32">
        <f t="shared" si="591"/>
        <v>45691</v>
      </c>
      <c r="F12631" s="51">
        <f t="shared" si="592"/>
        <v>0.91666666666666663</v>
      </c>
      <c r="G12631" s="33">
        <f t="shared" si="593"/>
        <v>45691.916666666664</v>
      </c>
    </row>
    <row r="12632" spans="1:7" x14ac:dyDescent="0.45">
      <c r="A12632">
        <v>1.7168000000000001</v>
      </c>
      <c r="B12632">
        <v>10.24</v>
      </c>
      <c r="C12632" t="s">
        <v>13063</v>
      </c>
      <c r="D12632" t="s">
        <v>13064</v>
      </c>
      <c r="E12632" s="32">
        <f t="shared" si="591"/>
        <v>45691</v>
      </c>
      <c r="F12632" s="51">
        <f t="shared" si="592"/>
        <v>0.9375</v>
      </c>
      <c r="G12632" s="33">
        <f t="shared" si="593"/>
        <v>45691.9375</v>
      </c>
    </row>
    <row r="12633" spans="1:7" x14ac:dyDescent="0.45">
      <c r="A12633">
        <v>0.4264</v>
      </c>
      <c r="B12633">
        <v>2.54</v>
      </c>
      <c r="C12633" t="s">
        <v>13064</v>
      </c>
      <c r="D12633" t="s">
        <v>13065</v>
      </c>
      <c r="E12633" s="32">
        <f t="shared" si="591"/>
        <v>45691</v>
      </c>
      <c r="F12633" s="51">
        <f t="shared" si="592"/>
        <v>0.95833333333333337</v>
      </c>
      <c r="G12633" s="33">
        <f t="shared" si="593"/>
        <v>45691.958333333336</v>
      </c>
    </row>
    <row r="12634" spans="1:7" x14ac:dyDescent="0.45">
      <c r="A12634">
        <v>2.24E-2</v>
      </c>
      <c r="B12634">
        <v>0.13</v>
      </c>
      <c r="C12634" t="s">
        <v>13065</v>
      </c>
      <c r="D12634" t="s">
        <v>13066</v>
      </c>
      <c r="E12634" s="32">
        <f t="shared" si="591"/>
        <v>45691</v>
      </c>
      <c r="F12634" s="51">
        <f t="shared" si="592"/>
        <v>0.97916666666666663</v>
      </c>
      <c r="G12634" s="33">
        <f t="shared" si="593"/>
        <v>45691.979166666664</v>
      </c>
    </row>
    <row r="12635" spans="1:7" x14ac:dyDescent="0.45">
      <c r="A12635">
        <v>0</v>
      </c>
      <c r="B12635">
        <v>0</v>
      </c>
      <c r="C12635" t="s">
        <v>13066</v>
      </c>
      <c r="D12635" t="s">
        <v>13067</v>
      </c>
      <c r="E12635" s="32">
        <f t="shared" si="591"/>
        <v>45692</v>
      </c>
      <c r="F12635" s="51">
        <f t="shared" si="592"/>
        <v>0</v>
      </c>
      <c r="G12635" s="33">
        <f t="shared" si="593"/>
        <v>45692</v>
      </c>
    </row>
    <row r="12636" spans="1:7" x14ac:dyDescent="0.45">
      <c r="A12636">
        <v>0</v>
      </c>
      <c r="B12636">
        <v>0</v>
      </c>
      <c r="C12636" t="s">
        <v>13067</v>
      </c>
      <c r="D12636" t="s">
        <v>13068</v>
      </c>
      <c r="E12636" s="32">
        <f t="shared" si="591"/>
        <v>45692</v>
      </c>
      <c r="F12636" s="51">
        <f t="shared" si="592"/>
        <v>2.0833333333333332E-2</v>
      </c>
      <c r="G12636" s="33">
        <f t="shared" si="593"/>
        <v>45692.020833333336</v>
      </c>
    </row>
    <row r="12637" spans="1:7" x14ac:dyDescent="0.45">
      <c r="A12637">
        <v>0</v>
      </c>
      <c r="B12637">
        <v>0</v>
      </c>
      <c r="C12637" t="s">
        <v>13068</v>
      </c>
      <c r="D12637" t="s">
        <v>13069</v>
      </c>
      <c r="E12637" s="32">
        <f t="shared" si="591"/>
        <v>45692</v>
      </c>
      <c r="F12637" s="51">
        <f t="shared" si="592"/>
        <v>4.1666666666666664E-2</v>
      </c>
      <c r="G12637" s="33">
        <f t="shared" si="593"/>
        <v>45692.041666666664</v>
      </c>
    </row>
    <row r="12638" spans="1:7" x14ac:dyDescent="0.45">
      <c r="A12638">
        <v>0</v>
      </c>
      <c r="B12638">
        <v>0</v>
      </c>
      <c r="C12638" t="s">
        <v>13069</v>
      </c>
      <c r="D12638" t="s">
        <v>13070</v>
      </c>
      <c r="E12638" s="32">
        <f t="shared" si="591"/>
        <v>45692</v>
      </c>
      <c r="F12638" s="51">
        <f t="shared" si="592"/>
        <v>6.25E-2</v>
      </c>
      <c r="G12638" s="33">
        <f t="shared" si="593"/>
        <v>45692.0625</v>
      </c>
    </row>
    <row r="12639" spans="1:7" x14ac:dyDescent="0.45">
      <c r="A12639">
        <v>0</v>
      </c>
      <c r="B12639">
        <v>0</v>
      </c>
      <c r="C12639" t="s">
        <v>13070</v>
      </c>
      <c r="D12639" t="s">
        <v>13071</v>
      </c>
      <c r="E12639" s="32">
        <f t="shared" si="591"/>
        <v>45692</v>
      </c>
      <c r="F12639" s="51">
        <f t="shared" si="592"/>
        <v>8.3333333333333329E-2</v>
      </c>
      <c r="G12639" s="33">
        <f t="shared" si="593"/>
        <v>45692.083333333336</v>
      </c>
    </row>
    <row r="12640" spans="1:7" x14ac:dyDescent="0.45">
      <c r="A12640">
        <v>0</v>
      </c>
      <c r="B12640">
        <v>0</v>
      </c>
      <c r="C12640" t="s">
        <v>13071</v>
      </c>
      <c r="D12640" t="s">
        <v>13072</v>
      </c>
      <c r="E12640" s="32">
        <f t="shared" si="591"/>
        <v>45692</v>
      </c>
      <c r="F12640" s="51">
        <f t="shared" si="592"/>
        <v>0.10416666666666667</v>
      </c>
      <c r="G12640" s="33">
        <f t="shared" si="593"/>
        <v>45692.104166666664</v>
      </c>
    </row>
    <row r="12641" spans="1:7" x14ac:dyDescent="0.45">
      <c r="A12641">
        <v>0</v>
      </c>
      <c r="B12641">
        <v>0</v>
      </c>
      <c r="C12641" t="s">
        <v>13072</v>
      </c>
      <c r="D12641" t="s">
        <v>13073</v>
      </c>
      <c r="E12641" s="32">
        <f t="shared" si="591"/>
        <v>45692</v>
      </c>
      <c r="F12641" s="51">
        <f t="shared" si="592"/>
        <v>0.125</v>
      </c>
      <c r="G12641" s="33">
        <f t="shared" si="593"/>
        <v>45692.125</v>
      </c>
    </row>
    <row r="12642" spans="1:7" x14ac:dyDescent="0.45">
      <c r="A12642">
        <v>0</v>
      </c>
      <c r="B12642">
        <v>0</v>
      </c>
      <c r="C12642" t="s">
        <v>13073</v>
      </c>
      <c r="D12642" t="s">
        <v>13074</v>
      </c>
      <c r="E12642" s="32">
        <f t="shared" si="591"/>
        <v>45692</v>
      </c>
      <c r="F12642" s="51">
        <f t="shared" si="592"/>
        <v>0.14583333333333334</v>
      </c>
      <c r="G12642" s="33">
        <f t="shared" si="593"/>
        <v>45692.145833333336</v>
      </c>
    </row>
    <row r="12643" spans="1:7" x14ac:dyDescent="0.45">
      <c r="A12643">
        <v>0</v>
      </c>
      <c r="B12643">
        <v>0</v>
      </c>
      <c r="C12643" t="s">
        <v>13074</v>
      </c>
      <c r="D12643" t="s">
        <v>13075</v>
      </c>
      <c r="E12643" s="32">
        <f t="shared" si="591"/>
        <v>45692</v>
      </c>
      <c r="F12643" s="51">
        <f t="shared" si="592"/>
        <v>0.16666666666666666</v>
      </c>
      <c r="G12643" s="33">
        <f t="shared" si="593"/>
        <v>45692.166666666664</v>
      </c>
    </row>
    <row r="12644" spans="1:7" x14ac:dyDescent="0.45">
      <c r="A12644">
        <v>0</v>
      </c>
      <c r="B12644">
        <v>0</v>
      </c>
      <c r="C12644" t="s">
        <v>13075</v>
      </c>
      <c r="D12644" t="s">
        <v>13076</v>
      </c>
      <c r="E12644" s="32">
        <f t="shared" si="591"/>
        <v>45692</v>
      </c>
      <c r="F12644" s="51">
        <f t="shared" si="592"/>
        <v>0.1875</v>
      </c>
      <c r="G12644" s="33">
        <f t="shared" si="593"/>
        <v>45692.1875</v>
      </c>
    </row>
    <row r="12645" spans="1:7" x14ac:dyDescent="0.45">
      <c r="A12645">
        <v>0</v>
      </c>
      <c r="B12645">
        <v>0</v>
      </c>
      <c r="C12645" t="s">
        <v>13076</v>
      </c>
      <c r="D12645" t="s">
        <v>13077</v>
      </c>
      <c r="E12645" s="32">
        <f t="shared" si="591"/>
        <v>45692</v>
      </c>
      <c r="F12645" s="51">
        <f t="shared" si="592"/>
        <v>0.20833333333333334</v>
      </c>
      <c r="G12645" s="33">
        <f t="shared" si="593"/>
        <v>45692.208333333336</v>
      </c>
    </row>
    <row r="12646" spans="1:7" x14ac:dyDescent="0.45">
      <c r="A12646">
        <v>0</v>
      </c>
      <c r="B12646">
        <v>0</v>
      </c>
      <c r="C12646" t="s">
        <v>13077</v>
      </c>
      <c r="D12646" t="s">
        <v>13078</v>
      </c>
      <c r="E12646" s="32">
        <f t="shared" si="591"/>
        <v>45692</v>
      </c>
      <c r="F12646" s="51">
        <f t="shared" si="592"/>
        <v>0.22916666666666666</v>
      </c>
      <c r="G12646" s="33">
        <f t="shared" si="593"/>
        <v>45692.229166666664</v>
      </c>
    </row>
    <row r="12647" spans="1:7" x14ac:dyDescent="0.45">
      <c r="A12647">
        <v>0</v>
      </c>
      <c r="B12647">
        <v>0</v>
      </c>
      <c r="C12647" t="s">
        <v>13078</v>
      </c>
      <c r="D12647" t="s">
        <v>13079</v>
      </c>
      <c r="E12647" s="32">
        <f t="shared" si="591"/>
        <v>45692</v>
      </c>
      <c r="F12647" s="51">
        <f t="shared" si="592"/>
        <v>0.25</v>
      </c>
      <c r="G12647" s="33">
        <f t="shared" si="593"/>
        <v>45692.25</v>
      </c>
    </row>
    <row r="12648" spans="1:7" x14ac:dyDescent="0.45">
      <c r="A12648">
        <v>0</v>
      </c>
      <c r="B12648">
        <v>0</v>
      </c>
      <c r="C12648" t="s">
        <v>13079</v>
      </c>
      <c r="D12648" t="s">
        <v>13080</v>
      </c>
      <c r="E12648" s="32">
        <f t="shared" si="591"/>
        <v>45692</v>
      </c>
      <c r="F12648" s="51">
        <f t="shared" si="592"/>
        <v>0.27083333333333331</v>
      </c>
      <c r="G12648" s="33">
        <f t="shared" si="593"/>
        <v>45692.270833333336</v>
      </c>
    </row>
    <row r="12649" spans="1:7" x14ac:dyDescent="0.45">
      <c r="A12649">
        <v>0</v>
      </c>
      <c r="B12649">
        <v>0</v>
      </c>
      <c r="C12649" t="s">
        <v>13080</v>
      </c>
      <c r="D12649" t="s">
        <v>13081</v>
      </c>
      <c r="E12649" s="32">
        <f t="shared" si="591"/>
        <v>45692</v>
      </c>
      <c r="F12649" s="51">
        <f t="shared" si="592"/>
        <v>0.29166666666666669</v>
      </c>
      <c r="G12649" s="33">
        <f t="shared" si="593"/>
        <v>45692.291666666664</v>
      </c>
    </row>
    <row r="12650" spans="1:7" x14ac:dyDescent="0.45">
      <c r="A12650">
        <v>2.24E-2</v>
      </c>
      <c r="B12650">
        <v>0.13</v>
      </c>
      <c r="C12650" t="s">
        <v>13081</v>
      </c>
      <c r="D12650" t="s">
        <v>13082</v>
      </c>
      <c r="E12650" s="32">
        <f t="shared" si="591"/>
        <v>45692</v>
      </c>
      <c r="F12650" s="51">
        <f t="shared" si="592"/>
        <v>0.3125</v>
      </c>
      <c r="G12650" s="33">
        <f t="shared" si="593"/>
        <v>45692.3125</v>
      </c>
    </row>
    <row r="12651" spans="1:7" x14ac:dyDescent="0.45">
      <c r="A12651">
        <v>0</v>
      </c>
      <c r="B12651">
        <v>0</v>
      </c>
      <c r="C12651" t="s">
        <v>13082</v>
      </c>
      <c r="D12651" t="s">
        <v>13083</v>
      </c>
      <c r="E12651" s="32">
        <f t="shared" si="591"/>
        <v>45692</v>
      </c>
      <c r="F12651" s="51">
        <f t="shared" si="592"/>
        <v>0.33333333333333331</v>
      </c>
      <c r="G12651" s="33">
        <f t="shared" si="593"/>
        <v>45692.333333333336</v>
      </c>
    </row>
    <row r="12652" spans="1:7" x14ac:dyDescent="0.45">
      <c r="A12652">
        <v>0</v>
      </c>
      <c r="B12652">
        <v>0</v>
      </c>
      <c r="C12652" t="s">
        <v>13083</v>
      </c>
      <c r="D12652" t="s">
        <v>13084</v>
      </c>
      <c r="E12652" s="32">
        <f t="shared" si="591"/>
        <v>45692</v>
      </c>
      <c r="F12652" s="51">
        <f t="shared" si="592"/>
        <v>0.35416666666666669</v>
      </c>
      <c r="G12652" s="33">
        <f t="shared" si="593"/>
        <v>45692.354166666664</v>
      </c>
    </row>
    <row r="12653" spans="1:7" x14ac:dyDescent="0.45">
      <c r="A12653">
        <v>0</v>
      </c>
      <c r="B12653">
        <v>0</v>
      </c>
      <c r="C12653" t="s">
        <v>13084</v>
      </c>
      <c r="D12653" t="s">
        <v>13085</v>
      </c>
      <c r="E12653" s="32">
        <f t="shared" si="591"/>
        <v>45692</v>
      </c>
      <c r="F12653" s="51">
        <f t="shared" si="592"/>
        <v>0.375</v>
      </c>
      <c r="G12653" s="33">
        <f t="shared" si="593"/>
        <v>45692.375</v>
      </c>
    </row>
    <row r="12654" spans="1:7" x14ac:dyDescent="0.45">
      <c r="A12654">
        <v>4.4900000000000002E-2</v>
      </c>
      <c r="B12654">
        <v>0.27</v>
      </c>
      <c r="C12654" t="s">
        <v>13085</v>
      </c>
      <c r="D12654" t="s">
        <v>13086</v>
      </c>
      <c r="E12654" s="32">
        <f t="shared" si="591"/>
        <v>45692</v>
      </c>
      <c r="F12654" s="51">
        <f t="shared" si="592"/>
        <v>0.39583333333333331</v>
      </c>
      <c r="G12654" s="33">
        <f t="shared" si="593"/>
        <v>45692.395833333336</v>
      </c>
    </row>
    <row r="12655" spans="1:7" x14ac:dyDescent="0.45">
      <c r="A12655">
        <v>0</v>
      </c>
      <c r="B12655">
        <v>0</v>
      </c>
      <c r="C12655" t="s">
        <v>13086</v>
      </c>
      <c r="D12655" t="s">
        <v>13087</v>
      </c>
      <c r="E12655" s="32">
        <f t="shared" si="591"/>
        <v>45692</v>
      </c>
      <c r="F12655" s="51">
        <f t="shared" si="592"/>
        <v>0.41666666666666669</v>
      </c>
      <c r="G12655" s="33">
        <f t="shared" si="593"/>
        <v>45692.416666666664</v>
      </c>
    </row>
    <row r="12656" spans="1:7" x14ac:dyDescent="0.45">
      <c r="A12656">
        <v>0</v>
      </c>
      <c r="B12656">
        <v>0</v>
      </c>
      <c r="C12656" t="s">
        <v>13087</v>
      </c>
      <c r="D12656" t="s">
        <v>13088</v>
      </c>
      <c r="E12656" s="32">
        <f t="shared" si="591"/>
        <v>45692</v>
      </c>
      <c r="F12656" s="51">
        <f t="shared" si="592"/>
        <v>0.4375</v>
      </c>
      <c r="G12656" s="33">
        <f t="shared" si="593"/>
        <v>45692.4375</v>
      </c>
    </row>
    <row r="12657" spans="1:7" x14ac:dyDescent="0.45">
      <c r="A12657">
        <v>0</v>
      </c>
      <c r="B12657">
        <v>0</v>
      </c>
      <c r="C12657" t="s">
        <v>13088</v>
      </c>
      <c r="D12657" t="s">
        <v>13089</v>
      </c>
      <c r="E12657" s="32">
        <f t="shared" si="591"/>
        <v>45692</v>
      </c>
      <c r="F12657" s="51">
        <f t="shared" si="592"/>
        <v>0.45833333333333331</v>
      </c>
      <c r="G12657" s="33">
        <f t="shared" si="593"/>
        <v>45692.458333333336</v>
      </c>
    </row>
    <row r="12658" spans="1:7" x14ac:dyDescent="0.45">
      <c r="A12658">
        <v>5.9132999999999996</v>
      </c>
      <c r="B12658">
        <v>35.28</v>
      </c>
      <c r="C12658" t="s">
        <v>13089</v>
      </c>
      <c r="D12658" t="s">
        <v>13090</v>
      </c>
      <c r="E12658" s="32">
        <f t="shared" si="591"/>
        <v>45692</v>
      </c>
      <c r="F12658" s="51">
        <f t="shared" si="592"/>
        <v>0.47916666666666669</v>
      </c>
      <c r="G12658" s="33">
        <f t="shared" si="593"/>
        <v>45692.479166666664</v>
      </c>
    </row>
    <row r="12659" spans="1:7" x14ac:dyDescent="0.45">
      <c r="A12659">
        <v>1.0995999999999999</v>
      </c>
      <c r="B12659">
        <v>6.56</v>
      </c>
      <c r="C12659" t="s">
        <v>13090</v>
      </c>
      <c r="D12659" t="s">
        <v>13091</v>
      </c>
      <c r="E12659" s="32">
        <f t="shared" si="591"/>
        <v>45692</v>
      </c>
      <c r="F12659" s="51">
        <f t="shared" si="592"/>
        <v>0.5</v>
      </c>
      <c r="G12659" s="33">
        <f t="shared" si="593"/>
        <v>45692.5</v>
      </c>
    </row>
    <row r="12660" spans="1:7" x14ac:dyDescent="0.45">
      <c r="A12660">
        <v>1.5147999999999999</v>
      </c>
      <c r="B12660">
        <v>9.0399999999999991</v>
      </c>
      <c r="C12660" t="s">
        <v>13091</v>
      </c>
      <c r="D12660" t="s">
        <v>13092</v>
      </c>
      <c r="E12660" s="32">
        <f t="shared" si="591"/>
        <v>45692</v>
      </c>
      <c r="F12660" s="51">
        <f t="shared" si="592"/>
        <v>0.52083333333333337</v>
      </c>
      <c r="G12660" s="33">
        <f t="shared" si="593"/>
        <v>45692.520833333336</v>
      </c>
    </row>
    <row r="12661" spans="1:7" x14ac:dyDescent="0.45">
      <c r="A12661">
        <v>1.1333</v>
      </c>
      <c r="B12661">
        <v>6.76</v>
      </c>
      <c r="C12661" t="s">
        <v>13092</v>
      </c>
      <c r="D12661" t="s">
        <v>13093</v>
      </c>
      <c r="E12661" s="32">
        <f t="shared" si="591"/>
        <v>45692</v>
      </c>
      <c r="F12661" s="51">
        <f t="shared" si="592"/>
        <v>0.54166666666666663</v>
      </c>
      <c r="G12661" s="33">
        <f t="shared" si="593"/>
        <v>45692.541666666664</v>
      </c>
    </row>
    <row r="12662" spans="1:7" x14ac:dyDescent="0.45">
      <c r="A12662">
        <v>0.92010000000000003</v>
      </c>
      <c r="B12662">
        <v>5.49</v>
      </c>
      <c r="C12662" t="s">
        <v>13093</v>
      </c>
      <c r="D12662" t="s">
        <v>13094</v>
      </c>
      <c r="E12662" s="32">
        <f t="shared" si="591"/>
        <v>45692</v>
      </c>
      <c r="F12662" s="51">
        <f t="shared" si="592"/>
        <v>0.5625</v>
      </c>
      <c r="G12662" s="33">
        <f t="shared" si="593"/>
        <v>45692.5625</v>
      </c>
    </row>
    <row r="12663" spans="1:7" x14ac:dyDescent="0.45">
      <c r="A12663">
        <v>0.62839999999999996</v>
      </c>
      <c r="B12663">
        <v>3.75</v>
      </c>
      <c r="C12663" t="s">
        <v>13094</v>
      </c>
      <c r="D12663" t="s">
        <v>13095</v>
      </c>
      <c r="E12663" s="32">
        <f t="shared" si="591"/>
        <v>45692</v>
      </c>
      <c r="F12663" s="51">
        <f t="shared" si="592"/>
        <v>0.58333333333333337</v>
      </c>
      <c r="G12663" s="33">
        <f t="shared" si="593"/>
        <v>45692.583333333336</v>
      </c>
    </row>
    <row r="12664" spans="1:7" x14ac:dyDescent="0.45">
      <c r="A12664">
        <v>0.4713</v>
      </c>
      <c r="B12664">
        <v>2.81</v>
      </c>
      <c r="C12664" t="s">
        <v>13095</v>
      </c>
      <c r="D12664" t="s">
        <v>13096</v>
      </c>
      <c r="E12664" s="32">
        <f t="shared" si="591"/>
        <v>45692</v>
      </c>
      <c r="F12664" s="51">
        <f t="shared" si="592"/>
        <v>0.60416666666666663</v>
      </c>
      <c r="G12664" s="33">
        <f t="shared" si="593"/>
        <v>45692.604166666664</v>
      </c>
    </row>
    <row r="12665" spans="1:7" x14ac:dyDescent="0.45">
      <c r="A12665">
        <v>0.46</v>
      </c>
      <c r="B12665">
        <v>2.74</v>
      </c>
      <c r="C12665" t="s">
        <v>13096</v>
      </c>
      <c r="D12665" t="s">
        <v>13097</v>
      </c>
      <c r="E12665" s="32">
        <f t="shared" si="591"/>
        <v>45692</v>
      </c>
      <c r="F12665" s="51">
        <f t="shared" si="592"/>
        <v>0.625</v>
      </c>
      <c r="G12665" s="33">
        <f t="shared" si="593"/>
        <v>45692.625</v>
      </c>
    </row>
    <row r="12666" spans="1:7" x14ac:dyDescent="0.45">
      <c r="A12666">
        <v>0.41520000000000001</v>
      </c>
      <c r="B12666">
        <v>2.48</v>
      </c>
      <c r="C12666" t="s">
        <v>13097</v>
      </c>
      <c r="D12666" t="s">
        <v>13098</v>
      </c>
      <c r="E12666" s="32">
        <f t="shared" si="591"/>
        <v>45692</v>
      </c>
      <c r="F12666" s="51">
        <f t="shared" si="592"/>
        <v>0.64583333333333337</v>
      </c>
      <c r="G12666" s="33">
        <f t="shared" si="593"/>
        <v>45692.645833333336</v>
      </c>
    </row>
    <row r="12667" spans="1:7" x14ac:dyDescent="0.45">
      <c r="A12667">
        <v>0.4713</v>
      </c>
      <c r="B12667">
        <v>2.81</v>
      </c>
      <c r="C12667" t="s">
        <v>13098</v>
      </c>
      <c r="D12667" t="s">
        <v>13099</v>
      </c>
      <c r="E12667" s="32">
        <f t="shared" si="591"/>
        <v>45692</v>
      </c>
      <c r="F12667" s="51">
        <f t="shared" si="592"/>
        <v>0.66666666666666663</v>
      </c>
      <c r="G12667" s="33">
        <f t="shared" si="593"/>
        <v>45692.666666666664</v>
      </c>
    </row>
    <row r="12668" spans="1:7" x14ac:dyDescent="0.45">
      <c r="A12668">
        <v>0.4264</v>
      </c>
      <c r="B12668">
        <v>2.54</v>
      </c>
      <c r="C12668" t="s">
        <v>13099</v>
      </c>
      <c r="D12668" t="s">
        <v>13100</v>
      </c>
      <c r="E12668" s="32">
        <f t="shared" si="591"/>
        <v>45692</v>
      </c>
      <c r="F12668" s="51">
        <f t="shared" si="592"/>
        <v>0.6875</v>
      </c>
      <c r="G12668" s="33">
        <f t="shared" si="593"/>
        <v>45692.6875</v>
      </c>
    </row>
    <row r="12669" spans="1:7" x14ac:dyDescent="0.45">
      <c r="A12669">
        <v>0.44879999999999998</v>
      </c>
      <c r="B12669">
        <v>2.68</v>
      </c>
      <c r="C12669" t="s">
        <v>13100</v>
      </c>
      <c r="D12669" t="s">
        <v>13101</v>
      </c>
      <c r="E12669" s="32">
        <f t="shared" si="591"/>
        <v>45692</v>
      </c>
      <c r="F12669" s="51">
        <f t="shared" si="592"/>
        <v>0.70833333333333337</v>
      </c>
      <c r="G12669" s="33">
        <f t="shared" si="593"/>
        <v>45692.708333333336</v>
      </c>
    </row>
    <row r="12670" spans="1:7" x14ac:dyDescent="0.45">
      <c r="A12670">
        <v>0.62839999999999996</v>
      </c>
      <c r="B12670">
        <v>3.75</v>
      </c>
      <c r="C12670" t="s">
        <v>13101</v>
      </c>
      <c r="D12670" t="s">
        <v>13102</v>
      </c>
      <c r="E12670" s="32">
        <f t="shared" si="591"/>
        <v>45692</v>
      </c>
      <c r="F12670" s="51">
        <f t="shared" si="592"/>
        <v>0.72916666666666663</v>
      </c>
      <c r="G12670" s="33">
        <f t="shared" si="593"/>
        <v>45692.729166666664</v>
      </c>
    </row>
    <row r="12671" spans="1:7" x14ac:dyDescent="0.45">
      <c r="A12671">
        <v>1.5709</v>
      </c>
      <c r="B12671">
        <v>9.3699999999999992</v>
      </c>
      <c r="C12671" t="s">
        <v>13102</v>
      </c>
      <c r="D12671" t="s">
        <v>13103</v>
      </c>
      <c r="E12671" s="32">
        <f t="shared" si="591"/>
        <v>45692</v>
      </c>
      <c r="F12671" s="51">
        <f t="shared" si="592"/>
        <v>0.75</v>
      </c>
      <c r="G12671" s="33">
        <f t="shared" si="593"/>
        <v>45692.75</v>
      </c>
    </row>
    <row r="12672" spans="1:7" x14ac:dyDescent="0.45">
      <c r="A12672">
        <v>0.56100000000000005</v>
      </c>
      <c r="B12672">
        <v>3.35</v>
      </c>
      <c r="C12672" t="s">
        <v>13103</v>
      </c>
      <c r="D12672" t="s">
        <v>13104</v>
      </c>
      <c r="E12672" s="32">
        <f t="shared" si="591"/>
        <v>45692</v>
      </c>
      <c r="F12672" s="51">
        <f t="shared" si="592"/>
        <v>0.77083333333333337</v>
      </c>
      <c r="G12672" s="33">
        <f t="shared" si="593"/>
        <v>45692.770833333336</v>
      </c>
    </row>
    <row r="12673" spans="1:7" x14ac:dyDescent="0.45">
      <c r="A12673">
        <v>0.59470000000000001</v>
      </c>
      <c r="B12673">
        <v>3.55</v>
      </c>
      <c r="C12673" t="s">
        <v>13104</v>
      </c>
      <c r="D12673" t="s">
        <v>13105</v>
      </c>
      <c r="E12673" s="32">
        <f t="shared" si="591"/>
        <v>45692</v>
      </c>
      <c r="F12673" s="51">
        <f t="shared" si="592"/>
        <v>0.79166666666666663</v>
      </c>
      <c r="G12673" s="33">
        <f t="shared" si="593"/>
        <v>45692.791666666664</v>
      </c>
    </row>
    <row r="12674" spans="1:7" x14ac:dyDescent="0.45">
      <c r="A12674">
        <v>6.7299999999999999E-2</v>
      </c>
      <c r="B12674">
        <v>0.4</v>
      </c>
      <c r="C12674" t="s">
        <v>13105</v>
      </c>
      <c r="D12674" t="s">
        <v>13106</v>
      </c>
      <c r="E12674" s="32">
        <f t="shared" si="591"/>
        <v>45692</v>
      </c>
      <c r="F12674" s="51">
        <f t="shared" si="592"/>
        <v>0.8125</v>
      </c>
      <c r="G12674" s="33">
        <f t="shared" si="593"/>
        <v>45692.8125</v>
      </c>
    </row>
    <row r="12675" spans="1:7" x14ac:dyDescent="0.45">
      <c r="A12675">
        <v>0</v>
      </c>
      <c r="B12675">
        <v>0</v>
      </c>
      <c r="C12675" t="s">
        <v>13106</v>
      </c>
      <c r="D12675" t="s">
        <v>13107</v>
      </c>
      <c r="E12675" s="32">
        <f t="shared" si="591"/>
        <v>45692</v>
      </c>
      <c r="F12675" s="51">
        <f t="shared" si="592"/>
        <v>0.83333333333333337</v>
      </c>
      <c r="G12675" s="33">
        <f t="shared" si="593"/>
        <v>45692.833333333336</v>
      </c>
    </row>
    <row r="12676" spans="1:7" x14ac:dyDescent="0.45">
      <c r="A12676">
        <v>0.74060000000000004</v>
      </c>
      <c r="B12676">
        <v>4.42</v>
      </c>
      <c r="C12676" t="s">
        <v>13107</v>
      </c>
      <c r="D12676" t="s">
        <v>13108</v>
      </c>
      <c r="E12676" s="32">
        <f t="shared" ref="E12676:E12739" si="594">DATE(MID(C12676,2,4),MID(C12676,7,2),MID(C12676,10,2))</f>
        <v>45692</v>
      </c>
      <c r="F12676" s="51">
        <f t="shared" ref="F12676:F12739" si="595">TIME(MID(C12676,13,2),MID(C12676,16,2),0)</f>
        <v>0.85416666666666663</v>
      </c>
      <c r="G12676" s="33">
        <f t="shared" ref="G12676:G12739" si="596">E12676+F12676</f>
        <v>45692.854166666664</v>
      </c>
    </row>
    <row r="12677" spans="1:7" x14ac:dyDescent="0.45">
      <c r="A12677">
        <v>0</v>
      </c>
      <c r="B12677">
        <v>0</v>
      </c>
      <c r="C12677" t="s">
        <v>13108</v>
      </c>
      <c r="D12677" t="s">
        <v>13109</v>
      </c>
      <c r="E12677" s="32">
        <f t="shared" si="594"/>
        <v>45692</v>
      </c>
      <c r="F12677" s="51">
        <f t="shared" si="595"/>
        <v>0.875</v>
      </c>
      <c r="G12677" s="33">
        <f t="shared" si="596"/>
        <v>45692.875</v>
      </c>
    </row>
    <row r="12678" spans="1:7" x14ac:dyDescent="0.45">
      <c r="A12678">
        <v>0</v>
      </c>
      <c r="B12678">
        <v>0</v>
      </c>
      <c r="C12678" t="s">
        <v>13109</v>
      </c>
      <c r="D12678" t="s">
        <v>13110</v>
      </c>
      <c r="E12678" s="32">
        <f t="shared" si="594"/>
        <v>45692</v>
      </c>
      <c r="F12678" s="51">
        <f t="shared" si="595"/>
        <v>0.89583333333333337</v>
      </c>
      <c r="G12678" s="33">
        <f t="shared" si="596"/>
        <v>45692.895833333336</v>
      </c>
    </row>
    <row r="12679" spans="1:7" x14ac:dyDescent="0.45">
      <c r="A12679">
        <v>2.24E-2</v>
      </c>
      <c r="B12679">
        <v>0.13</v>
      </c>
      <c r="C12679" t="s">
        <v>13110</v>
      </c>
      <c r="D12679" t="s">
        <v>13111</v>
      </c>
      <c r="E12679" s="32">
        <f t="shared" si="594"/>
        <v>45692</v>
      </c>
      <c r="F12679" s="51">
        <f t="shared" si="595"/>
        <v>0.91666666666666663</v>
      </c>
      <c r="G12679" s="33">
        <f t="shared" si="596"/>
        <v>45692.916666666664</v>
      </c>
    </row>
    <row r="12680" spans="1:7" x14ac:dyDescent="0.45">
      <c r="A12680">
        <v>0.5161</v>
      </c>
      <c r="B12680">
        <v>3.08</v>
      </c>
      <c r="C12680" t="s">
        <v>13111</v>
      </c>
      <c r="D12680" t="s">
        <v>13112</v>
      </c>
      <c r="E12680" s="32">
        <f t="shared" si="594"/>
        <v>45692</v>
      </c>
      <c r="F12680" s="51">
        <f t="shared" si="595"/>
        <v>0.9375</v>
      </c>
      <c r="G12680" s="33">
        <f t="shared" si="596"/>
        <v>45692.9375</v>
      </c>
    </row>
    <row r="12681" spans="1:7" x14ac:dyDescent="0.45">
      <c r="A12681">
        <v>0</v>
      </c>
      <c r="B12681">
        <v>0</v>
      </c>
      <c r="C12681" t="s">
        <v>13112</v>
      </c>
      <c r="D12681" t="s">
        <v>13113</v>
      </c>
      <c r="E12681" s="32">
        <f t="shared" si="594"/>
        <v>45692</v>
      </c>
      <c r="F12681" s="51">
        <f t="shared" si="595"/>
        <v>0.95833333333333337</v>
      </c>
      <c r="G12681" s="33">
        <f t="shared" si="596"/>
        <v>45692.958333333336</v>
      </c>
    </row>
    <row r="12682" spans="1:7" x14ac:dyDescent="0.45">
      <c r="A12682">
        <v>0</v>
      </c>
      <c r="B12682">
        <v>0</v>
      </c>
      <c r="C12682" t="s">
        <v>13113</v>
      </c>
      <c r="D12682" t="s">
        <v>13114</v>
      </c>
      <c r="E12682" s="32">
        <f t="shared" si="594"/>
        <v>45692</v>
      </c>
      <c r="F12682" s="51">
        <f t="shared" si="595"/>
        <v>0.97916666666666663</v>
      </c>
      <c r="G12682" s="33">
        <f t="shared" si="596"/>
        <v>45692.979166666664</v>
      </c>
    </row>
    <row r="12683" spans="1:7" x14ac:dyDescent="0.45">
      <c r="A12683">
        <v>0</v>
      </c>
      <c r="B12683">
        <v>0</v>
      </c>
      <c r="C12683" t="s">
        <v>13114</v>
      </c>
      <c r="D12683" t="s">
        <v>13115</v>
      </c>
      <c r="E12683" s="32">
        <f t="shared" si="594"/>
        <v>45693</v>
      </c>
      <c r="F12683" s="51">
        <f t="shared" si="595"/>
        <v>0</v>
      </c>
      <c r="G12683" s="33">
        <f t="shared" si="596"/>
        <v>45693</v>
      </c>
    </row>
    <row r="12684" spans="1:7" x14ac:dyDescent="0.45">
      <c r="A12684">
        <v>0</v>
      </c>
      <c r="B12684">
        <v>0</v>
      </c>
      <c r="C12684" t="s">
        <v>13115</v>
      </c>
      <c r="D12684" t="s">
        <v>13116</v>
      </c>
      <c r="E12684" s="32">
        <f t="shared" si="594"/>
        <v>45693</v>
      </c>
      <c r="F12684" s="51">
        <f t="shared" si="595"/>
        <v>2.0833333333333332E-2</v>
      </c>
      <c r="G12684" s="33">
        <f t="shared" si="596"/>
        <v>45693.020833333336</v>
      </c>
    </row>
    <row r="12685" spans="1:7" x14ac:dyDescent="0.45">
      <c r="A12685">
        <v>0</v>
      </c>
      <c r="B12685">
        <v>0</v>
      </c>
      <c r="C12685" t="s">
        <v>13116</v>
      </c>
      <c r="D12685" t="s">
        <v>13117</v>
      </c>
      <c r="E12685" s="32">
        <f t="shared" si="594"/>
        <v>45693</v>
      </c>
      <c r="F12685" s="51">
        <f t="shared" si="595"/>
        <v>4.1666666666666664E-2</v>
      </c>
      <c r="G12685" s="33">
        <f t="shared" si="596"/>
        <v>45693.041666666664</v>
      </c>
    </row>
    <row r="12686" spans="1:7" x14ac:dyDescent="0.45">
      <c r="A12686">
        <v>0</v>
      </c>
      <c r="B12686">
        <v>0</v>
      </c>
      <c r="C12686" t="s">
        <v>13117</v>
      </c>
      <c r="D12686" t="s">
        <v>13118</v>
      </c>
      <c r="E12686" s="32">
        <f t="shared" si="594"/>
        <v>45693</v>
      </c>
      <c r="F12686" s="51">
        <f t="shared" si="595"/>
        <v>6.25E-2</v>
      </c>
      <c r="G12686" s="33">
        <f t="shared" si="596"/>
        <v>45693.0625</v>
      </c>
    </row>
    <row r="12687" spans="1:7" x14ac:dyDescent="0.45">
      <c r="A12687">
        <v>0</v>
      </c>
      <c r="B12687">
        <v>0</v>
      </c>
      <c r="C12687" t="s">
        <v>13118</v>
      </c>
      <c r="D12687" t="s">
        <v>13119</v>
      </c>
      <c r="E12687" s="32">
        <f t="shared" si="594"/>
        <v>45693</v>
      </c>
      <c r="F12687" s="51">
        <f t="shared" si="595"/>
        <v>8.3333333333333329E-2</v>
      </c>
      <c r="G12687" s="33">
        <f t="shared" si="596"/>
        <v>45693.083333333336</v>
      </c>
    </row>
    <row r="12688" spans="1:7" x14ac:dyDescent="0.45">
      <c r="A12688">
        <v>0</v>
      </c>
      <c r="B12688">
        <v>0</v>
      </c>
      <c r="C12688" t="s">
        <v>13119</v>
      </c>
      <c r="D12688" t="s">
        <v>13120</v>
      </c>
      <c r="E12688" s="32">
        <f t="shared" si="594"/>
        <v>45693</v>
      </c>
      <c r="F12688" s="51">
        <f t="shared" si="595"/>
        <v>0.10416666666666667</v>
      </c>
      <c r="G12688" s="33">
        <f t="shared" si="596"/>
        <v>45693.104166666664</v>
      </c>
    </row>
    <row r="12689" spans="1:7" x14ac:dyDescent="0.45">
      <c r="A12689">
        <v>0</v>
      </c>
      <c r="B12689">
        <v>0</v>
      </c>
      <c r="C12689" t="s">
        <v>13120</v>
      </c>
      <c r="D12689" t="s">
        <v>13121</v>
      </c>
      <c r="E12689" s="32">
        <f t="shared" si="594"/>
        <v>45693</v>
      </c>
      <c r="F12689" s="51">
        <f t="shared" si="595"/>
        <v>0.125</v>
      </c>
      <c r="G12689" s="33">
        <f t="shared" si="596"/>
        <v>45693.125</v>
      </c>
    </row>
    <row r="12690" spans="1:7" x14ac:dyDescent="0.45">
      <c r="A12690">
        <v>0</v>
      </c>
      <c r="B12690">
        <v>0</v>
      </c>
      <c r="C12690" t="s">
        <v>13121</v>
      </c>
      <c r="D12690" t="s">
        <v>13122</v>
      </c>
      <c r="E12690" s="32">
        <f t="shared" si="594"/>
        <v>45693</v>
      </c>
      <c r="F12690" s="51">
        <f t="shared" si="595"/>
        <v>0.14583333333333334</v>
      </c>
      <c r="G12690" s="33">
        <f t="shared" si="596"/>
        <v>45693.145833333336</v>
      </c>
    </row>
    <row r="12691" spans="1:7" x14ac:dyDescent="0.45">
      <c r="A12691">
        <v>0</v>
      </c>
      <c r="B12691">
        <v>0</v>
      </c>
      <c r="C12691" t="s">
        <v>13122</v>
      </c>
      <c r="D12691" t="s">
        <v>13123</v>
      </c>
      <c r="E12691" s="32">
        <f t="shared" si="594"/>
        <v>45693</v>
      </c>
      <c r="F12691" s="51">
        <f t="shared" si="595"/>
        <v>0.16666666666666666</v>
      </c>
      <c r="G12691" s="33">
        <f t="shared" si="596"/>
        <v>45693.166666666664</v>
      </c>
    </row>
    <row r="12692" spans="1:7" x14ac:dyDescent="0.45">
      <c r="A12692">
        <v>0</v>
      </c>
      <c r="B12692">
        <v>0</v>
      </c>
      <c r="C12692" t="s">
        <v>13123</v>
      </c>
      <c r="D12692" t="s">
        <v>13124</v>
      </c>
      <c r="E12692" s="32">
        <f t="shared" si="594"/>
        <v>45693</v>
      </c>
      <c r="F12692" s="51">
        <f t="shared" si="595"/>
        <v>0.1875</v>
      </c>
      <c r="G12692" s="33">
        <f t="shared" si="596"/>
        <v>45693.1875</v>
      </c>
    </row>
    <row r="12693" spans="1:7" x14ac:dyDescent="0.45">
      <c r="A12693">
        <v>0</v>
      </c>
      <c r="B12693">
        <v>0</v>
      </c>
      <c r="C12693" t="s">
        <v>13124</v>
      </c>
      <c r="D12693" t="s">
        <v>13125</v>
      </c>
      <c r="E12693" s="32">
        <f t="shared" si="594"/>
        <v>45693</v>
      </c>
      <c r="F12693" s="51">
        <f t="shared" si="595"/>
        <v>0.20833333333333334</v>
      </c>
      <c r="G12693" s="33">
        <f t="shared" si="596"/>
        <v>45693.208333333336</v>
      </c>
    </row>
    <row r="12694" spans="1:7" x14ac:dyDescent="0.45">
      <c r="A12694">
        <v>2.24E-2</v>
      </c>
      <c r="B12694">
        <v>0.13</v>
      </c>
      <c r="C12694" t="s">
        <v>13125</v>
      </c>
      <c r="D12694" t="s">
        <v>13126</v>
      </c>
      <c r="E12694" s="32">
        <f t="shared" si="594"/>
        <v>45693</v>
      </c>
      <c r="F12694" s="51">
        <f t="shared" si="595"/>
        <v>0.22916666666666666</v>
      </c>
      <c r="G12694" s="33">
        <f t="shared" si="596"/>
        <v>45693.229166666664</v>
      </c>
    </row>
    <row r="12695" spans="1:7" x14ac:dyDescent="0.45">
      <c r="A12695">
        <v>0.3478</v>
      </c>
      <c r="B12695">
        <v>2.0699999999999998</v>
      </c>
      <c r="C12695" t="s">
        <v>13126</v>
      </c>
      <c r="D12695" t="s">
        <v>13127</v>
      </c>
      <c r="E12695" s="32">
        <f t="shared" si="594"/>
        <v>45693</v>
      </c>
      <c r="F12695" s="51">
        <f t="shared" si="595"/>
        <v>0.25</v>
      </c>
      <c r="G12695" s="33">
        <f t="shared" si="596"/>
        <v>45693.25</v>
      </c>
    </row>
    <row r="12696" spans="1:7" x14ac:dyDescent="0.45">
      <c r="A12696">
        <v>0</v>
      </c>
      <c r="B12696">
        <v>0</v>
      </c>
      <c r="C12696" t="s">
        <v>13127</v>
      </c>
      <c r="D12696" t="s">
        <v>13128</v>
      </c>
      <c r="E12696" s="32">
        <f t="shared" si="594"/>
        <v>45693</v>
      </c>
      <c r="F12696" s="51">
        <f t="shared" si="595"/>
        <v>0.27083333333333331</v>
      </c>
      <c r="G12696" s="33">
        <f t="shared" si="596"/>
        <v>45693.270833333336</v>
      </c>
    </row>
    <row r="12697" spans="1:7" x14ac:dyDescent="0.45">
      <c r="A12697">
        <v>0.29170000000000001</v>
      </c>
      <c r="B12697">
        <v>1.74</v>
      </c>
      <c r="C12697" t="s">
        <v>13128</v>
      </c>
      <c r="D12697" t="s">
        <v>13129</v>
      </c>
      <c r="E12697" s="32">
        <f t="shared" si="594"/>
        <v>45693</v>
      </c>
      <c r="F12697" s="51">
        <f t="shared" si="595"/>
        <v>0.29166666666666669</v>
      </c>
      <c r="G12697" s="33">
        <f t="shared" si="596"/>
        <v>45693.291666666664</v>
      </c>
    </row>
    <row r="12698" spans="1:7" x14ac:dyDescent="0.45">
      <c r="A12698">
        <v>1.3801000000000001</v>
      </c>
      <c r="B12698">
        <v>8.23</v>
      </c>
      <c r="C12698" t="s">
        <v>13129</v>
      </c>
      <c r="D12698" t="s">
        <v>13130</v>
      </c>
      <c r="E12698" s="32">
        <f t="shared" si="594"/>
        <v>45693</v>
      </c>
      <c r="F12698" s="51">
        <f t="shared" si="595"/>
        <v>0.3125</v>
      </c>
      <c r="G12698" s="33">
        <f t="shared" si="596"/>
        <v>45693.3125</v>
      </c>
    </row>
    <row r="12699" spans="1:7" x14ac:dyDescent="0.45">
      <c r="A12699">
        <v>0.29170000000000001</v>
      </c>
      <c r="B12699">
        <v>1.74</v>
      </c>
      <c r="C12699" t="s">
        <v>13130</v>
      </c>
      <c r="D12699" t="s">
        <v>13131</v>
      </c>
      <c r="E12699" s="32">
        <f t="shared" si="594"/>
        <v>45693</v>
      </c>
      <c r="F12699" s="51">
        <f t="shared" si="595"/>
        <v>0.33333333333333331</v>
      </c>
      <c r="G12699" s="33">
        <f t="shared" si="596"/>
        <v>45693.333333333336</v>
      </c>
    </row>
    <row r="12700" spans="1:7" x14ac:dyDescent="0.45">
      <c r="A12700">
        <v>1.3801000000000001</v>
      </c>
      <c r="B12700">
        <v>8.23</v>
      </c>
      <c r="C12700" t="s">
        <v>13131</v>
      </c>
      <c r="D12700" t="s">
        <v>13132</v>
      </c>
      <c r="E12700" s="32">
        <f t="shared" si="594"/>
        <v>45693</v>
      </c>
      <c r="F12700" s="51">
        <f t="shared" si="595"/>
        <v>0.35416666666666669</v>
      </c>
      <c r="G12700" s="33">
        <f t="shared" si="596"/>
        <v>45693.354166666664</v>
      </c>
    </row>
    <row r="12701" spans="1:7" x14ac:dyDescent="0.45">
      <c r="A12701">
        <v>0.2581</v>
      </c>
      <c r="B12701">
        <v>1.54</v>
      </c>
      <c r="C12701" t="s">
        <v>13132</v>
      </c>
      <c r="D12701" t="s">
        <v>13133</v>
      </c>
      <c r="E12701" s="32">
        <f t="shared" si="594"/>
        <v>45693</v>
      </c>
      <c r="F12701" s="51">
        <f t="shared" si="595"/>
        <v>0.375</v>
      </c>
      <c r="G12701" s="33">
        <f t="shared" si="596"/>
        <v>45693.375</v>
      </c>
    </row>
    <row r="12702" spans="1:7" x14ac:dyDescent="0.45">
      <c r="A12702">
        <v>0.79669999999999996</v>
      </c>
      <c r="B12702">
        <v>4.75</v>
      </c>
      <c r="C12702" t="s">
        <v>13133</v>
      </c>
      <c r="D12702" t="s">
        <v>13134</v>
      </c>
      <c r="E12702" s="32">
        <f t="shared" si="594"/>
        <v>45693</v>
      </c>
      <c r="F12702" s="51">
        <f t="shared" si="595"/>
        <v>0.39583333333333331</v>
      </c>
      <c r="G12702" s="33">
        <f t="shared" si="596"/>
        <v>45693.395833333336</v>
      </c>
    </row>
    <row r="12703" spans="1:7" x14ac:dyDescent="0.45">
      <c r="A12703">
        <v>0.81910000000000005</v>
      </c>
      <c r="B12703">
        <v>4.8899999999999997</v>
      </c>
      <c r="C12703" t="s">
        <v>13134</v>
      </c>
      <c r="D12703" t="s">
        <v>13135</v>
      </c>
      <c r="E12703" s="32">
        <f t="shared" si="594"/>
        <v>45693</v>
      </c>
      <c r="F12703" s="51">
        <f t="shared" si="595"/>
        <v>0.41666666666666669</v>
      </c>
      <c r="G12703" s="33">
        <f t="shared" si="596"/>
        <v>45693.416666666664</v>
      </c>
    </row>
    <row r="12704" spans="1:7" x14ac:dyDescent="0.45">
      <c r="A12704">
        <v>0</v>
      </c>
      <c r="B12704">
        <v>0</v>
      </c>
      <c r="C12704" t="s">
        <v>13135</v>
      </c>
      <c r="D12704" t="s">
        <v>13136</v>
      </c>
      <c r="E12704" s="32">
        <f t="shared" si="594"/>
        <v>45693</v>
      </c>
      <c r="F12704" s="51">
        <f t="shared" si="595"/>
        <v>0.4375</v>
      </c>
      <c r="G12704" s="33">
        <f t="shared" si="596"/>
        <v>45693.4375</v>
      </c>
    </row>
    <row r="12705" spans="1:7" x14ac:dyDescent="0.45">
      <c r="A12705">
        <v>0.2581</v>
      </c>
      <c r="B12705">
        <v>1.54</v>
      </c>
      <c r="C12705" t="s">
        <v>13136</v>
      </c>
      <c r="D12705" t="s">
        <v>13137</v>
      </c>
      <c r="E12705" s="32">
        <f t="shared" si="594"/>
        <v>45693</v>
      </c>
      <c r="F12705" s="51">
        <f t="shared" si="595"/>
        <v>0.45833333333333331</v>
      </c>
      <c r="G12705" s="33">
        <f t="shared" si="596"/>
        <v>45693.458333333336</v>
      </c>
    </row>
    <row r="12706" spans="1:7" x14ac:dyDescent="0.45">
      <c r="A12706">
        <v>0.1234</v>
      </c>
      <c r="B12706">
        <v>0.74</v>
      </c>
      <c r="C12706" t="s">
        <v>13137</v>
      </c>
      <c r="D12706" t="s">
        <v>13138</v>
      </c>
      <c r="E12706" s="32">
        <f t="shared" si="594"/>
        <v>45693</v>
      </c>
      <c r="F12706" s="51">
        <f t="shared" si="595"/>
        <v>0.47916666666666669</v>
      </c>
      <c r="G12706" s="33">
        <f t="shared" si="596"/>
        <v>45693.479166666664</v>
      </c>
    </row>
    <row r="12707" spans="1:7" x14ac:dyDescent="0.45">
      <c r="A12707">
        <v>0.37030000000000002</v>
      </c>
      <c r="B12707">
        <v>2.21</v>
      </c>
      <c r="C12707" t="s">
        <v>13138</v>
      </c>
      <c r="D12707" t="s">
        <v>13139</v>
      </c>
      <c r="E12707" s="32">
        <f t="shared" si="594"/>
        <v>45693</v>
      </c>
      <c r="F12707" s="51">
        <f t="shared" si="595"/>
        <v>0.5</v>
      </c>
      <c r="G12707" s="33">
        <f t="shared" si="596"/>
        <v>45693.5</v>
      </c>
    </row>
    <row r="12708" spans="1:7" x14ac:dyDescent="0.45">
      <c r="A12708">
        <v>0.44879999999999998</v>
      </c>
      <c r="B12708">
        <v>2.68</v>
      </c>
      <c r="C12708" t="s">
        <v>13139</v>
      </c>
      <c r="D12708" t="s">
        <v>13140</v>
      </c>
      <c r="E12708" s="32">
        <f t="shared" si="594"/>
        <v>45693</v>
      </c>
      <c r="F12708" s="51">
        <f t="shared" si="595"/>
        <v>0.52083333333333337</v>
      </c>
      <c r="G12708" s="33">
        <f t="shared" si="596"/>
        <v>45693.520833333336</v>
      </c>
    </row>
    <row r="12709" spans="1:7" x14ac:dyDescent="0.45">
      <c r="A12709">
        <v>0.1234</v>
      </c>
      <c r="B12709">
        <v>0.74</v>
      </c>
      <c r="C12709" t="s">
        <v>13140</v>
      </c>
      <c r="D12709" t="s">
        <v>13141</v>
      </c>
      <c r="E12709" s="32">
        <f t="shared" si="594"/>
        <v>45693</v>
      </c>
      <c r="F12709" s="51">
        <f t="shared" si="595"/>
        <v>0.54166666666666663</v>
      </c>
      <c r="G12709" s="33">
        <f t="shared" si="596"/>
        <v>45693.541666666664</v>
      </c>
    </row>
    <row r="12710" spans="1:7" x14ac:dyDescent="0.45">
      <c r="A12710">
        <v>0.26929999999999998</v>
      </c>
      <c r="B12710">
        <v>1.61</v>
      </c>
      <c r="C12710" t="s">
        <v>13141</v>
      </c>
      <c r="D12710" t="s">
        <v>13142</v>
      </c>
      <c r="E12710" s="32">
        <f t="shared" si="594"/>
        <v>45693</v>
      </c>
      <c r="F12710" s="51">
        <f t="shared" si="595"/>
        <v>0.5625</v>
      </c>
      <c r="G12710" s="33">
        <f t="shared" si="596"/>
        <v>45693.5625</v>
      </c>
    </row>
    <row r="12711" spans="1:7" x14ac:dyDescent="0.45">
      <c r="A12711">
        <v>0.65080000000000005</v>
      </c>
      <c r="B12711">
        <v>3.88</v>
      </c>
      <c r="C12711" t="s">
        <v>13142</v>
      </c>
      <c r="D12711" t="s">
        <v>13143</v>
      </c>
      <c r="E12711" s="32">
        <f t="shared" si="594"/>
        <v>45693</v>
      </c>
      <c r="F12711" s="51">
        <f t="shared" si="595"/>
        <v>0.58333333333333337</v>
      </c>
      <c r="G12711" s="33">
        <f t="shared" si="596"/>
        <v>45693.583333333336</v>
      </c>
    </row>
    <row r="12712" spans="1:7" x14ac:dyDescent="0.45">
      <c r="A12712">
        <v>0</v>
      </c>
      <c r="B12712">
        <v>0</v>
      </c>
      <c r="C12712" t="s">
        <v>13143</v>
      </c>
      <c r="D12712" t="s">
        <v>13144</v>
      </c>
      <c r="E12712" s="32">
        <f t="shared" si="594"/>
        <v>45693</v>
      </c>
      <c r="F12712" s="51">
        <f t="shared" si="595"/>
        <v>0.60416666666666663</v>
      </c>
      <c r="G12712" s="33">
        <f t="shared" si="596"/>
        <v>45693.604166666664</v>
      </c>
    </row>
    <row r="12713" spans="1:7" x14ac:dyDescent="0.45">
      <c r="A12713">
        <v>0.57230000000000003</v>
      </c>
      <c r="B12713">
        <v>3.41</v>
      </c>
      <c r="C12713" t="s">
        <v>13144</v>
      </c>
      <c r="D12713" t="s">
        <v>13145</v>
      </c>
      <c r="E12713" s="32">
        <f t="shared" si="594"/>
        <v>45693</v>
      </c>
      <c r="F12713" s="51">
        <f t="shared" si="595"/>
        <v>0.625</v>
      </c>
      <c r="G12713" s="33">
        <f t="shared" si="596"/>
        <v>45693.625</v>
      </c>
    </row>
    <row r="12714" spans="1:7" x14ac:dyDescent="0.45">
      <c r="A12714">
        <v>5.8010999999999999</v>
      </c>
      <c r="B12714">
        <v>34.61</v>
      </c>
      <c r="C12714" t="s">
        <v>13145</v>
      </c>
      <c r="D12714" t="s">
        <v>13146</v>
      </c>
      <c r="E12714" s="32">
        <f t="shared" si="594"/>
        <v>45693</v>
      </c>
      <c r="F12714" s="51">
        <f t="shared" si="595"/>
        <v>0.64583333333333337</v>
      </c>
      <c r="G12714" s="33">
        <f t="shared" si="596"/>
        <v>45693.645833333336</v>
      </c>
    </row>
    <row r="12715" spans="1:7" x14ac:dyDescent="0.45">
      <c r="A12715">
        <v>2.4685000000000001</v>
      </c>
      <c r="B12715">
        <v>14.73</v>
      </c>
      <c r="C12715" t="s">
        <v>13146</v>
      </c>
      <c r="D12715" t="s">
        <v>13147</v>
      </c>
      <c r="E12715" s="32">
        <f t="shared" si="594"/>
        <v>45693</v>
      </c>
      <c r="F12715" s="51">
        <f t="shared" si="595"/>
        <v>0.66666666666666663</v>
      </c>
      <c r="G12715" s="33">
        <f t="shared" si="596"/>
        <v>45693.666666666664</v>
      </c>
    </row>
    <row r="12716" spans="1:7" x14ac:dyDescent="0.45">
      <c r="A12716">
        <v>1.6718999999999999</v>
      </c>
      <c r="B12716">
        <v>9.9700000000000006</v>
      </c>
      <c r="C12716" t="s">
        <v>13147</v>
      </c>
      <c r="D12716" t="s">
        <v>13148</v>
      </c>
      <c r="E12716" s="32">
        <f t="shared" si="594"/>
        <v>45693</v>
      </c>
      <c r="F12716" s="51">
        <f t="shared" si="595"/>
        <v>0.6875</v>
      </c>
      <c r="G12716" s="33">
        <f t="shared" si="596"/>
        <v>45693.6875</v>
      </c>
    </row>
    <row r="12717" spans="1:7" x14ac:dyDescent="0.45">
      <c r="A12717">
        <v>3.9944999999999999</v>
      </c>
      <c r="B12717">
        <v>23.83</v>
      </c>
      <c r="C12717" t="s">
        <v>13148</v>
      </c>
      <c r="D12717" t="s">
        <v>13149</v>
      </c>
      <c r="E12717" s="32">
        <f t="shared" si="594"/>
        <v>45693</v>
      </c>
      <c r="F12717" s="51">
        <f t="shared" si="595"/>
        <v>0.70833333333333337</v>
      </c>
      <c r="G12717" s="33">
        <f t="shared" si="596"/>
        <v>45693.708333333336</v>
      </c>
    </row>
    <row r="12718" spans="1:7" x14ac:dyDescent="0.45">
      <c r="A12718">
        <v>2.3115000000000001</v>
      </c>
      <c r="B12718">
        <v>13.79</v>
      </c>
      <c r="C12718" t="s">
        <v>13149</v>
      </c>
      <c r="D12718" t="s">
        <v>13150</v>
      </c>
      <c r="E12718" s="32">
        <f t="shared" si="594"/>
        <v>45693</v>
      </c>
      <c r="F12718" s="51">
        <f t="shared" si="595"/>
        <v>0.72916666666666663</v>
      </c>
      <c r="G12718" s="33">
        <f t="shared" si="596"/>
        <v>45693.729166666664</v>
      </c>
    </row>
    <row r="12719" spans="1:7" x14ac:dyDescent="0.45">
      <c r="A12719">
        <v>2.1206999999999998</v>
      </c>
      <c r="B12719">
        <v>12.65</v>
      </c>
      <c r="C12719" t="s">
        <v>13150</v>
      </c>
      <c r="D12719" t="s">
        <v>13151</v>
      </c>
      <c r="E12719" s="32">
        <f t="shared" si="594"/>
        <v>45693</v>
      </c>
      <c r="F12719" s="51">
        <f t="shared" si="595"/>
        <v>0.75</v>
      </c>
      <c r="G12719" s="33">
        <f t="shared" si="596"/>
        <v>45693.75</v>
      </c>
    </row>
    <row r="12720" spans="1:7" x14ac:dyDescent="0.45">
      <c r="A12720">
        <v>2.2890000000000001</v>
      </c>
      <c r="B12720">
        <v>13.66</v>
      </c>
      <c r="C12720" t="s">
        <v>13151</v>
      </c>
      <c r="D12720" t="s">
        <v>13152</v>
      </c>
      <c r="E12720" s="32">
        <f t="shared" si="594"/>
        <v>45693</v>
      </c>
      <c r="F12720" s="51">
        <f t="shared" si="595"/>
        <v>0.77083333333333337</v>
      </c>
      <c r="G12720" s="33">
        <f t="shared" si="596"/>
        <v>45693.770833333336</v>
      </c>
    </row>
    <row r="12721" spans="1:7" x14ac:dyDescent="0.45">
      <c r="A12721">
        <v>2.1318999999999999</v>
      </c>
      <c r="B12721">
        <v>12.72</v>
      </c>
      <c r="C12721" t="s">
        <v>13152</v>
      </c>
      <c r="D12721" t="s">
        <v>13153</v>
      </c>
      <c r="E12721" s="32">
        <f t="shared" si="594"/>
        <v>45693</v>
      </c>
      <c r="F12721" s="51">
        <f t="shared" si="595"/>
        <v>0.79166666666666663</v>
      </c>
      <c r="G12721" s="33">
        <f t="shared" si="596"/>
        <v>45693.791666666664</v>
      </c>
    </row>
    <row r="12722" spans="1:7" x14ac:dyDescent="0.45">
      <c r="A12722">
        <v>2.0870000000000002</v>
      </c>
      <c r="B12722">
        <v>12.45</v>
      </c>
      <c r="C12722" t="s">
        <v>13153</v>
      </c>
      <c r="D12722" t="s">
        <v>13154</v>
      </c>
      <c r="E12722" s="32">
        <f t="shared" si="594"/>
        <v>45693</v>
      </c>
      <c r="F12722" s="51">
        <f t="shared" si="595"/>
        <v>0.8125</v>
      </c>
      <c r="G12722" s="33">
        <f t="shared" si="596"/>
        <v>45693.8125</v>
      </c>
    </row>
    <row r="12723" spans="1:7" x14ac:dyDescent="0.45">
      <c r="A12723">
        <v>1.4811000000000001</v>
      </c>
      <c r="B12723">
        <v>8.84</v>
      </c>
      <c r="C12723" t="s">
        <v>13154</v>
      </c>
      <c r="D12723" t="s">
        <v>13155</v>
      </c>
      <c r="E12723" s="32">
        <f t="shared" si="594"/>
        <v>45693</v>
      </c>
      <c r="F12723" s="51">
        <f t="shared" si="595"/>
        <v>0.83333333333333337</v>
      </c>
      <c r="G12723" s="33">
        <f t="shared" si="596"/>
        <v>45693.833333333336</v>
      </c>
    </row>
    <row r="12724" spans="1:7" x14ac:dyDescent="0.45">
      <c r="A12724">
        <v>0.56100000000000005</v>
      </c>
      <c r="B12724">
        <v>3.35</v>
      </c>
      <c r="C12724" t="s">
        <v>13155</v>
      </c>
      <c r="D12724" t="s">
        <v>13156</v>
      </c>
      <c r="E12724" s="32">
        <f t="shared" si="594"/>
        <v>45693</v>
      </c>
      <c r="F12724" s="51">
        <f t="shared" si="595"/>
        <v>0.85416666666666663</v>
      </c>
      <c r="G12724" s="33">
        <f t="shared" si="596"/>
        <v>45693.854166666664</v>
      </c>
    </row>
    <row r="12725" spans="1:7" x14ac:dyDescent="0.45">
      <c r="A12725">
        <v>0.4264</v>
      </c>
      <c r="B12725">
        <v>2.54</v>
      </c>
      <c r="C12725" t="s">
        <v>13156</v>
      </c>
      <c r="D12725" t="s">
        <v>13157</v>
      </c>
      <c r="E12725" s="32">
        <f t="shared" si="594"/>
        <v>45693</v>
      </c>
      <c r="F12725" s="51">
        <f t="shared" si="595"/>
        <v>0.875</v>
      </c>
      <c r="G12725" s="33">
        <f t="shared" si="596"/>
        <v>45693.875</v>
      </c>
    </row>
    <row r="12726" spans="1:7" x14ac:dyDescent="0.45">
      <c r="A12726">
        <v>1.2230000000000001</v>
      </c>
      <c r="B12726">
        <v>7.3</v>
      </c>
      <c r="C12726" t="s">
        <v>13157</v>
      </c>
      <c r="D12726" t="s">
        <v>13158</v>
      </c>
      <c r="E12726" s="32">
        <f t="shared" si="594"/>
        <v>45693</v>
      </c>
      <c r="F12726" s="51">
        <f t="shared" si="595"/>
        <v>0.89583333333333337</v>
      </c>
      <c r="G12726" s="33">
        <f t="shared" si="596"/>
        <v>45693.895833333336</v>
      </c>
    </row>
    <row r="12727" spans="1:7" x14ac:dyDescent="0.45">
      <c r="A12727">
        <v>1.4923</v>
      </c>
      <c r="B12727">
        <v>8.9</v>
      </c>
      <c r="C12727" t="s">
        <v>13158</v>
      </c>
      <c r="D12727" t="s">
        <v>13159</v>
      </c>
      <c r="E12727" s="32">
        <f t="shared" si="594"/>
        <v>45693</v>
      </c>
      <c r="F12727" s="51">
        <f t="shared" si="595"/>
        <v>0.91666666666666663</v>
      </c>
      <c r="G12727" s="33">
        <f t="shared" si="596"/>
        <v>45693.916666666664</v>
      </c>
    </row>
    <row r="12728" spans="1:7" x14ac:dyDescent="0.45">
      <c r="A12728">
        <v>0.74060000000000004</v>
      </c>
      <c r="B12728">
        <v>4.42</v>
      </c>
      <c r="C12728" t="s">
        <v>13159</v>
      </c>
      <c r="D12728" t="s">
        <v>13160</v>
      </c>
      <c r="E12728" s="32">
        <f t="shared" si="594"/>
        <v>45693</v>
      </c>
      <c r="F12728" s="51">
        <f t="shared" si="595"/>
        <v>0.9375</v>
      </c>
      <c r="G12728" s="33">
        <f t="shared" si="596"/>
        <v>45693.9375</v>
      </c>
    </row>
    <row r="12729" spans="1:7" x14ac:dyDescent="0.45">
      <c r="A12729">
        <v>0.29170000000000001</v>
      </c>
      <c r="B12729">
        <v>1.74</v>
      </c>
      <c r="C12729" t="s">
        <v>13160</v>
      </c>
      <c r="D12729" t="s">
        <v>13161</v>
      </c>
      <c r="E12729" s="32">
        <f t="shared" si="594"/>
        <v>45693</v>
      </c>
      <c r="F12729" s="51">
        <f t="shared" si="595"/>
        <v>0.95833333333333337</v>
      </c>
      <c r="G12729" s="33">
        <f t="shared" si="596"/>
        <v>45693.958333333336</v>
      </c>
    </row>
    <row r="12730" spans="1:7" x14ac:dyDescent="0.45">
      <c r="A12730">
        <v>0</v>
      </c>
      <c r="B12730">
        <v>0</v>
      </c>
      <c r="C12730" t="s">
        <v>13161</v>
      </c>
      <c r="D12730" t="s">
        <v>13162</v>
      </c>
      <c r="E12730" s="32">
        <f t="shared" si="594"/>
        <v>45693</v>
      </c>
      <c r="F12730" s="51">
        <f t="shared" si="595"/>
        <v>0.97916666666666663</v>
      </c>
      <c r="G12730" s="33">
        <f t="shared" si="596"/>
        <v>45693.979166666664</v>
      </c>
    </row>
    <row r="12731" spans="1:7" x14ac:dyDescent="0.45">
      <c r="A12731">
        <v>0</v>
      </c>
      <c r="B12731">
        <v>0</v>
      </c>
      <c r="C12731" t="s">
        <v>13162</v>
      </c>
      <c r="D12731" t="s">
        <v>13163</v>
      </c>
      <c r="E12731" s="32">
        <f t="shared" si="594"/>
        <v>45694</v>
      </c>
      <c r="F12731" s="51">
        <f t="shared" si="595"/>
        <v>0</v>
      </c>
      <c r="G12731" s="33">
        <f t="shared" si="596"/>
        <v>45694</v>
      </c>
    </row>
    <row r="12732" spans="1:7" x14ac:dyDescent="0.45">
      <c r="A12732">
        <v>0</v>
      </c>
      <c r="B12732">
        <v>0</v>
      </c>
      <c r="C12732" t="s">
        <v>13163</v>
      </c>
      <c r="D12732" t="s">
        <v>13164</v>
      </c>
      <c r="E12732" s="32">
        <f t="shared" si="594"/>
        <v>45694</v>
      </c>
      <c r="F12732" s="51">
        <f t="shared" si="595"/>
        <v>2.0833333333333332E-2</v>
      </c>
      <c r="G12732" s="33">
        <f t="shared" si="596"/>
        <v>45694.020833333336</v>
      </c>
    </row>
    <row r="12733" spans="1:7" x14ac:dyDescent="0.45">
      <c r="A12733">
        <v>0</v>
      </c>
      <c r="B12733">
        <v>0</v>
      </c>
      <c r="C12733" t="s">
        <v>13164</v>
      </c>
      <c r="D12733" t="s">
        <v>13165</v>
      </c>
      <c r="E12733" s="32">
        <f t="shared" si="594"/>
        <v>45694</v>
      </c>
      <c r="F12733" s="51">
        <f t="shared" si="595"/>
        <v>4.1666666666666664E-2</v>
      </c>
      <c r="G12733" s="33">
        <f t="shared" si="596"/>
        <v>45694.041666666664</v>
      </c>
    </row>
    <row r="12734" spans="1:7" x14ac:dyDescent="0.45">
      <c r="A12734">
        <v>0</v>
      </c>
      <c r="B12734">
        <v>0</v>
      </c>
      <c r="C12734" t="s">
        <v>13165</v>
      </c>
      <c r="D12734" t="s">
        <v>13166</v>
      </c>
      <c r="E12734" s="32">
        <f t="shared" si="594"/>
        <v>45694</v>
      </c>
      <c r="F12734" s="51">
        <f t="shared" si="595"/>
        <v>6.25E-2</v>
      </c>
      <c r="G12734" s="33">
        <f t="shared" si="596"/>
        <v>45694.0625</v>
      </c>
    </row>
    <row r="12735" spans="1:7" x14ac:dyDescent="0.45">
      <c r="A12735">
        <v>0</v>
      </c>
      <c r="B12735">
        <v>0</v>
      </c>
      <c r="C12735" t="s">
        <v>13166</v>
      </c>
      <c r="D12735" t="s">
        <v>13167</v>
      </c>
      <c r="E12735" s="32">
        <f t="shared" si="594"/>
        <v>45694</v>
      </c>
      <c r="F12735" s="51">
        <f t="shared" si="595"/>
        <v>8.3333333333333329E-2</v>
      </c>
      <c r="G12735" s="33">
        <f t="shared" si="596"/>
        <v>45694.083333333336</v>
      </c>
    </row>
    <row r="12736" spans="1:7" x14ac:dyDescent="0.45">
      <c r="A12736">
        <v>0.3478</v>
      </c>
      <c r="B12736">
        <v>2.0699999999999998</v>
      </c>
      <c r="C12736" t="s">
        <v>13167</v>
      </c>
      <c r="D12736" t="s">
        <v>13168</v>
      </c>
      <c r="E12736" s="32">
        <f t="shared" si="594"/>
        <v>45694</v>
      </c>
      <c r="F12736" s="51">
        <f t="shared" si="595"/>
        <v>0.10416666666666667</v>
      </c>
      <c r="G12736" s="33">
        <f t="shared" si="596"/>
        <v>45694.104166666664</v>
      </c>
    </row>
    <row r="12737" spans="1:7" x14ac:dyDescent="0.45">
      <c r="A12737">
        <v>1.3465</v>
      </c>
      <c r="B12737">
        <v>8.0299999999999994</v>
      </c>
      <c r="C12737" t="s">
        <v>13168</v>
      </c>
      <c r="D12737" t="s">
        <v>13169</v>
      </c>
      <c r="E12737" s="32">
        <f t="shared" si="594"/>
        <v>45694</v>
      </c>
      <c r="F12737" s="51">
        <f t="shared" si="595"/>
        <v>0.125</v>
      </c>
      <c r="G12737" s="33">
        <f t="shared" si="596"/>
        <v>45694.125</v>
      </c>
    </row>
    <row r="12738" spans="1:7" x14ac:dyDescent="0.45">
      <c r="A12738">
        <v>0.65080000000000005</v>
      </c>
      <c r="B12738">
        <v>3.88</v>
      </c>
      <c r="C12738" t="s">
        <v>13169</v>
      </c>
      <c r="D12738" t="s">
        <v>13170</v>
      </c>
      <c r="E12738" s="32">
        <f t="shared" si="594"/>
        <v>45694</v>
      </c>
      <c r="F12738" s="51">
        <f t="shared" si="595"/>
        <v>0.14583333333333334</v>
      </c>
      <c r="G12738" s="33">
        <f t="shared" si="596"/>
        <v>45694.145833333336</v>
      </c>
    </row>
    <row r="12739" spans="1:7" x14ac:dyDescent="0.45">
      <c r="A12739">
        <v>0.96499999999999997</v>
      </c>
      <c r="B12739">
        <v>5.76</v>
      </c>
      <c r="C12739" t="s">
        <v>13170</v>
      </c>
      <c r="D12739" t="s">
        <v>13171</v>
      </c>
      <c r="E12739" s="32">
        <f t="shared" si="594"/>
        <v>45694</v>
      </c>
      <c r="F12739" s="51">
        <f t="shared" si="595"/>
        <v>0.16666666666666666</v>
      </c>
      <c r="G12739" s="33">
        <f t="shared" si="596"/>
        <v>45694.166666666664</v>
      </c>
    </row>
    <row r="12740" spans="1:7" x14ac:dyDescent="0.45">
      <c r="A12740">
        <v>1.8513999999999999</v>
      </c>
      <c r="B12740">
        <v>11.05</v>
      </c>
      <c r="C12740" t="s">
        <v>13171</v>
      </c>
      <c r="D12740" t="s">
        <v>13172</v>
      </c>
      <c r="E12740" s="32">
        <f t="shared" ref="E12740:E12803" si="597">DATE(MID(C12740,2,4),MID(C12740,7,2),MID(C12740,10,2))</f>
        <v>45694</v>
      </c>
      <c r="F12740" s="51">
        <f t="shared" ref="F12740:F12803" si="598">TIME(MID(C12740,13,2),MID(C12740,16,2),0)</f>
        <v>0.1875</v>
      </c>
      <c r="G12740" s="33">
        <f t="shared" ref="G12740:G12803" si="599">E12740+F12740</f>
        <v>45694.1875</v>
      </c>
    </row>
    <row r="12741" spans="1:7" x14ac:dyDescent="0.45">
      <c r="A12741">
        <v>1.1556999999999999</v>
      </c>
      <c r="B12741">
        <v>6.89</v>
      </c>
      <c r="C12741" t="s">
        <v>13172</v>
      </c>
      <c r="D12741" t="s">
        <v>13173</v>
      </c>
      <c r="E12741" s="32">
        <f t="shared" si="597"/>
        <v>45694</v>
      </c>
      <c r="F12741" s="51">
        <f t="shared" si="598"/>
        <v>0.20833333333333334</v>
      </c>
      <c r="G12741" s="33">
        <f t="shared" si="599"/>
        <v>45694.208333333336</v>
      </c>
    </row>
    <row r="12742" spans="1:7" x14ac:dyDescent="0.45">
      <c r="A12742">
        <v>1.4026000000000001</v>
      </c>
      <c r="B12742">
        <v>8.3699999999999992</v>
      </c>
      <c r="C12742" t="s">
        <v>13173</v>
      </c>
      <c r="D12742" t="s">
        <v>13174</v>
      </c>
      <c r="E12742" s="32">
        <f t="shared" si="597"/>
        <v>45694</v>
      </c>
      <c r="F12742" s="51">
        <f t="shared" si="598"/>
        <v>0.22916666666666666</v>
      </c>
      <c r="G12742" s="33">
        <f t="shared" si="599"/>
        <v>45694.229166666664</v>
      </c>
    </row>
    <row r="12743" spans="1:7" x14ac:dyDescent="0.45">
      <c r="A12743">
        <v>1.2455000000000001</v>
      </c>
      <c r="B12743">
        <v>7.43</v>
      </c>
      <c r="C12743" t="s">
        <v>13174</v>
      </c>
      <c r="D12743" t="s">
        <v>13175</v>
      </c>
      <c r="E12743" s="32">
        <f t="shared" si="597"/>
        <v>45694</v>
      </c>
      <c r="F12743" s="51">
        <f t="shared" si="598"/>
        <v>0.25</v>
      </c>
      <c r="G12743" s="33">
        <f t="shared" si="599"/>
        <v>45694.25</v>
      </c>
    </row>
    <row r="12744" spans="1:7" x14ac:dyDescent="0.45">
      <c r="A12744">
        <v>1.3352999999999999</v>
      </c>
      <c r="B12744">
        <v>7.97</v>
      </c>
      <c r="C12744" t="s">
        <v>13175</v>
      </c>
      <c r="D12744" t="s">
        <v>13176</v>
      </c>
      <c r="E12744" s="32">
        <f t="shared" si="597"/>
        <v>45694</v>
      </c>
      <c r="F12744" s="51">
        <f t="shared" si="598"/>
        <v>0.27083333333333331</v>
      </c>
      <c r="G12744" s="33">
        <f t="shared" si="599"/>
        <v>45694.270833333336</v>
      </c>
    </row>
    <row r="12745" spans="1:7" x14ac:dyDescent="0.45">
      <c r="A12745">
        <v>1.7841</v>
      </c>
      <c r="B12745">
        <v>10.64</v>
      </c>
      <c r="C12745" t="s">
        <v>13176</v>
      </c>
      <c r="D12745" t="s">
        <v>13177</v>
      </c>
      <c r="E12745" s="32">
        <f t="shared" si="597"/>
        <v>45694</v>
      </c>
      <c r="F12745" s="51">
        <f t="shared" si="598"/>
        <v>0.29166666666666669</v>
      </c>
      <c r="G12745" s="33">
        <f t="shared" si="599"/>
        <v>45694.291666666664</v>
      </c>
    </row>
    <row r="12746" spans="1:7" x14ac:dyDescent="0.45">
      <c r="A12746">
        <v>1.1221000000000001</v>
      </c>
      <c r="B12746">
        <v>6.69</v>
      </c>
      <c r="C12746" t="s">
        <v>13177</v>
      </c>
      <c r="D12746" t="s">
        <v>13178</v>
      </c>
      <c r="E12746" s="32">
        <f t="shared" si="597"/>
        <v>45694</v>
      </c>
      <c r="F12746" s="51">
        <f t="shared" si="598"/>
        <v>0.3125</v>
      </c>
      <c r="G12746" s="33">
        <f t="shared" si="599"/>
        <v>45694.3125</v>
      </c>
    </row>
    <row r="12747" spans="1:7" x14ac:dyDescent="0.45">
      <c r="A12747">
        <v>1.7392000000000001</v>
      </c>
      <c r="B12747">
        <v>10.38</v>
      </c>
      <c r="C12747" t="s">
        <v>13178</v>
      </c>
      <c r="D12747" t="s">
        <v>13179</v>
      </c>
      <c r="E12747" s="32">
        <f t="shared" si="597"/>
        <v>45694</v>
      </c>
      <c r="F12747" s="51">
        <f t="shared" si="598"/>
        <v>0.33333333333333331</v>
      </c>
      <c r="G12747" s="33">
        <f t="shared" si="599"/>
        <v>45694.333333333336</v>
      </c>
    </row>
    <row r="12748" spans="1:7" x14ac:dyDescent="0.45">
      <c r="A12748">
        <v>1.1556999999999999</v>
      </c>
      <c r="B12748">
        <v>6.89</v>
      </c>
      <c r="C12748" t="s">
        <v>13179</v>
      </c>
      <c r="D12748" t="s">
        <v>13180</v>
      </c>
      <c r="E12748" s="32">
        <f t="shared" si="597"/>
        <v>45694</v>
      </c>
      <c r="F12748" s="51">
        <f t="shared" si="598"/>
        <v>0.35416666666666669</v>
      </c>
      <c r="G12748" s="33">
        <f t="shared" si="599"/>
        <v>45694.354166666664</v>
      </c>
    </row>
    <row r="12749" spans="1:7" x14ac:dyDescent="0.45">
      <c r="A12749">
        <v>0.92010000000000003</v>
      </c>
      <c r="B12749">
        <v>5.49</v>
      </c>
      <c r="C12749" t="s">
        <v>13180</v>
      </c>
      <c r="D12749" t="s">
        <v>13181</v>
      </c>
      <c r="E12749" s="32">
        <f t="shared" si="597"/>
        <v>45694</v>
      </c>
      <c r="F12749" s="51">
        <f t="shared" si="598"/>
        <v>0.375</v>
      </c>
      <c r="G12749" s="33">
        <f t="shared" si="599"/>
        <v>45694.375</v>
      </c>
    </row>
    <row r="12750" spans="1:7" x14ac:dyDescent="0.45">
      <c r="A12750">
        <v>0.61709999999999998</v>
      </c>
      <c r="B12750">
        <v>3.68</v>
      </c>
      <c r="C12750" t="s">
        <v>13181</v>
      </c>
      <c r="D12750" t="s">
        <v>13182</v>
      </c>
      <c r="E12750" s="32">
        <f t="shared" si="597"/>
        <v>45694</v>
      </c>
      <c r="F12750" s="51">
        <f t="shared" si="598"/>
        <v>0.39583333333333331</v>
      </c>
      <c r="G12750" s="33">
        <f t="shared" si="599"/>
        <v>45694.395833333336</v>
      </c>
    </row>
    <row r="12751" spans="1:7" x14ac:dyDescent="0.45">
      <c r="A12751">
        <v>0.97619999999999996</v>
      </c>
      <c r="B12751">
        <v>5.82</v>
      </c>
      <c r="C12751" t="s">
        <v>13182</v>
      </c>
      <c r="D12751" t="s">
        <v>13183</v>
      </c>
      <c r="E12751" s="32">
        <f t="shared" si="597"/>
        <v>45694</v>
      </c>
      <c r="F12751" s="51">
        <f t="shared" si="598"/>
        <v>0.41666666666666669</v>
      </c>
      <c r="G12751" s="33">
        <f t="shared" si="599"/>
        <v>45694.416666666664</v>
      </c>
    </row>
    <row r="12752" spans="1:7" x14ac:dyDescent="0.45">
      <c r="A12752">
        <v>5.4196</v>
      </c>
      <c r="B12752">
        <v>32.33</v>
      </c>
      <c r="C12752" t="s">
        <v>13183</v>
      </c>
      <c r="D12752" t="s">
        <v>13184</v>
      </c>
      <c r="E12752" s="32">
        <f t="shared" si="597"/>
        <v>45694</v>
      </c>
      <c r="F12752" s="51">
        <f t="shared" si="598"/>
        <v>0.4375</v>
      </c>
      <c r="G12752" s="33">
        <f t="shared" si="599"/>
        <v>45694.4375</v>
      </c>
    </row>
    <row r="12753" spans="1:7" x14ac:dyDescent="0.45">
      <c r="A12753">
        <v>0.96499999999999997</v>
      </c>
      <c r="B12753">
        <v>5.76</v>
      </c>
      <c r="C12753" t="s">
        <v>13184</v>
      </c>
      <c r="D12753" t="s">
        <v>13185</v>
      </c>
      <c r="E12753" s="32">
        <f t="shared" si="597"/>
        <v>45694</v>
      </c>
      <c r="F12753" s="51">
        <f t="shared" si="598"/>
        <v>0.45833333333333331</v>
      </c>
      <c r="G12753" s="33">
        <f t="shared" si="599"/>
        <v>45694.458333333336</v>
      </c>
    </row>
    <row r="12754" spans="1:7" x14ac:dyDescent="0.45">
      <c r="A12754">
        <v>0.95379999999999998</v>
      </c>
      <c r="B12754">
        <v>5.69</v>
      </c>
      <c r="C12754" t="s">
        <v>13185</v>
      </c>
      <c r="D12754" t="s">
        <v>13186</v>
      </c>
      <c r="E12754" s="32">
        <f t="shared" si="597"/>
        <v>45694</v>
      </c>
      <c r="F12754" s="51">
        <f t="shared" si="598"/>
        <v>0.47916666666666669</v>
      </c>
      <c r="G12754" s="33">
        <f t="shared" si="599"/>
        <v>45694.479166666664</v>
      </c>
    </row>
    <row r="12755" spans="1:7" x14ac:dyDescent="0.45">
      <c r="A12755">
        <v>0.39269999999999999</v>
      </c>
      <c r="B12755">
        <v>2.34</v>
      </c>
      <c r="C12755" t="s">
        <v>13186</v>
      </c>
      <c r="D12755" t="s">
        <v>13187</v>
      </c>
      <c r="E12755" s="32">
        <f t="shared" si="597"/>
        <v>45694</v>
      </c>
      <c r="F12755" s="51">
        <f t="shared" si="598"/>
        <v>0.5</v>
      </c>
      <c r="G12755" s="33">
        <f t="shared" si="599"/>
        <v>45694.5</v>
      </c>
    </row>
    <row r="12756" spans="1:7" x14ac:dyDescent="0.45">
      <c r="A12756">
        <v>0.3478</v>
      </c>
      <c r="B12756">
        <v>2.0699999999999998</v>
      </c>
      <c r="C12756" t="s">
        <v>13187</v>
      </c>
      <c r="D12756" t="s">
        <v>13188</v>
      </c>
      <c r="E12756" s="32">
        <f t="shared" si="597"/>
        <v>45694</v>
      </c>
      <c r="F12756" s="51">
        <f t="shared" si="598"/>
        <v>0.52083333333333337</v>
      </c>
      <c r="G12756" s="33">
        <f t="shared" si="599"/>
        <v>45694.520833333336</v>
      </c>
    </row>
    <row r="12757" spans="1:7" x14ac:dyDescent="0.45">
      <c r="A12757">
        <v>1.1556999999999999</v>
      </c>
      <c r="B12757">
        <v>6.89</v>
      </c>
      <c r="C12757" t="s">
        <v>13188</v>
      </c>
      <c r="D12757" t="s">
        <v>13189</v>
      </c>
      <c r="E12757" s="32">
        <f t="shared" si="597"/>
        <v>45694</v>
      </c>
      <c r="F12757" s="51">
        <f t="shared" si="598"/>
        <v>0.54166666666666663</v>
      </c>
      <c r="G12757" s="33">
        <f t="shared" si="599"/>
        <v>45694.541666666664</v>
      </c>
    </row>
    <row r="12758" spans="1:7" x14ac:dyDescent="0.45">
      <c r="A12758">
        <v>2.3338999999999999</v>
      </c>
      <c r="B12758">
        <v>13.92</v>
      </c>
      <c r="C12758" t="s">
        <v>13189</v>
      </c>
      <c r="D12758" t="s">
        <v>13190</v>
      </c>
      <c r="E12758" s="32">
        <f t="shared" si="597"/>
        <v>45694</v>
      </c>
      <c r="F12758" s="51">
        <f t="shared" si="598"/>
        <v>0.5625</v>
      </c>
      <c r="G12758" s="33">
        <f t="shared" si="599"/>
        <v>45694.5625</v>
      </c>
    </row>
    <row r="12759" spans="1:7" x14ac:dyDescent="0.45">
      <c r="A12759">
        <v>2.5920000000000001</v>
      </c>
      <c r="B12759">
        <v>15.46</v>
      </c>
      <c r="C12759" t="s">
        <v>13190</v>
      </c>
      <c r="D12759" t="s">
        <v>13191</v>
      </c>
      <c r="E12759" s="32">
        <f t="shared" si="597"/>
        <v>45694</v>
      </c>
      <c r="F12759" s="51">
        <f t="shared" si="598"/>
        <v>0.58333333333333337</v>
      </c>
      <c r="G12759" s="33">
        <f t="shared" si="599"/>
        <v>45694.583333333336</v>
      </c>
    </row>
    <row r="12760" spans="1:7" x14ac:dyDescent="0.45">
      <c r="A12760">
        <v>1.6494</v>
      </c>
      <c r="B12760">
        <v>9.84</v>
      </c>
      <c r="C12760" t="s">
        <v>13191</v>
      </c>
      <c r="D12760" t="s">
        <v>13192</v>
      </c>
      <c r="E12760" s="32">
        <f t="shared" si="597"/>
        <v>45694</v>
      </c>
      <c r="F12760" s="51">
        <f t="shared" si="598"/>
        <v>0.60416666666666663</v>
      </c>
      <c r="G12760" s="33">
        <f t="shared" si="599"/>
        <v>45694.604166666664</v>
      </c>
    </row>
    <row r="12761" spans="1:7" x14ac:dyDescent="0.45">
      <c r="A12761">
        <v>1.3465</v>
      </c>
      <c r="B12761">
        <v>8.0299999999999994</v>
      </c>
      <c r="C12761" t="s">
        <v>13192</v>
      </c>
      <c r="D12761" t="s">
        <v>13193</v>
      </c>
      <c r="E12761" s="32">
        <f t="shared" si="597"/>
        <v>45694</v>
      </c>
      <c r="F12761" s="51">
        <f t="shared" si="598"/>
        <v>0.625</v>
      </c>
      <c r="G12761" s="33">
        <f t="shared" si="599"/>
        <v>45694.625</v>
      </c>
    </row>
    <row r="12762" spans="1:7" x14ac:dyDescent="0.45">
      <c r="A12762">
        <v>1.2791999999999999</v>
      </c>
      <c r="B12762">
        <v>7.63</v>
      </c>
      <c r="C12762" t="s">
        <v>13193</v>
      </c>
      <c r="D12762" t="s">
        <v>13194</v>
      </c>
      <c r="E12762" s="32">
        <f t="shared" si="597"/>
        <v>45694</v>
      </c>
      <c r="F12762" s="51">
        <f t="shared" si="598"/>
        <v>0.64583333333333337</v>
      </c>
      <c r="G12762" s="33">
        <f t="shared" si="599"/>
        <v>45694.645833333336</v>
      </c>
    </row>
    <row r="12763" spans="1:7" x14ac:dyDescent="0.45">
      <c r="A12763">
        <v>1.0210999999999999</v>
      </c>
      <c r="B12763">
        <v>6.09</v>
      </c>
      <c r="C12763" t="s">
        <v>13194</v>
      </c>
      <c r="D12763" t="s">
        <v>13195</v>
      </c>
      <c r="E12763" s="32">
        <f t="shared" si="597"/>
        <v>45694</v>
      </c>
      <c r="F12763" s="51">
        <f t="shared" si="598"/>
        <v>0.66666666666666663</v>
      </c>
      <c r="G12763" s="33">
        <f t="shared" si="599"/>
        <v>45694.666666666664</v>
      </c>
    </row>
    <row r="12764" spans="1:7" x14ac:dyDescent="0.45">
      <c r="A12764">
        <v>1.3914</v>
      </c>
      <c r="B12764">
        <v>8.3000000000000007</v>
      </c>
      <c r="C12764" t="s">
        <v>13195</v>
      </c>
      <c r="D12764" t="s">
        <v>13196</v>
      </c>
      <c r="E12764" s="32">
        <f t="shared" si="597"/>
        <v>45694</v>
      </c>
      <c r="F12764" s="51">
        <f t="shared" si="598"/>
        <v>0.6875</v>
      </c>
      <c r="G12764" s="33">
        <f t="shared" si="599"/>
        <v>45694.6875</v>
      </c>
    </row>
    <row r="12765" spans="1:7" x14ac:dyDescent="0.45">
      <c r="A12765">
        <v>1.0995999999999999</v>
      </c>
      <c r="B12765">
        <v>6.56</v>
      </c>
      <c r="C12765" t="s">
        <v>13196</v>
      </c>
      <c r="D12765" t="s">
        <v>13197</v>
      </c>
      <c r="E12765" s="32">
        <f t="shared" si="597"/>
        <v>45694</v>
      </c>
      <c r="F12765" s="51">
        <f t="shared" si="598"/>
        <v>0.70833333333333337</v>
      </c>
      <c r="G12765" s="33">
        <f t="shared" si="599"/>
        <v>45694.708333333336</v>
      </c>
    </row>
    <row r="12766" spans="1:7" x14ac:dyDescent="0.45">
      <c r="A12766">
        <v>1.1556999999999999</v>
      </c>
      <c r="B12766">
        <v>6.89</v>
      </c>
      <c r="C12766" t="s">
        <v>13197</v>
      </c>
      <c r="D12766" t="s">
        <v>13198</v>
      </c>
      <c r="E12766" s="32">
        <f t="shared" si="597"/>
        <v>45694</v>
      </c>
      <c r="F12766" s="51">
        <f t="shared" si="598"/>
        <v>0.72916666666666663</v>
      </c>
      <c r="G12766" s="33">
        <f t="shared" si="599"/>
        <v>45694.729166666664</v>
      </c>
    </row>
    <row r="12767" spans="1:7" x14ac:dyDescent="0.45">
      <c r="A12767">
        <v>0.71809999999999996</v>
      </c>
      <c r="B12767">
        <v>4.28</v>
      </c>
      <c r="C12767" t="s">
        <v>13198</v>
      </c>
      <c r="D12767" t="s">
        <v>13199</v>
      </c>
      <c r="E12767" s="32">
        <f t="shared" si="597"/>
        <v>45694</v>
      </c>
      <c r="F12767" s="51">
        <f t="shared" si="598"/>
        <v>0.75</v>
      </c>
      <c r="G12767" s="33">
        <f t="shared" si="599"/>
        <v>45694.75</v>
      </c>
    </row>
    <row r="12768" spans="1:7" x14ac:dyDescent="0.45">
      <c r="A12768">
        <v>0</v>
      </c>
      <c r="B12768">
        <v>0</v>
      </c>
      <c r="C12768" t="s">
        <v>13199</v>
      </c>
      <c r="D12768" t="s">
        <v>13200</v>
      </c>
      <c r="E12768" s="32">
        <f t="shared" si="597"/>
        <v>45694</v>
      </c>
      <c r="F12768" s="51">
        <f t="shared" si="598"/>
        <v>0.77083333333333337</v>
      </c>
      <c r="G12768" s="33">
        <f t="shared" si="599"/>
        <v>45694.770833333336</v>
      </c>
    </row>
    <row r="12769" spans="1:7" x14ac:dyDescent="0.45">
      <c r="A12769">
        <v>0.43759999999999999</v>
      </c>
      <c r="B12769">
        <v>2.61</v>
      </c>
      <c r="C12769" t="s">
        <v>13200</v>
      </c>
      <c r="D12769" t="s">
        <v>13201</v>
      </c>
      <c r="E12769" s="32">
        <f t="shared" si="597"/>
        <v>45694</v>
      </c>
      <c r="F12769" s="51">
        <f t="shared" si="598"/>
        <v>0.79166666666666663</v>
      </c>
      <c r="G12769" s="33">
        <f t="shared" si="599"/>
        <v>45694.791666666664</v>
      </c>
    </row>
    <row r="12770" spans="1:7" x14ac:dyDescent="0.45">
      <c r="A12770">
        <v>3.9721000000000002</v>
      </c>
      <c r="B12770">
        <v>23.7</v>
      </c>
      <c r="C12770" t="s">
        <v>13201</v>
      </c>
      <c r="D12770" t="s">
        <v>13202</v>
      </c>
      <c r="E12770" s="32">
        <f t="shared" si="597"/>
        <v>45694</v>
      </c>
      <c r="F12770" s="51">
        <f t="shared" si="598"/>
        <v>0.8125</v>
      </c>
      <c r="G12770" s="33">
        <f t="shared" si="599"/>
        <v>45694.8125</v>
      </c>
    </row>
    <row r="12771" spans="1:7" x14ac:dyDescent="0.45">
      <c r="A12771">
        <v>0.66200000000000003</v>
      </c>
      <c r="B12771">
        <v>3.95</v>
      </c>
      <c r="C12771" t="s">
        <v>13202</v>
      </c>
      <c r="D12771" t="s">
        <v>13203</v>
      </c>
      <c r="E12771" s="32">
        <f t="shared" si="597"/>
        <v>45694</v>
      </c>
      <c r="F12771" s="51">
        <f t="shared" si="598"/>
        <v>0.83333333333333337</v>
      </c>
      <c r="G12771" s="33">
        <f t="shared" si="599"/>
        <v>45694.833333333336</v>
      </c>
    </row>
    <row r="12772" spans="1:7" x14ac:dyDescent="0.45">
      <c r="A12772">
        <v>0.54979999999999996</v>
      </c>
      <c r="B12772">
        <v>3.28</v>
      </c>
      <c r="C12772" t="s">
        <v>13203</v>
      </c>
      <c r="D12772" t="s">
        <v>13204</v>
      </c>
      <c r="E12772" s="32">
        <f t="shared" si="597"/>
        <v>45694</v>
      </c>
      <c r="F12772" s="51">
        <f t="shared" si="598"/>
        <v>0.85416666666666663</v>
      </c>
      <c r="G12772" s="33">
        <f t="shared" si="599"/>
        <v>45694.854166666664</v>
      </c>
    </row>
    <row r="12773" spans="1:7" x14ac:dyDescent="0.45">
      <c r="A12773">
        <v>0</v>
      </c>
      <c r="B12773">
        <v>0</v>
      </c>
      <c r="C12773" t="s">
        <v>13204</v>
      </c>
      <c r="D12773" t="s">
        <v>13205</v>
      </c>
      <c r="E12773" s="32">
        <f t="shared" si="597"/>
        <v>45694</v>
      </c>
      <c r="F12773" s="51">
        <f t="shared" si="598"/>
        <v>0.875</v>
      </c>
      <c r="G12773" s="33">
        <f t="shared" si="599"/>
        <v>45694.875</v>
      </c>
    </row>
    <row r="12774" spans="1:7" x14ac:dyDescent="0.45">
      <c r="A12774">
        <v>0</v>
      </c>
      <c r="B12774">
        <v>0</v>
      </c>
      <c r="C12774" t="s">
        <v>13205</v>
      </c>
      <c r="D12774" t="s">
        <v>13206</v>
      </c>
      <c r="E12774" s="32">
        <f t="shared" si="597"/>
        <v>45694</v>
      </c>
      <c r="F12774" s="51">
        <f t="shared" si="598"/>
        <v>0.89583333333333337</v>
      </c>
      <c r="G12774" s="33">
        <f t="shared" si="599"/>
        <v>45694.895833333336</v>
      </c>
    </row>
    <row r="12775" spans="1:7" x14ac:dyDescent="0.45">
      <c r="A12775">
        <v>0</v>
      </c>
      <c r="B12775">
        <v>0</v>
      </c>
      <c r="C12775" t="s">
        <v>13206</v>
      </c>
      <c r="D12775" t="s">
        <v>13207</v>
      </c>
      <c r="E12775" s="32">
        <f t="shared" si="597"/>
        <v>45694</v>
      </c>
      <c r="F12775" s="51">
        <f t="shared" si="598"/>
        <v>0.91666666666666663</v>
      </c>
      <c r="G12775" s="33">
        <f t="shared" si="599"/>
        <v>45694.916666666664</v>
      </c>
    </row>
    <row r="12776" spans="1:7" x14ac:dyDescent="0.45">
      <c r="A12776">
        <v>2.24E-2</v>
      </c>
      <c r="B12776">
        <v>0.13</v>
      </c>
      <c r="C12776" t="s">
        <v>13207</v>
      </c>
      <c r="D12776" t="s">
        <v>13208</v>
      </c>
      <c r="E12776" s="32">
        <f t="shared" si="597"/>
        <v>45694</v>
      </c>
      <c r="F12776" s="51">
        <f t="shared" si="598"/>
        <v>0.9375</v>
      </c>
      <c r="G12776" s="33">
        <f t="shared" si="599"/>
        <v>45694.9375</v>
      </c>
    </row>
    <row r="12777" spans="1:7" x14ac:dyDescent="0.45">
      <c r="A12777">
        <v>2.24E-2</v>
      </c>
      <c r="B12777">
        <v>0.13</v>
      </c>
      <c r="C12777" t="s">
        <v>13208</v>
      </c>
      <c r="D12777" t="s">
        <v>13209</v>
      </c>
      <c r="E12777" s="32">
        <f t="shared" si="597"/>
        <v>45694</v>
      </c>
      <c r="F12777" s="51">
        <f t="shared" si="598"/>
        <v>0.95833333333333337</v>
      </c>
      <c r="G12777" s="33">
        <f t="shared" si="599"/>
        <v>45694.958333333336</v>
      </c>
    </row>
    <row r="12778" spans="1:7" x14ac:dyDescent="0.45">
      <c r="A12778">
        <v>0</v>
      </c>
      <c r="B12778">
        <v>0</v>
      </c>
      <c r="C12778" t="s">
        <v>13209</v>
      </c>
      <c r="D12778" t="s">
        <v>13210</v>
      </c>
      <c r="E12778" s="32">
        <f t="shared" si="597"/>
        <v>45694</v>
      </c>
      <c r="F12778" s="51">
        <f t="shared" si="598"/>
        <v>0.97916666666666663</v>
      </c>
      <c r="G12778" s="33">
        <f t="shared" si="599"/>
        <v>45694.979166666664</v>
      </c>
    </row>
    <row r="12779" spans="1:7" x14ac:dyDescent="0.45">
      <c r="A12779">
        <v>0</v>
      </c>
      <c r="B12779">
        <v>0</v>
      </c>
      <c r="C12779" t="s">
        <v>13210</v>
      </c>
      <c r="D12779" t="s">
        <v>13211</v>
      </c>
      <c r="E12779" s="32">
        <f t="shared" si="597"/>
        <v>45695</v>
      </c>
      <c r="F12779" s="51">
        <f t="shared" si="598"/>
        <v>0</v>
      </c>
      <c r="G12779" s="33">
        <f t="shared" si="599"/>
        <v>45695</v>
      </c>
    </row>
    <row r="12780" spans="1:7" x14ac:dyDescent="0.45">
      <c r="A12780">
        <v>0</v>
      </c>
      <c r="B12780">
        <v>0</v>
      </c>
      <c r="C12780" t="s">
        <v>13211</v>
      </c>
      <c r="D12780" t="s">
        <v>13212</v>
      </c>
      <c r="E12780" s="32">
        <f t="shared" si="597"/>
        <v>45695</v>
      </c>
      <c r="F12780" s="51">
        <f t="shared" si="598"/>
        <v>2.0833333333333332E-2</v>
      </c>
      <c r="G12780" s="33">
        <f t="shared" si="599"/>
        <v>45695.020833333336</v>
      </c>
    </row>
    <row r="12781" spans="1:7" x14ac:dyDescent="0.45">
      <c r="A12781">
        <v>0</v>
      </c>
      <c r="B12781">
        <v>0</v>
      </c>
      <c r="C12781" t="s">
        <v>13212</v>
      </c>
      <c r="D12781" t="s">
        <v>13213</v>
      </c>
      <c r="E12781" s="32">
        <f t="shared" si="597"/>
        <v>45695</v>
      </c>
      <c r="F12781" s="51">
        <f t="shared" si="598"/>
        <v>4.1666666666666664E-2</v>
      </c>
      <c r="G12781" s="33">
        <f t="shared" si="599"/>
        <v>45695.041666666664</v>
      </c>
    </row>
    <row r="12782" spans="1:7" x14ac:dyDescent="0.45">
      <c r="A12782">
        <v>0</v>
      </c>
      <c r="B12782">
        <v>0</v>
      </c>
      <c r="C12782" t="s">
        <v>13213</v>
      </c>
      <c r="D12782" t="s">
        <v>13214</v>
      </c>
      <c r="E12782" s="32">
        <f t="shared" si="597"/>
        <v>45695</v>
      </c>
      <c r="F12782" s="51">
        <f t="shared" si="598"/>
        <v>6.25E-2</v>
      </c>
      <c r="G12782" s="33">
        <f t="shared" si="599"/>
        <v>45695.0625</v>
      </c>
    </row>
    <row r="12783" spans="1:7" x14ac:dyDescent="0.45">
      <c r="A12783">
        <v>0</v>
      </c>
      <c r="B12783">
        <v>0</v>
      </c>
      <c r="C12783" t="s">
        <v>13214</v>
      </c>
      <c r="D12783" t="s">
        <v>13215</v>
      </c>
      <c r="E12783" s="32">
        <f t="shared" si="597"/>
        <v>45695</v>
      </c>
      <c r="F12783" s="51">
        <f t="shared" si="598"/>
        <v>8.3333333333333329E-2</v>
      </c>
      <c r="G12783" s="33">
        <f t="shared" si="599"/>
        <v>45695.083333333336</v>
      </c>
    </row>
    <row r="12784" spans="1:7" x14ac:dyDescent="0.45">
      <c r="A12784">
        <v>0</v>
      </c>
      <c r="B12784">
        <v>0</v>
      </c>
      <c r="C12784" t="s">
        <v>13215</v>
      </c>
      <c r="D12784" t="s">
        <v>13216</v>
      </c>
      <c r="E12784" s="32">
        <f t="shared" si="597"/>
        <v>45695</v>
      </c>
      <c r="F12784" s="51">
        <f t="shared" si="598"/>
        <v>0.10416666666666667</v>
      </c>
      <c r="G12784" s="33">
        <f t="shared" si="599"/>
        <v>45695.104166666664</v>
      </c>
    </row>
    <row r="12785" spans="1:7" x14ac:dyDescent="0.45">
      <c r="A12785">
        <v>0</v>
      </c>
      <c r="B12785">
        <v>0</v>
      </c>
      <c r="C12785" t="s">
        <v>13216</v>
      </c>
      <c r="D12785" t="s">
        <v>13217</v>
      </c>
      <c r="E12785" s="32">
        <f t="shared" si="597"/>
        <v>45695</v>
      </c>
      <c r="F12785" s="51">
        <f t="shared" si="598"/>
        <v>0.125</v>
      </c>
      <c r="G12785" s="33">
        <f t="shared" si="599"/>
        <v>45695.125</v>
      </c>
    </row>
    <row r="12786" spans="1:7" x14ac:dyDescent="0.45">
      <c r="A12786">
        <v>0</v>
      </c>
      <c r="B12786">
        <v>0</v>
      </c>
      <c r="C12786" t="s">
        <v>13217</v>
      </c>
      <c r="D12786" t="s">
        <v>13218</v>
      </c>
      <c r="E12786" s="32">
        <f t="shared" si="597"/>
        <v>45695</v>
      </c>
      <c r="F12786" s="51">
        <f t="shared" si="598"/>
        <v>0.14583333333333334</v>
      </c>
      <c r="G12786" s="33">
        <f t="shared" si="599"/>
        <v>45695.145833333336</v>
      </c>
    </row>
    <row r="12787" spans="1:7" x14ac:dyDescent="0.45">
      <c r="A12787">
        <v>0</v>
      </c>
      <c r="B12787">
        <v>0</v>
      </c>
      <c r="C12787" t="s">
        <v>13218</v>
      </c>
      <c r="D12787" t="s">
        <v>13219</v>
      </c>
      <c r="E12787" s="32">
        <f t="shared" si="597"/>
        <v>45695</v>
      </c>
      <c r="F12787" s="51">
        <f t="shared" si="598"/>
        <v>0.16666666666666666</v>
      </c>
      <c r="G12787" s="33">
        <f t="shared" si="599"/>
        <v>45695.166666666664</v>
      </c>
    </row>
    <row r="12788" spans="1:7" x14ac:dyDescent="0.45">
      <c r="A12788">
        <v>0</v>
      </c>
      <c r="B12788">
        <v>0</v>
      </c>
      <c r="C12788" t="s">
        <v>13219</v>
      </c>
      <c r="D12788" t="s">
        <v>13220</v>
      </c>
      <c r="E12788" s="32">
        <f t="shared" si="597"/>
        <v>45695</v>
      </c>
      <c r="F12788" s="51">
        <f t="shared" si="598"/>
        <v>0.1875</v>
      </c>
      <c r="G12788" s="33">
        <f t="shared" si="599"/>
        <v>45695.1875</v>
      </c>
    </row>
    <row r="12789" spans="1:7" x14ac:dyDescent="0.45">
      <c r="A12789">
        <v>0</v>
      </c>
      <c r="B12789">
        <v>0</v>
      </c>
      <c r="C12789" t="s">
        <v>13220</v>
      </c>
      <c r="D12789" t="s">
        <v>13221</v>
      </c>
      <c r="E12789" s="32">
        <f t="shared" si="597"/>
        <v>45695</v>
      </c>
      <c r="F12789" s="51">
        <f t="shared" si="598"/>
        <v>0.20833333333333334</v>
      </c>
      <c r="G12789" s="33">
        <f t="shared" si="599"/>
        <v>45695.208333333336</v>
      </c>
    </row>
    <row r="12790" spans="1:7" x14ac:dyDescent="0.45">
      <c r="A12790">
        <v>0</v>
      </c>
      <c r="B12790">
        <v>0</v>
      </c>
      <c r="C12790" t="s">
        <v>13221</v>
      </c>
      <c r="D12790" t="s">
        <v>13222</v>
      </c>
      <c r="E12790" s="32">
        <f t="shared" si="597"/>
        <v>45695</v>
      </c>
      <c r="F12790" s="51">
        <f t="shared" si="598"/>
        <v>0.22916666666666666</v>
      </c>
      <c r="G12790" s="33">
        <f t="shared" si="599"/>
        <v>45695.229166666664</v>
      </c>
    </row>
    <row r="12791" spans="1:7" x14ac:dyDescent="0.45">
      <c r="A12791">
        <v>0</v>
      </c>
      <c r="B12791">
        <v>0</v>
      </c>
      <c r="C12791" t="s">
        <v>13222</v>
      </c>
      <c r="D12791" t="s">
        <v>13223</v>
      </c>
      <c r="E12791" s="32">
        <f t="shared" si="597"/>
        <v>45695</v>
      </c>
      <c r="F12791" s="51">
        <f t="shared" si="598"/>
        <v>0.25</v>
      </c>
      <c r="G12791" s="33">
        <f t="shared" si="599"/>
        <v>45695.25</v>
      </c>
    </row>
    <row r="12792" spans="1:7" x14ac:dyDescent="0.45">
      <c r="A12792">
        <v>0.63959999999999995</v>
      </c>
      <c r="B12792">
        <v>3.82</v>
      </c>
      <c r="C12792" t="s">
        <v>13223</v>
      </c>
      <c r="D12792" t="s">
        <v>13224</v>
      </c>
      <c r="E12792" s="32">
        <f t="shared" si="597"/>
        <v>45695</v>
      </c>
      <c r="F12792" s="51">
        <f t="shared" si="598"/>
        <v>0.27083333333333331</v>
      </c>
      <c r="G12792" s="33">
        <f t="shared" si="599"/>
        <v>45695.270833333336</v>
      </c>
    </row>
    <row r="12793" spans="1:7" x14ac:dyDescent="0.45">
      <c r="A12793">
        <v>0.6845</v>
      </c>
      <c r="B12793">
        <v>4.08</v>
      </c>
      <c r="C12793" t="s">
        <v>13224</v>
      </c>
      <c r="D12793" t="s">
        <v>13225</v>
      </c>
      <c r="E12793" s="32">
        <f t="shared" si="597"/>
        <v>45695</v>
      </c>
      <c r="F12793" s="51">
        <f t="shared" si="598"/>
        <v>0.29166666666666669</v>
      </c>
      <c r="G12793" s="33">
        <f t="shared" si="599"/>
        <v>45695.291666666664</v>
      </c>
    </row>
    <row r="12794" spans="1:7" x14ac:dyDescent="0.45">
      <c r="A12794">
        <v>3.7477</v>
      </c>
      <c r="B12794">
        <v>22.36</v>
      </c>
      <c r="C12794" t="s">
        <v>13225</v>
      </c>
      <c r="D12794" t="s">
        <v>13226</v>
      </c>
      <c r="E12794" s="32">
        <f t="shared" si="597"/>
        <v>45695</v>
      </c>
      <c r="F12794" s="51">
        <f t="shared" si="598"/>
        <v>0.3125</v>
      </c>
      <c r="G12794" s="33">
        <f t="shared" si="599"/>
        <v>45695.3125</v>
      </c>
    </row>
    <row r="12795" spans="1:7" x14ac:dyDescent="0.45">
      <c r="A12795">
        <v>0.67320000000000002</v>
      </c>
      <c r="B12795">
        <v>4.0199999999999996</v>
      </c>
      <c r="C12795" t="s">
        <v>13226</v>
      </c>
      <c r="D12795" t="s">
        <v>13227</v>
      </c>
      <c r="E12795" s="32">
        <f t="shared" si="597"/>
        <v>45695</v>
      </c>
      <c r="F12795" s="51">
        <f t="shared" si="598"/>
        <v>0.33333333333333331</v>
      </c>
      <c r="G12795" s="33">
        <f t="shared" si="599"/>
        <v>45695.333333333336</v>
      </c>
    </row>
    <row r="12796" spans="1:7" x14ac:dyDescent="0.45">
      <c r="A12796">
        <v>0</v>
      </c>
      <c r="B12796">
        <v>0</v>
      </c>
      <c r="C12796" t="s">
        <v>13227</v>
      </c>
      <c r="D12796" t="s">
        <v>13228</v>
      </c>
      <c r="E12796" s="32">
        <f t="shared" si="597"/>
        <v>45695</v>
      </c>
      <c r="F12796" s="51">
        <f t="shared" si="598"/>
        <v>0.35416666666666669</v>
      </c>
      <c r="G12796" s="33">
        <f t="shared" si="599"/>
        <v>45695.354166666664</v>
      </c>
    </row>
    <row r="12797" spans="1:7" x14ac:dyDescent="0.45">
      <c r="A12797">
        <v>0</v>
      </c>
      <c r="B12797">
        <v>0</v>
      </c>
      <c r="C12797" t="s">
        <v>13228</v>
      </c>
      <c r="D12797" t="s">
        <v>13229</v>
      </c>
      <c r="E12797" s="32">
        <f t="shared" si="597"/>
        <v>45695</v>
      </c>
      <c r="F12797" s="51">
        <f t="shared" si="598"/>
        <v>0.375</v>
      </c>
      <c r="G12797" s="33">
        <f t="shared" si="599"/>
        <v>45695.375</v>
      </c>
    </row>
    <row r="12798" spans="1:7" x14ac:dyDescent="0.45">
      <c r="A12798">
        <v>0</v>
      </c>
      <c r="B12798">
        <v>0</v>
      </c>
      <c r="C12798" t="s">
        <v>13229</v>
      </c>
      <c r="D12798" t="s">
        <v>13230</v>
      </c>
      <c r="E12798" s="32">
        <f t="shared" si="597"/>
        <v>45695</v>
      </c>
      <c r="F12798" s="51">
        <f t="shared" si="598"/>
        <v>0.39583333333333331</v>
      </c>
      <c r="G12798" s="33">
        <f t="shared" si="599"/>
        <v>45695.395833333336</v>
      </c>
    </row>
    <row r="12799" spans="1:7" x14ac:dyDescent="0.45">
      <c r="A12799">
        <v>0</v>
      </c>
      <c r="B12799">
        <v>0</v>
      </c>
      <c r="C12799" t="s">
        <v>13230</v>
      </c>
      <c r="D12799" t="s">
        <v>13231</v>
      </c>
      <c r="E12799" s="32">
        <f t="shared" si="597"/>
        <v>45695</v>
      </c>
      <c r="F12799" s="51">
        <f t="shared" si="598"/>
        <v>0.41666666666666669</v>
      </c>
      <c r="G12799" s="33">
        <f t="shared" si="599"/>
        <v>45695.416666666664</v>
      </c>
    </row>
    <row r="12800" spans="1:7" x14ac:dyDescent="0.45">
      <c r="A12800">
        <v>0</v>
      </c>
      <c r="B12800">
        <v>0</v>
      </c>
      <c r="C12800" t="s">
        <v>13231</v>
      </c>
      <c r="D12800" t="s">
        <v>13232</v>
      </c>
      <c r="E12800" s="32">
        <f t="shared" si="597"/>
        <v>45695</v>
      </c>
      <c r="F12800" s="51">
        <f t="shared" si="598"/>
        <v>0.4375</v>
      </c>
      <c r="G12800" s="33">
        <f t="shared" si="599"/>
        <v>45695.4375</v>
      </c>
    </row>
    <row r="12801" spans="1:7" x14ac:dyDescent="0.45">
      <c r="A12801">
        <v>0</v>
      </c>
      <c r="B12801">
        <v>0</v>
      </c>
      <c r="C12801" t="s">
        <v>13232</v>
      </c>
      <c r="D12801" t="s">
        <v>13233</v>
      </c>
      <c r="E12801" s="32">
        <f t="shared" si="597"/>
        <v>45695</v>
      </c>
      <c r="F12801" s="51">
        <f t="shared" si="598"/>
        <v>0.45833333333333331</v>
      </c>
      <c r="G12801" s="33">
        <f t="shared" si="599"/>
        <v>45695.458333333336</v>
      </c>
    </row>
    <row r="12802" spans="1:7" x14ac:dyDescent="0.45">
      <c r="A12802">
        <v>0</v>
      </c>
      <c r="B12802">
        <v>0</v>
      </c>
      <c r="C12802" t="s">
        <v>13233</v>
      </c>
      <c r="D12802" t="s">
        <v>13234</v>
      </c>
      <c r="E12802" s="32">
        <f t="shared" si="597"/>
        <v>45695</v>
      </c>
      <c r="F12802" s="51">
        <f t="shared" si="598"/>
        <v>0.47916666666666669</v>
      </c>
      <c r="G12802" s="33">
        <f t="shared" si="599"/>
        <v>45695.479166666664</v>
      </c>
    </row>
    <row r="12803" spans="1:7" x14ac:dyDescent="0.45">
      <c r="A12803">
        <v>1.4811000000000001</v>
      </c>
      <c r="B12803">
        <v>8.84</v>
      </c>
      <c r="C12803" t="s">
        <v>13234</v>
      </c>
      <c r="D12803" t="s">
        <v>13235</v>
      </c>
      <c r="E12803" s="32">
        <f t="shared" si="597"/>
        <v>45695</v>
      </c>
      <c r="F12803" s="51">
        <f t="shared" si="598"/>
        <v>0.5</v>
      </c>
      <c r="G12803" s="33">
        <f t="shared" si="599"/>
        <v>45695.5</v>
      </c>
    </row>
    <row r="12804" spans="1:7" x14ac:dyDescent="0.45">
      <c r="A12804">
        <v>0.3478</v>
      </c>
      <c r="B12804">
        <v>2.0699999999999998</v>
      </c>
      <c r="C12804" t="s">
        <v>13235</v>
      </c>
      <c r="D12804" t="s">
        <v>13236</v>
      </c>
      <c r="E12804" s="32">
        <f t="shared" ref="E12804:E12867" si="600">DATE(MID(C12804,2,4),MID(C12804,7,2),MID(C12804,10,2))</f>
        <v>45695</v>
      </c>
      <c r="F12804" s="51">
        <f t="shared" ref="F12804:F12867" si="601">TIME(MID(C12804,13,2),MID(C12804,16,2),0)</f>
        <v>0.52083333333333337</v>
      </c>
      <c r="G12804" s="33">
        <f t="shared" ref="G12804:G12867" si="602">E12804+F12804</f>
        <v>45695.520833333336</v>
      </c>
    </row>
    <row r="12805" spans="1:7" x14ac:dyDescent="0.45">
      <c r="A12805">
        <v>0</v>
      </c>
      <c r="B12805">
        <v>0</v>
      </c>
      <c r="C12805" t="s">
        <v>13236</v>
      </c>
      <c r="D12805" t="s">
        <v>13237</v>
      </c>
      <c r="E12805" s="32">
        <f t="shared" si="600"/>
        <v>45695</v>
      </c>
      <c r="F12805" s="51">
        <f t="shared" si="601"/>
        <v>0.54166666666666663</v>
      </c>
      <c r="G12805" s="33">
        <f t="shared" si="602"/>
        <v>45695.541666666664</v>
      </c>
    </row>
    <row r="12806" spans="1:7" x14ac:dyDescent="0.45">
      <c r="A12806">
        <v>0.43759999999999999</v>
      </c>
      <c r="B12806">
        <v>2.61</v>
      </c>
      <c r="C12806" t="s">
        <v>13237</v>
      </c>
      <c r="D12806" t="s">
        <v>13238</v>
      </c>
      <c r="E12806" s="32">
        <f t="shared" si="600"/>
        <v>45695</v>
      </c>
      <c r="F12806" s="51">
        <f t="shared" si="601"/>
        <v>0.5625</v>
      </c>
      <c r="G12806" s="33">
        <f t="shared" si="602"/>
        <v>45695.5625</v>
      </c>
    </row>
    <row r="12807" spans="1:7" x14ac:dyDescent="0.45">
      <c r="A12807">
        <v>0.9425</v>
      </c>
      <c r="B12807">
        <v>5.62</v>
      </c>
      <c r="C12807" t="s">
        <v>13238</v>
      </c>
      <c r="D12807" t="s">
        <v>13239</v>
      </c>
      <c r="E12807" s="32">
        <f t="shared" si="600"/>
        <v>45695</v>
      </c>
      <c r="F12807" s="51">
        <f t="shared" si="601"/>
        <v>0.58333333333333337</v>
      </c>
      <c r="G12807" s="33">
        <f t="shared" si="602"/>
        <v>45695.583333333336</v>
      </c>
    </row>
    <row r="12808" spans="1:7" x14ac:dyDescent="0.45">
      <c r="A12808">
        <v>2.9847000000000001</v>
      </c>
      <c r="B12808">
        <v>17.809999999999999</v>
      </c>
      <c r="C12808" t="s">
        <v>13239</v>
      </c>
      <c r="D12808" t="s">
        <v>13240</v>
      </c>
      <c r="E12808" s="32">
        <f t="shared" si="600"/>
        <v>45695</v>
      </c>
      <c r="F12808" s="51">
        <f t="shared" si="601"/>
        <v>0.60416666666666663</v>
      </c>
      <c r="G12808" s="33">
        <f t="shared" si="602"/>
        <v>45695.604166666664</v>
      </c>
    </row>
    <row r="12809" spans="1:7" x14ac:dyDescent="0.45">
      <c r="A12809">
        <v>1.7504</v>
      </c>
      <c r="B12809">
        <v>10.44</v>
      </c>
      <c r="C12809" t="s">
        <v>13240</v>
      </c>
      <c r="D12809" t="s">
        <v>13241</v>
      </c>
      <c r="E12809" s="32">
        <f t="shared" si="600"/>
        <v>45695</v>
      </c>
      <c r="F12809" s="51">
        <f t="shared" si="601"/>
        <v>0.625</v>
      </c>
      <c r="G12809" s="33">
        <f t="shared" si="602"/>
        <v>45695.625</v>
      </c>
    </row>
    <row r="12810" spans="1:7" x14ac:dyDescent="0.45">
      <c r="A12810">
        <v>1.3016000000000001</v>
      </c>
      <c r="B12810">
        <v>7.77</v>
      </c>
      <c r="C12810" t="s">
        <v>13241</v>
      </c>
      <c r="D12810" t="s">
        <v>13242</v>
      </c>
      <c r="E12810" s="32">
        <f t="shared" si="600"/>
        <v>45695</v>
      </c>
      <c r="F12810" s="51">
        <f t="shared" si="601"/>
        <v>0.64583333333333337</v>
      </c>
      <c r="G12810" s="33">
        <f t="shared" si="602"/>
        <v>45695.645833333336</v>
      </c>
    </row>
    <row r="12811" spans="1:7" x14ac:dyDescent="0.45">
      <c r="A12811">
        <v>1.7952999999999999</v>
      </c>
      <c r="B12811">
        <v>10.71</v>
      </c>
      <c r="C12811" t="s">
        <v>13242</v>
      </c>
      <c r="D12811" t="s">
        <v>13243</v>
      </c>
      <c r="E12811" s="32">
        <f t="shared" si="600"/>
        <v>45695</v>
      </c>
      <c r="F12811" s="51">
        <f t="shared" si="601"/>
        <v>0.66666666666666663</v>
      </c>
      <c r="G12811" s="33">
        <f t="shared" si="602"/>
        <v>45695.666666666664</v>
      </c>
    </row>
    <row r="12812" spans="1:7" x14ac:dyDescent="0.45">
      <c r="A12812">
        <v>1.9298999999999999</v>
      </c>
      <c r="B12812">
        <v>11.51</v>
      </c>
      <c r="C12812" t="s">
        <v>13243</v>
      </c>
      <c r="D12812" t="s">
        <v>13244</v>
      </c>
      <c r="E12812" s="32">
        <f t="shared" si="600"/>
        <v>45695</v>
      </c>
      <c r="F12812" s="51">
        <f t="shared" si="601"/>
        <v>0.6875</v>
      </c>
      <c r="G12812" s="33">
        <f t="shared" si="602"/>
        <v>45695.6875</v>
      </c>
    </row>
    <row r="12813" spans="1:7" x14ac:dyDescent="0.45">
      <c r="A12813">
        <v>1.1781999999999999</v>
      </c>
      <c r="B12813">
        <v>7.03</v>
      </c>
      <c r="C12813" t="s">
        <v>13244</v>
      </c>
      <c r="D12813" t="s">
        <v>13245</v>
      </c>
      <c r="E12813" s="32">
        <f t="shared" si="600"/>
        <v>45695</v>
      </c>
      <c r="F12813" s="51">
        <f t="shared" si="601"/>
        <v>0.70833333333333337</v>
      </c>
      <c r="G12813" s="33">
        <f t="shared" si="602"/>
        <v>45695.708333333336</v>
      </c>
    </row>
    <row r="12814" spans="1:7" x14ac:dyDescent="0.45">
      <c r="A12814">
        <v>1.7055</v>
      </c>
      <c r="B12814">
        <v>10.17</v>
      </c>
      <c r="C12814" t="s">
        <v>13245</v>
      </c>
      <c r="D12814" t="s">
        <v>13246</v>
      </c>
      <c r="E12814" s="32">
        <f t="shared" si="600"/>
        <v>45695</v>
      </c>
      <c r="F12814" s="51">
        <f t="shared" si="601"/>
        <v>0.72916666666666663</v>
      </c>
      <c r="G12814" s="33">
        <f t="shared" si="602"/>
        <v>45695.729166666664</v>
      </c>
    </row>
    <row r="12815" spans="1:7" x14ac:dyDescent="0.45">
      <c r="A12815">
        <v>1.3689</v>
      </c>
      <c r="B12815">
        <v>8.17</v>
      </c>
      <c r="C12815" t="s">
        <v>13246</v>
      </c>
      <c r="D12815" t="s">
        <v>13247</v>
      </c>
      <c r="E12815" s="32">
        <f t="shared" si="600"/>
        <v>45695</v>
      </c>
      <c r="F12815" s="51">
        <f t="shared" si="601"/>
        <v>0.75</v>
      </c>
      <c r="G12815" s="33">
        <f t="shared" si="602"/>
        <v>45695.75</v>
      </c>
    </row>
    <row r="12816" spans="1:7" x14ac:dyDescent="0.45">
      <c r="A12816">
        <v>3.0745</v>
      </c>
      <c r="B12816">
        <v>18.34</v>
      </c>
      <c r="C12816" t="s">
        <v>13247</v>
      </c>
      <c r="D12816" t="s">
        <v>13248</v>
      </c>
      <c r="E12816" s="32">
        <f t="shared" si="600"/>
        <v>45695</v>
      </c>
      <c r="F12816" s="51">
        <f t="shared" si="601"/>
        <v>0.77083333333333337</v>
      </c>
      <c r="G12816" s="33">
        <f t="shared" si="602"/>
        <v>45695.770833333336</v>
      </c>
    </row>
    <row r="12817" spans="1:7" x14ac:dyDescent="0.45">
      <c r="A12817">
        <v>1.3128</v>
      </c>
      <c r="B12817">
        <v>7.83</v>
      </c>
      <c r="C12817" t="s">
        <v>13248</v>
      </c>
      <c r="D12817" t="s">
        <v>13249</v>
      </c>
      <c r="E12817" s="32">
        <f t="shared" si="600"/>
        <v>45695</v>
      </c>
      <c r="F12817" s="51">
        <f t="shared" si="601"/>
        <v>0.79166666666666663</v>
      </c>
      <c r="G12817" s="33">
        <f t="shared" si="602"/>
        <v>45695.791666666664</v>
      </c>
    </row>
    <row r="12818" spans="1:7" x14ac:dyDescent="0.45">
      <c r="A12818">
        <v>1.9298999999999999</v>
      </c>
      <c r="B12818">
        <v>11.51</v>
      </c>
      <c r="C12818" t="s">
        <v>13249</v>
      </c>
      <c r="D12818" t="s">
        <v>13250</v>
      </c>
      <c r="E12818" s="32">
        <f t="shared" si="600"/>
        <v>45695</v>
      </c>
      <c r="F12818" s="51">
        <f t="shared" si="601"/>
        <v>0.8125</v>
      </c>
      <c r="G12818" s="33">
        <f t="shared" si="602"/>
        <v>45695.8125</v>
      </c>
    </row>
    <row r="12819" spans="1:7" x14ac:dyDescent="0.45">
      <c r="A12819">
        <v>2.0983000000000001</v>
      </c>
      <c r="B12819">
        <v>12.52</v>
      </c>
      <c r="C12819" t="s">
        <v>13250</v>
      </c>
      <c r="D12819" t="s">
        <v>13251</v>
      </c>
      <c r="E12819" s="32">
        <f t="shared" si="600"/>
        <v>45695</v>
      </c>
      <c r="F12819" s="51">
        <f t="shared" si="601"/>
        <v>0.83333333333333337</v>
      </c>
      <c r="G12819" s="33">
        <f t="shared" si="602"/>
        <v>45695.833333333336</v>
      </c>
    </row>
    <row r="12820" spans="1:7" x14ac:dyDescent="0.45">
      <c r="A12820">
        <v>0.17949999999999999</v>
      </c>
      <c r="B12820">
        <v>1.07</v>
      </c>
      <c r="C12820" t="s">
        <v>13251</v>
      </c>
      <c r="D12820" t="s">
        <v>13252</v>
      </c>
      <c r="E12820" s="32">
        <f t="shared" si="600"/>
        <v>45695</v>
      </c>
      <c r="F12820" s="51">
        <f t="shared" si="601"/>
        <v>0.85416666666666663</v>
      </c>
      <c r="G12820" s="33">
        <f t="shared" si="602"/>
        <v>45695.854166666664</v>
      </c>
    </row>
    <row r="12821" spans="1:7" x14ac:dyDescent="0.45">
      <c r="A12821">
        <v>3.5232999999999999</v>
      </c>
      <c r="B12821">
        <v>21.02</v>
      </c>
      <c r="C12821" t="s">
        <v>13252</v>
      </c>
      <c r="D12821" t="s">
        <v>13253</v>
      </c>
      <c r="E12821" s="32">
        <f t="shared" si="600"/>
        <v>45695</v>
      </c>
      <c r="F12821" s="51">
        <f t="shared" si="601"/>
        <v>0.875</v>
      </c>
      <c r="G12821" s="33">
        <f t="shared" si="602"/>
        <v>45695.875</v>
      </c>
    </row>
    <row r="12822" spans="1:7" x14ac:dyDescent="0.45">
      <c r="A12822">
        <v>1.2566999999999999</v>
      </c>
      <c r="B12822">
        <v>7.5</v>
      </c>
      <c r="C12822" t="s">
        <v>13253</v>
      </c>
      <c r="D12822" t="s">
        <v>13254</v>
      </c>
      <c r="E12822" s="32">
        <f t="shared" si="600"/>
        <v>45695</v>
      </c>
      <c r="F12822" s="51">
        <f t="shared" si="601"/>
        <v>0.89583333333333337</v>
      </c>
      <c r="G12822" s="33">
        <f t="shared" si="602"/>
        <v>45695.895833333336</v>
      </c>
    </row>
    <row r="12823" spans="1:7" x14ac:dyDescent="0.45">
      <c r="A12823">
        <v>2.0421999999999998</v>
      </c>
      <c r="B12823">
        <v>12.18</v>
      </c>
      <c r="C12823" t="s">
        <v>13254</v>
      </c>
      <c r="D12823" t="s">
        <v>13255</v>
      </c>
      <c r="E12823" s="32">
        <f t="shared" si="600"/>
        <v>45695</v>
      </c>
      <c r="F12823" s="51">
        <f t="shared" si="601"/>
        <v>0.91666666666666663</v>
      </c>
      <c r="G12823" s="33">
        <f t="shared" si="602"/>
        <v>45695.916666666664</v>
      </c>
    </row>
    <row r="12824" spans="1:7" x14ac:dyDescent="0.45">
      <c r="A12824">
        <v>1.7504</v>
      </c>
      <c r="B12824">
        <v>10.44</v>
      </c>
      <c r="C12824" t="s">
        <v>13255</v>
      </c>
      <c r="D12824" t="s">
        <v>13256</v>
      </c>
      <c r="E12824" s="32">
        <f t="shared" si="600"/>
        <v>45695</v>
      </c>
      <c r="F12824" s="51">
        <f t="shared" si="601"/>
        <v>0.9375</v>
      </c>
      <c r="G12824" s="33">
        <f t="shared" si="602"/>
        <v>45695.9375</v>
      </c>
    </row>
    <row r="12825" spans="1:7" x14ac:dyDescent="0.45">
      <c r="A12825">
        <v>0.87519999999999998</v>
      </c>
      <c r="B12825">
        <v>5.22</v>
      </c>
      <c r="C12825" t="s">
        <v>13256</v>
      </c>
      <c r="D12825" t="s">
        <v>13257</v>
      </c>
      <c r="E12825" s="32">
        <f t="shared" si="600"/>
        <v>45695</v>
      </c>
      <c r="F12825" s="51">
        <f t="shared" si="601"/>
        <v>0.95833333333333337</v>
      </c>
      <c r="G12825" s="33">
        <f t="shared" si="602"/>
        <v>45695.958333333336</v>
      </c>
    </row>
    <row r="12826" spans="1:7" x14ac:dyDescent="0.45">
      <c r="A12826">
        <v>0</v>
      </c>
      <c r="B12826">
        <v>0</v>
      </c>
      <c r="C12826" t="s">
        <v>13257</v>
      </c>
      <c r="D12826" t="s">
        <v>13258</v>
      </c>
      <c r="E12826" s="32">
        <f t="shared" si="600"/>
        <v>45695</v>
      </c>
      <c r="F12826" s="51">
        <f t="shared" si="601"/>
        <v>0.97916666666666663</v>
      </c>
      <c r="G12826" s="33">
        <f t="shared" si="602"/>
        <v>45695.979166666664</v>
      </c>
    </row>
    <row r="12827" spans="1:7" x14ac:dyDescent="0.45">
      <c r="A12827">
        <v>0</v>
      </c>
      <c r="B12827">
        <v>0</v>
      </c>
      <c r="C12827" t="s">
        <v>13258</v>
      </c>
      <c r="D12827" t="s">
        <v>13259</v>
      </c>
      <c r="E12827" s="32">
        <f t="shared" si="600"/>
        <v>45696</v>
      </c>
      <c r="F12827" s="51">
        <f t="shared" si="601"/>
        <v>0</v>
      </c>
      <c r="G12827" s="33">
        <f t="shared" si="602"/>
        <v>45696</v>
      </c>
    </row>
    <row r="12828" spans="1:7" x14ac:dyDescent="0.45">
      <c r="A12828">
        <v>0</v>
      </c>
      <c r="B12828">
        <v>0</v>
      </c>
      <c r="C12828" t="s">
        <v>13259</v>
      </c>
      <c r="D12828" t="s">
        <v>13260</v>
      </c>
      <c r="E12828" s="32">
        <f t="shared" si="600"/>
        <v>45696</v>
      </c>
      <c r="F12828" s="51">
        <f t="shared" si="601"/>
        <v>2.0833333333333332E-2</v>
      </c>
      <c r="G12828" s="33">
        <f t="shared" si="602"/>
        <v>45696.020833333336</v>
      </c>
    </row>
    <row r="12829" spans="1:7" x14ac:dyDescent="0.45">
      <c r="A12829">
        <v>0</v>
      </c>
      <c r="B12829">
        <v>0</v>
      </c>
      <c r="C12829" t="s">
        <v>13260</v>
      </c>
      <c r="D12829" t="s">
        <v>13261</v>
      </c>
      <c r="E12829" s="32">
        <f t="shared" si="600"/>
        <v>45696</v>
      </c>
      <c r="F12829" s="51">
        <f t="shared" si="601"/>
        <v>4.1666666666666664E-2</v>
      </c>
      <c r="G12829" s="33">
        <f t="shared" si="602"/>
        <v>45696.041666666664</v>
      </c>
    </row>
    <row r="12830" spans="1:7" x14ac:dyDescent="0.45">
      <c r="A12830">
        <v>0</v>
      </c>
      <c r="B12830">
        <v>0</v>
      </c>
      <c r="C12830" t="s">
        <v>13261</v>
      </c>
      <c r="D12830" t="s">
        <v>13262</v>
      </c>
      <c r="E12830" s="32">
        <f t="shared" si="600"/>
        <v>45696</v>
      </c>
      <c r="F12830" s="51">
        <f t="shared" si="601"/>
        <v>6.25E-2</v>
      </c>
      <c r="G12830" s="33">
        <f t="shared" si="602"/>
        <v>45696.0625</v>
      </c>
    </row>
    <row r="12831" spans="1:7" x14ac:dyDescent="0.45">
      <c r="A12831">
        <v>0</v>
      </c>
      <c r="B12831">
        <v>0</v>
      </c>
      <c r="C12831" t="s">
        <v>13262</v>
      </c>
      <c r="D12831" t="s">
        <v>13263</v>
      </c>
      <c r="E12831" s="32">
        <f t="shared" si="600"/>
        <v>45696</v>
      </c>
      <c r="F12831" s="51">
        <f t="shared" si="601"/>
        <v>8.3333333333333329E-2</v>
      </c>
      <c r="G12831" s="33">
        <f t="shared" si="602"/>
        <v>45696.083333333336</v>
      </c>
    </row>
    <row r="12832" spans="1:7" x14ac:dyDescent="0.45">
      <c r="A12832">
        <v>0</v>
      </c>
      <c r="B12832">
        <v>0</v>
      </c>
      <c r="C12832" t="s">
        <v>13263</v>
      </c>
      <c r="D12832" t="s">
        <v>13264</v>
      </c>
      <c r="E12832" s="32">
        <f t="shared" si="600"/>
        <v>45696</v>
      </c>
      <c r="F12832" s="51">
        <f t="shared" si="601"/>
        <v>0.10416666666666667</v>
      </c>
      <c r="G12832" s="33">
        <f t="shared" si="602"/>
        <v>45696.104166666664</v>
      </c>
    </row>
    <row r="12833" spans="1:7" x14ac:dyDescent="0.45">
      <c r="A12833">
        <v>0</v>
      </c>
      <c r="B12833">
        <v>0</v>
      </c>
      <c r="C12833" t="s">
        <v>13264</v>
      </c>
      <c r="D12833" t="s">
        <v>13265</v>
      </c>
      <c r="E12833" s="32">
        <f t="shared" si="600"/>
        <v>45696</v>
      </c>
      <c r="F12833" s="51">
        <f t="shared" si="601"/>
        <v>0.125</v>
      </c>
      <c r="G12833" s="33">
        <f t="shared" si="602"/>
        <v>45696.125</v>
      </c>
    </row>
    <row r="12834" spans="1:7" x14ac:dyDescent="0.45">
      <c r="A12834">
        <v>0</v>
      </c>
      <c r="B12834">
        <v>0</v>
      </c>
      <c r="C12834" t="s">
        <v>13265</v>
      </c>
      <c r="D12834" t="s">
        <v>13266</v>
      </c>
      <c r="E12834" s="32">
        <f t="shared" si="600"/>
        <v>45696</v>
      </c>
      <c r="F12834" s="51">
        <f t="shared" si="601"/>
        <v>0.14583333333333334</v>
      </c>
      <c r="G12834" s="33">
        <f t="shared" si="602"/>
        <v>45696.145833333336</v>
      </c>
    </row>
    <row r="12835" spans="1:7" x14ac:dyDescent="0.45">
      <c r="A12835">
        <v>0</v>
      </c>
      <c r="B12835">
        <v>0</v>
      </c>
      <c r="C12835" t="s">
        <v>13266</v>
      </c>
      <c r="D12835" t="s">
        <v>13267</v>
      </c>
      <c r="E12835" s="32">
        <f t="shared" si="600"/>
        <v>45696</v>
      </c>
      <c r="F12835" s="51">
        <f t="shared" si="601"/>
        <v>0.16666666666666666</v>
      </c>
      <c r="G12835" s="33">
        <f t="shared" si="602"/>
        <v>45696.166666666664</v>
      </c>
    </row>
    <row r="12836" spans="1:7" x14ac:dyDescent="0.45">
      <c r="A12836">
        <v>0</v>
      </c>
      <c r="B12836">
        <v>0</v>
      </c>
      <c r="C12836" t="s">
        <v>13267</v>
      </c>
      <c r="D12836" t="s">
        <v>13268</v>
      </c>
      <c r="E12836" s="32">
        <f t="shared" si="600"/>
        <v>45696</v>
      </c>
      <c r="F12836" s="51">
        <f t="shared" si="601"/>
        <v>0.1875</v>
      </c>
      <c r="G12836" s="33">
        <f t="shared" si="602"/>
        <v>45696.1875</v>
      </c>
    </row>
    <row r="12837" spans="1:7" x14ac:dyDescent="0.45">
      <c r="A12837">
        <v>0</v>
      </c>
      <c r="B12837">
        <v>0</v>
      </c>
      <c r="C12837" t="s">
        <v>13268</v>
      </c>
      <c r="D12837" t="s">
        <v>13269</v>
      </c>
      <c r="E12837" s="32">
        <f t="shared" si="600"/>
        <v>45696</v>
      </c>
      <c r="F12837" s="51">
        <f t="shared" si="601"/>
        <v>0.20833333333333334</v>
      </c>
      <c r="G12837" s="33">
        <f t="shared" si="602"/>
        <v>45696.208333333336</v>
      </c>
    </row>
    <row r="12838" spans="1:7" x14ac:dyDescent="0.45">
      <c r="A12838">
        <v>0</v>
      </c>
      <c r="B12838">
        <v>0</v>
      </c>
      <c r="C12838" t="s">
        <v>13269</v>
      </c>
      <c r="D12838" t="s">
        <v>13270</v>
      </c>
      <c r="E12838" s="32">
        <f t="shared" si="600"/>
        <v>45696</v>
      </c>
      <c r="F12838" s="51">
        <f t="shared" si="601"/>
        <v>0.22916666666666666</v>
      </c>
      <c r="G12838" s="33">
        <f t="shared" si="602"/>
        <v>45696.229166666664</v>
      </c>
    </row>
    <row r="12839" spans="1:7" x14ac:dyDescent="0.45">
      <c r="A12839">
        <v>0</v>
      </c>
      <c r="B12839">
        <v>0</v>
      </c>
      <c r="C12839" t="s">
        <v>13270</v>
      </c>
      <c r="D12839" t="s">
        <v>13271</v>
      </c>
      <c r="E12839" s="32">
        <f t="shared" si="600"/>
        <v>45696</v>
      </c>
      <c r="F12839" s="51">
        <f t="shared" si="601"/>
        <v>0.25</v>
      </c>
      <c r="G12839" s="33">
        <f t="shared" si="602"/>
        <v>45696.25</v>
      </c>
    </row>
    <row r="12840" spans="1:7" x14ac:dyDescent="0.45">
      <c r="A12840">
        <v>0</v>
      </c>
      <c r="B12840">
        <v>0</v>
      </c>
      <c r="C12840" t="s">
        <v>13271</v>
      </c>
      <c r="D12840" t="s">
        <v>13272</v>
      </c>
      <c r="E12840" s="32">
        <f t="shared" si="600"/>
        <v>45696</v>
      </c>
      <c r="F12840" s="51">
        <f t="shared" si="601"/>
        <v>0.27083333333333331</v>
      </c>
      <c r="G12840" s="33">
        <f t="shared" si="602"/>
        <v>45696.270833333336</v>
      </c>
    </row>
    <row r="12841" spans="1:7" x14ac:dyDescent="0.45">
      <c r="A12841">
        <v>0.32540000000000002</v>
      </c>
      <c r="B12841">
        <v>1.94</v>
      </c>
      <c r="C12841" t="s">
        <v>13272</v>
      </c>
      <c r="D12841" t="s">
        <v>13273</v>
      </c>
      <c r="E12841" s="32">
        <f t="shared" si="600"/>
        <v>45696</v>
      </c>
      <c r="F12841" s="51">
        <f t="shared" si="601"/>
        <v>0.29166666666666669</v>
      </c>
      <c r="G12841" s="33">
        <f t="shared" si="602"/>
        <v>45696.291666666664</v>
      </c>
    </row>
    <row r="12842" spans="1:7" x14ac:dyDescent="0.45">
      <c r="A12842">
        <v>0.97619999999999996</v>
      </c>
      <c r="B12842">
        <v>5.82</v>
      </c>
      <c r="C12842" t="s">
        <v>13273</v>
      </c>
      <c r="D12842" t="s">
        <v>13274</v>
      </c>
      <c r="E12842" s="32">
        <f t="shared" si="600"/>
        <v>45696</v>
      </c>
      <c r="F12842" s="51">
        <f t="shared" si="601"/>
        <v>0.3125</v>
      </c>
      <c r="G12842" s="33">
        <f t="shared" si="602"/>
        <v>45696.3125</v>
      </c>
    </row>
    <row r="12843" spans="1:7" x14ac:dyDescent="0.45">
      <c r="A12843">
        <v>1.1556999999999999</v>
      </c>
      <c r="B12843">
        <v>6.89</v>
      </c>
      <c r="C12843" t="s">
        <v>13274</v>
      </c>
      <c r="D12843" t="s">
        <v>13275</v>
      </c>
      <c r="E12843" s="32">
        <f t="shared" si="600"/>
        <v>45696</v>
      </c>
      <c r="F12843" s="51">
        <f t="shared" si="601"/>
        <v>0.33333333333333331</v>
      </c>
      <c r="G12843" s="33">
        <f t="shared" si="602"/>
        <v>45696.333333333336</v>
      </c>
    </row>
    <row r="12844" spans="1:7" x14ac:dyDescent="0.45">
      <c r="A12844">
        <v>0</v>
      </c>
      <c r="B12844">
        <v>0</v>
      </c>
      <c r="C12844" t="s">
        <v>13275</v>
      </c>
      <c r="D12844" t="s">
        <v>13276</v>
      </c>
      <c r="E12844" s="32">
        <f t="shared" si="600"/>
        <v>45696</v>
      </c>
      <c r="F12844" s="51">
        <f t="shared" si="601"/>
        <v>0.35416666666666669</v>
      </c>
      <c r="G12844" s="33">
        <f t="shared" si="602"/>
        <v>45696.354166666664</v>
      </c>
    </row>
    <row r="12845" spans="1:7" x14ac:dyDescent="0.45">
      <c r="A12845">
        <v>0</v>
      </c>
      <c r="B12845">
        <v>0</v>
      </c>
      <c r="C12845" t="s">
        <v>13276</v>
      </c>
      <c r="D12845" t="s">
        <v>13277</v>
      </c>
      <c r="E12845" s="32">
        <f t="shared" si="600"/>
        <v>45696</v>
      </c>
      <c r="F12845" s="51">
        <f t="shared" si="601"/>
        <v>0.375</v>
      </c>
      <c r="G12845" s="33">
        <f t="shared" si="602"/>
        <v>45696.375</v>
      </c>
    </row>
    <row r="12846" spans="1:7" x14ac:dyDescent="0.45">
      <c r="A12846">
        <v>0.39269999999999999</v>
      </c>
      <c r="B12846">
        <v>2.34</v>
      </c>
      <c r="C12846" t="s">
        <v>13277</v>
      </c>
      <c r="D12846" t="s">
        <v>13278</v>
      </c>
      <c r="E12846" s="32">
        <f t="shared" si="600"/>
        <v>45696</v>
      </c>
      <c r="F12846" s="51">
        <f t="shared" si="601"/>
        <v>0.39583333333333331</v>
      </c>
      <c r="G12846" s="33">
        <f t="shared" si="602"/>
        <v>45696.395833333336</v>
      </c>
    </row>
    <row r="12847" spans="1:7" x14ac:dyDescent="0.45">
      <c r="A12847">
        <v>0</v>
      </c>
      <c r="B12847">
        <v>0</v>
      </c>
      <c r="C12847" t="s">
        <v>13278</v>
      </c>
      <c r="D12847" t="s">
        <v>13279</v>
      </c>
      <c r="E12847" s="32">
        <f t="shared" si="600"/>
        <v>45696</v>
      </c>
      <c r="F12847" s="51">
        <f t="shared" si="601"/>
        <v>0.41666666666666669</v>
      </c>
      <c r="G12847" s="33">
        <f t="shared" si="602"/>
        <v>45696.416666666664</v>
      </c>
    </row>
    <row r="12848" spans="1:7" x14ac:dyDescent="0.45">
      <c r="A12848">
        <v>0</v>
      </c>
      <c r="B12848">
        <v>0</v>
      </c>
      <c r="C12848" t="s">
        <v>13279</v>
      </c>
      <c r="D12848" t="s">
        <v>13280</v>
      </c>
      <c r="E12848" s="32">
        <f t="shared" si="600"/>
        <v>45696</v>
      </c>
      <c r="F12848" s="51">
        <f t="shared" si="601"/>
        <v>0.4375</v>
      </c>
      <c r="G12848" s="33">
        <f t="shared" si="602"/>
        <v>45696.4375</v>
      </c>
    </row>
    <row r="12849" spans="1:7" x14ac:dyDescent="0.45">
      <c r="A12849">
        <v>5.9694000000000003</v>
      </c>
      <c r="B12849">
        <v>35.61</v>
      </c>
      <c r="C12849" t="s">
        <v>13280</v>
      </c>
      <c r="D12849" t="s">
        <v>13281</v>
      </c>
      <c r="E12849" s="32">
        <f t="shared" si="600"/>
        <v>45696</v>
      </c>
      <c r="F12849" s="51">
        <f t="shared" si="601"/>
        <v>0.45833333333333331</v>
      </c>
      <c r="G12849" s="33">
        <f t="shared" si="602"/>
        <v>45696.458333333336</v>
      </c>
    </row>
    <row r="12850" spans="1:7" x14ac:dyDescent="0.45">
      <c r="A12850">
        <v>2.2216999999999998</v>
      </c>
      <c r="B12850">
        <v>13.25</v>
      </c>
      <c r="C12850" t="s">
        <v>13281</v>
      </c>
      <c r="D12850" t="s">
        <v>13282</v>
      </c>
      <c r="E12850" s="32">
        <f t="shared" si="600"/>
        <v>45696</v>
      </c>
      <c r="F12850" s="51">
        <f t="shared" si="601"/>
        <v>0.47916666666666669</v>
      </c>
      <c r="G12850" s="33">
        <f t="shared" si="602"/>
        <v>45696.479166666664</v>
      </c>
    </row>
    <row r="12851" spans="1:7" x14ac:dyDescent="0.45">
      <c r="A12851">
        <v>1.2679</v>
      </c>
      <c r="B12851">
        <v>7.56</v>
      </c>
      <c r="C12851" t="s">
        <v>13282</v>
      </c>
      <c r="D12851" t="s">
        <v>13283</v>
      </c>
      <c r="E12851" s="32">
        <f t="shared" si="600"/>
        <v>45696</v>
      </c>
      <c r="F12851" s="51">
        <f t="shared" si="601"/>
        <v>0.5</v>
      </c>
      <c r="G12851" s="33">
        <f t="shared" si="602"/>
        <v>45696.5</v>
      </c>
    </row>
    <row r="12852" spans="1:7" x14ac:dyDescent="0.45">
      <c r="A12852">
        <v>2.6368</v>
      </c>
      <c r="B12852">
        <v>15.73</v>
      </c>
      <c r="C12852" t="s">
        <v>13283</v>
      </c>
      <c r="D12852" t="s">
        <v>13284</v>
      </c>
      <c r="E12852" s="32">
        <f t="shared" si="600"/>
        <v>45696</v>
      </c>
      <c r="F12852" s="51">
        <f t="shared" si="601"/>
        <v>0.52083333333333337</v>
      </c>
      <c r="G12852" s="33">
        <f t="shared" si="602"/>
        <v>45696.520833333336</v>
      </c>
    </row>
    <row r="12853" spans="1:7" x14ac:dyDescent="0.45">
      <c r="A12853">
        <v>3.1642000000000001</v>
      </c>
      <c r="B12853">
        <v>18.88</v>
      </c>
      <c r="C12853" t="s">
        <v>13284</v>
      </c>
      <c r="D12853" t="s">
        <v>13285</v>
      </c>
      <c r="E12853" s="32">
        <f t="shared" si="600"/>
        <v>45696</v>
      </c>
      <c r="F12853" s="51">
        <f t="shared" si="601"/>
        <v>0.54166666666666663</v>
      </c>
      <c r="G12853" s="33">
        <f t="shared" si="602"/>
        <v>45696.541666666664</v>
      </c>
    </row>
    <row r="12854" spans="1:7" x14ac:dyDescent="0.45">
      <c r="A12854">
        <v>1.3576999999999999</v>
      </c>
      <c r="B12854">
        <v>8.1</v>
      </c>
      <c r="C12854" t="s">
        <v>13285</v>
      </c>
      <c r="D12854" t="s">
        <v>13286</v>
      </c>
      <c r="E12854" s="32">
        <f t="shared" si="600"/>
        <v>45696</v>
      </c>
      <c r="F12854" s="51">
        <f t="shared" si="601"/>
        <v>0.5625</v>
      </c>
      <c r="G12854" s="33">
        <f t="shared" si="602"/>
        <v>45696.5625</v>
      </c>
    </row>
    <row r="12855" spans="1:7" x14ac:dyDescent="0.45">
      <c r="A12855">
        <v>1.7616000000000001</v>
      </c>
      <c r="B12855">
        <v>10.51</v>
      </c>
      <c r="C12855" t="s">
        <v>13286</v>
      </c>
      <c r="D12855" t="s">
        <v>13287</v>
      </c>
      <c r="E12855" s="32">
        <f t="shared" si="600"/>
        <v>45696</v>
      </c>
      <c r="F12855" s="51">
        <f t="shared" si="601"/>
        <v>0.58333333333333337</v>
      </c>
      <c r="G12855" s="33">
        <f t="shared" si="602"/>
        <v>45696.583333333336</v>
      </c>
    </row>
    <row r="12856" spans="1:7" x14ac:dyDescent="0.45">
      <c r="A12856">
        <v>1.3914</v>
      </c>
      <c r="B12856">
        <v>8.3000000000000007</v>
      </c>
      <c r="C12856" t="s">
        <v>13287</v>
      </c>
      <c r="D12856" t="s">
        <v>13288</v>
      </c>
      <c r="E12856" s="32">
        <f t="shared" si="600"/>
        <v>45696</v>
      </c>
      <c r="F12856" s="51">
        <f t="shared" si="601"/>
        <v>0.60416666666666663</v>
      </c>
      <c r="G12856" s="33">
        <f t="shared" si="602"/>
        <v>45696.604166666664</v>
      </c>
    </row>
    <row r="12857" spans="1:7" x14ac:dyDescent="0.45">
      <c r="A12857">
        <v>2.0983000000000001</v>
      </c>
      <c r="B12857">
        <v>12.52</v>
      </c>
      <c r="C12857" t="s">
        <v>13288</v>
      </c>
      <c r="D12857" t="s">
        <v>13289</v>
      </c>
      <c r="E12857" s="32">
        <f t="shared" si="600"/>
        <v>45696</v>
      </c>
      <c r="F12857" s="51">
        <f t="shared" si="601"/>
        <v>0.625</v>
      </c>
      <c r="G12857" s="33">
        <f t="shared" si="602"/>
        <v>45696.625</v>
      </c>
    </row>
    <row r="12858" spans="1:7" x14ac:dyDescent="0.45">
      <c r="A12858">
        <v>1.7616000000000001</v>
      </c>
      <c r="B12858">
        <v>10.51</v>
      </c>
      <c r="C12858" t="s">
        <v>13289</v>
      </c>
      <c r="D12858" t="s">
        <v>13290</v>
      </c>
      <c r="E12858" s="32">
        <f t="shared" si="600"/>
        <v>45696</v>
      </c>
      <c r="F12858" s="51">
        <f t="shared" si="601"/>
        <v>0.64583333333333337</v>
      </c>
      <c r="G12858" s="33">
        <f t="shared" si="602"/>
        <v>45696.645833333336</v>
      </c>
    </row>
    <row r="12859" spans="1:7" x14ac:dyDescent="0.45">
      <c r="A12859">
        <v>1.7616000000000001</v>
      </c>
      <c r="B12859">
        <v>10.51</v>
      </c>
      <c r="C12859" t="s">
        <v>13290</v>
      </c>
      <c r="D12859" t="s">
        <v>13291</v>
      </c>
      <c r="E12859" s="32">
        <f t="shared" si="600"/>
        <v>45696</v>
      </c>
      <c r="F12859" s="51">
        <f t="shared" si="601"/>
        <v>0.66666666666666663</v>
      </c>
      <c r="G12859" s="33">
        <f t="shared" si="602"/>
        <v>45696.666666666664</v>
      </c>
    </row>
    <row r="12860" spans="1:7" x14ac:dyDescent="0.45">
      <c r="A12860">
        <v>1.3801000000000001</v>
      </c>
      <c r="B12860">
        <v>8.23</v>
      </c>
      <c r="C12860" t="s">
        <v>13291</v>
      </c>
      <c r="D12860" t="s">
        <v>13292</v>
      </c>
      <c r="E12860" s="32">
        <f t="shared" si="600"/>
        <v>45696</v>
      </c>
      <c r="F12860" s="51">
        <f t="shared" si="601"/>
        <v>0.6875</v>
      </c>
      <c r="G12860" s="33">
        <f t="shared" si="602"/>
        <v>45696.6875</v>
      </c>
    </row>
    <row r="12861" spans="1:7" x14ac:dyDescent="0.45">
      <c r="A12861">
        <v>2.0421999999999998</v>
      </c>
      <c r="B12861">
        <v>12.18</v>
      </c>
      <c r="C12861" t="s">
        <v>13292</v>
      </c>
      <c r="D12861" t="s">
        <v>13293</v>
      </c>
      <c r="E12861" s="32">
        <f t="shared" si="600"/>
        <v>45696</v>
      </c>
      <c r="F12861" s="51">
        <f t="shared" si="601"/>
        <v>0.70833333333333337</v>
      </c>
      <c r="G12861" s="33">
        <f t="shared" si="602"/>
        <v>45696.708333333336</v>
      </c>
    </row>
    <row r="12862" spans="1:7" x14ac:dyDescent="0.45">
      <c r="A12862">
        <v>2.0870000000000002</v>
      </c>
      <c r="B12862">
        <v>12.45</v>
      </c>
      <c r="C12862" t="s">
        <v>13293</v>
      </c>
      <c r="D12862" t="s">
        <v>13294</v>
      </c>
      <c r="E12862" s="32">
        <f t="shared" si="600"/>
        <v>45696</v>
      </c>
      <c r="F12862" s="51">
        <f t="shared" si="601"/>
        <v>0.72916666666666663</v>
      </c>
      <c r="G12862" s="33">
        <f t="shared" si="602"/>
        <v>45696.729166666664</v>
      </c>
    </row>
    <row r="12863" spans="1:7" x14ac:dyDescent="0.45">
      <c r="A12863">
        <v>1.2005999999999999</v>
      </c>
      <c r="B12863">
        <v>7.16</v>
      </c>
      <c r="C12863" t="s">
        <v>13294</v>
      </c>
      <c r="D12863" t="s">
        <v>13295</v>
      </c>
      <c r="E12863" s="32">
        <f t="shared" si="600"/>
        <v>45696</v>
      </c>
      <c r="F12863" s="51">
        <f t="shared" si="601"/>
        <v>0.75</v>
      </c>
      <c r="G12863" s="33">
        <f t="shared" si="602"/>
        <v>45696.75</v>
      </c>
    </row>
    <row r="12864" spans="1:7" x14ac:dyDescent="0.45">
      <c r="A12864">
        <v>1.2566999999999999</v>
      </c>
      <c r="B12864">
        <v>7.5</v>
      </c>
      <c r="C12864" t="s">
        <v>13295</v>
      </c>
      <c r="D12864" t="s">
        <v>13296</v>
      </c>
      <c r="E12864" s="32">
        <f t="shared" si="600"/>
        <v>45696</v>
      </c>
      <c r="F12864" s="51">
        <f t="shared" si="601"/>
        <v>0.77083333333333337</v>
      </c>
      <c r="G12864" s="33">
        <f t="shared" si="602"/>
        <v>45696.770833333336</v>
      </c>
    </row>
    <row r="12865" spans="1:7" x14ac:dyDescent="0.45">
      <c r="A12865">
        <v>0.6845</v>
      </c>
      <c r="B12865">
        <v>4.08</v>
      </c>
      <c r="C12865" t="s">
        <v>13296</v>
      </c>
      <c r="D12865" t="s">
        <v>13297</v>
      </c>
      <c r="E12865" s="32">
        <f t="shared" si="600"/>
        <v>45696</v>
      </c>
      <c r="F12865" s="51">
        <f t="shared" si="601"/>
        <v>0.79166666666666663</v>
      </c>
      <c r="G12865" s="33">
        <f t="shared" si="602"/>
        <v>45696.791666666664</v>
      </c>
    </row>
    <row r="12866" spans="1:7" x14ac:dyDescent="0.45">
      <c r="A12866">
        <v>0.62839999999999996</v>
      </c>
      <c r="B12866">
        <v>3.75</v>
      </c>
      <c r="C12866" t="s">
        <v>13297</v>
      </c>
      <c r="D12866" t="s">
        <v>13298</v>
      </c>
      <c r="E12866" s="32">
        <f t="shared" si="600"/>
        <v>45696</v>
      </c>
      <c r="F12866" s="51">
        <f t="shared" si="601"/>
        <v>0.8125</v>
      </c>
      <c r="G12866" s="33">
        <f t="shared" si="602"/>
        <v>45696.8125</v>
      </c>
    </row>
    <row r="12867" spans="1:7" x14ac:dyDescent="0.45">
      <c r="A12867">
        <v>0.74060000000000004</v>
      </c>
      <c r="B12867">
        <v>4.42</v>
      </c>
      <c r="C12867" t="s">
        <v>13298</v>
      </c>
      <c r="D12867" t="s">
        <v>13299</v>
      </c>
      <c r="E12867" s="32">
        <f t="shared" si="600"/>
        <v>45696</v>
      </c>
      <c r="F12867" s="51">
        <f t="shared" si="601"/>
        <v>0.83333333333333337</v>
      </c>
      <c r="G12867" s="33">
        <f t="shared" si="602"/>
        <v>45696.833333333336</v>
      </c>
    </row>
    <row r="12868" spans="1:7" x14ac:dyDescent="0.45">
      <c r="A12868">
        <v>0.59470000000000001</v>
      </c>
      <c r="B12868">
        <v>3.55</v>
      </c>
      <c r="C12868" t="s">
        <v>13299</v>
      </c>
      <c r="D12868" t="s">
        <v>13300</v>
      </c>
      <c r="E12868" s="32">
        <f t="shared" ref="E12868:E12931" si="603">DATE(MID(C12868,2,4),MID(C12868,7,2),MID(C12868,10,2))</f>
        <v>45696</v>
      </c>
      <c r="F12868" s="51">
        <f t="shared" ref="F12868:F12931" si="604">TIME(MID(C12868,13,2),MID(C12868,16,2),0)</f>
        <v>0.85416666666666663</v>
      </c>
      <c r="G12868" s="33">
        <f t="shared" ref="G12868:G12931" si="605">E12868+F12868</f>
        <v>45696.854166666664</v>
      </c>
    </row>
    <row r="12869" spans="1:7" x14ac:dyDescent="0.45">
      <c r="A12869">
        <v>0.90890000000000004</v>
      </c>
      <c r="B12869">
        <v>5.42</v>
      </c>
      <c r="C12869" t="s">
        <v>13300</v>
      </c>
      <c r="D12869" t="s">
        <v>13301</v>
      </c>
      <c r="E12869" s="32">
        <f t="shared" si="603"/>
        <v>45696</v>
      </c>
      <c r="F12869" s="51">
        <f t="shared" si="604"/>
        <v>0.875</v>
      </c>
      <c r="G12869" s="33">
        <f t="shared" si="605"/>
        <v>45696.875</v>
      </c>
    </row>
    <row r="12870" spans="1:7" x14ac:dyDescent="0.45">
      <c r="A12870">
        <v>0.8528</v>
      </c>
      <c r="B12870">
        <v>5.09</v>
      </c>
      <c r="C12870" t="s">
        <v>13301</v>
      </c>
      <c r="D12870" t="s">
        <v>13302</v>
      </c>
      <c r="E12870" s="32">
        <f t="shared" si="603"/>
        <v>45696</v>
      </c>
      <c r="F12870" s="51">
        <f t="shared" si="604"/>
        <v>0.89583333333333337</v>
      </c>
      <c r="G12870" s="33">
        <f t="shared" si="605"/>
        <v>45696.895833333336</v>
      </c>
    </row>
    <row r="12871" spans="1:7" x14ac:dyDescent="0.45">
      <c r="A12871">
        <v>1.1333</v>
      </c>
      <c r="B12871">
        <v>6.76</v>
      </c>
      <c r="C12871" t="s">
        <v>13302</v>
      </c>
      <c r="D12871" t="s">
        <v>13303</v>
      </c>
      <c r="E12871" s="32">
        <f t="shared" si="603"/>
        <v>45696</v>
      </c>
      <c r="F12871" s="51">
        <f t="shared" si="604"/>
        <v>0.91666666666666663</v>
      </c>
      <c r="G12871" s="33">
        <f t="shared" si="605"/>
        <v>45696.916666666664</v>
      </c>
    </row>
    <row r="12872" spans="1:7" x14ac:dyDescent="0.45">
      <c r="A12872">
        <v>0.74060000000000004</v>
      </c>
      <c r="B12872">
        <v>4.42</v>
      </c>
      <c r="C12872" t="s">
        <v>13303</v>
      </c>
      <c r="D12872" t="s">
        <v>13304</v>
      </c>
      <c r="E12872" s="32">
        <f t="shared" si="603"/>
        <v>45696</v>
      </c>
      <c r="F12872" s="51">
        <f t="shared" si="604"/>
        <v>0.9375</v>
      </c>
      <c r="G12872" s="33">
        <f t="shared" si="605"/>
        <v>45696.9375</v>
      </c>
    </row>
    <row r="12873" spans="1:7" x14ac:dyDescent="0.45">
      <c r="A12873">
        <v>0</v>
      </c>
      <c r="B12873">
        <v>0</v>
      </c>
      <c r="C12873" t="s">
        <v>13304</v>
      </c>
      <c r="D12873" t="s">
        <v>13305</v>
      </c>
      <c r="E12873" s="32">
        <f t="shared" si="603"/>
        <v>45696</v>
      </c>
      <c r="F12873" s="51">
        <f t="shared" si="604"/>
        <v>0.95833333333333337</v>
      </c>
      <c r="G12873" s="33">
        <f t="shared" si="605"/>
        <v>45696.958333333336</v>
      </c>
    </row>
    <row r="12874" spans="1:7" x14ac:dyDescent="0.45">
      <c r="A12874">
        <v>0</v>
      </c>
      <c r="B12874">
        <v>0</v>
      </c>
      <c r="C12874" t="s">
        <v>13305</v>
      </c>
      <c r="D12874" t="s">
        <v>13306</v>
      </c>
      <c r="E12874" s="32">
        <f t="shared" si="603"/>
        <v>45696</v>
      </c>
      <c r="F12874" s="51">
        <f t="shared" si="604"/>
        <v>0.97916666666666663</v>
      </c>
      <c r="G12874" s="33">
        <f t="shared" si="605"/>
        <v>45696.979166666664</v>
      </c>
    </row>
    <row r="12875" spans="1:7" x14ac:dyDescent="0.45">
      <c r="A12875">
        <v>0</v>
      </c>
      <c r="B12875">
        <v>0</v>
      </c>
      <c r="C12875" t="s">
        <v>13306</v>
      </c>
      <c r="D12875" t="s">
        <v>13307</v>
      </c>
      <c r="E12875" s="32">
        <f t="shared" si="603"/>
        <v>45697</v>
      </c>
      <c r="F12875" s="51">
        <f t="shared" si="604"/>
        <v>0</v>
      </c>
      <c r="G12875" s="33">
        <f t="shared" si="605"/>
        <v>45697</v>
      </c>
    </row>
    <row r="12876" spans="1:7" x14ac:dyDescent="0.45">
      <c r="A12876">
        <v>0</v>
      </c>
      <c r="B12876">
        <v>0</v>
      </c>
      <c r="C12876" t="s">
        <v>13307</v>
      </c>
      <c r="D12876" t="s">
        <v>13308</v>
      </c>
      <c r="E12876" s="32">
        <f t="shared" si="603"/>
        <v>45697</v>
      </c>
      <c r="F12876" s="51">
        <f t="shared" si="604"/>
        <v>2.0833333333333332E-2</v>
      </c>
      <c r="G12876" s="33">
        <f t="shared" si="605"/>
        <v>45697.020833333336</v>
      </c>
    </row>
    <row r="12877" spans="1:7" x14ac:dyDescent="0.45">
      <c r="A12877">
        <v>0</v>
      </c>
      <c r="B12877">
        <v>0</v>
      </c>
      <c r="C12877" t="s">
        <v>13308</v>
      </c>
      <c r="D12877" t="s">
        <v>13309</v>
      </c>
      <c r="E12877" s="32">
        <f t="shared" si="603"/>
        <v>45697</v>
      </c>
      <c r="F12877" s="51">
        <f t="shared" si="604"/>
        <v>4.1666666666666664E-2</v>
      </c>
      <c r="G12877" s="33">
        <f t="shared" si="605"/>
        <v>45697.041666666664</v>
      </c>
    </row>
    <row r="12878" spans="1:7" x14ac:dyDescent="0.45">
      <c r="A12878">
        <v>0</v>
      </c>
      <c r="B12878">
        <v>0</v>
      </c>
      <c r="C12878" t="s">
        <v>13309</v>
      </c>
      <c r="D12878" t="s">
        <v>13310</v>
      </c>
      <c r="E12878" s="32">
        <f t="shared" si="603"/>
        <v>45697</v>
      </c>
      <c r="F12878" s="51">
        <f t="shared" si="604"/>
        <v>6.25E-2</v>
      </c>
      <c r="G12878" s="33">
        <f t="shared" si="605"/>
        <v>45697.0625</v>
      </c>
    </row>
    <row r="12879" spans="1:7" x14ac:dyDescent="0.45">
      <c r="A12879">
        <v>0</v>
      </c>
      <c r="B12879">
        <v>0</v>
      </c>
      <c r="C12879" t="s">
        <v>13310</v>
      </c>
      <c r="D12879" t="s">
        <v>13311</v>
      </c>
      <c r="E12879" s="32">
        <f t="shared" si="603"/>
        <v>45697</v>
      </c>
      <c r="F12879" s="51">
        <f t="shared" si="604"/>
        <v>8.3333333333333329E-2</v>
      </c>
      <c r="G12879" s="33">
        <f t="shared" si="605"/>
        <v>45697.083333333336</v>
      </c>
    </row>
    <row r="12880" spans="1:7" x14ac:dyDescent="0.45">
      <c r="A12880">
        <v>0</v>
      </c>
      <c r="B12880">
        <v>0</v>
      </c>
      <c r="C12880" t="s">
        <v>13311</v>
      </c>
      <c r="D12880" t="s">
        <v>13312</v>
      </c>
      <c r="E12880" s="32">
        <f t="shared" si="603"/>
        <v>45697</v>
      </c>
      <c r="F12880" s="51">
        <f t="shared" si="604"/>
        <v>0.10416666666666667</v>
      </c>
      <c r="G12880" s="33">
        <f t="shared" si="605"/>
        <v>45697.104166666664</v>
      </c>
    </row>
    <row r="12881" spans="1:7" x14ac:dyDescent="0.45">
      <c r="A12881">
        <v>0</v>
      </c>
      <c r="B12881">
        <v>0</v>
      </c>
      <c r="C12881" t="s">
        <v>13312</v>
      </c>
      <c r="D12881" t="s">
        <v>13313</v>
      </c>
      <c r="E12881" s="32">
        <f t="shared" si="603"/>
        <v>45697</v>
      </c>
      <c r="F12881" s="51">
        <f t="shared" si="604"/>
        <v>0.125</v>
      </c>
      <c r="G12881" s="33">
        <f t="shared" si="605"/>
        <v>45697.125</v>
      </c>
    </row>
    <row r="12882" spans="1:7" x14ac:dyDescent="0.45">
      <c r="A12882">
        <v>0</v>
      </c>
      <c r="B12882">
        <v>0</v>
      </c>
      <c r="C12882" t="s">
        <v>13313</v>
      </c>
      <c r="D12882" t="s">
        <v>13314</v>
      </c>
      <c r="E12882" s="32">
        <f t="shared" si="603"/>
        <v>45697</v>
      </c>
      <c r="F12882" s="51">
        <f t="shared" si="604"/>
        <v>0.14583333333333334</v>
      </c>
      <c r="G12882" s="33">
        <f t="shared" si="605"/>
        <v>45697.145833333336</v>
      </c>
    </row>
    <row r="12883" spans="1:7" x14ac:dyDescent="0.45">
      <c r="A12883">
        <v>0</v>
      </c>
      <c r="B12883">
        <v>0</v>
      </c>
      <c r="C12883" t="s">
        <v>13314</v>
      </c>
      <c r="D12883" t="s">
        <v>13315</v>
      </c>
      <c r="E12883" s="32">
        <f t="shared" si="603"/>
        <v>45697</v>
      </c>
      <c r="F12883" s="51">
        <f t="shared" si="604"/>
        <v>0.16666666666666666</v>
      </c>
      <c r="G12883" s="33">
        <f t="shared" si="605"/>
        <v>45697.166666666664</v>
      </c>
    </row>
    <row r="12884" spans="1:7" x14ac:dyDescent="0.45">
      <c r="A12884">
        <v>0</v>
      </c>
      <c r="B12884">
        <v>0</v>
      </c>
      <c r="C12884" t="s">
        <v>13315</v>
      </c>
      <c r="D12884" t="s">
        <v>13316</v>
      </c>
      <c r="E12884" s="32">
        <f t="shared" si="603"/>
        <v>45697</v>
      </c>
      <c r="F12884" s="51">
        <f t="shared" si="604"/>
        <v>0.1875</v>
      </c>
      <c r="G12884" s="33">
        <f t="shared" si="605"/>
        <v>45697.1875</v>
      </c>
    </row>
    <row r="12885" spans="1:7" x14ac:dyDescent="0.45">
      <c r="A12885">
        <v>0</v>
      </c>
      <c r="B12885">
        <v>0</v>
      </c>
      <c r="C12885" t="s">
        <v>13316</v>
      </c>
      <c r="D12885" t="s">
        <v>13317</v>
      </c>
      <c r="E12885" s="32">
        <f t="shared" si="603"/>
        <v>45697</v>
      </c>
      <c r="F12885" s="51">
        <f t="shared" si="604"/>
        <v>0.20833333333333334</v>
      </c>
      <c r="G12885" s="33">
        <f t="shared" si="605"/>
        <v>45697.208333333336</v>
      </c>
    </row>
    <row r="12886" spans="1:7" x14ac:dyDescent="0.45">
      <c r="A12886">
        <v>0</v>
      </c>
      <c r="B12886">
        <v>0</v>
      </c>
      <c r="C12886" t="s">
        <v>13317</v>
      </c>
      <c r="D12886" t="s">
        <v>13318</v>
      </c>
      <c r="E12886" s="32">
        <f t="shared" si="603"/>
        <v>45697</v>
      </c>
      <c r="F12886" s="51">
        <f t="shared" si="604"/>
        <v>0.22916666666666666</v>
      </c>
      <c r="G12886" s="33">
        <f t="shared" si="605"/>
        <v>45697.229166666664</v>
      </c>
    </row>
    <row r="12887" spans="1:7" x14ac:dyDescent="0.45">
      <c r="A12887">
        <v>0</v>
      </c>
      <c r="B12887">
        <v>0</v>
      </c>
      <c r="C12887" t="s">
        <v>13318</v>
      </c>
      <c r="D12887" t="s">
        <v>13319</v>
      </c>
      <c r="E12887" s="32">
        <f t="shared" si="603"/>
        <v>45697</v>
      </c>
      <c r="F12887" s="51">
        <f t="shared" si="604"/>
        <v>0.25</v>
      </c>
      <c r="G12887" s="33">
        <f t="shared" si="605"/>
        <v>45697.25</v>
      </c>
    </row>
    <row r="12888" spans="1:7" x14ac:dyDescent="0.45">
      <c r="A12888">
        <v>0</v>
      </c>
      <c r="B12888">
        <v>0</v>
      </c>
      <c r="C12888" t="s">
        <v>13319</v>
      </c>
      <c r="D12888" t="s">
        <v>13320</v>
      </c>
      <c r="E12888" s="32">
        <f t="shared" si="603"/>
        <v>45697</v>
      </c>
      <c r="F12888" s="51">
        <f t="shared" si="604"/>
        <v>0.27083333333333331</v>
      </c>
      <c r="G12888" s="33">
        <f t="shared" si="605"/>
        <v>45697.270833333336</v>
      </c>
    </row>
    <row r="12889" spans="1:7" x14ac:dyDescent="0.45">
      <c r="A12889">
        <v>0</v>
      </c>
      <c r="B12889">
        <v>0</v>
      </c>
      <c r="C12889" t="s">
        <v>13320</v>
      </c>
      <c r="D12889" t="s">
        <v>13321</v>
      </c>
      <c r="E12889" s="32">
        <f t="shared" si="603"/>
        <v>45697</v>
      </c>
      <c r="F12889" s="51">
        <f t="shared" si="604"/>
        <v>0.29166666666666669</v>
      </c>
      <c r="G12889" s="33">
        <f t="shared" si="605"/>
        <v>45697.291666666664</v>
      </c>
    </row>
    <row r="12890" spans="1:7" x14ac:dyDescent="0.45">
      <c r="A12890">
        <v>0</v>
      </c>
      <c r="B12890">
        <v>0</v>
      </c>
      <c r="C12890" t="s">
        <v>13321</v>
      </c>
      <c r="D12890" t="s">
        <v>13322</v>
      </c>
      <c r="E12890" s="32">
        <f t="shared" si="603"/>
        <v>45697</v>
      </c>
      <c r="F12890" s="51">
        <f t="shared" si="604"/>
        <v>0.3125</v>
      </c>
      <c r="G12890" s="33">
        <f t="shared" si="605"/>
        <v>45697.3125</v>
      </c>
    </row>
    <row r="12891" spans="1:7" x14ac:dyDescent="0.45">
      <c r="A12891">
        <v>1.1556999999999999</v>
      </c>
      <c r="B12891">
        <v>6.89</v>
      </c>
      <c r="C12891" t="s">
        <v>13322</v>
      </c>
      <c r="D12891" t="s">
        <v>13323</v>
      </c>
      <c r="E12891" s="32">
        <f t="shared" si="603"/>
        <v>45697</v>
      </c>
      <c r="F12891" s="51">
        <f t="shared" si="604"/>
        <v>0.33333333333333331</v>
      </c>
      <c r="G12891" s="33">
        <f t="shared" si="605"/>
        <v>45697.333333333336</v>
      </c>
    </row>
    <row r="12892" spans="1:7" x14ac:dyDescent="0.45">
      <c r="A12892">
        <v>5.4196</v>
      </c>
      <c r="B12892">
        <v>32.33</v>
      </c>
      <c r="C12892" t="s">
        <v>13323</v>
      </c>
      <c r="D12892" t="s">
        <v>13324</v>
      </c>
      <c r="E12892" s="32">
        <f t="shared" si="603"/>
        <v>45697</v>
      </c>
      <c r="F12892" s="51">
        <f t="shared" si="604"/>
        <v>0.35416666666666669</v>
      </c>
      <c r="G12892" s="33">
        <f t="shared" si="605"/>
        <v>45697.354166666664</v>
      </c>
    </row>
    <row r="12893" spans="1:7" x14ac:dyDescent="0.45">
      <c r="A12893">
        <v>0.83030000000000004</v>
      </c>
      <c r="B12893">
        <v>4.95</v>
      </c>
      <c r="C12893" t="s">
        <v>13324</v>
      </c>
      <c r="D12893" t="s">
        <v>13325</v>
      </c>
      <c r="E12893" s="32">
        <f t="shared" si="603"/>
        <v>45697</v>
      </c>
      <c r="F12893" s="51">
        <f t="shared" si="604"/>
        <v>0.375</v>
      </c>
      <c r="G12893" s="33">
        <f t="shared" si="605"/>
        <v>45697.375</v>
      </c>
    </row>
    <row r="12894" spans="1:7" x14ac:dyDescent="0.45">
      <c r="A12894">
        <v>1.627</v>
      </c>
      <c r="B12894">
        <v>9.7100000000000009</v>
      </c>
      <c r="C12894" t="s">
        <v>13325</v>
      </c>
      <c r="D12894" t="s">
        <v>13326</v>
      </c>
      <c r="E12894" s="32">
        <f t="shared" si="603"/>
        <v>45697</v>
      </c>
      <c r="F12894" s="51">
        <f t="shared" si="604"/>
        <v>0.39583333333333331</v>
      </c>
      <c r="G12894" s="33">
        <f t="shared" si="605"/>
        <v>45697.395833333336</v>
      </c>
    </row>
    <row r="12895" spans="1:7" x14ac:dyDescent="0.45">
      <c r="A12895">
        <v>1.3576999999999999</v>
      </c>
      <c r="B12895">
        <v>8.1</v>
      </c>
      <c r="C12895" t="s">
        <v>13326</v>
      </c>
      <c r="D12895" t="s">
        <v>13327</v>
      </c>
      <c r="E12895" s="32">
        <f t="shared" si="603"/>
        <v>45697</v>
      </c>
      <c r="F12895" s="51">
        <f t="shared" si="604"/>
        <v>0.41666666666666669</v>
      </c>
      <c r="G12895" s="33">
        <f t="shared" si="605"/>
        <v>45697.416666666664</v>
      </c>
    </row>
    <row r="12896" spans="1:7" x14ac:dyDescent="0.45">
      <c r="A12896">
        <v>1.4475</v>
      </c>
      <c r="B12896">
        <v>8.64</v>
      </c>
      <c r="C12896" t="s">
        <v>13327</v>
      </c>
      <c r="D12896" t="s">
        <v>13328</v>
      </c>
      <c r="E12896" s="32">
        <f t="shared" si="603"/>
        <v>45697</v>
      </c>
      <c r="F12896" s="51">
        <f t="shared" si="604"/>
        <v>0.4375</v>
      </c>
      <c r="G12896" s="33">
        <f t="shared" si="605"/>
        <v>45697.4375</v>
      </c>
    </row>
    <row r="12897" spans="1:7" x14ac:dyDescent="0.45">
      <c r="A12897">
        <v>0.11219999999999999</v>
      </c>
      <c r="B12897">
        <v>0.67</v>
      </c>
      <c r="C12897" t="s">
        <v>13328</v>
      </c>
      <c r="D12897" t="s">
        <v>13329</v>
      </c>
      <c r="E12897" s="32">
        <f t="shared" si="603"/>
        <v>45697</v>
      </c>
      <c r="F12897" s="51">
        <f t="shared" si="604"/>
        <v>0.45833333333333331</v>
      </c>
      <c r="G12897" s="33">
        <f t="shared" si="605"/>
        <v>45697.458333333336</v>
      </c>
    </row>
    <row r="12898" spans="1:7" x14ac:dyDescent="0.45">
      <c r="A12898">
        <v>0.11219999999999999</v>
      </c>
      <c r="B12898">
        <v>0.67</v>
      </c>
      <c r="C12898" t="s">
        <v>13329</v>
      </c>
      <c r="D12898" t="s">
        <v>13330</v>
      </c>
      <c r="E12898" s="32">
        <f t="shared" si="603"/>
        <v>45697</v>
      </c>
      <c r="F12898" s="51">
        <f t="shared" si="604"/>
        <v>0.47916666666666669</v>
      </c>
      <c r="G12898" s="33">
        <f t="shared" si="605"/>
        <v>45697.479166666664</v>
      </c>
    </row>
    <row r="12899" spans="1:7" x14ac:dyDescent="0.45">
      <c r="A12899">
        <v>0.2581</v>
      </c>
      <c r="B12899">
        <v>1.54</v>
      </c>
      <c r="C12899" t="s">
        <v>13330</v>
      </c>
      <c r="D12899" t="s">
        <v>13331</v>
      </c>
      <c r="E12899" s="32">
        <f t="shared" si="603"/>
        <v>45697</v>
      </c>
      <c r="F12899" s="51">
        <f t="shared" si="604"/>
        <v>0.5</v>
      </c>
      <c r="G12899" s="33">
        <f t="shared" si="605"/>
        <v>45697.5</v>
      </c>
    </row>
    <row r="12900" spans="1:7" x14ac:dyDescent="0.45">
      <c r="A12900">
        <v>0.43759999999999999</v>
      </c>
      <c r="B12900">
        <v>2.61</v>
      </c>
      <c r="C12900" t="s">
        <v>13331</v>
      </c>
      <c r="D12900" t="s">
        <v>13332</v>
      </c>
      <c r="E12900" s="32">
        <f t="shared" si="603"/>
        <v>45697</v>
      </c>
      <c r="F12900" s="51">
        <f t="shared" si="604"/>
        <v>0.52083333333333337</v>
      </c>
      <c r="G12900" s="33">
        <f t="shared" si="605"/>
        <v>45697.520833333336</v>
      </c>
    </row>
    <row r="12901" spans="1:7" x14ac:dyDescent="0.45">
      <c r="A12901">
        <v>1.3914</v>
      </c>
      <c r="B12901">
        <v>8.3000000000000007</v>
      </c>
      <c r="C12901" t="s">
        <v>13332</v>
      </c>
      <c r="D12901" t="s">
        <v>13333</v>
      </c>
      <c r="E12901" s="32">
        <f t="shared" si="603"/>
        <v>45697</v>
      </c>
      <c r="F12901" s="51">
        <f t="shared" si="604"/>
        <v>0.54166666666666663</v>
      </c>
      <c r="G12901" s="33">
        <f t="shared" si="605"/>
        <v>45697.541666666664</v>
      </c>
    </row>
    <row r="12902" spans="1:7" x14ac:dyDescent="0.45">
      <c r="A12902">
        <v>7.8657000000000004</v>
      </c>
      <c r="B12902">
        <v>46.93</v>
      </c>
      <c r="C12902" t="s">
        <v>13333</v>
      </c>
      <c r="D12902" t="s">
        <v>13334</v>
      </c>
      <c r="E12902" s="32">
        <f t="shared" si="603"/>
        <v>45697</v>
      </c>
      <c r="F12902" s="51">
        <f t="shared" si="604"/>
        <v>0.5625</v>
      </c>
      <c r="G12902" s="33">
        <f t="shared" si="605"/>
        <v>45697.5625</v>
      </c>
    </row>
    <row r="12903" spans="1:7" x14ac:dyDescent="0.45">
      <c r="A12903">
        <v>8.7408999999999999</v>
      </c>
      <c r="B12903">
        <v>52.15</v>
      </c>
      <c r="C12903" t="s">
        <v>13334</v>
      </c>
      <c r="D12903" t="s">
        <v>13335</v>
      </c>
      <c r="E12903" s="32">
        <f t="shared" si="603"/>
        <v>45697</v>
      </c>
      <c r="F12903" s="51">
        <f t="shared" si="604"/>
        <v>0.58333333333333337</v>
      </c>
      <c r="G12903" s="33">
        <f t="shared" si="605"/>
        <v>45697.583333333336</v>
      </c>
    </row>
    <row r="12904" spans="1:7" x14ac:dyDescent="0.45">
      <c r="A12904">
        <v>7.7983000000000002</v>
      </c>
      <c r="B12904">
        <v>46.52</v>
      </c>
      <c r="C12904" t="s">
        <v>13335</v>
      </c>
      <c r="D12904" t="s">
        <v>13336</v>
      </c>
      <c r="E12904" s="32">
        <f t="shared" si="603"/>
        <v>45697</v>
      </c>
      <c r="F12904" s="51">
        <f t="shared" si="604"/>
        <v>0.60416666666666663</v>
      </c>
      <c r="G12904" s="33">
        <f t="shared" si="605"/>
        <v>45697.604166666664</v>
      </c>
    </row>
    <row r="12905" spans="1:7" x14ac:dyDescent="0.45">
      <c r="A12905">
        <v>1.9636</v>
      </c>
      <c r="B12905">
        <v>11.71</v>
      </c>
      <c r="C12905" t="s">
        <v>13336</v>
      </c>
      <c r="D12905" t="s">
        <v>13337</v>
      </c>
      <c r="E12905" s="32">
        <f t="shared" si="603"/>
        <v>45697</v>
      </c>
      <c r="F12905" s="51">
        <f t="shared" si="604"/>
        <v>0.625</v>
      </c>
      <c r="G12905" s="33">
        <f t="shared" si="605"/>
        <v>45697.625</v>
      </c>
    </row>
    <row r="12906" spans="1:7" x14ac:dyDescent="0.45">
      <c r="A12906">
        <v>1.3128</v>
      </c>
      <c r="B12906">
        <v>7.83</v>
      </c>
      <c r="C12906" t="s">
        <v>13337</v>
      </c>
      <c r="D12906" t="s">
        <v>13338</v>
      </c>
      <c r="E12906" s="32">
        <f t="shared" si="603"/>
        <v>45697</v>
      </c>
      <c r="F12906" s="51">
        <f t="shared" si="604"/>
        <v>0.64583333333333337</v>
      </c>
      <c r="G12906" s="33">
        <f t="shared" si="605"/>
        <v>45697.645833333336</v>
      </c>
    </row>
    <row r="12907" spans="1:7" x14ac:dyDescent="0.45">
      <c r="A12907">
        <v>4.0282</v>
      </c>
      <c r="B12907">
        <v>24.03</v>
      </c>
      <c r="C12907" t="s">
        <v>13338</v>
      </c>
      <c r="D12907" t="s">
        <v>13339</v>
      </c>
      <c r="E12907" s="32">
        <f t="shared" si="603"/>
        <v>45697</v>
      </c>
      <c r="F12907" s="51">
        <f t="shared" si="604"/>
        <v>0.66666666666666663</v>
      </c>
      <c r="G12907" s="33">
        <f t="shared" si="605"/>
        <v>45697.666666666664</v>
      </c>
    </row>
    <row r="12908" spans="1:7" x14ac:dyDescent="0.45">
      <c r="A12908">
        <v>2.1656</v>
      </c>
      <c r="B12908">
        <v>12.92</v>
      </c>
      <c r="C12908" t="s">
        <v>13339</v>
      </c>
      <c r="D12908" t="s">
        <v>13340</v>
      </c>
      <c r="E12908" s="32">
        <f t="shared" si="603"/>
        <v>45697</v>
      </c>
      <c r="F12908" s="51">
        <f t="shared" si="604"/>
        <v>0.6875</v>
      </c>
      <c r="G12908" s="33">
        <f t="shared" si="605"/>
        <v>45697.6875</v>
      </c>
    </row>
    <row r="12909" spans="1:7" x14ac:dyDescent="0.45">
      <c r="A12909">
        <v>1.2230000000000001</v>
      </c>
      <c r="B12909">
        <v>7.3</v>
      </c>
      <c r="C12909" t="s">
        <v>13340</v>
      </c>
      <c r="D12909" t="s">
        <v>13341</v>
      </c>
      <c r="E12909" s="32">
        <f t="shared" si="603"/>
        <v>45697</v>
      </c>
      <c r="F12909" s="51">
        <f t="shared" si="604"/>
        <v>0.70833333333333337</v>
      </c>
      <c r="G12909" s="33">
        <f t="shared" si="605"/>
        <v>45697.708333333336</v>
      </c>
    </row>
    <row r="12910" spans="1:7" x14ac:dyDescent="0.45">
      <c r="A12910">
        <v>1.7728999999999999</v>
      </c>
      <c r="B12910">
        <v>10.58</v>
      </c>
      <c r="C12910" t="s">
        <v>13341</v>
      </c>
      <c r="D12910" t="s">
        <v>13342</v>
      </c>
      <c r="E12910" s="32">
        <f t="shared" si="603"/>
        <v>45697</v>
      </c>
      <c r="F12910" s="51">
        <f t="shared" si="604"/>
        <v>0.72916666666666663</v>
      </c>
      <c r="G12910" s="33">
        <f t="shared" si="605"/>
        <v>45697.729166666664</v>
      </c>
    </row>
    <row r="12911" spans="1:7" x14ac:dyDescent="0.45">
      <c r="A12911">
        <v>1.4811000000000001</v>
      </c>
      <c r="B12911">
        <v>8.84</v>
      </c>
      <c r="C12911" t="s">
        <v>13342</v>
      </c>
      <c r="D12911" t="s">
        <v>13343</v>
      </c>
      <c r="E12911" s="32">
        <f t="shared" si="603"/>
        <v>45697</v>
      </c>
      <c r="F12911" s="51">
        <f t="shared" si="604"/>
        <v>0.75</v>
      </c>
      <c r="G12911" s="33">
        <f t="shared" si="605"/>
        <v>45697.75</v>
      </c>
    </row>
    <row r="12912" spans="1:7" x14ac:dyDescent="0.45">
      <c r="A12912">
        <v>1.2566999999999999</v>
      </c>
      <c r="B12912">
        <v>7.5</v>
      </c>
      <c r="C12912" t="s">
        <v>13343</v>
      </c>
      <c r="D12912" t="s">
        <v>13344</v>
      </c>
      <c r="E12912" s="32">
        <f t="shared" si="603"/>
        <v>45697</v>
      </c>
      <c r="F12912" s="51">
        <f t="shared" si="604"/>
        <v>0.77083333333333337</v>
      </c>
      <c r="G12912" s="33">
        <f t="shared" si="605"/>
        <v>45697.770833333336</v>
      </c>
    </row>
    <row r="12913" spans="1:7" x14ac:dyDescent="0.45">
      <c r="A12913">
        <v>0.95379999999999998</v>
      </c>
      <c r="B12913">
        <v>5.69</v>
      </c>
      <c r="C12913" t="s">
        <v>13344</v>
      </c>
      <c r="D12913" t="s">
        <v>13345</v>
      </c>
      <c r="E12913" s="32">
        <f t="shared" si="603"/>
        <v>45697</v>
      </c>
      <c r="F12913" s="51">
        <f t="shared" si="604"/>
        <v>0.79166666666666663</v>
      </c>
      <c r="G12913" s="33">
        <f t="shared" si="605"/>
        <v>45697.791666666664</v>
      </c>
    </row>
    <row r="12914" spans="1:7" x14ac:dyDescent="0.45">
      <c r="A12914">
        <v>0</v>
      </c>
      <c r="B12914">
        <v>0</v>
      </c>
      <c r="C12914" t="s">
        <v>13345</v>
      </c>
      <c r="D12914" t="s">
        <v>13346</v>
      </c>
      <c r="E12914" s="32">
        <f t="shared" si="603"/>
        <v>45697</v>
      </c>
      <c r="F12914" s="51">
        <f t="shared" si="604"/>
        <v>0.8125</v>
      </c>
      <c r="G12914" s="33">
        <f t="shared" si="605"/>
        <v>45697.8125</v>
      </c>
    </row>
    <row r="12915" spans="1:7" x14ac:dyDescent="0.45">
      <c r="A12915">
        <v>0</v>
      </c>
      <c r="B12915">
        <v>0</v>
      </c>
      <c r="C12915" t="s">
        <v>13346</v>
      </c>
      <c r="D12915" t="s">
        <v>13347</v>
      </c>
      <c r="E12915" s="32">
        <f t="shared" si="603"/>
        <v>45697</v>
      </c>
      <c r="F12915" s="51">
        <f t="shared" si="604"/>
        <v>0.83333333333333337</v>
      </c>
      <c r="G12915" s="33">
        <f t="shared" si="605"/>
        <v>45697.833333333336</v>
      </c>
    </row>
    <row r="12916" spans="1:7" x14ac:dyDescent="0.45">
      <c r="A12916">
        <v>1.9748000000000001</v>
      </c>
      <c r="B12916">
        <v>11.78</v>
      </c>
      <c r="C12916" t="s">
        <v>13347</v>
      </c>
      <c r="D12916" t="s">
        <v>13348</v>
      </c>
      <c r="E12916" s="32">
        <f t="shared" si="603"/>
        <v>45697</v>
      </c>
      <c r="F12916" s="51">
        <f t="shared" si="604"/>
        <v>0.85416666666666663</v>
      </c>
      <c r="G12916" s="33">
        <f t="shared" si="605"/>
        <v>45697.854166666664</v>
      </c>
    </row>
    <row r="12917" spans="1:7" x14ac:dyDescent="0.45">
      <c r="A12917">
        <v>1.0210999999999999</v>
      </c>
      <c r="B12917">
        <v>6.09</v>
      </c>
      <c r="C12917" t="s">
        <v>13348</v>
      </c>
      <c r="D12917" t="s">
        <v>13349</v>
      </c>
      <c r="E12917" s="32">
        <f t="shared" si="603"/>
        <v>45697</v>
      </c>
      <c r="F12917" s="51">
        <f t="shared" si="604"/>
        <v>0.875</v>
      </c>
      <c r="G12917" s="33">
        <f t="shared" si="605"/>
        <v>45697.875</v>
      </c>
    </row>
    <row r="12918" spans="1:7" x14ac:dyDescent="0.45">
      <c r="A12918">
        <v>1.6607000000000001</v>
      </c>
      <c r="B12918">
        <v>9.91</v>
      </c>
      <c r="C12918" t="s">
        <v>13349</v>
      </c>
      <c r="D12918" t="s">
        <v>13350</v>
      </c>
      <c r="E12918" s="32">
        <f t="shared" si="603"/>
        <v>45697</v>
      </c>
      <c r="F12918" s="51">
        <f t="shared" si="604"/>
        <v>0.89583333333333337</v>
      </c>
      <c r="G12918" s="33">
        <f t="shared" si="605"/>
        <v>45697.895833333336</v>
      </c>
    </row>
    <row r="12919" spans="1:7" x14ac:dyDescent="0.45">
      <c r="A12919">
        <v>1.1108</v>
      </c>
      <c r="B12919">
        <v>6.63</v>
      </c>
      <c r="C12919" t="s">
        <v>13350</v>
      </c>
      <c r="D12919" t="s">
        <v>13351</v>
      </c>
      <c r="E12919" s="32">
        <f t="shared" si="603"/>
        <v>45697</v>
      </c>
      <c r="F12919" s="51">
        <f t="shared" si="604"/>
        <v>0.91666666666666663</v>
      </c>
      <c r="G12919" s="33">
        <f t="shared" si="605"/>
        <v>45697.916666666664</v>
      </c>
    </row>
    <row r="12920" spans="1:7" x14ac:dyDescent="0.45">
      <c r="A12920">
        <v>1.3240000000000001</v>
      </c>
      <c r="B12920">
        <v>7.9</v>
      </c>
      <c r="C12920" t="s">
        <v>13351</v>
      </c>
      <c r="D12920" t="s">
        <v>13352</v>
      </c>
      <c r="E12920" s="32">
        <f t="shared" si="603"/>
        <v>45697</v>
      </c>
      <c r="F12920" s="51">
        <f t="shared" si="604"/>
        <v>0.9375</v>
      </c>
      <c r="G12920" s="33">
        <f t="shared" si="605"/>
        <v>45697.9375</v>
      </c>
    </row>
    <row r="12921" spans="1:7" x14ac:dyDescent="0.45">
      <c r="A12921">
        <v>1.0884</v>
      </c>
      <c r="B12921">
        <v>6.49</v>
      </c>
      <c r="C12921" t="s">
        <v>13352</v>
      </c>
      <c r="D12921" t="s">
        <v>13353</v>
      </c>
      <c r="E12921" s="32">
        <f t="shared" si="603"/>
        <v>45697</v>
      </c>
      <c r="F12921" s="51">
        <f t="shared" si="604"/>
        <v>0.95833333333333337</v>
      </c>
      <c r="G12921" s="33">
        <f t="shared" si="605"/>
        <v>45697.958333333336</v>
      </c>
    </row>
    <row r="12922" spans="1:7" x14ac:dyDescent="0.45">
      <c r="A12922">
        <v>1.1781999999999999</v>
      </c>
      <c r="B12922">
        <v>7.03</v>
      </c>
      <c r="C12922" t="s">
        <v>13353</v>
      </c>
      <c r="D12922" t="s">
        <v>13354</v>
      </c>
      <c r="E12922" s="32">
        <f t="shared" si="603"/>
        <v>45697</v>
      </c>
      <c r="F12922" s="51">
        <f t="shared" si="604"/>
        <v>0.97916666666666663</v>
      </c>
      <c r="G12922" s="33">
        <f t="shared" si="605"/>
        <v>45697.979166666664</v>
      </c>
    </row>
    <row r="12923" spans="1:7" x14ac:dyDescent="0.45">
      <c r="A12923">
        <v>1.0547</v>
      </c>
      <c r="B12923">
        <v>6.29</v>
      </c>
      <c r="C12923" t="s">
        <v>13354</v>
      </c>
      <c r="D12923" t="s">
        <v>13355</v>
      </c>
      <c r="E12923" s="32">
        <f t="shared" si="603"/>
        <v>45698</v>
      </c>
      <c r="F12923" s="51">
        <f t="shared" si="604"/>
        <v>0</v>
      </c>
      <c r="G12923" s="33">
        <f t="shared" si="605"/>
        <v>45698</v>
      </c>
    </row>
    <row r="12924" spans="1:7" x14ac:dyDescent="0.45">
      <c r="A12924">
        <v>1.2118</v>
      </c>
      <c r="B12924">
        <v>7.23</v>
      </c>
      <c r="C12924" t="s">
        <v>13355</v>
      </c>
      <c r="D12924" t="s">
        <v>13356</v>
      </c>
      <c r="E12924" s="32">
        <f t="shared" si="603"/>
        <v>45698</v>
      </c>
      <c r="F12924" s="51">
        <f t="shared" si="604"/>
        <v>2.0833333333333332E-2</v>
      </c>
      <c r="G12924" s="33">
        <f t="shared" si="605"/>
        <v>45698.020833333336</v>
      </c>
    </row>
    <row r="12925" spans="1:7" x14ac:dyDescent="0.45">
      <c r="A12925">
        <v>1.0323</v>
      </c>
      <c r="B12925">
        <v>6.16</v>
      </c>
      <c r="C12925" t="s">
        <v>13356</v>
      </c>
      <c r="D12925" t="s">
        <v>13357</v>
      </c>
      <c r="E12925" s="32">
        <f t="shared" si="603"/>
        <v>45698</v>
      </c>
      <c r="F12925" s="51">
        <f t="shared" si="604"/>
        <v>4.1666666666666664E-2</v>
      </c>
      <c r="G12925" s="33">
        <f t="shared" si="605"/>
        <v>45698.041666666664</v>
      </c>
    </row>
    <row r="12926" spans="1:7" x14ac:dyDescent="0.45">
      <c r="A12926">
        <v>1.0660000000000001</v>
      </c>
      <c r="B12926">
        <v>6.36</v>
      </c>
      <c r="C12926" t="s">
        <v>13357</v>
      </c>
      <c r="D12926" t="s">
        <v>13358</v>
      </c>
      <c r="E12926" s="32">
        <f t="shared" si="603"/>
        <v>45698</v>
      </c>
      <c r="F12926" s="51">
        <f t="shared" si="604"/>
        <v>6.25E-2</v>
      </c>
      <c r="G12926" s="33">
        <f t="shared" si="605"/>
        <v>45698.0625</v>
      </c>
    </row>
    <row r="12927" spans="1:7" x14ac:dyDescent="0.45">
      <c r="A12927">
        <v>1.4475</v>
      </c>
      <c r="B12927">
        <v>8.64</v>
      </c>
      <c r="C12927" t="s">
        <v>13358</v>
      </c>
      <c r="D12927" t="s">
        <v>13359</v>
      </c>
      <c r="E12927" s="32">
        <f t="shared" si="603"/>
        <v>45698</v>
      </c>
      <c r="F12927" s="51">
        <f t="shared" si="604"/>
        <v>8.3333333333333329E-2</v>
      </c>
      <c r="G12927" s="33">
        <f t="shared" si="605"/>
        <v>45698.083333333336</v>
      </c>
    </row>
    <row r="12928" spans="1:7" x14ac:dyDescent="0.45">
      <c r="A12928">
        <v>1.2005999999999999</v>
      </c>
      <c r="B12928">
        <v>7.16</v>
      </c>
      <c r="C12928" t="s">
        <v>13359</v>
      </c>
      <c r="D12928" t="s">
        <v>13360</v>
      </c>
      <c r="E12928" s="32">
        <f t="shared" si="603"/>
        <v>45698</v>
      </c>
      <c r="F12928" s="51">
        <f t="shared" si="604"/>
        <v>0.10416666666666667</v>
      </c>
      <c r="G12928" s="33">
        <f t="shared" si="605"/>
        <v>45698.104166666664</v>
      </c>
    </row>
    <row r="12929" spans="1:7" x14ac:dyDescent="0.45">
      <c r="A12929">
        <v>1.3465</v>
      </c>
      <c r="B12929">
        <v>8.0299999999999994</v>
      </c>
      <c r="C12929" t="s">
        <v>13360</v>
      </c>
      <c r="D12929" t="s">
        <v>13361</v>
      </c>
      <c r="E12929" s="32">
        <f t="shared" si="603"/>
        <v>45698</v>
      </c>
      <c r="F12929" s="51">
        <f t="shared" si="604"/>
        <v>0.125</v>
      </c>
      <c r="G12929" s="33">
        <f t="shared" si="605"/>
        <v>45698.125</v>
      </c>
    </row>
    <row r="12930" spans="1:7" x14ac:dyDescent="0.45">
      <c r="A12930">
        <v>1.4026000000000001</v>
      </c>
      <c r="B12930">
        <v>8.3699999999999992</v>
      </c>
      <c r="C12930" t="s">
        <v>13361</v>
      </c>
      <c r="D12930" t="s">
        <v>13362</v>
      </c>
      <c r="E12930" s="32">
        <f t="shared" si="603"/>
        <v>45698</v>
      </c>
      <c r="F12930" s="51">
        <f t="shared" si="604"/>
        <v>0.14583333333333334</v>
      </c>
      <c r="G12930" s="33">
        <f t="shared" si="605"/>
        <v>45698.145833333336</v>
      </c>
    </row>
    <row r="12931" spans="1:7" x14ac:dyDescent="0.45">
      <c r="A12931">
        <v>1.2455000000000001</v>
      </c>
      <c r="B12931">
        <v>7.43</v>
      </c>
      <c r="C12931" t="s">
        <v>13362</v>
      </c>
      <c r="D12931" t="s">
        <v>13363</v>
      </c>
      <c r="E12931" s="32">
        <f t="shared" si="603"/>
        <v>45698</v>
      </c>
      <c r="F12931" s="51">
        <f t="shared" si="604"/>
        <v>0.16666666666666666</v>
      </c>
      <c r="G12931" s="33">
        <f t="shared" si="605"/>
        <v>45698.166666666664</v>
      </c>
    </row>
    <row r="12932" spans="1:7" x14ac:dyDescent="0.45">
      <c r="A12932">
        <v>1.3576999999999999</v>
      </c>
      <c r="B12932">
        <v>8.1</v>
      </c>
      <c r="C12932" t="s">
        <v>13363</v>
      </c>
      <c r="D12932" t="s">
        <v>13364</v>
      </c>
      <c r="E12932" s="32">
        <f t="shared" ref="E12932:E12995" si="606">DATE(MID(C12932,2,4),MID(C12932,7,2),MID(C12932,10,2))</f>
        <v>45698</v>
      </c>
      <c r="F12932" s="51">
        <f t="shared" ref="F12932:F12995" si="607">TIME(MID(C12932,13,2),MID(C12932,16,2),0)</f>
        <v>0.1875</v>
      </c>
      <c r="G12932" s="33">
        <f t="shared" ref="G12932:G12995" si="608">E12932+F12932</f>
        <v>45698.1875</v>
      </c>
    </row>
    <row r="12933" spans="1:7" x14ac:dyDescent="0.45">
      <c r="A12933">
        <v>1.425</v>
      </c>
      <c r="B12933">
        <v>8.5</v>
      </c>
      <c r="C12933" t="s">
        <v>13364</v>
      </c>
      <c r="D12933" t="s">
        <v>13365</v>
      </c>
      <c r="E12933" s="32">
        <f t="shared" si="606"/>
        <v>45698</v>
      </c>
      <c r="F12933" s="51">
        <f t="shared" si="607"/>
        <v>0.20833333333333334</v>
      </c>
      <c r="G12933" s="33">
        <f t="shared" si="608"/>
        <v>45698.208333333336</v>
      </c>
    </row>
    <row r="12934" spans="1:7" x14ac:dyDescent="0.45">
      <c r="A12934">
        <v>1.6831</v>
      </c>
      <c r="B12934">
        <v>10.039999999999999</v>
      </c>
      <c r="C12934" t="s">
        <v>13365</v>
      </c>
      <c r="D12934" t="s">
        <v>13366</v>
      </c>
      <c r="E12934" s="32">
        <f t="shared" si="606"/>
        <v>45698</v>
      </c>
      <c r="F12934" s="51">
        <f t="shared" si="607"/>
        <v>0.22916666666666666</v>
      </c>
      <c r="G12934" s="33">
        <f t="shared" si="608"/>
        <v>45698.229166666664</v>
      </c>
    </row>
    <row r="12935" spans="1:7" x14ac:dyDescent="0.45">
      <c r="A12935">
        <v>1.1556999999999999</v>
      </c>
      <c r="B12935">
        <v>6.89</v>
      </c>
      <c r="C12935" t="s">
        <v>13366</v>
      </c>
      <c r="D12935" t="s">
        <v>13367</v>
      </c>
      <c r="E12935" s="32">
        <f t="shared" si="606"/>
        <v>45698</v>
      </c>
      <c r="F12935" s="51">
        <f t="shared" si="607"/>
        <v>0.25</v>
      </c>
      <c r="G12935" s="33">
        <f t="shared" si="608"/>
        <v>45698.25</v>
      </c>
    </row>
    <row r="12936" spans="1:7" x14ac:dyDescent="0.45">
      <c r="A12936">
        <v>1.4361999999999999</v>
      </c>
      <c r="B12936">
        <v>8.57</v>
      </c>
      <c r="C12936" t="s">
        <v>13367</v>
      </c>
      <c r="D12936" t="s">
        <v>13368</v>
      </c>
      <c r="E12936" s="32">
        <f t="shared" si="606"/>
        <v>45698</v>
      </c>
      <c r="F12936" s="51">
        <f t="shared" si="607"/>
        <v>0.27083333333333331</v>
      </c>
      <c r="G12936" s="33">
        <f t="shared" si="608"/>
        <v>45698.270833333336</v>
      </c>
    </row>
    <row r="12937" spans="1:7" x14ac:dyDescent="0.45">
      <c r="A12937">
        <v>0.44879999999999998</v>
      </c>
      <c r="B12937">
        <v>2.68</v>
      </c>
      <c r="C12937" t="s">
        <v>13368</v>
      </c>
      <c r="D12937" t="s">
        <v>13369</v>
      </c>
      <c r="E12937" s="32">
        <f t="shared" si="606"/>
        <v>45698</v>
      </c>
      <c r="F12937" s="51">
        <f t="shared" si="607"/>
        <v>0.29166666666666669</v>
      </c>
      <c r="G12937" s="33">
        <f t="shared" si="608"/>
        <v>45698.291666666664</v>
      </c>
    </row>
    <row r="12938" spans="1:7" x14ac:dyDescent="0.45">
      <c r="A12938">
        <v>0.58350000000000002</v>
      </c>
      <c r="B12938">
        <v>3.48</v>
      </c>
      <c r="C12938" t="s">
        <v>13369</v>
      </c>
      <c r="D12938" t="s">
        <v>13370</v>
      </c>
      <c r="E12938" s="32">
        <f t="shared" si="606"/>
        <v>45698</v>
      </c>
      <c r="F12938" s="51">
        <f t="shared" si="607"/>
        <v>0.3125</v>
      </c>
      <c r="G12938" s="33">
        <f t="shared" si="608"/>
        <v>45698.3125</v>
      </c>
    </row>
    <row r="12939" spans="1:7" x14ac:dyDescent="0.45">
      <c r="A12939">
        <v>0.67320000000000002</v>
      </c>
      <c r="B12939">
        <v>4.0199999999999996</v>
      </c>
      <c r="C12939" t="s">
        <v>13370</v>
      </c>
      <c r="D12939" t="s">
        <v>13371</v>
      </c>
      <c r="E12939" s="32">
        <f t="shared" si="606"/>
        <v>45698</v>
      </c>
      <c r="F12939" s="51">
        <f t="shared" si="607"/>
        <v>0.33333333333333331</v>
      </c>
      <c r="G12939" s="33">
        <f t="shared" si="608"/>
        <v>45698.333333333336</v>
      </c>
    </row>
    <row r="12940" spans="1:7" x14ac:dyDescent="0.45">
      <c r="A12940">
        <v>0.66200000000000003</v>
      </c>
      <c r="B12940">
        <v>3.95</v>
      </c>
      <c r="C12940" t="s">
        <v>13371</v>
      </c>
      <c r="D12940" t="s">
        <v>13372</v>
      </c>
      <c r="E12940" s="32">
        <f t="shared" si="606"/>
        <v>45698</v>
      </c>
      <c r="F12940" s="51">
        <f t="shared" si="607"/>
        <v>0.35416666666666669</v>
      </c>
      <c r="G12940" s="33">
        <f t="shared" si="608"/>
        <v>45698.354166666664</v>
      </c>
    </row>
    <row r="12941" spans="1:7" x14ac:dyDescent="0.45">
      <c r="A12941">
        <v>2.24E-2</v>
      </c>
      <c r="B12941">
        <v>0.13</v>
      </c>
      <c r="C12941" t="s">
        <v>13372</v>
      </c>
      <c r="D12941" t="s">
        <v>13373</v>
      </c>
      <c r="E12941" s="32">
        <f t="shared" si="606"/>
        <v>45698</v>
      </c>
      <c r="F12941" s="51">
        <f t="shared" si="607"/>
        <v>0.375</v>
      </c>
      <c r="G12941" s="33">
        <f t="shared" si="608"/>
        <v>45698.375</v>
      </c>
    </row>
    <row r="12942" spans="1:7" x14ac:dyDescent="0.45">
      <c r="A12942">
        <v>0</v>
      </c>
      <c r="B12942">
        <v>0</v>
      </c>
      <c r="C12942" t="s">
        <v>13373</v>
      </c>
      <c r="D12942" t="s">
        <v>13374</v>
      </c>
      <c r="E12942" s="32">
        <f t="shared" si="606"/>
        <v>45698</v>
      </c>
      <c r="F12942" s="51">
        <f t="shared" si="607"/>
        <v>0.39583333333333331</v>
      </c>
      <c r="G12942" s="33">
        <f t="shared" si="608"/>
        <v>45698.395833333336</v>
      </c>
    </row>
    <row r="12943" spans="1:7" x14ac:dyDescent="0.45">
      <c r="A12943">
        <v>0</v>
      </c>
      <c r="B12943">
        <v>0</v>
      </c>
      <c r="C12943" t="s">
        <v>13374</v>
      </c>
      <c r="D12943" t="s">
        <v>13375</v>
      </c>
      <c r="E12943" s="32">
        <f t="shared" si="606"/>
        <v>45698</v>
      </c>
      <c r="F12943" s="51">
        <f t="shared" si="607"/>
        <v>0.41666666666666669</v>
      </c>
      <c r="G12943" s="33">
        <f t="shared" si="608"/>
        <v>45698.416666666664</v>
      </c>
    </row>
    <row r="12944" spans="1:7" x14ac:dyDescent="0.45">
      <c r="A12944">
        <v>0</v>
      </c>
      <c r="B12944">
        <v>0</v>
      </c>
      <c r="C12944" t="s">
        <v>13375</v>
      </c>
      <c r="D12944" t="s">
        <v>13376</v>
      </c>
      <c r="E12944" s="32">
        <f t="shared" si="606"/>
        <v>45698</v>
      </c>
      <c r="F12944" s="51">
        <f t="shared" si="607"/>
        <v>0.4375</v>
      </c>
      <c r="G12944" s="33">
        <f t="shared" si="608"/>
        <v>45698.4375</v>
      </c>
    </row>
    <row r="12945" spans="1:7" x14ac:dyDescent="0.45">
      <c r="A12945">
        <v>0</v>
      </c>
      <c r="B12945">
        <v>0</v>
      </c>
      <c r="C12945" t="s">
        <v>13376</v>
      </c>
      <c r="D12945" t="s">
        <v>13377</v>
      </c>
      <c r="E12945" s="32">
        <f t="shared" si="606"/>
        <v>45698</v>
      </c>
      <c r="F12945" s="51">
        <f t="shared" si="607"/>
        <v>0.45833333333333331</v>
      </c>
      <c r="G12945" s="33">
        <f t="shared" si="608"/>
        <v>45698.458333333336</v>
      </c>
    </row>
    <row r="12946" spans="1:7" x14ac:dyDescent="0.45">
      <c r="A12946">
        <v>0</v>
      </c>
      <c r="B12946">
        <v>0</v>
      </c>
      <c r="C12946" t="s">
        <v>13377</v>
      </c>
      <c r="D12946" t="s">
        <v>13378</v>
      </c>
      <c r="E12946" s="32">
        <f t="shared" si="606"/>
        <v>45698</v>
      </c>
      <c r="F12946" s="51">
        <f t="shared" si="607"/>
        <v>0.47916666666666669</v>
      </c>
      <c r="G12946" s="33">
        <f t="shared" si="608"/>
        <v>45698.479166666664</v>
      </c>
    </row>
    <row r="12947" spans="1:7" x14ac:dyDescent="0.45">
      <c r="A12947">
        <v>2.2553000000000001</v>
      </c>
      <c r="B12947">
        <v>13.45</v>
      </c>
      <c r="C12947" t="s">
        <v>13378</v>
      </c>
      <c r="D12947" t="s">
        <v>13379</v>
      </c>
      <c r="E12947" s="32">
        <f t="shared" si="606"/>
        <v>45698</v>
      </c>
      <c r="F12947" s="51">
        <f t="shared" si="607"/>
        <v>0.5</v>
      </c>
      <c r="G12947" s="33">
        <f t="shared" si="608"/>
        <v>45698.5</v>
      </c>
    </row>
    <row r="12948" spans="1:7" x14ac:dyDescent="0.45">
      <c r="A12948">
        <v>2.8052000000000001</v>
      </c>
      <c r="B12948">
        <v>16.739999999999998</v>
      </c>
      <c r="C12948" t="s">
        <v>13379</v>
      </c>
      <c r="D12948" t="s">
        <v>13380</v>
      </c>
      <c r="E12948" s="32">
        <f t="shared" si="606"/>
        <v>45698</v>
      </c>
      <c r="F12948" s="51">
        <f t="shared" si="607"/>
        <v>0.52083333333333337</v>
      </c>
      <c r="G12948" s="33">
        <f t="shared" si="608"/>
        <v>45698.520833333336</v>
      </c>
    </row>
    <row r="12949" spans="1:7" x14ac:dyDescent="0.45">
      <c r="A12949">
        <v>1.9412</v>
      </c>
      <c r="B12949">
        <v>11.58</v>
      </c>
      <c r="C12949" t="s">
        <v>13380</v>
      </c>
      <c r="D12949" t="s">
        <v>13381</v>
      </c>
      <c r="E12949" s="32">
        <f t="shared" si="606"/>
        <v>45698</v>
      </c>
      <c r="F12949" s="51">
        <f t="shared" si="607"/>
        <v>0.54166666666666663</v>
      </c>
      <c r="G12949" s="33">
        <f t="shared" si="608"/>
        <v>45698.541666666664</v>
      </c>
    </row>
    <row r="12950" spans="1:7" x14ac:dyDescent="0.45">
      <c r="A12950">
        <v>1.8402000000000001</v>
      </c>
      <c r="B12950">
        <v>10.98</v>
      </c>
      <c r="C12950" t="s">
        <v>13381</v>
      </c>
      <c r="D12950" t="s">
        <v>13382</v>
      </c>
      <c r="E12950" s="32">
        <f t="shared" si="606"/>
        <v>45698</v>
      </c>
      <c r="F12950" s="51">
        <f t="shared" si="607"/>
        <v>0.5625</v>
      </c>
      <c r="G12950" s="33">
        <f t="shared" si="608"/>
        <v>45698.5625</v>
      </c>
    </row>
    <row r="12951" spans="1:7" x14ac:dyDescent="0.45">
      <c r="A12951">
        <v>1.9636</v>
      </c>
      <c r="B12951">
        <v>11.71</v>
      </c>
      <c r="C12951" t="s">
        <v>13382</v>
      </c>
      <c r="D12951" t="s">
        <v>13383</v>
      </c>
      <c r="E12951" s="32">
        <f t="shared" si="606"/>
        <v>45698</v>
      </c>
      <c r="F12951" s="51">
        <f t="shared" si="607"/>
        <v>0.58333333333333337</v>
      </c>
      <c r="G12951" s="33">
        <f t="shared" si="608"/>
        <v>45698.583333333336</v>
      </c>
    </row>
    <row r="12952" spans="1:7" x14ac:dyDescent="0.45">
      <c r="A12952">
        <v>1.7616000000000001</v>
      </c>
      <c r="B12952">
        <v>10.51</v>
      </c>
      <c r="C12952" t="s">
        <v>13383</v>
      </c>
      <c r="D12952" t="s">
        <v>13384</v>
      </c>
      <c r="E12952" s="32">
        <f t="shared" si="606"/>
        <v>45698</v>
      </c>
      <c r="F12952" s="51">
        <f t="shared" si="607"/>
        <v>0.60416666666666663</v>
      </c>
      <c r="G12952" s="33">
        <f t="shared" si="608"/>
        <v>45698.604166666664</v>
      </c>
    </row>
    <row r="12953" spans="1:7" x14ac:dyDescent="0.45">
      <c r="A12953">
        <v>1.6607000000000001</v>
      </c>
      <c r="B12953">
        <v>9.91</v>
      </c>
      <c r="C12953" t="s">
        <v>13384</v>
      </c>
      <c r="D12953" t="s">
        <v>13385</v>
      </c>
      <c r="E12953" s="32">
        <f t="shared" si="606"/>
        <v>45698</v>
      </c>
      <c r="F12953" s="51">
        <f t="shared" si="607"/>
        <v>0.625</v>
      </c>
      <c r="G12953" s="33">
        <f t="shared" si="608"/>
        <v>45698.625</v>
      </c>
    </row>
    <row r="12954" spans="1:7" x14ac:dyDescent="0.45">
      <c r="A12954">
        <v>1.7168000000000001</v>
      </c>
      <c r="B12954">
        <v>10.24</v>
      </c>
      <c r="C12954" t="s">
        <v>13385</v>
      </c>
      <c r="D12954" t="s">
        <v>13386</v>
      </c>
      <c r="E12954" s="32">
        <f t="shared" si="606"/>
        <v>45698</v>
      </c>
      <c r="F12954" s="51">
        <f t="shared" si="607"/>
        <v>0.64583333333333337</v>
      </c>
      <c r="G12954" s="33">
        <f t="shared" si="608"/>
        <v>45698.645833333336</v>
      </c>
    </row>
    <row r="12955" spans="1:7" x14ac:dyDescent="0.45">
      <c r="A12955">
        <v>1.2566999999999999</v>
      </c>
      <c r="B12955">
        <v>7.5</v>
      </c>
      <c r="C12955" t="s">
        <v>13386</v>
      </c>
      <c r="D12955" t="s">
        <v>13387</v>
      </c>
      <c r="E12955" s="32">
        <f t="shared" si="606"/>
        <v>45698</v>
      </c>
      <c r="F12955" s="51">
        <f t="shared" si="607"/>
        <v>0.66666666666666663</v>
      </c>
      <c r="G12955" s="33">
        <f t="shared" si="608"/>
        <v>45698.666666666664</v>
      </c>
    </row>
    <row r="12956" spans="1:7" x14ac:dyDescent="0.45">
      <c r="A12956">
        <v>1.1669</v>
      </c>
      <c r="B12956">
        <v>6.96</v>
      </c>
      <c r="C12956" t="s">
        <v>13387</v>
      </c>
      <c r="D12956" t="s">
        <v>13388</v>
      </c>
      <c r="E12956" s="32">
        <f t="shared" si="606"/>
        <v>45698</v>
      </c>
      <c r="F12956" s="51">
        <f t="shared" si="607"/>
        <v>0.6875</v>
      </c>
      <c r="G12956" s="33">
        <f t="shared" si="608"/>
        <v>45698.6875</v>
      </c>
    </row>
    <row r="12957" spans="1:7" x14ac:dyDescent="0.45">
      <c r="A12957">
        <v>0.92010000000000003</v>
      </c>
      <c r="B12957">
        <v>5.49</v>
      </c>
      <c r="C12957" t="s">
        <v>13388</v>
      </c>
      <c r="D12957" t="s">
        <v>13389</v>
      </c>
      <c r="E12957" s="32">
        <f t="shared" si="606"/>
        <v>45698</v>
      </c>
      <c r="F12957" s="51">
        <f t="shared" si="607"/>
        <v>0.70833333333333337</v>
      </c>
      <c r="G12957" s="33">
        <f t="shared" si="608"/>
        <v>45698.708333333336</v>
      </c>
    </row>
    <row r="12958" spans="1:7" x14ac:dyDescent="0.45">
      <c r="A12958">
        <v>2.5807000000000002</v>
      </c>
      <c r="B12958">
        <v>15.4</v>
      </c>
      <c r="C12958" t="s">
        <v>13389</v>
      </c>
      <c r="D12958" t="s">
        <v>13390</v>
      </c>
      <c r="E12958" s="32">
        <f t="shared" si="606"/>
        <v>45698</v>
      </c>
      <c r="F12958" s="51">
        <f t="shared" si="607"/>
        <v>0.72916666666666663</v>
      </c>
      <c r="G12958" s="33">
        <f t="shared" si="608"/>
        <v>45698.729166666664</v>
      </c>
    </row>
    <row r="12959" spans="1:7" x14ac:dyDescent="0.45">
      <c r="A12959">
        <v>1.2230000000000001</v>
      </c>
      <c r="B12959">
        <v>7.3</v>
      </c>
      <c r="C12959" t="s">
        <v>13390</v>
      </c>
      <c r="D12959" t="s">
        <v>13391</v>
      </c>
      <c r="E12959" s="32">
        <f t="shared" si="606"/>
        <v>45698</v>
      </c>
      <c r="F12959" s="51">
        <f t="shared" si="607"/>
        <v>0.75</v>
      </c>
      <c r="G12959" s="33">
        <f t="shared" si="608"/>
        <v>45698.75</v>
      </c>
    </row>
    <row r="12960" spans="1:7" x14ac:dyDescent="0.45">
      <c r="A12960">
        <v>1.1445000000000001</v>
      </c>
      <c r="B12960">
        <v>6.83</v>
      </c>
      <c r="C12960" t="s">
        <v>13391</v>
      </c>
      <c r="D12960" t="s">
        <v>13392</v>
      </c>
      <c r="E12960" s="32">
        <f t="shared" si="606"/>
        <v>45698</v>
      </c>
      <c r="F12960" s="51">
        <f t="shared" si="607"/>
        <v>0.77083333333333337</v>
      </c>
      <c r="G12960" s="33">
        <f t="shared" si="608"/>
        <v>45698.770833333336</v>
      </c>
    </row>
    <row r="12961" spans="1:7" x14ac:dyDescent="0.45">
      <c r="A12961">
        <v>1.3016000000000001</v>
      </c>
      <c r="B12961">
        <v>7.77</v>
      </c>
      <c r="C12961" t="s">
        <v>13392</v>
      </c>
      <c r="D12961" t="s">
        <v>13393</v>
      </c>
      <c r="E12961" s="32">
        <f t="shared" si="606"/>
        <v>45698</v>
      </c>
      <c r="F12961" s="51">
        <f t="shared" si="607"/>
        <v>0.79166666666666663</v>
      </c>
      <c r="G12961" s="33">
        <f t="shared" si="608"/>
        <v>45698.791666666664</v>
      </c>
    </row>
    <row r="12962" spans="1:7" x14ac:dyDescent="0.45">
      <c r="A12962">
        <v>1.1894</v>
      </c>
      <c r="B12962">
        <v>7.1</v>
      </c>
      <c r="C12962" t="s">
        <v>13393</v>
      </c>
      <c r="D12962" t="s">
        <v>13394</v>
      </c>
      <c r="E12962" s="32">
        <f t="shared" si="606"/>
        <v>45698</v>
      </c>
      <c r="F12962" s="51">
        <f t="shared" si="607"/>
        <v>0.8125</v>
      </c>
      <c r="G12962" s="33">
        <f t="shared" si="608"/>
        <v>45698.8125</v>
      </c>
    </row>
    <row r="12963" spans="1:7" x14ac:dyDescent="0.45">
      <c r="A12963">
        <v>1.0435000000000001</v>
      </c>
      <c r="B12963">
        <v>6.23</v>
      </c>
      <c r="C12963" t="s">
        <v>13394</v>
      </c>
      <c r="D12963" t="s">
        <v>13395</v>
      </c>
      <c r="E12963" s="32">
        <f t="shared" si="606"/>
        <v>45698</v>
      </c>
      <c r="F12963" s="51">
        <f t="shared" si="607"/>
        <v>0.83333333333333337</v>
      </c>
      <c r="G12963" s="33">
        <f t="shared" si="608"/>
        <v>45698.833333333336</v>
      </c>
    </row>
    <row r="12964" spans="1:7" x14ac:dyDescent="0.45">
      <c r="A12964">
        <v>1.0435000000000001</v>
      </c>
      <c r="B12964">
        <v>6.23</v>
      </c>
      <c r="C12964" t="s">
        <v>13395</v>
      </c>
      <c r="D12964" t="s">
        <v>13396</v>
      </c>
      <c r="E12964" s="32">
        <f t="shared" si="606"/>
        <v>45698</v>
      </c>
      <c r="F12964" s="51">
        <f t="shared" si="607"/>
        <v>0.85416666666666663</v>
      </c>
      <c r="G12964" s="33">
        <f t="shared" si="608"/>
        <v>45698.854166666664</v>
      </c>
    </row>
    <row r="12965" spans="1:7" x14ac:dyDescent="0.45">
      <c r="A12965">
        <v>1.2566999999999999</v>
      </c>
      <c r="B12965">
        <v>7.5</v>
      </c>
      <c r="C12965" t="s">
        <v>13396</v>
      </c>
      <c r="D12965" t="s">
        <v>13397</v>
      </c>
      <c r="E12965" s="32">
        <f t="shared" si="606"/>
        <v>45698</v>
      </c>
      <c r="F12965" s="51">
        <f t="shared" si="607"/>
        <v>0.875</v>
      </c>
      <c r="G12965" s="33">
        <f t="shared" si="608"/>
        <v>45698.875</v>
      </c>
    </row>
    <row r="12966" spans="1:7" x14ac:dyDescent="0.45">
      <c r="A12966">
        <v>1.2118</v>
      </c>
      <c r="B12966">
        <v>7.23</v>
      </c>
      <c r="C12966" t="s">
        <v>13397</v>
      </c>
      <c r="D12966" t="s">
        <v>13398</v>
      </c>
      <c r="E12966" s="32">
        <f t="shared" si="606"/>
        <v>45698</v>
      </c>
      <c r="F12966" s="51">
        <f t="shared" si="607"/>
        <v>0.89583333333333337</v>
      </c>
      <c r="G12966" s="33">
        <f t="shared" si="608"/>
        <v>45698.895833333336</v>
      </c>
    </row>
    <row r="12967" spans="1:7" x14ac:dyDescent="0.45">
      <c r="A12967">
        <v>1.2455000000000001</v>
      </c>
      <c r="B12967">
        <v>7.43</v>
      </c>
      <c r="C12967" t="s">
        <v>13398</v>
      </c>
      <c r="D12967" t="s">
        <v>13399</v>
      </c>
      <c r="E12967" s="32">
        <f t="shared" si="606"/>
        <v>45698</v>
      </c>
      <c r="F12967" s="51">
        <f t="shared" si="607"/>
        <v>0.91666666666666663</v>
      </c>
      <c r="G12967" s="33">
        <f t="shared" si="608"/>
        <v>45698.916666666664</v>
      </c>
    </row>
    <row r="12968" spans="1:7" x14ac:dyDescent="0.45">
      <c r="A12968">
        <v>1.4923</v>
      </c>
      <c r="B12968">
        <v>8.9</v>
      </c>
      <c r="C12968" t="s">
        <v>13399</v>
      </c>
      <c r="D12968" t="s">
        <v>13400</v>
      </c>
      <c r="E12968" s="32">
        <f t="shared" si="606"/>
        <v>45698</v>
      </c>
      <c r="F12968" s="51">
        <f t="shared" si="607"/>
        <v>0.9375</v>
      </c>
      <c r="G12968" s="33">
        <f t="shared" si="608"/>
        <v>45698.9375</v>
      </c>
    </row>
    <row r="12969" spans="1:7" x14ac:dyDescent="0.45">
      <c r="A12969">
        <v>1.3240000000000001</v>
      </c>
      <c r="B12969">
        <v>7.9</v>
      </c>
      <c r="C12969" t="s">
        <v>13400</v>
      </c>
      <c r="D12969" t="s">
        <v>13401</v>
      </c>
      <c r="E12969" s="32">
        <f t="shared" si="606"/>
        <v>45698</v>
      </c>
      <c r="F12969" s="51">
        <f t="shared" si="607"/>
        <v>0.95833333333333337</v>
      </c>
      <c r="G12969" s="33">
        <f t="shared" si="608"/>
        <v>45698.958333333336</v>
      </c>
    </row>
    <row r="12970" spans="1:7" x14ac:dyDescent="0.45">
      <c r="A12970">
        <v>1.0323</v>
      </c>
      <c r="B12970">
        <v>6.16</v>
      </c>
      <c r="C12970" t="s">
        <v>13401</v>
      </c>
      <c r="D12970" t="s">
        <v>13402</v>
      </c>
      <c r="E12970" s="32">
        <f t="shared" si="606"/>
        <v>45698</v>
      </c>
      <c r="F12970" s="51">
        <f t="shared" si="607"/>
        <v>0.97916666666666663</v>
      </c>
      <c r="G12970" s="33">
        <f t="shared" si="608"/>
        <v>45698.979166666664</v>
      </c>
    </row>
    <row r="12971" spans="1:7" x14ac:dyDescent="0.45">
      <c r="A12971">
        <v>0.9425</v>
      </c>
      <c r="B12971">
        <v>5.62</v>
      </c>
      <c r="C12971" t="s">
        <v>13402</v>
      </c>
      <c r="D12971" t="s">
        <v>13403</v>
      </c>
      <c r="E12971" s="32">
        <f t="shared" si="606"/>
        <v>45699</v>
      </c>
      <c r="F12971" s="51">
        <f t="shared" si="607"/>
        <v>0</v>
      </c>
      <c r="G12971" s="33">
        <f t="shared" si="608"/>
        <v>45699</v>
      </c>
    </row>
    <row r="12972" spans="1:7" x14ac:dyDescent="0.45">
      <c r="A12972">
        <v>1.2118</v>
      </c>
      <c r="B12972">
        <v>7.23</v>
      </c>
      <c r="C12972" t="s">
        <v>13403</v>
      </c>
      <c r="D12972" t="s">
        <v>13404</v>
      </c>
      <c r="E12972" s="32">
        <f t="shared" si="606"/>
        <v>45699</v>
      </c>
      <c r="F12972" s="51">
        <f t="shared" si="607"/>
        <v>2.0833333333333332E-2</v>
      </c>
      <c r="G12972" s="33">
        <f t="shared" si="608"/>
        <v>45699.020833333336</v>
      </c>
    </row>
    <row r="12973" spans="1:7" x14ac:dyDescent="0.45">
      <c r="A12973">
        <v>1.1445000000000001</v>
      </c>
      <c r="B12973">
        <v>6.83</v>
      </c>
      <c r="C12973" t="s">
        <v>13404</v>
      </c>
      <c r="D12973" t="s">
        <v>13405</v>
      </c>
      <c r="E12973" s="32">
        <f t="shared" si="606"/>
        <v>45699</v>
      </c>
      <c r="F12973" s="51">
        <f t="shared" si="607"/>
        <v>4.1666666666666664E-2</v>
      </c>
      <c r="G12973" s="33">
        <f t="shared" si="608"/>
        <v>45699.041666666664</v>
      </c>
    </row>
    <row r="12974" spans="1:7" x14ac:dyDescent="0.45">
      <c r="A12974">
        <v>0.95379999999999998</v>
      </c>
      <c r="B12974">
        <v>5.69</v>
      </c>
      <c r="C12974" t="s">
        <v>13405</v>
      </c>
      <c r="D12974" t="s">
        <v>13406</v>
      </c>
      <c r="E12974" s="32">
        <f t="shared" si="606"/>
        <v>45699</v>
      </c>
      <c r="F12974" s="51">
        <f t="shared" si="607"/>
        <v>6.25E-2</v>
      </c>
      <c r="G12974" s="33">
        <f t="shared" si="608"/>
        <v>45699.0625</v>
      </c>
    </row>
    <row r="12975" spans="1:7" x14ac:dyDescent="0.45">
      <c r="A12975">
        <v>1.1781999999999999</v>
      </c>
      <c r="B12975">
        <v>7.03</v>
      </c>
      <c r="C12975" t="s">
        <v>13406</v>
      </c>
      <c r="D12975" t="s">
        <v>13407</v>
      </c>
      <c r="E12975" s="32">
        <f t="shared" si="606"/>
        <v>45699</v>
      </c>
      <c r="F12975" s="51">
        <f t="shared" si="607"/>
        <v>8.3333333333333329E-2</v>
      </c>
      <c r="G12975" s="33">
        <f t="shared" si="608"/>
        <v>45699.083333333336</v>
      </c>
    </row>
    <row r="12976" spans="1:7" x14ac:dyDescent="0.45">
      <c r="A12976">
        <v>1.3465</v>
      </c>
      <c r="B12976">
        <v>8.0299999999999994</v>
      </c>
      <c r="C12976" t="s">
        <v>13407</v>
      </c>
      <c r="D12976" t="s">
        <v>13408</v>
      </c>
      <c r="E12976" s="32">
        <f t="shared" si="606"/>
        <v>45699</v>
      </c>
      <c r="F12976" s="51">
        <f t="shared" si="607"/>
        <v>0.10416666666666667</v>
      </c>
      <c r="G12976" s="33">
        <f t="shared" si="608"/>
        <v>45699.104166666664</v>
      </c>
    </row>
    <row r="12977" spans="1:7" x14ac:dyDescent="0.45">
      <c r="A12977">
        <v>1.1781999999999999</v>
      </c>
      <c r="B12977">
        <v>7.03</v>
      </c>
      <c r="C12977" t="s">
        <v>13408</v>
      </c>
      <c r="D12977" t="s">
        <v>13409</v>
      </c>
      <c r="E12977" s="32">
        <f t="shared" si="606"/>
        <v>45699</v>
      </c>
      <c r="F12977" s="51">
        <f t="shared" si="607"/>
        <v>0.125</v>
      </c>
      <c r="G12977" s="33">
        <f t="shared" si="608"/>
        <v>45699.125</v>
      </c>
    </row>
    <row r="12978" spans="1:7" x14ac:dyDescent="0.45">
      <c r="A12978">
        <v>1.3016000000000001</v>
      </c>
      <c r="B12978">
        <v>7.77</v>
      </c>
      <c r="C12978" t="s">
        <v>13409</v>
      </c>
      <c r="D12978" t="s">
        <v>13410</v>
      </c>
      <c r="E12978" s="32">
        <f t="shared" si="606"/>
        <v>45699</v>
      </c>
      <c r="F12978" s="51">
        <f t="shared" si="607"/>
        <v>0.14583333333333334</v>
      </c>
      <c r="G12978" s="33">
        <f t="shared" si="608"/>
        <v>45699.145833333336</v>
      </c>
    </row>
    <row r="12979" spans="1:7" x14ac:dyDescent="0.45">
      <c r="A12979">
        <v>1.1108</v>
      </c>
      <c r="B12979">
        <v>6.63</v>
      </c>
      <c r="C12979" t="s">
        <v>13410</v>
      </c>
      <c r="D12979" t="s">
        <v>13411</v>
      </c>
      <c r="E12979" s="32">
        <f t="shared" si="606"/>
        <v>45699</v>
      </c>
      <c r="F12979" s="51">
        <f t="shared" si="607"/>
        <v>0.16666666666666666</v>
      </c>
      <c r="G12979" s="33">
        <f t="shared" si="608"/>
        <v>45699.166666666664</v>
      </c>
    </row>
    <row r="12980" spans="1:7" x14ac:dyDescent="0.45">
      <c r="A12980">
        <v>1.2230000000000001</v>
      </c>
      <c r="B12980">
        <v>7.3</v>
      </c>
      <c r="C12980" t="s">
        <v>13411</v>
      </c>
      <c r="D12980" t="s">
        <v>13412</v>
      </c>
      <c r="E12980" s="32">
        <f t="shared" si="606"/>
        <v>45699</v>
      </c>
      <c r="F12980" s="51">
        <f t="shared" si="607"/>
        <v>0.1875</v>
      </c>
      <c r="G12980" s="33">
        <f t="shared" si="608"/>
        <v>45699.1875</v>
      </c>
    </row>
    <row r="12981" spans="1:7" x14ac:dyDescent="0.45">
      <c r="A12981">
        <v>1.2455000000000001</v>
      </c>
      <c r="B12981">
        <v>7.43</v>
      </c>
      <c r="C12981" t="s">
        <v>13412</v>
      </c>
      <c r="D12981" t="s">
        <v>13413</v>
      </c>
      <c r="E12981" s="32">
        <f t="shared" si="606"/>
        <v>45699</v>
      </c>
      <c r="F12981" s="51">
        <f t="shared" si="607"/>
        <v>0.20833333333333334</v>
      </c>
      <c r="G12981" s="33">
        <f t="shared" si="608"/>
        <v>45699.208333333336</v>
      </c>
    </row>
    <row r="12982" spans="1:7" x14ac:dyDescent="0.45">
      <c r="A12982">
        <v>1.1221000000000001</v>
      </c>
      <c r="B12982">
        <v>6.69</v>
      </c>
      <c r="C12982" t="s">
        <v>13413</v>
      </c>
      <c r="D12982" t="s">
        <v>13414</v>
      </c>
      <c r="E12982" s="32">
        <f t="shared" si="606"/>
        <v>45699</v>
      </c>
      <c r="F12982" s="51">
        <f t="shared" si="607"/>
        <v>0.22916666666666666</v>
      </c>
      <c r="G12982" s="33">
        <f t="shared" si="608"/>
        <v>45699.229166666664</v>
      </c>
    </row>
    <row r="12983" spans="1:7" x14ac:dyDescent="0.45">
      <c r="A12983">
        <v>0.8528</v>
      </c>
      <c r="B12983">
        <v>5.09</v>
      </c>
      <c r="C12983" t="s">
        <v>13414</v>
      </c>
      <c r="D12983" t="s">
        <v>13415</v>
      </c>
      <c r="E12983" s="32">
        <f t="shared" si="606"/>
        <v>45699</v>
      </c>
      <c r="F12983" s="51">
        <f t="shared" si="607"/>
        <v>0.25</v>
      </c>
      <c r="G12983" s="33">
        <f t="shared" si="608"/>
        <v>45699.25</v>
      </c>
    </row>
    <row r="12984" spans="1:7" x14ac:dyDescent="0.45">
      <c r="A12984">
        <v>1.7504</v>
      </c>
      <c r="B12984">
        <v>10.44</v>
      </c>
      <c r="C12984" t="s">
        <v>13415</v>
      </c>
      <c r="D12984" t="s">
        <v>13416</v>
      </c>
      <c r="E12984" s="32">
        <f t="shared" si="606"/>
        <v>45699</v>
      </c>
      <c r="F12984" s="51">
        <f t="shared" si="607"/>
        <v>0.27083333333333331</v>
      </c>
      <c r="G12984" s="33">
        <f t="shared" si="608"/>
        <v>45699.270833333336</v>
      </c>
    </row>
    <row r="12985" spans="1:7" x14ac:dyDescent="0.45">
      <c r="A12985">
        <v>1.3914</v>
      </c>
      <c r="B12985">
        <v>8.3000000000000007</v>
      </c>
      <c r="C12985" t="s">
        <v>13416</v>
      </c>
      <c r="D12985" t="s">
        <v>13417</v>
      </c>
      <c r="E12985" s="32">
        <f t="shared" si="606"/>
        <v>45699</v>
      </c>
      <c r="F12985" s="51">
        <f t="shared" si="607"/>
        <v>0.29166666666666669</v>
      </c>
      <c r="G12985" s="33">
        <f t="shared" si="608"/>
        <v>45699.291666666664</v>
      </c>
    </row>
    <row r="12986" spans="1:7" x14ac:dyDescent="0.45">
      <c r="A12986">
        <v>1.2230000000000001</v>
      </c>
      <c r="B12986">
        <v>7.3</v>
      </c>
      <c r="C12986" t="s">
        <v>13417</v>
      </c>
      <c r="D12986" t="s">
        <v>13418</v>
      </c>
      <c r="E12986" s="32">
        <f t="shared" si="606"/>
        <v>45699</v>
      </c>
      <c r="F12986" s="51">
        <f t="shared" si="607"/>
        <v>0.3125</v>
      </c>
      <c r="G12986" s="33">
        <f t="shared" si="608"/>
        <v>45699.3125</v>
      </c>
    </row>
    <row r="12987" spans="1:7" x14ac:dyDescent="0.45">
      <c r="A12987">
        <v>1.3914</v>
      </c>
      <c r="B12987">
        <v>8.3000000000000007</v>
      </c>
      <c r="C12987" t="s">
        <v>13418</v>
      </c>
      <c r="D12987" t="s">
        <v>13419</v>
      </c>
      <c r="E12987" s="32">
        <f t="shared" si="606"/>
        <v>45699</v>
      </c>
      <c r="F12987" s="51">
        <f t="shared" si="607"/>
        <v>0.33333333333333331</v>
      </c>
      <c r="G12987" s="33">
        <f t="shared" si="608"/>
        <v>45699.333333333336</v>
      </c>
    </row>
    <row r="12988" spans="1:7" x14ac:dyDescent="0.45">
      <c r="A12988">
        <v>1.8737999999999999</v>
      </c>
      <c r="B12988">
        <v>11.18</v>
      </c>
      <c r="C12988" t="s">
        <v>13419</v>
      </c>
      <c r="D12988" t="s">
        <v>13420</v>
      </c>
      <c r="E12988" s="32">
        <f t="shared" si="606"/>
        <v>45699</v>
      </c>
      <c r="F12988" s="51">
        <f t="shared" si="607"/>
        <v>0.35416666666666669</v>
      </c>
      <c r="G12988" s="33">
        <f t="shared" si="608"/>
        <v>45699.354166666664</v>
      </c>
    </row>
    <row r="12989" spans="1:7" x14ac:dyDescent="0.45">
      <c r="A12989">
        <v>0.75180000000000002</v>
      </c>
      <c r="B12989">
        <v>4.49</v>
      </c>
      <c r="C12989" t="s">
        <v>13420</v>
      </c>
      <c r="D12989" t="s">
        <v>13421</v>
      </c>
      <c r="E12989" s="32">
        <f t="shared" si="606"/>
        <v>45699</v>
      </c>
      <c r="F12989" s="51">
        <f t="shared" si="607"/>
        <v>0.375</v>
      </c>
      <c r="G12989" s="33">
        <f t="shared" si="608"/>
        <v>45699.375</v>
      </c>
    </row>
    <row r="12990" spans="1:7" x14ac:dyDescent="0.45">
      <c r="A12990">
        <v>0.7742</v>
      </c>
      <c r="B12990">
        <v>4.62</v>
      </c>
      <c r="C12990" t="s">
        <v>13421</v>
      </c>
      <c r="D12990" t="s">
        <v>13422</v>
      </c>
      <c r="E12990" s="32">
        <f t="shared" si="606"/>
        <v>45699</v>
      </c>
      <c r="F12990" s="51">
        <f t="shared" si="607"/>
        <v>0.39583333333333331</v>
      </c>
      <c r="G12990" s="33">
        <f t="shared" si="608"/>
        <v>45699.395833333336</v>
      </c>
    </row>
    <row r="12991" spans="1:7" x14ac:dyDescent="0.45">
      <c r="A12991">
        <v>5.6099999999999997E-2</v>
      </c>
      <c r="B12991">
        <v>0.33</v>
      </c>
      <c r="C12991" t="s">
        <v>13422</v>
      </c>
      <c r="D12991" t="s">
        <v>13423</v>
      </c>
      <c r="E12991" s="32">
        <f t="shared" si="606"/>
        <v>45699</v>
      </c>
      <c r="F12991" s="51">
        <f t="shared" si="607"/>
        <v>0.41666666666666669</v>
      </c>
      <c r="G12991" s="33">
        <f t="shared" si="608"/>
        <v>45699.416666666664</v>
      </c>
    </row>
    <row r="12992" spans="1:7" x14ac:dyDescent="0.45">
      <c r="A12992">
        <v>0.2356</v>
      </c>
      <c r="B12992">
        <v>1.41</v>
      </c>
      <c r="C12992" t="s">
        <v>13423</v>
      </c>
      <c r="D12992" t="s">
        <v>13424</v>
      </c>
      <c r="E12992" s="32">
        <f t="shared" si="606"/>
        <v>45699</v>
      </c>
      <c r="F12992" s="51">
        <f t="shared" si="607"/>
        <v>0.4375</v>
      </c>
      <c r="G12992" s="33">
        <f t="shared" si="608"/>
        <v>45699.4375</v>
      </c>
    </row>
    <row r="12993" spans="1:7" x14ac:dyDescent="0.45">
      <c r="A12993">
        <v>0.1346</v>
      </c>
      <c r="B12993">
        <v>0.8</v>
      </c>
      <c r="C12993" t="s">
        <v>13424</v>
      </c>
      <c r="D12993" t="s">
        <v>13425</v>
      </c>
      <c r="E12993" s="32">
        <f t="shared" si="606"/>
        <v>45699</v>
      </c>
      <c r="F12993" s="51">
        <f t="shared" si="607"/>
        <v>0.45833333333333331</v>
      </c>
      <c r="G12993" s="33">
        <f t="shared" si="608"/>
        <v>45699.458333333336</v>
      </c>
    </row>
    <row r="12994" spans="1:7" x14ac:dyDescent="0.45">
      <c r="A12994">
        <v>0.1346</v>
      </c>
      <c r="B12994">
        <v>0.8</v>
      </c>
      <c r="C12994" t="s">
        <v>13425</v>
      </c>
      <c r="D12994" t="s">
        <v>13426</v>
      </c>
      <c r="E12994" s="32">
        <f t="shared" si="606"/>
        <v>45699</v>
      </c>
      <c r="F12994" s="51">
        <f t="shared" si="607"/>
        <v>0.47916666666666669</v>
      </c>
      <c r="G12994" s="33">
        <f t="shared" si="608"/>
        <v>45699.479166666664</v>
      </c>
    </row>
    <row r="12995" spans="1:7" x14ac:dyDescent="0.45">
      <c r="A12995">
        <v>0</v>
      </c>
      <c r="B12995">
        <v>0</v>
      </c>
      <c r="C12995" t="s">
        <v>13426</v>
      </c>
      <c r="D12995" t="s">
        <v>13427</v>
      </c>
      <c r="E12995" s="32">
        <f t="shared" si="606"/>
        <v>45699</v>
      </c>
      <c r="F12995" s="51">
        <f t="shared" si="607"/>
        <v>0.5</v>
      </c>
      <c r="G12995" s="33">
        <f t="shared" si="608"/>
        <v>45699.5</v>
      </c>
    </row>
    <row r="12996" spans="1:7" x14ac:dyDescent="0.45">
      <c r="A12996">
        <v>0</v>
      </c>
      <c r="B12996">
        <v>0</v>
      </c>
      <c r="C12996" t="s">
        <v>13427</v>
      </c>
      <c r="D12996" t="s">
        <v>13428</v>
      </c>
      <c r="E12996" s="32">
        <f t="shared" ref="E12996:E13059" si="609">DATE(MID(C12996,2,4),MID(C12996,7,2),MID(C12996,10,2))</f>
        <v>45699</v>
      </c>
      <c r="F12996" s="51">
        <f t="shared" ref="F12996:F13059" si="610">TIME(MID(C12996,13,2),MID(C12996,16,2),0)</f>
        <v>0.52083333333333337</v>
      </c>
      <c r="G12996" s="33">
        <f t="shared" ref="G12996:G13059" si="611">E12996+F12996</f>
        <v>45699.520833333336</v>
      </c>
    </row>
    <row r="12997" spans="1:7" x14ac:dyDescent="0.45">
      <c r="A12997">
        <v>0.1459</v>
      </c>
      <c r="B12997">
        <v>0.87</v>
      </c>
      <c r="C12997" t="s">
        <v>13428</v>
      </c>
      <c r="D12997" t="s">
        <v>13429</v>
      </c>
      <c r="E12997" s="32">
        <f t="shared" si="609"/>
        <v>45699</v>
      </c>
      <c r="F12997" s="51">
        <f t="shared" si="610"/>
        <v>0.54166666666666663</v>
      </c>
      <c r="G12997" s="33">
        <f t="shared" si="611"/>
        <v>45699.541666666664</v>
      </c>
    </row>
    <row r="12998" spans="1:7" x14ac:dyDescent="0.45">
      <c r="A12998">
        <v>0.96499999999999997</v>
      </c>
      <c r="B12998">
        <v>5.76</v>
      </c>
      <c r="C12998" t="s">
        <v>13429</v>
      </c>
      <c r="D12998" t="s">
        <v>13430</v>
      </c>
      <c r="E12998" s="32">
        <f t="shared" si="609"/>
        <v>45699</v>
      </c>
      <c r="F12998" s="51">
        <f t="shared" si="610"/>
        <v>0.5625</v>
      </c>
      <c r="G12998" s="33">
        <f t="shared" si="611"/>
        <v>45699.5625</v>
      </c>
    </row>
    <row r="12999" spans="1:7" x14ac:dyDescent="0.45">
      <c r="A12999">
        <v>0.79669999999999996</v>
      </c>
      <c r="B12999">
        <v>4.75</v>
      </c>
      <c r="C12999" t="s">
        <v>13430</v>
      </c>
      <c r="D12999" t="s">
        <v>13431</v>
      </c>
      <c r="E12999" s="32">
        <f t="shared" si="609"/>
        <v>45699</v>
      </c>
      <c r="F12999" s="51">
        <f t="shared" si="610"/>
        <v>0.58333333333333337</v>
      </c>
      <c r="G12999" s="33">
        <f t="shared" si="611"/>
        <v>45699.583333333336</v>
      </c>
    </row>
    <row r="13000" spans="1:7" x14ac:dyDescent="0.45">
      <c r="A13000">
        <v>0.81910000000000005</v>
      </c>
      <c r="B13000">
        <v>4.8899999999999997</v>
      </c>
      <c r="C13000" t="s">
        <v>13431</v>
      </c>
      <c r="D13000" t="s">
        <v>13432</v>
      </c>
      <c r="E13000" s="32">
        <f t="shared" si="609"/>
        <v>45699</v>
      </c>
      <c r="F13000" s="51">
        <f t="shared" si="610"/>
        <v>0.60416666666666663</v>
      </c>
      <c r="G13000" s="33">
        <f t="shared" si="611"/>
        <v>45699.604166666664</v>
      </c>
    </row>
    <row r="13001" spans="1:7" x14ac:dyDescent="0.45">
      <c r="A13001">
        <v>0.72929999999999995</v>
      </c>
      <c r="B13001">
        <v>4.3499999999999996</v>
      </c>
      <c r="C13001" t="s">
        <v>13432</v>
      </c>
      <c r="D13001" t="s">
        <v>13433</v>
      </c>
      <c r="E13001" s="32">
        <f t="shared" si="609"/>
        <v>45699</v>
      </c>
      <c r="F13001" s="51">
        <f t="shared" si="610"/>
        <v>0.625</v>
      </c>
      <c r="G13001" s="33">
        <f t="shared" si="611"/>
        <v>45699.625</v>
      </c>
    </row>
    <row r="13002" spans="1:7" x14ac:dyDescent="0.45">
      <c r="A13002">
        <v>0.10100000000000001</v>
      </c>
      <c r="B13002">
        <v>0.6</v>
      </c>
      <c r="C13002" t="s">
        <v>13433</v>
      </c>
      <c r="D13002" t="s">
        <v>13434</v>
      </c>
      <c r="E13002" s="32">
        <f t="shared" si="609"/>
        <v>45699</v>
      </c>
      <c r="F13002" s="51">
        <f t="shared" si="610"/>
        <v>0.64583333333333337</v>
      </c>
      <c r="G13002" s="33">
        <f t="shared" si="611"/>
        <v>45699.645833333336</v>
      </c>
    </row>
    <row r="13003" spans="1:7" x14ac:dyDescent="0.45">
      <c r="A13003">
        <v>0</v>
      </c>
      <c r="B13003">
        <v>0</v>
      </c>
      <c r="C13003" t="s">
        <v>13434</v>
      </c>
      <c r="D13003" t="s">
        <v>13435</v>
      </c>
      <c r="E13003" s="32">
        <f t="shared" si="609"/>
        <v>45699</v>
      </c>
      <c r="F13003" s="51">
        <f t="shared" si="610"/>
        <v>0.66666666666666663</v>
      </c>
      <c r="G13003" s="33">
        <f t="shared" si="611"/>
        <v>45699.666666666664</v>
      </c>
    </row>
    <row r="13004" spans="1:7" x14ac:dyDescent="0.45">
      <c r="A13004">
        <v>1.2791999999999999</v>
      </c>
      <c r="B13004">
        <v>7.63</v>
      </c>
      <c r="C13004" t="s">
        <v>13435</v>
      </c>
      <c r="D13004" t="s">
        <v>13436</v>
      </c>
      <c r="E13004" s="32">
        <f t="shared" si="609"/>
        <v>45699</v>
      </c>
      <c r="F13004" s="51">
        <f t="shared" si="610"/>
        <v>0.6875</v>
      </c>
      <c r="G13004" s="33">
        <f t="shared" si="611"/>
        <v>45699.6875</v>
      </c>
    </row>
    <row r="13005" spans="1:7" x14ac:dyDescent="0.45">
      <c r="A13005">
        <v>0.16830000000000001</v>
      </c>
      <c r="B13005">
        <v>1</v>
      </c>
      <c r="C13005" t="s">
        <v>13436</v>
      </c>
      <c r="D13005" t="s">
        <v>13437</v>
      </c>
      <c r="E13005" s="32">
        <f t="shared" si="609"/>
        <v>45699</v>
      </c>
      <c r="F13005" s="51">
        <f t="shared" si="610"/>
        <v>0.70833333333333337</v>
      </c>
      <c r="G13005" s="33">
        <f t="shared" si="611"/>
        <v>45699.708333333336</v>
      </c>
    </row>
    <row r="13006" spans="1:7" x14ac:dyDescent="0.45">
      <c r="A13006">
        <v>0.41520000000000001</v>
      </c>
      <c r="B13006">
        <v>2.48</v>
      </c>
      <c r="C13006" t="s">
        <v>13437</v>
      </c>
      <c r="D13006" t="s">
        <v>13438</v>
      </c>
      <c r="E13006" s="32">
        <f t="shared" si="609"/>
        <v>45699</v>
      </c>
      <c r="F13006" s="51">
        <f t="shared" si="610"/>
        <v>0.72916666666666663</v>
      </c>
      <c r="G13006" s="33">
        <f t="shared" si="611"/>
        <v>45699.729166666664</v>
      </c>
    </row>
    <row r="13007" spans="1:7" x14ac:dyDescent="0.45">
      <c r="A13007">
        <v>0.92010000000000003</v>
      </c>
      <c r="B13007">
        <v>5.49</v>
      </c>
      <c r="C13007" t="s">
        <v>13438</v>
      </c>
      <c r="D13007" t="s">
        <v>13439</v>
      </c>
      <c r="E13007" s="32">
        <f t="shared" si="609"/>
        <v>45699</v>
      </c>
      <c r="F13007" s="51">
        <f t="shared" si="610"/>
        <v>0.75</v>
      </c>
      <c r="G13007" s="33">
        <f t="shared" si="611"/>
        <v>45699.75</v>
      </c>
    </row>
    <row r="13008" spans="1:7" x14ac:dyDescent="0.45">
      <c r="A13008">
        <v>0.61709999999999998</v>
      </c>
      <c r="B13008">
        <v>3.68</v>
      </c>
      <c r="C13008" t="s">
        <v>13439</v>
      </c>
      <c r="D13008" t="s">
        <v>13440</v>
      </c>
      <c r="E13008" s="32">
        <f t="shared" si="609"/>
        <v>45699</v>
      </c>
      <c r="F13008" s="51">
        <f t="shared" si="610"/>
        <v>0.77083333333333337</v>
      </c>
      <c r="G13008" s="33">
        <f t="shared" si="611"/>
        <v>45699.770833333336</v>
      </c>
    </row>
    <row r="13009" spans="1:7" x14ac:dyDescent="0.45">
      <c r="A13009">
        <v>2.24E-2</v>
      </c>
      <c r="B13009">
        <v>0.13</v>
      </c>
      <c r="C13009" t="s">
        <v>13440</v>
      </c>
      <c r="D13009" t="s">
        <v>13441</v>
      </c>
      <c r="E13009" s="32">
        <f t="shared" si="609"/>
        <v>45699</v>
      </c>
      <c r="F13009" s="51">
        <f t="shared" si="610"/>
        <v>0.79166666666666663</v>
      </c>
      <c r="G13009" s="33">
        <f t="shared" si="611"/>
        <v>45699.791666666664</v>
      </c>
    </row>
    <row r="13010" spans="1:7" x14ac:dyDescent="0.45">
      <c r="A13010">
        <v>0.65080000000000005</v>
      </c>
      <c r="B13010">
        <v>3.88</v>
      </c>
      <c r="C13010" t="s">
        <v>13441</v>
      </c>
      <c r="D13010" t="s">
        <v>13442</v>
      </c>
      <c r="E13010" s="32">
        <f t="shared" si="609"/>
        <v>45699</v>
      </c>
      <c r="F13010" s="51">
        <f t="shared" si="610"/>
        <v>0.8125</v>
      </c>
      <c r="G13010" s="33">
        <f t="shared" si="611"/>
        <v>45699.8125</v>
      </c>
    </row>
    <row r="13011" spans="1:7" x14ac:dyDescent="0.45">
      <c r="A13011">
        <v>0.58350000000000002</v>
      </c>
      <c r="B13011">
        <v>3.48</v>
      </c>
      <c r="C13011" t="s">
        <v>13442</v>
      </c>
      <c r="D13011" t="s">
        <v>13443</v>
      </c>
      <c r="E13011" s="32">
        <f t="shared" si="609"/>
        <v>45699</v>
      </c>
      <c r="F13011" s="51">
        <f t="shared" si="610"/>
        <v>0.83333333333333337</v>
      </c>
      <c r="G13011" s="33">
        <f t="shared" si="611"/>
        <v>45699.833333333336</v>
      </c>
    </row>
    <row r="13012" spans="1:7" x14ac:dyDescent="0.45">
      <c r="A13012">
        <v>0.57230000000000003</v>
      </c>
      <c r="B13012">
        <v>3.41</v>
      </c>
      <c r="C13012" t="s">
        <v>13443</v>
      </c>
      <c r="D13012" t="s">
        <v>13444</v>
      </c>
      <c r="E13012" s="32">
        <f t="shared" si="609"/>
        <v>45699</v>
      </c>
      <c r="F13012" s="51">
        <f t="shared" si="610"/>
        <v>0.85416666666666663</v>
      </c>
      <c r="G13012" s="33">
        <f t="shared" si="611"/>
        <v>45699.854166666664</v>
      </c>
    </row>
    <row r="13013" spans="1:7" x14ac:dyDescent="0.45">
      <c r="A13013">
        <v>1.2005999999999999</v>
      </c>
      <c r="B13013">
        <v>7.16</v>
      </c>
      <c r="C13013" t="s">
        <v>13444</v>
      </c>
      <c r="D13013" t="s">
        <v>13445</v>
      </c>
      <c r="E13013" s="32">
        <f t="shared" si="609"/>
        <v>45699</v>
      </c>
      <c r="F13013" s="51">
        <f t="shared" si="610"/>
        <v>0.875</v>
      </c>
      <c r="G13013" s="33">
        <f t="shared" si="611"/>
        <v>45699.875</v>
      </c>
    </row>
    <row r="13014" spans="1:7" x14ac:dyDescent="0.45">
      <c r="A13014">
        <v>0.43759999999999999</v>
      </c>
      <c r="B13014">
        <v>2.61</v>
      </c>
      <c r="C13014" t="s">
        <v>13445</v>
      </c>
      <c r="D13014" t="s">
        <v>13446</v>
      </c>
      <c r="E13014" s="32">
        <f t="shared" si="609"/>
        <v>45699</v>
      </c>
      <c r="F13014" s="51">
        <f t="shared" si="610"/>
        <v>0.89583333333333337</v>
      </c>
      <c r="G13014" s="33">
        <f t="shared" si="611"/>
        <v>45699.895833333336</v>
      </c>
    </row>
    <row r="13015" spans="1:7" x14ac:dyDescent="0.45">
      <c r="A13015">
        <v>0</v>
      </c>
      <c r="B13015">
        <v>0</v>
      </c>
      <c r="C13015" t="s">
        <v>13446</v>
      </c>
      <c r="D13015" t="s">
        <v>13447</v>
      </c>
      <c r="E13015" s="32">
        <f t="shared" si="609"/>
        <v>45699</v>
      </c>
      <c r="F13015" s="51">
        <f t="shared" si="610"/>
        <v>0.91666666666666663</v>
      </c>
      <c r="G13015" s="33">
        <f t="shared" si="611"/>
        <v>45699.916666666664</v>
      </c>
    </row>
    <row r="13016" spans="1:7" x14ac:dyDescent="0.45">
      <c r="A13016">
        <v>0.1908</v>
      </c>
      <c r="B13016">
        <v>1.1399999999999999</v>
      </c>
      <c r="C13016" t="s">
        <v>13447</v>
      </c>
      <c r="D13016" t="s">
        <v>13448</v>
      </c>
      <c r="E13016" s="32">
        <f t="shared" si="609"/>
        <v>45699</v>
      </c>
      <c r="F13016" s="51">
        <f t="shared" si="610"/>
        <v>0.9375</v>
      </c>
      <c r="G13016" s="33">
        <f t="shared" si="611"/>
        <v>45699.9375</v>
      </c>
    </row>
    <row r="13017" spans="1:7" x14ac:dyDescent="0.45">
      <c r="A13017">
        <v>0</v>
      </c>
      <c r="B13017">
        <v>0</v>
      </c>
      <c r="C13017" t="s">
        <v>13448</v>
      </c>
      <c r="D13017" t="s">
        <v>13449</v>
      </c>
      <c r="E13017" s="32">
        <f t="shared" si="609"/>
        <v>45699</v>
      </c>
      <c r="F13017" s="51">
        <f t="shared" si="610"/>
        <v>0.95833333333333337</v>
      </c>
      <c r="G13017" s="33">
        <f t="shared" si="611"/>
        <v>45699.958333333336</v>
      </c>
    </row>
    <row r="13018" spans="1:7" x14ac:dyDescent="0.45">
      <c r="A13018">
        <v>0</v>
      </c>
      <c r="B13018">
        <v>0</v>
      </c>
      <c r="C13018" t="s">
        <v>13449</v>
      </c>
      <c r="D13018" t="s">
        <v>13450</v>
      </c>
      <c r="E13018" s="32">
        <f t="shared" si="609"/>
        <v>45699</v>
      </c>
      <c r="F13018" s="51">
        <f t="shared" si="610"/>
        <v>0.97916666666666663</v>
      </c>
      <c r="G13018" s="33">
        <f t="shared" si="611"/>
        <v>45699.979166666664</v>
      </c>
    </row>
    <row r="13019" spans="1:7" x14ac:dyDescent="0.45">
      <c r="A13019">
        <v>0</v>
      </c>
      <c r="B13019">
        <v>0</v>
      </c>
      <c r="C13019" t="s">
        <v>13450</v>
      </c>
      <c r="D13019" t="s">
        <v>13451</v>
      </c>
      <c r="E13019" s="32">
        <f t="shared" si="609"/>
        <v>45700</v>
      </c>
      <c r="F13019" s="51">
        <f t="shared" si="610"/>
        <v>0</v>
      </c>
      <c r="G13019" s="33">
        <f t="shared" si="611"/>
        <v>45700</v>
      </c>
    </row>
    <row r="13020" spans="1:7" x14ac:dyDescent="0.45">
      <c r="A13020">
        <v>0</v>
      </c>
      <c r="B13020">
        <v>0</v>
      </c>
      <c r="C13020" t="s">
        <v>13451</v>
      </c>
      <c r="D13020" t="s">
        <v>13452</v>
      </c>
      <c r="E13020" s="32">
        <f t="shared" si="609"/>
        <v>45700</v>
      </c>
      <c r="F13020" s="51">
        <f t="shared" si="610"/>
        <v>2.0833333333333332E-2</v>
      </c>
      <c r="G13020" s="33">
        <f t="shared" si="611"/>
        <v>45700.020833333336</v>
      </c>
    </row>
    <row r="13021" spans="1:7" x14ac:dyDescent="0.45">
      <c r="A13021">
        <v>0</v>
      </c>
      <c r="B13021">
        <v>0</v>
      </c>
      <c r="C13021" t="s">
        <v>13452</v>
      </c>
      <c r="D13021" t="s">
        <v>13453</v>
      </c>
      <c r="E13021" s="32">
        <f t="shared" si="609"/>
        <v>45700</v>
      </c>
      <c r="F13021" s="51">
        <f t="shared" si="610"/>
        <v>4.1666666666666664E-2</v>
      </c>
      <c r="G13021" s="33">
        <f t="shared" si="611"/>
        <v>45700.041666666664</v>
      </c>
    </row>
    <row r="13022" spans="1:7" x14ac:dyDescent="0.45">
      <c r="A13022">
        <v>0</v>
      </c>
      <c r="B13022">
        <v>0</v>
      </c>
      <c r="C13022" t="s">
        <v>13453</v>
      </c>
      <c r="D13022" t="s">
        <v>13454</v>
      </c>
      <c r="E13022" s="32">
        <f t="shared" si="609"/>
        <v>45700</v>
      </c>
      <c r="F13022" s="51">
        <f t="shared" si="610"/>
        <v>6.25E-2</v>
      </c>
      <c r="G13022" s="33">
        <f t="shared" si="611"/>
        <v>45700.0625</v>
      </c>
    </row>
    <row r="13023" spans="1:7" x14ac:dyDescent="0.45">
      <c r="A13023">
        <v>0</v>
      </c>
      <c r="B13023">
        <v>0</v>
      </c>
      <c r="C13023" t="s">
        <v>13454</v>
      </c>
      <c r="D13023" t="s">
        <v>13455</v>
      </c>
      <c r="E13023" s="32">
        <f t="shared" si="609"/>
        <v>45700</v>
      </c>
      <c r="F13023" s="51">
        <f t="shared" si="610"/>
        <v>8.3333333333333329E-2</v>
      </c>
      <c r="G13023" s="33">
        <f t="shared" si="611"/>
        <v>45700.083333333336</v>
      </c>
    </row>
    <row r="13024" spans="1:7" x14ac:dyDescent="0.45">
      <c r="A13024">
        <v>0</v>
      </c>
      <c r="B13024">
        <v>0</v>
      </c>
      <c r="C13024" t="s">
        <v>13455</v>
      </c>
      <c r="D13024" t="s">
        <v>13456</v>
      </c>
      <c r="E13024" s="32">
        <f t="shared" si="609"/>
        <v>45700</v>
      </c>
      <c r="F13024" s="51">
        <f t="shared" si="610"/>
        <v>0.10416666666666667</v>
      </c>
      <c r="G13024" s="33">
        <f t="shared" si="611"/>
        <v>45700.104166666664</v>
      </c>
    </row>
    <row r="13025" spans="1:7" x14ac:dyDescent="0.45">
      <c r="A13025">
        <v>0</v>
      </c>
      <c r="B13025">
        <v>0</v>
      </c>
      <c r="C13025" t="s">
        <v>13456</v>
      </c>
      <c r="D13025" t="s">
        <v>13457</v>
      </c>
      <c r="E13025" s="32">
        <f t="shared" si="609"/>
        <v>45700</v>
      </c>
      <c r="F13025" s="51">
        <f t="shared" si="610"/>
        <v>0.125</v>
      </c>
      <c r="G13025" s="33">
        <f t="shared" si="611"/>
        <v>45700.125</v>
      </c>
    </row>
    <row r="13026" spans="1:7" x14ac:dyDescent="0.45">
      <c r="A13026">
        <v>0</v>
      </c>
      <c r="B13026">
        <v>0</v>
      </c>
      <c r="C13026" t="s">
        <v>13457</v>
      </c>
      <c r="D13026" t="s">
        <v>13458</v>
      </c>
      <c r="E13026" s="32">
        <f t="shared" si="609"/>
        <v>45700</v>
      </c>
      <c r="F13026" s="51">
        <f t="shared" si="610"/>
        <v>0.14583333333333334</v>
      </c>
      <c r="G13026" s="33">
        <f t="shared" si="611"/>
        <v>45700.145833333336</v>
      </c>
    </row>
    <row r="13027" spans="1:7" x14ac:dyDescent="0.45">
      <c r="A13027">
        <v>0</v>
      </c>
      <c r="B13027">
        <v>0</v>
      </c>
      <c r="C13027" t="s">
        <v>13458</v>
      </c>
      <c r="D13027" t="s">
        <v>13459</v>
      </c>
      <c r="E13027" s="32">
        <f t="shared" si="609"/>
        <v>45700</v>
      </c>
      <c r="F13027" s="51">
        <f t="shared" si="610"/>
        <v>0.16666666666666666</v>
      </c>
      <c r="G13027" s="33">
        <f t="shared" si="611"/>
        <v>45700.166666666664</v>
      </c>
    </row>
    <row r="13028" spans="1:7" x14ac:dyDescent="0.45">
      <c r="A13028">
        <v>0</v>
      </c>
      <c r="B13028">
        <v>0</v>
      </c>
      <c r="C13028" t="s">
        <v>13459</v>
      </c>
      <c r="D13028" t="s">
        <v>13460</v>
      </c>
      <c r="E13028" s="32">
        <f t="shared" si="609"/>
        <v>45700</v>
      </c>
      <c r="F13028" s="51">
        <f t="shared" si="610"/>
        <v>0.1875</v>
      </c>
      <c r="G13028" s="33">
        <f t="shared" si="611"/>
        <v>45700.1875</v>
      </c>
    </row>
    <row r="13029" spans="1:7" x14ac:dyDescent="0.45">
      <c r="A13029">
        <v>0</v>
      </c>
      <c r="B13029">
        <v>0</v>
      </c>
      <c r="C13029" t="s">
        <v>13460</v>
      </c>
      <c r="D13029" t="s">
        <v>13461</v>
      </c>
      <c r="E13029" s="32">
        <f t="shared" si="609"/>
        <v>45700</v>
      </c>
      <c r="F13029" s="51">
        <f t="shared" si="610"/>
        <v>0.20833333333333334</v>
      </c>
      <c r="G13029" s="33">
        <f t="shared" si="611"/>
        <v>45700.208333333336</v>
      </c>
    </row>
    <row r="13030" spans="1:7" x14ac:dyDescent="0.45">
      <c r="A13030">
        <v>0.50490000000000002</v>
      </c>
      <c r="B13030">
        <v>3.01</v>
      </c>
      <c r="C13030" t="s">
        <v>13461</v>
      </c>
      <c r="D13030" t="s">
        <v>13462</v>
      </c>
      <c r="E13030" s="32">
        <f t="shared" si="609"/>
        <v>45700</v>
      </c>
      <c r="F13030" s="51">
        <f t="shared" si="610"/>
        <v>0.22916666666666666</v>
      </c>
      <c r="G13030" s="33">
        <f t="shared" si="611"/>
        <v>45700.229166666664</v>
      </c>
    </row>
    <row r="13031" spans="1:7" x14ac:dyDescent="0.45">
      <c r="A13031">
        <v>4.6790000000000003</v>
      </c>
      <c r="B13031">
        <v>27.91</v>
      </c>
      <c r="C13031" t="s">
        <v>13462</v>
      </c>
      <c r="D13031" t="s">
        <v>13463</v>
      </c>
      <c r="E13031" s="32">
        <f t="shared" si="609"/>
        <v>45700</v>
      </c>
      <c r="F13031" s="51">
        <f t="shared" si="610"/>
        <v>0.25</v>
      </c>
      <c r="G13031" s="33">
        <f t="shared" si="611"/>
        <v>45700.25</v>
      </c>
    </row>
    <row r="13032" spans="1:7" x14ac:dyDescent="0.45">
      <c r="A13032">
        <v>0</v>
      </c>
      <c r="B13032">
        <v>0</v>
      </c>
      <c r="C13032" t="s">
        <v>13463</v>
      </c>
      <c r="D13032" t="s">
        <v>13464</v>
      </c>
      <c r="E13032" s="32">
        <f t="shared" si="609"/>
        <v>45700</v>
      </c>
      <c r="F13032" s="51">
        <f t="shared" si="610"/>
        <v>0.27083333333333331</v>
      </c>
      <c r="G13032" s="33">
        <f t="shared" si="611"/>
        <v>45700.270833333336</v>
      </c>
    </row>
    <row r="13033" spans="1:7" x14ac:dyDescent="0.45">
      <c r="A13033">
        <v>0</v>
      </c>
      <c r="B13033">
        <v>0</v>
      </c>
      <c r="C13033" t="s">
        <v>13464</v>
      </c>
      <c r="D13033" t="s">
        <v>13465</v>
      </c>
      <c r="E13033" s="32">
        <f t="shared" si="609"/>
        <v>45700</v>
      </c>
      <c r="F13033" s="51">
        <f t="shared" si="610"/>
        <v>0.29166666666666669</v>
      </c>
      <c r="G13033" s="33">
        <f t="shared" si="611"/>
        <v>45700.291666666664</v>
      </c>
    </row>
    <row r="13034" spans="1:7" x14ac:dyDescent="0.45">
      <c r="A13034">
        <v>0</v>
      </c>
      <c r="B13034">
        <v>0</v>
      </c>
      <c r="C13034" t="s">
        <v>13465</v>
      </c>
      <c r="D13034" t="s">
        <v>13466</v>
      </c>
      <c r="E13034" s="32">
        <f t="shared" si="609"/>
        <v>45700</v>
      </c>
      <c r="F13034" s="51">
        <f t="shared" si="610"/>
        <v>0.3125</v>
      </c>
      <c r="G13034" s="33">
        <f t="shared" si="611"/>
        <v>45700.3125</v>
      </c>
    </row>
    <row r="13035" spans="1:7" x14ac:dyDescent="0.45">
      <c r="A13035">
        <v>0</v>
      </c>
      <c r="B13035">
        <v>0</v>
      </c>
      <c r="C13035" t="s">
        <v>13466</v>
      </c>
      <c r="D13035" t="s">
        <v>13467</v>
      </c>
      <c r="E13035" s="32">
        <f t="shared" si="609"/>
        <v>45700</v>
      </c>
      <c r="F13035" s="51">
        <f t="shared" si="610"/>
        <v>0.33333333333333331</v>
      </c>
      <c r="G13035" s="33">
        <f t="shared" si="611"/>
        <v>45700.333333333336</v>
      </c>
    </row>
    <row r="13036" spans="1:7" x14ac:dyDescent="0.45">
      <c r="A13036">
        <v>0</v>
      </c>
      <c r="B13036">
        <v>0</v>
      </c>
      <c r="C13036" t="s">
        <v>13467</v>
      </c>
      <c r="D13036" t="s">
        <v>13468</v>
      </c>
      <c r="E13036" s="32">
        <f t="shared" si="609"/>
        <v>45700</v>
      </c>
      <c r="F13036" s="51">
        <f t="shared" si="610"/>
        <v>0.35416666666666669</v>
      </c>
      <c r="G13036" s="33">
        <f t="shared" si="611"/>
        <v>45700.354166666664</v>
      </c>
    </row>
    <row r="13037" spans="1:7" x14ac:dyDescent="0.45">
      <c r="A13037">
        <v>0</v>
      </c>
      <c r="B13037">
        <v>0</v>
      </c>
      <c r="C13037" t="s">
        <v>13468</v>
      </c>
      <c r="D13037" t="s">
        <v>13469</v>
      </c>
      <c r="E13037" s="32">
        <f t="shared" si="609"/>
        <v>45700</v>
      </c>
      <c r="F13037" s="51">
        <f t="shared" si="610"/>
        <v>0.375</v>
      </c>
      <c r="G13037" s="33">
        <f t="shared" si="611"/>
        <v>45700.375</v>
      </c>
    </row>
    <row r="13038" spans="1:7" x14ac:dyDescent="0.45">
      <c r="A13038">
        <v>0</v>
      </c>
      <c r="B13038">
        <v>0</v>
      </c>
      <c r="C13038" t="s">
        <v>13469</v>
      </c>
      <c r="D13038" t="s">
        <v>13470</v>
      </c>
      <c r="E13038" s="32">
        <f t="shared" si="609"/>
        <v>45700</v>
      </c>
      <c r="F13038" s="51">
        <f t="shared" si="610"/>
        <v>0.39583333333333331</v>
      </c>
      <c r="G13038" s="33">
        <f t="shared" si="611"/>
        <v>45700.395833333336</v>
      </c>
    </row>
    <row r="13039" spans="1:7" x14ac:dyDescent="0.45">
      <c r="A13039">
        <v>0</v>
      </c>
      <c r="B13039">
        <v>0</v>
      </c>
      <c r="C13039" t="s">
        <v>13470</v>
      </c>
      <c r="D13039" t="s">
        <v>13471</v>
      </c>
      <c r="E13039" s="32">
        <f t="shared" si="609"/>
        <v>45700</v>
      </c>
      <c r="F13039" s="51">
        <f t="shared" si="610"/>
        <v>0.41666666666666669</v>
      </c>
      <c r="G13039" s="33">
        <f t="shared" si="611"/>
        <v>45700.416666666664</v>
      </c>
    </row>
    <row r="13040" spans="1:7" x14ac:dyDescent="0.45">
      <c r="A13040">
        <v>0</v>
      </c>
      <c r="B13040">
        <v>0</v>
      </c>
      <c r="C13040" t="s">
        <v>13471</v>
      </c>
      <c r="D13040" t="s">
        <v>13472</v>
      </c>
      <c r="E13040" s="32">
        <f t="shared" si="609"/>
        <v>45700</v>
      </c>
      <c r="F13040" s="51">
        <f t="shared" si="610"/>
        <v>0.4375</v>
      </c>
      <c r="G13040" s="33">
        <f t="shared" si="611"/>
        <v>45700.4375</v>
      </c>
    </row>
    <row r="13041" spans="1:7" x14ac:dyDescent="0.45">
      <c r="A13041">
        <v>0</v>
      </c>
      <c r="B13041">
        <v>0</v>
      </c>
      <c r="C13041" t="s">
        <v>13472</v>
      </c>
      <c r="D13041" t="s">
        <v>13473</v>
      </c>
      <c r="E13041" s="32">
        <f t="shared" si="609"/>
        <v>45700</v>
      </c>
      <c r="F13041" s="51">
        <f t="shared" si="610"/>
        <v>0.45833333333333331</v>
      </c>
      <c r="G13041" s="33">
        <f t="shared" si="611"/>
        <v>45700.458333333336</v>
      </c>
    </row>
    <row r="13042" spans="1:7" x14ac:dyDescent="0.45">
      <c r="A13042">
        <v>0</v>
      </c>
      <c r="B13042">
        <v>0</v>
      </c>
      <c r="C13042" t="s">
        <v>13473</v>
      </c>
      <c r="D13042" t="s">
        <v>13474</v>
      </c>
      <c r="E13042" s="32">
        <f t="shared" si="609"/>
        <v>45700</v>
      </c>
      <c r="F13042" s="51">
        <f t="shared" si="610"/>
        <v>0.47916666666666669</v>
      </c>
      <c r="G13042" s="33">
        <f t="shared" si="611"/>
        <v>45700.479166666664</v>
      </c>
    </row>
    <row r="13043" spans="1:7" x14ac:dyDescent="0.45">
      <c r="A13043">
        <v>0</v>
      </c>
      <c r="B13043">
        <v>0</v>
      </c>
      <c r="C13043" t="s">
        <v>13474</v>
      </c>
      <c r="D13043" t="s">
        <v>13475</v>
      </c>
      <c r="E13043" s="32">
        <f t="shared" si="609"/>
        <v>45700</v>
      </c>
      <c r="F13043" s="51">
        <f t="shared" si="610"/>
        <v>0.5</v>
      </c>
      <c r="G13043" s="33">
        <f t="shared" si="611"/>
        <v>45700.5</v>
      </c>
    </row>
    <row r="13044" spans="1:7" x14ac:dyDescent="0.45">
      <c r="A13044">
        <v>0</v>
      </c>
      <c r="B13044">
        <v>0</v>
      </c>
      <c r="C13044" t="s">
        <v>13475</v>
      </c>
      <c r="D13044" t="s">
        <v>13476</v>
      </c>
      <c r="E13044" s="32">
        <f t="shared" si="609"/>
        <v>45700</v>
      </c>
      <c r="F13044" s="51">
        <f t="shared" si="610"/>
        <v>0.52083333333333337</v>
      </c>
      <c r="G13044" s="33">
        <f t="shared" si="611"/>
        <v>45700.520833333336</v>
      </c>
    </row>
    <row r="13045" spans="1:7" x14ac:dyDescent="0.45">
      <c r="A13045">
        <v>0.33660000000000001</v>
      </c>
      <c r="B13045">
        <v>2.0099999999999998</v>
      </c>
      <c r="C13045" t="s">
        <v>13476</v>
      </c>
      <c r="D13045" t="s">
        <v>13477</v>
      </c>
      <c r="E13045" s="32">
        <f t="shared" si="609"/>
        <v>45700</v>
      </c>
      <c r="F13045" s="51">
        <f t="shared" si="610"/>
        <v>0.54166666666666663</v>
      </c>
      <c r="G13045" s="33">
        <f t="shared" si="611"/>
        <v>45700.541666666664</v>
      </c>
    </row>
    <row r="13046" spans="1:7" x14ac:dyDescent="0.45">
      <c r="A13046">
        <v>0.30299999999999999</v>
      </c>
      <c r="B13046">
        <v>1.81</v>
      </c>
      <c r="C13046" t="s">
        <v>13477</v>
      </c>
      <c r="D13046" t="s">
        <v>13478</v>
      </c>
      <c r="E13046" s="32">
        <f t="shared" si="609"/>
        <v>45700</v>
      </c>
      <c r="F13046" s="51">
        <f t="shared" si="610"/>
        <v>0.5625</v>
      </c>
      <c r="G13046" s="33">
        <f t="shared" si="611"/>
        <v>45700.5625</v>
      </c>
    </row>
    <row r="13047" spans="1:7" x14ac:dyDescent="0.45">
      <c r="A13047">
        <v>0.7742</v>
      </c>
      <c r="B13047">
        <v>4.62</v>
      </c>
      <c r="C13047" t="s">
        <v>13478</v>
      </c>
      <c r="D13047" t="s">
        <v>13479</v>
      </c>
      <c r="E13047" s="32">
        <f t="shared" si="609"/>
        <v>45700</v>
      </c>
      <c r="F13047" s="51">
        <f t="shared" si="610"/>
        <v>0.58333333333333337</v>
      </c>
      <c r="G13047" s="33">
        <f t="shared" si="611"/>
        <v>45700.583333333336</v>
      </c>
    </row>
    <row r="13048" spans="1:7" x14ac:dyDescent="0.45">
      <c r="A13048">
        <v>0.3478</v>
      </c>
      <c r="B13048">
        <v>2.0699999999999998</v>
      </c>
      <c r="C13048" t="s">
        <v>13479</v>
      </c>
      <c r="D13048" t="s">
        <v>13480</v>
      </c>
      <c r="E13048" s="32">
        <f t="shared" si="609"/>
        <v>45700</v>
      </c>
      <c r="F13048" s="51">
        <f t="shared" si="610"/>
        <v>0.60416666666666663</v>
      </c>
      <c r="G13048" s="33">
        <f t="shared" si="611"/>
        <v>45700.604166666664</v>
      </c>
    </row>
    <row r="13049" spans="1:7" x14ac:dyDescent="0.45">
      <c r="A13049">
        <v>0</v>
      </c>
      <c r="B13049">
        <v>0</v>
      </c>
      <c r="C13049" t="s">
        <v>13480</v>
      </c>
      <c r="D13049" t="s">
        <v>13481</v>
      </c>
      <c r="E13049" s="32">
        <f t="shared" si="609"/>
        <v>45700</v>
      </c>
      <c r="F13049" s="51">
        <f t="shared" si="610"/>
        <v>0.625</v>
      </c>
      <c r="G13049" s="33">
        <f t="shared" si="611"/>
        <v>45700.625</v>
      </c>
    </row>
    <row r="13050" spans="1:7" x14ac:dyDescent="0.45">
      <c r="A13050">
        <v>6.7299999999999999E-2</v>
      </c>
      <c r="B13050">
        <v>0.4</v>
      </c>
      <c r="C13050" t="s">
        <v>13481</v>
      </c>
      <c r="D13050" t="s">
        <v>13482</v>
      </c>
      <c r="E13050" s="32">
        <f t="shared" si="609"/>
        <v>45700</v>
      </c>
      <c r="F13050" s="51">
        <f t="shared" si="610"/>
        <v>0.64583333333333337</v>
      </c>
      <c r="G13050" s="33">
        <f t="shared" si="611"/>
        <v>45700.645833333336</v>
      </c>
    </row>
    <row r="13051" spans="1:7" x14ac:dyDescent="0.45">
      <c r="A13051">
        <v>3.613</v>
      </c>
      <c r="B13051">
        <v>21.55</v>
      </c>
      <c r="C13051" t="s">
        <v>13482</v>
      </c>
      <c r="D13051" t="s">
        <v>13483</v>
      </c>
      <c r="E13051" s="32">
        <f t="shared" si="609"/>
        <v>45700</v>
      </c>
      <c r="F13051" s="51">
        <f t="shared" si="610"/>
        <v>0.66666666666666663</v>
      </c>
      <c r="G13051" s="33">
        <f t="shared" si="611"/>
        <v>45700.666666666664</v>
      </c>
    </row>
    <row r="13052" spans="1:7" x14ac:dyDescent="0.45">
      <c r="A13052">
        <v>2.4011999999999998</v>
      </c>
      <c r="B13052">
        <v>14.33</v>
      </c>
      <c r="C13052" t="s">
        <v>13483</v>
      </c>
      <c r="D13052" t="s">
        <v>13484</v>
      </c>
      <c r="E13052" s="32">
        <f t="shared" si="609"/>
        <v>45700</v>
      </c>
      <c r="F13052" s="51">
        <f t="shared" si="610"/>
        <v>0.6875</v>
      </c>
      <c r="G13052" s="33">
        <f t="shared" si="611"/>
        <v>45700.6875</v>
      </c>
    </row>
    <row r="13053" spans="1:7" x14ac:dyDescent="0.45">
      <c r="A13053">
        <v>1.0771999999999999</v>
      </c>
      <c r="B13053">
        <v>6.43</v>
      </c>
      <c r="C13053" t="s">
        <v>13484</v>
      </c>
      <c r="D13053" t="s">
        <v>13485</v>
      </c>
      <c r="E13053" s="32">
        <f t="shared" si="609"/>
        <v>45700</v>
      </c>
      <c r="F13053" s="51">
        <f t="shared" si="610"/>
        <v>0.70833333333333337</v>
      </c>
      <c r="G13053" s="33">
        <f t="shared" si="611"/>
        <v>45700.708333333336</v>
      </c>
    </row>
    <row r="13054" spans="1:7" x14ac:dyDescent="0.45">
      <c r="A13054">
        <v>2.3115000000000001</v>
      </c>
      <c r="B13054">
        <v>13.79</v>
      </c>
      <c r="C13054" t="s">
        <v>13485</v>
      </c>
      <c r="D13054" t="s">
        <v>13486</v>
      </c>
      <c r="E13054" s="32">
        <f t="shared" si="609"/>
        <v>45700</v>
      </c>
      <c r="F13054" s="51">
        <f t="shared" si="610"/>
        <v>0.72916666666666663</v>
      </c>
      <c r="G13054" s="33">
        <f t="shared" si="611"/>
        <v>45700.729166666664</v>
      </c>
    </row>
    <row r="13055" spans="1:7" x14ac:dyDescent="0.45">
      <c r="A13055">
        <v>1.1445000000000001</v>
      </c>
      <c r="B13055">
        <v>6.83</v>
      </c>
      <c r="C13055" t="s">
        <v>13486</v>
      </c>
      <c r="D13055" t="s">
        <v>13487</v>
      </c>
      <c r="E13055" s="32">
        <f t="shared" si="609"/>
        <v>45700</v>
      </c>
      <c r="F13055" s="51">
        <f t="shared" si="610"/>
        <v>0.75</v>
      </c>
      <c r="G13055" s="33">
        <f t="shared" si="611"/>
        <v>45700.75</v>
      </c>
    </row>
    <row r="13056" spans="1:7" x14ac:dyDescent="0.45">
      <c r="A13056">
        <v>1.1445000000000001</v>
      </c>
      <c r="B13056">
        <v>6.83</v>
      </c>
      <c r="C13056" t="s">
        <v>13487</v>
      </c>
      <c r="D13056" t="s">
        <v>13488</v>
      </c>
      <c r="E13056" s="32">
        <f t="shared" si="609"/>
        <v>45700</v>
      </c>
      <c r="F13056" s="51">
        <f t="shared" si="610"/>
        <v>0.77083333333333337</v>
      </c>
      <c r="G13056" s="33">
        <f t="shared" si="611"/>
        <v>45700.770833333336</v>
      </c>
    </row>
    <row r="13057" spans="1:7" x14ac:dyDescent="0.45">
      <c r="A13057">
        <v>1.2005999999999999</v>
      </c>
      <c r="B13057">
        <v>7.16</v>
      </c>
      <c r="C13057" t="s">
        <v>13488</v>
      </c>
      <c r="D13057" t="s">
        <v>13489</v>
      </c>
      <c r="E13057" s="32">
        <f t="shared" si="609"/>
        <v>45700</v>
      </c>
      <c r="F13057" s="51">
        <f t="shared" si="610"/>
        <v>0.79166666666666663</v>
      </c>
      <c r="G13057" s="33">
        <f t="shared" si="611"/>
        <v>45700.791666666664</v>
      </c>
    </row>
    <row r="13058" spans="1:7" x14ac:dyDescent="0.45">
      <c r="A13058">
        <v>1.1108</v>
      </c>
      <c r="B13058">
        <v>6.63</v>
      </c>
      <c r="C13058" t="s">
        <v>13489</v>
      </c>
      <c r="D13058" t="s">
        <v>13490</v>
      </c>
      <c r="E13058" s="32">
        <f t="shared" si="609"/>
        <v>45700</v>
      </c>
      <c r="F13058" s="51">
        <f t="shared" si="610"/>
        <v>0.8125</v>
      </c>
      <c r="G13058" s="33">
        <f t="shared" si="611"/>
        <v>45700.8125</v>
      </c>
    </row>
    <row r="13059" spans="1:7" x14ac:dyDescent="0.45">
      <c r="A13059">
        <v>0.5161</v>
      </c>
      <c r="B13059">
        <v>3.08</v>
      </c>
      <c r="C13059" t="s">
        <v>13490</v>
      </c>
      <c r="D13059" t="s">
        <v>13491</v>
      </c>
      <c r="E13059" s="32">
        <f t="shared" si="609"/>
        <v>45700</v>
      </c>
      <c r="F13059" s="51">
        <f t="shared" si="610"/>
        <v>0.83333333333333337</v>
      </c>
      <c r="G13059" s="33">
        <f t="shared" si="611"/>
        <v>45700.833333333336</v>
      </c>
    </row>
    <row r="13060" spans="1:7" x14ac:dyDescent="0.45">
      <c r="A13060">
        <v>2.0196999999999998</v>
      </c>
      <c r="B13060">
        <v>12.05</v>
      </c>
      <c r="C13060" t="s">
        <v>13491</v>
      </c>
      <c r="D13060" t="s">
        <v>13492</v>
      </c>
      <c r="E13060" s="32">
        <f t="shared" ref="E13060:E13123" si="612">DATE(MID(C13060,2,4),MID(C13060,7,2),MID(C13060,10,2))</f>
        <v>45700</v>
      </c>
      <c r="F13060" s="51">
        <f t="shared" ref="F13060:F13123" si="613">TIME(MID(C13060,13,2),MID(C13060,16,2),0)</f>
        <v>0.85416666666666663</v>
      </c>
      <c r="G13060" s="33">
        <f t="shared" ref="G13060:G13123" si="614">E13060+F13060</f>
        <v>45700.854166666664</v>
      </c>
    </row>
    <row r="13061" spans="1:7" x14ac:dyDescent="0.45">
      <c r="A13061">
        <v>1.1445000000000001</v>
      </c>
      <c r="B13061">
        <v>6.83</v>
      </c>
      <c r="C13061" t="s">
        <v>13492</v>
      </c>
      <c r="D13061" t="s">
        <v>13493</v>
      </c>
      <c r="E13061" s="32">
        <f t="shared" si="612"/>
        <v>45700</v>
      </c>
      <c r="F13061" s="51">
        <f t="shared" si="613"/>
        <v>0.875</v>
      </c>
      <c r="G13061" s="33">
        <f t="shared" si="614"/>
        <v>45700.875</v>
      </c>
    </row>
    <row r="13062" spans="1:7" x14ac:dyDescent="0.45">
      <c r="A13062">
        <v>1.2343</v>
      </c>
      <c r="B13062">
        <v>7.36</v>
      </c>
      <c r="C13062" t="s">
        <v>13493</v>
      </c>
      <c r="D13062" t="s">
        <v>13494</v>
      </c>
      <c r="E13062" s="32">
        <f t="shared" si="612"/>
        <v>45700</v>
      </c>
      <c r="F13062" s="51">
        <f t="shared" si="613"/>
        <v>0.89583333333333337</v>
      </c>
      <c r="G13062" s="33">
        <f t="shared" si="614"/>
        <v>45700.895833333336</v>
      </c>
    </row>
    <row r="13063" spans="1:7" x14ac:dyDescent="0.45">
      <c r="A13063">
        <v>0.95379999999999998</v>
      </c>
      <c r="B13063">
        <v>5.69</v>
      </c>
      <c r="C13063" t="s">
        <v>13494</v>
      </c>
      <c r="D13063" t="s">
        <v>13495</v>
      </c>
      <c r="E13063" s="32">
        <f t="shared" si="612"/>
        <v>45700</v>
      </c>
      <c r="F13063" s="51">
        <f t="shared" si="613"/>
        <v>0.91666666666666663</v>
      </c>
      <c r="G13063" s="33">
        <f t="shared" si="614"/>
        <v>45700.916666666664</v>
      </c>
    </row>
    <row r="13064" spans="1:7" x14ac:dyDescent="0.45">
      <c r="A13064">
        <v>0.86399999999999999</v>
      </c>
      <c r="B13064">
        <v>5.15</v>
      </c>
      <c r="C13064" t="s">
        <v>13495</v>
      </c>
      <c r="D13064" t="s">
        <v>13496</v>
      </c>
      <c r="E13064" s="32">
        <f t="shared" si="612"/>
        <v>45700</v>
      </c>
      <c r="F13064" s="51">
        <f t="shared" si="613"/>
        <v>0.9375</v>
      </c>
      <c r="G13064" s="33">
        <f t="shared" si="614"/>
        <v>45700.9375</v>
      </c>
    </row>
    <row r="13065" spans="1:7" x14ac:dyDescent="0.45">
      <c r="A13065">
        <v>0</v>
      </c>
      <c r="B13065">
        <v>0</v>
      </c>
      <c r="C13065" t="s">
        <v>13496</v>
      </c>
      <c r="D13065" t="s">
        <v>13497</v>
      </c>
      <c r="E13065" s="32">
        <f t="shared" si="612"/>
        <v>45700</v>
      </c>
      <c r="F13065" s="51">
        <f t="shared" si="613"/>
        <v>0.95833333333333337</v>
      </c>
      <c r="G13065" s="33">
        <f t="shared" si="614"/>
        <v>45700.958333333336</v>
      </c>
    </row>
    <row r="13066" spans="1:7" x14ac:dyDescent="0.45">
      <c r="A13066">
        <v>5.6099999999999997E-2</v>
      </c>
      <c r="B13066">
        <v>0.33</v>
      </c>
      <c r="C13066" t="s">
        <v>13497</v>
      </c>
      <c r="D13066" t="s">
        <v>13498</v>
      </c>
      <c r="E13066" s="32">
        <f t="shared" si="612"/>
        <v>45700</v>
      </c>
      <c r="F13066" s="51">
        <f t="shared" si="613"/>
        <v>0.97916666666666663</v>
      </c>
      <c r="G13066" s="33">
        <f t="shared" si="614"/>
        <v>45700.979166666664</v>
      </c>
    </row>
    <row r="13067" spans="1:7" x14ac:dyDescent="0.45">
      <c r="A13067">
        <v>0</v>
      </c>
      <c r="B13067">
        <v>0</v>
      </c>
      <c r="C13067" t="s">
        <v>13498</v>
      </c>
      <c r="D13067" t="s">
        <v>13499</v>
      </c>
      <c r="E13067" s="32">
        <f t="shared" si="612"/>
        <v>45701</v>
      </c>
      <c r="F13067" s="51">
        <f t="shared" si="613"/>
        <v>0</v>
      </c>
      <c r="G13067" s="33">
        <f t="shared" si="614"/>
        <v>45701</v>
      </c>
    </row>
    <row r="13068" spans="1:7" x14ac:dyDescent="0.45">
      <c r="A13068">
        <v>0</v>
      </c>
      <c r="B13068">
        <v>0</v>
      </c>
      <c r="C13068" t="s">
        <v>13499</v>
      </c>
      <c r="D13068" t="s">
        <v>13500</v>
      </c>
      <c r="E13068" s="32">
        <f t="shared" si="612"/>
        <v>45701</v>
      </c>
      <c r="F13068" s="51">
        <f t="shared" si="613"/>
        <v>2.0833333333333332E-2</v>
      </c>
      <c r="G13068" s="33">
        <f t="shared" si="614"/>
        <v>45701.020833333336</v>
      </c>
    </row>
    <row r="13069" spans="1:7" x14ac:dyDescent="0.45">
      <c r="A13069">
        <v>0</v>
      </c>
      <c r="B13069">
        <v>0</v>
      </c>
      <c r="C13069" t="s">
        <v>13500</v>
      </c>
      <c r="D13069" t="s">
        <v>13501</v>
      </c>
      <c r="E13069" s="32">
        <f t="shared" si="612"/>
        <v>45701</v>
      </c>
      <c r="F13069" s="51">
        <f t="shared" si="613"/>
        <v>4.1666666666666664E-2</v>
      </c>
      <c r="G13069" s="33">
        <f t="shared" si="614"/>
        <v>45701.041666666664</v>
      </c>
    </row>
    <row r="13070" spans="1:7" x14ac:dyDescent="0.45">
      <c r="A13070">
        <v>0</v>
      </c>
      <c r="B13070">
        <v>0</v>
      </c>
      <c r="C13070" t="s">
        <v>13501</v>
      </c>
      <c r="D13070" t="s">
        <v>13502</v>
      </c>
      <c r="E13070" s="32">
        <f t="shared" si="612"/>
        <v>45701</v>
      </c>
      <c r="F13070" s="51">
        <f t="shared" si="613"/>
        <v>6.25E-2</v>
      </c>
      <c r="G13070" s="33">
        <f t="shared" si="614"/>
        <v>45701.0625</v>
      </c>
    </row>
    <row r="13071" spans="1:7" x14ac:dyDescent="0.45">
      <c r="A13071">
        <v>0</v>
      </c>
      <c r="B13071">
        <v>0</v>
      </c>
      <c r="C13071" t="s">
        <v>13502</v>
      </c>
      <c r="D13071" t="s">
        <v>13503</v>
      </c>
      <c r="E13071" s="32">
        <f t="shared" si="612"/>
        <v>45701</v>
      </c>
      <c r="F13071" s="51">
        <f t="shared" si="613"/>
        <v>8.3333333333333329E-2</v>
      </c>
      <c r="G13071" s="33">
        <f t="shared" si="614"/>
        <v>45701.083333333336</v>
      </c>
    </row>
    <row r="13072" spans="1:7" x14ac:dyDescent="0.45">
      <c r="A13072">
        <v>0</v>
      </c>
      <c r="B13072">
        <v>0</v>
      </c>
      <c r="C13072" t="s">
        <v>13503</v>
      </c>
      <c r="D13072" t="s">
        <v>13504</v>
      </c>
      <c r="E13072" s="32">
        <f t="shared" si="612"/>
        <v>45701</v>
      </c>
      <c r="F13072" s="51">
        <f t="shared" si="613"/>
        <v>0.10416666666666667</v>
      </c>
      <c r="G13072" s="33">
        <f t="shared" si="614"/>
        <v>45701.104166666664</v>
      </c>
    </row>
    <row r="13073" spans="1:7" x14ac:dyDescent="0.45">
      <c r="A13073">
        <v>0</v>
      </c>
      <c r="B13073">
        <v>0</v>
      </c>
      <c r="C13073" t="s">
        <v>13504</v>
      </c>
      <c r="D13073" t="s">
        <v>13505</v>
      </c>
      <c r="E13073" s="32">
        <f t="shared" si="612"/>
        <v>45701</v>
      </c>
      <c r="F13073" s="51">
        <f t="shared" si="613"/>
        <v>0.125</v>
      </c>
      <c r="G13073" s="33">
        <f t="shared" si="614"/>
        <v>45701.125</v>
      </c>
    </row>
    <row r="13074" spans="1:7" x14ac:dyDescent="0.45">
      <c r="A13074">
        <v>0</v>
      </c>
      <c r="B13074">
        <v>0</v>
      </c>
      <c r="C13074" t="s">
        <v>13505</v>
      </c>
      <c r="D13074" t="s">
        <v>13506</v>
      </c>
      <c r="E13074" s="32">
        <f t="shared" si="612"/>
        <v>45701</v>
      </c>
      <c r="F13074" s="51">
        <f t="shared" si="613"/>
        <v>0.14583333333333334</v>
      </c>
      <c r="G13074" s="33">
        <f t="shared" si="614"/>
        <v>45701.145833333336</v>
      </c>
    </row>
    <row r="13075" spans="1:7" x14ac:dyDescent="0.45">
      <c r="A13075">
        <v>0</v>
      </c>
      <c r="B13075">
        <v>0</v>
      </c>
      <c r="C13075" t="s">
        <v>13506</v>
      </c>
      <c r="D13075" t="s">
        <v>13507</v>
      </c>
      <c r="E13075" s="32">
        <f t="shared" si="612"/>
        <v>45701</v>
      </c>
      <c r="F13075" s="51">
        <f t="shared" si="613"/>
        <v>0.16666666666666666</v>
      </c>
      <c r="G13075" s="33">
        <f t="shared" si="614"/>
        <v>45701.166666666664</v>
      </c>
    </row>
    <row r="13076" spans="1:7" x14ac:dyDescent="0.45">
      <c r="A13076">
        <v>0</v>
      </c>
      <c r="B13076">
        <v>0</v>
      </c>
      <c r="C13076" t="s">
        <v>13507</v>
      </c>
      <c r="D13076" t="s">
        <v>13508</v>
      </c>
      <c r="E13076" s="32">
        <f t="shared" si="612"/>
        <v>45701</v>
      </c>
      <c r="F13076" s="51">
        <f t="shared" si="613"/>
        <v>0.1875</v>
      </c>
      <c r="G13076" s="33">
        <f t="shared" si="614"/>
        <v>45701.1875</v>
      </c>
    </row>
    <row r="13077" spans="1:7" x14ac:dyDescent="0.45">
      <c r="A13077">
        <v>0</v>
      </c>
      <c r="B13077">
        <v>0</v>
      </c>
      <c r="C13077" t="s">
        <v>13508</v>
      </c>
      <c r="D13077" t="s">
        <v>13509</v>
      </c>
      <c r="E13077" s="32">
        <f t="shared" si="612"/>
        <v>45701</v>
      </c>
      <c r="F13077" s="51">
        <f t="shared" si="613"/>
        <v>0.20833333333333334</v>
      </c>
      <c r="G13077" s="33">
        <f t="shared" si="614"/>
        <v>45701.208333333336</v>
      </c>
    </row>
    <row r="13078" spans="1:7" x14ac:dyDescent="0.45">
      <c r="A13078">
        <v>0</v>
      </c>
      <c r="B13078">
        <v>0</v>
      </c>
      <c r="C13078" t="s">
        <v>13509</v>
      </c>
      <c r="D13078" t="s">
        <v>13510</v>
      </c>
      <c r="E13078" s="32">
        <f t="shared" si="612"/>
        <v>45701</v>
      </c>
      <c r="F13078" s="51">
        <f t="shared" si="613"/>
        <v>0.22916666666666666</v>
      </c>
      <c r="G13078" s="33">
        <f t="shared" si="614"/>
        <v>45701.229166666664</v>
      </c>
    </row>
    <row r="13079" spans="1:7" x14ac:dyDescent="0.45">
      <c r="A13079">
        <v>0</v>
      </c>
      <c r="B13079">
        <v>0</v>
      </c>
      <c r="C13079" t="s">
        <v>13510</v>
      </c>
      <c r="D13079" t="s">
        <v>13511</v>
      </c>
      <c r="E13079" s="32">
        <f t="shared" si="612"/>
        <v>45701</v>
      </c>
      <c r="F13079" s="51">
        <f t="shared" si="613"/>
        <v>0.25</v>
      </c>
      <c r="G13079" s="33">
        <f t="shared" si="614"/>
        <v>45701.25</v>
      </c>
    </row>
    <row r="13080" spans="1:7" x14ac:dyDescent="0.45">
      <c r="A13080">
        <v>0</v>
      </c>
      <c r="B13080">
        <v>0</v>
      </c>
      <c r="C13080" t="s">
        <v>13511</v>
      </c>
      <c r="D13080" t="s">
        <v>13512</v>
      </c>
      <c r="E13080" s="32">
        <f t="shared" si="612"/>
        <v>45701</v>
      </c>
      <c r="F13080" s="51">
        <f t="shared" si="613"/>
        <v>0.27083333333333331</v>
      </c>
      <c r="G13080" s="33">
        <f t="shared" si="614"/>
        <v>45701.270833333336</v>
      </c>
    </row>
    <row r="13081" spans="1:7" x14ac:dyDescent="0.45">
      <c r="A13081">
        <v>0</v>
      </c>
      <c r="B13081">
        <v>0</v>
      </c>
      <c r="C13081" t="s">
        <v>13512</v>
      </c>
      <c r="D13081" t="s">
        <v>13513</v>
      </c>
      <c r="E13081" s="32">
        <f t="shared" si="612"/>
        <v>45701</v>
      </c>
      <c r="F13081" s="51">
        <f t="shared" si="613"/>
        <v>0.29166666666666669</v>
      </c>
      <c r="G13081" s="33">
        <f t="shared" si="614"/>
        <v>45701.291666666664</v>
      </c>
    </row>
    <row r="13082" spans="1:7" x14ac:dyDescent="0.45">
      <c r="A13082">
        <v>0</v>
      </c>
      <c r="B13082">
        <v>0</v>
      </c>
      <c r="C13082" t="s">
        <v>13513</v>
      </c>
      <c r="D13082" t="s">
        <v>13514</v>
      </c>
      <c r="E13082" s="32">
        <f t="shared" si="612"/>
        <v>45701</v>
      </c>
      <c r="F13082" s="51">
        <f t="shared" si="613"/>
        <v>0.3125</v>
      </c>
      <c r="G13082" s="33">
        <f t="shared" si="614"/>
        <v>45701.3125</v>
      </c>
    </row>
    <row r="13083" spans="1:7" x14ac:dyDescent="0.45">
      <c r="A13083">
        <v>0</v>
      </c>
      <c r="B13083">
        <v>0</v>
      </c>
      <c r="C13083" t="s">
        <v>13514</v>
      </c>
      <c r="D13083" t="s">
        <v>13515</v>
      </c>
      <c r="E13083" s="32">
        <f t="shared" si="612"/>
        <v>45701</v>
      </c>
      <c r="F13083" s="51">
        <f t="shared" si="613"/>
        <v>0.33333333333333331</v>
      </c>
      <c r="G13083" s="33">
        <f t="shared" si="614"/>
        <v>45701.333333333336</v>
      </c>
    </row>
    <row r="13084" spans="1:7" x14ac:dyDescent="0.45">
      <c r="A13084">
        <v>0.30299999999999999</v>
      </c>
      <c r="B13084">
        <v>1.81</v>
      </c>
      <c r="C13084" t="s">
        <v>13515</v>
      </c>
      <c r="D13084" t="s">
        <v>13516</v>
      </c>
      <c r="E13084" s="32">
        <f t="shared" si="612"/>
        <v>45701</v>
      </c>
      <c r="F13084" s="51">
        <f t="shared" si="613"/>
        <v>0.35416666666666669</v>
      </c>
      <c r="G13084" s="33">
        <f t="shared" si="614"/>
        <v>45701.354166666664</v>
      </c>
    </row>
    <row r="13085" spans="1:7" x14ac:dyDescent="0.45">
      <c r="A13085">
        <v>0</v>
      </c>
      <c r="B13085">
        <v>0</v>
      </c>
      <c r="C13085" t="s">
        <v>13516</v>
      </c>
      <c r="D13085" t="s">
        <v>13517</v>
      </c>
      <c r="E13085" s="32">
        <f t="shared" si="612"/>
        <v>45701</v>
      </c>
      <c r="F13085" s="51">
        <f t="shared" si="613"/>
        <v>0.375</v>
      </c>
      <c r="G13085" s="33">
        <f t="shared" si="614"/>
        <v>45701.375</v>
      </c>
    </row>
    <row r="13086" spans="1:7" x14ac:dyDescent="0.45">
      <c r="A13086">
        <v>0</v>
      </c>
      <c r="B13086">
        <v>0</v>
      </c>
      <c r="C13086" t="s">
        <v>13517</v>
      </c>
      <c r="D13086" t="s">
        <v>13518</v>
      </c>
      <c r="E13086" s="32">
        <f t="shared" si="612"/>
        <v>45701</v>
      </c>
      <c r="F13086" s="51">
        <f t="shared" si="613"/>
        <v>0.39583333333333331</v>
      </c>
      <c r="G13086" s="33">
        <f t="shared" si="614"/>
        <v>45701.395833333336</v>
      </c>
    </row>
    <row r="13087" spans="1:7" x14ac:dyDescent="0.45">
      <c r="A13087">
        <v>1.12E-2</v>
      </c>
      <c r="B13087">
        <v>7.0000000000000007E-2</v>
      </c>
      <c r="C13087" t="s">
        <v>13518</v>
      </c>
      <c r="D13087" t="s">
        <v>13519</v>
      </c>
      <c r="E13087" s="32">
        <f t="shared" si="612"/>
        <v>45701</v>
      </c>
      <c r="F13087" s="51">
        <f t="shared" si="613"/>
        <v>0.41666666666666669</v>
      </c>
      <c r="G13087" s="33">
        <f t="shared" si="614"/>
        <v>45701.416666666664</v>
      </c>
    </row>
    <row r="13088" spans="1:7" x14ac:dyDescent="0.45">
      <c r="A13088">
        <v>0.11219999999999999</v>
      </c>
      <c r="B13088">
        <v>0.67</v>
      </c>
      <c r="C13088" t="s">
        <v>13519</v>
      </c>
      <c r="D13088" t="s">
        <v>13520</v>
      </c>
      <c r="E13088" s="32">
        <f t="shared" si="612"/>
        <v>45701</v>
      </c>
      <c r="F13088" s="51">
        <f t="shared" si="613"/>
        <v>0.4375</v>
      </c>
      <c r="G13088" s="33">
        <f t="shared" si="614"/>
        <v>45701.4375</v>
      </c>
    </row>
    <row r="13089" spans="1:7" x14ac:dyDescent="0.45">
      <c r="A13089">
        <v>0.33660000000000001</v>
      </c>
      <c r="B13089">
        <v>2.0099999999999998</v>
      </c>
      <c r="C13089" t="s">
        <v>13520</v>
      </c>
      <c r="D13089" t="s">
        <v>13521</v>
      </c>
      <c r="E13089" s="32">
        <f t="shared" si="612"/>
        <v>45701</v>
      </c>
      <c r="F13089" s="51">
        <f t="shared" si="613"/>
        <v>0.45833333333333331</v>
      </c>
      <c r="G13089" s="33">
        <f t="shared" si="614"/>
        <v>45701.458333333336</v>
      </c>
    </row>
    <row r="13090" spans="1:7" x14ac:dyDescent="0.45">
      <c r="A13090">
        <v>0.50490000000000002</v>
      </c>
      <c r="B13090">
        <v>3.01</v>
      </c>
      <c r="C13090" t="s">
        <v>13521</v>
      </c>
      <c r="D13090" t="s">
        <v>13522</v>
      </c>
      <c r="E13090" s="32">
        <f t="shared" si="612"/>
        <v>45701</v>
      </c>
      <c r="F13090" s="51">
        <f t="shared" si="613"/>
        <v>0.47916666666666669</v>
      </c>
      <c r="G13090" s="33">
        <f t="shared" si="614"/>
        <v>45701.479166666664</v>
      </c>
    </row>
    <row r="13091" spans="1:7" x14ac:dyDescent="0.45">
      <c r="A13091">
        <v>4.2975000000000003</v>
      </c>
      <c r="B13091">
        <v>25.64</v>
      </c>
      <c r="C13091" t="s">
        <v>13522</v>
      </c>
      <c r="D13091" t="s">
        <v>13523</v>
      </c>
      <c r="E13091" s="32">
        <f t="shared" si="612"/>
        <v>45701</v>
      </c>
      <c r="F13091" s="51">
        <f t="shared" si="613"/>
        <v>0.5</v>
      </c>
      <c r="G13091" s="33">
        <f t="shared" si="614"/>
        <v>45701.5</v>
      </c>
    </row>
    <row r="13092" spans="1:7" x14ac:dyDescent="0.45">
      <c r="A13092">
        <v>12.7691</v>
      </c>
      <c r="B13092">
        <v>76.180000000000007</v>
      </c>
      <c r="C13092" t="s">
        <v>13523</v>
      </c>
      <c r="D13092" t="s">
        <v>13524</v>
      </c>
      <c r="E13092" s="32">
        <f t="shared" si="612"/>
        <v>45701</v>
      </c>
      <c r="F13092" s="51">
        <f t="shared" si="613"/>
        <v>0.52083333333333337</v>
      </c>
      <c r="G13092" s="33">
        <f t="shared" si="614"/>
        <v>45701.520833333336</v>
      </c>
    </row>
    <row r="13093" spans="1:7" x14ac:dyDescent="0.45">
      <c r="A13093">
        <v>2.39</v>
      </c>
      <c r="B13093">
        <v>14.26</v>
      </c>
      <c r="C13093" t="s">
        <v>13524</v>
      </c>
      <c r="D13093" t="s">
        <v>13525</v>
      </c>
      <c r="E13093" s="32">
        <f t="shared" si="612"/>
        <v>45701</v>
      </c>
      <c r="F13093" s="51">
        <f t="shared" si="613"/>
        <v>0.54166666666666663</v>
      </c>
      <c r="G13093" s="33">
        <f t="shared" si="614"/>
        <v>45701.541666666664</v>
      </c>
    </row>
    <row r="13094" spans="1:7" x14ac:dyDescent="0.45">
      <c r="A13094">
        <v>1.5036</v>
      </c>
      <c r="B13094">
        <v>8.9700000000000006</v>
      </c>
      <c r="C13094" t="s">
        <v>13525</v>
      </c>
      <c r="D13094" t="s">
        <v>13526</v>
      </c>
      <c r="E13094" s="32">
        <f t="shared" si="612"/>
        <v>45701</v>
      </c>
      <c r="F13094" s="51">
        <f t="shared" si="613"/>
        <v>0.5625</v>
      </c>
      <c r="G13094" s="33">
        <f t="shared" si="614"/>
        <v>45701.5625</v>
      </c>
    </row>
    <row r="13095" spans="1:7" x14ac:dyDescent="0.45">
      <c r="A13095">
        <v>1.8065</v>
      </c>
      <c r="B13095">
        <v>10.78</v>
      </c>
      <c r="C13095" t="s">
        <v>13526</v>
      </c>
      <c r="D13095" t="s">
        <v>13527</v>
      </c>
      <c r="E13095" s="32">
        <f t="shared" si="612"/>
        <v>45701</v>
      </c>
      <c r="F13095" s="51">
        <f t="shared" si="613"/>
        <v>0.58333333333333337</v>
      </c>
      <c r="G13095" s="33">
        <f t="shared" si="614"/>
        <v>45701.583333333336</v>
      </c>
    </row>
    <row r="13096" spans="1:7" x14ac:dyDescent="0.45">
      <c r="A13096">
        <v>1.7952999999999999</v>
      </c>
      <c r="B13096">
        <v>10.71</v>
      </c>
      <c r="C13096" t="s">
        <v>13527</v>
      </c>
      <c r="D13096" t="s">
        <v>13528</v>
      </c>
      <c r="E13096" s="32">
        <f t="shared" si="612"/>
        <v>45701</v>
      </c>
      <c r="F13096" s="51">
        <f t="shared" si="613"/>
        <v>0.60416666666666663</v>
      </c>
      <c r="G13096" s="33">
        <f t="shared" si="614"/>
        <v>45701.604166666664</v>
      </c>
    </row>
    <row r="13097" spans="1:7" x14ac:dyDescent="0.45">
      <c r="A13097">
        <v>1.2679</v>
      </c>
      <c r="B13097">
        <v>7.56</v>
      </c>
      <c r="C13097" t="s">
        <v>13528</v>
      </c>
      <c r="D13097" t="s">
        <v>13529</v>
      </c>
      <c r="E13097" s="32">
        <f t="shared" si="612"/>
        <v>45701</v>
      </c>
      <c r="F13097" s="51">
        <f t="shared" si="613"/>
        <v>0.625</v>
      </c>
      <c r="G13097" s="33">
        <f t="shared" si="614"/>
        <v>45701.625</v>
      </c>
    </row>
    <row r="13098" spans="1:7" x14ac:dyDescent="0.45">
      <c r="A13098">
        <v>1.2566999999999999</v>
      </c>
      <c r="B13098">
        <v>7.5</v>
      </c>
      <c r="C13098" t="s">
        <v>13529</v>
      </c>
      <c r="D13098" t="s">
        <v>13530</v>
      </c>
      <c r="E13098" s="32">
        <f t="shared" si="612"/>
        <v>45701</v>
      </c>
      <c r="F13098" s="51">
        <f t="shared" si="613"/>
        <v>0.64583333333333337</v>
      </c>
      <c r="G13098" s="33">
        <f t="shared" si="614"/>
        <v>45701.645833333336</v>
      </c>
    </row>
    <row r="13099" spans="1:7" x14ac:dyDescent="0.45">
      <c r="A13099">
        <v>1.0771999999999999</v>
      </c>
      <c r="B13099">
        <v>6.43</v>
      </c>
      <c r="C13099" t="s">
        <v>13530</v>
      </c>
      <c r="D13099" t="s">
        <v>13531</v>
      </c>
      <c r="E13099" s="32">
        <f t="shared" si="612"/>
        <v>45701</v>
      </c>
      <c r="F13099" s="51">
        <f t="shared" si="613"/>
        <v>0.66666666666666663</v>
      </c>
      <c r="G13099" s="33">
        <f t="shared" si="614"/>
        <v>45701.666666666664</v>
      </c>
    </row>
    <row r="13100" spans="1:7" x14ac:dyDescent="0.45">
      <c r="A13100">
        <v>1.8177000000000001</v>
      </c>
      <c r="B13100">
        <v>10.84</v>
      </c>
      <c r="C13100" t="s">
        <v>13531</v>
      </c>
      <c r="D13100" t="s">
        <v>13532</v>
      </c>
      <c r="E13100" s="32">
        <f t="shared" si="612"/>
        <v>45701</v>
      </c>
      <c r="F13100" s="51">
        <f t="shared" si="613"/>
        <v>0.6875</v>
      </c>
      <c r="G13100" s="33">
        <f t="shared" si="614"/>
        <v>45701.6875</v>
      </c>
    </row>
    <row r="13101" spans="1:7" x14ac:dyDescent="0.45">
      <c r="A13101">
        <v>2.3227000000000002</v>
      </c>
      <c r="B13101">
        <v>13.86</v>
      </c>
      <c r="C13101" t="s">
        <v>13532</v>
      </c>
      <c r="D13101" t="s">
        <v>13533</v>
      </c>
      <c r="E13101" s="32">
        <f t="shared" si="612"/>
        <v>45701</v>
      </c>
      <c r="F13101" s="51">
        <f t="shared" si="613"/>
        <v>0.70833333333333337</v>
      </c>
      <c r="G13101" s="33">
        <f t="shared" si="614"/>
        <v>45701.708333333336</v>
      </c>
    </row>
    <row r="13102" spans="1:7" x14ac:dyDescent="0.45">
      <c r="A13102">
        <v>2.2890000000000001</v>
      </c>
      <c r="B13102">
        <v>13.66</v>
      </c>
      <c r="C13102" t="s">
        <v>13533</v>
      </c>
      <c r="D13102" t="s">
        <v>13534</v>
      </c>
      <c r="E13102" s="32">
        <f t="shared" si="612"/>
        <v>45701</v>
      </c>
      <c r="F13102" s="51">
        <f t="shared" si="613"/>
        <v>0.72916666666666663</v>
      </c>
      <c r="G13102" s="33">
        <f t="shared" si="614"/>
        <v>45701.729166666664</v>
      </c>
    </row>
    <row r="13103" spans="1:7" x14ac:dyDescent="0.45">
      <c r="A13103">
        <v>1.9861</v>
      </c>
      <c r="B13103">
        <v>11.85</v>
      </c>
      <c r="C13103" t="s">
        <v>13534</v>
      </c>
      <c r="D13103" t="s">
        <v>13535</v>
      </c>
      <c r="E13103" s="32">
        <f t="shared" si="612"/>
        <v>45701</v>
      </c>
      <c r="F13103" s="51">
        <f t="shared" si="613"/>
        <v>0.75</v>
      </c>
      <c r="G13103" s="33">
        <f t="shared" si="614"/>
        <v>45701.75</v>
      </c>
    </row>
    <row r="13104" spans="1:7" x14ac:dyDescent="0.45">
      <c r="A13104">
        <v>1.3801000000000001</v>
      </c>
      <c r="B13104">
        <v>8.23</v>
      </c>
      <c r="C13104" t="s">
        <v>13535</v>
      </c>
      <c r="D13104" t="s">
        <v>13536</v>
      </c>
      <c r="E13104" s="32">
        <f t="shared" si="612"/>
        <v>45701</v>
      </c>
      <c r="F13104" s="51">
        <f t="shared" si="613"/>
        <v>0.77083333333333337</v>
      </c>
      <c r="G13104" s="33">
        <f t="shared" si="614"/>
        <v>45701.770833333336</v>
      </c>
    </row>
    <row r="13105" spans="1:7" x14ac:dyDescent="0.45">
      <c r="A13105">
        <v>1.5932999999999999</v>
      </c>
      <c r="B13105">
        <v>9.51</v>
      </c>
      <c r="C13105" t="s">
        <v>13536</v>
      </c>
      <c r="D13105" t="s">
        <v>13537</v>
      </c>
      <c r="E13105" s="32">
        <f t="shared" si="612"/>
        <v>45701</v>
      </c>
      <c r="F13105" s="51">
        <f t="shared" si="613"/>
        <v>0.79166666666666663</v>
      </c>
      <c r="G13105" s="33">
        <f t="shared" si="614"/>
        <v>45701.791666666664</v>
      </c>
    </row>
    <row r="13106" spans="1:7" x14ac:dyDescent="0.45">
      <c r="A13106">
        <v>1.1221000000000001</v>
      </c>
      <c r="B13106">
        <v>6.69</v>
      </c>
      <c r="C13106" t="s">
        <v>13537</v>
      </c>
      <c r="D13106" t="s">
        <v>13538</v>
      </c>
      <c r="E13106" s="32">
        <f t="shared" si="612"/>
        <v>45701</v>
      </c>
      <c r="F13106" s="51">
        <f t="shared" si="613"/>
        <v>0.8125</v>
      </c>
      <c r="G13106" s="33">
        <f t="shared" si="614"/>
        <v>45701.8125</v>
      </c>
    </row>
    <row r="13107" spans="1:7" x14ac:dyDescent="0.45">
      <c r="A13107">
        <v>1.6494</v>
      </c>
      <c r="B13107">
        <v>9.84</v>
      </c>
      <c r="C13107" t="s">
        <v>13538</v>
      </c>
      <c r="D13107" t="s">
        <v>13539</v>
      </c>
      <c r="E13107" s="32">
        <f t="shared" si="612"/>
        <v>45701</v>
      </c>
      <c r="F13107" s="51">
        <f t="shared" si="613"/>
        <v>0.83333333333333337</v>
      </c>
      <c r="G13107" s="33">
        <f t="shared" si="614"/>
        <v>45701.833333333336</v>
      </c>
    </row>
    <row r="13108" spans="1:7" x14ac:dyDescent="0.45">
      <c r="A13108">
        <v>0.92010000000000003</v>
      </c>
      <c r="B13108">
        <v>5.49</v>
      </c>
      <c r="C13108" t="s">
        <v>13539</v>
      </c>
      <c r="D13108" t="s">
        <v>13540</v>
      </c>
      <c r="E13108" s="32">
        <f t="shared" si="612"/>
        <v>45701</v>
      </c>
      <c r="F13108" s="51">
        <f t="shared" si="613"/>
        <v>0.85416666666666663</v>
      </c>
      <c r="G13108" s="33">
        <f t="shared" si="614"/>
        <v>45701.854166666664</v>
      </c>
    </row>
    <row r="13109" spans="1:7" x14ac:dyDescent="0.45">
      <c r="A13109">
        <v>0.93130000000000002</v>
      </c>
      <c r="B13109">
        <v>5.56</v>
      </c>
      <c r="C13109" t="s">
        <v>13540</v>
      </c>
      <c r="D13109" t="s">
        <v>13541</v>
      </c>
      <c r="E13109" s="32">
        <f t="shared" si="612"/>
        <v>45701</v>
      </c>
      <c r="F13109" s="51">
        <f t="shared" si="613"/>
        <v>0.875</v>
      </c>
      <c r="G13109" s="33">
        <f t="shared" si="614"/>
        <v>45701.875</v>
      </c>
    </row>
    <row r="13110" spans="1:7" x14ac:dyDescent="0.45">
      <c r="A13110">
        <v>3.3700000000000001E-2</v>
      </c>
      <c r="B13110">
        <v>0.2</v>
      </c>
      <c r="C13110" t="s">
        <v>13541</v>
      </c>
      <c r="D13110" t="s">
        <v>13542</v>
      </c>
      <c r="E13110" s="32">
        <f t="shared" si="612"/>
        <v>45701</v>
      </c>
      <c r="F13110" s="51">
        <f t="shared" si="613"/>
        <v>0.89583333333333337</v>
      </c>
      <c r="G13110" s="33">
        <f t="shared" si="614"/>
        <v>45701.895833333336</v>
      </c>
    </row>
    <row r="13111" spans="1:7" x14ac:dyDescent="0.45">
      <c r="A13111">
        <v>2.24E-2</v>
      </c>
      <c r="B13111">
        <v>0.13</v>
      </c>
      <c r="C13111" t="s">
        <v>13542</v>
      </c>
      <c r="D13111" t="s">
        <v>13543</v>
      </c>
      <c r="E13111" s="32">
        <f t="shared" si="612"/>
        <v>45701</v>
      </c>
      <c r="F13111" s="51">
        <f t="shared" si="613"/>
        <v>0.91666666666666663</v>
      </c>
      <c r="G13111" s="33">
        <f t="shared" si="614"/>
        <v>45701.916666666664</v>
      </c>
    </row>
    <row r="13112" spans="1:7" x14ac:dyDescent="0.45">
      <c r="A13112">
        <v>0</v>
      </c>
      <c r="B13112">
        <v>0</v>
      </c>
      <c r="C13112" t="s">
        <v>13543</v>
      </c>
      <c r="D13112" t="s">
        <v>13544</v>
      </c>
      <c r="E13112" s="32">
        <f t="shared" si="612"/>
        <v>45701</v>
      </c>
      <c r="F13112" s="51">
        <f t="shared" si="613"/>
        <v>0.9375</v>
      </c>
      <c r="G13112" s="33">
        <f t="shared" si="614"/>
        <v>45701.9375</v>
      </c>
    </row>
    <row r="13113" spans="1:7" x14ac:dyDescent="0.45">
      <c r="A13113">
        <v>0</v>
      </c>
      <c r="B13113">
        <v>0</v>
      </c>
      <c r="C13113" t="s">
        <v>13544</v>
      </c>
      <c r="D13113" t="s">
        <v>13545</v>
      </c>
      <c r="E13113" s="32">
        <f t="shared" si="612"/>
        <v>45701</v>
      </c>
      <c r="F13113" s="51">
        <f t="shared" si="613"/>
        <v>0.95833333333333337</v>
      </c>
      <c r="G13113" s="33">
        <f t="shared" si="614"/>
        <v>45701.958333333336</v>
      </c>
    </row>
    <row r="13114" spans="1:7" x14ac:dyDescent="0.45">
      <c r="A13114">
        <v>0</v>
      </c>
      <c r="B13114">
        <v>0</v>
      </c>
      <c r="C13114" t="s">
        <v>13545</v>
      </c>
      <c r="D13114" t="s">
        <v>13546</v>
      </c>
      <c r="E13114" s="32">
        <f t="shared" si="612"/>
        <v>45701</v>
      </c>
      <c r="F13114" s="51">
        <f t="shared" si="613"/>
        <v>0.97916666666666663</v>
      </c>
      <c r="G13114" s="33">
        <f t="shared" si="614"/>
        <v>45701.979166666664</v>
      </c>
    </row>
    <row r="13115" spans="1:7" x14ac:dyDescent="0.45">
      <c r="A13115">
        <v>0</v>
      </c>
      <c r="B13115">
        <v>0</v>
      </c>
      <c r="C13115" t="s">
        <v>13546</v>
      </c>
      <c r="D13115" t="s">
        <v>13547</v>
      </c>
      <c r="E13115" s="32">
        <f t="shared" si="612"/>
        <v>45702</v>
      </c>
      <c r="F13115" s="51">
        <f t="shared" si="613"/>
        <v>0</v>
      </c>
      <c r="G13115" s="33">
        <f t="shared" si="614"/>
        <v>45702</v>
      </c>
    </row>
    <row r="13116" spans="1:7" x14ac:dyDescent="0.45">
      <c r="A13116">
        <v>0</v>
      </c>
      <c r="B13116">
        <v>0</v>
      </c>
      <c r="C13116" t="s">
        <v>13547</v>
      </c>
      <c r="D13116" t="s">
        <v>13548</v>
      </c>
      <c r="E13116" s="32">
        <f t="shared" si="612"/>
        <v>45702</v>
      </c>
      <c r="F13116" s="51">
        <f t="shared" si="613"/>
        <v>2.0833333333333332E-2</v>
      </c>
      <c r="G13116" s="33">
        <f t="shared" si="614"/>
        <v>45702.020833333336</v>
      </c>
    </row>
    <row r="13117" spans="1:7" x14ac:dyDescent="0.45">
      <c r="A13117">
        <v>0</v>
      </c>
      <c r="B13117">
        <v>0</v>
      </c>
      <c r="C13117" t="s">
        <v>13548</v>
      </c>
      <c r="D13117" t="s">
        <v>13549</v>
      </c>
      <c r="E13117" s="32">
        <f t="shared" si="612"/>
        <v>45702</v>
      </c>
      <c r="F13117" s="51">
        <f t="shared" si="613"/>
        <v>4.1666666666666664E-2</v>
      </c>
      <c r="G13117" s="33">
        <f t="shared" si="614"/>
        <v>45702.041666666664</v>
      </c>
    </row>
    <row r="13118" spans="1:7" x14ac:dyDescent="0.45">
      <c r="A13118">
        <v>0</v>
      </c>
      <c r="B13118">
        <v>0</v>
      </c>
      <c r="C13118" t="s">
        <v>13549</v>
      </c>
      <c r="D13118" t="s">
        <v>13550</v>
      </c>
      <c r="E13118" s="32">
        <f t="shared" si="612"/>
        <v>45702</v>
      </c>
      <c r="F13118" s="51">
        <f t="shared" si="613"/>
        <v>6.25E-2</v>
      </c>
      <c r="G13118" s="33">
        <f t="shared" si="614"/>
        <v>45702.0625</v>
      </c>
    </row>
    <row r="13119" spans="1:7" x14ac:dyDescent="0.45">
      <c r="A13119">
        <v>0</v>
      </c>
      <c r="B13119">
        <v>0</v>
      </c>
      <c r="C13119" t="s">
        <v>13550</v>
      </c>
      <c r="D13119" t="s">
        <v>13551</v>
      </c>
      <c r="E13119" s="32">
        <f t="shared" si="612"/>
        <v>45702</v>
      </c>
      <c r="F13119" s="51">
        <f t="shared" si="613"/>
        <v>8.3333333333333329E-2</v>
      </c>
      <c r="G13119" s="33">
        <f t="shared" si="614"/>
        <v>45702.083333333336</v>
      </c>
    </row>
    <row r="13120" spans="1:7" x14ac:dyDescent="0.45">
      <c r="A13120">
        <v>0</v>
      </c>
      <c r="B13120">
        <v>0</v>
      </c>
      <c r="C13120" t="s">
        <v>13551</v>
      </c>
      <c r="D13120" t="s">
        <v>13552</v>
      </c>
      <c r="E13120" s="32">
        <f t="shared" si="612"/>
        <v>45702</v>
      </c>
      <c r="F13120" s="51">
        <f t="shared" si="613"/>
        <v>0.10416666666666667</v>
      </c>
      <c r="G13120" s="33">
        <f t="shared" si="614"/>
        <v>45702.104166666664</v>
      </c>
    </row>
    <row r="13121" spans="1:7" x14ac:dyDescent="0.45">
      <c r="A13121">
        <v>0</v>
      </c>
      <c r="B13121">
        <v>0</v>
      </c>
      <c r="C13121" t="s">
        <v>13552</v>
      </c>
      <c r="D13121" t="s">
        <v>13553</v>
      </c>
      <c r="E13121" s="32">
        <f t="shared" si="612"/>
        <v>45702</v>
      </c>
      <c r="F13121" s="51">
        <f t="shared" si="613"/>
        <v>0.125</v>
      </c>
      <c r="G13121" s="33">
        <f t="shared" si="614"/>
        <v>45702.125</v>
      </c>
    </row>
    <row r="13122" spans="1:7" x14ac:dyDescent="0.45">
      <c r="A13122">
        <v>0</v>
      </c>
      <c r="B13122">
        <v>0</v>
      </c>
      <c r="C13122" t="s">
        <v>13553</v>
      </c>
      <c r="D13122" t="s">
        <v>13554</v>
      </c>
      <c r="E13122" s="32">
        <f t="shared" si="612"/>
        <v>45702</v>
      </c>
      <c r="F13122" s="51">
        <f t="shared" si="613"/>
        <v>0.14583333333333334</v>
      </c>
      <c r="G13122" s="33">
        <f t="shared" si="614"/>
        <v>45702.145833333336</v>
      </c>
    </row>
    <row r="13123" spans="1:7" x14ac:dyDescent="0.45">
      <c r="A13123">
        <v>0</v>
      </c>
      <c r="B13123">
        <v>0</v>
      </c>
      <c r="C13123" t="s">
        <v>13554</v>
      </c>
      <c r="D13123" t="s">
        <v>13555</v>
      </c>
      <c r="E13123" s="32">
        <f t="shared" si="612"/>
        <v>45702</v>
      </c>
      <c r="F13123" s="51">
        <f t="shared" si="613"/>
        <v>0.16666666666666666</v>
      </c>
      <c r="G13123" s="33">
        <f t="shared" si="614"/>
        <v>45702.166666666664</v>
      </c>
    </row>
    <row r="13124" spans="1:7" x14ac:dyDescent="0.45">
      <c r="A13124">
        <v>0.92010000000000003</v>
      </c>
      <c r="B13124">
        <v>5.49</v>
      </c>
      <c r="C13124" t="s">
        <v>13555</v>
      </c>
      <c r="D13124" t="s">
        <v>13556</v>
      </c>
      <c r="E13124" s="32">
        <f t="shared" ref="E13124:E13169" si="615">DATE(MID(C13124,2,4),MID(C13124,7,2),MID(C13124,10,2))</f>
        <v>45702</v>
      </c>
      <c r="F13124" s="51">
        <f t="shared" ref="F13124:F13169" si="616">TIME(MID(C13124,13,2),MID(C13124,16,2),0)</f>
        <v>0.1875</v>
      </c>
      <c r="G13124" s="33">
        <f t="shared" ref="G13124:G13169" si="617">E13124+F13124</f>
        <v>45702.1875</v>
      </c>
    </row>
    <row r="13125" spans="1:7" x14ac:dyDescent="0.45">
      <c r="A13125">
        <v>0.99860000000000004</v>
      </c>
      <c r="B13125">
        <v>5.96</v>
      </c>
      <c r="C13125" t="s">
        <v>13556</v>
      </c>
      <c r="D13125" t="s">
        <v>13557</v>
      </c>
      <c r="E13125" s="32">
        <f t="shared" si="615"/>
        <v>45702</v>
      </c>
      <c r="F13125" s="51">
        <f t="shared" si="616"/>
        <v>0.20833333333333334</v>
      </c>
      <c r="G13125" s="33">
        <f t="shared" si="617"/>
        <v>45702.208333333336</v>
      </c>
    </row>
    <row r="13126" spans="1:7" x14ac:dyDescent="0.45">
      <c r="A13126">
        <v>0.30299999999999999</v>
      </c>
      <c r="B13126">
        <v>1.81</v>
      </c>
      <c r="C13126" t="s">
        <v>13557</v>
      </c>
      <c r="D13126" t="s">
        <v>13558</v>
      </c>
      <c r="E13126" s="32">
        <f t="shared" si="615"/>
        <v>45702</v>
      </c>
      <c r="F13126" s="51">
        <f t="shared" si="616"/>
        <v>0.22916666666666666</v>
      </c>
      <c r="G13126" s="33">
        <f t="shared" si="617"/>
        <v>45702.229166666664</v>
      </c>
    </row>
    <row r="13127" spans="1:7" x14ac:dyDescent="0.45">
      <c r="A13127">
        <v>0.66200000000000003</v>
      </c>
      <c r="B13127">
        <v>3.95</v>
      </c>
      <c r="C13127" t="s">
        <v>13558</v>
      </c>
      <c r="D13127" t="s">
        <v>13559</v>
      </c>
      <c r="E13127" s="32">
        <f t="shared" si="615"/>
        <v>45702</v>
      </c>
      <c r="F13127" s="51">
        <f t="shared" si="616"/>
        <v>0.25</v>
      </c>
      <c r="G13127" s="33">
        <f t="shared" si="617"/>
        <v>45702.25</v>
      </c>
    </row>
    <row r="13128" spans="1:7" x14ac:dyDescent="0.45">
      <c r="A13128">
        <v>0.63959999999999995</v>
      </c>
      <c r="B13128">
        <v>3.82</v>
      </c>
      <c r="C13128" t="s">
        <v>13559</v>
      </c>
      <c r="D13128" t="s">
        <v>13560</v>
      </c>
      <c r="E13128" s="32">
        <f t="shared" si="615"/>
        <v>45702</v>
      </c>
      <c r="F13128" s="51">
        <f t="shared" si="616"/>
        <v>0.27083333333333331</v>
      </c>
      <c r="G13128" s="33">
        <f t="shared" si="617"/>
        <v>45702.270833333336</v>
      </c>
    </row>
    <row r="13129" spans="1:7" x14ac:dyDescent="0.45">
      <c r="A13129">
        <v>1.0210999999999999</v>
      </c>
      <c r="B13129">
        <v>6.09</v>
      </c>
      <c r="C13129" t="s">
        <v>13560</v>
      </c>
      <c r="D13129" t="s">
        <v>13561</v>
      </c>
      <c r="E13129" s="32">
        <f t="shared" si="615"/>
        <v>45702</v>
      </c>
      <c r="F13129" s="51">
        <f t="shared" si="616"/>
        <v>0.29166666666666669</v>
      </c>
      <c r="G13129" s="33">
        <f t="shared" si="617"/>
        <v>45702.291666666664</v>
      </c>
    </row>
    <row r="13130" spans="1:7" x14ac:dyDescent="0.45">
      <c r="A13130">
        <v>0.75180000000000002</v>
      </c>
      <c r="B13130">
        <v>4.49</v>
      </c>
      <c r="C13130" t="s">
        <v>13561</v>
      </c>
      <c r="D13130" t="s">
        <v>13562</v>
      </c>
      <c r="E13130" s="32">
        <f t="shared" si="615"/>
        <v>45702</v>
      </c>
      <c r="F13130" s="51">
        <f t="shared" si="616"/>
        <v>0.3125</v>
      </c>
      <c r="G13130" s="33">
        <f t="shared" si="617"/>
        <v>45702.3125</v>
      </c>
    </row>
    <row r="13131" spans="1:7" x14ac:dyDescent="0.45">
      <c r="A13131">
        <v>2.9510000000000001</v>
      </c>
      <c r="B13131">
        <v>17.61</v>
      </c>
      <c r="C13131" t="s">
        <v>13562</v>
      </c>
      <c r="D13131" t="s">
        <v>13563</v>
      </c>
      <c r="E13131" s="32">
        <f t="shared" si="615"/>
        <v>45702</v>
      </c>
      <c r="F13131" s="51">
        <f t="shared" si="616"/>
        <v>0.33333333333333331</v>
      </c>
      <c r="G13131" s="33">
        <f t="shared" si="617"/>
        <v>45702.333333333336</v>
      </c>
    </row>
    <row r="13132" spans="1:7" x14ac:dyDescent="0.45">
      <c r="A13132">
        <v>0.71809999999999996</v>
      </c>
      <c r="B13132">
        <v>4.28</v>
      </c>
      <c r="C13132" t="s">
        <v>13563</v>
      </c>
      <c r="D13132" t="s">
        <v>13564</v>
      </c>
      <c r="E13132" s="32">
        <f t="shared" si="615"/>
        <v>45702</v>
      </c>
      <c r="F13132" s="51">
        <f t="shared" si="616"/>
        <v>0.35416666666666669</v>
      </c>
      <c r="G13132" s="33">
        <f t="shared" si="617"/>
        <v>45702.354166666664</v>
      </c>
    </row>
    <row r="13133" spans="1:7" x14ac:dyDescent="0.45">
      <c r="A13133">
        <v>0.99860000000000004</v>
      </c>
      <c r="B13133">
        <v>5.96</v>
      </c>
      <c r="C13133" t="s">
        <v>13564</v>
      </c>
      <c r="D13133" t="s">
        <v>13565</v>
      </c>
      <c r="E13133" s="32">
        <f t="shared" si="615"/>
        <v>45702</v>
      </c>
      <c r="F13133" s="51">
        <f t="shared" si="616"/>
        <v>0.375</v>
      </c>
      <c r="G13133" s="33">
        <f t="shared" si="617"/>
        <v>45702.375</v>
      </c>
    </row>
    <row r="13134" spans="1:7" x14ac:dyDescent="0.45">
      <c r="A13134">
        <v>0.88639999999999997</v>
      </c>
      <c r="B13134">
        <v>5.29</v>
      </c>
      <c r="C13134" t="s">
        <v>13565</v>
      </c>
      <c r="D13134" t="s">
        <v>13566</v>
      </c>
      <c r="E13134" s="32">
        <f t="shared" si="615"/>
        <v>45702</v>
      </c>
      <c r="F13134" s="51">
        <f t="shared" si="616"/>
        <v>0.39583333333333331</v>
      </c>
      <c r="G13134" s="33">
        <f t="shared" si="617"/>
        <v>45702.395833333336</v>
      </c>
    </row>
    <row r="13135" spans="1:7" x14ac:dyDescent="0.45">
      <c r="A13135">
        <v>0.80789999999999995</v>
      </c>
      <c r="B13135">
        <v>4.82</v>
      </c>
      <c r="C13135" t="s">
        <v>13566</v>
      </c>
      <c r="D13135" t="s">
        <v>13567</v>
      </c>
      <c r="E13135" s="32">
        <f t="shared" si="615"/>
        <v>45702</v>
      </c>
      <c r="F13135" s="51">
        <f t="shared" si="616"/>
        <v>0.41666666666666669</v>
      </c>
      <c r="G13135" s="33">
        <f t="shared" si="617"/>
        <v>45702.416666666664</v>
      </c>
    </row>
    <row r="13136" spans="1:7" x14ac:dyDescent="0.45">
      <c r="A13136">
        <v>1.0884</v>
      </c>
      <c r="B13136">
        <v>6.49</v>
      </c>
      <c r="C13136" t="s">
        <v>13567</v>
      </c>
      <c r="D13136" t="s">
        <v>13568</v>
      </c>
      <c r="E13136" s="32">
        <f t="shared" si="615"/>
        <v>45702</v>
      </c>
      <c r="F13136" s="51">
        <f t="shared" si="616"/>
        <v>0.4375</v>
      </c>
      <c r="G13136" s="33">
        <f t="shared" si="617"/>
        <v>45702.4375</v>
      </c>
    </row>
    <row r="13137" spans="1:7" x14ac:dyDescent="0.45">
      <c r="A13137">
        <v>0.74060000000000004</v>
      </c>
      <c r="B13137">
        <v>4.42</v>
      </c>
      <c r="C13137" t="s">
        <v>13568</v>
      </c>
      <c r="D13137" t="s">
        <v>13569</v>
      </c>
      <c r="E13137" s="32">
        <f t="shared" si="615"/>
        <v>45702</v>
      </c>
      <c r="F13137" s="51">
        <f t="shared" si="616"/>
        <v>0.45833333333333331</v>
      </c>
      <c r="G13137" s="33">
        <f t="shared" si="617"/>
        <v>45702.458333333336</v>
      </c>
    </row>
    <row r="13138" spans="1:7" x14ac:dyDescent="0.45">
      <c r="A13138">
        <v>0.81910000000000005</v>
      </c>
      <c r="B13138">
        <v>4.8899999999999997</v>
      </c>
      <c r="C13138" t="s">
        <v>13569</v>
      </c>
      <c r="D13138" t="s">
        <v>13570</v>
      </c>
      <c r="E13138" s="32">
        <f t="shared" si="615"/>
        <v>45702</v>
      </c>
      <c r="F13138" s="51">
        <f t="shared" si="616"/>
        <v>0.47916666666666669</v>
      </c>
      <c r="G13138" s="33">
        <f t="shared" si="617"/>
        <v>45702.479166666664</v>
      </c>
    </row>
    <row r="13139" spans="1:7" x14ac:dyDescent="0.45">
      <c r="A13139">
        <v>0.80789999999999995</v>
      </c>
      <c r="B13139">
        <v>4.82</v>
      </c>
      <c r="C13139" t="s">
        <v>13570</v>
      </c>
      <c r="D13139" t="s">
        <v>13571</v>
      </c>
      <c r="E13139" s="32">
        <f t="shared" si="615"/>
        <v>45702</v>
      </c>
      <c r="F13139" s="51">
        <f t="shared" si="616"/>
        <v>0.5</v>
      </c>
      <c r="G13139" s="33">
        <f t="shared" si="617"/>
        <v>45702.5</v>
      </c>
    </row>
    <row r="13140" spans="1:7" x14ac:dyDescent="0.45">
      <c r="A13140">
        <v>0.26929999999999998</v>
      </c>
      <c r="B13140">
        <v>1.61</v>
      </c>
      <c r="C13140" t="s">
        <v>13571</v>
      </c>
      <c r="D13140" t="s">
        <v>13572</v>
      </c>
      <c r="E13140" s="32">
        <f t="shared" si="615"/>
        <v>45702</v>
      </c>
      <c r="F13140" s="51">
        <f t="shared" si="616"/>
        <v>0.52083333333333337</v>
      </c>
      <c r="G13140" s="33">
        <f t="shared" si="617"/>
        <v>45702.520833333336</v>
      </c>
    </row>
    <row r="13141" spans="1:7" x14ac:dyDescent="0.45">
      <c r="A13141">
        <v>1.2904</v>
      </c>
      <c r="B13141">
        <v>7.7</v>
      </c>
      <c r="C13141" t="s">
        <v>13572</v>
      </c>
      <c r="D13141" t="s">
        <v>13573</v>
      </c>
      <c r="E13141" s="32">
        <f t="shared" si="615"/>
        <v>45702</v>
      </c>
      <c r="F13141" s="51">
        <f t="shared" si="616"/>
        <v>0.54166666666666663</v>
      </c>
      <c r="G13141" s="33">
        <f t="shared" si="617"/>
        <v>45702.541666666664</v>
      </c>
    </row>
    <row r="13142" spans="1:7" x14ac:dyDescent="0.45">
      <c r="A13142">
        <v>0.3478</v>
      </c>
      <c r="B13142">
        <v>2.0699999999999998</v>
      </c>
      <c r="C13142" t="s">
        <v>13573</v>
      </c>
      <c r="D13142" t="s">
        <v>13574</v>
      </c>
      <c r="E13142" s="32">
        <f t="shared" si="615"/>
        <v>45702</v>
      </c>
      <c r="F13142" s="51">
        <f t="shared" si="616"/>
        <v>0.5625</v>
      </c>
      <c r="G13142" s="33">
        <f t="shared" si="617"/>
        <v>45702.5625</v>
      </c>
    </row>
    <row r="13143" spans="1:7" x14ac:dyDescent="0.45">
      <c r="A13143">
        <v>3.2427999999999999</v>
      </c>
      <c r="B13143">
        <v>19.350000000000001</v>
      </c>
      <c r="C13143" t="s">
        <v>13574</v>
      </c>
      <c r="D13143" t="s">
        <v>13575</v>
      </c>
      <c r="E13143" s="32">
        <f t="shared" si="615"/>
        <v>45702</v>
      </c>
      <c r="F13143" s="51">
        <f t="shared" si="616"/>
        <v>0.58333333333333337</v>
      </c>
      <c r="G13143" s="33">
        <f t="shared" si="617"/>
        <v>45702.583333333336</v>
      </c>
    </row>
    <row r="13144" spans="1:7" x14ac:dyDescent="0.45">
      <c r="A13144">
        <v>1.5932999999999999</v>
      </c>
      <c r="B13144">
        <v>9.51</v>
      </c>
      <c r="C13144" t="s">
        <v>13575</v>
      </c>
      <c r="D13144" t="s">
        <v>13576</v>
      </c>
      <c r="E13144" s="32">
        <f t="shared" si="615"/>
        <v>45702</v>
      </c>
      <c r="F13144" s="51">
        <f t="shared" si="616"/>
        <v>0.60416666666666663</v>
      </c>
      <c r="G13144" s="33">
        <f t="shared" si="617"/>
        <v>45702.604166666664</v>
      </c>
    </row>
    <row r="13145" spans="1:7" x14ac:dyDescent="0.45">
      <c r="A13145">
        <v>1.0099</v>
      </c>
      <c r="B13145">
        <v>6.02</v>
      </c>
      <c r="C13145" t="s">
        <v>13576</v>
      </c>
      <c r="D13145" t="s">
        <v>13577</v>
      </c>
      <c r="E13145" s="32">
        <f t="shared" si="615"/>
        <v>45702</v>
      </c>
      <c r="F13145" s="51">
        <f t="shared" si="616"/>
        <v>0.625</v>
      </c>
      <c r="G13145" s="33">
        <f t="shared" si="617"/>
        <v>45702.625</v>
      </c>
    </row>
    <row r="13146" spans="1:7" x14ac:dyDescent="0.45">
      <c r="A13146">
        <v>1.7616000000000001</v>
      </c>
      <c r="B13146">
        <v>10.51</v>
      </c>
      <c r="C13146" t="s">
        <v>13577</v>
      </c>
      <c r="D13146" t="s">
        <v>13578</v>
      </c>
      <c r="E13146" s="32">
        <f t="shared" si="615"/>
        <v>45702</v>
      </c>
      <c r="F13146" s="51">
        <f t="shared" si="616"/>
        <v>0.64583333333333337</v>
      </c>
      <c r="G13146" s="33">
        <f t="shared" si="617"/>
        <v>45702.645833333336</v>
      </c>
    </row>
    <row r="13147" spans="1:7" x14ac:dyDescent="0.45">
      <c r="A13147">
        <v>2.0308999999999999</v>
      </c>
      <c r="B13147">
        <v>12.12</v>
      </c>
      <c r="C13147" t="s">
        <v>13578</v>
      </c>
      <c r="D13147" t="s">
        <v>13579</v>
      </c>
      <c r="E13147" s="32">
        <f t="shared" si="615"/>
        <v>45702</v>
      </c>
      <c r="F13147" s="51">
        <f t="shared" si="616"/>
        <v>0.66666666666666663</v>
      </c>
      <c r="G13147" s="33">
        <f t="shared" si="617"/>
        <v>45702.666666666664</v>
      </c>
    </row>
    <row r="13148" spans="1:7" x14ac:dyDescent="0.45">
      <c r="A13148">
        <v>3.0632000000000001</v>
      </c>
      <c r="B13148">
        <v>18.27</v>
      </c>
      <c r="C13148" t="s">
        <v>13579</v>
      </c>
      <c r="D13148" t="s">
        <v>13580</v>
      </c>
      <c r="E13148" s="32">
        <f t="shared" si="615"/>
        <v>45702</v>
      </c>
      <c r="F13148" s="51">
        <f t="shared" si="616"/>
        <v>0.6875</v>
      </c>
      <c r="G13148" s="33">
        <f t="shared" si="617"/>
        <v>45702.6875</v>
      </c>
    </row>
    <row r="13149" spans="1:7" x14ac:dyDescent="0.45">
      <c r="A13149">
        <v>3.0070999999999999</v>
      </c>
      <c r="B13149">
        <v>17.940000000000001</v>
      </c>
      <c r="C13149" t="s">
        <v>13580</v>
      </c>
      <c r="D13149" t="s">
        <v>13581</v>
      </c>
      <c r="E13149" s="32">
        <f t="shared" si="615"/>
        <v>45702</v>
      </c>
      <c r="F13149" s="51">
        <f t="shared" si="616"/>
        <v>0.70833333333333337</v>
      </c>
      <c r="G13149" s="33">
        <f t="shared" si="617"/>
        <v>45702.708333333336</v>
      </c>
    </row>
    <row r="13150" spans="1:7" x14ac:dyDescent="0.45">
      <c r="A13150">
        <v>3.0407999999999999</v>
      </c>
      <c r="B13150">
        <v>18.14</v>
      </c>
      <c r="C13150" t="s">
        <v>13581</v>
      </c>
      <c r="D13150" t="s">
        <v>13582</v>
      </c>
      <c r="E13150" s="32">
        <f t="shared" si="615"/>
        <v>45702</v>
      </c>
      <c r="F13150" s="51">
        <f t="shared" si="616"/>
        <v>0.72916666666666663</v>
      </c>
      <c r="G13150" s="33">
        <f t="shared" si="617"/>
        <v>45702.729166666664</v>
      </c>
    </row>
    <row r="13151" spans="1:7" x14ac:dyDescent="0.45">
      <c r="A13151">
        <v>1.2791999999999999</v>
      </c>
      <c r="B13151">
        <v>7.63</v>
      </c>
      <c r="C13151" t="s">
        <v>13582</v>
      </c>
      <c r="D13151" t="s">
        <v>13583</v>
      </c>
      <c r="E13151" s="32">
        <f t="shared" si="615"/>
        <v>45702</v>
      </c>
      <c r="F13151" s="51">
        <f t="shared" si="616"/>
        <v>0.75</v>
      </c>
      <c r="G13151" s="33">
        <f t="shared" si="617"/>
        <v>45702.75</v>
      </c>
    </row>
    <row r="13152" spans="1:7" x14ac:dyDescent="0.45">
      <c r="A13152">
        <v>1.1781999999999999</v>
      </c>
      <c r="B13152">
        <v>7.03</v>
      </c>
      <c r="C13152" t="s">
        <v>13583</v>
      </c>
      <c r="D13152" t="s">
        <v>13584</v>
      </c>
      <c r="E13152" s="32">
        <f t="shared" si="615"/>
        <v>45702</v>
      </c>
      <c r="F13152" s="51">
        <f t="shared" si="616"/>
        <v>0.77083333333333337</v>
      </c>
      <c r="G13152" s="33">
        <f t="shared" si="617"/>
        <v>45702.770833333336</v>
      </c>
    </row>
    <row r="13153" spans="1:7" x14ac:dyDescent="0.45">
      <c r="A13153">
        <v>1.0771999999999999</v>
      </c>
      <c r="B13153">
        <v>6.43</v>
      </c>
      <c r="C13153" t="s">
        <v>13584</v>
      </c>
      <c r="D13153" t="s">
        <v>13585</v>
      </c>
      <c r="E13153" s="32">
        <f t="shared" si="615"/>
        <v>45702</v>
      </c>
      <c r="F13153" s="51">
        <f t="shared" si="616"/>
        <v>0.79166666666666663</v>
      </c>
      <c r="G13153" s="33">
        <f t="shared" si="617"/>
        <v>45702.791666666664</v>
      </c>
    </row>
    <row r="13154" spans="1:7" x14ac:dyDescent="0.45">
      <c r="A13154">
        <v>1.1894</v>
      </c>
      <c r="B13154">
        <v>7.1</v>
      </c>
      <c r="C13154" t="s">
        <v>13585</v>
      </c>
      <c r="D13154" t="s">
        <v>13586</v>
      </c>
      <c r="E13154" s="32">
        <f t="shared" si="615"/>
        <v>45702</v>
      </c>
      <c r="F13154" s="51">
        <f t="shared" si="616"/>
        <v>0.8125</v>
      </c>
      <c r="G13154" s="33">
        <f t="shared" si="617"/>
        <v>45702.8125</v>
      </c>
    </row>
    <row r="13155" spans="1:7" x14ac:dyDescent="0.45">
      <c r="A13155">
        <v>0.80789999999999995</v>
      </c>
      <c r="B13155">
        <v>4.82</v>
      </c>
      <c r="C13155" t="s">
        <v>13586</v>
      </c>
      <c r="D13155" t="s">
        <v>13587</v>
      </c>
      <c r="E13155" s="32">
        <f t="shared" si="615"/>
        <v>45702</v>
      </c>
      <c r="F13155" s="51">
        <f t="shared" si="616"/>
        <v>0.83333333333333337</v>
      </c>
      <c r="G13155" s="33">
        <f t="shared" si="617"/>
        <v>45702.833333333336</v>
      </c>
    </row>
    <row r="13156" spans="1:7" x14ac:dyDescent="0.45">
      <c r="A13156">
        <v>0.76300000000000001</v>
      </c>
      <c r="B13156">
        <v>4.55</v>
      </c>
      <c r="C13156" t="s">
        <v>13587</v>
      </c>
      <c r="D13156" t="s">
        <v>13588</v>
      </c>
      <c r="E13156" s="32">
        <f t="shared" si="615"/>
        <v>45702</v>
      </c>
      <c r="F13156" s="51">
        <f t="shared" si="616"/>
        <v>0.85416666666666663</v>
      </c>
      <c r="G13156" s="33">
        <f t="shared" si="617"/>
        <v>45702.854166666664</v>
      </c>
    </row>
    <row r="13157" spans="1:7" x14ac:dyDescent="0.45">
      <c r="A13157">
        <v>0.9425</v>
      </c>
      <c r="B13157">
        <v>5.62</v>
      </c>
      <c r="C13157" t="s">
        <v>13588</v>
      </c>
      <c r="D13157" t="s">
        <v>13589</v>
      </c>
      <c r="E13157" s="32">
        <f t="shared" si="615"/>
        <v>45702</v>
      </c>
      <c r="F13157" s="51">
        <f t="shared" si="616"/>
        <v>0.875</v>
      </c>
      <c r="G13157" s="33">
        <f t="shared" si="617"/>
        <v>45702.875</v>
      </c>
    </row>
    <row r="13158" spans="1:7" x14ac:dyDescent="0.45">
      <c r="A13158">
        <v>0.52739999999999998</v>
      </c>
      <c r="B13158">
        <v>3.15</v>
      </c>
      <c r="C13158" t="s">
        <v>13589</v>
      </c>
      <c r="D13158" t="s">
        <v>13590</v>
      </c>
      <c r="E13158" s="32">
        <f t="shared" si="615"/>
        <v>45702</v>
      </c>
      <c r="F13158" s="51">
        <f t="shared" si="616"/>
        <v>0.89583333333333337</v>
      </c>
      <c r="G13158" s="33">
        <f t="shared" si="617"/>
        <v>45702.895833333336</v>
      </c>
    </row>
    <row r="13159" spans="1:7" x14ac:dyDescent="0.45">
      <c r="A13159">
        <v>0.4264</v>
      </c>
      <c r="B13159">
        <v>2.54</v>
      </c>
      <c r="C13159" t="s">
        <v>13590</v>
      </c>
      <c r="D13159" t="s">
        <v>13591</v>
      </c>
      <c r="E13159" s="32">
        <f t="shared" si="615"/>
        <v>45702</v>
      </c>
      <c r="F13159" s="51">
        <f t="shared" si="616"/>
        <v>0.91666666666666663</v>
      </c>
      <c r="G13159" s="33">
        <f t="shared" si="617"/>
        <v>45702.916666666664</v>
      </c>
    </row>
    <row r="13160" spans="1:7" x14ac:dyDescent="0.45">
      <c r="A13160">
        <v>2.24E-2</v>
      </c>
      <c r="B13160">
        <v>0.13</v>
      </c>
      <c r="C13160" t="s">
        <v>13591</v>
      </c>
      <c r="D13160" t="s">
        <v>13592</v>
      </c>
      <c r="E13160" s="32">
        <f t="shared" si="615"/>
        <v>45702</v>
      </c>
      <c r="F13160" s="51">
        <f t="shared" si="616"/>
        <v>0.9375</v>
      </c>
      <c r="G13160" s="33">
        <f t="shared" si="617"/>
        <v>45702.9375</v>
      </c>
    </row>
    <row r="13161" spans="1:7" x14ac:dyDescent="0.45">
      <c r="A13161">
        <v>0.33660000000000001</v>
      </c>
      <c r="B13161">
        <v>2.0099999999999998</v>
      </c>
      <c r="C13161" t="s">
        <v>13592</v>
      </c>
      <c r="D13161" t="s">
        <v>13593</v>
      </c>
      <c r="E13161" s="32">
        <f t="shared" si="615"/>
        <v>45702</v>
      </c>
      <c r="F13161" s="51">
        <f t="shared" si="616"/>
        <v>0.95833333333333337</v>
      </c>
      <c r="G13161" s="33">
        <f t="shared" si="617"/>
        <v>45702.958333333336</v>
      </c>
    </row>
    <row r="13162" spans="1:7" x14ac:dyDescent="0.45">
      <c r="A13162">
        <v>0</v>
      </c>
      <c r="B13162">
        <v>0</v>
      </c>
      <c r="C13162" t="s">
        <v>13593</v>
      </c>
      <c r="D13162" t="s">
        <v>13594</v>
      </c>
      <c r="E13162" s="32">
        <f t="shared" si="615"/>
        <v>45702</v>
      </c>
      <c r="F13162" s="51">
        <f t="shared" si="616"/>
        <v>0.97916666666666663</v>
      </c>
      <c r="G13162" s="33">
        <f t="shared" si="617"/>
        <v>45702.979166666664</v>
      </c>
    </row>
    <row r="13163" spans="1:7" x14ac:dyDescent="0.45">
      <c r="A13163">
        <v>0</v>
      </c>
      <c r="B13163">
        <v>0</v>
      </c>
      <c r="C13163" t="s">
        <v>13594</v>
      </c>
      <c r="D13163" t="s">
        <v>13595</v>
      </c>
      <c r="E13163" s="32">
        <f t="shared" si="615"/>
        <v>45703</v>
      </c>
      <c r="F13163" s="51">
        <f t="shared" si="616"/>
        <v>0</v>
      </c>
      <c r="G13163" s="33">
        <f t="shared" si="617"/>
        <v>45703</v>
      </c>
    </row>
    <row r="13164" spans="1:7" x14ac:dyDescent="0.45">
      <c r="A13164">
        <v>0</v>
      </c>
      <c r="B13164">
        <v>0</v>
      </c>
      <c r="C13164" t="s">
        <v>13595</v>
      </c>
      <c r="D13164" t="s">
        <v>13596</v>
      </c>
      <c r="E13164" s="32">
        <f t="shared" si="615"/>
        <v>45703</v>
      </c>
      <c r="F13164" s="51">
        <f t="shared" si="616"/>
        <v>2.0833333333333332E-2</v>
      </c>
      <c r="G13164" s="33">
        <f t="shared" si="617"/>
        <v>45703.020833333336</v>
      </c>
    </row>
    <row r="13165" spans="1:7" x14ac:dyDescent="0.45">
      <c r="A13165">
        <v>0</v>
      </c>
      <c r="B13165">
        <v>0</v>
      </c>
      <c r="C13165" t="s">
        <v>13596</v>
      </c>
      <c r="D13165" t="s">
        <v>13597</v>
      </c>
      <c r="E13165" s="32">
        <f t="shared" si="615"/>
        <v>45703</v>
      </c>
      <c r="F13165" s="51">
        <f t="shared" si="616"/>
        <v>4.1666666666666664E-2</v>
      </c>
      <c r="G13165" s="33">
        <f t="shared" si="617"/>
        <v>45703.041666666664</v>
      </c>
    </row>
    <row r="13166" spans="1:7" x14ac:dyDescent="0.45">
      <c r="A13166">
        <v>0</v>
      </c>
      <c r="B13166">
        <v>0</v>
      </c>
      <c r="C13166" t="s">
        <v>13597</v>
      </c>
      <c r="D13166" t="s">
        <v>13598</v>
      </c>
      <c r="E13166" s="32">
        <f t="shared" si="615"/>
        <v>45703</v>
      </c>
      <c r="F13166" s="51">
        <f t="shared" si="616"/>
        <v>6.25E-2</v>
      </c>
      <c r="G13166" s="33">
        <f t="shared" si="617"/>
        <v>45703.0625</v>
      </c>
    </row>
    <row r="13167" spans="1:7" x14ac:dyDescent="0.45">
      <c r="A13167">
        <v>0</v>
      </c>
      <c r="B13167">
        <v>0</v>
      </c>
      <c r="C13167" t="s">
        <v>13598</v>
      </c>
      <c r="D13167" t="s">
        <v>13599</v>
      </c>
      <c r="E13167" s="32">
        <f t="shared" si="615"/>
        <v>45703</v>
      </c>
      <c r="F13167" s="51">
        <f t="shared" si="616"/>
        <v>8.3333333333333329E-2</v>
      </c>
      <c r="G13167" s="33">
        <f t="shared" si="617"/>
        <v>45703.083333333336</v>
      </c>
    </row>
    <row r="13168" spans="1:7" x14ac:dyDescent="0.45">
      <c r="A13168">
        <v>0</v>
      </c>
      <c r="B13168">
        <v>0</v>
      </c>
      <c r="C13168" t="s">
        <v>13599</v>
      </c>
      <c r="D13168" t="s">
        <v>13600</v>
      </c>
      <c r="E13168" s="32">
        <f t="shared" si="615"/>
        <v>45703</v>
      </c>
      <c r="F13168" s="51">
        <f t="shared" si="616"/>
        <v>0.10416666666666667</v>
      </c>
      <c r="G13168" s="33">
        <f t="shared" si="617"/>
        <v>45703.104166666664</v>
      </c>
    </row>
    <row r="13169" spans="1:7" x14ac:dyDescent="0.45">
      <c r="A13169">
        <v>0</v>
      </c>
      <c r="B13169">
        <v>0</v>
      </c>
      <c r="C13169" t="s">
        <v>13600</v>
      </c>
      <c r="D13169" t="s">
        <v>13601</v>
      </c>
      <c r="E13169" s="32">
        <f t="shared" si="615"/>
        <v>45703</v>
      </c>
      <c r="F13169" s="51">
        <f t="shared" si="616"/>
        <v>0.125</v>
      </c>
      <c r="G13169" s="33">
        <f t="shared" si="617"/>
        <v>45703.125</v>
      </c>
    </row>
    <row r="13170" spans="1:7" x14ac:dyDescent="0.45">
      <c r="A13170">
        <v>0</v>
      </c>
      <c r="B13170">
        <v>0</v>
      </c>
      <c r="C13170" t="s">
        <v>13601</v>
      </c>
      <c r="D13170" t="s">
        <v>13602</v>
      </c>
      <c r="E13170" s="32">
        <f t="shared" ref="E13170:E13210" si="618">DATE(MID(C13170,2,4),MID(C13170,7,2),MID(C13170,10,2))</f>
        <v>45703</v>
      </c>
      <c r="F13170" s="51">
        <f t="shared" ref="F13170:F13210" si="619">TIME(MID(C13170,13,2),MID(C13170,16,2),0)</f>
        <v>0.14583333333333334</v>
      </c>
      <c r="G13170" s="33">
        <f t="shared" ref="G13170:G13210" si="620">E13170+F13170</f>
        <v>45703.145833333336</v>
      </c>
    </row>
    <row r="13171" spans="1:7" x14ac:dyDescent="0.45">
      <c r="A13171">
        <v>0</v>
      </c>
      <c r="B13171">
        <v>0</v>
      </c>
      <c r="C13171" t="s">
        <v>13602</v>
      </c>
      <c r="D13171" t="s">
        <v>13603</v>
      </c>
      <c r="E13171" s="32">
        <f t="shared" si="618"/>
        <v>45703</v>
      </c>
      <c r="F13171" s="51">
        <f t="shared" si="619"/>
        <v>0.16666666666666666</v>
      </c>
      <c r="G13171" s="33">
        <f t="shared" si="620"/>
        <v>45703.166666666664</v>
      </c>
    </row>
    <row r="13172" spans="1:7" x14ac:dyDescent="0.45">
      <c r="A13172">
        <v>0</v>
      </c>
      <c r="B13172">
        <v>0</v>
      </c>
      <c r="C13172" t="s">
        <v>13603</v>
      </c>
      <c r="D13172" t="s">
        <v>13604</v>
      </c>
      <c r="E13172" s="32">
        <f t="shared" si="618"/>
        <v>45703</v>
      </c>
      <c r="F13172" s="51">
        <f t="shared" si="619"/>
        <v>0.1875</v>
      </c>
      <c r="G13172" s="33">
        <f t="shared" si="620"/>
        <v>45703.1875</v>
      </c>
    </row>
    <row r="13173" spans="1:7" x14ac:dyDescent="0.45">
      <c r="A13173">
        <v>0</v>
      </c>
      <c r="B13173">
        <v>0</v>
      </c>
      <c r="C13173" t="s">
        <v>13604</v>
      </c>
      <c r="D13173" t="s">
        <v>13605</v>
      </c>
      <c r="E13173" s="32">
        <f t="shared" si="618"/>
        <v>45703</v>
      </c>
      <c r="F13173" s="51">
        <f t="shared" si="619"/>
        <v>0.20833333333333334</v>
      </c>
      <c r="G13173" s="33">
        <f t="shared" si="620"/>
        <v>45703.208333333336</v>
      </c>
    </row>
    <row r="13174" spans="1:7" x14ac:dyDescent="0.45">
      <c r="A13174">
        <v>0</v>
      </c>
      <c r="B13174">
        <v>0</v>
      </c>
      <c r="C13174" t="s">
        <v>13605</v>
      </c>
      <c r="D13174" t="s">
        <v>13606</v>
      </c>
      <c r="E13174" s="32">
        <f t="shared" si="618"/>
        <v>45703</v>
      </c>
      <c r="F13174" s="51">
        <f t="shared" si="619"/>
        <v>0.22916666666666666</v>
      </c>
      <c r="G13174" s="33">
        <f t="shared" si="620"/>
        <v>45703.229166666664</v>
      </c>
    </row>
    <row r="13175" spans="1:7" x14ac:dyDescent="0.45">
      <c r="A13175">
        <v>0</v>
      </c>
      <c r="B13175">
        <v>0</v>
      </c>
      <c r="C13175" t="s">
        <v>13606</v>
      </c>
      <c r="D13175" t="s">
        <v>13607</v>
      </c>
      <c r="E13175" s="32">
        <f t="shared" si="618"/>
        <v>45703</v>
      </c>
      <c r="F13175" s="51">
        <f t="shared" si="619"/>
        <v>0.25</v>
      </c>
      <c r="G13175" s="33">
        <f t="shared" si="620"/>
        <v>45703.25</v>
      </c>
    </row>
    <row r="13176" spans="1:7" x14ac:dyDescent="0.45">
      <c r="A13176">
        <v>0</v>
      </c>
      <c r="B13176">
        <v>0</v>
      </c>
      <c r="C13176" t="s">
        <v>13607</v>
      </c>
      <c r="D13176" t="s">
        <v>13608</v>
      </c>
      <c r="E13176" s="32">
        <f t="shared" si="618"/>
        <v>45703</v>
      </c>
      <c r="F13176" s="51">
        <f t="shared" si="619"/>
        <v>0.27083333333333331</v>
      </c>
      <c r="G13176" s="33">
        <f t="shared" si="620"/>
        <v>45703.270833333336</v>
      </c>
    </row>
    <row r="13177" spans="1:7" x14ac:dyDescent="0.45">
      <c r="A13177">
        <v>0</v>
      </c>
      <c r="B13177">
        <v>0</v>
      </c>
      <c r="C13177" t="s">
        <v>13608</v>
      </c>
      <c r="D13177" t="s">
        <v>13609</v>
      </c>
      <c r="E13177" s="32">
        <f t="shared" si="618"/>
        <v>45703</v>
      </c>
      <c r="F13177" s="51">
        <f t="shared" si="619"/>
        <v>0.29166666666666669</v>
      </c>
      <c r="G13177" s="33">
        <f t="shared" si="620"/>
        <v>45703.291666666664</v>
      </c>
    </row>
    <row r="13178" spans="1:7" x14ac:dyDescent="0.45">
      <c r="A13178">
        <v>1.12E-2</v>
      </c>
      <c r="B13178">
        <v>7.0000000000000007E-2</v>
      </c>
      <c r="C13178" t="s">
        <v>13609</v>
      </c>
      <c r="D13178" t="s">
        <v>13610</v>
      </c>
      <c r="E13178" s="32">
        <f t="shared" si="618"/>
        <v>45703</v>
      </c>
      <c r="F13178" s="51">
        <f t="shared" si="619"/>
        <v>0.3125</v>
      </c>
      <c r="G13178" s="33">
        <f t="shared" si="620"/>
        <v>45703.3125</v>
      </c>
    </row>
    <row r="13179" spans="1:7" x14ac:dyDescent="0.45">
      <c r="A13179">
        <v>0</v>
      </c>
      <c r="B13179">
        <v>0</v>
      </c>
      <c r="C13179" t="s">
        <v>13610</v>
      </c>
      <c r="D13179" t="s">
        <v>13611</v>
      </c>
      <c r="E13179" s="32">
        <f t="shared" si="618"/>
        <v>45703</v>
      </c>
      <c r="F13179" s="51">
        <f t="shared" si="619"/>
        <v>0.33333333333333331</v>
      </c>
      <c r="G13179" s="33">
        <f t="shared" si="620"/>
        <v>45703.333333333336</v>
      </c>
    </row>
    <row r="13180" spans="1:7" x14ac:dyDescent="0.45">
      <c r="A13180">
        <v>0</v>
      </c>
      <c r="B13180">
        <v>0</v>
      </c>
      <c r="C13180" t="s">
        <v>13611</v>
      </c>
      <c r="D13180" t="s">
        <v>13612</v>
      </c>
      <c r="E13180" s="32">
        <f t="shared" si="618"/>
        <v>45703</v>
      </c>
      <c r="F13180" s="51">
        <f t="shared" si="619"/>
        <v>0.35416666666666669</v>
      </c>
      <c r="G13180" s="33">
        <f t="shared" si="620"/>
        <v>45703.354166666664</v>
      </c>
    </row>
    <row r="13181" spans="1:7" x14ac:dyDescent="0.45">
      <c r="A13181">
        <v>0</v>
      </c>
      <c r="B13181">
        <v>0</v>
      </c>
      <c r="C13181" t="s">
        <v>13612</v>
      </c>
      <c r="D13181" t="s">
        <v>13613</v>
      </c>
      <c r="E13181" s="32">
        <f t="shared" si="618"/>
        <v>45703</v>
      </c>
      <c r="F13181" s="51">
        <f t="shared" si="619"/>
        <v>0.375</v>
      </c>
      <c r="G13181" s="33">
        <f t="shared" si="620"/>
        <v>45703.375</v>
      </c>
    </row>
    <row r="13182" spans="1:7" x14ac:dyDescent="0.45">
      <c r="A13182">
        <v>2.0196999999999998</v>
      </c>
      <c r="B13182">
        <v>12.05</v>
      </c>
      <c r="C13182" t="s">
        <v>13613</v>
      </c>
      <c r="D13182" t="s">
        <v>13614</v>
      </c>
      <c r="E13182" s="32">
        <f t="shared" si="618"/>
        <v>45703</v>
      </c>
      <c r="F13182" s="51">
        <f t="shared" si="619"/>
        <v>0.39583333333333331</v>
      </c>
      <c r="G13182" s="33">
        <f t="shared" si="620"/>
        <v>45703.395833333336</v>
      </c>
    </row>
    <row r="13183" spans="1:7" x14ac:dyDescent="0.45">
      <c r="A13183">
        <v>1.7504</v>
      </c>
      <c r="B13183">
        <v>10.44</v>
      </c>
      <c r="C13183" t="s">
        <v>13614</v>
      </c>
      <c r="D13183" t="s">
        <v>13615</v>
      </c>
      <c r="E13183" s="32">
        <f t="shared" si="618"/>
        <v>45703</v>
      </c>
      <c r="F13183" s="51">
        <f t="shared" si="619"/>
        <v>0.41666666666666669</v>
      </c>
      <c r="G13183" s="33">
        <f t="shared" si="620"/>
        <v>45703.416666666664</v>
      </c>
    </row>
    <row r="13184" spans="1:7" x14ac:dyDescent="0.45">
      <c r="A13184">
        <v>0.39269999999999999</v>
      </c>
      <c r="B13184">
        <v>2.34</v>
      </c>
      <c r="C13184" t="s">
        <v>13615</v>
      </c>
      <c r="D13184" t="s">
        <v>13616</v>
      </c>
      <c r="E13184" s="32">
        <f t="shared" si="618"/>
        <v>45703</v>
      </c>
      <c r="F13184" s="51">
        <f t="shared" si="619"/>
        <v>0.4375</v>
      </c>
      <c r="G13184" s="33">
        <f t="shared" si="620"/>
        <v>45703.4375</v>
      </c>
    </row>
    <row r="13185" spans="1:7" x14ac:dyDescent="0.45">
      <c r="A13185">
        <v>0.4713</v>
      </c>
      <c r="B13185">
        <v>2.81</v>
      </c>
      <c r="C13185" t="s">
        <v>13616</v>
      </c>
      <c r="D13185" t="s">
        <v>13617</v>
      </c>
      <c r="E13185" s="32">
        <f t="shared" si="618"/>
        <v>45703</v>
      </c>
      <c r="F13185" s="51">
        <f t="shared" si="619"/>
        <v>0.45833333333333331</v>
      </c>
      <c r="G13185" s="33">
        <f t="shared" si="620"/>
        <v>45703.458333333336</v>
      </c>
    </row>
    <row r="13186" spans="1:7" x14ac:dyDescent="0.45">
      <c r="A13186">
        <v>0.33660000000000001</v>
      </c>
      <c r="B13186">
        <v>2.0099999999999998</v>
      </c>
      <c r="C13186" t="s">
        <v>13617</v>
      </c>
      <c r="D13186" t="s">
        <v>13618</v>
      </c>
      <c r="E13186" s="32">
        <f t="shared" si="618"/>
        <v>45703</v>
      </c>
      <c r="F13186" s="51">
        <f t="shared" si="619"/>
        <v>0.47916666666666669</v>
      </c>
      <c r="G13186" s="33">
        <f t="shared" si="620"/>
        <v>45703.479166666664</v>
      </c>
    </row>
    <row r="13187" spans="1:7" x14ac:dyDescent="0.45">
      <c r="A13187">
        <v>3.0745</v>
      </c>
      <c r="B13187">
        <v>18.34</v>
      </c>
      <c r="C13187" t="s">
        <v>13618</v>
      </c>
      <c r="D13187" t="s">
        <v>13619</v>
      </c>
      <c r="E13187" s="32">
        <f t="shared" si="618"/>
        <v>45703</v>
      </c>
      <c r="F13187" s="51">
        <f t="shared" si="619"/>
        <v>0.5</v>
      </c>
      <c r="G13187" s="33">
        <f t="shared" si="620"/>
        <v>45703.5</v>
      </c>
    </row>
    <row r="13188" spans="1:7" x14ac:dyDescent="0.45">
      <c r="A13188">
        <v>1.0323</v>
      </c>
      <c r="B13188">
        <v>6.16</v>
      </c>
      <c r="C13188" t="s">
        <v>13619</v>
      </c>
      <c r="D13188" t="s">
        <v>13620</v>
      </c>
      <c r="E13188" s="32">
        <f t="shared" si="618"/>
        <v>45703</v>
      </c>
      <c r="F13188" s="51">
        <f t="shared" si="619"/>
        <v>0.52083333333333337</v>
      </c>
      <c r="G13188" s="33">
        <f t="shared" si="620"/>
        <v>45703.520833333336</v>
      </c>
    </row>
    <row r="13189" spans="1:7" x14ac:dyDescent="0.45">
      <c r="A13189">
        <v>1.4137999999999999</v>
      </c>
      <c r="B13189">
        <v>8.43</v>
      </c>
      <c r="C13189" t="s">
        <v>13620</v>
      </c>
      <c r="D13189" t="s">
        <v>13621</v>
      </c>
      <c r="E13189" s="32">
        <f t="shared" si="618"/>
        <v>45703</v>
      </c>
      <c r="F13189" s="51">
        <f t="shared" si="619"/>
        <v>0.54166666666666663</v>
      </c>
      <c r="G13189" s="33">
        <f t="shared" si="620"/>
        <v>45703.541666666664</v>
      </c>
    </row>
    <row r="13190" spans="1:7" x14ac:dyDescent="0.45">
      <c r="A13190">
        <v>1.1894</v>
      </c>
      <c r="B13190">
        <v>7.1</v>
      </c>
      <c r="C13190" t="s">
        <v>13621</v>
      </c>
      <c r="D13190" t="s">
        <v>13622</v>
      </c>
      <c r="E13190" s="32">
        <f t="shared" si="618"/>
        <v>45703</v>
      </c>
      <c r="F13190" s="51">
        <f t="shared" si="619"/>
        <v>0.5625</v>
      </c>
      <c r="G13190" s="33">
        <f t="shared" si="620"/>
        <v>45703.5625</v>
      </c>
    </row>
    <row r="13191" spans="1:7" x14ac:dyDescent="0.45">
      <c r="A13191">
        <v>0.63959999999999995</v>
      </c>
      <c r="B13191">
        <v>3.82</v>
      </c>
      <c r="C13191" t="s">
        <v>13622</v>
      </c>
      <c r="D13191" t="s">
        <v>13623</v>
      </c>
      <c r="E13191" s="32">
        <f t="shared" si="618"/>
        <v>45703</v>
      </c>
      <c r="F13191" s="51">
        <f t="shared" si="619"/>
        <v>0.58333333333333337</v>
      </c>
      <c r="G13191" s="33">
        <f t="shared" si="620"/>
        <v>45703.583333333336</v>
      </c>
    </row>
    <row r="13192" spans="1:7" x14ac:dyDescent="0.45">
      <c r="A13192">
        <v>0.59470000000000001</v>
      </c>
      <c r="B13192">
        <v>3.55</v>
      </c>
      <c r="C13192" t="s">
        <v>13623</v>
      </c>
      <c r="D13192" t="s">
        <v>13624</v>
      </c>
      <c r="E13192" s="32">
        <f t="shared" si="618"/>
        <v>45703</v>
      </c>
      <c r="F13192" s="51">
        <f t="shared" si="619"/>
        <v>0.60416666666666663</v>
      </c>
      <c r="G13192" s="33">
        <f t="shared" si="620"/>
        <v>45703.604166666664</v>
      </c>
    </row>
    <row r="13193" spans="1:7" x14ac:dyDescent="0.45">
      <c r="A13193">
        <v>1.1781999999999999</v>
      </c>
      <c r="B13193">
        <v>7.03</v>
      </c>
      <c r="C13193" t="s">
        <v>13624</v>
      </c>
      <c r="D13193" t="s">
        <v>13625</v>
      </c>
      <c r="E13193" s="32">
        <f t="shared" si="618"/>
        <v>45703</v>
      </c>
      <c r="F13193" s="51">
        <f t="shared" si="619"/>
        <v>0.625</v>
      </c>
      <c r="G13193" s="33">
        <f t="shared" si="620"/>
        <v>45703.625</v>
      </c>
    </row>
    <row r="13194" spans="1:7" x14ac:dyDescent="0.45">
      <c r="A13194">
        <v>0.67320000000000002</v>
      </c>
      <c r="B13194">
        <v>4.0199999999999996</v>
      </c>
      <c r="C13194" t="s">
        <v>13625</v>
      </c>
      <c r="D13194" t="s">
        <v>13626</v>
      </c>
      <c r="E13194" s="32">
        <f t="shared" si="618"/>
        <v>45703</v>
      </c>
      <c r="F13194" s="51">
        <f t="shared" si="619"/>
        <v>0.64583333333333337</v>
      </c>
      <c r="G13194" s="33">
        <f t="shared" si="620"/>
        <v>45703.645833333336</v>
      </c>
    </row>
    <row r="13195" spans="1:7" x14ac:dyDescent="0.45">
      <c r="A13195">
        <v>0.6845</v>
      </c>
      <c r="B13195">
        <v>4.08</v>
      </c>
      <c r="C13195" t="s">
        <v>13626</v>
      </c>
      <c r="D13195" t="s">
        <v>13627</v>
      </c>
      <c r="E13195" s="32">
        <f t="shared" si="618"/>
        <v>45703</v>
      </c>
      <c r="F13195" s="51">
        <f t="shared" si="619"/>
        <v>0.66666666666666663</v>
      </c>
      <c r="G13195" s="33">
        <f t="shared" si="620"/>
        <v>45703.666666666664</v>
      </c>
    </row>
    <row r="13196" spans="1:7" x14ac:dyDescent="0.45">
      <c r="A13196">
        <v>0.62839999999999996</v>
      </c>
      <c r="B13196">
        <v>3.75</v>
      </c>
      <c r="C13196" t="s">
        <v>13627</v>
      </c>
      <c r="D13196" t="s">
        <v>13628</v>
      </c>
      <c r="E13196" s="32">
        <f t="shared" si="618"/>
        <v>45703</v>
      </c>
      <c r="F13196" s="51">
        <f t="shared" si="619"/>
        <v>0.6875</v>
      </c>
      <c r="G13196" s="33">
        <f t="shared" si="620"/>
        <v>45703.6875</v>
      </c>
    </row>
    <row r="13197" spans="1:7" x14ac:dyDescent="0.45">
      <c r="A13197">
        <v>0.7742</v>
      </c>
      <c r="B13197">
        <v>4.62</v>
      </c>
      <c r="C13197" t="s">
        <v>13628</v>
      </c>
      <c r="D13197" t="s">
        <v>13629</v>
      </c>
      <c r="E13197" s="32">
        <f t="shared" si="618"/>
        <v>45703</v>
      </c>
      <c r="F13197" s="51">
        <f t="shared" si="619"/>
        <v>0.70833333333333337</v>
      </c>
      <c r="G13197" s="33">
        <f t="shared" si="620"/>
        <v>45703.708333333336</v>
      </c>
    </row>
    <row r="13198" spans="1:7" x14ac:dyDescent="0.45">
      <c r="A13198">
        <v>1.9973000000000001</v>
      </c>
      <c r="B13198">
        <v>11.92</v>
      </c>
      <c r="C13198" t="s">
        <v>13629</v>
      </c>
      <c r="D13198" t="s">
        <v>13630</v>
      </c>
      <c r="E13198" s="32">
        <f t="shared" si="618"/>
        <v>45703</v>
      </c>
      <c r="F13198" s="51">
        <f t="shared" si="619"/>
        <v>0.72916666666666663</v>
      </c>
      <c r="G13198" s="33">
        <f t="shared" si="620"/>
        <v>45703.729166666664</v>
      </c>
    </row>
    <row r="13199" spans="1:7" x14ac:dyDescent="0.45">
      <c r="A13199">
        <v>1.4137999999999999</v>
      </c>
      <c r="B13199">
        <v>8.43</v>
      </c>
      <c r="C13199" t="s">
        <v>13630</v>
      </c>
      <c r="D13199" t="s">
        <v>13631</v>
      </c>
      <c r="E13199" s="32">
        <f t="shared" si="618"/>
        <v>45703</v>
      </c>
      <c r="F13199" s="51">
        <f t="shared" si="619"/>
        <v>0.75</v>
      </c>
      <c r="G13199" s="33">
        <f t="shared" si="620"/>
        <v>45703.75</v>
      </c>
    </row>
    <row r="13200" spans="1:7" x14ac:dyDescent="0.45">
      <c r="A13200">
        <v>1.3576999999999999</v>
      </c>
      <c r="B13200">
        <v>8.1</v>
      </c>
      <c r="C13200" t="s">
        <v>13631</v>
      </c>
      <c r="D13200" t="s">
        <v>13632</v>
      </c>
      <c r="E13200" s="32">
        <f t="shared" si="618"/>
        <v>45703</v>
      </c>
      <c r="F13200" s="51">
        <f t="shared" si="619"/>
        <v>0.77083333333333337</v>
      </c>
      <c r="G13200" s="33">
        <f t="shared" si="620"/>
        <v>45703.770833333336</v>
      </c>
    </row>
    <row r="13201" spans="1:7" x14ac:dyDescent="0.45">
      <c r="A13201">
        <v>1.6942999999999999</v>
      </c>
      <c r="B13201">
        <v>10.11</v>
      </c>
      <c r="C13201" t="s">
        <v>13632</v>
      </c>
      <c r="D13201" t="s">
        <v>13633</v>
      </c>
      <c r="E13201" s="32">
        <f t="shared" si="618"/>
        <v>45703</v>
      </c>
      <c r="F13201" s="51">
        <f t="shared" si="619"/>
        <v>0.79166666666666663</v>
      </c>
      <c r="G13201" s="33">
        <f t="shared" si="620"/>
        <v>45703.791666666664</v>
      </c>
    </row>
    <row r="13202" spans="1:7" x14ac:dyDescent="0.45">
      <c r="A13202">
        <v>1.1669</v>
      </c>
      <c r="B13202">
        <v>6.96</v>
      </c>
      <c r="C13202" t="s">
        <v>13633</v>
      </c>
      <c r="D13202" t="s">
        <v>13634</v>
      </c>
      <c r="E13202" s="32">
        <f t="shared" si="618"/>
        <v>45703</v>
      </c>
      <c r="F13202" s="51">
        <f t="shared" si="619"/>
        <v>0.8125</v>
      </c>
      <c r="G13202" s="33">
        <f t="shared" si="620"/>
        <v>45703.8125</v>
      </c>
    </row>
    <row r="13203" spans="1:7" x14ac:dyDescent="0.45">
      <c r="A13203">
        <v>1.3128</v>
      </c>
      <c r="B13203">
        <v>7.83</v>
      </c>
      <c r="C13203" t="s">
        <v>13634</v>
      </c>
      <c r="D13203" t="s">
        <v>13635</v>
      </c>
      <c r="E13203" s="32">
        <f t="shared" si="618"/>
        <v>45703</v>
      </c>
      <c r="F13203" s="51">
        <f t="shared" si="619"/>
        <v>0.83333333333333337</v>
      </c>
      <c r="G13203" s="33">
        <f t="shared" si="620"/>
        <v>45703.833333333336</v>
      </c>
    </row>
    <row r="13204" spans="1:7" x14ac:dyDescent="0.45">
      <c r="A13204">
        <v>0.99860000000000004</v>
      </c>
      <c r="B13204">
        <v>5.96</v>
      </c>
      <c r="C13204" t="s">
        <v>13635</v>
      </c>
      <c r="D13204" t="s">
        <v>13636</v>
      </c>
      <c r="E13204" s="32">
        <f t="shared" si="618"/>
        <v>45703</v>
      </c>
      <c r="F13204" s="51">
        <f t="shared" si="619"/>
        <v>0.85416666666666663</v>
      </c>
      <c r="G13204" s="33">
        <f t="shared" si="620"/>
        <v>45703.854166666664</v>
      </c>
    </row>
    <row r="13205" spans="1:7" x14ac:dyDescent="0.45">
      <c r="A13205">
        <v>1.1669</v>
      </c>
      <c r="B13205">
        <v>6.96</v>
      </c>
      <c r="C13205" t="s">
        <v>13636</v>
      </c>
      <c r="D13205" t="s">
        <v>13637</v>
      </c>
      <c r="E13205" s="32">
        <f t="shared" si="618"/>
        <v>45703</v>
      </c>
      <c r="F13205" s="51">
        <f t="shared" si="619"/>
        <v>0.875</v>
      </c>
      <c r="G13205" s="33">
        <f t="shared" si="620"/>
        <v>45703.875</v>
      </c>
    </row>
    <row r="13206" spans="1:7" x14ac:dyDescent="0.45">
      <c r="A13206">
        <v>1.0323</v>
      </c>
      <c r="B13206">
        <v>6.16</v>
      </c>
      <c r="C13206" t="s">
        <v>13637</v>
      </c>
      <c r="D13206" t="s">
        <v>13638</v>
      </c>
      <c r="E13206" s="32">
        <f t="shared" si="618"/>
        <v>45703</v>
      </c>
      <c r="F13206" s="51">
        <f t="shared" si="619"/>
        <v>0.89583333333333337</v>
      </c>
      <c r="G13206" s="33">
        <f t="shared" si="620"/>
        <v>45703.895833333336</v>
      </c>
    </row>
    <row r="13207" spans="1:7" x14ac:dyDescent="0.45">
      <c r="A13207">
        <v>0.33660000000000001</v>
      </c>
      <c r="B13207">
        <v>2.0099999999999998</v>
      </c>
      <c r="C13207" t="s">
        <v>13638</v>
      </c>
      <c r="D13207" t="s">
        <v>13639</v>
      </c>
      <c r="E13207" s="32">
        <f t="shared" si="618"/>
        <v>45703</v>
      </c>
      <c r="F13207" s="51">
        <f t="shared" si="619"/>
        <v>0.91666666666666663</v>
      </c>
      <c r="G13207" s="33">
        <f t="shared" si="620"/>
        <v>45703.916666666664</v>
      </c>
    </row>
    <row r="13208" spans="1:7" x14ac:dyDescent="0.45">
      <c r="A13208">
        <v>3.3700000000000001E-2</v>
      </c>
      <c r="B13208">
        <v>0.2</v>
      </c>
      <c r="C13208" t="s">
        <v>13639</v>
      </c>
      <c r="D13208" t="s">
        <v>13640</v>
      </c>
      <c r="E13208" s="32">
        <f t="shared" si="618"/>
        <v>45703</v>
      </c>
      <c r="F13208" s="51">
        <f t="shared" si="619"/>
        <v>0.9375</v>
      </c>
      <c r="G13208" s="33">
        <f t="shared" si="620"/>
        <v>45703.9375</v>
      </c>
    </row>
    <row r="13209" spans="1:7" x14ac:dyDescent="0.45">
      <c r="A13209">
        <v>0</v>
      </c>
      <c r="B13209">
        <v>0</v>
      </c>
      <c r="C13209" t="s">
        <v>13640</v>
      </c>
      <c r="D13209" t="s">
        <v>13641</v>
      </c>
      <c r="E13209" s="32">
        <f t="shared" si="618"/>
        <v>45703</v>
      </c>
      <c r="F13209" s="51">
        <f t="shared" si="619"/>
        <v>0.95833333333333337</v>
      </c>
      <c r="G13209" s="33">
        <f t="shared" si="620"/>
        <v>45703.958333333336</v>
      </c>
    </row>
    <row r="13210" spans="1:7" x14ac:dyDescent="0.45">
      <c r="A13210">
        <v>0</v>
      </c>
      <c r="B13210">
        <v>0</v>
      </c>
      <c r="C13210" t="s">
        <v>13641</v>
      </c>
      <c r="D13210" t="s">
        <v>13642</v>
      </c>
      <c r="E13210" s="32">
        <f t="shared" si="618"/>
        <v>45703</v>
      </c>
      <c r="F13210" s="51">
        <f t="shared" si="619"/>
        <v>0.97916666666666663</v>
      </c>
      <c r="G13210" s="33">
        <f t="shared" si="620"/>
        <v>45703.979166666664</v>
      </c>
    </row>
    <row r="13211" spans="1:7" x14ac:dyDescent="0.45">
      <c r="E13211" s="32"/>
      <c r="F13211" s="52"/>
      <c r="G13211" s="33"/>
    </row>
    <row r="13212" spans="1:7" x14ac:dyDescent="0.45">
      <c r="E13212" s="32"/>
      <c r="F13212" s="52"/>
      <c r="G13212" s="33"/>
    </row>
    <row r="13213" spans="1:7" x14ac:dyDescent="0.45">
      <c r="E13213" s="32"/>
      <c r="F13213" s="52"/>
      <c r="G13213" s="33"/>
    </row>
    <row r="13214" spans="1:7" x14ac:dyDescent="0.45">
      <c r="E13214" s="32"/>
      <c r="F13214" s="52"/>
      <c r="G13214" s="33"/>
    </row>
    <row r="13215" spans="1:7" x14ac:dyDescent="0.45">
      <c r="E13215" s="32"/>
      <c r="F13215" s="52"/>
      <c r="G13215" s="33"/>
    </row>
    <row r="13216" spans="1:7" x14ac:dyDescent="0.45">
      <c r="E13216" s="32"/>
      <c r="F13216" s="52"/>
      <c r="G13216" s="33"/>
    </row>
    <row r="13217" spans="5:7" x14ac:dyDescent="0.45">
      <c r="E13217" s="32"/>
      <c r="F13217" s="52"/>
      <c r="G13217" s="33"/>
    </row>
    <row r="13218" spans="5:7" x14ac:dyDescent="0.45">
      <c r="E13218" s="32"/>
      <c r="F13218" s="52"/>
      <c r="G13218" s="33"/>
    </row>
    <row r="13219" spans="5:7" x14ac:dyDescent="0.45">
      <c r="E13219" s="32"/>
      <c r="F13219" s="52"/>
      <c r="G13219" s="33"/>
    </row>
    <row r="13220" spans="5:7" x14ac:dyDescent="0.45">
      <c r="E13220" s="32"/>
      <c r="F13220" s="52"/>
      <c r="G13220" s="33"/>
    </row>
    <row r="13221" spans="5:7" x14ac:dyDescent="0.45">
      <c r="E13221" s="32"/>
      <c r="F13221" s="52"/>
      <c r="G13221" s="33"/>
    </row>
    <row r="13222" spans="5:7" x14ac:dyDescent="0.45">
      <c r="E13222" s="32"/>
      <c r="F13222" s="52"/>
      <c r="G13222" s="33"/>
    </row>
    <row r="13223" spans="5:7" x14ac:dyDescent="0.45">
      <c r="E13223" s="32"/>
      <c r="F13223" s="52"/>
      <c r="G13223" s="33"/>
    </row>
    <row r="13224" spans="5:7" x14ac:dyDescent="0.45">
      <c r="E13224" s="32"/>
      <c r="F13224" s="52"/>
      <c r="G13224" s="33"/>
    </row>
    <row r="13225" spans="5:7" x14ac:dyDescent="0.45">
      <c r="E13225" s="32"/>
      <c r="F13225" s="52"/>
      <c r="G13225" s="33"/>
    </row>
    <row r="13226" spans="5:7" x14ac:dyDescent="0.45">
      <c r="E13226" s="32"/>
      <c r="F13226" s="52"/>
      <c r="G13226" s="33"/>
    </row>
    <row r="13227" spans="5:7" x14ac:dyDescent="0.45">
      <c r="E13227" s="32"/>
      <c r="F13227" s="52"/>
      <c r="G13227" s="33"/>
    </row>
    <row r="13228" spans="5:7" x14ac:dyDescent="0.45">
      <c r="E13228" s="32"/>
      <c r="F13228" s="52"/>
      <c r="G13228" s="33"/>
    </row>
    <row r="13229" spans="5:7" x14ac:dyDescent="0.45">
      <c r="E13229" s="32"/>
      <c r="F13229" s="52"/>
      <c r="G13229" s="33"/>
    </row>
    <row r="13230" spans="5:7" x14ac:dyDescent="0.45">
      <c r="E13230" s="32"/>
      <c r="F13230" s="52"/>
      <c r="G13230" s="33"/>
    </row>
    <row r="13231" spans="5:7" x14ac:dyDescent="0.45">
      <c r="E13231" s="32"/>
      <c r="F13231" s="52"/>
      <c r="G13231" s="33"/>
    </row>
    <row r="13232" spans="5:7" x14ac:dyDescent="0.45">
      <c r="E13232" s="32"/>
      <c r="F13232" s="52"/>
      <c r="G13232" s="33"/>
    </row>
    <row r="13233" spans="5:7" x14ac:dyDescent="0.45">
      <c r="E13233" s="32"/>
      <c r="F13233" s="52"/>
      <c r="G13233" s="33"/>
    </row>
    <row r="13234" spans="5:7" x14ac:dyDescent="0.45">
      <c r="E13234" s="32"/>
      <c r="F13234" s="52"/>
      <c r="G13234" s="33"/>
    </row>
    <row r="13235" spans="5:7" x14ac:dyDescent="0.45">
      <c r="E13235" s="32"/>
      <c r="F13235" s="52"/>
      <c r="G13235" s="33"/>
    </row>
    <row r="13236" spans="5:7" x14ac:dyDescent="0.45">
      <c r="E13236" s="32"/>
      <c r="F13236" s="52"/>
      <c r="G13236" s="33"/>
    </row>
    <row r="13237" spans="5:7" x14ac:dyDescent="0.45">
      <c r="E13237" s="32"/>
      <c r="F13237" s="52"/>
      <c r="G13237" s="33"/>
    </row>
    <row r="13238" spans="5:7" x14ac:dyDescent="0.45">
      <c r="E13238" s="32"/>
      <c r="F13238" s="52"/>
      <c r="G13238" s="33"/>
    </row>
    <row r="13239" spans="5:7" x14ac:dyDescent="0.45">
      <c r="E13239" s="32"/>
      <c r="F13239" s="52"/>
      <c r="G13239" s="33"/>
    </row>
    <row r="13240" spans="5:7" x14ac:dyDescent="0.45">
      <c r="E13240" s="32"/>
      <c r="F13240" s="52"/>
      <c r="G13240" s="33"/>
    </row>
    <row r="13241" spans="5:7" x14ac:dyDescent="0.45">
      <c r="E13241" s="32"/>
      <c r="F13241" s="52"/>
      <c r="G13241" s="33"/>
    </row>
    <row r="13242" spans="5:7" x14ac:dyDescent="0.45">
      <c r="E13242" s="32"/>
      <c r="F13242" s="52"/>
      <c r="G13242" s="33"/>
    </row>
    <row r="13243" spans="5:7" x14ac:dyDescent="0.45">
      <c r="E13243" s="32"/>
      <c r="F13243" s="52"/>
      <c r="G13243" s="33"/>
    </row>
    <row r="13244" spans="5:7" x14ac:dyDescent="0.45">
      <c r="E13244" s="32"/>
      <c r="F13244" s="52"/>
      <c r="G13244" s="33"/>
    </row>
    <row r="13245" spans="5:7" x14ac:dyDescent="0.45">
      <c r="E13245" s="32"/>
      <c r="F13245" s="52"/>
      <c r="G13245" s="33"/>
    </row>
    <row r="13246" spans="5:7" x14ac:dyDescent="0.45">
      <c r="E13246" s="32"/>
      <c r="F13246" s="52"/>
      <c r="G13246" s="33"/>
    </row>
    <row r="13247" spans="5:7" x14ac:dyDescent="0.45">
      <c r="E13247" s="32"/>
      <c r="F13247" s="52"/>
      <c r="G13247" s="33"/>
    </row>
    <row r="13248" spans="5:7" x14ac:dyDescent="0.45">
      <c r="E13248" s="32"/>
      <c r="F13248" s="52"/>
      <c r="G13248" s="33"/>
    </row>
    <row r="13249" spans="5:7" x14ac:dyDescent="0.45">
      <c r="E13249" s="32"/>
      <c r="F13249" s="52"/>
      <c r="G13249" s="33"/>
    </row>
    <row r="13250" spans="5:7" x14ac:dyDescent="0.45">
      <c r="E13250" s="32"/>
      <c r="F13250" s="52"/>
      <c r="G13250" s="33"/>
    </row>
    <row r="13251" spans="5:7" x14ac:dyDescent="0.45">
      <c r="E13251" s="32"/>
      <c r="F13251" s="52"/>
      <c r="G13251" s="33"/>
    </row>
    <row r="13252" spans="5:7" x14ac:dyDescent="0.45">
      <c r="E13252" s="32"/>
      <c r="F13252" s="52"/>
      <c r="G13252" s="33"/>
    </row>
    <row r="13253" spans="5:7" x14ac:dyDescent="0.45">
      <c r="E13253" s="32"/>
      <c r="F13253" s="52"/>
      <c r="G13253" s="33"/>
    </row>
    <row r="13254" spans="5:7" x14ac:dyDescent="0.45">
      <c r="E13254" s="32"/>
      <c r="F13254" s="52"/>
      <c r="G13254" s="33"/>
    </row>
    <row r="13255" spans="5:7" x14ac:dyDescent="0.45">
      <c r="E13255" s="32"/>
      <c r="F13255" s="52"/>
      <c r="G13255" s="33"/>
    </row>
    <row r="13256" spans="5:7" x14ac:dyDescent="0.45">
      <c r="E13256" s="32"/>
      <c r="F13256" s="52"/>
      <c r="G13256" s="33"/>
    </row>
    <row r="13257" spans="5:7" x14ac:dyDescent="0.45">
      <c r="E13257" s="32"/>
      <c r="F13257" s="52"/>
      <c r="G13257" s="33"/>
    </row>
    <row r="13258" spans="5:7" x14ac:dyDescent="0.45">
      <c r="E13258" s="32"/>
      <c r="F13258" s="52"/>
      <c r="G13258" s="33"/>
    </row>
    <row r="13259" spans="5:7" x14ac:dyDescent="0.45">
      <c r="E13259" s="32"/>
      <c r="F13259" s="52"/>
      <c r="G13259" s="33"/>
    </row>
    <row r="13260" spans="5:7" x14ac:dyDescent="0.45">
      <c r="E13260" s="32"/>
      <c r="F13260" s="52"/>
      <c r="G13260" s="33"/>
    </row>
    <row r="13261" spans="5:7" x14ac:dyDescent="0.45">
      <c r="E13261" s="32"/>
      <c r="F13261" s="52"/>
      <c r="G13261" s="33"/>
    </row>
    <row r="13262" spans="5:7" x14ac:dyDescent="0.45">
      <c r="E13262" s="32"/>
      <c r="F13262" s="52"/>
      <c r="G13262" s="33"/>
    </row>
    <row r="13263" spans="5:7" x14ac:dyDescent="0.45">
      <c r="E13263" s="32"/>
      <c r="F13263" s="52"/>
      <c r="G13263" s="33"/>
    </row>
    <row r="13264" spans="5:7" x14ac:dyDescent="0.45">
      <c r="E13264" s="32"/>
      <c r="F13264" s="52"/>
      <c r="G13264" s="33"/>
    </row>
    <row r="13265" spans="5:7" x14ac:dyDescent="0.45">
      <c r="E13265" s="32"/>
      <c r="F13265" s="52"/>
      <c r="G13265" s="33"/>
    </row>
    <row r="13266" spans="5:7" x14ac:dyDescent="0.45">
      <c r="E13266" s="32"/>
      <c r="F13266" s="52"/>
      <c r="G13266" s="33"/>
    </row>
    <row r="13267" spans="5:7" x14ac:dyDescent="0.45">
      <c r="E13267" s="32"/>
      <c r="F13267" s="52"/>
      <c r="G13267" s="33"/>
    </row>
    <row r="13268" spans="5:7" x14ac:dyDescent="0.45">
      <c r="E13268" s="32"/>
      <c r="F13268" s="52"/>
      <c r="G13268" s="33"/>
    </row>
    <row r="13269" spans="5:7" x14ac:dyDescent="0.45">
      <c r="E13269" s="32"/>
      <c r="F13269" s="52"/>
      <c r="G13269" s="33"/>
    </row>
    <row r="13270" spans="5:7" x14ac:dyDescent="0.45">
      <c r="E13270" s="32"/>
      <c r="F13270" s="52"/>
      <c r="G13270" s="33"/>
    </row>
    <row r="13271" spans="5:7" x14ac:dyDescent="0.45">
      <c r="E13271" s="32"/>
      <c r="F13271" s="52"/>
      <c r="G13271" s="33"/>
    </row>
    <row r="13272" spans="5:7" x14ac:dyDescent="0.45">
      <c r="E13272" s="32"/>
      <c r="F13272" s="52"/>
      <c r="G13272" s="33"/>
    </row>
    <row r="13273" spans="5:7" x14ac:dyDescent="0.45">
      <c r="E13273" s="32"/>
      <c r="F13273" s="52"/>
      <c r="G13273" s="33"/>
    </row>
    <row r="13274" spans="5:7" x14ac:dyDescent="0.45">
      <c r="E13274" s="32"/>
      <c r="F13274" s="52"/>
      <c r="G13274" s="33"/>
    </row>
    <row r="13275" spans="5:7" x14ac:dyDescent="0.45">
      <c r="E13275" s="32"/>
      <c r="F13275" s="52"/>
      <c r="G13275" s="33"/>
    </row>
    <row r="13276" spans="5:7" x14ac:dyDescent="0.45">
      <c r="E13276" s="32"/>
      <c r="F13276" s="52"/>
      <c r="G13276" s="33"/>
    </row>
    <row r="13277" spans="5:7" x14ac:dyDescent="0.45">
      <c r="E13277" s="32"/>
      <c r="F13277" s="52"/>
      <c r="G13277" s="33"/>
    </row>
    <row r="13278" spans="5:7" x14ac:dyDescent="0.45">
      <c r="E13278" s="32"/>
      <c r="F13278" s="52"/>
      <c r="G13278" s="33"/>
    </row>
    <row r="13279" spans="5:7" x14ac:dyDescent="0.45">
      <c r="E13279" s="32"/>
      <c r="F13279" s="52"/>
      <c r="G13279" s="33"/>
    </row>
    <row r="13280" spans="5:7" x14ac:dyDescent="0.45">
      <c r="E13280" s="32"/>
      <c r="F13280" s="52"/>
      <c r="G13280" s="33"/>
    </row>
    <row r="13281" spans="5:7" x14ac:dyDescent="0.45">
      <c r="E13281" s="32"/>
      <c r="F13281" s="52"/>
      <c r="G13281" s="33"/>
    </row>
    <row r="13282" spans="5:7" x14ac:dyDescent="0.45">
      <c r="E13282" s="32"/>
      <c r="F13282" s="52"/>
      <c r="G13282" s="33"/>
    </row>
    <row r="13283" spans="5:7" x14ac:dyDescent="0.45">
      <c r="E13283" s="32"/>
      <c r="F13283" s="52"/>
      <c r="G13283" s="33"/>
    </row>
    <row r="13284" spans="5:7" x14ac:dyDescent="0.45">
      <c r="E13284" s="32"/>
      <c r="F13284" s="52"/>
      <c r="G13284" s="33"/>
    </row>
    <row r="13285" spans="5:7" x14ac:dyDescent="0.45">
      <c r="E13285" s="32"/>
      <c r="F13285" s="52"/>
      <c r="G13285" s="33"/>
    </row>
    <row r="13286" spans="5:7" x14ac:dyDescent="0.45">
      <c r="E13286" s="32"/>
      <c r="F13286" s="52"/>
      <c r="G13286" s="33"/>
    </row>
    <row r="13287" spans="5:7" x14ac:dyDescent="0.45">
      <c r="E13287" s="32"/>
      <c r="F13287" s="52"/>
      <c r="G13287" s="33"/>
    </row>
    <row r="13288" spans="5:7" x14ac:dyDescent="0.45">
      <c r="E13288" s="32"/>
      <c r="F13288" s="52"/>
      <c r="G13288" s="33"/>
    </row>
    <row r="13289" spans="5:7" x14ac:dyDescent="0.45">
      <c r="E13289" s="32"/>
      <c r="F13289" s="52"/>
      <c r="G13289" s="33"/>
    </row>
    <row r="13290" spans="5:7" x14ac:dyDescent="0.45">
      <c r="E13290" s="32"/>
      <c r="F13290" s="52"/>
      <c r="G13290" s="33"/>
    </row>
    <row r="13291" spans="5:7" x14ac:dyDescent="0.45">
      <c r="E13291" s="32"/>
      <c r="F13291" s="52"/>
      <c r="G13291" s="33"/>
    </row>
    <row r="13292" spans="5:7" x14ac:dyDescent="0.45">
      <c r="E13292" s="32"/>
      <c r="F13292" s="52"/>
      <c r="G13292" s="33"/>
    </row>
    <row r="13293" spans="5:7" x14ac:dyDescent="0.45">
      <c r="E13293" s="32"/>
      <c r="F13293" s="52"/>
      <c r="G13293" s="33"/>
    </row>
    <row r="13294" spans="5:7" x14ac:dyDescent="0.45">
      <c r="E13294" s="32"/>
      <c r="F13294" s="52"/>
      <c r="G13294" s="33"/>
    </row>
    <row r="13295" spans="5:7" x14ac:dyDescent="0.45">
      <c r="E13295" s="32"/>
      <c r="F13295" s="52"/>
      <c r="G13295" s="33"/>
    </row>
    <row r="13296" spans="5:7" x14ac:dyDescent="0.45">
      <c r="E13296" s="32"/>
      <c r="F13296" s="52"/>
      <c r="G13296" s="33"/>
    </row>
    <row r="13297" spans="5:7" x14ac:dyDescent="0.45">
      <c r="E13297" s="32"/>
      <c r="F13297" s="52"/>
      <c r="G13297" s="33"/>
    </row>
    <row r="13298" spans="5:7" x14ac:dyDescent="0.45">
      <c r="E13298" s="32"/>
      <c r="F13298" s="52"/>
      <c r="G13298" s="33"/>
    </row>
    <row r="13299" spans="5:7" x14ac:dyDescent="0.45">
      <c r="E13299" s="32"/>
      <c r="F13299" s="52"/>
      <c r="G13299" s="33"/>
    </row>
    <row r="13300" spans="5:7" x14ac:dyDescent="0.45">
      <c r="E13300" s="32"/>
      <c r="F13300" s="52"/>
      <c r="G13300" s="33"/>
    </row>
    <row r="13301" spans="5:7" x14ac:dyDescent="0.45">
      <c r="E13301" s="32"/>
      <c r="F13301" s="52"/>
      <c r="G13301" s="33"/>
    </row>
    <row r="13302" spans="5:7" x14ac:dyDescent="0.45">
      <c r="E13302" s="32"/>
      <c r="F13302" s="52"/>
      <c r="G13302" s="33"/>
    </row>
    <row r="13303" spans="5:7" x14ac:dyDescent="0.45">
      <c r="E13303" s="32"/>
      <c r="F13303" s="52"/>
      <c r="G13303" s="33"/>
    </row>
    <row r="13304" spans="5:7" x14ac:dyDescent="0.45">
      <c r="E13304" s="32"/>
      <c r="F13304" s="52"/>
      <c r="G13304" s="33"/>
    </row>
    <row r="13305" spans="5:7" x14ac:dyDescent="0.45">
      <c r="E13305" s="32"/>
      <c r="F13305" s="52"/>
      <c r="G13305" s="33"/>
    </row>
    <row r="13306" spans="5:7" x14ac:dyDescent="0.45">
      <c r="E13306" s="32"/>
      <c r="F13306" s="52"/>
      <c r="G13306" s="33"/>
    </row>
    <row r="13307" spans="5:7" x14ac:dyDescent="0.45">
      <c r="E13307" s="32"/>
      <c r="F13307" s="52"/>
      <c r="G13307" s="33"/>
    </row>
    <row r="13308" spans="5:7" x14ac:dyDescent="0.45">
      <c r="E13308" s="32"/>
      <c r="F13308" s="52"/>
      <c r="G13308" s="33"/>
    </row>
    <row r="13309" spans="5:7" x14ac:dyDescent="0.45">
      <c r="E13309" s="32"/>
      <c r="F13309" s="52"/>
      <c r="G13309" s="33"/>
    </row>
    <row r="13310" spans="5:7" x14ac:dyDescent="0.45">
      <c r="E13310" s="32"/>
      <c r="F13310" s="52"/>
      <c r="G13310" s="33"/>
    </row>
    <row r="13311" spans="5:7" x14ac:dyDescent="0.45">
      <c r="E13311" s="32"/>
      <c r="F13311" s="52"/>
      <c r="G13311" s="33"/>
    </row>
    <row r="13312" spans="5:7" x14ac:dyDescent="0.45">
      <c r="E13312" s="32"/>
      <c r="F13312" s="52"/>
      <c r="G13312" s="33"/>
    </row>
    <row r="13313" spans="5:7" x14ac:dyDescent="0.45">
      <c r="E13313" s="32"/>
      <c r="F13313" s="52"/>
      <c r="G13313" s="33"/>
    </row>
    <row r="13314" spans="5:7" x14ac:dyDescent="0.45">
      <c r="E13314" s="32"/>
      <c r="F13314" s="52"/>
      <c r="G13314" s="33"/>
    </row>
    <row r="13315" spans="5:7" x14ac:dyDescent="0.45">
      <c r="E13315" s="32"/>
      <c r="F13315" s="52"/>
      <c r="G13315" s="33"/>
    </row>
    <row r="13316" spans="5:7" x14ac:dyDescent="0.45">
      <c r="E13316" s="32"/>
      <c r="F13316" s="52"/>
      <c r="G13316" s="33"/>
    </row>
    <row r="13317" spans="5:7" x14ac:dyDescent="0.45">
      <c r="E13317" s="32"/>
      <c r="F13317" s="52"/>
      <c r="G13317" s="33"/>
    </row>
    <row r="13318" spans="5:7" x14ac:dyDescent="0.45">
      <c r="E13318" s="32"/>
      <c r="F13318" s="52"/>
      <c r="G13318" s="33"/>
    </row>
    <row r="13319" spans="5:7" x14ac:dyDescent="0.45">
      <c r="E13319" s="32"/>
      <c r="F13319" s="52"/>
      <c r="G13319" s="33"/>
    </row>
    <row r="13320" spans="5:7" x14ac:dyDescent="0.45">
      <c r="E13320" s="32"/>
      <c r="F13320" s="52"/>
      <c r="G13320" s="33"/>
    </row>
    <row r="13321" spans="5:7" x14ac:dyDescent="0.45">
      <c r="E13321" s="32"/>
      <c r="F13321" s="52"/>
      <c r="G13321" s="33"/>
    </row>
    <row r="13322" spans="5:7" x14ac:dyDescent="0.45">
      <c r="E13322" s="32"/>
      <c r="F13322" s="52"/>
      <c r="G13322" s="33"/>
    </row>
    <row r="13323" spans="5:7" x14ac:dyDescent="0.45">
      <c r="E13323" s="32"/>
      <c r="F13323" s="52"/>
      <c r="G13323" s="33"/>
    </row>
    <row r="13324" spans="5:7" x14ac:dyDescent="0.45">
      <c r="E13324" s="32"/>
      <c r="F13324" s="52"/>
      <c r="G13324" s="33"/>
    </row>
    <row r="13325" spans="5:7" x14ac:dyDescent="0.45">
      <c r="E13325" s="32"/>
      <c r="F13325" s="52"/>
      <c r="G13325" s="33"/>
    </row>
    <row r="13326" spans="5:7" x14ac:dyDescent="0.45">
      <c r="E13326" s="32"/>
      <c r="F13326" s="52"/>
      <c r="G13326" s="33"/>
    </row>
    <row r="13327" spans="5:7" x14ac:dyDescent="0.45">
      <c r="E13327" s="32"/>
      <c r="F13327" s="52"/>
      <c r="G13327" s="33"/>
    </row>
    <row r="13328" spans="5:7" x14ac:dyDescent="0.45">
      <c r="E13328" s="32"/>
      <c r="F13328" s="52"/>
      <c r="G13328" s="33"/>
    </row>
    <row r="13329" spans="5:7" x14ac:dyDescent="0.45">
      <c r="E13329" s="32"/>
      <c r="F13329" s="52"/>
      <c r="G13329" s="33"/>
    </row>
    <row r="13330" spans="5:7" x14ac:dyDescent="0.45">
      <c r="E13330" s="32"/>
      <c r="F13330" s="52"/>
      <c r="G13330" s="33"/>
    </row>
    <row r="13331" spans="5:7" x14ac:dyDescent="0.45">
      <c r="E13331" s="32"/>
      <c r="F13331" s="52"/>
      <c r="G13331" s="33"/>
    </row>
    <row r="13332" spans="5:7" x14ac:dyDescent="0.45">
      <c r="E13332" s="32"/>
      <c r="F13332" s="52"/>
      <c r="G13332" s="33"/>
    </row>
    <row r="13333" spans="5:7" x14ac:dyDescent="0.45">
      <c r="E13333" s="32"/>
      <c r="F13333" s="52"/>
      <c r="G13333" s="33"/>
    </row>
    <row r="13334" spans="5:7" x14ac:dyDescent="0.45">
      <c r="E13334" s="32"/>
      <c r="F13334" s="52"/>
      <c r="G13334" s="33"/>
    </row>
    <row r="13335" spans="5:7" x14ac:dyDescent="0.45">
      <c r="E13335" s="32"/>
      <c r="F13335" s="52"/>
      <c r="G13335" s="33"/>
    </row>
    <row r="13336" spans="5:7" x14ac:dyDescent="0.45">
      <c r="E13336" s="32"/>
      <c r="F13336" s="52"/>
      <c r="G13336" s="33"/>
    </row>
    <row r="13337" spans="5:7" x14ac:dyDescent="0.45">
      <c r="E13337" s="32"/>
      <c r="F13337" s="52"/>
      <c r="G13337" s="33"/>
    </row>
    <row r="13338" spans="5:7" x14ac:dyDescent="0.45">
      <c r="E13338" s="32"/>
      <c r="F13338" s="52"/>
      <c r="G13338" s="33"/>
    </row>
    <row r="13339" spans="5:7" x14ac:dyDescent="0.45">
      <c r="E13339" s="32"/>
      <c r="F13339" s="52"/>
      <c r="G13339" s="33"/>
    </row>
    <row r="13340" spans="5:7" x14ac:dyDescent="0.45">
      <c r="E13340" s="32"/>
      <c r="F13340" s="52"/>
      <c r="G13340" s="33"/>
    </row>
    <row r="13341" spans="5:7" x14ac:dyDescent="0.45">
      <c r="E13341" s="32"/>
      <c r="F13341" s="52"/>
      <c r="G13341" s="33"/>
    </row>
    <row r="13342" spans="5:7" x14ac:dyDescent="0.45">
      <c r="E13342" s="32"/>
      <c r="F13342" s="52"/>
      <c r="G13342" s="33"/>
    </row>
    <row r="13343" spans="5:7" x14ac:dyDescent="0.45">
      <c r="E13343" s="32"/>
      <c r="F13343" s="52"/>
      <c r="G13343" s="33"/>
    </row>
    <row r="13344" spans="5:7" x14ac:dyDescent="0.45">
      <c r="E13344" s="32"/>
      <c r="F13344" s="52"/>
      <c r="G13344" s="33"/>
    </row>
    <row r="13345" spans="5:7" x14ac:dyDescent="0.45">
      <c r="E13345" s="32"/>
      <c r="F13345" s="52"/>
      <c r="G13345" s="33"/>
    </row>
    <row r="13346" spans="5:7" x14ac:dyDescent="0.45">
      <c r="E13346" s="32"/>
      <c r="F13346" s="52"/>
      <c r="G13346" s="33"/>
    </row>
    <row r="13347" spans="5:7" x14ac:dyDescent="0.45">
      <c r="E13347" s="32"/>
      <c r="F13347" s="52"/>
      <c r="G13347" s="33"/>
    </row>
    <row r="13348" spans="5:7" x14ac:dyDescent="0.45">
      <c r="E13348" s="32"/>
      <c r="F13348" s="52"/>
      <c r="G13348" s="33"/>
    </row>
    <row r="13349" spans="5:7" x14ac:dyDescent="0.45">
      <c r="E13349" s="32"/>
      <c r="F13349" s="52"/>
      <c r="G13349" s="33"/>
    </row>
    <row r="13350" spans="5:7" x14ac:dyDescent="0.45">
      <c r="E13350" s="32"/>
      <c r="F13350" s="52"/>
      <c r="G13350" s="33"/>
    </row>
    <row r="13351" spans="5:7" x14ac:dyDescent="0.45">
      <c r="E13351" s="32"/>
      <c r="F13351" s="52"/>
      <c r="G13351" s="33"/>
    </row>
    <row r="13352" spans="5:7" x14ac:dyDescent="0.45">
      <c r="E13352" s="32"/>
      <c r="F13352" s="52"/>
      <c r="G13352" s="33"/>
    </row>
    <row r="13353" spans="5:7" x14ac:dyDescent="0.45">
      <c r="E13353" s="32"/>
      <c r="F13353" s="52"/>
      <c r="G13353" s="33"/>
    </row>
    <row r="13354" spans="5:7" x14ac:dyDescent="0.45">
      <c r="E13354" s="32"/>
      <c r="F13354" s="52"/>
      <c r="G13354" s="33"/>
    </row>
    <row r="13355" spans="5:7" x14ac:dyDescent="0.45">
      <c r="E13355" s="32"/>
      <c r="F13355" s="52"/>
      <c r="G13355" s="33"/>
    </row>
    <row r="13356" spans="5:7" x14ac:dyDescent="0.45">
      <c r="E13356" s="32"/>
      <c r="F13356" s="52"/>
      <c r="G13356" s="33"/>
    </row>
    <row r="13357" spans="5:7" x14ac:dyDescent="0.45">
      <c r="E13357" s="32"/>
      <c r="F13357" s="52"/>
      <c r="G13357" s="33"/>
    </row>
    <row r="13358" spans="5:7" x14ac:dyDescent="0.45">
      <c r="E13358" s="32"/>
      <c r="F13358" s="52"/>
      <c r="G13358" s="33"/>
    </row>
    <row r="13359" spans="5:7" x14ac:dyDescent="0.45">
      <c r="E13359" s="32"/>
      <c r="F13359" s="52"/>
      <c r="G13359" s="33"/>
    </row>
    <row r="13360" spans="5:7" x14ac:dyDescent="0.45">
      <c r="E13360" s="32"/>
      <c r="F13360" s="52"/>
      <c r="G13360" s="33"/>
    </row>
    <row r="13361" spans="5:7" x14ac:dyDescent="0.45">
      <c r="E13361" s="32"/>
      <c r="F13361" s="52"/>
      <c r="G13361" s="33"/>
    </row>
    <row r="13362" spans="5:7" x14ac:dyDescent="0.45">
      <c r="E13362" s="32"/>
      <c r="F13362" s="52"/>
      <c r="G13362" s="33"/>
    </row>
    <row r="13363" spans="5:7" x14ac:dyDescent="0.45">
      <c r="E13363" s="32"/>
      <c r="F13363" s="52"/>
      <c r="G13363" s="33"/>
    </row>
    <row r="13364" spans="5:7" x14ac:dyDescent="0.45">
      <c r="E13364" s="32"/>
      <c r="F13364" s="52"/>
      <c r="G13364" s="33"/>
    </row>
    <row r="13365" spans="5:7" x14ac:dyDescent="0.45">
      <c r="E13365" s="32"/>
      <c r="F13365" s="52"/>
      <c r="G13365" s="33"/>
    </row>
    <row r="13366" spans="5:7" x14ac:dyDescent="0.45">
      <c r="E13366" s="32"/>
      <c r="F13366" s="52"/>
      <c r="G13366" s="33"/>
    </row>
    <row r="13367" spans="5:7" x14ac:dyDescent="0.45">
      <c r="E13367" s="32"/>
      <c r="F13367" s="52"/>
      <c r="G13367" s="33"/>
    </row>
    <row r="13368" spans="5:7" x14ac:dyDescent="0.45">
      <c r="E13368" s="32"/>
      <c r="F13368" s="52"/>
      <c r="G13368" s="33"/>
    </row>
    <row r="13369" spans="5:7" x14ac:dyDescent="0.45">
      <c r="E13369" s="32"/>
      <c r="F13369" s="52"/>
      <c r="G13369" s="33"/>
    </row>
    <row r="13370" spans="5:7" x14ac:dyDescent="0.45">
      <c r="E13370" s="32"/>
      <c r="F13370" s="52"/>
      <c r="G13370" s="33"/>
    </row>
    <row r="13371" spans="5:7" x14ac:dyDescent="0.45">
      <c r="E13371" s="32"/>
      <c r="F13371" s="52"/>
      <c r="G13371" s="33"/>
    </row>
    <row r="13372" spans="5:7" x14ac:dyDescent="0.45">
      <c r="E13372" s="32"/>
      <c r="F13372" s="52"/>
      <c r="G13372" s="33"/>
    </row>
    <row r="13373" spans="5:7" x14ac:dyDescent="0.45">
      <c r="E13373" s="32"/>
      <c r="F13373" s="52"/>
      <c r="G13373" s="33"/>
    </row>
    <row r="13374" spans="5:7" x14ac:dyDescent="0.45">
      <c r="E13374" s="32"/>
      <c r="F13374" s="52"/>
      <c r="G13374" s="33"/>
    </row>
    <row r="13375" spans="5:7" x14ac:dyDescent="0.45">
      <c r="E13375" s="32"/>
      <c r="F13375" s="52"/>
      <c r="G13375" s="33"/>
    </row>
    <row r="13376" spans="5:7" x14ac:dyDescent="0.45">
      <c r="E13376" s="32"/>
      <c r="F13376" s="52"/>
      <c r="G13376" s="33"/>
    </row>
    <row r="13377" spans="5:7" x14ac:dyDescent="0.45">
      <c r="E13377" s="32"/>
      <c r="F13377" s="52"/>
      <c r="G13377" s="33"/>
    </row>
    <row r="13378" spans="5:7" x14ac:dyDescent="0.45">
      <c r="E13378" s="32"/>
      <c r="F13378" s="52"/>
      <c r="G13378" s="33"/>
    </row>
    <row r="13379" spans="5:7" x14ac:dyDescent="0.45">
      <c r="E13379" s="32"/>
      <c r="F13379" s="52"/>
      <c r="G13379" s="33"/>
    </row>
    <row r="13380" spans="5:7" x14ac:dyDescent="0.45">
      <c r="E13380" s="32"/>
      <c r="F13380" s="52"/>
      <c r="G13380" s="33"/>
    </row>
    <row r="13381" spans="5:7" x14ac:dyDescent="0.45">
      <c r="E13381" s="32"/>
      <c r="F13381" s="52"/>
      <c r="G13381" s="33"/>
    </row>
    <row r="13382" spans="5:7" x14ac:dyDescent="0.45">
      <c r="E13382" s="32"/>
      <c r="F13382" s="52"/>
      <c r="G13382" s="33"/>
    </row>
    <row r="13383" spans="5:7" x14ac:dyDescent="0.45">
      <c r="E13383" s="32"/>
      <c r="F13383" s="52"/>
      <c r="G13383" s="33"/>
    </row>
    <row r="13384" spans="5:7" x14ac:dyDescent="0.45">
      <c r="E13384" s="32"/>
      <c r="F13384" s="52"/>
      <c r="G13384" s="33"/>
    </row>
    <row r="13385" spans="5:7" x14ac:dyDescent="0.45">
      <c r="E13385" s="32"/>
      <c r="F13385" s="52"/>
      <c r="G13385" s="33"/>
    </row>
    <row r="13386" spans="5:7" x14ac:dyDescent="0.45">
      <c r="E13386" s="32"/>
      <c r="F13386" s="52"/>
      <c r="G13386" s="33"/>
    </row>
    <row r="13387" spans="5:7" x14ac:dyDescent="0.45">
      <c r="E13387" s="32"/>
      <c r="F13387" s="52"/>
      <c r="G13387" s="33"/>
    </row>
    <row r="13388" spans="5:7" x14ac:dyDescent="0.45">
      <c r="E13388" s="32"/>
      <c r="F13388" s="52"/>
      <c r="G13388" s="33"/>
    </row>
    <row r="13389" spans="5:7" x14ac:dyDescent="0.45">
      <c r="E13389" s="32"/>
      <c r="F13389" s="52"/>
      <c r="G13389" s="33"/>
    </row>
    <row r="13390" spans="5:7" x14ac:dyDescent="0.45">
      <c r="E13390" s="32"/>
      <c r="F13390" s="52"/>
      <c r="G13390" s="33"/>
    </row>
    <row r="13391" spans="5:7" x14ac:dyDescent="0.45">
      <c r="E13391" s="32"/>
      <c r="F13391" s="52"/>
      <c r="G13391" s="33"/>
    </row>
    <row r="13392" spans="5:7" x14ac:dyDescent="0.45">
      <c r="E13392" s="32"/>
      <c r="F13392" s="52"/>
      <c r="G13392" s="33"/>
    </row>
    <row r="13393" spans="5:7" x14ac:dyDescent="0.45">
      <c r="E13393" s="32"/>
      <c r="F13393" s="52"/>
      <c r="G13393" s="33"/>
    </row>
    <row r="13394" spans="5:7" x14ac:dyDescent="0.45">
      <c r="E13394" s="32"/>
      <c r="F13394" s="52"/>
      <c r="G13394" s="33"/>
    </row>
    <row r="13395" spans="5:7" x14ac:dyDescent="0.45">
      <c r="E13395" s="32"/>
      <c r="F13395" s="52"/>
      <c r="G13395" s="33"/>
    </row>
    <row r="13396" spans="5:7" x14ac:dyDescent="0.45">
      <c r="E13396" s="32"/>
      <c r="F13396" s="52"/>
      <c r="G13396" s="33"/>
    </row>
    <row r="13397" spans="5:7" x14ac:dyDescent="0.45">
      <c r="E13397" s="32"/>
      <c r="F13397" s="52"/>
      <c r="G13397" s="33"/>
    </row>
    <row r="13398" spans="5:7" x14ac:dyDescent="0.45">
      <c r="E13398" s="32"/>
      <c r="F13398" s="52"/>
      <c r="G13398" s="33"/>
    </row>
    <row r="13399" spans="5:7" x14ac:dyDescent="0.45">
      <c r="E13399" s="32"/>
      <c r="F13399" s="52"/>
      <c r="G13399" s="33"/>
    </row>
    <row r="13400" spans="5:7" x14ac:dyDescent="0.45">
      <c r="E13400" s="32"/>
      <c r="F13400" s="52"/>
      <c r="G13400" s="33"/>
    </row>
    <row r="13401" spans="5:7" x14ac:dyDescent="0.45">
      <c r="E13401" s="32"/>
      <c r="F13401" s="52"/>
      <c r="G13401" s="33"/>
    </row>
    <row r="13402" spans="5:7" x14ac:dyDescent="0.45">
      <c r="E13402" s="32"/>
      <c r="F13402" s="52"/>
      <c r="G13402" s="33"/>
    </row>
    <row r="13403" spans="5:7" x14ac:dyDescent="0.45">
      <c r="E13403" s="32"/>
      <c r="F13403" s="52"/>
      <c r="G13403" s="33"/>
    </row>
    <row r="13404" spans="5:7" x14ac:dyDescent="0.45">
      <c r="E13404" s="32"/>
      <c r="F13404" s="52"/>
      <c r="G13404" s="33"/>
    </row>
    <row r="13405" spans="5:7" x14ac:dyDescent="0.45">
      <c r="E13405" s="32"/>
      <c r="F13405" s="52"/>
      <c r="G13405" s="33"/>
    </row>
    <row r="13406" spans="5:7" x14ac:dyDescent="0.45">
      <c r="E13406" s="32"/>
      <c r="F13406" s="52"/>
      <c r="G13406" s="33"/>
    </row>
    <row r="13407" spans="5:7" x14ac:dyDescent="0.45">
      <c r="E13407" s="32"/>
      <c r="F13407" s="52"/>
      <c r="G13407" s="33"/>
    </row>
    <row r="13408" spans="5:7" x14ac:dyDescent="0.45">
      <c r="E13408" s="32"/>
      <c r="F13408" s="52"/>
      <c r="G13408" s="33"/>
    </row>
    <row r="13409" spans="5:7" x14ac:dyDescent="0.45">
      <c r="E13409" s="32"/>
      <c r="F13409" s="52"/>
      <c r="G13409" s="33"/>
    </row>
    <row r="13410" spans="5:7" x14ac:dyDescent="0.45">
      <c r="E13410" s="32"/>
      <c r="F13410" s="52"/>
      <c r="G13410" s="33"/>
    </row>
    <row r="13411" spans="5:7" x14ac:dyDescent="0.45">
      <c r="E13411" s="32"/>
      <c r="F13411" s="52"/>
      <c r="G13411" s="33"/>
    </row>
    <row r="13412" spans="5:7" x14ac:dyDescent="0.45">
      <c r="E13412" s="32"/>
      <c r="F13412" s="52"/>
      <c r="G13412" s="33"/>
    </row>
    <row r="13413" spans="5:7" x14ac:dyDescent="0.45">
      <c r="E13413" s="32"/>
      <c r="F13413" s="52"/>
      <c r="G13413" s="33"/>
    </row>
    <row r="13414" spans="5:7" x14ac:dyDescent="0.45">
      <c r="E13414" s="32"/>
      <c r="F13414" s="52"/>
      <c r="G13414" s="33"/>
    </row>
    <row r="13415" spans="5:7" x14ac:dyDescent="0.45">
      <c r="E13415" s="32"/>
      <c r="F13415" s="52"/>
      <c r="G13415" s="33"/>
    </row>
    <row r="13416" spans="5:7" x14ac:dyDescent="0.45">
      <c r="E13416" s="32"/>
      <c r="F13416" s="52"/>
      <c r="G13416" s="33"/>
    </row>
    <row r="13417" spans="5:7" x14ac:dyDescent="0.45">
      <c r="E13417" s="32"/>
      <c r="F13417" s="52"/>
      <c r="G13417" s="33"/>
    </row>
    <row r="13418" spans="5:7" x14ac:dyDescent="0.45">
      <c r="E13418" s="32"/>
      <c r="F13418" s="52"/>
      <c r="G13418" s="33"/>
    </row>
    <row r="13419" spans="5:7" x14ac:dyDescent="0.45">
      <c r="E13419" s="32"/>
      <c r="F13419" s="52"/>
      <c r="G13419" s="33"/>
    </row>
    <row r="13420" spans="5:7" x14ac:dyDescent="0.45">
      <c r="E13420" s="32"/>
      <c r="F13420" s="52"/>
      <c r="G13420" s="33"/>
    </row>
    <row r="13421" spans="5:7" x14ac:dyDescent="0.45">
      <c r="E13421" s="32"/>
      <c r="F13421" s="52"/>
      <c r="G13421" s="33"/>
    </row>
    <row r="13422" spans="5:7" x14ac:dyDescent="0.45">
      <c r="E13422" s="32"/>
      <c r="F13422" s="52"/>
      <c r="G13422" s="33"/>
    </row>
    <row r="13423" spans="5:7" x14ac:dyDescent="0.45">
      <c r="E13423" s="32"/>
      <c r="F13423" s="52"/>
      <c r="G13423" s="33"/>
    </row>
    <row r="13424" spans="5:7" x14ac:dyDescent="0.45">
      <c r="E13424" s="32"/>
      <c r="F13424" s="52"/>
      <c r="G13424" s="33"/>
    </row>
    <row r="13425" spans="5:7" x14ac:dyDescent="0.45">
      <c r="E13425" s="32"/>
      <c r="F13425" s="52"/>
      <c r="G13425" s="33"/>
    </row>
    <row r="13426" spans="5:7" x14ac:dyDescent="0.45">
      <c r="E13426" s="32"/>
      <c r="F13426" s="52"/>
      <c r="G13426" s="33"/>
    </row>
    <row r="13427" spans="5:7" x14ac:dyDescent="0.45">
      <c r="E13427" s="32"/>
      <c r="F13427" s="52"/>
      <c r="G13427" s="33"/>
    </row>
    <row r="13428" spans="5:7" x14ac:dyDescent="0.45">
      <c r="E13428" s="32"/>
      <c r="F13428" s="52"/>
      <c r="G13428" s="33"/>
    </row>
    <row r="13429" spans="5:7" x14ac:dyDescent="0.45">
      <c r="E13429" s="32"/>
      <c r="F13429" s="52"/>
      <c r="G13429" s="33"/>
    </row>
    <row r="13430" spans="5:7" x14ac:dyDescent="0.45">
      <c r="E13430" s="32"/>
      <c r="F13430" s="52"/>
      <c r="G13430" s="33"/>
    </row>
    <row r="13431" spans="5:7" x14ac:dyDescent="0.45">
      <c r="E13431" s="32"/>
      <c r="F13431" s="52"/>
      <c r="G13431" s="33"/>
    </row>
    <row r="13432" spans="5:7" x14ac:dyDescent="0.45">
      <c r="E13432" s="32"/>
      <c r="F13432" s="52"/>
      <c r="G13432" s="33"/>
    </row>
    <row r="13433" spans="5:7" x14ac:dyDescent="0.45">
      <c r="E13433" s="32"/>
      <c r="F13433" s="52"/>
      <c r="G13433" s="33"/>
    </row>
    <row r="13434" spans="5:7" x14ac:dyDescent="0.45">
      <c r="E13434" s="32"/>
      <c r="F13434" s="52"/>
      <c r="G13434" s="33"/>
    </row>
    <row r="13435" spans="5:7" x14ac:dyDescent="0.45">
      <c r="E13435" s="32"/>
      <c r="F13435" s="52"/>
      <c r="G13435" s="33"/>
    </row>
    <row r="13436" spans="5:7" x14ac:dyDescent="0.45">
      <c r="E13436" s="32"/>
      <c r="F13436" s="52"/>
      <c r="G13436" s="33"/>
    </row>
    <row r="13437" spans="5:7" x14ac:dyDescent="0.45">
      <c r="E13437" s="32"/>
      <c r="F13437" s="52"/>
      <c r="G13437" s="33"/>
    </row>
    <row r="13438" spans="5:7" x14ac:dyDescent="0.45">
      <c r="E13438" s="32"/>
      <c r="F13438" s="52"/>
      <c r="G13438" s="33"/>
    </row>
    <row r="13439" spans="5:7" x14ac:dyDescent="0.45">
      <c r="E13439" s="32"/>
      <c r="F13439" s="52"/>
      <c r="G13439" s="33"/>
    </row>
    <row r="13440" spans="5:7" x14ac:dyDescent="0.45">
      <c r="E13440" s="32"/>
      <c r="F13440" s="52"/>
      <c r="G13440" s="33"/>
    </row>
    <row r="13441" spans="5:7" x14ac:dyDescent="0.45">
      <c r="E13441" s="32"/>
      <c r="F13441" s="52"/>
      <c r="G13441" s="33"/>
    </row>
    <row r="13442" spans="5:7" x14ac:dyDescent="0.45">
      <c r="E13442" s="32"/>
      <c r="F13442" s="52"/>
      <c r="G13442" s="33"/>
    </row>
    <row r="13443" spans="5:7" x14ac:dyDescent="0.45">
      <c r="E13443" s="32"/>
      <c r="F13443" s="52"/>
      <c r="G13443" s="33"/>
    </row>
    <row r="13444" spans="5:7" x14ac:dyDescent="0.45">
      <c r="E13444" s="32"/>
      <c r="F13444" s="52"/>
      <c r="G13444" s="33"/>
    </row>
    <row r="13445" spans="5:7" x14ac:dyDescent="0.45">
      <c r="E13445" s="32"/>
      <c r="F13445" s="52"/>
      <c r="G13445" s="33"/>
    </row>
    <row r="13446" spans="5:7" x14ac:dyDescent="0.45">
      <c r="E13446" s="32"/>
      <c r="F13446" s="52"/>
      <c r="G13446" s="33"/>
    </row>
    <row r="13447" spans="5:7" x14ac:dyDescent="0.45">
      <c r="E13447" s="32"/>
      <c r="F13447" s="52"/>
      <c r="G13447" s="33"/>
    </row>
    <row r="13448" spans="5:7" x14ac:dyDescent="0.45">
      <c r="E13448" s="32"/>
      <c r="F13448" s="52"/>
      <c r="G13448" s="33"/>
    </row>
    <row r="13449" spans="5:7" x14ac:dyDescent="0.45">
      <c r="E13449" s="32"/>
      <c r="F13449" s="52"/>
      <c r="G13449" s="33"/>
    </row>
    <row r="13450" spans="5:7" x14ac:dyDescent="0.45">
      <c r="E13450" s="32"/>
      <c r="F13450" s="52"/>
      <c r="G13450" s="33"/>
    </row>
    <row r="13451" spans="5:7" x14ac:dyDescent="0.45">
      <c r="E13451" s="32"/>
      <c r="F13451" s="52"/>
      <c r="G13451" s="33"/>
    </row>
    <row r="13452" spans="5:7" x14ac:dyDescent="0.45">
      <c r="E13452" s="32"/>
      <c r="F13452" s="52"/>
      <c r="G13452" s="33"/>
    </row>
    <row r="13453" spans="5:7" x14ac:dyDescent="0.45">
      <c r="E13453" s="32"/>
      <c r="F13453" s="52"/>
      <c r="G13453" s="33"/>
    </row>
    <row r="13454" spans="5:7" x14ac:dyDescent="0.45">
      <c r="E13454" s="32"/>
      <c r="F13454" s="52"/>
      <c r="G13454" s="33"/>
    </row>
    <row r="13455" spans="5:7" x14ac:dyDescent="0.45">
      <c r="E13455" s="32"/>
      <c r="F13455" s="52"/>
      <c r="G13455" s="33"/>
    </row>
    <row r="13456" spans="5:7" x14ac:dyDescent="0.45">
      <c r="E13456" s="32"/>
      <c r="F13456" s="52"/>
      <c r="G13456" s="33"/>
    </row>
    <row r="13457" spans="5:7" x14ac:dyDescent="0.45">
      <c r="E13457" s="32"/>
      <c r="F13457" s="52"/>
      <c r="G13457" s="33"/>
    </row>
    <row r="13458" spans="5:7" x14ac:dyDescent="0.45">
      <c r="E13458" s="32"/>
      <c r="F13458" s="52"/>
      <c r="G13458" s="33"/>
    </row>
    <row r="13459" spans="5:7" x14ac:dyDescent="0.45">
      <c r="E13459" s="32"/>
      <c r="F13459" s="52"/>
      <c r="G13459" s="33"/>
    </row>
    <row r="13460" spans="5:7" x14ac:dyDescent="0.45">
      <c r="E13460" s="32"/>
      <c r="F13460" s="52"/>
      <c r="G13460" s="33"/>
    </row>
    <row r="13461" spans="5:7" x14ac:dyDescent="0.45">
      <c r="E13461" s="32"/>
      <c r="F13461" s="52"/>
      <c r="G13461" s="33"/>
    </row>
    <row r="13462" spans="5:7" x14ac:dyDescent="0.45">
      <c r="E13462" s="32"/>
      <c r="F13462" s="52"/>
      <c r="G13462" s="33"/>
    </row>
    <row r="13463" spans="5:7" x14ac:dyDescent="0.45">
      <c r="E13463" s="32"/>
      <c r="F13463" s="52"/>
      <c r="G13463" s="33"/>
    </row>
    <row r="13464" spans="5:7" x14ac:dyDescent="0.45">
      <c r="E13464" s="32"/>
      <c r="F13464" s="52"/>
      <c r="G13464" s="33"/>
    </row>
    <row r="13465" spans="5:7" x14ac:dyDescent="0.45">
      <c r="E13465" s="32"/>
      <c r="F13465" s="52"/>
      <c r="G13465" s="33"/>
    </row>
    <row r="13466" spans="5:7" x14ac:dyDescent="0.45">
      <c r="E13466" s="32"/>
      <c r="F13466" s="52"/>
      <c r="G13466" s="33"/>
    </row>
    <row r="13467" spans="5:7" x14ac:dyDescent="0.45">
      <c r="E13467" s="32"/>
      <c r="F13467" s="52"/>
      <c r="G13467" s="33"/>
    </row>
    <row r="13468" spans="5:7" x14ac:dyDescent="0.45">
      <c r="E13468" s="32"/>
      <c r="F13468" s="52"/>
      <c r="G13468" s="33"/>
    </row>
    <row r="13469" spans="5:7" x14ac:dyDescent="0.45">
      <c r="E13469" s="32"/>
      <c r="F13469" s="52"/>
      <c r="G13469" s="33"/>
    </row>
    <row r="13470" spans="5:7" x14ac:dyDescent="0.45">
      <c r="E13470" s="32"/>
      <c r="F13470" s="52"/>
      <c r="G13470" s="33"/>
    </row>
    <row r="13471" spans="5:7" x14ac:dyDescent="0.45">
      <c r="E13471" s="32"/>
      <c r="F13471" s="52"/>
      <c r="G13471" s="33"/>
    </row>
    <row r="13472" spans="5:7" x14ac:dyDescent="0.45">
      <c r="E13472" s="32"/>
      <c r="F13472" s="52"/>
      <c r="G13472" s="33"/>
    </row>
    <row r="13473" spans="5:7" x14ac:dyDescent="0.45">
      <c r="E13473" s="32"/>
      <c r="F13473" s="52"/>
      <c r="G13473" s="33"/>
    </row>
    <row r="13474" spans="5:7" x14ac:dyDescent="0.45">
      <c r="E13474" s="32"/>
      <c r="F13474" s="52"/>
      <c r="G13474" s="33"/>
    </row>
    <row r="13475" spans="5:7" x14ac:dyDescent="0.45">
      <c r="E13475" s="32"/>
      <c r="F13475" s="52"/>
      <c r="G13475" s="33"/>
    </row>
    <row r="13476" spans="5:7" x14ac:dyDescent="0.45">
      <c r="E13476" s="32"/>
      <c r="F13476" s="52"/>
      <c r="G13476" s="33"/>
    </row>
    <row r="13477" spans="5:7" x14ac:dyDescent="0.45">
      <c r="E13477" s="32"/>
      <c r="F13477" s="52"/>
      <c r="G13477" s="33"/>
    </row>
    <row r="13478" spans="5:7" x14ac:dyDescent="0.45">
      <c r="E13478" s="32"/>
      <c r="F13478" s="52"/>
      <c r="G13478" s="33"/>
    </row>
    <row r="13479" spans="5:7" x14ac:dyDescent="0.45">
      <c r="E13479" s="32"/>
      <c r="F13479" s="52"/>
      <c r="G13479" s="33"/>
    </row>
    <row r="13480" spans="5:7" x14ac:dyDescent="0.45">
      <c r="E13480" s="32"/>
      <c r="F13480" s="52"/>
      <c r="G13480" s="33"/>
    </row>
    <row r="13481" spans="5:7" x14ac:dyDescent="0.45">
      <c r="E13481" s="32"/>
      <c r="F13481" s="52"/>
      <c r="G13481" s="33"/>
    </row>
    <row r="13482" spans="5:7" x14ac:dyDescent="0.45">
      <c r="E13482" s="32"/>
      <c r="F13482" s="52"/>
      <c r="G13482" s="33"/>
    </row>
    <row r="13483" spans="5:7" x14ac:dyDescent="0.45">
      <c r="E13483" s="32"/>
      <c r="F13483" s="52"/>
      <c r="G13483" s="33"/>
    </row>
    <row r="13484" spans="5:7" x14ac:dyDescent="0.45">
      <c r="E13484" s="32"/>
      <c r="F13484" s="52"/>
      <c r="G13484" s="33"/>
    </row>
    <row r="13485" spans="5:7" x14ac:dyDescent="0.45">
      <c r="E13485" s="32"/>
      <c r="F13485" s="52"/>
      <c r="G13485" s="33"/>
    </row>
    <row r="13486" spans="5:7" x14ac:dyDescent="0.45">
      <c r="E13486" s="32"/>
      <c r="F13486" s="52"/>
      <c r="G13486" s="33"/>
    </row>
    <row r="13487" spans="5:7" x14ac:dyDescent="0.45">
      <c r="E13487" s="32"/>
      <c r="F13487" s="52"/>
      <c r="G13487" s="33"/>
    </row>
    <row r="13488" spans="5:7" x14ac:dyDescent="0.45">
      <c r="E13488" s="32"/>
      <c r="F13488" s="52"/>
      <c r="G13488" s="33"/>
    </row>
    <row r="13489" spans="5:7" x14ac:dyDescent="0.45">
      <c r="E13489" s="32"/>
      <c r="F13489" s="52"/>
      <c r="G13489" s="33"/>
    </row>
    <row r="13490" spans="5:7" x14ac:dyDescent="0.45">
      <c r="E13490" s="32"/>
      <c r="F13490" s="52"/>
      <c r="G13490" s="33"/>
    </row>
    <row r="13491" spans="5:7" x14ac:dyDescent="0.45">
      <c r="E13491" s="32"/>
      <c r="F13491" s="52"/>
      <c r="G13491" s="33"/>
    </row>
    <row r="13492" spans="5:7" x14ac:dyDescent="0.45">
      <c r="E13492" s="32"/>
      <c r="F13492" s="52"/>
      <c r="G13492" s="33"/>
    </row>
    <row r="13493" spans="5:7" x14ac:dyDescent="0.45">
      <c r="E13493" s="32"/>
      <c r="F13493" s="52"/>
      <c r="G13493" s="33"/>
    </row>
    <row r="13494" spans="5:7" x14ac:dyDescent="0.45">
      <c r="E13494" s="32"/>
      <c r="F13494" s="52"/>
      <c r="G13494" s="33"/>
    </row>
    <row r="13495" spans="5:7" x14ac:dyDescent="0.45">
      <c r="E13495" s="32"/>
      <c r="F13495" s="52"/>
      <c r="G13495" s="33"/>
    </row>
    <row r="13496" spans="5:7" x14ac:dyDescent="0.45">
      <c r="E13496" s="32"/>
      <c r="F13496" s="52"/>
      <c r="G13496" s="33"/>
    </row>
    <row r="13497" spans="5:7" x14ac:dyDescent="0.45">
      <c r="E13497" s="32"/>
      <c r="F13497" s="52"/>
      <c r="G13497" s="33"/>
    </row>
    <row r="13498" spans="5:7" x14ac:dyDescent="0.45">
      <c r="E13498" s="32"/>
      <c r="F13498" s="52"/>
      <c r="G13498" s="33"/>
    </row>
    <row r="13499" spans="5:7" x14ac:dyDescent="0.45">
      <c r="E13499" s="32"/>
      <c r="F13499" s="52"/>
      <c r="G13499" s="33"/>
    </row>
    <row r="13500" spans="5:7" x14ac:dyDescent="0.45">
      <c r="E13500" s="32"/>
      <c r="F13500" s="52"/>
      <c r="G13500" s="33"/>
    </row>
    <row r="13501" spans="5:7" x14ac:dyDescent="0.45">
      <c r="E13501" s="32"/>
      <c r="F13501" s="52"/>
      <c r="G13501" s="33"/>
    </row>
    <row r="13502" spans="5:7" x14ac:dyDescent="0.45">
      <c r="E13502" s="32"/>
      <c r="F13502" s="52"/>
      <c r="G13502" s="33"/>
    </row>
    <row r="13503" spans="5:7" x14ac:dyDescent="0.45">
      <c r="E13503" s="32"/>
      <c r="F13503" s="52"/>
      <c r="G13503" s="33"/>
    </row>
    <row r="13504" spans="5:7" x14ac:dyDescent="0.45">
      <c r="E13504" s="32"/>
      <c r="F13504" s="52"/>
      <c r="G13504" s="33"/>
    </row>
    <row r="13505" spans="5:7" x14ac:dyDescent="0.45">
      <c r="E13505" s="32"/>
      <c r="F13505" s="52"/>
      <c r="G13505" s="33"/>
    </row>
    <row r="13506" spans="5:7" x14ac:dyDescent="0.45">
      <c r="E13506" s="32"/>
      <c r="F13506" s="52"/>
      <c r="G13506" s="33"/>
    </row>
    <row r="13507" spans="5:7" x14ac:dyDescent="0.45">
      <c r="E13507" s="32"/>
      <c r="F13507" s="52"/>
      <c r="G13507" s="33"/>
    </row>
    <row r="13508" spans="5:7" x14ac:dyDescent="0.45">
      <c r="E13508" s="32"/>
      <c r="F13508" s="52"/>
      <c r="G13508" s="33"/>
    </row>
    <row r="13509" spans="5:7" x14ac:dyDescent="0.45">
      <c r="E13509" s="32"/>
      <c r="F13509" s="52"/>
      <c r="G13509" s="33"/>
    </row>
    <row r="13510" spans="5:7" x14ac:dyDescent="0.45">
      <c r="E13510" s="32"/>
      <c r="F13510" s="52"/>
      <c r="G13510" s="33"/>
    </row>
    <row r="13511" spans="5:7" x14ac:dyDescent="0.45">
      <c r="E13511" s="32"/>
      <c r="F13511" s="52"/>
      <c r="G13511" s="33"/>
    </row>
    <row r="13512" spans="5:7" x14ac:dyDescent="0.45">
      <c r="E13512" s="32"/>
      <c r="F13512" s="52"/>
      <c r="G13512" s="33"/>
    </row>
    <row r="13513" spans="5:7" x14ac:dyDescent="0.45">
      <c r="E13513" s="32"/>
      <c r="F13513" s="52"/>
      <c r="G13513" s="33"/>
    </row>
    <row r="13514" spans="5:7" x14ac:dyDescent="0.45">
      <c r="E13514" s="32"/>
      <c r="F13514" s="52"/>
      <c r="G13514" s="33"/>
    </row>
    <row r="13515" spans="5:7" x14ac:dyDescent="0.45">
      <c r="E13515" s="32"/>
      <c r="F13515" s="52"/>
      <c r="G13515" s="33"/>
    </row>
    <row r="13516" spans="5:7" x14ac:dyDescent="0.45">
      <c r="E13516" s="32"/>
      <c r="F13516" s="52"/>
      <c r="G13516" s="33"/>
    </row>
    <row r="13517" spans="5:7" x14ac:dyDescent="0.45">
      <c r="E13517" s="32"/>
      <c r="F13517" s="52"/>
      <c r="G13517" s="33"/>
    </row>
    <row r="13518" spans="5:7" x14ac:dyDescent="0.45">
      <c r="E13518" s="32"/>
      <c r="F13518" s="52"/>
      <c r="G13518" s="33"/>
    </row>
    <row r="13519" spans="5:7" x14ac:dyDescent="0.45">
      <c r="E13519" s="32"/>
      <c r="F13519" s="52"/>
      <c r="G13519" s="33"/>
    </row>
    <row r="13520" spans="5:7" x14ac:dyDescent="0.45">
      <c r="E13520" s="32"/>
      <c r="F13520" s="52"/>
      <c r="G13520" s="33"/>
    </row>
    <row r="13521" spans="5:7" x14ac:dyDescent="0.45">
      <c r="E13521" s="32"/>
      <c r="F13521" s="52"/>
      <c r="G13521" s="33"/>
    </row>
    <row r="13522" spans="5:7" x14ac:dyDescent="0.45">
      <c r="E13522" s="32"/>
      <c r="F13522" s="52"/>
      <c r="G13522" s="33"/>
    </row>
    <row r="13523" spans="5:7" x14ac:dyDescent="0.45">
      <c r="E13523" s="32"/>
      <c r="F13523" s="52"/>
      <c r="G13523" s="33"/>
    </row>
    <row r="13524" spans="5:7" x14ac:dyDescent="0.45">
      <c r="E13524" s="32"/>
      <c r="F13524" s="52"/>
      <c r="G13524" s="33"/>
    </row>
    <row r="13525" spans="5:7" x14ac:dyDescent="0.45">
      <c r="E13525" s="32"/>
      <c r="F13525" s="52"/>
      <c r="G13525" s="33"/>
    </row>
    <row r="13526" spans="5:7" x14ac:dyDescent="0.45">
      <c r="E13526" s="32"/>
      <c r="F13526" s="52"/>
      <c r="G13526" s="33"/>
    </row>
    <row r="13527" spans="5:7" x14ac:dyDescent="0.45">
      <c r="E13527" s="32"/>
      <c r="F13527" s="52"/>
      <c r="G13527" s="33"/>
    </row>
    <row r="13528" spans="5:7" x14ac:dyDescent="0.45">
      <c r="E13528" s="32"/>
      <c r="F13528" s="52"/>
      <c r="G13528" s="33"/>
    </row>
    <row r="13529" spans="5:7" x14ac:dyDescent="0.45">
      <c r="E13529" s="32"/>
      <c r="F13529" s="52"/>
      <c r="G13529" s="33"/>
    </row>
    <row r="13530" spans="5:7" x14ac:dyDescent="0.45">
      <c r="E13530" s="32"/>
      <c r="F13530" s="52"/>
      <c r="G13530" s="33"/>
    </row>
    <row r="13531" spans="5:7" x14ac:dyDescent="0.45">
      <c r="E13531" s="32"/>
      <c r="F13531" s="52"/>
      <c r="G13531" s="33"/>
    </row>
    <row r="13532" spans="5:7" x14ac:dyDescent="0.45">
      <c r="E13532" s="32"/>
      <c r="F13532" s="52"/>
      <c r="G13532" s="33"/>
    </row>
    <row r="13533" spans="5:7" x14ac:dyDescent="0.45">
      <c r="E13533" s="32"/>
      <c r="F13533" s="52"/>
      <c r="G13533" s="33"/>
    </row>
    <row r="13534" spans="5:7" x14ac:dyDescent="0.45">
      <c r="E13534" s="32"/>
      <c r="F13534" s="52"/>
      <c r="G13534" s="33"/>
    </row>
    <row r="13535" spans="5:7" x14ac:dyDescent="0.45">
      <c r="E13535" s="32"/>
      <c r="F13535" s="52"/>
      <c r="G13535" s="33"/>
    </row>
    <row r="13536" spans="5:7" x14ac:dyDescent="0.45">
      <c r="E13536" s="32"/>
      <c r="F13536" s="52"/>
      <c r="G13536" s="33"/>
    </row>
    <row r="13537" spans="5:7" x14ac:dyDescent="0.45">
      <c r="E13537" s="32"/>
      <c r="F13537" s="52"/>
      <c r="G13537" s="33"/>
    </row>
    <row r="13538" spans="5:7" x14ac:dyDescent="0.45">
      <c r="E13538" s="32"/>
      <c r="F13538" s="52"/>
      <c r="G13538" s="33"/>
    </row>
    <row r="13539" spans="5:7" x14ac:dyDescent="0.45">
      <c r="E13539" s="32"/>
      <c r="F13539" s="52"/>
      <c r="G13539" s="33"/>
    </row>
    <row r="13540" spans="5:7" x14ac:dyDescent="0.45">
      <c r="E13540" s="32"/>
      <c r="F13540" s="52"/>
      <c r="G13540" s="33"/>
    </row>
    <row r="13541" spans="5:7" x14ac:dyDescent="0.45">
      <c r="E13541" s="32"/>
      <c r="F13541" s="52"/>
      <c r="G13541" s="33"/>
    </row>
    <row r="13542" spans="5:7" x14ac:dyDescent="0.45">
      <c r="E13542" s="32"/>
      <c r="F13542" s="52"/>
      <c r="G13542" s="33"/>
    </row>
    <row r="13543" spans="5:7" x14ac:dyDescent="0.45">
      <c r="E13543" s="32"/>
      <c r="F13543" s="52"/>
      <c r="G13543" s="33"/>
    </row>
    <row r="13544" spans="5:7" x14ac:dyDescent="0.45">
      <c r="E13544" s="32"/>
      <c r="F13544" s="52"/>
      <c r="G13544" s="33"/>
    </row>
    <row r="13545" spans="5:7" x14ac:dyDescent="0.45">
      <c r="E13545" s="32"/>
      <c r="F13545" s="52"/>
      <c r="G13545" s="33"/>
    </row>
    <row r="13546" spans="5:7" x14ac:dyDescent="0.45">
      <c r="E13546" s="32"/>
      <c r="F13546" s="52"/>
      <c r="G13546" s="33"/>
    </row>
    <row r="13547" spans="5:7" x14ac:dyDescent="0.45">
      <c r="E13547" s="32"/>
      <c r="F13547" s="52"/>
      <c r="G13547" s="33"/>
    </row>
    <row r="13548" spans="5:7" x14ac:dyDescent="0.45">
      <c r="E13548" s="32"/>
      <c r="F13548" s="52"/>
      <c r="G13548" s="33"/>
    </row>
    <row r="13549" spans="5:7" x14ac:dyDescent="0.45">
      <c r="E13549" s="32"/>
      <c r="F13549" s="52"/>
      <c r="G13549" s="33"/>
    </row>
    <row r="13550" spans="5:7" x14ac:dyDescent="0.45">
      <c r="E13550" s="32"/>
      <c r="F13550" s="52"/>
      <c r="G13550" s="33"/>
    </row>
    <row r="13551" spans="5:7" x14ac:dyDescent="0.45">
      <c r="E13551" s="32"/>
      <c r="F13551" s="52"/>
      <c r="G13551" s="33"/>
    </row>
    <row r="13552" spans="5:7" x14ac:dyDescent="0.45">
      <c r="E13552" s="32"/>
      <c r="F13552" s="52"/>
      <c r="G13552" s="33"/>
    </row>
    <row r="13553" spans="5:7" x14ac:dyDescent="0.45">
      <c r="E13553" s="32"/>
      <c r="F13553" s="52"/>
      <c r="G13553" s="33"/>
    </row>
    <row r="13554" spans="5:7" x14ac:dyDescent="0.45">
      <c r="E13554" s="32"/>
      <c r="F13554" s="52"/>
      <c r="G13554" s="33"/>
    </row>
    <row r="13555" spans="5:7" x14ac:dyDescent="0.45">
      <c r="E13555" s="32"/>
      <c r="F13555" s="52"/>
      <c r="G13555" s="33"/>
    </row>
    <row r="13556" spans="5:7" x14ac:dyDescent="0.45">
      <c r="E13556" s="32"/>
      <c r="F13556" s="52"/>
      <c r="G13556" s="33"/>
    </row>
    <row r="13557" spans="5:7" x14ac:dyDescent="0.45">
      <c r="E13557" s="32"/>
      <c r="F13557" s="52"/>
      <c r="G13557" s="33"/>
    </row>
    <row r="13558" spans="5:7" x14ac:dyDescent="0.45">
      <c r="E13558" s="32"/>
      <c r="F13558" s="52"/>
      <c r="G13558" s="33"/>
    </row>
    <row r="13559" spans="5:7" x14ac:dyDescent="0.45">
      <c r="E13559" s="32"/>
      <c r="F13559" s="52"/>
      <c r="G13559" s="33"/>
    </row>
    <row r="13560" spans="5:7" x14ac:dyDescent="0.45">
      <c r="E13560" s="32"/>
      <c r="F13560" s="52"/>
      <c r="G13560" s="33"/>
    </row>
    <row r="13561" spans="5:7" x14ac:dyDescent="0.45">
      <c r="E13561" s="32"/>
      <c r="F13561" s="52"/>
      <c r="G13561" s="33"/>
    </row>
    <row r="13562" spans="5:7" x14ac:dyDescent="0.45">
      <c r="E13562" s="32"/>
      <c r="F13562" s="52"/>
      <c r="G13562" s="33"/>
    </row>
    <row r="13563" spans="5:7" x14ac:dyDescent="0.45">
      <c r="E13563" s="32"/>
      <c r="F13563" s="52"/>
      <c r="G13563" s="33"/>
    </row>
    <row r="13564" spans="5:7" x14ac:dyDescent="0.45">
      <c r="E13564" s="32"/>
      <c r="F13564" s="52"/>
      <c r="G13564" s="33"/>
    </row>
    <row r="13565" spans="5:7" x14ac:dyDescent="0.45">
      <c r="E13565" s="32"/>
      <c r="F13565" s="52"/>
      <c r="G13565" s="33"/>
    </row>
    <row r="13566" spans="5:7" x14ac:dyDescent="0.45">
      <c r="E13566" s="32"/>
      <c r="F13566" s="52"/>
      <c r="G13566" s="33"/>
    </row>
    <row r="13567" spans="5:7" x14ac:dyDescent="0.45">
      <c r="E13567" s="32"/>
      <c r="F13567" s="52"/>
      <c r="G13567" s="33"/>
    </row>
    <row r="13568" spans="5:7" x14ac:dyDescent="0.45">
      <c r="E13568" s="32"/>
      <c r="F13568" s="52"/>
      <c r="G13568" s="33"/>
    </row>
    <row r="13569" spans="5:7" x14ac:dyDescent="0.45">
      <c r="E13569" s="32"/>
      <c r="F13569" s="52"/>
      <c r="G13569" s="33"/>
    </row>
    <row r="13570" spans="5:7" x14ac:dyDescent="0.45">
      <c r="E13570" s="32"/>
      <c r="F13570" s="52"/>
      <c r="G13570" s="33"/>
    </row>
    <row r="13571" spans="5:7" x14ac:dyDescent="0.45">
      <c r="E13571" s="32"/>
      <c r="F13571" s="52"/>
      <c r="G13571" s="33"/>
    </row>
    <row r="13572" spans="5:7" x14ac:dyDescent="0.45">
      <c r="E13572" s="32"/>
      <c r="F13572" s="52"/>
      <c r="G13572" s="33"/>
    </row>
    <row r="13573" spans="5:7" x14ac:dyDescent="0.45">
      <c r="E13573" s="32"/>
      <c r="F13573" s="52"/>
      <c r="G13573" s="33"/>
    </row>
    <row r="13574" spans="5:7" x14ac:dyDescent="0.45">
      <c r="E13574" s="32"/>
      <c r="F13574" s="52"/>
      <c r="G13574" s="33"/>
    </row>
    <row r="13575" spans="5:7" x14ac:dyDescent="0.45">
      <c r="E13575" s="32"/>
      <c r="F13575" s="52"/>
      <c r="G13575" s="33"/>
    </row>
    <row r="13576" spans="5:7" x14ac:dyDescent="0.45">
      <c r="E13576" s="32"/>
      <c r="F13576" s="52"/>
      <c r="G13576" s="33"/>
    </row>
    <row r="13577" spans="5:7" x14ac:dyDescent="0.45">
      <c r="E13577" s="32"/>
      <c r="F13577" s="52"/>
      <c r="G13577" s="33"/>
    </row>
    <row r="13578" spans="5:7" x14ac:dyDescent="0.45">
      <c r="E13578" s="32"/>
      <c r="F13578" s="52"/>
      <c r="G13578" s="33"/>
    </row>
    <row r="13579" spans="5:7" x14ac:dyDescent="0.45">
      <c r="E13579" s="32"/>
      <c r="F13579" s="52"/>
      <c r="G13579" s="33"/>
    </row>
    <row r="13580" spans="5:7" x14ac:dyDescent="0.45">
      <c r="E13580" s="32"/>
      <c r="F13580" s="52"/>
      <c r="G13580" s="33"/>
    </row>
    <row r="13581" spans="5:7" x14ac:dyDescent="0.45">
      <c r="E13581" s="32"/>
      <c r="F13581" s="52"/>
      <c r="G13581" s="33"/>
    </row>
    <row r="13582" spans="5:7" x14ac:dyDescent="0.45">
      <c r="E13582" s="32"/>
      <c r="F13582" s="52"/>
      <c r="G13582" s="33"/>
    </row>
    <row r="13583" spans="5:7" x14ac:dyDescent="0.45">
      <c r="E13583" s="32"/>
      <c r="F13583" s="52"/>
      <c r="G13583" s="33"/>
    </row>
    <row r="13584" spans="5:7" x14ac:dyDescent="0.45">
      <c r="E13584" s="32"/>
      <c r="F13584" s="52"/>
      <c r="G13584" s="33"/>
    </row>
    <row r="13585" spans="5:7" x14ac:dyDescent="0.45">
      <c r="E13585" s="32"/>
      <c r="F13585" s="52"/>
      <c r="G13585" s="33"/>
    </row>
    <row r="13586" spans="5:7" x14ac:dyDescent="0.45">
      <c r="E13586" s="32"/>
      <c r="F13586" s="52"/>
      <c r="G13586" s="33"/>
    </row>
    <row r="13587" spans="5:7" x14ac:dyDescent="0.45">
      <c r="E13587" s="32"/>
      <c r="F13587" s="52"/>
      <c r="G13587" s="33"/>
    </row>
    <row r="13588" spans="5:7" x14ac:dyDescent="0.45">
      <c r="E13588" s="32"/>
      <c r="F13588" s="52"/>
      <c r="G13588" s="33"/>
    </row>
    <row r="13589" spans="5:7" x14ac:dyDescent="0.45">
      <c r="E13589" s="32"/>
      <c r="F13589" s="52"/>
      <c r="G13589" s="33"/>
    </row>
    <row r="13590" spans="5:7" x14ac:dyDescent="0.45">
      <c r="E13590" s="32"/>
      <c r="F13590" s="52"/>
      <c r="G13590" s="33"/>
    </row>
    <row r="13591" spans="5:7" x14ac:dyDescent="0.45">
      <c r="E13591" s="32"/>
      <c r="F13591" s="52"/>
      <c r="G13591" s="33"/>
    </row>
    <row r="13592" spans="5:7" x14ac:dyDescent="0.45">
      <c r="E13592" s="32"/>
      <c r="F13592" s="52"/>
      <c r="G13592" s="33"/>
    </row>
    <row r="13593" spans="5:7" x14ac:dyDescent="0.45">
      <c r="E13593" s="32"/>
      <c r="F13593" s="52"/>
      <c r="G13593" s="33"/>
    </row>
    <row r="13594" spans="5:7" x14ac:dyDescent="0.45">
      <c r="E13594" s="32"/>
      <c r="F13594" s="52"/>
      <c r="G13594" s="33"/>
    </row>
    <row r="13595" spans="5:7" x14ac:dyDescent="0.45">
      <c r="E13595" s="32"/>
      <c r="F13595" s="52"/>
      <c r="G13595" s="33"/>
    </row>
    <row r="13596" spans="5:7" x14ac:dyDescent="0.45">
      <c r="E13596" s="32"/>
      <c r="F13596" s="52"/>
      <c r="G13596" s="33"/>
    </row>
    <row r="13597" spans="5:7" x14ac:dyDescent="0.45">
      <c r="E13597" s="32"/>
      <c r="F13597" s="52"/>
      <c r="G13597" s="33"/>
    </row>
    <row r="13598" spans="5:7" x14ac:dyDescent="0.45">
      <c r="E13598" s="32"/>
      <c r="F13598" s="52"/>
      <c r="G13598" s="33"/>
    </row>
    <row r="13599" spans="5:7" x14ac:dyDescent="0.45">
      <c r="E13599" s="32"/>
      <c r="F13599" s="52"/>
      <c r="G13599" s="33"/>
    </row>
    <row r="13600" spans="5:7" x14ac:dyDescent="0.45">
      <c r="E13600" s="32"/>
      <c r="F13600" s="52"/>
      <c r="G13600" s="33"/>
    </row>
    <row r="13601" spans="5:7" x14ac:dyDescent="0.45">
      <c r="E13601" s="32"/>
      <c r="F13601" s="52"/>
      <c r="G13601" s="33"/>
    </row>
    <row r="13602" spans="5:7" x14ac:dyDescent="0.45">
      <c r="E13602" s="32"/>
      <c r="F13602" s="52"/>
      <c r="G13602" s="33"/>
    </row>
    <row r="13603" spans="5:7" x14ac:dyDescent="0.45">
      <c r="E13603" s="32"/>
      <c r="F13603" s="52"/>
      <c r="G13603" s="33"/>
    </row>
    <row r="13604" spans="5:7" x14ac:dyDescent="0.45">
      <c r="E13604" s="32"/>
      <c r="F13604" s="52"/>
      <c r="G13604" s="33"/>
    </row>
    <row r="13605" spans="5:7" x14ac:dyDescent="0.45">
      <c r="E13605" s="32"/>
      <c r="F13605" s="52"/>
      <c r="G13605" s="33"/>
    </row>
    <row r="13606" spans="5:7" x14ac:dyDescent="0.45">
      <c r="E13606" s="32"/>
      <c r="F13606" s="52"/>
      <c r="G13606" s="33"/>
    </row>
    <row r="13607" spans="5:7" x14ac:dyDescent="0.45">
      <c r="E13607" s="32"/>
      <c r="F13607" s="52"/>
      <c r="G13607" s="33"/>
    </row>
    <row r="13608" spans="5:7" x14ac:dyDescent="0.45">
      <c r="E13608" s="32"/>
      <c r="F13608" s="52"/>
      <c r="G13608" s="33"/>
    </row>
    <row r="13609" spans="5:7" x14ac:dyDescent="0.45">
      <c r="E13609" s="32"/>
      <c r="F13609" s="52"/>
      <c r="G13609" s="33"/>
    </row>
    <row r="13610" spans="5:7" x14ac:dyDescent="0.45">
      <c r="E13610" s="32"/>
      <c r="F13610" s="52"/>
      <c r="G13610" s="33"/>
    </row>
    <row r="13611" spans="5:7" x14ac:dyDescent="0.45">
      <c r="E13611" s="32"/>
      <c r="F13611" s="52"/>
      <c r="G13611" s="33"/>
    </row>
    <row r="13612" spans="5:7" x14ac:dyDescent="0.45">
      <c r="E13612" s="32"/>
      <c r="F13612" s="52"/>
      <c r="G13612" s="33"/>
    </row>
    <row r="13613" spans="5:7" x14ac:dyDescent="0.45">
      <c r="E13613" s="32"/>
      <c r="F13613" s="52"/>
      <c r="G13613" s="33"/>
    </row>
    <row r="13614" spans="5:7" x14ac:dyDescent="0.45">
      <c r="E13614" s="32"/>
      <c r="F13614" s="52"/>
      <c r="G13614" s="33"/>
    </row>
    <row r="13615" spans="5:7" x14ac:dyDescent="0.45">
      <c r="E13615" s="32"/>
      <c r="F13615" s="52"/>
      <c r="G13615" s="33"/>
    </row>
    <row r="13616" spans="5:7" x14ac:dyDescent="0.45">
      <c r="E13616" s="32"/>
      <c r="F13616" s="52"/>
      <c r="G13616" s="33"/>
    </row>
    <row r="13617" spans="5:7" x14ac:dyDescent="0.45">
      <c r="E13617" s="32"/>
      <c r="F13617" s="52"/>
      <c r="G13617" s="33"/>
    </row>
    <row r="13618" spans="5:7" x14ac:dyDescent="0.45">
      <c r="E13618" s="32"/>
      <c r="F13618" s="52"/>
      <c r="G13618" s="33"/>
    </row>
    <row r="13619" spans="5:7" x14ac:dyDescent="0.45">
      <c r="E13619" s="32"/>
      <c r="F13619" s="52"/>
      <c r="G13619" s="33"/>
    </row>
    <row r="13620" spans="5:7" x14ac:dyDescent="0.45">
      <c r="E13620" s="32"/>
      <c r="F13620" s="52"/>
      <c r="G13620" s="33"/>
    </row>
    <row r="13621" spans="5:7" x14ac:dyDescent="0.45">
      <c r="E13621" s="32"/>
      <c r="F13621" s="52"/>
      <c r="G13621" s="33"/>
    </row>
    <row r="13622" spans="5:7" x14ac:dyDescent="0.45">
      <c r="E13622" s="32"/>
      <c r="F13622" s="52"/>
      <c r="G13622" s="33"/>
    </row>
    <row r="13623" spans="5:7" x14ac:dyDescent="0.45">
      <c r="E13623" s="32"/>
      <c r="F13623" s="52"/>
      <c r="G13623" s="33"/>
    </row>
    <row r="13624" spans="5:7" x14ac:dyDescent="0.45">
      <c r="E13624" s="32"/>
      <c r="F13624" s="52"/>
      <c r="G13624" s="33"/>
    </row>
    <row r="13625" spans="5:7" x14ac:dyDescent="0.45">
      <c r="E13625" s="32"/>
      <c r="F13625" s="52"/>
      <c r="G13625" s="33"/>
    </row>
    <row r="13626" spans="5:7" x14ac:dyDescent="0.45">
      <c r="E13626" s="32"/>
      <c r="F13626" s="52"/>
      <c r="G13626" s="33"/>
    </row>
    <row r="13627" spans="5:7" x14ac:dyDescent="0.45">
      <c r="E13627" s="32"/>
      <c r="F13627" s="52"/>
      <c r="G13627" s="33"/>
    </row>
    <row r="13628" spans="5:7" x14ac:dyDescent="0.45">
      <c r="E13628" s="32"/>
      <c r="F13628" s="52"/>
      <c r="G13628" s="33"/>
    </row>
    <row r="13629" spans="5:7" x14ac:dyDescent="0.45">
      <c r="E13629" s="32"/>
      <c r="F13629" s="52"/>
      <c r="G13629" s="33"/>
    </row>
    <row r="13630" spans="5:7" x14ac:dyDescent="0.45">
      <c r="E13630" s="32"/>
      <c r="F13630" s="52"/>
      <c r="G13630" s="33"/>
    </row>
    <row r="13631" spans="5:7" x14ac:dyDescent="0.45">
      <c r="E13631" s="32"/>
      <c r="F13631" s="52"/>
      <c r="G13631" s="33"/>
    </row>
    <row r="13632" spans="5:7" x14ac:dyDescent="0.45">
      <c r="E13632" s="32"/>
      <c r="F13632" s="52"/>
      <c r="G13632" s="33"/>
    </row>
    <row r="13633" spans="5:7" x14ac:dyDescent="0.45">
      <c r="E13633" s="32"/>
      <c r="F13633" s="52"/>
      <c r="G13633" s="33"/>
    </row>
    <row r="13634" spans="5:7" x14ac:dyDescent="0.45">
      <c r="E13634" s="32"/>
      <c r="F13634" s="52"/>
      <c r="G13634" s="33"/>
    </row>
    <row r="13635" spans="5:7" x14ac:dyDescent="0.45">
      <c r="E13635" s="32"/>
      <c r="F13635" s="52"/>
      <c r="G13635" s="33"/>
    </row>
    <row r="13636" spans="5:7" x14ac:dyDescent="0.45">
      <c r="E13636" s="32"/>
      <c r="F13636" s="52"/>
      <c r="G13636" s="33"/>
    </row>
    <row r="13637" spans="5:7" x14ac:dyDescent="0.45">
      <c r="E13637" s="32"/>
      <c r="F13637" s="52"/>
      <c r="G13637" s="33"/>
    </row>
    <row r="13638" spans="5:7" x14ac:dyDescent="0.45">
      <c r="E13638" s="32"/>
      <c r="F13638" s="52"/>
      <c r="G13638" s="33"/>
    </row>
    <row r="13639" spans="5:7" x14ac:dyDescent="0.45">
      <c r="E13639" s="32"/>
      <c r="F13639" s="52"/>
      <c r="G13639" s="33"/>
    </row>
    <row r="13640" spans="5:7" x14ac:dyDescent="0.45">
      <c r="E13640" s="32"/>
      <c r="F13640" s="52"/>
      <c r="G13640" s="33"/>
    </row>
    <row r="13641" spans="5:7" x14ac:dyDescent="0.45">
      <c r="E13641" s="32"/>
      <c r="F13641" s="52"/>
      <c r="G13641" s="33"/>
    </row>
    <row r="13642" spans="5:7" x14ac:dyDescent="0.45">
      <c r="E13642" s="32"/>
      <c r="F13642" s="52"/>
      <c r="G13642" s="33"/>
    </row>
    <row r="13643" spans="5:7" x14ac:dyDescent="0.45">
      <c r="E13643" s="32"/>
      <c r="F13643" s="52"/>
      <c r="G13643" s="33"/>
    </row>
    <row r="13644" spans="5:7" x14ac:dyDescent="0.45">
      <c r="E13644" s="32"/>
      <c r="F13644" s="52"/>
      <c r="G13644" s="33"/>
    </row>
    <row r="13645" spans="5:7" x14ac:dyDescent="0.45">
      <c r="E13645" s="32"/>
      <c r="F13645" s="52"/>
      <c r="G13645" s="33"/>
    </row>
    <row r="13646" spans="5:7" x14ac:dyDescent="0.45">
      <c r="E13646" s="32"/>
      <c r="F13646" s="52"/>
      <c r="G13646" s="33"/>
    </row>
    <row r="13647" spans="5:7" x14ac:dyDescent="0.45">
      <c r="E13647" s="32"/>
      <c r="F13647" s="52"/>
      <c r="G13647" s="33"/>
    </row>
    <row r="13648" spans="5:7" x14ac:dyDescent="0.45">
      <c r="E13648" s="32"/>
      <c r="F13648" s="52"/>
      <c r="G13648" s="33"/>
    </row>
    <row r="13649" spans="5:7" x14ac:dyDescent="0.45">
      <c r="E13649" s="32"/>
      <c r="F13649" s="52"/>
      <c r="G13649" s="33"/>
    </row>
    <row r="13650" spans="5:7" x14ac:dyDescent="0.45">
      <c r="E13650" s="32"/>
      <c r="F13650" s="52"/>
      <c r="G13650" s="33"/>
    </row>
    <row r="13651" spans="5:7" x14ac:dyDescent="0.45">
      <c r="E13651" s="32"/>
      <c r="F13651" s="52"/>
      <c r="G13651" s="33"/>
    </row>
    <row r="13652" spans="5:7" x14ac:dyDescent="0.45">
      <c r="E13652" s="32"/>
      <c r="F13652" s="52"/>
      <c r="G13652" s="33"/>
    </row>
    <row r="13653" spans="5:7" x14ac:dyDescent="0.45">
      <c r="E13653" s="32"/>
      <c r="F13653" s="52"/>
      <c r="G13653" s="33"/>
    </row>
    <row r="13654" spans="5:7" x14ac:dyDescent="0.45">
      <c r="E13654" s="32"/>
      <c r="F13654" s="52"/>
      <c r="G13654" s="33"/>
    </row>
    <row r="13655" spans="5:7" x14ac:dyDescent="0.45">
      <c r="E13655" s="32"/>
      <c r="F13655" s="52"/>
      <c r="G13655" s="33"/>
    </row>
    <row r="13656" spans="5:7" x14ac:dyDescent="0.45">
      <c r="E13656" s="32"/>
      <c r="F13656" s="52"/>
      <c r="G13656" s="33"/>
    </row>
    <row r="13657" spans="5:7" x14ac:dyDescent="0.45">
      <c r="E13657" s="32"/>
      <c r="F13657" s="52"/>
      <c r="G13657" s="33"/>
    </row>
    <row r="13658" spans="5:7" x14ac:dyDescent="0.45">
      <c r="E13658" s="32"/>
      <c r="F13658" s="52"/>
      <c r="G13658" s="33"/>
    </row>
    <row r="13659" spans="5:7" x14ac:dyDescent="0.45">
      <c r="E13659" s="32"/>
      <c r="F13659" s="52"/>
      <c r="G13659" s="33"/>
    </row>
    <row r="13660" spans="5:7" x14ac:dyDescent="0.45">
      <c r="E13660" s="32"/>
      <c r="F13660" s="52"/>
      <c r="G13660" s="33"/>
    </row>
    <row r="13661" spans="5:7" x14ac:dyDescent="0.45">
      <c r="E13661" s="32"/>
      <c r="F13661" s="52"/>
      <c r="G13661" s="33"/>
    </row>
    <row r="13662" spans="5:7" x14ac:dyDescent="0.45">
      <c r="E13662" s="32"/>
      <c r="F13662" s="52"/>
      <c r="G13662" s="33"/>
    </row>
    <row r="13663" spans="5:7" x14ac:dyDescent="0.45">
      <c r="E13663" s="32"/>
      <c r="F13663" s="52"/>
      <c r="G13663" s="33"/>
    </row>
    <row r="13664" spans="5:7" x14ac:dyDescent="0.45">
      <c r="E13664" s="32"/>
      <c r="F13664" s="52"/>
      <c r="G13664" s="33"/>
    </row>
    <row r="13665" spans="5:7" x14ac:dyDescent="0.45">
      <c r="E13665" s="32"/>
      <c r="F13665" s="52"/>
      <c r="G13665" s="33"/>
    </row>
    <row r="13666" spans="5:7" x14ac:dyDescent="0.45">
      <c r="E13666" s="32"/>
      <c r="F13666" s="52"/>
      <c r="G13666" s="33"/>
    </row>
    <row r="13667" spans="5:7" x14ac:dyDescent="0.45">
      <c r="E13667" s="32"/>
      <c r="F13667" s="52"/>
      <c r="G13667" s="33"/>
    </row>
    <row r="13668" spans="5:7" x14ac:dyDescent="0.45">
      <c r="E13668" s="32"/>
      <c r="F13668" s="52"/>
      <c r="G13668" s="33"/>
    </row>
    <row r="13669" spans="5:7" x14ac:dyDescent="0.45">
      <c r="E13669" s="32"/>
      <c r="F13669" s="52"/>
      <c r="G13669" s="33"/>
    </row>
    <row r="13670" spans="5:7" x14ac:dyDescent="0.45">
      <c r="E13670" s="32"/>
      <c r="F13670" s="52"/>
      <c r="G13670" s="33"/>
    </row>
    <row r="13671" spans="5:7" x14ac:dyDescent="0.45">
      <c r="E13671" s="32"/>
      <c r="F13671" s="52"/>
      <c r="G13671" s="33"/>
    </row>
    <row r="13672" spans="5:7" x14ac:dyDescent="0.45">
      <c r="E13672" s="32"/>
      <c r="F13672" s="52"/>
      <c r="G13672" s="33"/>
    </row>
    <row r="13673" spans="5:7" x14ac:dyDescent="0.45">
      <c r="E13673" s="32"/>
      <c r="F13673" s="52"/>
      <c r="G13673" s="33"/>
    </row>
    <row r="13674" spans="5:7" x14ac:dyDescent="0.45">
      <c r="E13674" s="32"/>
      <c r="F13674" s="52"/>
      <c r="G13674" s="33"/>
    </row>
    <row r="13675" spans="5:7" x14ac:dyDescent="0.45">
      <c r="E13675" s="32"/>
      <c r="F13675" s="52"/>
      <c r="G13675" s="33"/>
    </row>
    <row r="13676" spans="5:7" x14ac:dyDescent="0.45">
      <c r="E13676" s="32"/>
      <c r="F13676" s="52"/>
      <c r="G13676" s="33"/>
    </row>
    <row r="13677" spans="5:7" x14ac:dyDescent="0.45">
      <c r="E13677" s="32"/>
      <c r="F13677" s="52"/>
      <c r="G13677" s="33"/>
    </row>
    <row r="13678" spans="5:7" x14ac:dyDescent="0.45">
      <c r="E13678" s="32"/>
      <c r="F13678" s="52"/>
      <c r="G13678" s="33"/>
    </row>
    <row r="13679" spans="5:7" x14ac:dyDescent="0.45">
      <c r="E13679" s="32"/>
      <c r="F13679" s="52"/>
      <c r="G13679" s="33"/>
    </row>
    <row r="13680" spans="5:7" x14ac:dyDescent="0.45">
      <c r="E13680" s="32"/>
      <c r="F13680" s="52"/>
      <c r="G13680" s="33"/>
    </row>
    <row r="13681" spans="5:7" x14ac:dyDescent="0.45">
      <c r="E13681" s="32"/>
      <c r="F13681" s="52"/>
      <c r="G13681" s="33"/>
    </row>
    <row r="13682" spans="5:7" x14ac:dyDescent="0.45">
      <c r="E13682" s="32"/>
      <c r="F13682" s="52"/>
      <c r="G13682" s="33"/>
    </row>
    <row r="13683" spans="5:7" x14ac:dyDescent="0.45">
      <c r="E13683" s="32"/>
      <c r="F13683" s="52"/>
      <c r="G13683" s="33"/>
    </row>
    <row r="13684" spans="5:7" x14ac:dyDescent="0.45">
      <c r="E13684" s="32"/>
      <c r="F13684" s="52"/>
      <c r="G13684" s="33"/>
    </row>
    <row r="13685" spans="5:7" x14ac:dyDescent="0.45">
      <c r="E13685" s="32"/>
      <c r="F13685" s="52"/>
      <c r="G13685" s="33"/>
    </row>
    <row r="13686" spans="5:7" x14ac:dyDescent="0.45">
      <c r="E13686" s="32"/>
      <c r="F13686" s="52"/>
      <c r="G13686" s="33"/>
    </row>
    <row r="13687" spans="5:7" x14ac:dyDescent="0.45">
      <c r="E13687" s="32"/>
      <c r="F13687" s="52"/>
      <c r="G13687" s="33"/>
    </row>
    <row r="13688" spans="5:7" x14ac:dyDescent="0.45">
      <c r="E13688" s="32"/>
      <c r="F13688" s="52"/>
      <c r="G13688" s="33"/>
    </row>
    <row r="13689" spans="5:7" x14ac:dyDescent="0.45">
      <c r="E13689" s="32"/>
      <c r="F13689" s="52"/>
      <c r="G13689" s="33"/>
    </row>
    <row r="13690" spans="5:7" x14ac:dyDescent="0.45">
      <c r="E13690" s="32"/>
      <c r="F13690" s="52"/>
      <c r="G13690" s="33"/>
    </row>
    <row r="13691" spans="5:7" x14ac:dyDescent="0.45">
      <c r="E13691" s="32"/>
      <c r="F13691" s="52"/>
      <c r="G13691" s="33"/>
    </row>
    <row r="13692" spans="5:7" x14ac:dyDescent="0.45">
      <c r="E13692" s="32"/>
      <c r="F13692" s="52"/>
      <c r="G13692" s="33"/>
    </row>
    <row r="13693" spans="5:7" x14ac:dyDescent="0.45">
      <c r="E13693" s="32"/>
      <c r="F13693" s="52"/>
      <c r="G13693" s="33"/>
    </row>
    <row r="13694" spans="5:7" x14ac:dyDescent="0.45">
      <c r="E13694" s="32"/>
      <c r="F13694" s="52"/>
      <c r="G13694" s="33"/>
    </row>
    <row r="13695" spans="5:7" x14ac:dyDescent="0.45">
      <c r="E13695" s="32"/>
      <c r="F13695" s="52"/>
      <c r="G13695" s="33"/>
    </row>
    <row r="13696" spans="5:7" x14ac:dyDescent="0.45">
      <c r="E13696" s="32"/>
      <c r="F13696" s="52"/>
      <c r="G13696" s="33"/>
    </row>
    <row r="13697" spans="5:7" x14ac:dyDescent="0.45">
      <c r="E13697" s="32"/>
      <c r="F13697" s="52"/>
      <c r="G13697" s="33"/>
    </row>
    <row r="13698" spans="5:7" x14ac:dyDescent="0.45">
      <c r="E13698" s="32"/>
      <c r="F13698" s="52"/>
      <c r="G13698" s="33"/>
    </row>
    <row r="13699" spans="5:7" x14ac:dyDescent="0.45">
      <c r="E13699" s="32"/>
      <c r="F13699" s="52"/>
      <c r="G13699" s="33"/>
    </row>
    <row r="13700" spans="5:7" x14ac:dyDescent="0.45">
      <c r="E13700" s="32"/>
      <c r="F13700" s="52"/>
      <c r="G13700" s="33"/>
    </row>
    <row r="13701" spans="5:7" x14ac:dyDescent="0.45">
      <c r="E13701" s="32"/>
      <c r="F13701" s="52"/>
      <c r="G13701" s="33"/>
    </row>
    <row r="13702" spans="5:7" x14ac:dyDescent="0.45">
      <c r="E13702" s="32"/>
      <c r="F13702" s="52"/>
      <c r="G13702" s="33"/>
    </row>
    <row r="13703" spans="5:7" x14ac:dyDescent="0.45">
      <c r="E13703" s="32"/>
      <c r="F13703" s="52"/>
      <c r="G13703" s="33"/>
    </row>
    <row r="13704" spans="5:7" x14ac:dyDescent="0.45">
      <c r="E13704" s="32"/>
      <c r="F13704" s="52"/>
      <c r="G13704" s="33"/>
    </row>
    <row r="13705" spans="5:7" x14ac:dyDescent="0.45">
      <c r="E13705" s="32"/>
      <c r="F13705" s="52"/>
      <c r="G13705" s="33"/>
    </row>
    <row r="13706" spans="5:7" x14ac:dyDescent="0.45">
      <c r="E13706" s="32"/>
      <c r="F13706" s="52"/>
      <c r="G13706" s="33"/>
    </row>
    <row r="13707" spans="5:7" x14ac:dyDescent="0.45">
      <c r="E13707" s="32"/>
      <c r="F13707" s="52"/>
      <c r="G13707" s="33"/>
    </row>
    <row r="13708" spans="5:7" x14ac:dyDescent="0.45">
      <c r="E13708" s="32"/>
      <c r="F13708" s="52"/>
      <c r="G13708" s="33"/>
    </row>
    <row r="13709" spans="5:7" x14ac:dyDescent="0.45">
      <c r="E13709" s="32"/>
      <c r="F13709" s="52"/>
      <c r="G13709" s="33"/>
    </row>
    <row r="13710" spans="5:7" x14ac:dyDescent="0.45">
      <c r="E13710" s="32"/>
      <c r="F13710" s="52"/>
      <c r="G13710" s="33"/>
    </row>
    <row r="13711" spans="5:7" x14ac:dyDescent="0.45">
      <c r="E13711" s="32"/>
      <c r="F13711" s="52"/>
      <c r="G13711" s="33"/>
    </row>
    <row r="13712" spans="5:7" x14ac:dyDescent="0.45">
      <c r="E13712" s="32"/>
      <c r="F13712" s="52"/>
      <c r="G13712" s="33"/>
    </row>
    <row r="13713" spans="5:7" x14ac:dyDescent="0.45">
      <c r="E13713" s="32"/>
      <c r="F13713" s="52"/>
      <c r="G13713" s="33"/>
    </row>
    <row r="13714" spans="5:7" x14ac:dyDescent="0.45">
      <c r="E13714" s="32"/>
      <c r="F13714" s="52"/>
      <c r="G13714" s="33"/>
    </row>
    <row r="13715" spans="5:7" x14ac:dyDescent="0.45">
      <c r="E13715" s="32"/>
      <c r="F13715" s="52"/>
      <c r="G13715" s="33"/>
    </row>
    <row r="13716" spans="5:7" x14ac:dyDescent="0.45">
      <c r="E13716" s="32"/>
      <c r="F13716" s="52"/>
      <c r="G13716" s="33"/>
    </row>
    <row r="13717" spans="5:7" x14ac:dyDescent="0.45">
      <c r="E13717" s="32"/>
      <c r="F13717" s="52"/>
      <c r="G13717" s="33"/>
    </row>
    <row r="13718" spans="5:7" x14ac:dyDescent="0.45">
      <c r="E13718" s="32"/>
      <c r="F13718" s="52"/>
      <c r="G13718" s="33"/>
    </row>
    <row r="13719" spans="5:7" x14ac:dyDescent="0.45">
      <c r="E13719" s="32"/>
      <c r="F13719" s="52"/>
      <c r="G13719" s="33"/>
    </row>
    <row r="13720" spans="5:7" x14ac:dyDescent="0.45">
      <c r="E13720" s="32"/>
      <c r="F13720" s="52"/>
      <c r="G13720" s="33"/>
    </row>
    <row r="13721" spans="5:7" x14ac:dyDescent="0.45">
      <c r="E13721" s="32"/>
      <c r="F13721" s="52"/>
      <c r="G13721" s="33"/>
    </row>
    <row r="13722" spans="5:7" x14ac:dyDescent="0.45">
      <c r="E13722" s="32"/>
      <c r="F13722" s="52"/>
      <c r="G13722" s="33"/>
    </row>
    <row r="13723" spans="5:7" x14ac:dyDescent="0.45">
      <c r="E13723" s="32"/>
      <c r="F13723" s="52"/>
      <c r="G13723" s="33"/>
    </row>
    <row r="13724" spans="5:7" x14ac:dyDescent="0.45">
      <c r="E13724" s="32"/>
      <c r="F13724" s="52"/>
      <c r="G13724" s="33"/>
    </row>
    <row r="13725" spans="5:7" x14ac:dyDescent="0.45">
      <c r="E13725" s="32"/>
      <c r="F13725" s="52"/>
      <c r="G13725" s="33"/>
    </row>
    <row r="13726" spans="5:7" x14ac:dyDescent="0.45">
      <c r="E13726" s="32"/>
      <c r="F13726" s="52"/>
      <c r="G13726" s="33"/>
    </row>
    <row r="13727" spans="5:7" x14ac:dyDescent="0.45">
      <c r="E13727" s="32"/>
      <c r="F13727" s="52"/>
      <c r="G13727" s="33"/>
    </row>
    <row r="13728" spans="5:7" x14ac:dyDescent="0.45">
      <c r="E13728" s="32"/>
      <c r="F13728" s="52"/>
      <c r="G13728" s="33"/>
    </row>
    <row r="13729" spans="5:7" x14ac:dyDescent="0.45">
      <c r="E13729" s="32"/>
      <c r="F13729" s="52"/>
      <c r="G13729" s="33"/>
    </row>
    <row r="13730" spans="5:7" x14ac:dyDescent="0.45">
      <c r="E13730" s="32"/>
      <c r="F13730" s="52"/>
      <c r="G13730" s="33"/>
    </row>
    <row r="13731" spans="5:7" x14ac:dyDescent="0.45">
      <c r="E13731" s="32"/>
      <c r="F13731" s="52"/>
      <c r="G13731" s="33"/>
    </row>
    <row r="13732" spans="5:7" x14ac:dyDescent="0.45">
      <c r="E13732" s="32"/>
      <c r="F13732" s="52"/>
      <c r="G13732" s="33"/>
    </row>
    <row r="13733" spans="5:7" x14ac:dyDescent="0.45">
      <c r="E13733" s="32"/>
      <c r="F13733" s="52"/>
      <c r="G13733" s="33"/>
    </row>
    <row r="13734" spans="5:7" x14ac:dyDescent="0.45">
      <c r="E13734" s="32"/>
      <c r="F13734" s="52"/>
      <c r="G13734" s="33"/>
    </row>
    <row r="13735" spans="5:7" x14ac:dyDescent="0.45">
      <c r="E13735" s="32"/>
      <c r="F13735" s="52"/>
      <c r="G13735" s="33"/>
    </row>
    <row r="13736" spans="5:7" x14ac:dyDescent="0.45">
      <c r="E13736" s="32"/>
      <c r="F13736" s="52"/>
      <c r="G13736" s="33"/>
    </row>
    <row r="13737" spans="5:7" x14ac:dyDescent="0.45">
      <c r="E13737" s="32"/>
      <c r="F13737" s="52"/>
      <c r="G13737" s="33"/>
    </row>
    <row r="13738" spans="5:7" x14ac:dyDescent="0.45">
      <c r="E13738" s="32"/>
      <c r="F13738" s="52"/>
      <c r="G13738" s="33"/>
    </row>
    <row r="13739" spans="5:7" x14ac:dyDescent="0.45">
      <c r="E13739" s="32"/>
      <c r="F13739" s="52"/>
      <c r="G13739" s="33"/>
    </row>
    <row r="13740" spans="5:7" x14ac:dyDescent="0.45">
      <c r="E13740" s="32"/>
      <c r="F13740" s="52"/>
      <c r="G13740" s="33"/>
    </row>
    <row r="13741" spans="5:7" x14ac:dyDescent="0.45">
      <c r="E13741" s="32"/>
      <c r="F13741" s="52"/>
      <c r="G13741" s="33"/>
    </row>
    <row r="13742" spans="5:7" x14ac:dyDescent="0.45">
      <c r="E13742" s="32"/>
      <c r="F13742" s="52"/>
      <c r="G13742" s="33"/>
    </row>
    <row r="13743" spans="5:7" x14ac:dyDescent="0.45">
      <c r="E13743" s="32"/>
      <c r="F13743" s="52"/>
      <c r="G13743" s="33"/>
    </row>
    <row r="13744" spans="5:7" x14ac:dyDescent="0.45">
      <c r="E13744" s="32"/>
      <c r="F13744" s="52"/>
      <c r="G13744" s="33"/>
    </row>
    <row r="13745" spans="5:7" x14ac:dyDescent="0.45">
      <c r="E13745" s="32"/>
      <c r="F13745" s="52"/>
      <c r="G13745" s="33"/>
    </row>
    <row r="13746" spans="5:7" x14ac:dyDescent="0.45">
      <c r="E13746" s="32"/>
      <c r="F13746" s="52"/>
      <c r="G13746" s="33"/>
    </row>
    <row r="13747" spans="5:7" x14ac:dyDescent="0.45">
      <c r="E13747" s="32"/>
      <c r="F13747" s="52"/>
      <c r="G13747" s="33"/>
    </row>
    <row r="13748" spans="5:7" x14ac:dyDescent="0.45">
      <c r="E13748" s="32"/>
      <c r="F13748" s="52"/>
      <c r="G13748" s="33"/>
    </row>
    <row r="13749" spans="5:7" x14ac:dyDescent="0.45">
      <c r="E13749" s="32"/>
      <c r="F13749" s="52"/>
      <c r="G13749" s="33"/>
    </row>
    <row r="13750" spans="5:7" x14ac:dyDescent="0.45">
      <c r="E13750" s="32"/>
      <c r="F13750" s="52"/>
      <c r="G13750" s="33"/>
    </row>
    <row r="13751" spans="5:7" x14ac:dyDescent="0.45">
      <c r="E13751" s="32"/>
      <c r="F13751" s="52"/>
      <c r="G13751" s="33"/>
    </row>
    <row r="13752" spans="5:7" x14ac:dyDescent="0.45">
      <c r="E13752" s="32"/>
      <c r="F13752" s="52"/>
      <c r="G13752" s="33"/>
    </row>
    <row r="13753" spans="5:7" x14ac:dyDescent="0.45">
      <c r="E13753" s="32"/>
      <c r="F13753" s="52"/>
      <c r="G13753" s="33"/>
    </row>
    <row r="13754" spans="5:7" x14ac:dyDescent="0.45">
      <c r="E13754" s="32"/>
      <c r="F13754" s="52"/>
      <c r="G13754" s="33"/>
    </row>
    <row r="13755" spans="5:7" x14ac:dyDescent="0.45">
      <c r="E13755" s="32"/>
      <c r="F13755" s="52"/>
      <c r="G13755" s="33"/>
    </row>
    <row r="13756" spans="5:7" x14ac:dyDescent="0.45">
      <c r="E13756" s="32"/>
      <c r="F13756" s="52"/>
      <c r="G13756" s="33"/>
    </row>
    <row r="13757" spans="5:7" x14ac:dyDescent="0.45">
      <c r="E13757" s="32"/>
      <c r="F13757" s="52"/>
      <c r="G13757" s="33"/>
    </row>
    <row r="13758" spans="5:7" x14ac:dyDescent="0.45">
      <c r="E13758" s="32"/>
      <c r="F13758" s="52"/>
      <c r="G13758" s="33"/>
    </row>
    <row r="13759" spans="5:7" x14ac:dyDescent="0.45">
      <c r="E13759" s="32"/>
      <c r="F13759" s="52"/>
      <c r="G13759" s="33"/>
    </row>
    <row r="13760" spans="5:7" x14ac:dyDescent="0.45">
      <c r="E13760" s="32"/>
      <c r="F13760" s="52"/>
      <c r="G13760" s="33"/>
    </row>
    <row r="13761" spans="5:7" x14ac:dyDescent="0.45">
      <c r="E13761" s="32"/>
      <c r="F13761" s="52"/>
      <c r="G13761" s="33"/>
    </row>
    <row r="13762" spans="5:7" x14ac:dyDescent="0.45">
      <c r="E13762" s="32"/>
      <c r="F13762" s="52"/>
      <c r="G13762" s="33"/>
    </row>
    <row r="13763" spans="5:7" x14ac:dyDescent="0.45">
      <c r="E13763" s="32"/>
      <c r="F13763" s="52"/>
      <c r="G13763" s="33"/>
    </row>
    <row r="13764" spans="5:7" x14ac:dyDescent="0.45">
      <c r="E13764" s="32"/>
      <c r="F13764" s="52"/>
      <c r="G13764" s="33"/>
    </row>
    <row r="13765" spans="5:7" x14ac:dyDescent="0.45">
      <c r="E13765" s="32"/>
      <c r="F13765" s="52"/>
      <c r="G13765" s="33"/>
    </row>
    <row r="13766" spans="5:7" x14ac:dyDescent="0.45">
      <c r="E13766" s="32"/>
      <c r="F13766" s="52"/>
      <c r="G13766" s="33"/>
    </row>
    <row r="13767" spans="5:7" x14ac:dyDescent="0.45">
      <c r="E13767" s="32"/>
      <c r="F13767" s="52"/>
      <c r="G13767" s="33"/>
    </row>
    <row r="13768" spans="5:7" x14ac:dyDescent="0.45">
      <c r="E13768" s="32"/>
      <c r="F13768" s="52"/>
      <c r="G13768" s="33"/>
    </row>
    <row r="13769" spans="5:7" x14ac:dyDescent="0.45">
      <c r="E13769" s="32"/>
      <c r="F13769" s="52"/>
      <c r="G13769" s="33"/>
    </row>
    <row r="13770" spans="5:7" x14ac:dyDescent="0.45">
      <c r="E13770" s="32"/>
      <c r="F13770" s="52"/>
      <c r="G13770" s="33"/>
    </row>
    <row r="13771" spans="5:7" x14ac:dyDescent="0.45">
      <c r="E13771" s="32"/>
      <c r="F13771" s="52"/>
      <c r="G13771" s="33"/>
    </row>
    <row r="13772" spans="5:7" x14ac:dyDescent="0.45">
      <c r="E13772" s="32"/>
      <c r="F13772" s="52"/>
      <c r="G13772" s="33"/>
    </row>
    <row r="13773" spans="5:7" x14ac:dyDescent="0.45">
      <c r="E13773" s="32"/>
      <c r="F13773" s="52"/>
      <c r="G13773" s="33"/>
    </row>
    <row r="13774" spans="5:7" x14ac:dyDescent="0.45">
      <c r="E13774" s="32"/>
      <c r="F13774" s="52"/>
      <c r="G13774" s="33"/>
    </row>
    <row r="13775" spans="5:7" x14ac:dyDescent="0.45">
      <c r="E13775" s="32"/>
      <c r="F13775" s="52"/>
      <c r="G13775" s="33"/>
    </row>
    <row r="13776" spans="5:7" x14ac:dyDescent="0.45">
      <c r="E13776" s="32"/>
      <c r="F13776" s="52"/>
      <c r="G13776" s="33"/>
    </row>
    <row r="13777" spans="5:7" x14ac:dyDescent="0.45">
      <c r="E13777" s="32"/>
      <c r="F13777" s="52"/>
      <c r="G13777" s="33"/>
    </row>
    <row r="13778" spans="5:7" x14ac:dyDescent="0.45">
      <c r="E13778" s="32"/>
      <c r="F13778" s="52"/>
      <c r="G13778" s="33"/>
    </row>
    <row r="13779" spans="5:7" x14ac:dyDescent="0.45">
      <c r="E13779" s="32"/>
      <c r="F13779" s="52"/>
      <c r="G13779" s="33"/>
    </row>
    <row r="13780" spans="5:7" x14ac:dyDescent="0.45">
      <c r="E13780" s="32"/>
      <c r="F13780" s="52"/>
      <c r="G13780" s="33"/>
    </row>
    <row r="13781" spans="5:7" x14ac:dyDescent="0.45">
      <c r="E13781" s="32"/>
      <c r="F13781" s="52"/>
      <c r="G13781" s="33"/>
    </row>
    <row r="13782" spans="5:7" x14ac:dyDescent="0.45">
      <c r="E13782" s="32"/>
      <c r="F13782" s="52"/>
      <c r="G13782" s="33"/>
    </row>
    <row r="13783" spans="5:7" x14ac:dyDescent="0.45">
      <c r="E13783" s="32"/>
      <c r="F13783" s="52"/>
      <c r="G13783" s="33"/>
    </row>
    <row r="13784" spans="5:7" x14ac:dyDescent="0.45">
      <c r="E13784" s="32"/>
      <c r="F13784" s="52"/>
      <c r="G13784" s="33"/>
    </row>
    <row r="13785" spans="5:7" x14ac:dyDescent="0.45">
      <c r="E13785" s="32"/>
      <c r="F13785" s="52"/>
      <c r="G13785" s="33"/>
    </row>
    <row r="13786" spans="5:7" x14ac:dyDescent="0.45">
      <c r="E13786" s="32"/>
      <c r="F13786" s="52"/>
      <c r="G13786" s="33"/>
    </row>
    <row r="13787" spans="5:7" x14ac:dyDescent="0.45">
      <c r="E13787" s="32"/>
      <c r="F13787" s="52"/>
      <c r="G13787" s="33"/>
    </row>
    <row r="13788" spans="5:7" x14ac:dyDescent="0.45">
      <c r="E13788" s="32"/>
      <c r="F13788" s="52"/>
      <c r="G13788" s="33"/>
    </row>
    <row r="13789" spans="5:7" x14ac:dyDescent="0.45">
      <c r="E13789" s="32"/>
      <c r="F13789" s="52"/>
      <c r="G13789" s="33"/>
    </row>
    <row r="13790" spans="5:7" x14ac:dyDescent="0.45">
      <c r="E13790" s="32"/>
      <c r="F13790" s="52"/>
      <c r="G13790" s="33"/>
    </row>
    <row r="13791" spans="5:7" x14ac:dyDescent="0.45">
      <c r="E13791" s="32"/>
      <c r="F13791" s="52"/>
      <c r="G13791" s="33"/>
    </row>
    <row r="13792" spans="5:7" x14ac:dyDescent="0.45">
      <c r="E13792" s="32"/>
      <c r="F13792" s="52"/>
      <c r="G13792" s="33"/>
    </row>
    <row r="13793" spans="5:7" x14ac:dyDescent="0.45">
      <c r="E13793" s="32"/>
      <c r="F13793" s="52"/>
      <c r="G13793" s="33"/>
    </row>
    <row r="13794" spans="5:7" x14ac:dyDescent="0.45">
      <c r="E13794" s="32"/>
      <c r="F13794" s="52"/>
      <c r="G13794" s="33"/>
    </row>
    <row r="13795" spans="5:7" x14ac:dyDescent="0.45">
      <c r="E13795" s="32"/>
      <c r="F13795" s="52"/>
      <c r="G13795" s="33"/>
    </row>
    <row r="13796" spans="5:7" x14ac:dyDescent="0.45">
      <c r="E13796" s="32"/>
      <c r="F13796" s="52"/>
      <c r="G13796" s="33"/>
    </row>
    <row r="13797" spans="5:7" x14ac:dyDescent="0.45">
      <c r="E13797" s="32"/>
      <c r="F13797" s="52"/>
      <c r="G13797" s="33"/>
    </row>
    <row r="13798" spans="5:7" x14ac:dyDescent="0.45">
      <c r="E13798" s="32"/>
      <c r="F13798" s="52"/>
      <c r="G13798" s="33"/>
    </row>
    <row r="13799" spans="5:7" x14ac:dyDescent="0.45">
      <c r="E13799" s="32"/>
      <c r="F13799" s="52"/>
      <c r="G13799" s="33"/>
    </row>
    <row r="13800" spans="5:7" x14ac:dyDescent="0.45">
      <c r="E13800" s="32"/>
      <c r="F13800" s="52"/>
      <c r="G13800" s="33"/>
    </row>
    <row r="13801" spans="5:7" x14ac:dyDescent="0.45">
      <c r="E13801" s="32"/>
      <c r="F13801" s="52"/>
      <c r="G13801" s="33"/>
    </row>
    <row r="13802" spans="5:7" x14ac:dyDescent="0.45">
      <c r="E13802" s="32"/>
      <c r="F13802" s="52"/>
      <c r="G13802" s="33"/>
    </row>
    <row r="13803" spans="5:7" x14ac:dyDescent="0.45">
      <c r="E13803" s="32"/>
      <c r="F13803" s="52"/>
      <c r="G13803" s="33"/>
    </row>
    <row r="13804" spans="5:7" x14ac:dyDescent="0.45">
      <c r="E13804" s="32"/>
      <c r="F13804" s="52"/>
      <c r="G13804" s="33"/>
    </row>
    <row r="13805" spans="5:7" x14ac:dyDescent="0.45">
      <c r="E13805" s="32"/>
      <c r="F13805" s="52"/>
      <c r="G13805" s="33"/>
    </row>
    <row r="13806" spans="5:7" x14ac:dyDescent="0.45">
      <c r="E13806" s="32"/>
      <c r="F13806" s="52"/>
      <c r="G13806" s="33"/>
    </row>
    <row r="13807" spans="5:7" x14ac:dyDescent="0.45">
      <c r="E13807" s="32"/>
      <c r="F13807" s="52"/>
      <c r="G13807" s="33"/>
    </row>
    <row r="13808" spans="5:7" x14ac:dyDescent="0.45">
      <c r="E13808" s="32"/>
      <c r="F13808" s="52"/>
      <c r="G13808" s="33"/>
    </row>
    <row r="13809" spans="5:7" x14ac:dyDescent="0.45">
      <c r="E13809" s="32"/>
      <c r="F13809" s="52"/>
      <c r="G13809" s="33"/>
    </row>
    <row r="13810" spans="5:7" x14ac:dyDescent="0.45">
      <c r="E13810" s="32"/>
      <c r="F13810" s="52"/>
      <c r="G13810" s="33"/>
    </row>
    <row r="13811" spans="5:7" x14ac:dyDescent="0.45">
      <c r="E13811" s="32"/>
      <c r="F13811" s="52"/>
      <c r="G13811" s="33"/>
    </row>
    <row r="13812" spans="5:7" x14ac:dyDescent="0.45">
      <c r="E13812" s="32"/>
      <c r="F13812" s="52"/>
      <c r="G13812" s="33"/>
    </row>
    <row r="13813" spans="5:7" x14ac:dyDescent="0.45">
      <c r="E13813" s="32"/>
      <c r="F13813" s="52"/>
      <c r="G13813" s="33"/>
    </row>
    <row r="13814" spans="5:7" x14ac:dyDescent="0.45">
      <c r="E13814" s="32"/>
      <c r="F13814" s="52"/>
      <c r="G13814" s="33"/>
    </row>
    <row r="13815" spans="5:7" x14ac:dyDescent="0.45">
      <c r="E13815" s="32"/>
      <c r="F13815" s="52"/>
      <c r="G13815" s="33"/>
    </row>
    <row r="13816" spans="5:7" x14ac:dyDescent="0.45">
      <c r="E13816" s="32"/>
      <c r="F13816" s="52"/>
      <c r="G13816" s="33"/>
    </row>
    <row r="13817" spans="5:7" x14ac:dyDescent="0.45">
      <c r="E13817" s="32"/>
      <c r="F13817" s="52"/>
      <c r="G13817" s="33"/>
    </row>
    <row r="13818" spans="5:7" x14ac:dyDescent="0.45">
      <c r="E13818" s="32"/>
      <c r="F13818" s="52"/>
      <c r="G13818" s="33"/>
    </row>
    <row r="13819" spans="5:7" x14ac:dyDescent="0.45">
      <c r="E13819" s="32"/>
      <c r="F13819" s="52"/>
      <c r="G13819" s="33"/>
    </row>
    <row r="13820" spans="5:7" x14ac:dyDescent="0.45">
      <c r="E13820" s="32"/>
      <c r="F13820" s="52"/>
      <c r="G13820" s="33"/>
    </row>
    <row r="13821" spans="5:7" x14ac:dyDescent="0.45">
      <c r="E13821" s="32"/>
      <c r="F13821" s="52"/>
      <c r="G13821" s="33"/>
    </row>
    <row r="13822" spans="5:7" x14ac:dyDescent="0.45">
      <c r="E13822" s="32"/>
      <c r="F13822" s="52"/>
      <c r="G13822" s="33"/>
    </row>
    <row r="13823" spans="5:7" x14ac:dyDescent="0.45">
      <c r="E13823" s="32"/>
      <c r="F13823" s="52"/>
      <c r="G13823" s="33"/>
    </row>
    <row r="13824" spans="5:7" x14ac:dyDescent="0.45">
      <c r="E13824" s="32"/>
      <c r="F13824" s="52"/>
      <c r="G13824" s="33"/>
    </row>
    <row r="13825" spans="5:7" x14ac:dyDescent="0.45">
      <c r="E13825" s="32"/>
      <c r="F13825" s="52"/>
      <c r="G13825" s="33"/>
    </row>
    <row r="13826" spans="5:7" x14ac:dyDescent="0.45">
      <c r="E13826" s="32"/>
      <c r="F13826" s="52"/>
      <c r="G13826" s="33"/>
    </row>
    <row r="13827" spans="5:7" x14ac:dyDescent="0.45">
      <c r="E13827" s="32"/>
      <c r="F13827" s="52"/>
      <c r="G13827" s="33"/>
    </row>
    <row r="13828" spans="5:7" x14ac:dyDescent="0.45">
      <c r="E13828" s="32"/>
      <c r="F13828" s="52"/>
      <c r="G13828" s="33"/>
    </row>
    <row r="13829" spans="5:7" x14ac:dyDescent="0.45">
      <c r="E13829" s="32"/>
      <c r="F13829" s="52"/>
      <c r="G13829" s="33"/>
    </row>
    <row r="13830" spans="5:7" x14ac:dyDescent="0.45">
      <c r="E13830" s="32"/>
      <c r="F13830" s="52"/>
      <c r="G13830" s="33"/>
    </row>
    <row r="13831" spans="5:7" x14ac:dyDescent="0.45">
      <c r="E13831" s="32"/>
      <c r="F13831" s="52"/>
      <c r="G13831" s="33"/>
    </row>
    <row r="13832" spans="5:7" x14ac:dyDescent="0.45">
      <c r="E13832" s="32"/>
      <c r="F13832" s="52"/>
      <c r="G13832" s="33"/>
    </row>
    <row r="13833" spans="5:7" x14ac:dyDescent="0.45">
      <c r="E13833" s="32"/>
      <c r="F13833" s="52"/>
      <c r="G13833" s="33"/>
    </row>
    <row r="13834" spans="5:7" x14ac:dyDescent="0.45">
      <c r="E13834" s="32"/>
      <c r="F13834" s="52"/>
      <c r="G13834" s="33"/>
    </row>
    <row r="13835" spans="5:7" x14ac:dyDescent="0.45">
      <c r="E13835" s="32"/>
      <c r="F13835" s="52"/>
      <c r="G13835" s="33"/>
    </row>
    <row r="13836" spans="5:7" x14ac:dyDescent="0.45">
      <c r="E13836" s="32"/>
      <c r="F13836" s="52"/>
      <c r="G13836" s="33"/>
    </row>
    <row r="13837" spans="5:7" x14ac:dyDescent="0.45">
      <c r="E13837" s="32"/>
      <c r="F13837" s="52"/>
      <c r="G13837" s="33"/>
    </row>
    <row r="13838" spans="5:7" x14ac:dyDescent="0.45">
      <c r="E13838" s="32"/>
      <c r="F13838" s="52"/>
      <c r="G13838" s="33"/>
    </row>
    <row r="13839" spans="5:7" x14ac:dyDescent="0.45">
      <c r="E13839" s="32"/>
      <c r="F13839" s="52"/>
      <c r="G13839" s="33"/>
    </row>
    <row r="13840" spans="5:7" x14ac:dyDescent="0.45">
      <c r="E13840" s="32"/>
      <c r="F13840" s="52"/>
      <c r="G13840" s="33"/>
    </row>
    <row r="13841" spans="5:7" x14ac:dyDescent="0.45">
      <c r="E13841" s="32"/>
      <c r="F13841" s="52"/>
      <c r="G13841" s="33"/>
    </row>
    <row r="13842" spans="5:7" x14ac:dyDescent="0.45">
      <c r="E13842" s="32"/>
      <c r="F13842" s="52"/>
      <c r="G13842" s="33"/>
    </row>
    <row r="13843" spans="5:7" x14ac:dyDescent="0.45">
      <c r="E13843" s="32"/>
      <c r="F13843" s="52"/>
      <c r="G13843" s="33"/>
    </row>
    <row r="13844" spans="5:7" x14ac:dyDescent="0.45">
      <c r="E13844" s="32"/>
      <c r="F13844" s="52"/>
      <c r="G13844" s="33"/>
    </row>
    <row r="13845" spans="5:7" x14ac:dyDescent="0.45">
      <c r="E13845" s="32"/>
      <c r="F13845" s="52"/>
      <c r="G13845" s="33"/>
    </row>
    <row r="13846" spans="5:7" x14ac:dyDescent="0.45">
      <c r="E13846" s="32"/>
      <c r="F13846" s="52"/>
      <c r="G13846" s="33"/>
    </row>
    <row r="13847" spans="5:7" x14ac:dyDescent="0.45">
      <c r="E13847" s="32"/>
      <c r="F13847" s="52"/>
      <c r="G13847" s="33"/>
    </row>
    <row r="13848" spans="5:7" x14ac:dyDescent="0.45">
      <c r="E13848" s="32"/>
      <c r="F13848" s="52"/>
      <c r="G13848" s="33"/>
    </row>
    <row r="13849" spans="5:7" x14ac:dyDescent="0.45">
      <c r="E13849" s="32"/>
      <c r="F13849" s="52"/>
      <c r="G13849" s="33"/>
    </row>
    <row r="13850" spans="5:7" x14ac:dyDescent="0.45">
      <c r="E13850" s="32"/>
      <c r="F13850" s="52"/>
      <c r="G13850" s="33"/>
    </row>
    <row r="13851" spans="5:7" x14ac:dyDescent="0.45">
      <c r="E13851" s="32"/>
      <c r="F13851" s="52"/>
      <c r="G13851" s="33"/>
    </row>
    <row r="13852" spans="5:7" x14ac:dyDescent="0.45">
      <c r="E13852" s="32"/>
      <c r="F13852" s="52"/>
      <c r="G13852" s="33"/>
    </row>
    <row r="13853" spans="5:7" x14ac:dyDescent="0.45">
      <c r="E13853" s="32"/>
      <c r="F13853" s="52"/>
      <c r="G13853" s="33"/>
    </row>
    <row r="13854" spans="5:7" x14ac:dyDescent="0.45">
      <c r="E13854" s="32"/>
      <c r="F13854" s="52"/>
      <c r="G13854" s="33"/>
    </row>
    <row r="13855" spans="5:7" x14ac:dyDescent="0.45">
      <c r="E13855" s="32"/>
      <c r="F13855" s="52"/>
      <c r="G13855" s="33"/>
    </row>
    <row r="13856" spans="5:7" x14ac:dyDescent="0.45">
      <c r="E13856" s="32"/>
      <c r="F13856" s="52"/>
      <c r="G13856" s="33"/>
    </row>
    <row r="13857" spans="5:7" x14ac:dyDescent="0.45">
      <c r="E13857" s="32"/>
      <c r="F13857" s="52"/>
      <c r="G13857" s="33"/>
    </row>
    <row r="13858" spans="5:7" x14ac:dyDescent="0.45">
      <c r="E13858" s="32"/>
      <c r="F13858" s="52"/>
      <c r="G13858" s="33"/>
    </row>
    <row r="13859" spans="5:7" x14ac:dyDescent="0.45">
      <c r="E13859" s="32"/>
      <c r="F13859" s="52"/>
      <c r="G13859" s="33"/>
    </row>
    <row r="13860" spans="5:7" x14ac:dyDescent="0.45">
      <c r="E13860" s="32"/>
      <c r="F13860" s="52"/>
      <c r="G13860" s="33"/>
    </row>
    <row r="13861" spans="5:7" x14ac:dyDescent="0.45">
      <c r="E13861" s="32"/>
      <c r="F13861" s="52"/>
      <c r="G13861" s="33"/>
    </row>
    <row r="13862" spans="5:7" x14ac:dyDescent="0.45">
      <c r="E13862" s="32"/>
      <c r="F13862" s="52"/>
      <c r="G13862" s="33"/>
    </row>
    <row r="13863" spans="5:7" x14ac:dyDescent="0.45">
      <c r="E13863" s="32"/>
      <c r="F13863" s="52"/>
      <c r="G13863" s="33"/>
    </row>
    <row r="13864" spans="5:7" x14ac:dyDescent="0.45">
      <c r="E13864" s="32"/>
      <c r="F13864" s="52"/>
      <c r="G13864" s="33"/>
    </row>
    <row r="13865" spans="5:7" x14ac:dyDescent="0.45">
      <c r="E13865" s="32"/>
      <c r="F13865" s="52"/>
      <c r="G13865" s="33"/>
    </row>
    <row r="13866" spans="5:7" x14ac:dyDescent="0.45">
      <c r="E13866" s="32"/>
      <c r="F13866" s="52"/>
      <c r="G13866" s="33"/>
    </row>
    <row r="13867" spans="5:7" x14ac:dyDescent="0.45">
      <c r="E13867" s="32"/>
      <c r="F13867" s="52"/>
      <c r="G13867" s="33"/>
    </row>
    <row r="13868" spans="5:7" x14ac:dyDescent="0.45">
      <c r="E13868" s="32"/>
      <c r="F13868" s="52"/>
      <c r="G13868" s="33"/>
    </row>
    <row r="13869" spans="5:7" x14ac:dyDescent="0.45">
      <c r="E13869" s="32"/>
      <c r="F13869" s="52"/>
      <c r="G13869" s="33"/>
    </row>
    <row r="13870" spans="5:7" x14ac:dyDescent="0.45">
      <c r="E13870" s="32"/>
      <c r="F13870" s="52"/>
      <c r="G13870" s="33"/>
    </row>
    <row r="13871" spans="5:7" x14ac:dyDescent="0.45">
      <c r="E13871" s="32"/>
      <c r="F13871" s="52"/>
      <c r="G13871" s="33"/>
    </row>
    <row r="13872" spans="5:7" x14ac:dyDescent="0.45">
      <c r="E13872" s="32"/>
      <c r="F13872" s="52"/>
      <c r="G13872" s="33"/>
    </row>
    <row r="13873" spans="5:7" x14ac:dyDescent="0.45">
      <c r="E13873" s="32"/>
      <c r="F13873" s="52"/>
      <c r="G13873" s="33"/>
    </row>
    <row r="13874" spans="5:7" x14ac:dyDescent="0.45">
      <c r="E13874" s="32"/>
      <c r="F13874" s="52"/>
      <c r="G13874" s="33"/>
    </row>
    <row r="13875" spans="5:7" x14ac:dyDescent="0.45">
      <c r="E13875" s="32"/>
      <c r="F13875" s="52"/>
      <c r="G13875" s="33"/>
    </row>
    <row r="13876" spans="5:7" x14ac:dyDescent="0.45">
      <c r="E13876" s="32"/>
      <c r="F13876" s="52"/>
      <c r="G13876" s="33"/>
    </row>
    <row r="13877" spans="5:7" x14ac:dyDescent="0.45">
      <c r="E13877" s="32"/>
      <c r="F13877" s="52"/>
      <c r="G13877" s="33"/>
    </row>
    <row r="13878" spans="5:7" x14ac:dyDescent="0.45">
      <c r="E13878" s="32"/>
      <c r="F13878" s="52"/>
      <c r="G13878" s="33"/>
    </row>
    <row r="13879" spans="5:7" x14ac:dyDescent="0.45">
      <c r="E13879" s="32"/>
      <c r="F13879" s="52"/>
      <c r="G13879" s="33"/>
    </row>
    <row r="13880" spans="5:7" x14ac:dyDescent="0.45">
      <c r="E13880" s="32"/>
      <c r="F13880" s="52"/>
      <c r="G13880" s="33"/>
    </row>
    <row r="13881" spans="5:7" x14ac:dyDescent="0.45">
      <c r="E13881" s="32"/>
      <c r="F13881" s="52"/>
      <c r="G13881" s="33"/>
    </row>
    <row r="13882" spans="5:7" x14ac:dyDescent="0.45">
      <c r="E13882" s="32"/>
      <c r="F13882" s="52"/>
      <c r="G13882" s="33"/>
    </row>
    <row r="13883" spans="5:7" x14ac:dyDescent="0.45">
      <c r="E13883" s="32"/>
      <c r="F13883" s="52"/>
      <c r="G13883" s="33"/>
    </row>
    <row r="13884" spans="5:7" x14ac:dyDescent="0.45">
      <c r="E13884" s="32"/>
      <c r="F13884" s="52"/>
      <c r="G13884" s="33"/>
    </row>
    <row r="13885" spans="5:7" x14ac:dyDescent="0.45">
      <c r="E13885" s="32"/>
      <c r="F13885" s="52"/>
      <c r="G13885" s="33"/>
    </row>
    <row r="13886" spans="5:7" x14ac:dyDescent="0.45">
      <c r="E13886" s="32"/>
      <c r="F13886" s="52"/>
      <c r="G13886" s="33"/>
    </row>
    <row r="13887" spans="5:7" x14ac:dyDescent="0.45">
      <c r="E13887" s="32"/>
      <c r="F13887" s="52"/>
      <c r="G13887" s="33"/>
    </row>
    <row r="13888" spans="5:7" x14ac:dyDescent="0.45">
      <c r="E13888" s="32"/>
      <c r="F13888" s="52"/>
      <c r="G13888" s="33"/>
    </row>
    <row r="13889" spans="5:7" x14ac:dyDescent="0.45">
      <c r="E13889" s="32"/>
      <c r="F13889" s="52"/>
      <c r="G13889" s="33"/>
    </row>
    <row r="13890" spans="5:7" x14ac:dyDescent="0.45">
      <c r="E13890" s="32"/>
      <c r="F13890" s="52"/>
      <c r="G13890" s="33"/>
    </row>
    <row r="13891" spans="5:7" x14ac:dyDescent="0.45">
      <c r="E13891" s="32"/>
      <c r="F13891" s="52"/>
      <c r="G13891" s="33"/>
    </row>
    <row r="13892" spans="5:7" x14ac:dyDescent="0.45">
      <c r="E13892" s="32"/>
      <c r="F13892" s="52"/>
      <c r="G13892" s="33"/>
    </row>
    <row r="13893" spans="5:7" x14ac:dyDescent="0.45">
      <c r="E13893" s="32"/>
      <c r="F13893" s="52"/>
      <c r="G13893" s="33"/>
    </row>
    <row r="13894" spans="5:7" x14ac:dyDescent="0.45">
      <c r="E13894" s="32"/>
      <c r="F13894" s="52"/>
      <c r="G13894" s="33"/>
    </row>
    <row r="13895" spans="5:7" x14ac:dyDescent="0.45">
      <c r="E13895" s="32"/>
      <c r="F13895" s="52"/>
      <c r="G13895" s="33"/>
    </row>
    <row r="13896" spans="5:7" x14ac:dyDescent="0.45">
      <c r="E13896" s="32"/>
      <c r="F13896" s="52"/>
      <c r="G13896" s="33"/>
    </row>
    <row r="13897" spans="5:7" x14ac:dyDescent="0.45">
      <c r="E13897" s="32"/>
      <c r="F13897" s="52"/>
      <c r="G13897" s="33"/>
    </row>
    <row r="13898" spans="5:7" x14ac:dyDescent="0.45">
      <c r="E13898" s="32"/>
      <c r="F13898" s="52"/>
      <c r="G13898" s="33"/>
    </row>
    <row r="13899" spans="5:7" x14ac:dyDescent="0.45">
      <c r="E13899" s="32"/>
      <c r="F13899" s="52"/>
      <c r="G13899" s="33"/>
    </row>
    <row r="13900" spans="5:7" x14ac:dyDescent="0.45">
      <c r="E13900" s="32"/>
      <c r="F13900" s="52"/>
      <c r="G13900" s="33"/>
    </row>
    <row r="13901" spans="5:7" x14ac:dyDescent="0.45">
      <c r="E13901" s="32"/>
      <c r="F13901" s="52"/>
      <c r="G13901" s="33"/>
    </row>
    <row r="13902" spans="5:7" x14ac:dyDescent="0.45">
      <c r="E13902" s="32"/>
      <c r="F13902" s="52"/>
      <c r="G13902" s="33"/>
    </row>
    <row r="13903" spans="5:7" x14ac:dyDescent="0.45">
      <c r="E13903" s="32"/>
      <c r="F13903" s="52"/>
      <c r="G13903" s="33"/>
    </row>
    <row r="13904" spans="5:7" x14ac:dyDescent="0.45">
      <c r="E13904" s="32"/>
      <c r="F13904" s="52"/>
      <c r="G13904" s="33"/>
    </row>
    <row r="13905" spans="5:7" x14ac:dyDescent="0.45">
      <c r="E13905" s="32"/>
      <c r="F13905" s="52"/>
      <c r="G13905" s="33"/>
    </row>
    <row r="13906" spans="5:7" x14ac:dyDescent="0.45">
      <c r="E13906" s="32"/>
      <c r="F13906" s="52"/>
      <c r="G13906" s="33"/>
    </row>
    <row r="13907" spans="5:7" x14ac:dyDescent="0.45">
      <c r="E13907" s="32"/>
      <c r="F13907" s="52"/>
      <c r="G13907" s="33"/>
    </row>
    <row r="13908" spans="5:7" x14ac:dyDescent="0.45">
      <c r="E13908" s="32"/>
      <c r="F13908" s="52"/>
      <c r="G13908" s="33"/>
    </row>
    <row r="13909" spans="5:7" x14ac:dyDescent="0.45">
      <c r="E13909" s="32"/>
      <c r="F13909" s="52"/>
      <c r="G13909" s="33"/>
    </row>
    <row r="13910" spans="5:7" x14ac:dyDescent="0.45">
      <c r="E13910" s="32"/>
      <c r="F13910" s="52"/>
      <c r="G13910" s="33"/>
    </row>
    <row r="13911" spans="5:7" x14ac:dyDescent="0.45">
      <c r="E13911" s="32"/>
      <c r="F13911" s="52"/>
      <c r="G13911" s="33"/>
    </row>
    <row r="13912" spans="5:7" x14ac:dyDescent="0.45">
      <c r="E13912" s="32"/>
      <c r="F13912" s="52"/>
      <c r="G13912" s="33"/>
    </row>
    <row r="13913" spans="5:7" x14ac:dyDescent="0.45">
      <c r="E13913" s="32"/>
      <c r="F13913" s="52"/>
      <c r="G13913" s="33"/>
    </row>
    <row r="13914" spans="5:7" x14ac:dyDescent="0.45">
      <c r="E13914" s="32"/>
      <c r="F13914" s="52"/>
      <c r="G13914" s="33"/>
    </row>
    <row r="13915" spans="5:7" x14ac:dyDescent="0.45">
      <c r="E13915" s="32"/>
      <c r="F13915" s="52"/>
      <c r="G13915" s="33"/>
    </row>
    <row r="13916" spans="5:7" x14ac:dyDescent="0.45">
      <c r="E13916" s="32"/>
      <c r="F13916" s="52"/>
      <c r="G13916" s="33"/>
    </row>
    <row r="13917" spans="5:7" x14ac:dyDescent="0.45">
      <c r="E13917" s="32"/>
      <c r="F13917" s="52"/>
      <c r="G13917" s="33"/>
    </row>
    <row r="13918" spans="5:7" x14ac:dyDescent="0.45">
      <c r="E13918" s="32"/>
      <c r="F13918" s="52"/>
      <c r="G13918" s="33"/>
    </row>
    <row r="13919" spans="5:7" x14ac:dyDescent="0.45">
      <c r="E13919" s="32"/>
      <c r="F13919" s="52"/>
      <c r="G13919" s="33"/>
    </row>
    <row r="13920" spans="5:7" x14ac:dyDescent="0.45">
      <c r="E13920" s="32"/>
      <c r="F13920" s="52"/>
      <c r="G13920" s="33"/>
    </row>
    <row r="13921" spans="5:7" x14ac:dyDescent="0.45">
      <c r="E13921" s="32"/>
      <c r="F13921" s="52"/>
      <c r="G13921" s="33"/>
    </row>
    <row r="13922" spans="5:7" x14ac:dyDescent="0.45">
      <c r="E13922" s="32"/>
      <c r="F13922" s="52"/>
      <c r="G13922" s="33"/>
    </row>
    <row r="13923" spans="5:7" x14ac:dyDescent="0.45">
      <c r="E13923" s="32"/>
      <c r="F13923" s="52"/>
      <c r="G13923" s="33"/>
    </row>
    <row r="13924" spans="5:7" x14ac:dyDescent="0.45">
      <c r="E13924" s="32"/>
      <c r="F13924" s="52"/>
      <c r="G13924" s="33"/>
    </row>
    <row r="13925" spans="5:7" x14ac:dyDescent="0.45">
      <c r="E13925" s="32"/>
      <c r="F13925" s="52"/>
      <c r="G13925" s="33"/>
    </row>
    <row r="13926" spans="5:7" x14ac:dyDescent="0.45">
      <c r="E13926" s="32"/>
      <c r="F13926" s="52"/>
      <c r="G13926" s="33"/>
    </row>
    <row r="13927" spans="5:7" x14ac:dyDescent="0.45">
      <c r="E13927" s="32"/>
      <c r="F13927" s="52"/>
      <c r="G13927" s="33"/>
    </row>
    <row r="13928" spans="5:7" x14ac:dyDescent="0.45">
      <c r="E13928" s="32"/>
      <c r="F13928" s="52"/>
      <c r="G13928" s="33"/>
    </row>
    <row r="13929" spans="5:7" x14ac:dyDescent="0.45">
      <c r="E13929" s="32"/>
      <c r="F13929" s="52"/>
      <c r="G13929" s="33"/>
    </row>
    <row r="13930" spans="5:7" x14ac:dyDescent="0.45">
      <c r="E13930" s="32"/>
      <c r="F13930" s="52"/>
      <c r="G13930" s="33"/>
    </row>
    <row r="13931" spans="5:7" x14ac:dyDescent="0.45">
      <c r="E13931" s="32"/>
      <c r="F13931" s="52"/>
      <c r="G13931" s="33"/>
    </row>
    <row r="13932" spans="5:7" x14ac:dyDescent="0.45">
      <c r="E13932" s="32"/>
      <c r="F13932" s="52"/>
      <c r="G13932" s="33"/>
    </row>
    <row r="13933" spans="5:7" x14ac:dyDescent="0.45">
      <c r="E13933" s="32"/>
      <c r="F13933" s="52"/>
      <c r="G13933" s="33"/>
    </row>
    <row r="13934" spans="5:7" x14ac:dyDescent="0.45">
      <c r="E13934" s="32"/>
      <c r="F13934" s="52"/>
      <c r="G13934" s="33"/>
    </row>
    <row r="13935" spans="5:7" x14ac:dyDescent="0.45">
      <c r="E13935" s="32"/>
      <c r="F13935" s="52"/>
      <c r="G13935" s="33"/>
    </row>
    <row r="13936" spans="5:7" x14ac:dyDescent="0.45">
      <c r="E13936" s="32"/>
      <c r="F13936" s="52"/>
      <c r="G13936" s="33"/>
    </row>
    <row r="13937" spans="5:7" x14ac:dyDescent="0.45">
      <c r="E13937" s="32"/>
      <c r="F13937" s="52"/>
      <c r="G13937" s="33"/>
    </row>
    <row r="13938" spans="5:7" x14ac:dyDescent="0.45">
      <c r="E13938" s="32"/>
      <c r="F13938" s="52"/>
      <c r="G13938" s="33"/>
    </row>
    <row r="13939" spans="5:7" x14ac:dyDescent="0.45">
      <c r="E13939" s="32"/>
      <c r="F13939" s="52"/>
      <c r="G13939" s="33"/>
    </row>
    <row r="13940" spans="5:7" x14ac:dyDescent="0.45">
      <c r="E13940" s="32"/>
      <c r="F13940" s="52"/>
      <c r="G13940" s="33"/>
    </row>
    <row r="13941" spans="5:7" x14ac:dyDescent="0.45">
      <c r="E13941" s="32"/>
      <c r="F13941" s="52"/>
      <c r="G13941" s="33"/>
    </row>
    <row r="13942" spans="5:7" x14ac:dyDescent="0.45">
      <c r="E13942" s="32"/>
      <c r="F13942" s="52"/>
      <c r="G13942" s="33"/>
    </row>
    <row r="13943" spans="5:7" x14ac:dyDescent="0.45">
      <c r="E13943" s="32"/>
      <c r="F13943" s="52"/>
      <c r="G13943" s="33"/>
    </row>
    <row r="13944" spans="5:7" x14ac:dyDescent="0.45">
      <c r="E13944" s="32"/>
      <c r="F13944" s="52"/>
      <c r="G13944" s="33"/>
    </row>
    <row r="13945" spans="5:7" x14ac:dyDescent="0.45">
      <c r="E13945" s="32"/>
      <c r="F13945" s="52"/>
      <c r="G13945" s="33"/>
    </row>
    <row r="13946" spans="5:7" x14ac:dyDescent="0.45">
      <c r="E13946" s="32"/>
      <c r="F13946" s="52"/>
      <c r="G13946" s="33"/>
    </row>
    <row r="13947" spans="5:7" x14ac:dyDescent="0.45">
      <c r="E13947" s="32"/>
      <c r="F13947" s="52"/>
      <c r="G13947" s="33"/>
    </row>
    <row r="13948" spans="5:7" x14ac:dyDescent="0.45">
      <c r="E13948" s="32"/>
      <c r="F13948" s="52"/>
      <c r="G13948" s="33"/>
    </row>
    <row r="13949" spans="5:7" x14ac:dyDescent="0.45">
      <c r="E13949" s="32"/>
      <c r="F13949" s="52"/>
      <c r="G13949" s="33"/>
    </row>
    <row r="13950" spans="5:7" x14ac:dyDescent="0.45">
      <c r="E13950" s="32"/>
      <c r="F13950" s="52"/>
      <c r="G13950" s="33"/>
    </row>
    <row r="13951" spans="5:7" x14ac:dyDescent="0.45">
      <c r="E13951" s="32"/>
      <c r="F13951" s="52"/>
      <c r="G13951" s="33"/>
    </row>
    <row r="13952" spans="5:7" x14ac:dyDescent="0.45">
      <c r="E13952" s="32"/>
      <c r="F13952" s="52"/>
      <c r="G13952" s="33"/>
    </row>
    <row r="13953" spans="5:7" x14ac:dyDescent="0.45">
      <c r="E13953" s="32"/>
      <c r="F13953" s="52"/>
      <c r="G13953" s="33"/>
    </row>
    <row r="13954" spans="5:7" x14ac:dyDescent="0.45">
      <c r="E13954" s="32"/>
      <c r="F13954" s="52"/>
      <c r="G13954" s="33"/>
    </row>
    <row r="13955" spans="5:7" x14ac:dyDescent="0.45">
      <c r="E13955" s="32"/>
      <c r="F13955" s="52"/>
      <c r="G13955" s="33"/>
    </row>
    <row r="13956" spans="5:7" x14ac:dyDescent="0.45">
      <c r="E13956" s="32"/>
      <c r="F13956" s="52"/>
      <c r="G13956" s="33"/>
    </row>
    <row r="13957" spans="5:7" x14ac:dyDescent="0.45">
      <c r="E13957" s="32"/>
      <c r="F13957" s="52"/>
      <c r="G13957" s="33"/>
    </row>
    <row r="13958" spans="5:7" x14ac:dyDescent="0.45">
      <c r="E13958" s="32"/>
      <c r="F13958" s="52"/>
      <c r="G13958" s="33"/>
    </row>
    <row r="13959" spans="5:7" x14ac:dyDescent="0.45">
      <c r="E13959" s="32"/>
      <c r="F13959" s="52"/>
      <c r="G13959" s="33"/>
    </row>
    <row r="13960" spans="5:7" x14ac:dyDescent="0.45">
      <c r="E13960" s="32"/>
      <c r="F13960" s="52"/>
      <c r="G13960" s="33"/>
    </row>
    <row r="13961" spans="5:7" x14ac:dyDescent="0.45">
      <c r="E13961" s="32"/>
      <c r="F13961" s="52"/>
      <c r="G13961" s="33"/>
    </row>
    <row r="13962" spans="5:7" x14ac:dyDescent="0.45">
      <c r="E13962" s="32"/>
      <c r="F13962" s="52"/>
      <c r="G13962" s="33"/>
    </row>
    <row r="13963" spans="5:7" x14ac:dyDescent="0.45">
      <c r="E13963" s="32"/>
      <c r="F13963" s="52"/>
      <c r="G13963" s="33"/>
    </row>
    <row r="13964" spans="5:7" x14ac:dyDescent="0.45">
      <c r="E13964" s="32"/>
      <c r="F13964" s="52"/>
      <c r="G13964" s="33"/>
    </row>
    <row r="13965" spans="5:7" x14ac:dyDescent="0.45">
      <c r="E13965" s="32"/>
      <c r="F13965" s="52"/>
      <c r="G13965" s="33"/>
    </row>
    <row r="13966" spans="5:7" x14ac:dyDescent="0.45">
      <c r="E13966" s="32"/>
      <c r="F13966" s="52"/>
      <c r="G13966" s="33"/>
    </row>
    <row r="13967" spans="5:7" x14ac:dyDescent="0.45">
      <c r="E13967" s="32"/>
      <c r="F13967" s="52"/>
      <c r="G13967" s="33"/>
    </row>
    <row r="13968" spans="5:7" x14ac:dyDescent="0.45">
      <c r="E13968" s="32"/>
      <c r="F13968" s="52"/>
      <c r="G13968" s="33"/>
    </row>
    <row r="13969" spans="5:7" x14ac:dyDescent="0.45">
      <c r="E13969" s="32"/>
      <c r="F13969" s="52"/>
      <c r="G13969" s="33"/>
    </row>
    <row r="13970" spans="5:7" x14ac:dyDescent="0.45">
      <c r="E13970" s="32"/>
      <c r="F13970" s="52"/>
      <c r="G13970" s="33"/>
    </row>
    <row r="13971" spans="5:7" x14ac:dyDescent="0.45">
      <c r="E13971" s="32"/>
      <c r="F13971" s="52"/>
      <c r="G13971" s="33"/>
    </row>
    <row r="13972" spans="5:7" x14ac:dyDescent="0.45">
      <c r="E13972" s="32"/>
      <c r="F13972" s="52"/>
      <c r="G13972" s="33"/>
    </row>
    <row r="13973" spans="5:7" x14ac:dyDescent="0.45">
      <c r="E13973" s="32"/>
      <c r="F13973" s="52"/>
      <c r="G13973" s="33"/>
    </row>
    <row r="13974" spans="5:7" x14ac:dyDescent="0.45">
      <c r="E13974" s="32"/>
      <c r="F13974" s="52"/>
      <c r="G13974" s="33"/>
    </row>
    <row r="13975" spans="5:7" x14ac:dyDescent="0.45">
      <c r="E13975" s="32"/>
      <c r="F13975" s="52"/>
      <c r="G13975" s="33"/>
    </row>
    <row r="13976" spans="5:7" x14ac:dyDescent="0.45">
      <c r="E13976" s="32"/>
      <c r="F13976" s="52"/>
      <c r="G13976" s="33"/>
    </row>
    <row r="13977" spans="5:7" x14ac:dyDescent="0.45">
      <c r="E13977" s="32"/>
      <c r="F13977" s="52"/>
      <c r="G13977" s="33"/>
    </row>
    <row r="13978" spans="5:7" x14ac:dyDescent="0.45">
      <c r="E13978" s="32"/>
      <c r="F13978" s="52"/>
      <c r="G13978" s="33"/>
    </row>
    <row r="13979" spans="5:7" x14ac:dyDescent="0.45">
      <c r="E13979" s="32"/>
      <c r="F13979" s="52"/>
      <c r="G13979" s="33"/>
    </row>
    <row r="13980" spans="5:7" x14ac:dyDescent="0.45">
      <c r="E13980" s="32"/>
      <c r="F13980" s="52"/>
      <c r="G13980" s="33"/>
    </row>
    <row r="13981" spans="5:7" x14ac:dyDescent="0.45">
      <c r="E13981" s="32"/>
      <c r="F13981" s="52"/>
      <c r="G13981" s="33"/>
    </row>
    <row r="13982" spans="5:7" x14ac:dyDescent="0.45">
      <c r="E13982" s="32"/>
      <c r="F13982" s="52"/>
      <c r="G13982" s="33"/>
    </row>
    <row r="13983" spans="5:7" x14ac:dyDescent="0.45">
      <c r="E13983" s="32"/>
      <c r="F13983" s="52"/>
      <c r="G13983" s="33"/>
    </row>
    <row r="13984" spans="5:7" x14ac:dyDescent="0.45">
      <c r="E13984" s="32"/>
      <c r="F13984" s="52"/>
      <c r="G13984" s="33"/>
    </row>
    <row r="13985" spans="5:7" x14ac:dyDescent="0.45">
      <c r="E13985" s="32"/>
      <c r="F13985" s="52"/>
      <c r="G13985" s="33"/>
    </row>
    <row r="13986" spans="5:7" x14ac:dyDescent="0.45">
      <c r="E13986" s="32"/>
      <c r="F13986" s="52"/>
      <c r="G13986" s="33"/>
    </row>
    <row r="13987" spans="5:7" x14ac:dyDescent="0.45">
      <c r="E13987" s="32"/>
      <c r="F13987" s="52"/>
      <c r="G13987" s="33"/>
    </row>
    <row r="13988" spans="5:7" x14ac:dyDescent="0.45">
      <c r="E13988" s="32"/>
      <c r="F13988" s="52"/>
      <c r="G13988" s="33"/>
    </row>
    <row r="13989" spans="5:7" x14ac:dyDescent="0.45">
      <c r="E13989" s="32"/>
      <c r="F13989" s="52"/>
      <c r="G13989" s="33"/>
    </row>
    <row r="13990" spans="5:7" x14ac:dyDescent="0.45">
      <c r="E13990" s="32"/>
      <c r="F13990" s="52"/>
      <c r="G13990" s="33"/>
    </row>
    <row r="13991" spans="5:7" x14ac:dyDescent="0.45">
      <c r="E13991" s="32"/>
      <c r="F13991" s="52"/>
      <c r="G13991" s="33"/>
    </row>
    <row r="13992" spans="5:7" x14ac:dyDescent="0.45">
      <c r="E13992" s="32"/>
      <c r="F13992" s="52"/>
      <c r="G13992" s="33"/>
    </row>
    <row r="13993" spans="5:7" x14ac:dyDescent="0.45">
      <c r="E13993" s="32"/>
      <c r="F13993" s="52"/>
      <c r="G13993" s="33"/>
    </row>
    <row r="13994" spans="5:7" x14ac:dyDescent="0.45">
      <c r="E13994" s="32"/>
      <c r="F13994" s="52"/>
      <c r="G13994" s="33"/>
    </row>
    <row r="13995" spans="5:7" x14ac:dyDescent="0.45">
      <c r="E13995" s="32"/>
      <c r="F13995" s="52"/>
      <c r="G13995" s="33"/>
    </row>
    <row r="13996" spans="5:7" x14ac:dyDescent="0.45">
      <c r="E13996" s="32"/>
      <c r="F13996" s="52"/>
      <c r="G13996" s="33"/>
    </row>
    <row r="13997" spans="5:7" x14ac:dyDescent="0.45">
      <c r="E13997" s="32"/>
      <c r="F13997" s="52"/>
      <c r="G13997" s="33"/>
    </row>
    <row r="13998" spans="5:7" x14ac:dyDescent="0.45">
      <c r="E13998" s="32"/>
      <c r="F13998" s="52"/>
      <c r="G13998" s="33"/>
    </row>
    <row r="13999" spans="5:7" x14ac:dyDescent="0.45">
      <c r="E13999" s="32"/>
      <c r="F13999" s="52"/>
      <c r="G13999" s="33"/>
    </row>
    <row r="14000" spans="5:7" x14ac:dyDescent="0.45">
      <c r="E14000" s="32"/>
      <c r="F14000" s="52"/>
      <c r="G14000" s="33"/>
    </row>
    <row r="14001" spans="5:7" x14ac:dyDescent="0.45">
      <c r="E14001" s="32"/>
      <c r="F14001" s="52"/>
      <c r="G14001" s="33"/>
    </row>
    <row r="14002" spans="5:7" x14ac:dyDescent="0.45">
      <c r="E14002" s="32"/>
      <c r="F14002" s="52"/>
      <c r="G14002" s="33"/>
    </row>
    <row r="14003" spans="5:7" x14ac:dyDescent="0.45">
      <c r="E14003" s="32"/>
      <c r="F14003" s="52"/>
      <c r="G14003" s="33"/>
    </row>
    <row r="14004" spans="5:7" x14ac:dyDescent="0.45">
      <c r="E14004" s="32"/>
      <c r="F14004" s="52"/>
      <c r="G14004" s="33"/>
    </row>
    <row r="14005" spans="5:7" x14ac:dyDescent="0.45">
      <c r="E14005" s="32"/>
      <c r="F14005" s="52"/>
      <c r="G14005" s="33"/>
    </row>
    <row r="14006" spans="5:7" x14ac:dyDescent="0.45">
      <c r="E14006" s="32"/>
      <c r="F14006" s="52"/>
      <c r="G14006" s="33"/>
    </row>
    <row r="14007" spans="5:7" x14ac:dyDescent="0.45">
      <c r="E14007" s="32"/>
      <c r="F14007" s="52"/>
      <c r="G14007" s="33"/>
    </row>
    <row r="14008" spans="5:7" x14ac:dyDescent="0.45">
      <c r="E14008" s="32"/>
      <c r="F14008" s="52"/>
      <c r="G14008" s="33"/>
    </row>
    <row r="14009" spans="5:7" x14ac:dyDescent="0.45">
      <c r="E14009" s="32"/>
      <c r="F14009" s="52"/>
      <c r="G14009" s="33"/>
    </row>
    <row r="14010" spans="5:7" x14ac:dyDescent="0.45">
      <c r="E14010" s="32"/>
      <c r="F14010" s="52"/>
      <c r="G14010" s="33"/>
    </row>
    <row r="14011" spans="5:7" x14ac:dyDescent="0.45">
      <c r="E14011" s="32"/>
      <c r="F14011" s="52"/>
      <c r="G14011" s="33"/>
    </row>
    <row r="14012" spans="5:7" x14ac:dyDescent="0.45">
      <c r="E14012" s="32"/>
      <c r="F14012" s="52"/>
      <c r="G14012" s="33"/>
    </row>
    <row r="14013" spans="5:7" x14ac:dyDescent="0.45">
      <c r="E14013" s="32"/>
      <c r="F14013" s="52"/>
      <c r="G14013" s="33"/>
    </row>
    <row r="14014" spans="5:7" x14ac:dyDescent="0.45">
      <c r="E14014" s="32"/>
      <c r="F14014" s="52"/>
      <c r="G14014" s="33"/>
    </row>
    <row r="14015" spans="5:7" x14ac:dyDescent="0.45">
      <c r="E14015" s="32"/>
      <c r="F14015" s="52"/>
      <c r="G14015" s="33"/>
    </row>
    <row r="14016" spans="5:7" x14ac:dyDescent="0.45">
      <c r="E14016" s="32"/>
      <c r="F14016" s="52"/>
      <c r="G14016" s="33"/>
    </row>
    <row r="14017" spans="5:7" x14ac:dyDescent="0.45">
      <c r="E14017" s="32"/>
      <c r="F14017" s="52"/>
      <c r="G14017" s="33"/>
    </row>
    <row r="14018" spans="5:7" x14ac:dyDescent="0.45">
      <c r="E14018" s="32"/>
      <c r="F14018" s="52"/>
      <c r="G14018" s="33"/>
    </row>
    <row r="14019" spans="5:7" x14ac:dyDescent="0.45">
      <c r="E14019" s="32"/>
      <c r="F14019" s="52"/>
      <c r="G14019" s="33"/>
    </row>
    <row r="14020" spans="5:7" x14ac:dyDescent="0.45">
      <c r="E14020" s="32"/>
      <c r="F14020" s="52"/>
      <c r="G14020" s="33"/>
    </row>
    <row r="14021" spans="5:7" x14ac:dyDescent="0.45">
      <c r="E14021" s="32"/>
      <c r="F14021" s="52"/>
      <c r="G14021" s="33"/>
    </row>
    <row r="14022" spans="5:7" x14ac:dyDescent="0.45">
      <c r="E14022" s="32"/>
      <c r="F14022" s="52"/>
      <c r="G14022" s="33"/>
    </row>
    <row r="14023" spans="5:7" x14ac:dyDescent="0.45">
      <c r="E14023" s="32"/>
      <c r="F14023" s="52"/>
      <c r="G14023" s="33"/>
    </row>
    <row r="14024" spans="5:7" x14ac:dyDescent="0.45">
      <c r="E14024" s="32"/>
      <c r="F14024" s="52"/>
      <c r="G14024" s="33"/>
    </row>
    <row r="14025" spans="5:7" x14ac:dyDescent="0.45">
      <c r="E14025" s="32"/>
      <c r="F14025" s="52"/>
      <c r="G14025" s="33"/>
    </row>
    <row r="14026" spans="5:7" x14ac:dyDescent="0.45">
      <c r="E14026" s="32"/>
      <c r="F14026" s="52"/>
      <c r="G14026" s="33"/>
    </row>
    <row r="14027" spans="5:7" x14ac:dyDescent="0.45">
      <c r="E14027" s="32"/>
      <c r="F14027" s="52"/>
      <c r="G14027" s="33"/>
    </row>
    <row r="14028" spans="5:7" x14ac:dyDescent="0.45">
      <c r="E14028" s="32"/>
      <c r="F14028" s="52"/>
      <c r="G14028" s="33"/>
    </row>
    <row r="14029" spans="5:7" x14ac:dyDescent="0.45">
      <c r="E14029" s="32"/>
      <c r="F14029" s="52"/>
      <c r="G14029" s="33"/>
    </row>
    <row r="14030" spans="5:7" x14ac:dyDescent="0.45">
      <c r="E14030" s="32"/>
      <c r="F14030" s="52"/>
      <c r="G14030" s="33"/>
    </row>
    <row r="14031" spans="5:7" x14ac:dyDescent="0.45">
      <c r="E14031" s="32"/>
      <c r="F14031" s="52"/>
      <c r="G14031" s="33"/>
    </row>
    <row r="14032" spans="5:7" x14ac:dyDescent="0.45">
      <c r="E14032" s="32"/>
      <c r="F14032" s="52"/>
      <c r="G14032" s="33"/>
    </row>
    <row r="14033" spans="5:7" x14ac:dyDescent="0.45">
      <c r="E14033" s="32"/>
      <c r="F14033" s="52"/>
      <c r="G14033" s="33"/>
    </row>
    <row r="14034" spans="5:7" x14ac:dyDescent="0.45">
      <c r="E14034" s="32"/>
      <c r="F14034" s="52"/>
      <c r="G14034" s="33"/>
    </row>
    <row r="14035" spans="5:7" x14ac:dyDescent="0.45">
      <c r="E14035" s="32"/>
      <c r="F14035" s="52"/>
      <c r="G14035" s="33"/>
    </row>
    <row r="14036" spans="5:7" x14ac:dyDescent="0.45">
      <c r="E14036" s="32"/>
      <c r="F14036" s="52"/>
      <c r="G14036" s="33"/>
    </row>
    <row r="14037" spans="5:7" x14ac:dyDescent="0.45">
      <c r="E14037" s="32"/>
      <c r="F14037" s="52"/>
      <c r="G14037" s="33"/>
    </row>
    <row r="14038" spans="5:7" x14ac:dyDescent="0.45">
      <c r="E14038" s="32"/>
      <c r="F14038" s="52"/>
      <c r="G14038" s="33"/>
    </row>
    <row r="14039" spans="5:7" x14ac:dyDescent="0.45">
      <c r="E14039" s="32"/>
      <c r="F14039" s="52"/>
      <c r="G14039" s="33"/>
    </row>
    <row r="14040" spans="5:7" x14ac:dyDescent="0.45">
      <c r="E14040" s="32"/>
      <c r="F14040" s="52"/>
      <c r="G14040" s="33"/>
    </row>
    <row r="14041" spans="5:7" x14ac:dyDescent="0.45">
      <c r="E14041" s="32"/>
      <c r="F14041" s="52"/>
      <c r="G14041" s="33"/>
    </row>
    <row r="14042" spans="5:7" x14ac:dyDescent="0.45">
      <c r="E14042" s="32"/>
      <c r="F14042" s="52"/>
      <c r="G14042" s="33"/>
    </row>
    <row r="14043" spans="5:7" x14ac:dyDescent="0.45">
      <c r="E14043" s="32"/>
      <c r="F14043" s="52"/>
      <c r="G14043" s="33"/>
    </row>
    <row r="14044" spans="5:7" x14ac:dyDescent="0.45">
      <c r="E14044" s="32"/>
      <c r="F14044" s="52"/>
      <c r="G14044" s="33"/>
    </row>
    <row r="14045" spans="5:7" x14ac:dyDescent="0.45">
      <c r="E14045" s="32"/>
      <c r="F14045" s="52"/>
      <c r="G14045" s="33"/>
    </row>
    <row r="14046" spans="5:7" x14ac:dyDescent="0.45">
      <c r="E14046" s="32"/>
      <c r="F14046" s="52"/>
      <c r="G14046" s="33"/>
    </row>
    <row r="14047" spans="5:7" x14ac:dyDescent="0.45">
      <c r="E14047" s="32"/>
      <c r="F14047" s="52"/>
      <c r="G14047" s="33"/>
    </row>
    <row r="14048" spans="5:7" x14ac:dyDescent="0.45">
      <c r="E14048" s="32"/>
      <c r="F14048" s="52"/>
      <c r="G14048" s="33"/>
    </row>
    <row r="14049" spans="5:7" x14ac:dyDescent="0.45">
      <c r="E14049" s="32"/>
      <c r="F14049" s="52"/>
      <c r="G14049" s="33"/>
    </row>
    <row r="14050" spans="5:7" x14ac:dyDescent="0.45">
      <c r="E14050" s="32"/>
      <c r="F14050" s="52"/>
      <c r="G14050" s="33"/>
    </row>
    <row r="14051" spans="5:7" x14ac:dyDescent="0.45">
      <c r="E14051" s="32"/>
      <c r="F14051" s="52"/>
      <c r="G14051" s="33"/>
    </row>
    <row r="14052" spans="5:7" x14ac:dyDescent="0.45">
      <c r="E14052" s="32"/>
      <c r="F14052" s="52"/>
      <c r="G14052" s="33"/>
    </row>
    <row r="14053" spans="5:7" x14ac:dyDescent="0.45">
      <c r="E14053" s="32"/>
      <c r="F14053" s="52"/>
      <c r="G14053" s="33"/>
    </row>
    <row r="14054" spans="5:7" x14ac:dyDescent="0.45">
      <c r="E14054" s="32"/>
      <c r="F14054" s="52"/>
      <c r="G14054" s="33"/>
    </row>
    <row r="14055" spans="5:7" x14ac:dyDescent="0.45">
      <c r="E14055" s="32"/>
      <c r="F14055" s="52"/>
      <c r="G14055" s="33"/>
    </row>
    <row r="14056" spans="5:7" x14ac:dyDescent="0.45">
      <c r="E14056" s="32"/>
      <c r="F14056" s="52"/>
      <c r="G14056" s="33"/>
    </row>
    <row r="14057" spans="5:7" x14ac:dyDescent="0.45">
      <c r="E14057" s="32"/>
      <c r="F14057" s="52"/>
      <c r="G14057" s="33"/>
    </row>
    <row r="14058" spans="5:7" x14ac:dyDescent="0.45">
      <c r="E14058" s="32"/>
      <c r="F14058" s="52"/>
      <c r="G14058" s="33"/>
    </row>
    <row r="14059" spans="5:7" x14ac:dyDescent="0.45">
      <c r="E14059" s="32"/>
      <c r="F14059" s="52"/>
      <c r="G14059" s="33"/>
    </row>
    <row r="14060" spans="5:7" x14ac:dyDescent="0.45">
      <c r="E14060" s="32"/>
      <c r="F14060" s="52"/>
      <c r="G14060" s="33"/>
    </row>
    <row r="14061" spans="5:7" x14ac:dyDescent="0.45">
      <c r="E14061" s="32"/>
      <c r="F14061" s="52"/>
      <c r="G14061" s="33"/>
    </row>
    <row r="14062" spans="5:7" x14ac:dyDescent="0.45">
      <c r="E14062" s="32"/>
      <c r="F14062" s="52"/>
      <c r="G14062" s="33"/>
    </row>
    <row r="14063" spans="5:7" x14ac:dyDescent="0.45">
      <c r="E14063" s="32"/>
      <c r="F14063" s="52"/>
      <c r="G14063" s="33"/>
    </row>
    <row r="14064" spans="5:7" x14ac:dyDescent="0.45">
      <c r="E14064" s="32"/>
      <c r="F14064" s="52"/>
      <c r="G14064" s="33"/>
    </row>
    <row r="14065" spans="5:7" x14ac:dyDescent="0.45">
      <c r="E14065" s="32"/>
      <c r="F14065" s="52"/>
      <c r="G14065" s="33"/>
    </row>
    <row r="14066" spans="5:7" x14ac:dyDescent="0.45">
      <c r="E14066" s="32"/>
      <c r="F14066" s="52"/>
      <c r="G14066" s="33"/>
    </row>
    <row r="14067" spans="5:7" x14ac:dyDescent="0.45">
      <c r="E14067" s="32"/>
      <c r="F14067" s="52"/>
      <c r="G14067" s="33"/>
    </row>
    <row r="14068" spans="5:7" x14ac:dyDescent="0.45">
      <c r="E14068" s="32"/>
      <c r="F14068" s="52"/>
      <c r="G14068" s="33"/>
    </row>
    <row r="14069" spans="5:7" x14ac:dyDescent="0.45">
      <c r="E14069" s="32"/>
      <c r="F14069" s="52"/>
      <c r="G14069" s="33"/>
    </row>
    <row r="14070" spans="5:7" x14ac:dyDescent="0.45">
      <c r="E14070" s="32"/>
      <c r="F14070" s="52"/>
      <c r="G14070" s="33"/>
    </row>
    <row r="14071" spans="5:7" x14ac:dyDescent="0.45">
      <c r="E14071" s="32"/>
      <c r="F14071" s="52"/>
      <c r="G14071" s="33"/>
    </row>
    <row r="14072" spans="5:7" x14ac:dyDescent="0.45">
      <c r="E14072" s="32"/>
      <c r="F14072" s="52"/>
      <c r="G14072" s="33"/>
    </row>
    <row r="14073" spans="5:7" x14ac:dyDescent="0.45">
      <c r="E14073" s="32"/>
      <c r="F14073" s="52"/>
      <c r="G14073" s="33"/>
    </row>
    <row r="14074" spans="5:7" x14ac:dyDescent="0.45">
      <c r="E14074" s="32"/>
      <c r="F14074" s="52"/>
      <c r="G14074" s="33"/>
    </row>
    <row r="14075" spans="5:7" x14ac:dyDescent="0.45">
      <c r="E14075" s="32"/>
      <c r="F14075" s="52"/>
      <c r="G14075" s="33"/>
    </row>
    <row r="14076" spans="5:7" x14ac:dyDescent="0.45">
      <c r="E14076" s="32"/>
      <c r="F14076" s="52"/>
      <c r="G14076" s="33"/>
    </row>
    <row r="14077" spans="5:7" x14ac:dyDescent="0.45">
      <c r="E14077" s="32"/>
      <c r="F14077" s="52"/>
      <c r="G14077" s="33"/>
    </row>
    <row r="14078" spans="5:7" x14ac:dyDescent="0.45">
      <c r="E14078" s="32"/>
      <c r="F14078" s="52"/>
      <c r="G14078" s="33"/>
    </row>
    <row r="14079" spans="5:7" x14ac:dyDescent="0.45">
      <c r="E14079" s="32"/>
      <c r="F14079" s="52"/>
      <c r="G14079" s="33"/>
    </row>
    <row r="14080" spans="5:7" x14ac:dyDescent="0.45">
      <c r="E14080" s="32"/>
      <c r="F14080" s="52"/>
      <c r="G14080" s="33"/>
    </row>
    <row r="14081" spans="5:7" x14ac:dyDescent="0.45">
      <c r="E14081" s="32"/>
      <c r="F14081" s="52"/>
      <c r="G14081" s="33"/>
    </row>
    <row r="14082" spans="5:7" x14ac:dyDescent="0.45">
      <c r="E14082" s="32"/>
      <c r="F14082" s="52"/>
      <c r="G14082" s="33"/>
    </row>
    <row r="14083" spans="5:7" x14ac:dyDescent="0.45">
      <c r="E14083" s="32"/>
      <c r="F14083" s="52"/>
      <c r="G14083" s="33"/>
    </row>
    <row r="14084" spans="5:7" x14ac:dyDescent="0.45">
      <c r="E14084" s="32"/>
      <c r="F14084" s="52"/>
      <c r="G14084" s="33"/>
    </row>
    <row r="14085" spans="5:7" x14ac:dyDescent="0.45">
      <c r="E14085" s="32"/>
      <c r="F14085" s="52"/>
      <c r="G14085" s="33"/>
    </row>
    <row r="14086" spans="5:7" x14ac:dyDescent="0.45">
      <c r="E14086" s="32"/>
      <c r="F14086" s="52"/>
      <c r="G14086" s="33"/>
    </row>
    <row r="14087" spans="5:7" x14ac:dyDescent="0.45">
      <c r="E14087" s="32"/>
      <c r="F14087" s="52"/>
      <c r="G14087" s="33"/>
    </row>
    <row r="14088" spans="5:7" x14ac:dyDescent="0.45">
      <c r="E14088" s="32"/>
      <c r="F14088" s="52"/>
      <c r="G14088" s="33"/>
    </row>
    <row r="14089" spans="5:7" x14ac:dyDescent="0.45">
      <c r="E14089" s="32"/>
      <c r="F14089" s="52"/>
      <c r="G14089" s="33"/>
    </row>
    <row r="14090" spans="5:7" x14ac:dyDescent="0.45">
      <c r="E14090" s="32"/>
      <c r="F14090" s="52"/>
      <c r="G14090" s="33"/>
    </row>
    <row r="14091" spans="5:7" x14ac:dyDescent="0.45">
      <c r="E14091" s="32"/>
      <c r="F14091" s="52"/>
      <c r="G14091" s="33"/>
    </row>
    <row r="14092" spans="5:7" x14ac:dyDescent="0.45">
      <c r="E14092" s="32"/>
      <c r="F14092" s="52"/>
      <c r="G14092" s="33"/>
    </row>
    <row r="14093" spans="5:7" x14ac:dyDescent="0.45">
      <c r="E14093" s="32"/>
      <c r="F14093" s="52"/>
      <c r="G14093" s="33"/>
    </row>
    <row r="14094" spans="5:7" x14ac:dyDescent="0.45">
      <c r="E14094" s="32"/>
      <c r="F14094" s="52"/>
      <c r="G14094" s="33"/>
    </row>
    <row r="14095" spans="5:7" x14ac:dyDescent="0.45">
      <c r="E14095" s="32"/>
      <c r="F14095" s="52"/>
      <c r="G14095" s="33"/>
    </row>
    <row r="14096" spans="5:7" x14ac:dyDescent="0.45">
      <c r="E14096" s="32"/>
      <c r="F14096" s="52"/>
      <c r="G14096" s="33"/>
    </row>
    <row r="14097" spans="5:7" x14ac:dyDescent="0.45">
      <c r="E14097" s="32"/>
      <c r="F14097" s="52"/>
      <c r="G14097" s="33"/>
    </row>
    <row r="14098" spans="5:7" x14ac:dyDescent="0.45">
      <c r="E14098" s="32"/>
      <c r="F14098" s="52"/>
      <c r="G14098" s="33"/>
    </row>
    <row r="14099" spans="5:7" x14ac:dyDescent="0.45">
      <c r="E14099" s="32"/>
      <c r="F14099" s="52"/>
      <c r="G14099" s="33"/>
    </row>
    <row r="14100" spans="5:7" x14ac:dyDescent="0.45">
      <c r="E14100" s="32"/>
      <c r="F14100" s="52"/>
      <c r="G14100" s="33"/>
    </row>
    <row r="14101" spans="5:7" x14ac:dyDescent="0.45">
      <c r="E14101" s="32"/>
      <c r="F14101" s="52"/>
      <c r="G14101" s="33"/>
    </row>
    <row r="14102" spans="5:7" x14ac:dyDescent="0.45">
      <c r="E14102" s="32"/>
      <c r="F14102" s="52"/>
      <c r="G14102" s="33"/>
    </row>
    <row r="14103" spans="5:7" x14ac:dyDescent="0.45">
      <c r="E14103" s="32"/>
      <c r="F14103" s="52"/>
      <c r="G14103" s="33"/>
    </row>
    <row r="14104" spans="5:7" x14ac:dyDescent="0.45">
      <c r="E14104" s="32"/>
      <c r="F14104" s="52"/>
      <c r="G14104" s="33"/>
    </row>
    <row r="14105" spans="5:7" x14ac:dyDescent="0.45">
      <c r="E14105" s="32"/>
      <c r="F14105" s="52"/>
      <c r="G14105" s="33"/>
    </row>
    <row r="14106" spans="5:7" x14ac:dyDescent="0.45">
      <c r="E14106" s="32"/>
      <c r="F14106" s="52"/>
      <c r="G14106" s="33"/>
    </row>
    <row r="14107" spans="5:7" x14ac:dyDescent="0.45">
      <c r="E14107" s="32"/>
      <c r="F14107" s="52"/>
      <c r="G14107" s="33"/>
    </row>
    <row r="14108" spans="5:7" x14ac:dyDescent="0.45">
      <c r="E14108" s="32"/>
      <c r="F14108" s="52"/>
      <c r="G14108" s="33"/>
    </row>
    <row r="14109" spans="5:7" x14ac:dyDescent="0.45">
      <c r="E14109" s="32"/>
      <c r="F14109" s="52"/>
      <c r="G14109" s="33"/>
    </row>
    <row r="14110" spans="5:7" x14ac:dyDescent="0.45">
      <c r="E14110" s="32"/>
      <c r="F14110" s="52"/>
      <c r="G14110" s="33"/>
    </row>
    <row r="14111" spans="5:7" x14ac:dyDescent="0.45">
      <c r="E14111" s="32"/>
      <c r="F14111" s="52"/>
      <c r="G14111" s="33"/>
    </row>
    <row r="14112" spans="5:7" x14ac:dyDescent="0.45">
      <c r="E14112" s="32"/>
      <c r="F14112" s="52"/>
      <c r="G14112" s="33"/>
    </row>
    <row r="14113" spans="5:7" x14ac:dyDescent="0.45">
      <c r="E14113" s="32"/>
      <c r="F14113" s="52"/>
      <c r="G14113" s="33"/>
    </row>
    <row r="14114" spans="5:7" x14ac:dyDescent="0.45">
      <c r="E14114" s="32"/>
      <c r="F14114" s="52"/>
      <c r="G14114" s="33"/>
    </row>
    <row r="14115" spans="5:7" x14ac:dyDescent="0.45">
      <c r="E14115" s="32"/>
      <c r="F14115" s="52"/>
      <c r="G14115" s="33"/>
    </row>
    <row r="14116" spans="5:7" x14ac:dyDescent="0.45">
      <c r="E14116" s="32"/>
      <c r="F14116" s="52"/>
      <c r="G14116" s="33"/>
    </row>
    <row r="14117" spans="5:7" x14ac:dyDescent="0.45">
      <c r="E14117" s="32"/>
      <c r="F14117" s="52"/>
      <c r="G14117" s="33"/>
    </row>
    <row r="14118" spans="5:7" x14ac:dyDescent="0.45">
      <c r="E14118" s="32"/>
      <c r="F14118" s="52"/>
      <c r="G14118" s="33"/>
    </row>
    <row r="14119" spans="5:7" x14ac:dyDescent="0.45">
      <c r="E14119" s="32"/>
      <c r="F14119" s="52"/>
      <c r="G14119" s="33"/>
    </row>
    <row r="14120" spans="5:7" x14ac:dyDescent="0.45">
      <c r="E14120" s="32"/>
      <c r="F14120" s="52"/>
      <c r="G14120" s="33"/>
    </row>
    <row r="14121" spans="5:7" x14ac:dyDescent="0.45">
      <c r="E14121" s="32"/>
      <c r="F14121" s="52"/>
      <c r="G14121" s="33"/>
    </row>
    <row r="14122" spans="5:7" x14ac:dyDescent="0.45">
      <c r="E14122" s="32"/>
      <c r="F14122" s="52"/>
      <c r="G14122" s="33"/>
    </row>
    <row r="14123" spans="5:7" x14ac:dyDescent="0.45">
      <c r="E14123" s="32"/>
      <c r="F14123" s="52"/>
      <c r="G14123" s="33"/>
    </row>
    <row r="14124" spans="5:7" x14ac:dyDescent="0.45">
      <c r="E14124" s="32"/>
      <c r="F14124" s="52"/>
      <c r="G14124" s="33"/>
    </row>
    <row r="14125" spans="5:7" x14ac:dyDescent="0.45">
      <c r="E14125" s="32"/>
      <c r="F14125" s="52"/>
      <c r="G14125" s="33"/>
    </row>
    <row r="14126" spans="5:7" x14ac:dyDescent="0.45">
      <c r="E14126" s="32"/>
      <c r="F14126" s="52"/>
      <c r="G14126" s="33"/>
    </row>
    <row r="14127" spans="5:7" x14ac:dyDescent="0.45">
      <c r="E14127" s="32"/>
      <c r="F14127" s="52"/>
      <c r="G14127" s="33"/>
    </row>
    <row r="14128" spans="5:7" x14ac:dyDescent="0.45">
      <c r="E14128" s="32"/>
      <c r="F14128" s="52"/>
      <c r="G14128" s="33"/>
    </row>
    <row r="14129" spans="5:7" x14ac:dyDescent="0.45">
      <c r="E14129" s="32"/>
      <c r="F14129" s="52"/>
      <c r="G14129" s="33"/>
    </row>
    <row r="14130" spans="5:7" x14ac:dyDescent="0.45">
      <c r="E14130" s="32"/>
      <c r="F14130" s="52"/>
      <c r="G14130" s="33"/>
    </row>
    <row r="14131" spans="5:7" x14ac:dyDescent="0.45">
      <c r="E14131" s="32"/>
      <c r="F14131" s="52"/>
      <c r="G14131" s="33"/>
    </row>
    <row r="14132" spans="5:7" x14ac:dyDescent="0.45">
      <c r="E14132" s="32"/>
      <c r="F14132" s="52"/>
      <c r="G14132" s="33"/>
    </row>
    <row r="14133" spans="5:7" x14ac:dyDescent="0.45">
      <c r="E14133" s="32"/>
      <c r="F14133" s="52"/>
      <c r="G14133" s="33"/>
    </row>
    <row r="14134" spans="5:7" x14ac:dyDescent="0.45">
      <c r="E14134" s="32"/>
      <c r="F14134" s="52"/>
      <c r="G14134" s="33"/>
    </row>
    <row r="14135" spans="5:7" x14ac:dyDescent="0.45">
      <c r="E14135" s="32"/>
      <c r="F14135" s="52"/>
      <c r="G14135" s="33"/>
    </row>
    <row r="14136" spans="5:7" x14ac:dyDescent="0.45">
      <c r="E14136" s="32"/>
      <c r="F14136" s="52"/>
      <c r="G14136" s="33"/>
    </row>
    <row r="14137" spans="5:7" x14ac:dyDescent="0.45">
      <c r="E14137" s="32"/>
      <c r="F14137" s="52"/>
      <c r="G14137" s="33"/>
    </row>
    <row r="14138" spans="5:7" x14ac:dyDescent="0.45">
      <c r="E14138" s="32"/>
      <c r="F14138" s="52"/>
      <c r="G14138" s="33"/>
    </row>
    <row r="14139" spans="5:7" x14ac:dyDescent="0.45">
      <c r="E14139" s="32"/>
      <c r="F14139" s="52"/>
      <c r="G14139" s="33"/>
    </row>
    <row r="14140" spans="5:7" x14ac:dyDescent="0.45">
      <c r="E14140" s="32"/>
      <c r="F14140" s="52"/>
      <c r="G14140" s="33"/>
    </row>
    <row r="14141" spans="5:7" x14ac:dyDescent="0.45">
      <c r="E14141" s="32"/>
      <c r="F14141" s="52"/>
      <c r="G14141" s="33"/>
    </row>
    <row r="14142" spans="5:7" x14ac:dyDescent="0.45">
      <c r="E14142" s="32"/>
      <c r="F14142" s="52"/>
      <c r="G14142" s="33"/>
    </row>
    <row r="14143" spans="5:7" x14ac:dyDescent="0.45">
      <c r="E14143" s="32"/>
      <c r="F14143" s="52"/>
      <c r="G14143" s="33"/>
    </row>
    <row r="14144" spans="5:7" x14ac:dyDescent="0.45">
      <c r="E14144" s="32"/>
      <c r="F14144" s="52"/>
      <c r="G14144" s="33"/>
    </row>
    <row r="14145" spans="5:7" x14ac:dyDescent="0.45">
      <c r="E14145" s="32"/>
      <c r="F14145" s="52"/>
      <c r="G14145" s="33"/>
    </row>
    <row r="14146" spans="5:7" x14ac:dyDescent="0.45">
      <c r="E14146" s="32"/>
      <c r="F14146" s="52"/>
      <c r="G14146" s="33"/>
    </row>
    <row r="14147" spans="5:7" x14ac:dyDescent="0.45">
      <c r="E14147" s="32"/>
      <c r="F14147" s="52"/>
      <c r="G14147" s="33"/>
    </row>
    <row r="14148" spans="5:7" x14ac:dyDescent="0.45">
      <c r="E14148" s="32"/>
      <c r="F14148" s="52"/>
      <c r="G14148" s="33"/>
    </row>
    <row r="14149" spans="5:7" x14ac:dyDescent="0.45">
      <c r="E14149" s="32"/>
      <c r="F14149" s="52"/>
      <c r="G14149" s="33"/>
    </row>
    <row r="14150" spans="5:7" x14ac:dyDescent="0.45">
      <c r="E14150" s="32"/>
      <c r="F14150" s="52"/>
      <c r="G14150" s="33"/>
    </row>
    <row r="14151" spans="5:7" x14ac:dyDescent="0.45">
      <c r="E14151" s="32"/>
      <c r="F14151" s="52"/>
      <c r="G14151" s="33"/>
    </row>
    <row r="14152" spans="5:7" x14ac:dyDescent="0.45">
      <c r="E14152" s="32"/>
      <c r="F14152" s="52"/>
      <c r="G14152" s="33"/>
    </row>
    <row r="14153" spans="5:7" x14ac:dyDescent="0.45">
      <c r="E14153" s="32"/>
      <c r="F14153" s="52"/>
      <c r="G14153" s="33"/>
    </row>
    <row r="14154" spans="5:7" x14ac:dyDescent="0.45">
      <c r="E14154" s="32"/>
      <c r="F14154" s="52"/>
      <c r="G14154" s="33"/>
    </row>
    <row r="14155" spans="5:7" x14ac:dyDescent="0.45">
      <c r="E14155" s="32"/>
      <c r="F14155" s="52"/>
      <c r="G14155" s="33"/>
    </row>
    <row r="14156" spans="5:7" x14ac:dyDescent="0.45">
      <c r="E14156" s="32"/>
      <c r="F14156" s="52"/>
      <c r="G14156" s="33"/>
    </row>
    <row r="14157" spans="5:7" x14ac:dyDescent="0.45">
      <c r="E14157" s="32"/>
      <c r="F14157" s="52"/>
      <c r="G14157" s="33"/>
    </row>
    <row r="14158" spans="5:7" x14ac:dyDescent="0.45">
      <c r="E14158" s="32"/>
      <c r="F14158" s="52"/>
      <c r="G14158" s="33"/>
    </row>
    <row r="14159" spans="5:7" x14ac:dyDescent="0.45">
      <c r="E14159" s="32"/>
      <c r="F14159" s="52"/>
      <c r="G14159" s="33"/>
    </row>
    <row r="14160" spans="5:7" x14ac:dyDescent="0.45">
      <c r="E14160" s="32"/>
      <c r="F14160" s="52"/>
      <c r="G14160" s="33"/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C265E-5C0D-4562-BA79-4C09BAA6C115}">
  <sheetPr codeName="Sheet18"/>
  <dimension ref="A1:B2578"/>
  <sheetViews>
    <sheetView topLeftCell="A2548" workbookViewId="0">
      <selection activeCell="I2550" sqref="I2550"/>
    </sheetView>
  </sheetViews>
  <sheetFormatPr defaultRowHeight="14.25" x14ac:dyDescent="0.45"/>
  <cols>
    <col min="1" max="1" width="10.19921875" bestFit="1" customWidth="1"/>
  </cols>
  <sheetData>
    <row r="1" spans="1:2" x14ac:dyDescent="0.45">
      <c r="A1" s="32">
        <v>43128</v>
      </c>
      <c r="B1" s="26">
        <v>10.55</v>
      </c>
    </row>
    <row r="2" spans="1:2" x14ac:dyDescent="0.45">
      <c r="A2" s="32">
        <v>43129</v>
      </c>
      <c r="B2" s="26">
        <v>9.1374999999999993</v>
      </c>
    </row>
    <row r="3" spans="1:2" x14ac:dyDescent="0.45">
      <c r="A3" s="32">
        <v>43130</v>
      </c>
      <c r="B3" s="26">
        <v>3.875</v>
      </c>
    </row>
    <row r="4" spans="1:2" x14ac:dyDescent="0.45">
      <c r="A4" s="32">
        <v>43131</v>
      </c>
      <c r="B4" s="26">
        <v>6.4874999999999998</v>
      </c>
    </row>
    <row r="5" spans="1:2" x14ac:dyDescent="0.45">
      <c r="A5" s="32">
        <v>43132</v>
      </c>
      <c r="B5" s="26">
        <v>4.9124999999999996</v>
      </c>
    </row>
    <row r="6" spans="1:2" x14ac:dyDescent="0.45">
      <c r="A6" s="32">
        <v>43133</v>
      </c>
      <c r="B6" s="26">
        <v>4.6375000000000002</v>
      </c>
    </row>
    <row r="7" spans="1:2" x14ac:dyDescent="0.45">
      <c r="A7" s="32">
        <v>43134</v>
      </c>
      <c r="B7" s="26">
        <v>3.9249999999999998</v>
      </c>
    </row>
    <row r="8" spans="1:2" x14ac:dyDescent="0.45">
      <c r="A8" s="32">
        <v>43135</v>
      </c>
      <c r="B8" s="26">
        <v>3.5</v>
      </c>
    </row>
    <row r="9" spans="1:2" x14ac:dyDescent="0.45">
      <c r="A9" s="32">
        <v>43136</v>
      </c>
      <c r="B9" s="26">
        <v>1.3374999999999999</v>
      </c>
    </row>
    <row r="10" spans="1:2" x14ac:dyDescent="0.45">
      <c r="A10" s="32">
        <v>43137</v>
      </c>
      <c r="B10" s="26">
        <v>0.5</v>
      </c>
    </row>
    <row r="11" spans="1:2" x14ac:dyDescent="0.45">
      <c r="A11" s="32">
        <v>43138</v>
      </c>
      <c r="B11" s="26">
        <v>1.2250000000000001</v>
      </c>
    </row>
    <row r="12" spans="1:2" x14ac:dyDescent="0.45">
      <c r="A12" s="32">
        <v>43139</v>
      </c>
      <c r="B12" s="26">
        <v>4.6500000000000004</v>
      </c>
    </row>
    <row r="13" spans="1:2" x14ac:dyDescent="0.45">
      <c r="A13" s="32">
        <v>43140</v>
      </c>
      <c r="B13" s="26">
        <v>4.6875</v>
      </c>
    </row>
    <row r="14" spans="1:2" x14ac:dyDescent="0.45">
      <c r="A14" s="32">
        <v>43141</v>
      </c>
      <c r="B14" s="26">
        <v>5.55</v>
      </c>
    </row>
    <row r="15" spans="1:2" x14ac:dyDescent="0.45">
      <c r="A15" s="32">
        <v>43142</v>
      </c>
      <c r="B15" s="26">
        <v>4.7125000000000004</v>
      </c>
    </row>
    <row r="16" spans="1:2" x14ac:dyDescent="0.45">
      <c r="A16" s="32">
        <v>43143</v>
      </c>
      <c r="B16" s="26">
        <v>2.7124999999999999</v>
      </c>
    </row>
    <row r="17" spans="1:2" x14ac:dyDescent="0.45">
      <c r="A17" s="32">
        <v>43144</v>
      </c>
      <c r="B17" s="26">
        <v>4.2374999999999998</v>
      </c>
    </row>
    <row r="18" spans="1:2" x14ac:dyDescent="0.45">
      <c r="A18" s="32">
        <v>43145</v>
      </c>
      <c r="B18" s="26">
        <v>4.2249999999999996</v>
      </c>
    </row>
    <row r="19" spans="1:2" x14ac:dyDescent="0.45">
      <c r="A19" s="32">
        <v>43146</v>
      </c>
      <c r="B19" s="26">
        <v>6.7249999999999996</v>
      </c>
    </row>
    <row r="20" spans="1:2" x14ac:dyDescent="0.45">
      <c r="A20" s="32">
        <v>43147</v>
      </c>
      <c r="B20" s="26">
        <v>4.5125000000000002</v>
      </c>
    </row>
    <row r="21" spans="1:2" x14ac:dyDescent="0.45">
      <c r="A21" s="32">
        <v>43148</v>
      </c>
      <c r="B21" s="26">
        <v>5.2</v>
      </c>
    </row>
    <row r="22" spans="1:2" x14ac:dyDescent="0.45">
      <c r="A22" s="32">
        <v>43149</v>
      </c>
      <c r="B22" s="26">
        <v>6.7749999999999995</v>
      </c>
    </row>
    <row r="23" spans="1:2" x14ac:dyDescent="0.45">
      <c r="A23" s="32">
        <v>43150</v>
      </c>
      <c r="B23" s="26">
        <v>9.0875000000000004</v>
      </c>
    </row>
    <row r="24" spans="1:2" x14ac:dyDescent="0.45">
      <c r="A24" s="32">
        <v>43151</v>
      </c>
      <c r="B24" s="26">
        <v>7.8</v>
      </c>
    </row>
    <row r="25" spans="1:2" x14ac:dyDescent="0.45">
      <c r="A25" s="32">
        <v>43152</v>
      </c>
      <c r="B25" s="26">
        <v>5.3874999999999993</v>
      </c>
    </row>
    <row r="26" spans="1:2" x14ac:dyDescent="0.45">
      <c r="A26" s="32">
        <v>43153</v>
      </c>
      <c r="B26" s="26">
        <v>2.9750000000000001</v>
      </c>
    </row>
    <row r="27" spans="1:2" x14ac:dyDescent="0.45">
      <c r="A27" s="32">
        <v>43154</v>
      </c>
      <c r="B27" s="26">
        <v>1.4624999999999999</v>
      </c>
    </row>
    <row r="28" spans="1:2" x14ac:dyDescent="0.45">
      <c r="A28" s="32">
        <v>43155</v>
      </c>
      <c r="B28" s="26">
        <v>1.2</v>
      </c>
    </row>
    <row r="29" spans="1:2" x14ac:dyDescent="0.45">
      <c r="A29" s="32">
        <v>43156</v>
      </c>
      <c r="B29" s="26">
        <v>1.2124999999999999</v>
      </c>
    </row>
    <row r="30" spans="1:2" x14ac:dyDescent="0.45">
      <c r="A30" s="32">
        <v>43157</v>
      </c>
      <c r="B30" s="26">
        <v>-0.37500000000000006</v>
      </c>
    </row>
    <row r="31" spans="1:2" x14ac:dyDescent="0.45">
      <c r="A31" s="32">
        <v>43158</v>
      </c>
      <c r="B31" s="26">
        <v>-1.0625</v>
      </c>
    </row>
    <row r="32" spans="1:2" x14ac:dyDescent="0.45">
      <c r="A32" s="32">
        <v>43159</v>
      </c>
      <c r="B32" s="26">
        <v>-2.1750000000000003</v>
      </c>
    </row>
    <row r="33" spans="1:2" x14ac:dyDescent="0.45">
      <c r="A33" s="32">
        <v>43160</v>
      </c>
      <c r="B33" s="26">
        <v>-2.4624999999999999</v>
      </c>
    </row>
    <row r="34" spans="1:2" x14ac:dyDescent="0.45">
      <c r="A34" s="32">
        <v>43161</v>
      </c>
      <c r="B34" s="26">
        <v>-0.25</v>
      </c>
    </row>
    <row r="35" spans="1:2" x14ac:dyDescent="0.45">
      <c r="A35" s="32">
        <v>43162</v>
      </c>
      <c r="B35" s="26">
        <v>2.5</v>
      </c>
    </row>
    <row r="36" spans="1:2" x14ac:dyDescent="0.45">
      <c r="A36" s="32">
        <v>43163</v>
      </c>
      <c r="B36" s="26">
        <v>5.2375000000000007</v>
      </c>
    </row>
    <row r="37" spans="1:2" x14ac:dyDescent="0.45">
      <c r="A37" s="32">
        <v>43164</v>
      </c>
      <c r="B37" s="26">
        <v>5.65</v>
      </c>
    </row>
    <row r="38" spans="1:2" x14ac:dyDescent="0.45">
      <c r="A38" s="32">
        <v>43165</v>
      </c>
      <c r="B38" s="26">
        <v>5.1874999999999991</v>
      </c>
    </row>
    <row r="39" spans="1:2" x14ac:dyDescent="0.45">
      <c r="A39" s="32">
        <v>43166</v>
      </c>
      <c r="B39" s="26">
        <v>4.5</v>
      </c>
    </row>
    <row r="40" spans="1:2" x14ac:dyDescent="0.45">
      <c r="A40" s="32">
        <v>43167</v>
      </c>
      <c r="B40" s="26">
        <v>5.4</v>
      </c>
    </row>
    <row r="41" spans="1:2" x14ac:dyDescent="0.45">
      <c r="A41" s="32">
        <v>43168</v>
      </c>
      <c r="B41" s="26">
        <v>5.5875000000000004</v>
      </c>
    </row>
    <row r="42" spans="1:2" x14ac:dyDescent="0.45">
      <c r="A42" s="32">
        <v>43169</v>
      </c>
      <c r="B42" s="26">
        <v>9.8875000000000011</v>
      </c>
    </row>
    <row r="43" spans="1:2" x14ac:dyDescent="0.45">
      <c r="A43" s="32">
        <v>43170</v>
      </c>
      <c r="B43" s="26">
        <v>8.15</v>
      </c>
    </row>
    <row r="44" spans="1:2" x14ac:dyDescent="0.45">
      <c r="A44" s="32">
        <v>43171</v>
      </c>
      <c r="B44" s="26">
        <v>7.4374999999999991</v>
      </c>
    </row>
    <row r="45" spans="1:2" x14ac:dyDescent="0.45">
      <c r="A45" s="32">
        <v>43172</v>
      </c>
      <c r="B45" s="26">
        <v>6.9249999999999989</v>
      </c>
    </row>
    <row r="46" spans="1:2" x14ac:dyDescent="0.45">
      <c r="A46" s="32">
        <v>43173</v>
      </c>
      <c r="B46" s="26">
        <v>8.0250000000000004</v>
      </c>
    </row>
    <row r="47" spans="1:2" x14ac:dyDescent="0.45">
      <c r="A47" s="32">
        <v>43174</v>
      </c>
      <c r="B47" s="26">
        <v>9.5375000000000014</v>
      </c>
    </row>
    <row r="48" spans="1:2" x14ac:dyDescent="0.45">
      <c r="A48" s="32">
        <v>43175</v>
      </c>
      <c r="B48" s="26">
        <v>8.3125</v>
      </c>
    </row>
    <row r="49" spans="1:2" x14ac:dyDescent="0.45">
      <c r="A49" s="32">
        <v>43176</v>
      </c>
      <c r="B49" s="26">
        <v>2.9750000000000001</v>
      </c>
    </row>
    <row r="50" spans="1:2" x14ac:dyDescent="0.45">
      <c r="A50" s="32">
        <v>43177</v>
      </c>
      <c r="B50" s="26">
        <v>-0.15</v>
      </c>
    </row>
    <row r="51" spans="1:2" x14ac:dyDescent="0.45">
      <c r="A51" s="32">
        <v>43178</v>
      </c>
      <c r="B51" s="26">
        <v>0.72499999999999998</v>
      </c>
    </row>
    <row r="52" spans="1:2" x14ac:dyDescent="0.45">
      <c r="A52" s="32">
        <v>43179</v>
      </c>
      <c r="B52" s="26">
        <v>3.6625000000000005</v>
      </c>
    </row>
    <row r="53" spans="1:2" x14ac:dyDescent="0.45">
      <c r="A53" s="32">
        <v>43180</v>
      </c>
      <c r="B53" s="26">
        <v>4.1124999999999998</v>
      </c>
    </row>
    <row r="54" spans="1:2" x14ac:dyDescent="0.45">
      <c r="A54" s="32">
        <v>43181</v>
      </c>
      <c r="B54" s="26">
        <v>6.5625</v>
      </c>
    </row>
    <row r="55" spans="1:2" x14ac:dyDescent="0.45">
      <c r="A55" s="32">
        <v>43182</v>
      </c>
      <c r="B55" s="26">
        <v>8.1375000000000011</v>
      </c>
    </row>
    <row r="56" spans="1:2" x14ac:dyDescent="0.45">
      <c r="A56" s="32">
        <v>43183</v>
      </c>
      <c r="B56" s="26">
        <v>7.1749999999999998</v>
      </c>
    </row>
    <row r="57" spans="1:2" x14ac:dyDescent="0.45">
      <c r="A57" s="32">
        <v>43184</v>
      </c>
      <c r="B57" s="26">
        <v>7.2125000000000004</v>
      </c>
    </row>
    <row r="58" spans="1:2" x14ac:dyDescent="0.45">
      <c r="A58" s="32">
        <v>43185</v>
      </c>
      <c r="B58" s="26">
        <v>6.3999999999999995</v>
      </c>
    </row>
    <row r="59" spans="1:2" x14ac:dyDescent="0.45">
      <c r="A59" s="32">
        <v>43186</v>
      </c>
      <c r="B59" s="26">
        <v>8.9124999999999996</v>
      </c>
    </row>
    <row r="60" spans="1:2" x14ac:dyDescent="0.45">
      <c r="A60" s="32">
        <v>43187</v>
      </c>
      <c r="B60" s="26">
        <v>5.9249999999999998</v>
      </c>
    </row>
    <row r="61" spans="1:2" x14ac:dyDescent="0.45">
      <c r="A61" s="32">
        <v>43188</v>
      </c>
      <c r="B61" s="26">
        <v>5.3624999999999998</v>
      </c>
    </row>
    <row r="62" spans="1:2" x14ac:dyDescent="0.45">
      <c r="A62" s="32">
        <v>43189</v>
      </c>
      <c r="B62" s="26">
        <v>4.7750000000000004</v>
      </c>
    </row>
    <row r="63" spans="1:2" x14ac:dyDescent="0.45">
      <c r="A63" s="32">
        <v>43190</v>
      </c>
      <c r="B63" s="26">
        <v>5.5</v>
      </c>
    </row>
    <row r="64" spans="1:2" x14ac:dyDescent="0.45">
      <c r="A64" s="32">
        <v>43191</v>
      </c>
      <c r="B64" s="26">
        <v>4.7749999999999995</v>
      </c>
    </row>
    <row r="65" spans="1:2" x14ac:dyDescent="0.45">
      <c r="A65" s="32">
        <v>43192</v>
      </c>
      <c r="B65" s="26">
        <v>8.6374999999999993</v>
      </c>
    </row>
    <row r="66" spans="1:2" x14ac:dyDescent="0.45">
      <c r="A66" s="32">
        <v>43193</v>
      </c>
      <c r="B66" s="26">
        <v>10.212499999999999</v>
      </c>
    </row>
    <row r="67" spans="1:2" x14ac:dyDescent="0.45">
      <c r="A67" s="32">
        <v>43194</v>
      </c>
      <c r="B67" s="26">
        <v>8.7875000000000014</v>
      </c>
    </row>
    <row r="68" spans="1:2" x14ac:dyDescent="0.45">
      <c r="A68" s="32">
        <v>43195</v>
      </c>
      <c r="B68" s="26">
        <v>6.55</v>
      </c>
    </row>
    <row r="69" spans="1:2" x14ac:dyDescent="0.45">
      <c r="A69" s="32">
        <v>43196</v>
      </c>
      <c r="B69" s="26">
        <v>9.0249999999999986</v>
      </c>
    </row>
    <row r="70" spans="1:2" x14ac:dyDescent="0.45">
      <c r="A70" s="32">
        <v>43197</v>
      </c>
      <c r="B70" s="26">
        <v>8.6749999999999989</v>
      </c>
    </row>
    <row r="71" spans="1:2" x14ac:dyDescent="0.45">
      <c r="A71" s="32">
        <v>43198</v>
      </c>
      <c r="B71" s="26">
        <v>8.5625</v>
      </c>
    </row>
    <row r="72" spans="1:2" x14ac:dyDescent="0.45">
      <c r="A72" s="32">
        <v>43199</v>
      </c>
      <c r="B72" s="26">
        <v>8.3625000000000007</v>
      </c>
    </row>
    <row r="73" spans="1:2" x14ac:dyDescent="0.45">
      <c r="A73" s="32">
        <v>43200</v>
      </c>
      <c r="B73" s="26">
        <v>9.7249999999999996</v>
      </c>
    </row>
    <row r="74" spans="1:2" x14ac:dyDescent="0.45">
      <c r="A74" s="32">
        <v>43201</v>
      </c>
      <c r="B74" s="26">
        <v>9.4875000000000007</v>
      </c>
    </row>
    <row r="75" spans="1:2" x14ac:dyDescent="0.45">
      <c r="A75" s="32">
        <v>43202</v>
      </c>
      <c r="B75" s="26">
        <v>8.65</v>
      </c>
    </row>
    <row r="76" spans="1:2" x14ac:dyDescent="0.45">
      <c r="A76" s="32">
        <v>43203</v>
      </c>
      <c r="B76" s="26">
        <v>9.0750000000000011</v>
      </c>
    </row>
    <row r="77" spans="1:2" x14ac:dyDescent="0.45">
      <c r="A77" s="32">
        <v>43204</v>
      </c>
      <c r="B77" s="26">
        <v>10.4</v>
      </c>
    </row>
    <row r="78" spans="1:2" x14ac:dyDescent="0.45">
      <c r="A78" s="32">
        <v>43205</v>
      </c>
      <c r="B78" s="26">
        <v>10.45</v>
      </c>
    </row>
    <row r="79" spans="1:2" x14ac:dyDescent="0.45">
      <c r="A79" s="32">
        <v>43206</v>
      </c>
      <c r="B79" s="26">
        <v>10.525</v>
      </c>
    </row>
    <row r="80" spans="1:2" x14ac:dyDescent="0.45">
      <c r="A80" s="32">
        <v>43207</v>
      </c>
      <c r="B80" s="26">
        <v>12.024999999999999</v>
      </c>
    </row>
    <row r="81" spans="1:2" x14ac:dyDescent="0.45">
      <c r="A81" s="32">
        <v>43208</v>
      </c>
      <c r="B81" s="26">
        <v>15.65</v>
      </c>
    </row>
    <row r="82" spans="1:2" x14ac:dyDescent="0.45">
      <c r="A82" s="32">
        <v>43209</v>
      </c>
      <c r="B82" s="26">
        <v>15.2875</v>
      </c>
    </row>
    <row r="83" spans="1:2" x14ac:dyDescent="0.45">
      <c r="A83" s="32">
        <v>43210</v>
      </c>
      <c r="B83" s="26">
        <v>13.837500000000002</v>
      </c>
    </row>
    <row r="84" spans="1:2" x14ac:dyDescent="0.45">
      <c r="A84" s="32">
        <v>43211</v>
      </c>
      <c r="B84" s="26">
        <v>14.8375</v>
      </c>
    </row>
    <row r="85" spans="1:2" x14ac:dyDescent="0.45">
      <c r="A85" s="32">
        <v>43212</v>
      </c>
      <c r="B85" s="26">
        <v>12.875</v>
      </c>
    </row>
    <row r="86" spans="1:2" x14ac:dyDescent="0.45">
      <c r="A86" s="32">
        <v>43213</v>
      </c>
      <c r="B86" s="26">
        <v>10.775</v>
      </c>
    </row>
    <row r="87" spans="1:2" x14ac:dyDescent="0.45">
      <c r="A87" s="32">
        <v>43214</v>
      </c>
      <c r="B87" s="26">
        <v>11.3</v>
      </c>
    </row>
    <row r="88" spans="1:2" x14ac:dyDescent="0.45">
      <c r="A88" s="32">
        <v>43215</v>
      </c>
      <c r="B88" s="26">
        <v>9.9124999999999996</v>
      </c>
    </row>
    <row r="89" spans="1:2" x14ac:dyDescent="0.45">
      <c r="A89" s="32">
        <v>43216</v>
      </c>
      <c r="B89" s="26">
        <v>9.4125000000000014</v>
      </c>
    </row>
    <row r="90" spans="1:2" x14ac:dyDescent="0.45">
      <c r="A90" s="32">
        <v>43217</v>
      </c>
      <c r="B90" s="26">
        <v>7.9874999999999998</v>
      </c>
    </row>
    <row r="91" spans="1:2" x14ac:dyDescent="0.45">
      <c r="A91" s="32">
        <v>43218</v>
      </c>
      <c r="B91" s="26">
        <v>7.8500000000000005</v>
      </c>
    </row>
    <row r="92" spans="1:2" x14ac:dyDescent="0.45">
      <c r="A92" s="32">
        <v>43219</v>
      </c>
      <c r="B92" s="26">
        <v>7.1000000000000005</v>
      </c>
    </row>
    <row r="93" spans="1:2" x14ac:dyDescent="0.45">
      <c r="A93" s="32">
        <v>43220</v>
      </c>
      <c r="B93" s="26">
        <v>7.5374999999999996</v>
      </c>
    </row>
    <row r="94" spans="1:2" x14ac:dyDescent="0.45">
      <c r="A94" s="32">
        <v>43221</v>
      </c>
      <c r="B94" s="26">
        <v>8.4749999999999996</v>
      </c>
    </row>
    <row r="95" spans="1:2" x14ac:dyDescent="0.45">
      <c r="A95" s="32">
        <v>43222</v>
      </c>
      <c r="B95" s="26">
        <v>10.387499999999999</v>
      </c>
    </row>
    <row r="96" spans="1:2" x14ac:dyDescent="0.45">
      <c r="A96" s="32">
        <v>43223</v>
      </c>
      <c r="B96" s="26">
        <v>9.6624999999999996</v>
      </c>
    </row>
    <row r="97" spans="1:2" x14ac:dyDescent="0.45">
      <c r="A97" s="32">
        <v>43224</v>
      </c>
      <c r="B97" s="26">
        <v>12.025</v>
      </c>
    </row>
    <row r="98" spans="1:2" x14ac:dyDescent="0.45">
      <c r="A98" s="32">
        <v>43225</v>
      </c>
      <c r="B98" s="26">
        <v>14.087499999999999</v>
      </c>
    </row>
    <row r="99" spans="1:2" x14ac:dyDescent="0.45">
      <c r="A99" s="32">
        <v>43226</v>
      </c>
      <c r="B99" s="26">
        <v>15.337499999999997</v>
      </c>
    </row>
    <row r="100" spans="1:2" x14ac:dyDescent="0.45">
      <c r="A100" s="32">
        <v>43227</v>
      </c>
      <c r="B100" s="26">
        <v>16.774999999999999</v>
      </c>
    </row>
    <row r="101" spans="1:2" x14ac:dyDescent="0.45">
      <c r="A101" s="32">
        <v>43228</v>
      </c>
      <c r="B101" s="26">
        <v>13.375</v>
      </c>
    </row>
    <row r="102" spans="1:2" x14ac:dyDescent="0.45">
      <c r="A102" s="32">
        <v>43229</v>
      </c>
      <c r="B102" s="26">
        <v>10.8125</v>
      </c>
    </row>
    <row r="103" spans="1:2" x14ac:dyDescent="0.45">
      <c r="A103" s="32">
        <v>43230</v>
      </c>
      <c r="B103" s="26">
        <v>10.5625</v>
      </c>
    </row>
    <row r="104" spans="1:2" x14ac:dyDescent="0.45">
      <c r="A104" s="32">
        <v>43231</v>
      </c>
      <c r="B104" s="26">
        <v>10.55</v>
      </c>
    </row>
    <row r="105" spans="1:2" x14ac:dyDescent="0.45">
      <c r="A105" s="32">
        <v>43232</v>
      </c>
      <c r="B105" s="26">
        <v>9.6</v>
      </c>
    </row>
    <row r="106" spans="1:2" x14ac:dyDescent="0.45">
      <c r="A106" s="32">
        <v>43233</v>
      </c>
      <c r="B106" s="26">
        <v>10.725</v>
      </c>
    </row>
    <row r="107" spans="1:2" x14ac:dyDescent="0.45">
      <c r="A107" s="32">
        <v>43234</v>
      </c>
      <c r="B107" s="26">
        <v>12.237500000000001</v>
      </c>
    </row>
    <row r="108" spans="1:2" x14ac:dyDescent="0.45">
      <c r="A108" s="32">
        <v>43235</v>
      </c>
      <c r="B108" s="26">
        <v>14.237500000000001</v>
      </c>
    </row>
    <row r="109" spans="1:2" x14ac:dyDescent="0.45">
      <c r="A109" s="32">
        <v>43236</v>
      </c>
      <c r="B109" s="26">
        <v>12.5625</v>
      </c>
    </row>
    <row r="110" spans="1:2" x14ac:dyDescent="0.45">
      <c r="A110" s="32">
        <v>43237</v>
      </c>
      <c r="B110" s="26">
        <v>11.062499999999998</v>
      </c>
    </row>
    <row r="111" spans="1:2" x14ac:dyDescent="0.45">
      <c r="A111" s="32">
        <v>43238</v>
      </c>
      <c r="B111" s="26">
        <v>11.787499999999998</v>
      </c>
    </row>
    <row r="112" spans="1:2" x14ac:dyDescent="0.45">
      <c r="A112" s="32">
        <v>43239</v>
      </c>
      <c r="B112" s="26">
        <v>14.112500000000001</v>
      </c>
    </row>
    <row r="113" spans="1:2" x14ac:dyDescent="0.45">
      <c r="A113" s="32">
        <v>43240</v>
      </c>
      <c r="B113" s="26">
        <v>14.887499999999999</v>
      </c>
    </row>
    <row r="114" spans="1:2" x14ac:dyDescent="0.45">
      <c r="A114" s="32">
        <v>43241</v>
      </c>
      <c r="B114" s="26">
        <v>15.6625</v>
      </c>
    </row>
    <row r="115" spans="1:2" x14ac:dyDescent="0.45">
      <c r="A115" s="32">
        <v>43242</v>
      </c>
      <c r="B115" s="26">
        <v>16.05</v>
      </c>
    </row>
    <row r="116" spans="1:2" x14ac:dyDescent="0.45">
      <c r="A116" s="32">
        <v>43243</v>
      </c>
      <c r="B116" s="26">
        <v>15.225000000000001</v>
      </c>
    </row>
    <row r="117" spans="1:2" x14ac:dyDescent="0.45">
      <c r="A117" s="32">
        <v>43244</v>
      </c>
      <c r="B117" s="26">
        <v>14.475000000000001</v>
      </c>
    </row>
    <row r="118" spans="1:2" x14ac:dyDescent="0.45">
      <c r="A118" s="32">
        <v>43245</v>
      </c>
      <c r="B118" s="26">
        <v>13.787500000000001</v>
      </c>
    </row>
    <row r="119" spans="1:2" x14ac:dyDescent="0.45">
      <c r="A119" s="32">
        <v>43246</v>
      </c>
      <c r="B119" s="26">
        <v>15.962499999999999</v>
      </c>
    </row>
    <row r="120" spans="1:2" x14ac:dyDescent="0.45">
      <c r="A120" s="32">
        <v>43247</v>
      </c>
      <c r="B120" s="26">
        <v>17.762499999999999</v>
      </c>
    </row>
    <row r="121" spans="1:2" x14ac:dyDescent="0.45">
      <c r="A121" s="32">
        <v>43248</v>
      </c>
      <c r="B121" s="26">
        <v>18.162500000000001</v>
      </c>
    </row>
    <row r="122" spans="1:2" x14ac:dyDescent="0.45">
      <c r="A122" s="32">
        <v>43249</v>
      </c>
      <c r="B122" s="26">
        <v>17.175000000000001</v>
      </c>
    </row>
    <row r="123" spans="1:2" x14ac:dyDescent="0.45">
      <c r="A123" s="32">
        <v>43250</v>
      </c>
      <c r="B123" s="26">
        <v>15.462500000000002</v>
      </c>
    </row>
    <row r="124" spans="1:2" x14ac:dyDescent="0.45">
      <c r="A124" s="32">
        <v>43251</v>
      </c>
      <c r="B124" s="26">
        <v>17.1875</v>
      </c>
    </row>
    <row r="125" spans="1:2" x14ac:dyDescent="0.45">
      <c r="A125" s="32">
        <v>43252</v>
      </c>
      <c r="B125" s="26">
        <v>17.149999999999999</v>
      </c>
    </row>
    <row r="126" spans="1:2" x14ac:dyDescent="0.45">
      <c r="A126" s="32">
        <v>43253</v>
      </c>
      <c r="B126" s="26">
        <v>16.75</v>
      </c>
    </row>
    <row r="127" spans="1:2" x14ac:dyDescent="0.45">
      <c r="A127" s="32">
        <v>43254</v>
      </c>
      <c r="B127" s="26">
        <v>17.637499999999999</v>
      </c>
    </row>
    <row r="128" spans="1:2" x14ac:dyDescent="0.45">
      <c r="A128" s="32">
        <v>43255</v>
      </c>
      <c r="B128" s="26">
        <v>17.574999999999999</v>
      </c>
    </row>
    <row r="129" spans="1:2" x14ac:dyDescent="0.45">
      <c r="A129" s="32">
        <v>43256</v>
      </c>
      <c r="B129" s="26">
        <v>15.175000000000001</v>
      </c>
    </row>
    <row r="130" spans="1:2" x14ac:dyDescent="0.45">
      <c r="A130" s="32">
        <v>43257</v>
      </c>
      <c r="B130" s="26">
        <v>15.412500000000001</v>
      </c>
    </row>
    <row r="131" spans="1:2" x14ac:dyDescent="0.45">
      <c r="A131" s="32">
        <v>43258</v>
      </c>
      <c r="B131" s="26">
        <v>15.9125</v>
      </c>
    </row>
    <row r="132" spans="1:2" x14ac:dyDescent="0.45">
      <c r="A132" s="32">
        <v>43259</v>
      </c>
      <c r="B132" s="26">
        <v>16.087499999999999</v>
      </c>
    </row>
    <row r="133" spans="1:2" x14ac:dyDescent="0.45">
      <c r="A133" s="32">
        <v>43260</v>
      </c>
      <c r="B133" s="26">
        <v>16.887499999999999</v>
      </c>
    </row>
    <row r="134" spans="1:2" x14ac:dyDescent="0.45">
      <c r="A134" s="32">
        <v>43261</v>
      </c>
      <c r="B134" s="26">
        <v>17.7</v>
      </c>
    </row>
    <row r="135" spans="1:2" x14ac:dyDescent="0.45">
      <c r="A135" s="32">
        <v>43262</v>
      </c>
      <c r="B135" s="26">
        <v>18.225000000000001</v>
      </c>
    </row>
    <row r="136" spans="1:2" x14ac:dyDescent="0.45">
      <c r="A136" s="32">
        <v>43263</v>
      </c>
      <c r="B136" s="26">
        <v>16.299999999999997</v>
      </c>
    </row>
    <row r="137" spans="1:2" x14ac:dyDescent="0.45">
      <c r="A137" s="32">
        <v>43264</v>
      </c>
      <c r="B137" s="26">
        <v>15.875</v>
      </c>
    </row>
    <row r="138" spans="1:2" x14ac:dyDescent="0.45">
      <c r="A138" s="32">
        <v>43265</v>
      </c>
      <c r="B138" s="26">
        <v>16.524999999999999</v>
      </c>
    </row>
    <row r="139" spans="1:2" x14ac:dyDescent="0.45">
      <c r="A139" s="32">
        <v>43266</v>
      </c>
      <c r="B139" s="26">
        <v>14.500000000000002</v>
      </c>
    </row>
    <row r="140" spans="1:2" x14ac:dyDescent="0.45">
      <c r="A140" s="32">
        <v>43267</v>
      </c>
      <c r="B140" s="26">
        <v>14.475</v>
      </c>
    </row>
    <row r="141" spans="1:2" x14ac:dyDescent="0.45">
      <c r="A141" s="32">
        <v>43268</v>
      </c>
      <c r="B141" s="26">
        <v>14.950000000000001</v>
      </c>
    </row>
    <row r="142" spans="1:2" x14ac:dyDescent="0.45">
      <c r="A142" s="32">
        <v>43269</v>
      </c>
      <c r="B142" s="26">
        <v>16.812499999999996</v>
      </c>
    </row>
    <row r="143" spans="1:2" x14ac:dyDescent="0.45">
      <c r="A143" s="32">
        <v>43270</v>
      </c>
      <c r="B143" s="26">
        <v>17.824999999999999</v>
      </c>
    </row>
    <row r="144" spans="1:2" x14ac:dyDescent="0.45">
      <c r="A144" s="32">
        <v>43271</v>
      </c>
      <c r="B144" s="26">
        <v>16.737499999999997</v>
      </c>
    </row>
    <row r="145" spans="1:2" x14ac:dyDescent="0.45">
      <c r="A145" s="32">
        <v>43272</v>
      </c>
      <c r="B145" s="26">
        <v>14.0375</v>
      </c>
    </row>
    <row r="146" spans="1:2" x14ac:dyDescent="0.45">
      <c r="A146" s="32">
        <v>43273</v>
      </c>
      <c r="B146" s="26">
        <v>14.250000000000002</v>
      </c>
    </row>
    <row r="147" spans="1:2" x14ac:dyDescent="0.45">
      <c r="A147" s="32">
        <v>43274</v>
      </c>
      <c r="B147" s="26">
        <v>16.2</v>
      </c>
    </row>
    <row r="148" spans="1:2" x14ac:dyDescent="0.45">
      <c r="A148" s="32">
        <v>43275</v>
      </c>
      <c r="B148" s="26">
        <v>17.474999999999998</v>
      </c>
    </row>
    <row r="149" spans="1:2" x14ac:dyDescent="0.45">
      <c r="A149" s="32">
        <v>43276</v>
      </c>
      <c r="B149" s="26">
        <v>19.7</v>
      </c>
    </row>
    <row r="150" spans="1:2" x14ac:dyDescent="0.45">
      <c r="A150" s="32">
        <v>43277</v>
      </c>
      <c r="B150" s="26">
        <v>21.449999999999996</v>
      </c>
    </row>
    <row r="151" spans="1:2" x14ac:dyDescent="0.45">
      <c r="A151" s="32">
        <v>43278</v>
      </c>
      <c r="B151" s="26">
        <v>20.85</v>
      </c>
    </row>
    <row r="152" spans="1:2" x14ac:dyDescent="0.45">
      <c r="A152" s="32">
        <v>43279</v>
      </c>
      <c r="B152" s="26">
        <v>20.45</v>
      </c>
    </row>
    <row r="153" spans="1:2" x14ac:dyDescent="0.45">
      <c r="A153" s="32">
        <v>43280</v>
      </c>
      <c r="B153" s="26">
        <v>20.975000000000001</v>
      </c>
    </row>
    <row r="154" spans="1:2" x14ac:dyDescent="0.45">
      <c r="A154" s="32">
        <v>43281</v>
      </c>
      <c r="B154" s="26">
        <v>20.387499999999999</v>
      </c>
    </row>
    <row r="155" spans="1:2" x14ac:dyDescent="0.45">
      <c r="A155" s="32">
        <v>43282</v>
      </c>
      <c r="B155" s="26">
        <v>21.262500000000003</v>
      </c>
    </row>
    <row r="156" spans="1:2" x14ac:dyDescent="0.45">
      <c r="A156" s="32">
        <v>43283</v>
      </c>
      <c r="B156" s="26">
        <v>22.837500000000002</v>
      </c>
    </row>
    <row r="157" spans="1:2" x14ac:dyDescent="0.45">
      <c r="A157" s="32">
        <v>43284</v>
      </c>
      <c r="B157" s="26">
        <v>20.737499999999997</v>
      </c>
    </row>
    <row r="158" spans="1:2" x14ac:dyDescent="0.45">
      <c r="A158" s="32">
        <v>43285</v>
      </c>
      <c r="B158" s="26">
        <v>19.087499999999999</v>
      </c>
    </row>
    <row r="159" spans="1:2" x14ac:dyDescent="0.45">
      <c r="A159" s="32">
        <v>43286</v>
      </c>
      <c r="B159" s="26">
        <v>20.737500000000001</v>
      </c>
    </row>
    <row r="160" spans="1:2" x14ac:dyDescent="0.45">
      <c r="A160" s="32">
        <v>43287</v>
      </c>
      <c r="B160" s="26">
        <v>20.737500000000001</v>
      </c>
    </row>
    <row r="161" spans="1:2" x14ac:dyDescent="0.45">
      <c r="A161" s="32">
        <v>43288</v>
      </c>
      <c r="B161" s="26">
        <v>21.1875</v>
      </c>
    </row>
    <row r="162" spans="1:2" x14ac:dyDescent="0.45">
      <c r="A162" s="32">
        <v>43289</v>
      </c>
      <c r="B162" s="26">
        <v>22.887499999999999</v>
      </c>
    </row>
    <row r="163" spans="1:2" x14ac:dyDescent="0.45">
      <c r="A163" s="32">
        <v>43290</v>
      </c>
      <c r="B163" s="26">
        <v>22.55</v>
      </c>
    </row>
    <row r="164" spans="1:2" x14ac:dyDescent="0.45">
      <c r="A164" s="32">
        <v>43291</v>
      </c>
      <c r="B164" s="26">
        <v>20.062499999999996</v>
      </c>
    </row>
    <row r="165" spans="1:2" x14ac:dyDescent="0.45">
      <c r="A165" s="32">
        <v>43292</v>
      </c>
      <c r="B165" s="26">
        <v>19.524999999999999</v>
      </c>
    </row>
    <row r="166" spans="1:2" x14ac:dyDescent="0.45">
      <c r="A166" s="32">
        <v>43293</v>
      </c>
      <c r="B166" s="26">
        <v>19.675000000000001</v>
      </c>
    </row>
    <row r="167" spans="1:2" x14ac:dyDescent="0.45">
      <c r="A167" s="32">
        <v>43294</v>
      </c>
      <c r="B167" s="26">
        <v>19.400000000000002</v>
      </c>
    </row>
    <row r="168" spans="1:2" x14ac:dyDescent="0.45">
      <c r="A168" s="32">
        <v>43295</v>
      </c>
      <c r="B168" s="26">
        <v>19.3125</v>
      </c>
    </row>
    <row r="169" spans="1:2" x14ac:dyDescent="0.45">
      <c r="A169" s="32">
        <v>43296</v>
      </c>
      <c r="B169" s="26">
        <v>19.537499999999998</v>
      </c>
    </row>
    <row r="170" spans="1:2" x14ac:dyDescent="0.45">
      <c r="A170" s="32">
        <v>43297</v>
      </c>
      <c r="B170" s="26">
        <v>18.325000000000003</v>
      </c>
    </row>
    <row r="171" spans="1:2" x14ac:dyDescent="0.45">
      <c r="A171" s="32">
        <v>43298</v>
      </c>
      <c r="B171" s="26">
        <v>17.475000000000001</v>
      </c>
    </row>
    <row r="172" spans="1:2" x14ac:dyDescent="0.45">
      <c r="A172" s="32">
        <v>43299</v>
      </c>
      <c r="B172" s="26">
        <v>18.3125</v>
      </c>
    </row>
    <row r="173" spans="1:2" x14ac:dyDescent="0.45">
      <c r="A173" s="32">
        <v>43300</v>
      </c>
      <c r="B173" s="26">
        <v>19.287500000000001</v>
      </c>
    </row>
    <row r="174" spans="1:2" x14ac:dyDescent="0.45">
      <c r="A174" s="32">
        <v>43301</v>
      </c>
      <c r="B174" s="26">
        <v>19.847058823529409</v>
      </c>
    </row>
    <row r="175" spans="1:2" x14ac:dyDescent="0.45">
      <c r="A175" s="32">
        <v>43302</v>
      </c>
      <c r="B175" s="26">
        <v>19.154166666666669</v>
      </c>
    </row>
    <row r="176" spans="1:2" x14ac:dyDescent="0.45">
      <c r="A176" s="32">
        <v>43303</v>
      </c>
      <c r="B176" s="26">
        <v>20.2</v>
      </c>
    </row>
    <row r="177" spans="1:2" x14ac:dyDescent="0.45">
      <c r="A177" s="32">
        <v>43304</v>
      </c>
      <c r="B177" s="26">
        <v>20.833333333333332</v>
      </c>
    </row>
    <row r="178" spans="1:2" x14ac:dyDescent="0.45">
      <c r="A178" s="32">
        <v>43305</v>
      </c>
      <c r="B178" s="26">
        <v>19.970833333333335</v>
      </c>
    </row>
    <row r="179" spans="1:2" x14ac:dyDescent="0.45">
      <c r="A179" s="32">
        <v>43306</v>
      </c>
      <c r="B179" s="26">
        <v>19.054166666666667</v>
      </c>
    </row>
    <row r="180" spans="1:2" x14ac:dyDescent="0.45">
      <c r="A180" s="32">
        <v>43307</v>
      </c>
      <c r="B180" s="26">
        <v>20.7</v>
      </c>
    </row>
    <row r="181" spans="1:2" x14ac:dyDescent="0.45">
      <c r="A181" s="32">
        <v>43308</v>
      </c>
      <c r="B181" s="26">
        <v>19.987500000000004</v>
      </c>
    </row>
    <row r="182" spans="1:2" x14ac:dyDescent="0.45">
      <c r="A182" s="32">
        <v>43309</v>
      </c>
      <c r="B182" s="26">
        <v>16.374999999999996</v>
      </c>
    </row>
    <row r="183" spans="1:2" x14ac:dyDescent="0.45">
      <c r="A183" s="32">
        <v>43310</v>
      </c>
      <c r="B183" s="26">
        <v>17.55</v>
      </c>
    </row>
    <row r="184" spans="1:2" x14ac:dyDescent="0.45">
      <c r="A184" s="32">
        <v>43311</v>
      </c>
      <c r="B184" s="26">
        <v>17.866666666666664</v>
      </c>
    </row>
    <row r="185" spans="1:2" x14ac:dyDescent="0.45">
      <c r="A185" s="32">
        <v>43312</v>
      </c>
      <c r="B185" s="26">
        <v>16.762499999999999</v>
      </c>
    </row>
    <row r="186" spans="1:2" x14ac:dyDescent="0.45">
      <c r="A186" s="32">
        <v>43313</v>
      </c>
      <c r="B186" s="26">
        <v>17.249999999999996</v>
      </c>
    </row>
    <row r="187" spans="1:2" x14ac:dyDescent="0.45">
      <c r="A187" s="32">
        <v>43314</v>
      </c>
      <c r="B187" s="26">
        <v>19.420833333333331</v>
      </c>
    </row>
    <row r="188" spans="1:2" x14ac:dyDescent="0.45">
      <c r="A188" s="32">
        <v>43315</v>
      </c>
      <c r="B188" s="26">
        <v>20.483333333333334</v>
      </c>
    </row>
    <row r="189" spans="1:2" x14ac:dyDescent="0.45">
      <c r="A189" s="32">
        <v>43316</v>
      </c>
      <c r="B189" s="26">
        <v>20.175000000000001</v>
      </c>
    </row>
    <row r="190" spans="1:2" x14ac:dyDescent="0.45">
      <c r="A190" s="32">
        <v>43317</v>
      </c>
      <c r="B190" s="26">
        <v>20.354166666666668</v>
      </c>
    </row>
    <row r="191" spans="1:2" x14ac:dyDescent="0.45">
      <c r="A191" s="32">
        <v>43318</v>
      </c>
      <c r="B191" s="26">
        <v>19.8</v>
      </c>
    </row>
    <row r="192" spans="1:2" x14ac:dyDescent="0.45">
      <c r="A192" s="32">
        <v>43319</v>
      </c>
      <c r="B192" s="26">
        <v>18.175000000000001</v>
      </c>
    </row>
    <row r="193" spans="1:2" x14ac:dyDescent="0.45">
      <c r="A193" s="32">
        <v>43320</v>
      </c>
      <c r="B193" s="26">
        <v>15.866666666666667</v>
      </c>
    </row>
    <row r="194" spans="1:2" x14ac:dyDescent="0.45">
      <c r="A194" s="32">
        <v>43321</v>
      </c>
      <c r="B194" s="26">
        <v>15.34166666666667</v>
      </c>
    </row>
    <row r="195" spans="1:2" x14ac:dyDescent="0.45">
      <c r="A195" s="32">
        <v>43322</v>
      </c>
      <c r="B195" s="26">
        <v>14.341666666666667</v>
      </c>
    </row>
    <row r="196" spans="1:2" x14ac:dyDescent="0.45">
      <c r="A196" s="32">
        <v>43323</v>
      </c>
      <c r="B196" s="26">
        <v>14.808333333333332</v>
      </c>
    </row>
    <row r="197" spans="1:2" x14ac:dyDescent="0.45">
      <c r="A197" s="32">
        <v>43324</v>
      </c>
      <c r="B197" s="26">
        <v>17.362499999999997</v>
      </c>
    </row>
    <row r="198" spans="1:2" x14ac:dyDescent="0.45">
      <c r="A198" s="32">
        <v>43325</v>
      </c>
      <c r="B198" s="26">
        <v>17.649999999999999</v>
      </c>
    </row>
    <row r="199" spans="1:2" x14ac:dyDescent="0.45">
      <c r="A199" s="32">
        <v>43326</v>
      </c>
      <c r="B199" s="26">
        <v>17.495833333333334</v>
      </c>
    </row>
    <row r="200" spans="1:2" x14ac:dyDescent="0.45">
      <c r="A200" s="32">
        <v>43327</v>
      </c>
      <c r="B200" s="26">
        <v>18.50416666666667</v>
      </c>
    </row>
    <row r="201" spans="1:2" x14ac:dyDescent="0.45">
      <c r="A201" s="32">
        <v>43328</v>
      </c>
      <c r="B201" s="26">
        <v>16.812500000000004</v>
      </c>
    </row>
    <row r="202" spans="1:2" x14ac:dyDescent="0.45">
      <c r="A202" s="32">
        <v>43329</v>
      </c>
      <c r="B202" s="26">
        <v>15.112500000000002</v>
      </c>
    </row>
    <row r="203" spans="1:2" x14ac:dyDescent="0.45">
      <c r="A203" s="32">
        <v>43330</v>
      </c>
      <c r="B203" s="26">
        <v>17.854166666666664</v>
      </c>
    </row>
    <row r="204" spans="1:2" x14ac:dyDescent="0.45">
      <c r="A204" s="32">
        <v>43331</v>
      </c>
      <c r="B204" s="26">
        <v>18.970833333333335</v>
      </c>
    </row>
    <row r="205" spans="1:2" x14ac:dyDescent="0.45">
      <c r="A205" s="32">
        <v>43332</v>
      </c>
      <c r="B205" s="26">
        <v>18.729166666666668</v>
      </c>
    </row>
    <row r="206" spans="1:2" x14ac:dyDescent="0.45">
      <c r="A206" s="32">
        <v>43333</v>
      </c>
      <c r="B206" s="26">
        <v>18.349999999999998</v>
      </c>
    </row>
    <row r="207" spans="1:2" x14ac:dyDescent="0.45">
      <c r="A207" s="32">
        <v>43334</v>
      </c>
      <c r="B207" s="26">
        <v>18.566666666666666</v>
      </c>
    </row>
    <row r="208" spans="1:2" x14ac:dyDescent="0.45">
      <c r="A208" s="32">
        <v>43335</v>
      </c>
      <c r="B208" s="26">
        <v>16.733333333333331</v>
      </c>
    </row>
    <row r="209" spans="1:2" x14ac:dyDescent="0.45">
      <c r="A209" s="32">
        <v>43336</v>
      </c>
      <c r="B209" s="26">
        <v>12.904166666666669</v>
      </c>
    </row>
    <row r="210" spans="1:2" x14ac:dyDescent="0.45">
      <c r="A210" s="32">
        <v>43337</v>
      </c>
      <c r="B210" s="26">
        <v>12.900000000000004</v>
      </c>
    </row>
    <row r="211" spans="1:2" x14ac:dyDescent="0.45">
      <c r="A211" s="32">
        <v>43338</v>
      </c>
      <c r="B211" s="26">
        <v>13.770833333333334</v>
      </c>
    </row>
    <row r="212" spans="1:2" x14ac:dyDescent="0.45">
      <c r="A212" s="32">
        <v>43339</v>
      </c>
      <c r="B212" s="26">
        <v>15.6</v>
      </c>
    </row>
    <row r="213" spans="1:2" x14ac:dyDescent="0.45">
      <c r="A213" s="32">
        <v>43340</v>
      </c>
      <c r="B213" s="26">
        <v>15.200000000000001</v>
      </c>
    </row>
    <row r="214" spans="1:2" x14ac:dyDescent="0.45">
      <c r="A214" s="32">
        <v>43341</v>
      </c>
      <c r="B214" s="26">
        <v>15.049999999999999</v>
      </c>
    </row>
    <row r="215" spans="1:2" x14ac:dyDescent="0.45">
      <c r="A215" s="32">
        <v>43342</v>
      </c>
      <c r="B215" s="26">
        <v>13.258333333333333</v>
      </c>
    </row>
    <row r="216" spans="1:2" x14ac:dyDescent="0.45">
      <c r="A216" s="32">
        <v>43343</v>
      </c>
      <c r="B216" s="26">
        <v>14.733333333333336</v>
      </c>
    </row>
    <row r="217" spans="1:2" x14ac:dyDescent="0.45">
      <c r="A217" s="32">
        <v>43344</v>
      </c>
      <c r="B217" s="26">
        <v>16.745833333333334</v>
      </c>
    </row>
    <row r="218" spans="1:2" x14ac:dyDescent="0.45">
      <c r="A218" s="32">
        <v>43345</v>
      </c>
      <c r="B218" s="26">
        <v>17.95</v>
      </c>
    </row>
    <row r="219" spans="1:2" x14ac:dyDescent="0.45">
      <c r="A219" s="32">
        <v>43346</v>
      </c>
      <c r="B219" s="26">
        <v>16.587499999999999</v>
      </c>
    </row>
    <row r="220" spans="1:2" x14ac:dyDescent="0.45">
      <c r="A220" s="32">
        <v>43347</v>
      </c>
      <c r="B220" s="26">
        <v>15.120833333333335</v>
      </c>
    </row>
    <row r="221" spans="1:2" x14ac:dyDescent="0.45">
      <c r="A221" s="32">
        <v>43348</v>
      </c>
      <c r="B221" s="26">
        <v>15.045833333333333</v>
      </c>
    </row>
    <row r="222" spans="1:2" x14ac:dyDescent="0.45">
      <c r="A222" s="32">
        <v>43349</v>
      </c>
      <c r="B222" s="26">
        <v>13.45833333333333</v>
      </c>
    </row>
    <row r="223" spans="1:2" x14ac:dyDescent="0.45">
      <c r="A223" s="32">
        <v>43350</v>
      </c>
      <c r="B223" s="26">
        <v>12.358333333333333</v>
      </c>
    </row>
    <row r="224" spans="1:2" x14ac:dyDescent="0.45">
      <c r="A224" s="32">
        <v>43351</v>
      </c>
      <c r="B224" s="26">
        <v>14.033333333333331</v>
      </c>
    </row>
    <row r="225" spans="1:2" x14ac:dyDescent="0.45">
      <c r="A225" s="32">
        <v>43352</v>
      </c>
      <c r="B225" s="26">
        <v>15.695833333333333</v>
      </c>
    </row>
    <row r="226" spans="1:2" x14ac:dyDescent="0.45">
      <c r="A226" s="32">
        <v>43353</v>
      </c>
      <c r="B226" s="26">
        <v>14.945833333333333</v>
      </c>
    </row>
    <row r="227" spans="1:2" x14ac:dyDescent="0.45">
      <c r="A227" s="32">
        <v>43354</v>
      </c>
      <c r="B227" s="26">
        <v>17.154166666666665</v>
      </c>
    </row>
    <row r="228" spans="1:2" x14ac:dyDescent="0.45">
      <c r="A228" s="32">
        <v>43355</v>
      </c>
      <c r="B228" s="26">
        <v>13.770833333333329</v>
      </c>
    </row>
    <row r="229" spans="1:2" x14ac:dyDescent="0.45">
      <c r="A229" s="32">
        <v>43356</v>
      </c>
      <c r="B229" s="26">
        <v>12.129166666666665</v>
      </c>
    </row>
    <row r="230" spans="1:2" x14ac:dyDescent="0.45">
      <c r="A230" s="32">
        <v>43357</v>
      </c>
      <c r="B230" s="26">
        <v>12.904166666666663</v>
      </c>
    </row>
    <row r="231" spans="1:2" x14ac:dyDescent="0.45">
      <c r="A231" s="32">
        <v>43358</v>
      </c>
      <c r="B231" s="26">
        <v>14.1</v>
      </c>
    </row>
    <row r="232" spans="1:2" x14ac:dyDescent="0.45">
      <c r="A232" s="32">
        <v>43359</v>
      </c>
      <c r="B232" s="26">
        <v>16.008333333333336</v>
      </c>
    </row>
    <row r="233" spans="1:2" x14ac:dyDescent="0.45">
      <c r="A233" s="32">
        <v>43360</v>
      </c>
      <c r="B233" s="26">
        <v>17.7</v>
      </c>
    </row>
    <row r="234" spans="1:2" x14ac:dyDescent="0.45">
      <c r="A234" s="32">
        <v>43361</v>
      </c>
      <c r="B234" s="26">
        <v>17.708333333333339</v>
      </c>
    </row>
    <row r="235" spans="1:2" x14ac:dyDescent="0.45">
      <c r="A235" s="32">
        <v>43362</v>
      </c>
      <c r="B235" s="26">
        <v>16.462499999999999</v>
      </c>
    </row>
    <row r="236" spans="1:2" x14ac:dyDescent="0.45">
      <c r="A236" s="32">
        <v>43363</v>
      </c>
      <c r="B236" s="26">
        <v>16.116666666666664</v>
      </c>
    </row>
    <row r="237" spans="1:2" x14ac:dyDescent="0.45">
      <c r="A237" s="32">
        <v>43364</v>
      </c>
      <c r="B237" s="26">
        <v>12.625</v>
      </c>
    </row>
    <row r="238" spans="1:2" x14ac:dyDescent="0.45">
      <c r="A238" s="32">
        <v>43365</v>
      </c>
      <c r="B238" s="26">
        <v>10.925000000000002</v>
      </c>
    </row>
    <row r="239" spans="1:2" x14ac:dyDescent="0.45">
      <c r="A239" s="32">
        <v>43366</v>
      </c>
      <c r="B239" s="26">
        <v>9.8291666666666657</v>
      </c>
    </row>
    <row r="240" spans="1:2" x14ac:dyDescent="0.45">
      <c r="A240" s="32">
        <v>43367</v>
      </c>
      <c r="B240" s="26">
        <v>9.2499999999999982</v>
      </c>
    </row>
    <row r="241" spans="1:2" x14ac:dyDescent="0.45">
      <c r="A241" s="32">
        <v>43368</v>
      </c>
      <c r="B241" s="26">
        <v>9.8250000000000011</v>
      </c>
    </row>
    <row r="242" spans="1:2" x14ac:dyDescent="0.45">
      <c r="A242" s="32">
        <v>43369</v>
      </c>
      <c r="B242" s="26">
        <v>12.520833333333334</v>
      </c>
    </row>
    <row r="243" spans="1:2" x14ac:dyDescent="0.45">
      <c r="A243" s="32">
        <v>43370</v>
      </c>
      <c r="B243" s="26">
        <v>13.216666666666667</v>
      </c>
    </row>
    <row r="244" spans="1:2" x14ac:dyDescent="0.45">
      <c r="A244" s="32">
        <v>43371</v>
      </c>
      <c r="B244" s="26">
        <v>11.500000000000005</v>
      </c>
    </row>
    <row r="245" spans="1:2" x14ac:dyDescent="0.45">
      <c r="A245" s="32">
        <v>43372</v>
      </c>
      <c r="B245" s="26">
        <v>9.5208333333333339</v>
      </c>
    </row>
    <row r="246" spans="1:2" x14ac:dyDescent="0.45">
      <c r="A246" s="32">
        <v>43373</v>
      </c>
      <c r="B246" s="26">
        <v>9.7874999999999979</v>
      </c>
    </row>
    <row r="247" spans="1:2" x14ac:dyDescent="0.45">
      <c r="A247" s="32">
        <v>43374</v>
      </c>
      <c r="B247" s="26">
        <v>9.9333333333333336</v>
      </c>
    </row>
    <row r="248" spans="1:2" x14ac:dyDescent="0.45">
      <c r="A248" s="32">
        <v>43375</v>
      </c>
      <c r="B248" s="26">
        <v>14.579166666666667</v>
      </c>
    </row>
    <row r="249" spans="1:2" x14ac:dyDescent="0.45">
      <c r="A249" s="32">
        <v>43376</v>
      </c>
      <c r="B249" s="26">
        <v>13.995833333333332</v>
      </c>
    </row>
    <row r="250" spans="1:2" x14ac:dyDescent="0.45">
      <c r="A250" s="32">
        <v>43377</v>
      </c>
      <c r="B250" s="26">
        <v>14.379166666666665</v>
      </c>
    </row>
    <row r="251" spans="1:2" x14ac:dyDescent="0.45">
      <c r="A251" s="32">
        <v>43378</v>
      </c>
      <c r="B251" s="26">
        <v>14.129166666666665</v>
      </c>
    </row>
    <row r="252" spans="1:2" x14ac:dyDescent="0.45">
      <c r="A252" s="32">
        <v>43379</v>
      </c>
      <c r="B252" s="26">
        <v>9.2666666666666675</v>
      </c>
    </row>
    <row r="253" spans="1:2" x14ac:dyDescent="0.45">
      <c r="A253" s="32">
        <v>43380</v>
      </c>
      <c r="B253" s="26">
        <v>8.5625</v>
      </c>
    </row>
    <row r="254" spans="1:2" x14ac:dyDescent="0.45">
      <c r="A254" s="32">
        <v>43381</v>
      </c>
      <c r="B254" s="26">
        <v>12.441666666666668</v>
      </c>
    </row>
    <row r="255" spans="1:2" x14ac:dyDescent="0.45">
      <c r="A255" s="32">
        <v>43382</v>
      </c>
      <c r="B255" s="26">
        <v>13.220833333333333</v>
      </c>
    </row>
    <row r="256" spans="1:2" x14ac:dyDescent="0.45">
      <c r="A256" s="32">
        <v>43383</v>
      </c>
      <c r="B256" s="26">
        <v>15.545833333333336</v>
      </c>
    </row>
    <row r="257" spans="1:2" x14ac:dyDescent="0.45">
      <c r="A257" s="32">
        <v>43384</v>
      </c>
      <c r="B257" s="26">
        <v>14.866666666666662</v>
      </c>
    </row>
    <row r="258" spans="1:2" x14ac:dyDescent="0.45">
      <c r="A258" s="32">
        <v>43385</v>
      </c>
      <c r="B258" s="26">
        <v>15.912500000000003</v>
      </c>
    </row>
    <row r="259" spans="1:2" x14ac:dyDescent="0.45">
      <c r="A259" s="32">
        <v>43386</v>
      </c>
      <c r="B259" s="26">
        <v>18.533333333333335</v>
      </c>
    </row>
    <row r="260" spans="1:2" x14ac:dyDescent="0.45">
      <c r="A260" s="32">
        <v>43387</v>
      </c>
      <c r="B260" s="26">
        <v>11.658333333333331</v>
      </c>
    </row>
    <row r="261" spans="1:2" x14ac:dyDescent="0.45">
      <c r="A261" s="32">
        <v>43388</v>
      </c>
      <c r="B261" s="26">
        <v>10.3375</v>
      </c>
    </row>
    <row r="262" spans="1:2" x14ac:dyDescent="0.45">
      <c r="A262" s="32">
        <v>43389</v>
      </c>
      <c r="B262" s="26">
        <v>13.154166666666669</v>
      </c>
    </row>
    <row r="263" spans="1:2" x14ac:dyDescent="0.45">
      <c r="A263" s="32">
        <v>43390</v>
      </c>
      <c r="B263" s="26">
        <v>12.533333333333331</v>
      </c>
    </row>
    <row r="264" spans="1:2" x14ac:dyDescent="0.45">
      <c r="A264" s="32">
        <v>43391</v>
      </c>
      <c r="B264" s="26">
        <v>10.416666666666668</v>
      </c>
    </row>
    <row r="265" spans="1:2" x14ac:dyDescent="0.45">
      <c r="A265" s="32">
        <v>43392</v>
      </c>
      <c r="B265" s="26">
        <v>9.9249999999999989</v>
      </c>
    </row>
    <row r="266" spans="1:2" x14ac:dyDescent="0.45">
      <c r="A266" s="32">
        <v>43393</v>
      </c>
      <c r="B266" s="26">
        <v>10.700000000000001</v>
      </c>
    </row>
    <row r="267" spans="1:2" x14ac:dyDescent="0.45">
      <c r="A267" s="32">
        <v>43394</v>
      </c>
      <c r="B267" s="26">
        <v>12.091666666666667</v>
      </c>
    </row>
    <row r="268" spans="1:2" x14ac:dyDescent="0.45">
      <c r="A268" s="32">
        <v>43395</v>
      </c>
      <c r="B268" s="26">
        <v>9.0166666666666657</v>
      </c>
    </row>
    <row r="269" spans="1:2" x14ac:dyDescent="0.45">
      <c r="A269" s="32">
        <v>43396</v>
      </c>
      <c r="B269" s="26">
        <v>10.575000000000001</v>
      </c>
    </row>
    <row r="270" spans="1:2" x14ac:dyDescent="0.45">
      <c r="A270" s="32">
        <v>43397</v>
      </c>
      <c r="B270" s="26">
        <v>11.162500000000001</v>
      </c>
    </row>
    <row r="271" spans="1:2" x14ac:dyDescent="0.45">
      <c r="A271" s="32">
        <v>43398</v>
      </c>
      <c r="B271" s="26">
        <v>8.9749999999999996</v>
      </c>
    </row>
    <row r="272" spans="1:2" x14ac:dyDescent="0.45">
      <c r="A272" s="32">
        <v>43399</v>
      </c>
      <c r="B272" s="26">
        <v>7.8541666666666652</v>
      </c>
    </row>
    <row r="273" spans="1:2" x14ac:dyDescent="0.45">
      <c r="A273" s="32">
        <v>43400</v>
      </c>
      <c r="B273" s="26">
        <v>4.3708333333333336</v>
      </c>
    </row>
    <row r="274" spans="1:2" x14ac:dyDescent="0.45">
      <c r="A274" s="32">
        <v>43401</v>
      </c>
      <c r="B274" s="26">
        <v>5.2125000000000012</v>
      </c>
    </row>
    <row r="275" spans="1:2" x14ac:dyDescent="0.45">
      <c r="A275" s="32">
        <v>43402</v>
      </c>
      <c r="B275" s="26">
        <v>3.754166666666666</v>
      </c>
    </row>
    <row r="276" spans="1:2" x14ac:dyDescent="0.45">
      <c r="A276" s="32">
        <v>43403</v>
      </c>
      <c r="B276" s="26">
        <v>3.4833333333333325</v>
      </c>
    </row>
    <row r="277" spans="1:2" x14ac:dyDescent="0.45">
      <c r="A277" s="32">
        <v>43404</v>
      </c>
      <c r="B277" s="26">
        <v>6.2416666666666663</v>
      </c>
    </row>
    <row r="278" spans="1:2" x14ac:dyDescent="0.45">
      <c r="A278" s="32">
        <v>43405</v>
      </c>
      <c r="B278" s="26">
        <v>7.5916666666666659</v>
      </c>
    </row>
    <row r="279" spans="1:2" x14ac:dyDescent="0.45">
      <c r="A279" s="32">
        <v>43406</v>
      </c>
      <c r="B279" s="26">
        <v>5.5541666666666671</v>
      </c>
    </row>
    <row r="280" spans="1:2" x14ac:dyDescent="0.45">
      <c r="A280" s="32">
        <v>43407</v>
      </c>
      <c r="B280" s="26">
        <v>10.279166666666667</v>
      </c>
    </row>
    <row r="281" spans="1:2" x14ac:dyDescent="0.45">
      <c r="A281" s="32">
        <v>43408</v>
      </c>
      <c r="B281" s="26">
        <v>11.487499999999999</v>
      </c>
    </row>
    <row r="282" spans="1:2" x14ac:dyDescent="0.45">
      <c r="A282" s="32">
        <v>43409</v>
      </c>
      <c r="B282" s="26">
        <v>11.04166666666667</v>
      </c>
    </row>
    <row r="283" spans="1:2" x14ac:dyDescent="0.45">
      <c r="A283" s="32">
        <v>43410</v>
      </c>
      <c r="B283" s="26">
        <v>12.274999999999999</v>
      </c>
    </row>
    <row r="284" spans="1:2" x14ac:dyDescent="0.45">
      <c r="A284" s="32">
        <v>43411</v>
      </c>
      <c r="B284" s="26">
        <v>11.183333333333332</v>
      </c>
    </row>
    <row r="285" spans="1:2" x14ac:dyDescent="0.45">
      <c r="A285" s="32">
        <v>43412</v>
      </c>
      <c r="B285" s="26">
        <v>9.5708333333333346</v>
      </c>
    </row>
    <row r="286" spans="1:2" x14ac:dyDescent="0.45">
      <c r="A286" s="32">
        <v>43413</v>
      </c>
      <c r="B286" s="26">
        <v>10.862500000000002</v>
      </c>
    </row>
    <row r="287" spans="1:2" x14ac:dyDescent="0.45">
      <c r="A287" s="32">
        <v>43414</v>
      </c>
      <c r="B287" s="26">
        <v>10.158333333333333</v>
      </c>
    </row>
    <row r="288" spans="1:2" x14ac:dyDescent="0.45">
      <c r="A288" s="32">
        <v>43415</v>
      </c>
      <c r="B288" s="26">
        <v>9.5083333333333346</v>
      </c>
    </row>
    <row r="289" spans="1:2" x14ac:dyDescent="0.45">
      <c r="A289" s="32">
        <v>43416</v>
      </c>
      <c r="B289" s="26">
        <v>10.008333333333335</v>
      </c>
    </row>
    <row r="290" spans="1:2" x14ac:dyDescent="0.45">
      <c r="A290" s="32">
        <v>43417</v>
      </c>
      <c r="B290" s="26">
        <v>10.154166666666667</v>
      </c>
    </row>
    <row r="291" spans="1:2" x14ac:dyDescent="0.45">
      <c r="A291" s="32">
        <v>43418</v>
      </c>
      <c r="B291" s="26">
        <v>11.191666666666668</v>
      </c>
    </row>
    <row r="292" spans="1:2" x14ac:dyDescent="0.45">
      <c r="A292" s="32">
        <v>43419</v>
      </c>
      <c r="B292" s="26">
        <v>11.137499999999998</v>
      </c>
    </row>
    <row r="293" spans="1:2" x14ac:dyDescent="0.45">
      <c r="A293" s="32">
        <v>43420</v>
      </c>
      <c r="B293" s="26">
        <v>11.979166666666664</v>
      </c>
    </row>
    <row r="294" spans="1:2" x14ac:dyDescent="0.45">
      <c r="A294" s="32">
        <v>43421</v>
      </c>
      <c r="B294" s="26">
        <v>8.7124999999999986</v>
      </c>
    </row>
    <row r="295" spans="1:2" x14ac:dyDescent="0.45">
      <c r="A295" s="32">
        <v>43422</v>
      </c>
      <c r="B295" s="26">
        <v>6.0125000000000002</v>
      </c>
    </row>
    <row r="296" spans="1:2" x14ac:dyDescent="0.45">
      <c r="A296" s="32">
        <v>43423</v>
      </c>
      <c r="B296" s="26">
        <v>5.5250000000000012</v>
      </c>
    </row>
    <row r="297" spans="1:2" x14ac:dyDescent="0.45">
      <c r="A297" s="32">
        <v>43424</v>
      </c>
      <c r="B297" s="26">
        <v>4.1208333333333336</v>
      </c>
    </row>
    <row r="298" spans="1:2" x14ac:dyDescent="0.45">
      <c r="A298" s="32">
        <v>43425</v>
      </c>
      <c r="B298" s="26">
        <v>3.558333333333334</v>
      </c>
    </row>
    <row r="299" spans="1:2" x14ac:dyDescent="0.45">
      <c r="A299" s="32">
        <v>43426</v>
      </c>
      <c r="B299" s="26">
        <v>3.4375000000000004</v>
      </c>
    </row>
    <row r="300" spans="1:2" x14ac:dyDescent="0.45">
      <c r="A300" s="32">
        <v>43427</v>
      </c>
      <c r="B300" s="26">
        <v>6.1416666666666657</v>
      </c>
    </row>
    <row r="301" spans="1:2" x14ac:dyDescent="0.45">
      <c r="A301" s="32">
        <v>43428</v>
      </c>
      <c r="B301" s="26">
        <v>6.8250000000000002</v>
      </c>
    </row>
    <row r="302" spans="1:2" x14ac:dyDescent="0.45">
      <c r="A302" s="32">
        <v>43429</v>
      </c>
      <c r="B302" s="26">
        <v>5.833333333333333</v>
      </c>
    </row>
    <row r="303" spans="1:2" x14ac:dyDescent="0.45">
      <c r="A303" s="32">
        <v>43430</v>
      </c>
      <c r="B303" s="26">
        <v>4.2375000000000007</v>
      </c>
    </row>
    <row r="304" spans="1:2" x14ac:dyDescent="0.45">
      <c r="A304" s="32">
        <v>43431</v>
      </c>
      <c r="B304" s="26">
        <v>5.3416666666666659</v>
      </c>
    </row>
    <row r="305" spans="1:2" x14ac:dyDescent="0.45">
      <c r="A305" s="32">
        <v>43432</v>
      </c>
      <c r="B305" s="26">
        <v>11.829166666666664</v>
      </c>
    </row>
    <row r="306" spans="1:2" x14ac:dyDescent="0.45">
      <c r="A306" s="32">
        <v>43433</v>
      </c>
      <c r="B306" s="26">
        <v>11.108333333333333</v>
      </c>
    </row>
    <row r="307" spans="1:2" x14ac:dyDescent="0.45">
      <c r="A307" s="32">
        <v>43434</v>
      </c>
      <c r="B307" s="26">
        <v>8.375</v>
      </c>
    </row>
    <row r="308" spans="1:2" x14ac:dyDescent="0.45">
      <c r="A308" s="32">
        <v>43435</v>
      </c>
      <c r="B308" s="26">
        <v>10.504166666666668</v>
      </c>
    </row>
    <row r="309" spans="1:2" x14ac:dyDescent="0.45">
      <c r="A309" s="32">
        <v>43436</v>
      </c>
      <c r="B309" s="26">
        <v>12.370833333333335</v>
      </c>
    </row>
    <row r="310" spans="1:2" x14ac:dyDescent="0.45">
      <c r="A310" s="32">
        <v>43437</v>
      </c>
      <c r="B310" s="26">
        <v>9.4458333333333329</v>
      </c>
    </row>
    <row r="311" spans="1:2" x14ac:dyDescent="0.45">
      <c r="A311" s="32">
        <v>43438</v>
      </c>
      <c r="B311" s="26">
        <v>4.7250000000000005</v>
      </c>
    </row>
    <row r="312" spans="1:2" x14ac:dyDescent="0.45">
      <c r="A312" s="32">
        <v>43439</v>
      </c>
      <c r="B312" s="26">
        <v>9.7499999999999982</v>
      </c>
    </row>
    <row r="313" spans="1:2" x14ac:dyDescent="0.45">
      <c r="A313" s="32">
        <v>43440</v>
      </c>
      <c r="B313" s="26">
        <v>11.720833333333333</v>
      </c>
    </row>
    <row r="314" spans="1:2" x14ac:dyDescent="0.45">
      <c r="A314" s="32">
        <v>43441</v>
      </c>
      <c r="B314" s="26">
        <v>9.8125</v>
      </c>
    </row>
    <row r="315" spans="1:2" x14ac:dyDescent="0.45">
      <c r="A315" s="32">
        <v>43442</v>
      </c>
      <c r="B315" s="26">
        <v>9.4874999999999989</v>
      </c>
    </row>
    <row r="316" spans="1:2" x14ac:dyDescent="0.45">
      <c r="A316" s="32">
        <v>43443</v>
      </c>
      <c r="B316" s="26">
        <v>8.8583333333333325</v>
      </c>
    </row>
    <row r="317" spans="1:2" x14ac:dyDescent="0.45">
      <c r="A317" s="32">
        <v>43444</v>
      </c>
      <c r="B317" s="26">
        <v>6.7624999999999993</v>
      </c>
    </row>
    <row r="318" spans="1:2" x14ac:dyDescent="0.45">
      <c r="A318" s="32">
        <v>43445</v>
      </c>
      <c r="B318" s="26">
        <v>7.5083333333333329</v>
      </c>
    </row>
    <row r="319" spans="1:2" x14ac:dyDescent="0.45">
      <c r="A319" s="32">
        <v>43446</v>
      </c>
      <c r="B319" s="26">
        <v>6.4833333333333334</v>
      </c>
    </row>
    <row r="320" spans="1:2" x14ac:dyDescent="0.45">
      <c r="A320" s="32">
        <v>43447</v>
      </c>
      <c r="B320" s="26">
        <v>3.5583333333333331</v>
      </c>
    </row>
    <row r="321" spans="1:2" x14ac:dyDescent="0.45">
      <c r="A321" s="32">
        <v>43448</v>
      </c>
      <c r="B321" s="26">
        <v>1.4625000000000001</v>
      </c>
    </row>
    <row r="322" spans="1:2" x14ac:dyDescent="0.45">
      <c r="A322" s="32">
        <v>43449</v>
      </c>
      <c r="B322" s="26">
        <v>5.2166666666666659</v>
      </c>
    </row>
    <row r="323" spans="1:2" x14ac:dyDescent="0.45">
      <c r="A323" s="32">
        <v>43450</v>
      </c>
      <c r="B323" s="26">
        <v>6.3374999999999986</v>
      </c>
    </row>
    <row r="324" spans="1:2" x14ac:dyDescent="0.45">
      <c r="A324" s="32">
        <v>43451</v>
      </c>
      <c r="B324" s="26">
        <v>7.0708333333333337</v>
      </c>
    </row>
    <row r="325" spans="1:2" x14ac:dyDescent="0.45">
      <c r="A325" s="32">
        <v>43452</v>
      </c>
      <c r="B325" s="26">
        <v>8.9666666666666668</v>
      </c>
    </row>
    <row r="326" spans="1:2" x14ac:dyDescent="0.45">
      <c r="A326" s="32">
        <v>43453</v>
      </c>
      <c r="B326" s="26">
        <v>7.1416666666666648</v>
      </c>
    </row>
    <row r="327" spans="1:2" x14ac:dyDescent="0.45">
      <c r="A327" s="32">
        <v>43454</v>
      </c>
      <c r="B327" s="26">
        <v>7.895833333333333</v>
      </c>
    </row>
    <row r="328" spans="1:2" x14ac:dyDescent="0.45">
      <c r="A328" s="32">
        <v>43455</v>
      </c>
      <c r="B328" s="26">
        <v>10.5375</v>
      </c>
    </row>
    <row r="329" spans="1:2" x14ac:dyDescent="0.45">
      <c r="A329" s="32">
        <v>43456</v>
      </c>
      <c r="B329" s="26">
        <v>8.6</v>
      </c>
    </row>
    <row r="330" spans="1:2" x14ac:dyDescent="0.45">
      <c r="A330" s="32">
        <v>43457</v>
      </c>
      <c r="B330" s="26">
        <v>9.5541666666666654</v>
      </c>
    </row>
    <row r="331" spans="1:2" x14ac:dyDescent="0.45">
      <c r="A331" s="32">
        <v>43458</v>
      </c>
      <c r="B331" s="26">
        <v>5.9083333333333323</v>
      </c>
    </row>
    <row r="332" spans="1:2" x14ac:dyDescent="0.45">
      <c r="A332" s="32">
        <v>43459</v>
      </c>
      <c r="B332" s="26">
        <v>7.5500000000000007</v>
      </c>
    </row>
    <row r="333" spans="1:2" x14ac:dyDescent="0.45">
      <c r="A333" s="32">
        <v>43460</v>
      </c>
      <c r="B333" s="26">
        <v>7.7249999999999988</v>
      </c>
    </row>
    <row r="334" spans="1:2" x14ac:dyDescent="0.45">
      <c r="A334" s="32">
        <v>43461</v>
      </c>
      <c r="B334" s="26">
        <v>5.7416666666666663</v>
      </c>
    </row>
    <row r="335" spans="1:2" x14ac:dyDescent="0.45">
      <c r="A335" s="32">
        <v>43462</v>
      </c>
      <c r="B335" s="26">
        <v>6.9166666666666687</v>
      </c>
    </row>
    <row r="336" spans="1:2" x14ac:dyDescent="0.45">
      <c r="A336" s="32">
        <v>43463</v>
      </c>
      <c r="B336" s="26">
        <v>9.8874999999999993</v>
      </c>
    </row>
    <row r="337" spans="1:2" x14ac:dyDescent="0.45">
      <c r="A337" s="32">
        <v>43464</v>
      </c>
      <c r="B337" s="26">
        <v>9.8250000000000011</v>
      </c>
    </row>
    <row r="338" spans="1:2" x14ac:dyDescent="0.45">
      <c r="A338" s="32">
        <v>43465</v>
      </c>
      <c r="B338" s="26">
        <v>7.8166666666666655</v>
      </c>
    </row>
    <row r="339" spans="1:2" x14ac:dyDescent="0.45">
      <c r="A339" s="32">
        <v>43466</v>
      </c>
      <c r="B339" s="26">
        <v>6.6083333333333343</v>
      </c>
    </row>
    <row r="340" spans="1:2" x14ac:dyDescent="0.45">
      <c r="A340" s="32">
        <v>43467</v>
      </c>
      <c r="B340" s="26">
        <v>2.2166666666666672</v>
      </c>
    </row>
    <row r="341" spans="1:2" x14ac:dyDescent="0.45">
      <c r="A341" s="32">
        <v>43468</v>
      </c>
      <c r="B341" s="26">
        <v>0.21666666666666665</v>
      </c>
    </row>
    <row r="342" spans="1:2" x14ac:dyDescent="0.45">
      <c r="A342" s="32">
        <v>43469</v>
      </c>
      <c r="B342" s="26">
        <v>-0.77499999999999991</v>
      </c>
    </row>
    <row r="343" spans="1:2" x14ac:dyDescent="0.45">
      <c r="A343" s="32">
        <v>43470</v>
      </c>
      <c r="B343" s="26">
        <v>1.0458333333333332</v>
      </c>
    </row>
    <row r="344" spans="1:2" x14ac:dyDescent="0.45">
      <c r="A344" s="32">
        <v>43471</v>
      </c>
      <c r="B344" s="26">
        <v>5.416666666666667</v>
      </c>
    </row>
    <row r="345" spans="1:2" x14ac:dyDescent="0.45">
      <c r="A345" s="32">
        <v>43472</v>
      </c>
      <c r="B345" s="26">
        <v>7.770833333333333</v>
      </c>
    </row>
    <row r="346" spans="1:2" x14ac:dyDescent="0.45">
      <c r="A346" s="32">
        <v>43473</v>
      </c>
      <c r="B346" s="26">
        <v>6.4291666666666671</v>
      </c>
    </row>
    <row r="347" spans="1:2" x14ac:dyDescent="0.45">
      <c r="A347" s="32">
        <v>43474</v>
      </c>
      <c r="B347" s="26">
        <v>3.6</v>
      </c>
    </row>
    <row r="348" spans="1:2" x14ac:dyDescent="0.45">
      <c r="A348" s="32">
        <v>43475</v>
      </c>
      <c r="B348" s="26">
        <v>3.4375</v>
      </c>
    </row>
    <row r="349" spans="1:2" x14ac:dyDescent="0.45">
      <c r="A349" s="32">
        <v>43476</v>
      </c>
      <c r="B349" s="26">
        <v>5.9541666666666666</v>
      </c>
    </row>
    <row r="350" spans="1:2" x14ac:dyDescent="0.45">
      <c r="A350" s="32">
        <v>43477</v>
      </c>
      <c r="B350" s="26">
        <v>8.3416666666666668</v>
      </c>
    </row>
    <row r="351" spans="1:2" x14ac:dyDescent="0.45">
      <c r="A351" s="32">
        <v>43478</v>
      </c>
      <c r="B351" s="26">
        <v>9.5833333333333339</v>
      </c>
    </row>
    <row r="352" spans="1:2" x14ac:dyDescent="0.45">
      <c r="A352" s="32">
        <v>43479</v>
      </c>
      <c r="B352" s="26">
        <v>6.5208333333333321</v>
      </c>
    </row>
    <row r="353" spans="1:2" x14ac:dyDescent="0.45">
      <c r="A353" s="32">
        <v>43480</v>
      </c>
      <c r="B353" s="26">
        <v>7.345833333333335</v>
      </c>
    </row>
    <row r="354" spans="1:2" x14ac:dyDescent="0.45">
      <c r="A354" s="32">
        <v>43481</v>
      </c>
      <c r="B354" s="26">
        <v>7.2249999999999988</v>
      </c>
    </row>
    <row r="355" spans="1:2" x14ac:dyDescent="0.45">
      <c r="A355" s="32">
        <v>43482</v>
      </c>
      <c r="B355" s="26">
        <v>3.1541666666666672</v>
      </c>
    </row>
    <row r="356" spans="1:2" x14ac:dyDescent="0.45">
      <c r="A356" s="32">
        <v>43483</v>
      </c>
      <c r="B356" s="26">
        <v>2.6541666666666663</v>
      </c>
    </row>
    <row r="357" spans="1:2" x14ac:dyDescent="0.45">
      <c r="A357" s="32">
        <v>43484</v>
      </c>
      <c r="B357" s="26">
        <v>5.1166666666666663</v>
      </c>
    </row>
    <row r="358" spans="1:2" x14ac:dyDescent="0.45">
      <c r="A358" s="32">
        <v>43485</v>
      </c>
      <c r="B358" s="26">
        <v>4.0208333333333348</v>
      </c>
    </row>
    <row r="359" spans="1:2" x14ac:dyDescent="0.45">
      <c r="A359" s="32">
        <v>43486</v>
      </c>
      <c r="B359" s="26">
        <v>3.9124999999999996</v>
      </c>
    </row>
    <row r="360" spans="1:2" x14ac:dyDescent="0.45">
      <c r="A360" s="32">
        <v>43487</v>
      </c>
      <c r="B360" s="26">
        <v>2.6791666666666671</v>
      </c>
    </row>
    <row r="361" spans="1:2" x14ac:dyDescent="0.45">
      <c r="A361" s="32">
        <v>43488</v>
      </c>
      <c r="B361" s="26">
        <v>1.6624999999999999</v>
      </c>
    </row>
    <row r="362" spans="1:2" x14ac:dyDescent="0.45">
      <c r="A362" s="32">
        <v>43489</v>
      </c>
      <c r="B362" s="26">
        <v>4.2958333333333334</v>
      </c>
    </row>
    <row r="363" spans="1:2" x14ac:dyDescent="0.45">
      <c r="A363" s="32">
        <v>43490</v>
      </c>
      <c r="B363" s="26">
        <v>8.625</v>
      </c>
    </row>
    <row r="364" spans="1:2" x14ac:dyDescent="0.45">
      <c r="A364" s="32">
        <v>43491</v>
      </c>
      <c r="B364" s="26">
        <v>8.0916666666666668</v>
      </c>
    </row>
    <row r="365" spans="1:2" x14ac:dyDescent="0.45">
      <c r="A365" s="32">
        <v>43492</v>
      </c>
      <c r="B365" s="26">
        <v>5.3</v>
      </c>
    </row>
    <row r="366" spans="1:2" x14ac:dyDescent="0.45">
      <c r="A366" s="32">
        <v>43493</v>
      </c>
      <c r="B366" s="26">
        <v>3.0625</v>
      </c>
    </row>
    <row r="367" spans="1:2" x14ac:dyDescent="0.45">
      <c r="A367" s="32">
        <v>43494</v>
      </c>
      <c r="B367" s="26">
        <v>2.5166666666666671</v>
      </c>
    </row>
    <row r="368" spans="1:2" x14ac:dyDescent="0.45">
      <c r="A368" s="32">
        <v>43495</v>
      </c>
      <c r="B368" s="26">
        <v>0.74583333333333313</v>
      </c>
    </row>
    <row r="369" spans="1:2" x14ac:dyDescent="0.45">
      <c r="A369" s="32">
        <v>43496</v>
      </c>
      <c r="B369" s="26">
        <v>0.39583333333333331</v>
      </c>
    </row>
    <row r="370" spans="1:2" x14ac:dyDescent="0.45">
      <c r="A370" s="32">
        <v>43497</v>
      </c>
      <c r="B370" s="26">
        <v>1.5333333333333332</v>
      </c>
    </row>
    <row r="371" spans="1:2" x14ac:dyDescent="0.45">
      <c r="A371" s="32">
        <v>43498</v>
      </c>
      <c r="B371" s="26">
        <v>0.81666666666666654</v>
      </c>
    </row>
    <row r="372" spans="1:2" x14ac:dyDescent="0.45">
      <c r="A372" s="32">
        <v>43499</v>
      </c>
      <c r="B372" s="26">
        <v>1.4124999999999999</v>
      </c>
    </row>
    <row r="373" spans="1:2" x14ac:dyDescent="0.45">
      <c r="A373" s="32">
        <v>43500</v>
      </c>
      <c r="B373" s="26">
        <v>6.8833333333333337</v>
      </c>
    </row>
    <row r="374" spans="1:2" x14ac:dyDescent="0.45">
      <c r="A374" s="32">
        <v>43501</v>
      </c>
      <c r="B374" s="26">
        <v>6.8375000000000012</v>
      </c>
    </row>
    <row r="375" spans="1:2" x14ac:dyDescent="0.45">
      <c r="A375" s="32">
        <v>43502</v>
      </c>
      <c r="B375" s="26">
        <v>7.4458333333333329</v>
      </c>
    </row>
    <row r="376" spans="1:2" x14ac:dyDescent="0.45">
      <c r="A376" s="32">
        <v>43503</v>
      </c>
      <c r="B376" s="26">
        <v>6.9041666666666659</v>
      </c>
    </row>
    <row r="377" spans="1:2" x14ac:dyDescent="0.45">
      <c r="A377" s="32">
        <v>43504</v>
      </c>
      <c r="B377" s="26">
        <v>9.0499999999999989</v>
      </c>
    </row>
    <row r="378" spans="1:2" x14ac:dyDescent="0.45">
      <c r="A378" s="32">
        <v>43505</v>
      </c>
      <c r="B378" s="26">
        <v>7.3291666666666684</v>
      </c>
    </row>
    <row r="379" spans="1:2" x14ac:dyDescent="0.45">
      <c r="A379" s="32">
        <v>43506</v>
      </c>
      <c r="B379" s="26">
        <v>5.5666666666666655</v>
      </c>
    </row>
    <row r="380" spans="1:2" x14ac:dyDescent="0.45">
      <c r="A380" s="32">
        <v>43507</v>
      </c>
      <c r="B380" s="26">
        <v>5.4916666666666663</v>
      </c>
    </row>
    <row r="381" spans="1:2" x14ac:dyDescent="0.45">
      <c r="A381" s="32">
        <v>43508</v>
      </c>
      <c r="B381" s="26">
        <v>6.4083333333333341</v>
      </c>
    </row>
    <row r="382" spans="1:2" x14ac:dyDescent="0.45">
      <c r="A382" s="32">
        <v>43509</v>
      </c>
      <c r="B382" s="26">
        <v>7.2458333333333327</v>
      </c>
    </row>
    <row r="383" spans="1:2" x14ac:dyDescent="0.45">
      <c r="A383" s="32">
        <v>43510</v>
      </c>
      <c r="B383" s="26">
        <v>5.729166666666667</v>
      </c>
    </row>
    <row r="384" spans="1:2" x14ac:dyDescent="0.45">
      <c r="A384" s="32">
        <v>43511</v>
      </c>
      <c r="B384" s="26">
        <v>7.104166666666667</v>
      </c>
    </row>
    <row r="385" spans="1:2" x14ac:dyDescent="0.45">
      <c r="A385" s="32">
        <v>43512</v>
      </c>
      <c r="B385" s="26">
        <v>10.1</v>
      </c>
    </row>
    <row r="386" spans="1:2" x14ac:dyDescent="0.45">
      <c r="A386" s="32">
        <v>43513</v>
      </c>
      <c r="B386" s="26">
        <v>9.2124999999999968</v>
      </c>
    </row>
    <row r="387" spans="1:2" x14ac:dyDescent="0.45">
      <c r="A387" s="32">
        <v>43514</v>
      </c>
      <c r="B387" s="26">
        <v>7.8375000000000012</v>
      </c>
    </row>
    <row r="388" spans="1:2" x14ac:dyDescent="0.45">
      <c r="A388" s="32">
        <v>43515</v>
      </c>
      <c r="B388" s="26">
        <v>7.0166666666666666</v>
      </c>
    </row>
    <row r="389" spans="1:2" x14ac:dyDescent="0.45">
      <c r="A389" s="32">
        <v>43516</v>
      </c>
      <c r="B389" s="26">
        <v>9.0291666666666668</v>
      </c>
    </row>
    <row r="390" spans="1:2" x14ac:dyDescent="0.45">
      <c r="A390" s="32">
        <v>43517</v>
      </c>
      <c r="B390" s="26">
        <v>10.054166666666667</v>
      </c>
    </row>
    <row r="391" spans="1:2" x14ac:dyDescent="0.45">
      <c r="A391" s="32">
        <v>43518</v>
      </c>
      <c r="B391" s="26">
        <v>7.9000000000000012</v>
      </c>
    </row>
    <row r="392" spans="1:2" x14ac:dyDescent="0.45">
      <c r="A392" s="32">
        <v>43519</v>
      </c>
      <c r="B392" s="26">
        <v>9.1583333333333332</v>
      </c>
    </row>
    <row r="393" spans="1:2" x14ac:dyDescent="0.45">
      <c r="A393" s="32">
        <v>43520</v>
      </c>
      <c r="B393" s="26">
        <v>7.9916666666666663</v>
      </c>
    </row>
    <row r="394" spans="1:2" x14ac:dyDescent="0.45">
      <c r="A394" s="32">
        <v>43521</v>
      </c>
      <c r="B394" s="26">
        <v>7.2750000000000012</v>
      </c>
    </row>
    <row r="395" spans="1:2" x14ac:dyDescent="0.45">
      <c r="A395" s="32">
        <v>43522</v>
      </c>
      <c r="B395" s="26">
        <v>8.3124999999999982</v>
      </c>
    </row>
    <row r="396" spans="1:2" x14ac:dyDescent="0.45">
      <c r="A396" s="32">
        <v>43523</v>
      </c>
      <c r="B396" s="26">
        <v>8.6666666666666696</v>
      </c>
    </row>
    <row r="397" spans="1:2" x14ac:dyDescent="0.45">
      <c r="A397" s="32">
        <v>43524</v>
      </c>
      <c r="B397" s="26">
        <v>8.4625000000000004</v>
      </c>
    </row>
    <row r="398" spans="1:2" x14ac:dyDescent="0.45">
      <c r="A398" s="32">
        <v>43525</v>
      </c>
      <c r="B398" s="26">
        <v>8.85</v>
      </c>
    </row>
    <row r="399" spans="1:2" x14ac:dyDescent="0.45">
      <c r="A399" s="32">
        <v>43526</v>
      </c>
      <c r="B399" s="26">
        <v>10.004166666666666</v>
      </c>
    </row>
    <row r="400" spans="1:2" x14ac:dyDescent="0.45">
      <c r="A400" s="32">
        <v>43527</v>
      </c>
      <c r="B400" s="26">
        <v>9.4166666666666661</v>
      </c>
    </row>
    <row r="401" spans="1:2" x14ac:dyDescent="0.45">
      <c r="A401" s="32">
        <v>43528</v>
      </c>
      <c r="B401" s="26">
        <v>5.8999999999999995</v>
      </c>
    </row>
    <row r="402" spans="1:2" x14ac:dyDescent="0.45">
      <c r="A402" s="32">
        <v>43529</v>
      </c>
      <c r="B402" s="26">
        <v>7.5041666666666655</v>
      </c>
    </row>
    <row r="403" spans="1:2" x14ac:dyDescent="0.45">
      <c r="A403" s="32">
        <v>43530</v>
      </c>
      <c r="B403" s="26">
        <v>9.8416666666666686</v>
      </c>
    </row>
    <row r="404" spans="1:2" x14ac:dyDescent="0.45">
      <c r="A404" s="32">
        <v>43531</v>
      </c>
      <c r="B404" s="26">
        <v>7.1333333333333329</v>
      </c>
    </row>
    <row r="405" spans="1:2" x14ac:dyDescent="0.45">
      <c r="A405" s="32">
        <v>43532</v>
      </c>
      <c r="B405" s="26">
        <v>6.8833333333333337</v>
      </c>
    </row>
    <row r="406" spans="1:2" x14ac:dyDescent="0.45">
      <c r="A406" s="32">
        <v>43533</v>
      </c>
      <c r="B406" s="26">
        <v>8.1833333333333336</v>
      </c>
    </row>
    <row r="407" spans="1:2" x14ac:dyDescent="0.45">
      <c r="A407" s="32">
        <v>43534</v>
      </c>
      <c r="B407" s="26">
        <v>6.895833333333333</v>
      </c>
    </row>
    <row r="408" spans="1:2" x14ac:dyDescent="0.45">
      <c r="A408" s="32">
        <v>43535</v>
      </c>
      <c r="B408" s="26">
        <v>6.3333333333333321</v>
      </c>
    </row>
    <row r="409" spans="1:2" x14ac:dyDescent="0.45">
      <c r="A409" s="32">
        <v>43536</v>
      </c>
      <c r="B409" s="26">
        <v>7.4416666666666691</v>
      </c>
    </row>
    <row r="410" spans="1:2" x14ac:dyDescent="0.45">
      <c r="A410" s="32">
        <v>43537</v>
      </c>
      <c r="B410" s="26">
        <v>7.895833333333333</v>
      </c>
    </row>
    <row r="411" spans="1:2" x14ac:dyDescent="0.45">
      <c r="A411" s="32">
        <v>43538</v>
      </c>
      <c r="B411" s="26">
        <v>9.7458333333333336</v>
      </c>
    </row>
    <row r="412" spans="1:2" x14ac:dyDescent="0.45">
      <c r="A412" s="32">
        <v>43539</v>
      </c>
      <c r="B412" s="26">
        <v>10.816666666666668</v>
      </c>
    </row>
    <row r="413" spans="1:2" x14ac:dyDescent="0.45">
      <c r="A413" s="32">
        <v>43540</v>
      </c>
      <c r="B413" s="26">
        <v>9.8708333333333336</v>
      </c>
    </row>
    <row r="414" spans="1:2" x14ac:dyDescent="0.45">
      <c r="A414" s="32">
        <v>43541</v>
      </c>
      <c r="B414" s="26">
        <v>6.0875000000000012</v>
      </c>
    </row>
    <row r="415" spans="1:2" x14ac:dyDescent="0.45">
      <c r="A415" s="32">
        <v>43542</v>
      </c>
      <c r="B415" s="26">
        <v>6.7958333333333334</v>
      </c>
    </row>
    <row r="416" spans="1:2" x14ac:dyDescent="0.45">
      <c r="A416" s="32">
        <v>43543</v>
      </c>
      <c r="B416" s="26">
        <v>8.2541666666666647</v>
      </c>
    </row>
    <row r="417" spans="1:2" x14ac:dyDescent="0.45">
      <c r="A417" s="32">
        <v>43544</v>
      </c>
      <c r="B417" s="26">
        <v>9.8291666666666657</v>
      </c>
    </row>
    <row r="418" spans="1:2" x14ac:dyDescent="0.45">
      <c r="A418" s="32">
        <v>43545</v>
      </c>
      <c r="B418" s="26">
        <v>10.062499999999998</v>
      </c>
    </row>
    <row r="419" spans="1:2" x14ac:dyDescent="0.45">
      <c r="A419" s="32">
        <v>43546</v>
      </c>
      <c r="B419" s="26">
        <v>9.5291666666666668</v>
      </c>
    </row>
    <row r="420" spans="1:2" x14ac:dyDescent="0.45">
      <c r="A420" s="32">
        <v>43547</v>
      </c>
      <c r="B420" s="26">
        <v>8.2666666666666675</v>
      </c>
    </row>
    <row r="421" spans="1:2" x14ac:dyDescent="0.45">
      <c r="A421" s="32">
        <v>43548</v>
      </c>
      <c r="B421" s="26">
        <v>7.6208333333333336</v>
      </c>
    </row>
    <row r="422" spans="1:2" x14ac:dyDescent="0.45">
      <c r="A422" s="32">
        <v>43549</v>
      </c>
      <c r="B422" s="26">
        <v>7.6833333333333336</v>
      </c>
    </row>
    <row r="423" spans="1:2" x14ac:dyDescent="0.45">
      <c r="A423" s="32">
        <v>43550</v>
      </c>
      <c r="B423" s="26">
        <v>7.1416666666666666</v>
      </c>
    </row>
    <row r="424" spans="1:2" x14ac:dyDescent="0.45">
      <c r="A424" s="32">
        <v>43551</v>
      </c>
      <c r="B424" s="26">
        <v>8.1291666666666647</v>
      </c>
    </row>
    <row r="425" spans="1:2" x14ac:dyDescent="0.45">
      <c r="A425" s="32">
        <v>43552</v>
      </c>
      <c r="B425" s="26">
        <v>7.9749999999999988</v>
      </c>
    </row>
    <row r="426" spans="1:2" x14ac:dyDescent="0.45">
      <c r="A426" s="32">
        <v>43553</v>
      </c>
      <c r="B426" s="26">
        <v>8.3708333333333318</v>
      </c>
    </row>
    <row r="427" spans="1:2" x14ac:dyDescent="0.45">
      <c r="A427" s="32">
        <v>43554</v>
      </c>
      <c r="B427" s="26">
        <v>8.6666666666666661</v>
      </c>
    </row>
    <row r="428" spans="1:2" x14ac:dyDescent="0.45">
      <c r="A428" s="32">
        <v>43555</v>
      </c>
      <c r="B428" s="26">
        <v>8.1249999999999982</v>
      </c>
    </row>
    <row r="429" spans="1:2" x14ac:dyDescent="0.45">
      <c r="A429" s="32">
        <v>43556</v>
      </c>
      <c r="B429" s="26">
        <v>8.0291666666666668</v>
      </c>
    </row>
    <row r="430" spans="1:2" x14ac:dyDescent="0.45">
      <c r="A430" s="32">
        <v>43557</v>
      </c>
      <c r="B430" s="26">
        <v>6.2333333333333316</v>
      </c>
    </row>
    <row r="431" spans="1:2" x14ac:dyDescent="0.45">
      <c r="A431" s="32">
        <v>43558</v>
      </c>
      <c r="B431" s="26">
        <v>3.8375000000000004</v>
      </c>
    </row>
    <row r="432" spans="1:2" x14ac:dyDescent="0.45">
      <c r="A432" s="32">
        <v>43559</v>
      </c>
      <c r="B432" s="26">
        <v>5.2499999999999991</v>
      </c>
    </row>
    <row r="433" spans="1:2" x14ac:dyDescent="0.45">
      <c r="A433" s="32">
        <v>43560</v>
      </c>
      <c r="B433" s="26">
        <v>8.0041666666666682</v>
      </c>
    </row>
    <row r="434" spans="1:2" x14ac:dyDescent="0.45">
      <c r="A434" s="32">
        <v>43561</v>
      </c>
      <c r="B434" s="26">
        <v>8.4083333333333332</v>
      </c>
    </row>
    <row r="435" spans="1:2" x14ac:dyDescent="0.45">
      <c r="A435" s="32">
        <v>43562</v>
      </c>
      <c r="B435" s="26">
        <v>9.7999999999999989</v>
      </c>
    </row>
    <row r="436" spans="1:2" x14ac:dyDescent="0.45">
      <c r="A436" s="32">
        <v>43563</v>
      </c>
      <c r="B436" s="26">
        <v>9.7999999999999989</v>
      </c>
    </row>
    <row r="437" spans="1:2" x14ac:dyDescent="0.45">
      <c r="A437" s="32">
        <v>43564</v>
      </c>
      <c r="B437" s="26">
        <v>8.6166666666666671</v>
      </c>
    </row>
    <row r="438" spans="1:2" x14ac:dyDescent="0.45">
      <c r="A438" s="32">
        <v>43565</v>
      </c>
      <c r="B438" s="26">
        <v>6.979166666666667</v>
      </c>
    </row>
    <row r="439" spans="1:2" x14ac:dyDescent="0.45">
      <c r="A439" s="32">
        <v>43566</v>
      </c>
      <c r="B439" s="26">
        <v>5.7291666666666652</v>
      </c>
    </row>
    <row r="440" spans="1:2" x14ac:dyDescent="0.45">
      <c r="A440" s="32">
        <v>43567</v>
      </c>
      <c r="B440" s="26">
        <v>6.383333333333332</v>
      </c>
    </row>
    <row r="441" spans="1:2" x14ac:dyDescent="0.45">
      <c r="A441" s="32">
        <v>43568</v>
      </c>
      <c r="B441" s="26">
        <v>6.1166666666666671</v>
      </c>
    </row>
    <row r="442" spans="1:2" x14ac:dyDescent="0.45">
      <c r="A442" s="32">
        <v>43569</v>
      </c>
      <c r="B442" s="26">
        <v>5.791666666666667</v>
      </c>
    </row>
    <row r="443" spans="1:2" x14ac:dyDescent="0.45">
      <c r="A443" s="32">
        <v>43570</v>
      </c>
      <c r="B443" s="26">
        <v>8.3583333333333325</v>
      </c>
    </row>
    <row r="444" spans="1:2" x14ac:dyDescent="0.45">
      <c r="A444" s="32">
        <v>43571</v>
      </c>
      <c r="B444" s="26">
        <v>8.9083333333333332</v>
      </c>
    </row>
    <row r="445" spans="1:2" x14ac:dyDescent="0.45">
      <c r="A445" s="32">
        <v>43572</v>
      </c>
      <c r="B445" s="26">
        <v>10.495833333333334</v>
      </c>
    </row>
    <row r="446" spans="1:2" x14ac:dyDescent="0.45">
      <c r="A446" s="32">
        <v>43573</v>
      </c>
      <c r="B446" s="26">
        <v>13.262500000000003</v>
      </c>
    </row>
    <row r="447" spans="1:2" x14ac:dyDescent="0.45">
      <c r="A447" s="32">
        <v>43574</v>
      </c>
      <c r="B447" s="26">
        <v>14.379166666666665</v>
      </c>
    </row>
    <row r="448" spans="1:2" x14ac:dyDescent="0.45">
      <c r="A448" s="32">
        <v>43575</v>
      </c>
      <c r="B448" s="26">
        <v>14.5625</v>
      </c>
    </row>
    <row r="449" spans="1:2" x14ac:dyDescent="0.45">
      <c r="A449" s="32">
        <v>43576</v>
      </c>
      <c r="B449" s="26">
        <v>14.625</v>
      </c>
    </row>
    <row r="450" spans="1:2" x14ac:dyDescent="0.45">
      <c r="A450" s="32">
        <v>43577</v>
      </c>
      <c r="B450" s="26">
        <v>14.529166666666667</v>
      </c>
    </row>
    <row r="451" spans="1:2" x14ac:dyDescent="0.45">
      <c r="A451" s="32">
        <v>43578</v>
      </c>
      <c r="B451" s="26">
        <v>15.995833333333335</v>
      </c>
    </row>
    <row r="452" spans="1:2" x14ac:dyDescent="0.45">
      <c r="A452" s="32">
        <v>43579</v>
      </c>
      <c r="B452" s="26">
        <v>11.674999999999999</v>
      </c>
    </row>
    <row r="453" spans="1:2" x14ac:dyDescent="0.45">
      <c r="A453" s="32">
        <v>43580</v>
      </c>
      <c r="B453" s="26">
        <v>10.89583333333333</v>
      </c>
    </row>
    <row r="454" spans="1:2" x14ac:dyDescent="0.45">
      <c r="A454" s="32">
        <v>43581</v>
      </c>
      <c r="B454" s="26">
        <v>10.370833333333334</v>
      </c>
    </row>
    <row r="455" spans="1:2" x14ac:dyDescent="0.45">
      <c r="A455" s="32">
        <v>43582</v>
      </c>
      <c r="B455" s="26">
        <v>9.8833333333333346</v>
      </c>
    </row>
    <row r="456" spans="1:2" x14ac:dyDescent="0.45">
      <c r="A456" s="32">
        <v>43583</v>
      </c>
      <c r="B456" s="26">
        <v>10.633333333333335</v>
      </c>
    </row>
    <row r="457" spans="1:2" x14ac:dyDescent="0.45">
      <c r="A457" s="32">
        <v>43584</v>
      </c>
      <c r="B457" s="26">
        <v>11.579166666666667</v>
      </c>
    </row>
    <row r="458" spans="1:2" x14ac:dyDescent="0.45">
      <c r="A458" s="32">
        <v>43585</v>
      </c>
      <c r="B458" s="26">
        <v>11.804166666666667</v>
      </c>
    </row>
    <row r="459" spans="1:2" x14ac:dyDescent="0.45">
      <c r="A459" s="32">
        <v>43586</v>
      </c>
      <c r="B459" s="26">
        <v>11.512500000000001</v>
      </c>
    </row>
    <row r="460" spans="1:2" x14ac:dyDescent="0.45">
      <c r="A460" s="32">
        <v>43587</v>
      </c>
      <c r="B460" s="26">
        <v>10.875</v>
      </c>
    </row>
    <row r="461" spans="1:2" x14ac:dyDescent="0.45">
      <c r="A461" s="32">
        <v>43588</v>
      </c>
      <c r="B461" s="26">
        <v>10.658333333333333</v>
      </c>
    </row>
    <row r="462" spans="1:2" x14ac:dyDescent="0.45">
      <c r="A462" s="32">
        <v>43589</v>
      </c>
      <c r="B462" s="26">
        <v>9.5166666666666693</v>
      </c>
    </row>
    <row r="463" spans="1:2" x14ac:dyDescent="0.45">
      <c r="A463" s="32">
        <v>43590</v>
      </c>
      <c r="B463" s="26">
        <v>8.3249999999999993</v>
      </c>
    </row>
    <row r="464" spans="1:2" x14ac:dyDescent="0.45">
      <c r="A464" s="32">
        <v>43591</v>
      </c>
      <c r="B464" s="26">
        <v>8.3999999999999986</v>
      </c>
    </row>
    <row r="465" spans="1:2" x14ac:dyDescent="0.45">
      <c r="A465" s="32">
        <v>43592</v>
      </c>
      <c r="B465" s="26">
        <v>10.658333333333333</v>
      </c>
    </row>
    <row r="466" spans="1:2" x14ac:dyDescent="0.45">
      <c r="A466" s="32">
        <v>43593</v>
      </c>
      <c r="B466" s="26">
        <v>11.450000000000001</v>
      </c>
    </row>
    <row r="467" spans="1:2" x14ac:dyDescent="0.45">
      <c r="A467" s="32">
        <v>43594</v>
      </c>
      <c r="B467" s="26">
        <v>10.58333333333333</v>
      </c>
    </row>
    <row r="468" spans="1:2" x14ac:dyDescent="0.45">
      <c r="A468" s="32">
        <v>43595</v>
      </c>
      <c r="B468" s="26">
        <v>10.833333333333334</v>
      </c>
    </row>
    <row r="469" spans="1:2" x14ac:dyDescent="0.45">
      <c r="A469" s="32">
        <v>43596</v>
      </c>
      <c r="B469" s="26">
        <v>11.512500000000001</v>
      </c>
    </row>
    <row r="470" spans="1:2" x14ac:dyDescent="0.45">
      <c r="A470" s="32">
        <v>43597</v>
      </c>
      <c r="B470" s="26">
        <v>11.066666666666665</v>
      </c>
    </row>
    <row r="471" spans="1:2" x14ac:dyDescent="0.45">
      <c r="A471" s="32">
        <v>43598</v>
      </c>
      <c r="B471" s="26">
        <v>12.449999999999998</v>
      </c>
    </row>
    <row r="472" spans="1:2" x14ac:dyDescent="0.45">
      <c r="A472" s="32">
        <v>43599</v>
      </c>
      <c r="B472" s="26">
        <v>12.741666666666667</v>
      </c>
    </row>
    <row r="473" spans="1:2" x14ac:dyDescent="0.45">
      <c r="A473" s="32">
        <v>43600</v>
      </c>
      <c r="B473" s="26">
        <v>13.508333333333335</v>
      </c>
    </row>
    <row r="474" spans="1:2" x14ac:dyDescent="0.45">
      <c r="A474" s="32">
        <v>43601</v>
      </c>
      <c r="B474" s="26">
        <v>13.454166666666667</v>
      </c>
    </row>
    <row r="475" spans="1:2" x14ac:dyDescent="0.45">
      <c r="A475" s="32">
        <v>43602</v>
      </c>
      <c r="B475" s="26">
        <v>12.208333333333334</v>
      </c>
    </row>
    <row r="476" spans="1:2" x14ac:dyDescent="0.45">
      <c r="A476" s="32">
        <v>43603</v>
      </c>
      <c r="B476" s="26">
        <v>13.00416666666667</v>
      </c>
    </row>
    <row r="477" spans="1:2" x14ac:dyDescent="0.45">
      <c r="A477" s="32">
        <v>43604</v>
      </c>
      <c r="B477" s="26">
        <v>13.579166666666667</v>
      </c>
    </row>
    <row r="478" spans="1:2" x14ac:dyDescent="0.45">
      <c r="A478" s="32">
        <v>43605</v>
      </c>
      <c r="B478" s="26">
        <v>14.045833333333334</v>
      </c>
    </row>
    <row r="479" spans="1:2" x14ac:dyDescent="0.45">
      <c r="A479" s="32">
        <v>43606</v>
      </c>
      <c r="B479" s="26">
        <v>13.833333333333336</v>
      </c>
    </row>
    <row r="480" spans="1:2" x14ac:dyDescent="0.45">
      <c r="A480" s="32">
        <v>43607</v>
      </c>
      <c r="B480" s="26">
        <v>13.858333333333334</v>
      </c>
    </row>
    <row r="481" spans="1:2" x14ac:dyDescent="0.45">
      <c r="A481" s="32">
        <v>43608</v>
      </c>
      <c r="B481" s="26">
        <v>13.512499999999998</v>
      </c>
    </row>
    <row r="482" spans="1:2" x14ac:dyDescent="0.45">
      <c r="A482" s="32">
        <v>43609</v>
      </c>
      <c r="B482" s="26">
        <v>14.762500000000003</v>
      </c>
    </row>
    <row r="483" spans="1:2" x14ac:dyDescent="0.45">
      <c r="A483" s="32">
        <v>43610</v>
      </c>
      <c r="B483" s="26">
        <v>15.845833333333333</v>
      </c>
    </row>
    <row r="484" spans="1:2" x14ac:dyDescent="0.45">
      <c r="A484" s="32">
        <v>43611</v>
      </c>
      <c r="B484" s="26">
        <v>15.449999999999998</v>
      </c>
    </row>
    <row r="485" spans="1:2" x14ac:dyDescent="0.45">
      <c r="A485" s="32">
        <v>43612</v>
      </c>
      <c r="B485" s="26">
        <v>13.991666666666667</v>
      </c>
    </row>
    <row r="486" spans="1:2" x14ac:dyDescent="0.45">
      <c r="A486" s="32">
        <v>43613</v>
      </c>
      <c r="B486" s="26">
        <v>13.65</v>
      </c>
    </row>
    <row r="487" spans="1:2" x14ac:dyDescent="0.45">
      <c r="A487" s="32">
        <v>43614</v>
      </c>
      <c r="B487" s="26">
        <v>12.812500000000002</v>
      </c>
    </row>
    <row r="488" spans="1:2" x14ac:dyDescent="0.45">
      <c r="A488" s="32">
        <v>43615</v>
      </c>
      <c r="B488" s="26">
        <v>16.06666666666667</v>
      </c>
    </row>
    <row r="489" spans="1:2" x14ac:dyDescent="0.45">
      <c r="A489" s="32">
        <v>43616</v>
      </c>
      <c r="B489" s="26">
        <v>17.091666666666669</v>
      </c>
    </row>
    <row r="490" spans="1:2" x14ac:dyDescent="0.45">
      <c r="A490" s="32">
        <v>43617</v>
      </c>
      <c r="B490" s="26">
        <v>18.045833333333334</v>
      </c>
    </row>
    <row r="491" spans="1:2" x14ac:dyDescent="0.45">
      <c r="A491" s="32">
        <v>43618</v>
      </c>
      <c r="B491" s="26">
        <v>16.583333333333329</v>
      </c>
    </row>
    <row r="492" spans="1:2" x14ac:dyDescent="0.45">
      <c r="A492" s="32">
        <v>43619</v>
      </c>
      <c r="B492" s="26">
        <v>14.599999999999996</v>
      </c>
    </row>
    <row r="493" spans="1:2" x14ac:dyDescent="0.45">
      <c r="A493" s="32">
        <v>43620</v>
      </c>
      <c r="B493" s="26">
        <v>14.258333333333338</v>
      </c>
    </row>
    <row r="494" spans="1:2" x14ac:dyDescent="0.45">
      <c r="A494" s="32">
        <v>43621</v>
      </c>
      <c r="B494" s="26">
        <v>13.833333333333334</v>
      </c>
    </row>
    <row r="495" spans="1:2" x14ac:dyDescent="0.45">
      <c r="A495" s="32">
        <v>43622</v>
      </c>
      <c r="B495" s="26">
        <v>13.200000000000003</v>
      </c>
    </row>
    <row r="496" spans="1:2" x14ac:dyDescent="0.45">
      <c r="A496" s="32">
        <v>43623</v>
      </c>
      <c r="B496" s="26">
        <v>12.954166666666667</v>
      </c>
    </row>
    <row r="497" spans="1:2" x14ac:dyDescent="0.45">
      <c r="A497" s="32">
        <v>43624</v>
      </c>
      <c r="B497" s="26">
        <v>13.537500000000001</v>
      </c>
    </row>
    <row r="498" spans="1:2" x14ac:dyDescent="0.45">
      <c r="A498" s="32">
        <v>43625</v>
      </c>
      <c r="B498" s="26">
        <v>13.2125</v>
      </c>
    </row>
    <row r="499" spans="1:2" x14ac:dyDescent="0.45">
      <c r="A499" s="32">
        <v>43626</v>
      </c>
      <c r="B499" s="26">
        <v>11.924999999999999</v>
      </c>
    </row>
    <row r="500" spans="1:2" x14ac:dyDescent="0.45">
      <c r="A500" s="32">
        <v>43627</v>
      </c>
      <c r="B500" s="26">
        <v>12.162500000000003</v>
      </c>
    </row>
    <row r="501" spans="1:2" x14ac:dyDescent="0.45">
      <c r="A501" s="32">
        <v>43628</v>
      </c>
      <c r="B501" s="26">
        <v>12.829166666666666</v>
      </c>
    </row>
    <row r="502" spans="1:2" x14ac:dyDescent="0.45">
      <c r="A502" s="32">
        <v>43629</v>
      </c>
      <c r="B502" s="26">
        <v>12.8125</v>
      </c>
    </row>
    <row r="503" spans="1:2" x14ac:dyDescent="0.45">
      <c r="A503" s="32">
        <v>43630</v>
      </c>
      <c r="B503" s="26">
        <v>13.762500000000005</v>
      </c>
    </row>
    <row r="504" spans="1:2" x14ac:dyDescent="0.45">
      <c r="A504" s="32">
        <v>43631</v>
      </c>
      <c r="B504" s="26">
        <v>13.633333333333333</v>
      </c>
    </row>
    <row r="505" spans="1:2" x14ac:dyDescent="0.45">
      <c r="A505" s="32">
        <v>43632</v>
      </c>
      <c r="B505" s="26">
        <v>14.524999999999997</v>
      </c>
    </row>
    <row r="506" spans="1:2" x14ac:dyDescent="0.45">
      <c r="A506" s="32">
        <v>43633</v>
      </c>
      <c r="B506" s="26">
        <v>15.975</v>
      </c>
    </row>
    <row r="507" spans="1:2" x14ac:dyDescent="0.45">
      <c r="A507" s="32">
        <v>43634</v>
      </c>
      <c r="B507" s="26">
        <v>15.616666666666669</v>
      </c>
    </row>
    <row r="508" spans="1:2" x14ac:dyDescent="0.45">
      <c r="A508" s="32">
        <v>43635</v>
      </c>
      <c r="B508" s="26">
        <v>15.454166666666667</v>
      </c>
    </row>
    <row r="509" spans="1:2" x14ac:dyDescent="0.45">
      <c r="A509" s="32">
        <v>43636</v>
      </c>
      <c r="B509" s="26">
        <v>14.283333333333333</v>
      </c>
    </row>
    <row r="510" spans="1:2" x14ac:dyDescent="0.45">
      <c r="A510" s="32">
        <v>43637</v>
      </c>
      <c r="B510" s="26">
        <v>14.204166666666667</v>
      </c>
    </row>
    <row r="511" spans="1:2" x14ac:dyDescent="0.45">
      <c r="A511" s="32">
        <v>43638</v>
      </c>
      <c r="B511" s="26">
        <v>15.591666666666663</v>
      </c>
    </row>
    <row r="512" spans="1:2" x14ac:dyDescent="0.45">
      <c r="A512" s="32">
        <v>43639</v>
      </c>
      <c r="B512" s="26">
        <v>17.129166666666666</v>
      </c>
    </row>
    <row r="513" spans="1:2" x14ac:dyDescent="0.45">
      <c r="A513" s="32">
        <v>43640</v>
      </c>
      <c r="B513" s="26">
        <v>18.279166666666669</v>
      </c>
    </row>
    <row r="514" spans="1:2" x14ac:dyDescent="0.45">
      <c r="A514" s="32">
        <v>43641</v>
      </c>
      <c r="B514" s="26">
        <v>18.270833333333332</v>
      </c>
    </row>
    <row r="515" spans="1:2" x14ac:dyDescent="0.45">
      <c r="A515" s="32">
        <v>43642</v>
      </c>
      <c r="B515" s="26">
        <v>18.491666666666671</v>
      </c>
    </row>
    <row r="516" spans="1:2" x14ac:dyDescent="0.45">
      <c r="A516" s="32">
        <v>43643</v>
      </c>
      <c r="B516" s="26">
        <v>18.854166666666664</v>
      </c>
    </row>
    <row r="517" spans="1:2" x14ac:dyDescent="0.45">
      <c r="A517" s="32">
        <v>43644</v>
      </c>
      <c r="B517" s="26">
        <v>20.029166666666669</v>
      </c>
    </row>
    <row r="518" spans="1:2" x14ac:dyDescent="0.45">
      <c r="A518" s="32">
        <v>43645</v>
      </c>
      <c r="B518" s="26">
        <v>21.200000000000006</v>
      </c>
    </row>
    <row r="519" spans="1:2" x14ac:dyDescent="0.45">
      <c r="A519" s="32">
        <v>43646</v>
      </c>
      <c r="B519" s="26">
        <v>17.816666666666666</v>
      </c>
    </row>
    <row r="520" spans="1:2" x14ac:dyDescent="0.45">
      <c r="A520" s="32">
        <v>43647</v>
      </c>
      <c r="B520" s="26">
        <v>16.554166666666664</v>
      </c>
    </row>
    <row r="521" spans="1:2" x14ac:dyDescent="0.45">
      <c r="A521" s="32">
        <v>43648</v>
      </c>
      <c r="B521" s="26">
        <v>16.070833333333329</v>
      </c>
    </row>
    <row r="522" spans="1:2" x14ac:dyDescent="0.45">
      <c r="A522" s="32">
        <v>43649</v>
      </c>
      <c r="B522" s="26">
        <v>16.429166666666667</v>
      </c>
    </row>
    <row r="523" spans="1:2" x14ac:dyDescent="0.45">
      <c r="A523" s="32">
        <v>43650</v>
      </c>
      <c r="B523" s="26">
        <v>17.887499999999999</v>
      </c>
    </row>
    <row r="524" spans="1:2" x14ac:dyDescent="0.45">
      <c r="A524" s="32">
        <v>43651</v>
      </c>
      <c r="B524" s="26">
        <v>18.779166666666665</v>
      </c>
    </row>
    <row r="525" spans="1:2" x14ac:dyDescent="0.45">
      <c r="A525" s="32">
        <v>43652</v>
      </c>
      <c r="B525" s="26">
        <v>18.012499999999999</v>
      </c>
    </row>
    <row r="526" spans="1:2" x14ac:dyDescent="0.45">
      <c r="A526" s="32">
        <v>43653</v>
      </c>
      <c r="B526" s="26">
        <v>17.554166666666671</v>
      </c>
    </row>
    <row r="527" spans="1:2" x14ac:dyDescent="0.45">
      <c r="A527" s="32">
        <v>43654</v>
      </c>
      <c r="B527" s="26">
        <v>17.512499999999999</v>
      </c>
    </row>
    <row r="528" spans="1:2" x14ac:dyDescent="0.45">
      <c r="A528" s="32">
        <v>43655</v>
      </c>
      <c r="B528" s="26">
        <v>18.412500000000001</v>
      </c>
    </row>
    <row r="529" spans="1:2" x14ac:dyDescent="0.45">
      <c r="A529" s="32">
        <v>43656</v>
      </c>
      <c r="B529" s="26">
        <v>18.920833333333331</v>
      </c>
    </row>
    <row r="530" spans="1:2" x14ac:dyDescent="0.45">
      <c r="A530" s="32">
        <v>43657</v>
      </c>
      <c r="B530" s="26">
        <v>18.545833333333334</v>
      </c>
    </row>
    <row r="531" spans="1:2" x14ac:dyDescent="0.45">
      <c r="A531" s="32">
        <v>43658</v>
      </c>
      <c r="B531" s="26">
        <v>19.512499999999999</v>
      </c>
    </row>
    <row r="532" spans="1:2" x14ac:dyDescent="0.45">
      <c r="A532" s="32">
        <v>43659</v>
      </c>
      <c r="B532" s="26">
        <v>18.379166666666666</v>
      </c>
    </row>
    <row r="533" spans="1:2" x14ac:dyDescent="0.45">
      <c r="A533" s="32">
        <v>43660</v>
      </c>
      <c r="B533" s="26">
        <v>18.383333333333333</v>
      </c>
    </row>
    <row r="534" spans="1:2" x14ac:dyDescent="0.45">
      <c r="A534" s="32">
        <v>43661</v>
      </c>
      <c r="B534" s="26">
        <v>18.145833333333332</v>
      </c>
    </row>
    <row r="535" spans="1:2" x14ac:dyDescent="0.45">
      <c r="A535" s="32">
        <v>43662</v>
      </c>
      <c r="B535" s="26">
        <v>18.833333333333332</v>
      </c>
    </row>
    <row r="536" spans="1:2" x14ac:dyDescent="0.45">
      <c r="A536" s="32">
        <v>43663</v>
      </c>
      <c r="B536" s="26">
        <v>18.074999999999996</v>
      </c>
    </row>
    <row r="537" spans="1:2" x14ac:dyDescent="0.45">
      <c r="A537" s="32">
        <v>43664</v>
      </c>
      <c r="B537" s="26">
        <v>18.3</v>
      </c>
    </row>
    <row r="538" spans="1:2" x14ac:dyDescent="0.45">
      <c r="A538" s="32">
        <v>43665</v>
      </c>
      <c r="B538" s="26">
        <v>17.416666666666668</v>
      </c>
    </row>
    <row r="539" spans="1:2" x14ac:dyDescent="0.45">
      <c r="A539" s="32">
        <v>43666</v>
      </c>
      <c r="B539" s="26">
        <v>18.249999999999996</v>
      </c>
    </row>
    <row r="540" spans="1:2" x14ac:dyDescent="0.45">
      <c r="A540" s="32">
        <v>43667</v>
      </c>
      <c r="B540" s="26">
        <v>18.250000000000004</v>
      </c>
    </row>
    <row r="541" spans="1:2" x14ac:dyDescent="0.45">
      <c r="A541" s="32">
        <v>43668</v>
      </c>
      <c r="B541" s="26">
        <v>20.470833333333331</v>
      </c>
    </row>
    <row r="542" spans="1:2" x14ac:dyDescent="0.45">
      <c r="A542" s="32">
        <v>43669</v>
      </c>
      <c r="B542" s="26">
        <v>22.616666666666671</v>
      </c>
    </row>
    <row r="543" spans="1:2" x14ac:dyDescent="0.45">
      <c r="A543" s="32">
        <v>43670</v>
      </c>
      <c r="B543" s="26">
        <v>21.429166666666671</v>
      </c>
    </row>
    <row r="544" spans="1:2" x14ac:dyDescent="0.45">
      <c r="A544" s="32">
        <v>43671</v>
      </c>
      <c r="B544" s="26">
        <v>22.904166666666669</v>
      </c>
    </row>
    <row r="545" spans="1:2" x14ac:dyDescent="0.45">
      <c r="A545" s="32">
        <v>43672</v>
      </c>
      <c r="B545" s="26">
        <v>19.804166666666671</v>
      </c>
    </row>
    <row r="546" spans="1:2" x14ac:dyDescent="0.45">
      <c r="A546" s="32">
        <v>43673</v>
      </c>
      <c r="B546" s="26">
        <v>18.641666666666666</v>
      </c>
    </row>
    <row r="547" spans="1:2" x14ac:dyDescent="0.45">
      <c r="A547" s="32">
        <v>43674</v>
      </c>
      <c r="B547" s="26">
        <v>18.108333333333334</v>
      </c>
    </row>
    <row r="548" spans="1:2" x14ac:dyDescent="0.45">
      <c r="A548" s="32">
        <v>43675</v>
      </c>
      <c r="B548" s="26">
        <v>18.545833333333334</v>
      </c>
    </row>
    <row r="549" spans="1:2" x14ac:dyDescent="0.45">
      <c r="A549" s="32">
        <v>43676</v>
      </c>
      <c r="B549" s="26">
        <v>17.666666666666668</v>
      </c>
    </row>
    <row r="550" spans="1:2" x14ac:dyDescent="0.45">
      <c r="A550" s="32">
        <v>43677</v>
      </c>
      <c r="B550" s="26">
        <v>17.974999999999998</v>
      </c>
    </row>
    <row r="551" spans="1:2" x14ac:dyDescent="0.45">
      <c r="A551" s="32">
        <v>43678</v>
      </c>
      <c r="B551" s="26">
        <v>18.75</v>
      </c>
    </row>
    <row r="552" spans="1:2" x14ac:dyDescent="0.45">
      <c r="A552" s="32">
        <v>43679</v>
      </c>
      <c r="B552" s="26">
        <v>19.637499999999999</v>
      </c>
    </row>
    <row r="553" spans="1:2" x14ac:dyDescent="0.45">
      <c r="A553" s="32">
        <v>43680</v>
      </c>
      <c r="B553" s="26">
        <v>19.295833333333334</v>
      </c>
    </row>
    <row r="554" spans="1:2" x14ac:dyDescent="0.45">
      <c r="A554" s="32">
        <v>43681</v>
      </c>
      <c r="B554" s="26">
        <v>18.891666666666669</v>
      </c>
    </row>
    <row r="555" spans="1:2" x14ac:dyDescent="0.45">
      <c r="A555" s="32">
        <v>43682</v>
      </c>
      <c r="B555" s="26">
        <v>18.583333333333336</v>
      </c>
    </row>
    <row r="556" spans="1:2" x14ac:dyDescent="0.45">
      <c r="A556" s="32">
        <v>43683</v>
      </c>
      <c r="B556" s="26">
        <v>17.808333333333334</v>
      </c>
    </row>
    <row r="557" spans="1:2" x14ac:dyDescent="0.45">
      <c r="A557" s="32">
        <v>43684</v>
      </c>
      <c r="B557" s="26">
        <v>17.962500000000002</v>
      </c>
    </row>
    <row r="558" spans="1:2" x14ac:dyDescent="0.45">
      <c r="A558" s="32">
        <v>43685</v>
      </c>
      <c r="B558" s="26">
        <v>18.533333333333335</v>
      </c>
    </row>
    <row r="559" spans="1:2" x14ac:dyDescent="0.45">
      <c r="A559" s="32">
        <v>43686</v>
      </c>
      <c r="B559" s="26">
        <v>19.474999999999998</v>
      </c>
    </row>
    <row r="560" spans="1:2" x14ac:dyDescent="0.45">
      <c r="A560" s="32">
        <v>43687</v>
      </c>
      <c r="B560" s="26">
        <v>18.162499999999994</v>
      </c>
    </row>
    <row r="561" spans="1:2" x14ac:dyDescent="0.45">
      <c r="A561" s="32">
        <v>43688</v>
      </c>
      <c r="B561" s="26">
        <v>17.029166666666665</v>
      </c>
    </row>
    <row r="562" spans="1:2" x14ac:dyDescent="0.45">
      <c r="A562" s="32">
        <v>43689</v>
      </c>
      <c r="B562" s="26">
        <v>15.291666666666664</v>
      </c>
    </row>
    <row r="563" spans="1:2" x14ac:dyDescent="0.45">
      <c r="A563" s="32">
        <v>43690</v>
      </c>
      <c r="B563" s="26">
        <v>15.579166666666666</v>
      </c>
    </row>
    <row r="564" spans="1:2" x14ac:dyDescent="0.45">
      <c r="A564" s="32">
        <v>43691</v>
      </c>
      <c r="B564" s="26">
        <v>16.691666666666666</v>
      </c>
    </row>
    <row r="565" spans="1:2" x14ac:dyDescent="0.45">
      <c r="A565" s="32">
        <v>43692</v>
      </c>
      <c r="B565" s="26">
        <v>17.591666666666665</v>
      </c>
    </row>
    <row r="566" spans="1:2" x14ac:dyDescent="0.45">
      <c r="A566" s="32">
        <v>43693</v>
      </c>
      <c r="B566" s="26">
        <v>16.583333333333332</v>
      </c>
    </row>
    <row r="567" spans="1:2" x14ac:dyDescent="0.45">
      <c r="A567" s="32">
        <v>43694</v>
      </c>
      <c r="B567" s="26">
        <v>17.295833333333334</v>
      </c>
    </row>
    <row r="568" spans="1:2" x14ac:dyDescent="0.45">
      <c r="A568" s="32">
        <v>43695</v>
      </c>
      <c r="B568" s="26">
        <v>16.291666666666668</v>
      </c>
    </row>
    <row r="569" spans="1:2" x14ac:dyDescent="0.45">
      <c r="A569" s="32">
        <v>43696</v>
      </c>
      <c r="B569" s="26">
        <v>15.954166666666666</v>
      </c>
    </row>
    <row r="570" spans="1:2" x14ac:dyDescent="0.45">
      <c r="A570" s="32">
        <v>43697</v>
      </c>
      <c r="B570" s="26">
        <v>15.404166666666669</v>
      </c>
    </row>
    <row r="571" spans="1:2" x14ac:dyDescent="0.45">
      <c r="A571" s="32">
        <v>43698</v>
      </c>
      <c r="B571" s="26">
        <v>16.329166666666662</v>
      </c>
    </row>
    <row r="572" spans="1:2" x14ac:dyDescent="0.45">
      <c r="A572" s="32">
        <v>43699</v>
      </c>
      <c r="B572" s="26">
        <v>17.258333333333329</v>
      </c>
    </row>
    <row r="573" spans="1:2" x14ac:dyDescent="0.45">
      <c r="A573" s="32">
        <v>43700</v>
      </c>
      <c r="B573" s="26">
        <v>18.875</v>
      </c>
    </row>
    <row r="574" spans="1:2" x14ac:dyDescent="0.45">
      <c r="A574" s="32">
        <v>43701</v>
      </c>
      <c r="B574" s="26">
        <v>19.937499999999996</v>
      </c>
    </row>
    <row r="575" spans="1:2" x14ac:dyDescent="0.45">
      <c r="A575" s="32">
        <v>43702</v>
      </c>
      <c r="B575" s="26">
        <v>20.120833333333337</v>
      </c>
    </row>
    <row r="576" spans="1:2" x14ac:dyDescent="0.45">
      <c r="A576" s="32">
        <v>43703</v>
      </c>
      <c r="B576" s="26">
        <v>19.395833333333336</v>
      </c>
    </row>
    <row r="577" spans="1:2" x14ac:dyDescent="0.45">
      <c r="A577" s="32">
        <v>43704</v>
      </c>
      <c r="B577" s="26">
        <v>18.741666666666671</v>
      </c>
    </row>
    <row r="578" spans="1:2" x14ac:dyDescent="0.45">
      <c r="A578" s="32">
        <v>43705</v>
      </c>
      <c r="B578" s="26">
        <v>16.508333333333329</v>
      </c>
    </row>
    <row r="579" spans="1:2" x14ac:dyDescent="0.45">
      <c r="A579" s="32">
        <v>43706</v>
      </c>
      <c r="B579" s="26">
        <v>15.75</v>
      </c>
    </row>
    <row r="580" spans="1:2" x14ac:dyDescent="0.45">
      <c r="A580" s="32">
        <v>43707</v>
      </c>
      <c r="B580" s="26">
        <v>17.470833333333328</v>
      </c>
    </row>
    <row r="581" spans="1:2" x14ac:dyDescent="0.45">
      <c r="A581" s="32">
        <v>43708</v>
      </c>
      <c r="B581" s="26">
        <v>16.370833333333334</v>
      </c>
    </row>
    <row r="582" spans="1:2" x14ac:dyDescent="0.45">
      <c r="A582" s="32">
        <v>43709</v>
      </c>
      <c r="B582" s="26">
        <v>14.466666666666667</v>
      </c>
    </row>
    <row r="583" spans="1:2" x14ac:dyDescent="0.45">
      <c r="A583" s="32">
        <v>43710</v>
      </c>
      <c r="B583" s="26">
        <v>15.024999999999999</v>
      </c>
    </row>
    <row r="584" spans="1:2" x14ac:dyDescent="0.45">
      <c r="A584" s="32">
        <v>43711</v>
      </c>
      <c r="B584" s="26">
        <v>16.570833333333336</v>
      </c>
    </row>
    <row r="585" spans="1:2" x14ac:dyDescent="0.45">
      <c r="A585" s="32">
        <v>43712</v>
      </c>
      <c r="B585" s="26">
        <v>16.158333333333335</v>
      </c>
    </row>
    <row r="586" spans="1:2" x14ac:dyDescent="0.45">
      <c r="A586" s="32">
        <v>43713</v>
      </c>
      <c r="B586" s="26">
        <v>14.241666666666665</v>
      </c>
    </row>
    <row r="587" spans="1:2" x14ac:dyDescent="0.45">
      <c r="A587" s="32">
        <v>43714</v>
      </c>
      <c r="B587" s="26">
        <v>14.420833333333334</v>
      </c>
    </row>
    <row r="588" spans="1:2" x14ac:dyDescent="0.45">
      <c r="A588" s="32">
        <v>43715</v>
      </c>
      <c r="B588" s="26">
        <v>14.620833333333337</v>
      </c>
    </row>
    <row r="589" spans="1:2" x14ac:dyDescent="0.45">
      <c r="A589" s="32">
        <v>43716</v>
      </c>
      <c r="B589" s="26">
        <v>13.341666666666667</v>
      </c>
    </row>
    <row r="590" spans="1:2" x14ac:dyDescent="0.45">
      <c r="A590" s="32">
        <v>43717</v>
      </c>
      <c r="B590" s="26">
        <v>13.070833333333333</v>
      </c>
    </row>
    <row r="591" spans="1:2" x14ac:dyDescent="0.45">
      <c r="A591" s="32">
        <v>43718</v>
      </c>
      <c r="B591" s="26">
        <v>14.424999999999999</v>
      </c>
    </row>
    <row r="592" spans="1:2" x14ac:dyDescent="0.45">
      <c r="A592" s="32">
        <v>43719</v>
      </c>
      <c r="B592" s="26">
        <v>16.670833333333334</v>
      </c>
    </row>
    <row r="593" spans="1:2" x14ac:dyDescent="0.45">
      <c r="A593" s="32">
        <v>43720</v>
      </c>
      <c r="B593" s="26">
        <v>17.44166666666667</v>
      </c>
    </row>
    <row r="594" spans="1:2" x14ac:dyDescent="0.45">
      <c r="A594" s="32">
        <v>43721</v>
      </c>
      <c r="B594" s="26">
        <v>15.975</v>
      </c>
    </row>
    <row r="595" spans="1:2" x14ac:dyDescent="0.45">
      <c r="A595" s="32">
        <v>43722</v>
      </c>
      <c r="B595" s="26">
        <v>14.437500000000005</v>
      </c>
    </row>
    <row r="596" spans="1:2" x14ac:dyDescent="0.45">
      <c r="A596" s="32">
        <v>43723</v>
      </c>
      <c r="B596" s="26">
        <v>15.929166666666669</v>
      </c>
    </row>
    <row r="597" spans="1:2" x14ac:dyDescent="0.45">
      <c r="A597" s="32">
        <v>43724</v>
      </c>
      <c r="B597" s="26">
        <v>16.433333333333334</v>
      </c>
    </row>
    <row r="598" spans="1:2" x14ac:dyDescent="0.45">
      <c r="A598" s="32">
        <v>43725</v>
      </c>
      <c r="B598" s="26">
        <v>13.991666666666667</v>
      </c>
    </row>
    <row r="599" spans="1:2" x14ac:dyDescent="0.45">
      <c r="A599" s="32">
        <v>43726</v>
      </c>
      <c r="B599" s="26">
        <v>13.241666666666667</v>
      </c>
    </row>
    <row r="600" spans="1:2" x14ac:dyDescent="0.45">
      <c r="A600" s="32">
        <v>43727</v>
      </c>
      <c r="B600" s="26">
        <v>14.6875</v>
      </c>
    </row>
    <row r="601" spans="1:2" x14ac:dyDescent="0.45">
      <c r="A601" s="32">
        <v>43728</v>
      </c>
      <c r="B601" s="26">
        <v>15.420833333333333</v>
      </c>
    </row>
    <row r="602" spans="1:2" x14ac:dyDescent="0.45">
      <c r="A602" s="32">
        <v>43729</v>
      </c>
      <c r="B602" s="26">
        <v>17.483333333333331</v>
      </c>
    </row>
    <row r="603" spans="1:2" x14ac:dyDescent="0.45">
      <c r="A603" s="32">
        <v>43730</v>
      </c>
      <c r="B603" s="26">
        <v>17.145833333333332</v>
      </c>
    </row>
    <row r="604" spans="1:2" x14ac:dyDescent="0.45">
      <c r="A604" s="32">
        <v>43731</v>
      </c>
      <c r="B604" s="26">
        <v>15.754166666666668</v>
      </c>
    </row>
    <row r="605" spans="1:2" x14ac:dyDescent="0.45">
      <c r="A605" s="32">
        <v>43732</v>
      </c>
      <c r="B605" s="26">
        <v>16.512499999999999</v>
      </c>
    </row>
    <row r="606" spans="1:2" x14ac:dyDescent="0.45">
      <c r="A606" s="32">
        <v>43733</v>
      </c>
      <c r="B606" s="26">
        <v>16.516666666666666</v>
      </c>
    </row>
    <row r="607" spans="1:2" x14ac:dyDescent="0.45">
      <c r="A607" s="32">
        <v>43734</v>
      </c>
      <c r="B607" s="26">
        <v>16.212500000000002</v>
      </c>
    </row>
    <row r="608" spans="1:2" x14ac:dyDescent="0.45">
      <c r="A608" s="32">
        <v>43735</v>
      </c>
      <c r="B608" s="26">
        <v>14.708333333333334</v>
      </c>
    </row>
    <row r="609" spans="1:2" x14ac:dyDescent="0.45">
      <c r="A609" s="32">
        <v>43736</v>
      </c>
      <c r="B609" s="26">
        <v>15.429166666666667</v>
      </c>
    </row>
    <row r="610" spans="1:2" x14ac:dyDescent="0.45">
      <c r="A610" s="32">
        <v>43737</v>
      </c>
      <c r="B610" s="26">
        <v>15.854166666666664</v>
      </c>
    </row>
    <row r="611" spans="1:2" x14ac:dyDescent="0.45">
      <c r="A611" s="32">
        <v>43738</v>
      </c>
      <c r="B611" s="26">
        <v>14.279166666666667</v>
      </c>
    </row>
    <row r="612" spans="1:2" x14ac:dyDescent="0.45">
      <c r="A612" s="32">
        <v>43739</v>
      </c>
      <c r="B612" s="26">
        <v>14.987499999999999</v>
      </c>
    </row>
    <row r="613" spans="1:2" x14ac:dyDescent="0.45">
      <c r="A613" s="32">
        <v>43740</v>
      </c>
      <c r="B613" s="26">
        <v>10.729166666666666</v>
      </c>
    </row>
    <row r="614" spans="1:2" x14ac:dyDescent="0.45">
      <c r="A614" s="32">
        <v>43741</v>
      </c>
      <c r="B614" s="26">
        <v>10.966666666666667</v>
      </c>
    </row>
    <row r="615" spans="1:2" x14ac:dyDescent="0.45">
      <c r="A615" s="32">
        <v>43742</v>
      </c>
      <c r="B615" s="26">
        <v>14.012499999999998</v>
      </c>
    </row>
    <row r="616" spans="1:2" x14ac:dyDescent="0.45">
      <c r="A616" s="32">
        <v>43743</v>
      </c>
      <c r="B616" s="26">
        <v>13.350000000000001</v>
      </c>
    </row>
    <row r="617" spans="1:2" x14ac:dyDescent="0.45">
      <c r="A617" s="32">
        <v>43744</v>
      </c>
      <c r="B617" s="26">
        <v>13.712500000000004</v>
      </c>
    </row>
    <row r="618" spans="1:2" x14ac:dyDescent="0.45">
      <c r="A618" s="32">
        <v>43745</v>
      </c>
      <c r="B618" s="26">
        <v>12.924999999999997</v>
      </c>
    </row>
    <row r="619" spans="1:2" x14ac:dyDescent="0.45">
      <c r="A619" s="32">
        <v>43746</v>
      </c>
      <c r="B619" s="26">
        <v>13.495833333333335</v>
      </c>
    </row>
    <row r="620" spans="1:2" x14ac:dyDescent="0.45">
      <c r="A620" s="32">
        <v>43747</v>
      </c>
      <c r="B620" s="26">
        <v>12.108333333333333</v>
      </c>
    </row>
    <row r="621" spans="1:2" x14ac:dyDescent="0.45">
      <c r="A621" s="32">
        <v>43748</v>
      </c>
      <c r="B621" s="26">
        <v>13.350000000000001</v>
      </c>
    </row>
    <row r="622" spans="1:2" x14ac:dyDescent="0.45">
      <c r="A622" s="32">
        <v>43749</v>
      </c>
      <c r="B622" s="26">
        <v>14.679166666666669</v>
      </c>
    </row>
    <row r="623" spans="1:2" x14ac:dyDescent="0.45">
      <c r="A623" s="32">
        <v>43750</v>
      </c>
      <c r="B623" s="26">
        <v>12.029166666666667</v>
      </c>
    </row>
    <row r="624" spans="1:2" x14ac:dyDescent="0.45">
      <c r="A624" s="32">
        <v>43751</v>
      </c>
      <c r="B624" s="26">
        <v>11.837499999999999</v>
      </c>
    </row>
    <row r="625" spans="1:2" x14ac:dyDescent="0.45">
      <c r="A625" s="32">
        <v>43752</v>
      </c>
      <c r="B625" s="26">
        <v>11.362499999999999</v>
      </c>
    </row>
    <row r="626" spans="1:2" x14ac:dyDescent="0.45">
      <c r="A626" s="32">
        <v>43753</v>
      </c>
      <c r="B626" s="26">
        <v>11.991666666666669</v>
      </c>
    </row>
    <row r="627" spans="1:2" x14ac:dyDescent="0.45">
      <c r="A627" s="32">
        <v>43754</v>
      </c>
      <c r="B627" s="26">
        <v>12.429166666666667</v>
      </c>
    </row>
    <row r="628" spans="1:2" x14ac:dyDescent="0.45">
      <c r="A628" s="32">
        <v>43755</v>
      </c>
      <c r="B628" s="26">
        <v>11.029166666666667</v>
      </c>
    </row>
    <row r="629" spans="1:2" x14ac:dyDescent="0.45">
      <c r="A629" s="32">
        <v>43756</v>
      </c>
      <c r="B629" s="26">
        <v>11.137500000000001</v>
      </c>
    </row>
    <row r="630" spans="1:2" x14ac:dyDescent="0.45">
      <c r="A630" s="32">
        <v>43757</v>
      </c>
      <c r="B630" s="26">
        <v>10.691666666666668</v>
      </c>
    </row>
    <row r="631" spans="1:2" x14ac:dyDescent="0.45">
      <c r="A631" s="32">
        <v>43758</v>
      </c>
      <c r="B631" s="26">
        <v>9.7833333333333314</v>
      </c>
    </row>
    <row r="632" spans="1:2" x14ac:dyDescent="0.45">
      <c r="A632" s="32">
        <v>43759</v>
      </c>
      <c r="B632" s="26">
        <v>10.562500000000002</v>
      </c>
    </row>
    <row r="633" spans="1:2" x14ac:dyDescent="0.45">
      <c r="A633" s="32">
        <v>43760</v>
      </c>
      <c r="B633" s="26">
        <v>9.1583333333333332</v>
      </c>
    </row>
    <row r="634" spans="1:2" x14ac:dyDescent="0.45">
      <c r="A634" s="32">
        <v>43761</v>
      </c>
      <c r="B634" s="26">
        <v>9.6833333333333318</v>
      </c>
    </row>
    <row r="635" spans="1:2" x14ac:dyDescent="0.45">
      <c r="A635" s="32">
        <v>43762</v>
      </c>
      <c r="B635" s="26">
        <v>10.733333333333334</v>
      </c>
    </row>
    <row r="636" spans="1:2" x14ac:dyDescent="0.45">
      <c r="A636" s="32">
        <v>43763</v>
      </c>
      <c r="B636" s="26">
        <v>12.975000000000001</v>
      </c>
    </row>
    <row r="637" spans="1:2" x14ac:dyDescent="0.45">
      <c r="A637" s="32">
        <v>43764</v>
      </c>
      <c r="B637" s="26">
        <v>12.283333333333331</v>
      </c>
    </row>
    <row r="638" spans="1:2" x14ac:dyDescent="0.45">
      <c r="A638" s="32">
        <v>43765</v>
      </c>
      <c r="B638" s="26">
        <v>7.6208333333333336</v>
      </c>
    </row>
    <row r="639" spans="1:2" x14ac:dyDescent="0.45">
      <c r="A639" s="32">
        <v>43766</v>
      </c>
      <c r="B639" s="26">
        <v>6.8541666666666679</v>
      </c>
    </row>
    <row r="640" spans="1:2" x14ac:dyDescent="0.45">
      <c r="A640" s="32">
        <v>43767</v>
      </c>
      <c r="B640" s="26">
        <v>8.3583333333333325</v>
      </c>
    </row>
    <row r="641" spans="1:2" x14ac:dyDescent="0.45">
      <c r="A641" s="32">
        <v>43768</v>
      </c>
      <c r="B641" s="26">
        <v>9.0499999999999989</v>
      </c>
    </row>
    <row r="642" spans="1:2" x14ac:dyDescent="0.45">
      <c r="A642" s="32">
        <v>43769</v>
      </c>
      <c r="B642" s="26">
        <v>9.3708333333333336</v>
      </c>
    </row>
    <row r="643" spans="1:2" x14ac:dyDescent="0.45">
      <c r="A643" s="32">
        <v>43770</v>
      </c>
      <c r="B643" s="26">
        <v>13.066666666666668</v>
      </c>
    </row>
    <row r="644" spans="1:2" x14ac:dyDescent="0.45">
      <c r="A644" s="32">
        <v>43771</v>
      </c>
      <c r="B644" s="26">
        <v>11.091666666666669</v>
      </c>
    </row>
    <row r="645" spans="1:2" x14ac:dyDescent="0.45">
      <c r="A645" s="32">
        <v>43772</v>
      </c>
      <c r="B645" s="26">
        <v>10.45</v>
      </c>
    </row>
    <row r="646" spans="1:2" x14ac:dyDescent="0.45">
      <c r="A646" s="32">
        <v>43773</v>
      </c>
      <c r="B646" s="26">
        <v>9.5208333333333339</v>
      </c>
    </row>
    <row r="647" spans="1:2" x14ac:dyDescent="0.45">
      <c r="A647" s="32">
        <v>43774</v>
      </c>
      <c r="B647" s="26">
        <v>9.8125000000000018</v>
      </c>
    </row>
    <row r="648" spans="1:2" x14ac:dyDescent="0.45">
      <c r="A648" s="32">
        <v>43775</v>
      </c>
      <c r="B648" s="26">
        <v>6.95</v>
      </c>
    </row>
    <row r="649" spans="1:2" x14ac:dyDescent="0.45">
      <c r="A649" s="32">
        <v>43776</v>
      </c>
      <c r="B649" s="26">
        <v>6.8708333333333345</v>
      </c>
    </row>
    <row r="650" spans="1:2" x14ac:dyDescent="0.45">
      <c r="A650" s="32">
        <v>43777</v>
      </c>
      <c r="B650" s="26">
        <v>6.2416666666666663</v>
      </c>
    </row>
    <row r="651" spans="1:2" x14ac:dyDescent="0.45">
      <c r="A651" s="32">
        <v>43778</v>
      </c>
      <c r="B651" s="26">
        <v>4.6749999999999998</v>
      </c>
    </row>
    <row r="652" spans="1:2" x14ac:dyDescent="0.45">
      <c r="A652" s="32">
        <v>43779</v>
      </c>
      <c r="B652" s="26">
        <v>6.6958333333333337</v>
      </c>
    </row>
    <row r="653" spans="1:2" x14ac:dyDescent="0.45">
      <c r="A653" s="32">
        <v>43780</v>
      </c>
      <c r="B653" s="26">
        <v>7.3416666666666677</v>
      </c>
    </row>
    <row r="654" spans="1:2" x14ac:dyDescent="0.45">
      <c r="A654" s="32">
        <v>43781</v>
      </c>
      <c r="B654" s="26">
        <v>6.9125000000000005</v>
      </c>
    </row>
    <row r="655" spans="1:2" x14ac:dyDescent="0.45">
      <c r="A655" s="32">
        <v>43782</v>
      </c>
      <c r="B655" s="26">
        <v>6.5249999999999995</v>
      </c>
    </row>
    <row r="656" spans="1:2" x14ac:dyDescent="0.45">
      <c r="A656" s="32">
        <v>43783</v>
      </c>
      <c r="B656" s="26">
        <v>4.8124999999999991</v>
      </c>
    </row>
    <row r="657" spans="1:2" x14ac:dyDescent="0.45">
      <c r="A657" s="32">
        <v>43784</v>
      </c>
      <c r="B657" s="26">
        <v>6.5791666666666657</v>
      </c>
    </row>
    <row r="658" spans="1:2" x14ac:dyDescent="0.45">
      <c r="A658" s="32">
        <v>43785</v>
      </c>
      <c r="B658" s="26">
        <v>7.1208333333333336</v>
      </c>
    </row>
    <row r="659" spans="1:2" x14ac:dyDescent="0.45">
      <c r="A659" s="32">
        <v>43786</v>
      </c>
      <c r="B659" s="26">
        <v>6.4124999999999988</v>
      </c>
    </row>
    <row r="660" spans="1:2" x14ac:dyDescent="0.45">
      <c r="A660" s="32">
        <v>43787</v>
      </c>
      <c r="B660" s="26">
        <v>6.154166666666665</v>
      </c>
    </row>
    <row r="661" spans="1:2" x14ac:dyDescent="0.45">
      <c r="A661" s="32">
        <v>43788</v>
      </c>
      <c r="B661" s="26">
        <v>5.2083333333333339</v>
      </c>
    </row>
    <row r="662" spans="1:2" x14ac:dyDescent="0.45">
      <c r="A662" s="32">
        <v>43789</v>
      </c>
      <c r="B662" s="26">
        <v>7.2166666666666659</v>
      </c>
    </row>
    <row r="663" spans="1:2" x14ac:dyDescent="0.45">
      <c r="A663" s="32">
        <v>43790</v>
      </c>
      <c r="B663" s="26">
        <v>6.6125000000000007</v>
      </c>
    </row>
    <row r="664" spans="1:2" x14ac:dyDescent="0.45">
      <c r="A664" s="32">
        <v>43791</v>
      </c>
      <c r="B664" s="26">
        <v>7.6749999999999998</v>
      </c>
    </row>
    <row r="665" spans="1:2" x14ac:dyDescent="0.45">
      <c r="A665" s="32">
        <v>43792</v>
      </c>
      <c r="B665" s="26">
        <v>8.9083333333333332</v>
      </c>
    </row>
    <row r="666" spans="1:2" x14ac:dyDescent="0.45">
      <c r="A666" s="32">
        <v>43793</v>
      </c>
      <c r="B666" s="26">
        <v>8.8374999999999986</v>
      </c>
    </row>
    <row r="667" spans="1:2" x14ac:dyDescent="0.45">
      <c r="A667" s="32">
        <v>43794</v>
      </c>
      <c r="B667" s="26">
        <v>10.504166666666668</v>
      </c>
    </row>
    <row r="668" spans="1:2" x14ac:dyDescent="0.45">
      <c r="A668" s="32">
        <v>43795</v>
      </c>
      <c r="B668" s="26">
        <v>11.000000000000002</v>
      </c>
    </row>
    <row r="669" spans="1:2" x14ac:dyDescent="0.45">
      <c r="A669" s="32">
        <v>43796</v>
      </c>
      <c r="B669" s="26">
        <v>9.3916666666666675</v>
      </c>
    </row>
    <row r="670" spans="1:2" x14ac:dyDescent="0.45">
      <c r="A670" s="32">
        <v>43797</v>
      </c>
      <c r="B670" s="26">
        <v>8.404166666666665</v>
      </c>
    </row>
    <row r="671" spans="1:2" x14ac:dyDescent="0.45">
      <c r="A671" s="32">
        <v>43798</v>
      </c>
      <c r="B671" s="26">
        <v>5.2125000000000004</v>
      </c>
    </row>
    <row r="672" spans="1:2" x14ac:dyDescent="0.45">
      <c r="A672" s="32">
        <v>43799</v>
      </c>
      <c r="B672" s="26">
        <v>4.4125000000000005</v>
      </c>
    </row>
    <row r="673" spans="1:2" x14ac:dyDescent="0.45">
      <c r="A673" s="32">
        <v>43800</v>
      </c>
      <c r="B673" s="26">
        <v>4.4541666666666666</v>
      </c>
    </row>
    <row r="674" spans="1:2" x14ac:dyDescent="0.45">
      <c r="A674" s="32">
        <v>43801</v>
      </c>
      <c r="B674" s="26">
        <v>2.9624999999999999</v>
      </c>
    </row>
    <row r="675" spans="1:2" x14ac:dyDescent="0.45">
      <c r="A675" s="32">
        <v>43802</v>
      </c>
      <c r="B675" s="26">
        <v>4.9416666666666655</v>
      </c>
    </row>
    <row r="676" spans="1:2" x14ac:dyDescent="0.45">
      <c r="A676" s="32">
        <v>43803</v>
      </c>
      <c r="B676" s="26">
        <v>4.4208333333333334</v>
      </c>
    </row>
    <row r="677" spans="1:2" x14ac:dyDescent="0.45">
      <c r="A677" s="32">
        <v>43804</v>
      </c>
      <c r="B677" s="26">
        <v>7.0333333333333341</v>
      </c>
    </row>
    <row r="678" spans="1:2" x14ac:dyDescent="0.45">
      <c r="A678" s="32">
        <v>43805</v>
      </c>
      <c r="B678" s="26">
        <v>10.7125</v>
      </c>
    </row>
    <row r="679" spans="1:2" x14ac:dyDescent="0.45">
      <c r="A679" s="32">
        <v>43806</v>
      </c>
      <c r="B679" s="26">
        <v>9.0791666666666657</v>
      </c>
    </row>
    <row r="680" spans="1:2" x14ac:dyDescent="0.45">
      <c r="A680" s="32">
        <v>43807</v>
      </c>
      <c r="B680" s="26">
        <v>9.3375000000000004</v>
      </c>
    </row>
    <row r="681" spans="1:2" x14ac:dyDescent="0.45">
      <c r="A681" s="32">
        <v>43808</v>
      </c>
      <c r="B681" s="26">
        <v>7.7666666666666666</v>
      </c>
    </row>
    <row r="682" spans="1:2" x14ac:dyDescent="0.45">
      <c r="A682" s="32">
        <v>43809</v>
      </c>
      <c r="B682" s="26">
        <v>8.7083333333333339</v>
      </c>
    </row>
    <row r="683" spans="1:2" x14ac:dyDescent="0.45">
      <c r="A683" s="32">
        <v>43810</v>
      </c>
      <c r="B683" s="26">
        <v>5.7791666666666659</v>
      </c>
    </row>
    <row r="684" spans="1:2" x14ac:dyDescent="0.45">
      <c r="A684" s="32">
        <v>43811</v>
      </c>
      <c r="B684" s="26">
        <v>6.8208333333333337</v>
      </c>
    </row>
    <row r="685" spans="1:2" x14ac:dyDescent="0.45">
      <c r="A685" s="32">
        <v>43812</v>
      </c>
      <c r="B685" s="26">
        <v>7.0625000000000009</v>
      </c>
    </row>
    <row r="686" spans="1:2" x14ac:dyDescent="0.45">
      <c r="A686" s="32">
        <v>43813</v>
      </c>
      <c r="B686" s="26">
        <v>6.4041666666666659</v>
      </c>
    </row>
    <row r="687" spans="1:2" x14ac:dyDescent="0.45">
      <c r="A687" s="32">
        <v>43814</v>
      </c>
      <c r="B687" s="26">
        <v>6.5333333333333323</v>
      </c>
    </row>
    <row r="688" spans="1:2" x14ac:dyDescent="0.45">
      <c r="A688" s="32">
        <v>43815</v>
      </c>
      <c r="B688" s="26">
        <v>5.9708333333333341</v>
      </c>
    </row>
    <row r="689" spans="1:2" x14ac:dyDescent="0.45">
      <c r="A689" s="32">
        <v>43816</v>
      </c>
      <c r="B689" s="26">
        <v>4.145833333333333</v>
      </c>
    </row>
    <row r="690" spans="1:2" x14ac:dyDescent="0.45">
      <c r="A690" s="32">
        <v>43817</v>
      </c>
      <c r="B690" s="26">
        <v>6.4499999999999993</v>
      </c>
    </row>
    <row r="691" spans="1:2" x14ac:dyDescent="0.45">
      <c r="A691" s="32">
        <v>43818</v>
      </c>
      <c r="B691" s="26">
        <v>10.545833333333333</v>
      </c>
    </row>
    <row r="692" spans="1:2" x14ac:dyDescent="0.45">
      <c r="A692" s="32">
        <v>43819</v>
      </c>
      <c r="B692" s="26">
        <v>7.4750000000000005</v>
      </c>
    </row>
    <row r="693" spans="1:2" x14ac:dyDescent="0.45">
      <c r="A693" s="32">
        <v>43820</v>
      </c>
      <c r="B693" s="26">
        <v>7.4041666666666677</v>
      </c>
    </row>
    <row r="694" spans="1:2" x14ac:dyDescent="0.45">
      <c r="A694" s="32">
        <v>43821</v>
      </c>
      <c r="B694" s="26">
        <v>7.3916666666666693</v>
      </c>
    </row>
    <row r="695" spans="1:2" x14ac:dyDescent="0.45">
      <c r="A695" s="32">
        <v>43822</v>
      </c>
      <c r="B695" s="26">
        <v>8.0666666666666682</v>
      </c>
    </row>
    <row r="696" spans="1:2" x14ac:dyDescent="0.45">
      <c r="A696" s="32">
        <v>43823</v>
      </c>
      <c r="B696" s="26">
        <v>8.8833333333333311</v>
      </c>
    </row>
    <row r="697" spans="1:2" x14ac:dyDescent="0.45">
      <c r="A697" s="32">
        <v>43824</v>
      </c>
      <c r="B697" s="26">
        <v>5.3958333333333321</v>
      </c>
    </row>
    <row r="698" spans="1:2" x14ac:dyDescent="0.45">
      <c r="A698" s="32">
        <v>43825</v>
      </c>
      <c r="B698" s="26">
        <v>7.6333333333333302</v>
      </c>
    </row>
    <row r="699" spans="1:2" x14ac:dyDescent="0.45">
      <c r="A699" s="32">
        <v>43826</v>
      </c>
      <c r="B699" s="26">
        <v>8.4416666666666682</v>
      </c>
    </row>
    <row r="700" spans="1:2" x14ac:dyDescent="0.45">
      <c r="A700" s="32">
        <v>43827</v>
      </c>
      <c r="B700" s="26">
        <v>8.9749999999999996</v>
      </c>
    </row>
    <row r="701" spans="1:2" x14ac:dyDescent="0.45">
      <c r="A701" s="32">
        <v>43828</v>
      </c>
      <c r="B701" s="26">
        <v>7.8083333333333309</v>
      </c>
    </row>
    <row r="702" spans="1:2" x14ac:dyDescent="0.45">
      <c r="A702" s="32">
        <v>43829</v>
      </c>
      <c r="B702" s="26">
        <v>7.4041666666666677</v>
      </c>
    </row>
    <row r="703" spans="1:2" x14ac:dyDescent="0.45">
      <c r="A703" s="32">
        <v>43830</v>
      </c>
      <c r="B703" s="26">
        <v>6.6916666666666664</v>
      </c>
    </row>
    <row r="704" spans="1:2" x14ac:dyDescent="0.45">
      <c r="A704" s="32">
        <v>43831</v>
      </c>
      <c r="B704" s="26">
        <v>6.2708333333333348</v>
      </c>
    </row>
    <row r="705" spans="1:2" x14ac:dyDescent="0.45">
      <c r="A705" s="32">
        <v>43832</v>
      </c>
      <c r="B705" s="26">
        <v>8.875</v>
      </c>
    </row>
    <row r="706" spans="1:2" x14ac:dyDescent="0.45">
      <c r="A706" s="32">
        <v>43833</v>
      </c>
      <c r="B706" s="26">
        <v>8.1124999999999989</v>
      </c>
    </row>
    <row r="707" spans="1:2" x14ac:dyDescent="0.45">
      <c r="A707" s="32">
        <v>43834</v>
      </c>
      <c r="B707" s="26">
        <v>6.7291666666666679</v>
      </c>
    </row>
    <row r="708" spans="1:2" x14ac:dyDescent="0.45">
      <c r="A708" s="32">
        <v>43835</v>
      </c>
      <c r="B708" s="26">
        <v>7.6333333333333337</v>
      </c>
    </row>
    <row r="709" spans="1:2" x14ac:dyDescent="0.45">
      <c r="A709" s="32">
        <v>43836</v>
      </c>
      <c r="B709" s="26">
        <v>8.2500000000000018</v>
      </c>
    </row>
    <row r="710" spans="1:2" x14ac:dyDescent="0.45">
      <c r="A710" s="32">
        <v>43837</v>
      </c>
      <c r="B710" s="26">
        <v>9.9666666666666668</v>
      </c>
    </row>
    <row r="711" spans="1:2" x14ac:dyDescent="0.45">
      <c r="A711" s="32">
        <v>43838</v>
      </c>
      <c r="B711" s="26">
        <v>9.9583333333333339</v>
      </c>
    </row>
    <row r="712" spans="1:2" x14ac:dyDescent="0.45">
      <c r="A712" s="32">
        <v>43839</v>
      </c>
      <c r="B712" s="26">
        <v>9.4833333333333325</v>
      </c>
    </row>
    <row r="713" spans="1:2" x14ac:dyDescent="0.45">
      <c r="A713" s="32">
        <v>43840</v>
      </c>
      <c r="B713" s="26">
        <v>6.0166666666666666</v>
      </c>
    </row>
    <row r="714" spans="1:2" x14ac:dyDescent="0.45">
      <c r="A714" s="32">
        <v>43841</v>
      </c>
      <c r="B714" s="26">
        <v>9.8208333333333346</v>
      </c>
    </row>
    <row r="715" spans="1:2" x14ac:dyDescent="0.45">
      <c r="A715" s="32">
        <v>43842</v>
      </c>
      <c r="B715" s="26">
        <v>9.2583333333333329</v>
      </c>
    </row>
    <row r="716" spans="1:2" x14ac:dyDescent="0.45">
      <c r="A716" s="32">
        <v>43843</v>
      </c>
      <c r="B716" s="26">
        <v>8.1250000000000018</v>
      </c>
    </row>
    <row r="717" spans="1:2" x14ac:dyDescent="0.45">
      <c r="A717" s="32">
        <v>43844</v>
      </c>
      <c r="B717" s="26">
        <v>9.5958333333333314</v>
      </c>
    </row>
    <row r="718" spans="1:2" x14ac:dyDescent="0.45">
      <c r="A718" s="32">
        <v>43845</v>
      </c>
      <c r="B718" s="26">
        <v>8</v>
      </c>
    </row>
    <row r="719" spans="1:2" x14ac:dyDescent="0.45">
      <c r="A719" s="32">
        <v>43846</v>
      </c>
      <c r="B719" s="26">
        <v>9.0666666666666647</v>
      </c>
    </row>
    <row r="720" spans="1:2" x14ac:dyDescent="0.45">
      <c r="A720" s="32">
        <v>43847</v>
      </c>
      <c r="B720" s="26">
        <v>7.0458333333333334</v>
      </c>
    </row>
    <row r="721" spans="1:2" x14ac:dyDescent="0.45">
      <c r="A721" s="32">
        <v>43848</v>
      </c>
      <c r="B721" s="26">
        <v>3.8291666666666671</v>
      </c>
    </row>
    <row r="722" spans="1:2" x14ac:dyDescent="0.45">
      <c r="A722" s="32">
        <v>43849</v>
      </c>
      <c r="B722" s="26">
        <v>2.7583333333333333</v>
      </c>
    </row>
    <row r="723" spans="1:2" x14ac:dyDescent="0.45">
      <c r="A723" s="32">
        <v>43850</v>
      </c>
      <c r="B723" s="26">
        <v>2.4916666666666667</v>
      </c>
    </row>
    <row r="724" spans="1:2" x14ac:dyDescent="0.45">
      <c r="A724" s="32">
        <v>43851</v>
      </c>
      <c r="B724" s="26">
        <v>2.8499999999999996</v>
      </c>
    </row>
    <row r="725" spans="1:2" x14ac:dyDescent="0.45">
      <c r="A725" s="32">
        <v>43852</v>
      </c>
      <c r="B725" s="26">
        <v>6.5249999999999995</v>
      </c>
    </row>
    <row r="726" spans="1:2" x14ac:dyDescent="0.45">
      <c r="A726" s="32">
        <v>43853</v>
      </c>
      <c r="B726" s="26">
        <v>6.4750000000000014</v>
      </c>
    </row>
    <row r="727" spans="1:2" x14ac:dyDescent="0.45">
      <c r="A727" s="32">
        <v>43854</v>
      </c>
      <c r="B727" s="26">
        <v>5.7583333333333337</v>
      </c>
    </row>
    <row r="728" spans="1:2" x14ac:dyDescent="0.45">
      <c r="A728" s="32">
        <v>43855</v>
      </c>
      <c r="B728" s="26">
        <v>6.1166666666666663</v>
      </c>
    </row>
    <row r="729" spans="1:2" x14ac:dyDescent="0.45">
      <c r="A729" s="32">
        <v>43856</v>
      </c>
      <c r="B729" s="26">
        <v>7.6250000000000009</v>
      </c>
    </row>
    <row r="730" spans="1:2" x14ac:dyDescent="0.45">
      <c r="A730" s="32">
        <v>43857</v>
      </c>
      <c r="B730" s="26">
        <v>6.6750000000000007</v>
      </c>
    </row>
    <row r="731" spans="1:2" x14ac:dyDescent="0.45">
      <c r="A731" s="32">
        <v>43858</v>
      </c>
      <c r="B731" s="26">
        <v>4.9583333333333339</v>
      </c>
    </row>
    <row r="732" spans="1:2" x14ac:dyDescent="0.45">
      <c r="A732" s="32">
        <v>43859</v>
      </c>
      <c r="B732" s="26">
        <v>6.8291666666666666</v>
      </c>
    </row>
    <row r="733" spans="1:2" x14ac:dyDescent="0.45">
      <c r="A733" s="32">
        <v>43860</v>
      </c>
      <c r="B733" s="26">
        <v>9.5624999999999982</v>
      </c>
    </row>
    <row r="734" spans="1:2" x14ac:dyDescent="0.45">
      <c r="A734" s="32">
        <v>43861</v>
      </c>
      <c r="B734" s="26">
        <v>11.283333333333333</v>
      </c>
    </row>
    <row r="735" spans="1:2" x14ac:dyDescent="0.45">
      <c r="A735" s="32">
        <v>43862</v>
      </c>
      <c r="B735" s="26">
        <v>9.5791666666666675</v>
      </c>
    </row>
    <row r="736" spans="1:2" x14ac:dyDescent="0.45">
      <c r="A736" s="32">
        <v>43863</v>
      </c>
      <c r="B736" s="26">
        <v>9.8916666666666675</v>
      </c>
    </row>
    <row r="737" spans="1:2" x14ac:dyDescent="0.45">
      <c r="A737" s="32">
        <v>43864</v>
      </c>
      <c r="B737" s="26">
        <v>8.5791666666666675</v>
      </c>
    </row>
    <row r="738" spans="1:2" x14ac:dyDescent="0.45">
      <c r="A738" s="32">
        <v>43865</v>
      </c>
      <c r="B738" s="26">
        <v>7.041666666666667</v>
      </c>
    </row>
    <row r="739" spans="1:2" x14ac:dyDescent="0.45">
      <c r="A739" s="32">
        <v>43866</v>
      </c>
      <c r="B739" s="26">
        <v>5.4666666666666659</v>
      </c>
    </row>
    <row r="740" spans="1:2" x14ac:dyDescent="0.45">
      <c r="A740" s="32">
        <v>43867</v>
      </c>
      <c r="B740" s="26">
        <v>4.0916666666666668</v>
      </c>
    </row>
    <row r="741" spans="1:2" x14ac:dyDescent="0.45">
      <c r="A741" s="32">
        <v>43868</v>
      </c>
      <c r="B741" s="26">
        <v>5.6416666666666684</v>
      </c>
    </row>
    <row r="742" spans="1:2" x14ac:dyDescent="0.45">
      <c r="A742" s="32">
        <v>43869</v>
      </c>
      <c r="B742" s="26">
        <v>8.9</v>
      </c>
    </row>
    <row r="743" spans="1:2" x14ac:dyDescent="0.45">
      <c r="A743" s="32">
        <v>43870</v>
      </c>
      <c r="B743" s="26">
        <v>11.612500000000002</v>
      </c>
    </row>
    <row r="744" spans="1:2" x14ac:dyDescent="0.45">
      <c r="A744" s="32">
        <v>43871</v>
      </c>
      <c r="B744" s="26">
        <v>7.1499999999999995</v>
      </c>
    </row>
    <row r="745" spans="1:2" x14ac:dyDescent="0.45">
      <c r="A745" s="32">
        <v>43872</v>
      </c>
      <c r="B745" s="26">
        <v>5.625</v>
      </c>
    </row>
    <row r="746" spans="1:2" x14ac:dyDescent="0.45">
      <c r="A746" s="32">
        <v>43873</v>
      </c>
      <c r="B746" s="26">
        <v>5.8208333333333329</v>
      </c>
    </row>
    <row r="747" spans="1:2" x14ac:dyDescent="0.45">
      <c r="A747" s="32">
        <v>43874</v>
      </c>
      <c r="B747" s="26">
        <v>7.6166666666666663</v>
      </c>
    </row>
    <row r="748" spans="1:2" x14ac:dyDescent="0.45">
      <c r="A748" s="32">
        <v>43875</v>
      </c>
      <c r="B748" s="26">
        <v>8.2458333333333318</v>
      </c>
    </row>
    <row r="749" spans="1:2" x14ac:dyDescent="0.45">
      <c r="A749" s="32">
        <v>43876</v>
      </c>
      <c r="B749" s="26">
        <v>11.666666666666666</v>
      </c>
    </row>
    <row r="750" spans="1:2" x14ac:dyDescent="0.45">
      <c r="A750" s="32">
        <v>43877</v>
      </c>
      <c r="B750" s="26">
        <v>10.045833333333333</v>
      </c>
    </row>
    <row r="751" spans="1:2" x14ac:dyDescent="0.45">
      <c r="A751" s="32">
        <v>43878</v>
      </c>
      <c r="B751" s="26">
        <v>7.3416666666666677</v>
      </c>
    </row>
    <row r="752" spans="1:2" x14ac:dyDescent="0.45">
      <c r="A752" s="32">
        <v>43879</v>
      </c>
      <c r="B752" s="26">
        <v>7.1458333333333313</v>
      </c>
    </row>
    <row r="753" spans="1:2" x14ac:dyDescent="0.45">
      <c r="A753" s="32">
        <v>43880</v>
      </c>
      <c r="B753" s="26">
        <v>7.1374999999999993</v>
      </c>
    </row>
    <row r="754" spans="1:2" x14ac:dyDescent="0.45">
      <c r="A754" s="32">
        <v>43881</v>
      </c>
      <c r="B754" s="26">
        <v>8.1583333333333332</v>
      </c>
    </row>
    <row r="755" spans="1:2" x14ac:dyDescent="0.45">
      <c r="A755" s="32">
        <v>43882</v>
      </c>
      <c r="B755" s="26">
        <v>8.4041666666666668</v>
      </c>
    </row>
    <row r="756" spans="1:2" x14ac:dyDescent="0.45">
      <c r="A756" s="32">
        <v>43883</v>
      </c>
      <c r="B756" s="26">
        <v>10.479166666666668</v>
      </c>
    </row>
    <row r="757" spans="1:2" x14ac:dyDescent="0.45">
      <c r="A757" s="32">
        <v>43884</v>
      </c>
      <c r="B757" s="26">
        <v>10.320833333333335</v>
      </c>
    </row>
    <row r="758" spans="1:2" x14ac:dyDescent="0.45">
      <c r="A758" s="32">
        <v>43885</v>
      </c>
      <c r="B758" s="26">
        <v>9.4083333333333332</v>
      </c>
    </row>
    <row r="759" spans="1:2" x14ac:dyDescent="0.45">
      <c r="A759" s="32">
        <v>43886</v>
      </c>
      <c r="B759" s="26">
        <v>6.0750000000000002</v>
      </c>
    </row>
    <row r="760" spans="1:2" x14ac:dyDescent="0.45">
      <c r="A760" s="32">
        <v>43887</v>
      </c>
      <c r="B760" s="26">
        <v>5.354166666666667</v>
      </c>
    </row>
    <row r="761" spans="1:2" x14ac:dyDescent="0.45">
      <c r="A761" s="32">
        <v>43888</v>
      </c>
      <c r="B761" s="26">
        <v>5.3333333333333321</v>
      </c>
    </row>
    <row r="762" spans="1:2" x14ac:dyDescent="0.45">
      <c r="A762" s="32">
        <v>43889</v>
      </c>
      <c r="B762" s="26">
        <v>7.6999999999999993</v>
      </c>
    </row>
    <row r="763" spans="1:2" x14ac:dyDescent="0.45">
      <c r="A763" s="32">
        <v>43890</v>
      </c>
      <c r="B763" s="26">
        <v>7.8041666666666645</v>
      </c>
    </row>
    <row r="764" spans="1:2" x14ac:dyDescent="0.45">
      <c r="A764" s="32">
        <v>43891</v>
      </c>
      <c r="B764" s="26">
        <v>6.3499999999999988</v>
      </c>
    </row>
    <row r="765" spans="1:2" x14ac:dyDescent="0.45">
      <c r="A765" s="32">
        <v>43892</v>
      </c>
      <c r="B765" s="26">
        <v>5.5166666666666666</v>
      </c>
    </row>
    <row r="766" spans="1:2" x14ac:dyDescent="0.45">
      <c r="A766" s="32">
        <v>43893</v>
      </c>
      <c r="B766" s="26">
        <v>6.1000000000000005</v>
      </c>
    </row>
    <row r="767" spans="1:2" x14ac:dyDescent="0.45">
      <c r="A767" s="32">
        <v>43894</v>
      </c>
      <c r="B767" s="26">
        <v>5.770833333333333</v>
      </c>
    </row>
    <row r="768" spans="1:2" x14ac:dyDescent="0.45">
      <c r="A768" s="32">
        <v>43895</v>
      </c>
      <c r="B768" s="26">
        <v>5.9624999999999995</v>
      </c>
    </row>
    <row r="769" spans="1:2" x14ac:dyDescent="0.45">
      <c r="A769" s="32">
        <v>43896</v>
      </c>
      <c r="B769" s="26">
        <v>5.05</v>
      </c>
    </row>
    <row r="770" spans="1:2" x14ac:dyDescent="0.45">
      <c r="A770" s="32">
        <v>43897</v>
      </c>
      <c r="B770" s="26">
        <v>8.2374999999999989</v>
      </c>
    </row>
    <row r="771" spans="1:2" x14ac:dyDescent="0.45">
      <c r="A771" s="32">
        <v>43898</v>
      </c>
      <c r="B771" s="26">
        <v>9.3249999999999993</v>
      </c>
    </row>
    <row r="772" spans="1:2" x14ac:dyDescent="0.45">
      <c r="A772" s="32">
        <v>43899</v>
      </c>
      <c r="B772" s="26">
        <v>8.4791666666666661</v>
      </c>
    </row>
    <row r="773" spans="1:2" x14ac:dyDescent="0.45">
      <c r="A773" s="32">
        <v>43900</v>
      </c>
      <c r="B773" s="26">
        <v>11.470833333333333</v>
      </c>
    </row>
    <row r="774" spans="1:2" x14ac:dyDescent="0.45">
      <c r="A774" s="32">
        <v>43901</v>
      </c>
      <c r="B774" s="26">
        <v>10.054166666666669</v>
      </c>
    </row>
    <row r="775" spans="1:2" x14ac:dyDescent="0.45">
      <c r="A775" s="32">
        <v>43902</v>
      </c>
      <c r="B775" s="26">
        <v>7.5458333333333316</v>
      </c>
    </row>
    <row r="776" spans="1:2" x14ac:dyDescent="0.45">
      <c r="A776" s="32">
        <v>43903</v>
      </c>
      <c r="B776" s="26">
        <v>7.9249999999999998</v>
      </c>
    </row>
    <row r="777" spans="1:2" x14ac:dyDescent="0.45">
      <c r="A777" s="32">
        <v>43904</v>
      </c>
      <c r="B777" s="26">
        <v>9.2374999999999989</v>
      </c>
    </row>
    <row r="778" spans="1:2" x14ac:dyDescent="0.45">
      <c r="A778" s="32">
        <v>43905</v>
      </c>
      <c r="B778" s="26">
        <v>8.8208333333333329</v>
      </c>
    </row>
    <row r="779" spans="1:2" x14ac:dyDescent="0.45">
      <c r="A779" s="32">
        <v>43906</v>
      </c>
      <c r="B779" s="26">
        <v>6.625</v>
      </c>
    </row>
    <row r="780" spans="1:2" x14ac:dyDescent="0.45">
      <c r="A780" s="32">
        <v>43907</v>
      </c>
      <c r="B780" s="26">
        <v>9.8333333333333304</v>
      </c>
    </row>
    <row r="781" spans="1:2" x14ac:dyDescent="0.45">
      <c r="A781" s="32">
        <v>43908</v>
      </c>
      <c r="B781" s="26">
        <v>10.3125</v>
      </c>
    </row>
    <row r="782" spans="1:2" x14ac:dyDescent="0.45">
      <c r="A782" s="32">
        <v>43909</v>
      </c>
      <c r="B782" s="26">
        <v>6.479166666666667</v>
      </c>
    </row>
    <row r="783" spans="1:2" x14ac:dyDescent="0.45">
      <c r="A783" s="32">
        <v>43910</v>
      </c>
      <c r="B783" s="26">
        <v>7.25</v>
      </c>
    </row>
    <row r="784" spans="1:2" x14ac:dyDescent="0.45">
      <c r="A784" s="32">
        <v>43911</v>
      </c>
      <c r="B784" s="26">
        <v>7.0791666666666666</v>
      </c>
    </row>
    <row r="785" spans="1:2" x14ac:dyDescent="0.45">
      <c r="A785" s="32">
        <v>43912</v>
      </c>
      <c r="B785" s="26">
        <v>6.700000000000002</v>
      </c>
    </row>
    <row r="786" spans="1:2" x14ac:dyDescent="0.45">
      <c r="A786" s="32">
        <v>43913</v>
      </c>
      <c r="B786" s="26">
        <v>6.5541666666666663</v>
      </c>
    </row>
    <row r="787" spans="1:2" x14ac:dyDescent="0.45">
      <c r="A787" s="32">
        <v>43914</v>
      </c>
      <c r="B787" s="26">
        <v>8.2083333333333339</v>
      </c>
    </row>
    <row r="788" spans="1:2" x14ac:dyDescent="0.45">
      <c r="A788" s="32">
        <v>43915</v>
      </c>
      <c r="B788" s="26">
        <v>8.1</v>
      </c>
    </row>
    <row r="789" spans="1:2" x14ac:dyDescent="0.45">
      <c r="A789" s="32">
        <v>43916</v>
      </c>
      <c r="B789" s="26">
        <v>7.0749999999999993</v>
      </c>
    </row>
    <row r="790" spans="1:2" x14ac:dyDescent="0.45">
      <c r="A790" s="32">
        <v>43917</v>
      </c>
      <c r="B790" s="26">
        <v>7.1000000000000005</v>
      </c>
    </row>
    <row r="791" spans="1:2" x14ac:dyDescent="0.45">
      <c r="A791" s="32">
        <v>43918</v>
      </c>
      <c r="B791" s="26">
        <v>7.4083333333333341</v>
      </c>
    </row>
    <row r="792" spans="1:2" x14ac:dyDescent="0.45">
      <c r="A792" s="32">
        <v>43919</v>
      </c>
      <c r="B792" s="26">
        <v>5.6083333333333343</v>
      </c>
    </row>
    <row r="793" spans="1:2" x14ac:dyDescent="0.45">
      <c r="A793" s="32">
        <v>43920</v>
      </c>
      <c r="B793" s="26">
        <v>6</v>
      </c>
    </row>
    <row r="794" spans="1:2" x14ac:dyDescent="0.45">
      <c r="A794" s="32">
        <v>43921</v>
      </c>
      <c r="B794" s="26">
        <v>7.416666666666667</v>
      </c>
    </row>
    <row r="795" spans="1:2" x14ac:dyDescent="0.45">
      <c r="A795" s="32">
        <v>43922</v>
      </c>
      <c r="B795" s="26">
        <v>6.2166666666666659</v>
      </c>
    </row>
    <row r="796" spans="1:2" x14ac:dyDescent="0.45">
      <c r="A796" s="32">
        <v>43923</v>
      </c>
      <c r="B796" s="26">
        <v>8.625</v>
      </c>
    </row>
    <row r="797" spans="1:2" x14ac:dyDescent="0.45">
      <c r="A797" s="32">
        <v>43924</v>
      </c>
      <c r="B797" s="26">
        <v>8.9541666666666675</v>
      </c>
    </row>
    <row r="798" spans="1:2" x14ac:dyDescent="0.45">
      <c r="A798" s="32">
        <v>43925</v>
      </c>
      <c r="B798" s="26">
        <v>9.7791666666666668</v>
      </c>
    </row>
    <row r="799" spans="1:2" x14ac:dyDescent="0.45">
      <c r="A799" s="32">
        <v>43926</v>
      </c>
      <c r="B799" s="26">
        <v>12.508333333333333</v>
      </c>
    </row>
    <row r="800" spans="1:2" x14ac:dyDescent="0.45">
      <c r="A800" s="32">
        <v>43927</v>
      </c>
      <c r="B800" s="26">
        <v>12.058333333333332</v>
      </c>
    </row>
    <row r="801" spans="1:2" x14ac:dyDescent="0.45">
      <c r="A801" s="32">
        <v>43928</v>
      </c>
      <c r="B801" s="26">
        <v>10.725000000000001</v>
      </c>
    </row>
    <row r="802" spans="1:2" x14ac:dyDescent="0.45">
      <c r="A802" s="32">
        <v>43929</v>
      </c>
      <c r="B802" s="26">
        <v>13.929166666666667</v>
      </c>
    </row>
    <row r="803" spans="1:2" x14ac:dyDescent="0.45">
      <c r="A803" s="32">
        <v>43930</v>
      </c>
      <c r="B803" s="26">
        <v>15.125</v>
      </c>
    </row>
    <row r="804" spans="1:2" x14ac:dyDescent="0.45">
      <c r="A804" s="32">
        <v>43931</v>
      </c>
      <c r="B804" s="26">
        <v>15.708333333333334</v>
      </c>
    </row>
    <row r="805" spans="1:2" x14ac:dyDescent="0.45">
      <c r="A805" s="32">
        <v>43932</v>
      </c>
      <c r="B805" s="26">
        <v>15.804166666666662</v>
      </c>
    </row>
    <row r="806" spans="1:2" x14ac:dyDescent="0.45">
      <c r="A806" s="32">
        <v>43933</v>
      </c>
      <c r="B806" s="26">
        <v>14.987499999999999</v>
      </c>
    </row>
    <row r="807" spans="1:2" x14ac:dyDescent="0.45">
      <c r="A807" s="32">
        <v>43934</v>
      </c>
      <c r="B807" s="26">
        <v>10.820833333333333</v>
      </c>
    </row>
    <row r="808" spans="1:2" x14ac:dyDescent="0.45">
      <c r="A808" s="32">
        <v>43935</v>
      </c>
      <c r="B808" s="26">
        <v>7.4666666666666659</v>
      </c>
    </row>
    <row r="809" spans="1:2" x14ac:dyDescent="0.45">
      <c r="A809" s="32">
        <v>43936</v>
      </c>
      <c r="B809" s="26">
        <v>9.6416666666666675</v>
      </c>
    </row>
    <row r="810" spans="1:2" x14ac:dyDescent="0.45">
      <c r="A810" s="32">
        <v>43937</v>
      </c>
      <c r="B810" s="26">
        <v>12.295833333333336</v>
      </c>
    </row>
    <row r="811" spans="1:2" x14ac:dyDescent="0.45">
      <c r="A811" s="32">
        <v>43938</v>
      </c>
      <c r="B811" s="26">
        <v>11.883333333333331</v>
      </c>
    </row>
    <row r="812" spans="1:2" x14ac:dyDescent="0.45">
      <c r="A812" s="32">
        <v>43939</v>
      </c>
      <c r="B812" s="26">
        <v>10.254166666666668</v>
      </c>
    </row>
    <row r="813" spans="1:2" x14ac:dyDescent="0.45">
      <c r="A813" s="32">
        <v>43940</v>
      </c>
      <c r="B813" s="26">
        <v>12.141666666666666</v>
      </c>
    </row>
    <row r="814" spans="1:2" x14ac:dyDescent="0.45">
      <c r="A814" s="32">
        <v>43941</v>
      </c>
      <c r="B814" s="26">
        <v>12.241666666666665</v>
      </c>
    </row>
    <row r="815" spans="1:2" x14ac:dyDescent="0.45">
      <c r="A815" s="32">
        <v>43942</v>
      </c>
      <c r="B815" s="26">
        <v>13.333333333333336</v>
      </c>
    </row>
    <row r="816" spans="1:2" x14ac:dyDescent="0.45">
      <c r="A816" s="32">
        <v>43943</v>
      </c>
      <c r="B816" s="26">
        <v>14.112499999999999</v>
      </c>
    </row>
    <row r="817" spans="1:2" x14ac:dyDescent="0.45">
      <c r="A817" s="32">
        <v>43944</v>
      </c>
      <c r="B817" s="26">
        <v>14.333333333333334</v>
      </c>
    </row>
    <row r="818" spans="1:2" x14ac:dyDescent="0.45">
      <c r="A818" s="32">
        <v>43945</v>
      </c>
      <c r="B818" s="26">
        <v>14.583333333333329</v>
      </c>
    </row>
    <row r="819" spans="1:2" x14ac:dyDescent="0.45">
      <c r="A819" s="32">
        <v>43946</v>
      </c>
      <c r="B819" s="26">
        <v>14.304166666666667</v>
      </c>
    </row>
    <row r="820" spans="1:2" x14ac:dyDescent="0.45">
      <c r="A820" s="32">
        <v>43947</v>
      </c>
      <c r="B820" s="26">
        <v>13.591666666666663</v>
      </c>
    </row>
    <row r="821" spans="1:2" x14ac:dyDescent="0.45">
      <c r="A821" s="32">
        <v>43948</v>
      </c>
      <c r="B821" s="26">
        <v>12.549999999999999</v>
      </c>
    </row>
    <row r="822" spans="1:2" x14ac:dyDescent="0.45">
      <c r="A822" s="32">
        <v>43949</v>
      </c>
      <c r="B822" s="26">
        <v>9.8999999999999986</v>
      </c>
    </row>
    <row r="823" spans="1:2" x14ac:dyDescent="0.45">
      <c r="A823" s="32">
        <v>43950</v>
      </c>
      <c r="B823" s="26">
        <v>10.174999999999999</v>
      </c>
    </row>
    <row r="824" spans="1:2" x14ac:dyDescent="0.45">
      <c r="A824" s="32">
        <v>43951</v>
      </c>
      <c r="B824" s="26">
        <v>10.170833333333333</v>
      </c>
    </row>
    <row r="825" spans="1:2" x14ac:dyDescent="0.45">
      <c r="A825" s="32">
        <v>43952</v>
      </c>
      <c r="B825" s="26">
        <v>11.266666666666666</v>
      </c>
    </row>
    <row r="826" spans="1:2" x14ac:dyDescent="0.45">
      <c r="A826" s="32">
        <v>43953</v>
      </c>
      <c r="B826" s="26">
        <v>11.066666666666668</v>
      </c>
    </row>
    <row r="827" spans="1:2" x14ac:dyDescent="0.45">
      <c r="A827" s="32">
        <v>43954</v>
      </c>
      <c r="B827" s="26">
        <v>11.320833333333333</v>
      </c>
    </row>
    <row r="828" spans="1:2" x14ac:dyDescent="0.45">
      <c r="A828" s="32">
        <v>43955</v>
      </c>
      <c r="B828" s="26">
        <v>13.387500000000003</v>
      </c>
    </row>
    <row r="829" spans="1:2" x14ac:dyDescent="0.45">
      <c r="A829" s="32">
        <v>43956</v>
      </c>
      <c r="B829" s="26">
        <v>11.774999999999999</v>
      </c>
    </row>
    <row r="830" spans="1:2" x14ac:dyDescent="0.45">
      <c r="A830" s="32">
        <v>43957</v>
      </c>
      <c r="B830" s="26">
        <v>12.02083333333333</v>
      </c>
    </row>
    <row r="831" spans="1:2" x14ac:dyDescent="0.45">
      <c r="A831" s="32">
        <v>43958</v>
      </c>
      <c r="B831" s="26">
        <v>14.037499999999996</v>
      </c>
    </row>
    <row r="832" spans="1:2" x14ac:dyDescent="0.45">
      <c r="A832" s="32">
        <v>43959</v>
      </c>
      <c r="B832" s="26">
        <v>16.154166666666665</v>
      </c>
    </row>
    <row r="833" spans="1:2" x14ac:dyDescent="0.45">
      <c r="A833" s="32">
        <v>43960</v>
      </c>
      <c r="B833" s="26">
        <v>17.608333333333334</v>
      </c>
    </row>
    <row r="834" spans="1:2" x14ac:dyDescent="0.45">
      <c r="A834" s="32">
        <v>43961</v>
      </c>
      <c r="B834" s="26">
        <v>13.554166666666667</v>
      </c>
    </row>
    <row r="835" spans="1:2" x14ac:dyDescent="0.45">
      <c r="A835" s="32">
        <v>43962</v>
      </c>
      <c r="B835" s="26">
        <v>9.2541666666666647</v>
      </c>
    </row>
    <row r="836" spans="1:2" x14ac:dyDescent="0.45">
      <c r="A836" s="32">
        <v>43963</v>
      </c>
      <c r="B836" s="26">
        <v>8.8958333333333339</v>
      </c>
    </row>
    <row r="837" spans="1:2" x14ac:dyDescent="0.45">
      <c r="A837" s="32">
        <v>43964</v>
      </c>
      <c r="B837" s="26">
        <v>9.2249999999999996</v>
      </c>
    </row>
    <row r="838" spans="1:2" x14ac:dyDescent="0.45">
      <c r="A838" s="32">
        <v>43965</v>
      </c>
      <c r="B838" s="26">
        <v>9.2249999999999996</v>
      </c>
    </row>
    <row r="839" spans="1:2" x14ac:dyDescent="0.45">
      <c r="A839" s="32">
        <v>43966</v>
      </c>
      <c r="B839" s="26">
        <v>10.941666666666668</v>
      </c>
    </row>
    <row r="840" spans="1:2" x14ac:dyDescent="0.45">
      <c r="A840" s="32">
        <v>43967</v>
      </c>
      <c r="B840" s="26">
        <v>11.783333333333331</v>
      </c>
    </row>
    <row r="841" spans="1:2" x14ac:dyDescent="0.45">
      <c r="A841" s="32">
        <v>43968</v>
      </c>
      <c r="B841" s="26">
        <v>12.287499999999996</v>
      </c>
    </row>
    <row r="842" spans="1:2" x14ac:dyDescent="0.45">
      <c r="A842" s="32">
        <v>43969</v>
      </c>
      <c r="B842" s="26">
        <v>13.541666666666666</v>
      </c>
    </row>
    <row r="843" spans="1:2" x14ac:dyDescent="0.45">
      <c r="A843" s="32">
        <v>43970</v>
      </c>
      <c r="B843" s="26">
        <v>15.262500000000005</v>
      </c>
    </row>
    <row r="844" spans="1:2" x14ac:dyDescent="0.45">
      <c r="A844" s="32">
        <v>43971</v>
      </c>
      <c r="B844" s="26">
        <v>16.587499999999999</v>
      </c>
    </row>
    <row r="845" spans="1:2" x14ac:dyDescent="0.45">
      <c r="A845" s="32">
        <v>43972</v>
      </c>
      <c r="B845" s="26">
        <v>17.120833333333334</v>
      </c>
    </row>
    <row r="846" spans="1:2" x14ac:dyDescent="0.45">
      <c r="A846" s="32">
        <v>43973</v>
      </c>
      <c r="B846" s="26">
        <v>15.883333333333333</v>
      </c>
    </row>
    <row r="847" spans="1:2" x14ac:dyDescent="0.45">
      <c r="A847" s="32">
        <v>43974</v>
      </c>
      <c r="B847" s="26">
        <v>13.629166666666668</v>
      </c>
    </row>
    <row r="848" spans="1:2" x14ac:dyDescent="0.45">
      <c r="A848" s="32">
        <v>43975</v>
      </c>
      <c r="B848" s="26">
        <v>14.641666666666666</v>
      </c>
    </row>
    <row r="849" spans="1:2" x14ac:dyDescent="0.45">
      <c r="A849" s="32">
        <v>43976</v>
      </c>
      <c r="B849" s="26">
        <v>15.029166666666663</v>
      </c>
    </row>
    <row r="850" spans="1:2" x14ac:dyDescent="0.45">
      <c r="A850" s="32">
        <v>43977</v>
      </c>
      <c r="B850" s="26">
        <v>15.983333333333327</v>
      </c>
    </row>
    <row r="851" spans="1:2" x14ac:dyDescent="0.45">
      <c r="A851" s="32">
        <v>43978</v>
      </c>
      <c r="B851" s="26">
        <v>18.3125</v>
      </c>
    </row>
    <row r="852" spans="1:2" x14ac:dyDescent="0.45">
      <c r="A852" s="32">
        <v>43979</v>
      </c>
      <c r="B852" s="26">
        <v>18.141666666666666</v>
      </c>
    </row>
    <row r="853" spans="1:2" x14ac:dyDescent="0.45">
      <c r="A853" s="32">
        <v>43980</v>
      </c>
      <c r="B853" s="26">
        <v>17.908333333333331</v>
      </c>
    </row>
    <row r="854" spans="1:2" x14ac:dyDescent="0.45">
      <c r="A854" s="32">
        <v>43981</v>
      </c>
      <c r="B854" s="26">
        <v>17.845833333333331</v>
      </c>
    </row>
    <row r="855" spans="1:2" x14ac:dyDescent="0.45">
      <c r="A855" s="32">
        <v>43982</v>
      </c>
      <c r="B855" s="26">
        <v>19.016666666666669</v>
      </c>
    </row>
    <row r="856" spans="1:2" x14ac:dyDescent="0.45">
      <c r="A856" s="32">
        <v>43983</v>
      </c>
      <c r="B856" s="26">
        <v>18.712500000000002</v>
      </c>
    </row>
    <row r="857" spans="1:2" x14ac:dyDescent="0.45">
      <c r="A857" s="32">
        <v>43984</v>
      </c>
      <c r="B857" s="26">
        <v>18.99583333333333</v>
      </c>
    </row>
    <row r="858" spans="1:2" x14ac:dyDescent="0.45">
      <c r="A858" s="32">
        <v>43985</v>
      </c>
      <c r="B858" s="26">
        <v>15.450000000000003</v>
      </c>
    </row>
    <row r="859" spans="1:2" x14ac:dyDescent="0.45">
      <c r="A859" s="32">
        <v>43986</v>
      </c>
      <c r="B859" s="26">
        <v>13.704166666666666</v>
      </c>
    </row>
    <row r="860" spans="1:2" x14ac:dyDescent="0.45">
      <c r="A860" s="32">
        <v>43987</v>
      </c>
      <c r="B860" s="26">
        <v>13.616666666666667</v>
      </c>
    </row>
    <row r="861" spans="1:2" x14ac:dyDescent="0.45">
      <c r="A861" s="32">
        <v>43988</v>
      </c>
      <c r="B861" s="26">
        <v>11.933333333333335</v>
      </c>
    </row>
    <row r="862" spans="1:2" x14ac:dyDescent="0.45">
      <c r="A862" s="32">
        <v>43989</v>
      </c>
      <c r="B862" s="26">
        <v>13.879166666666665</v>
      </c>
    </row>
    <row r="863" spans="1:2" x14ac:dyDescent="0.45">
      <c r="A863" s="32">
        <v>43990</v>
      </c>
      <c r="B863" s="26">
        <v>14.212499999999999</v>
      </c>
    </row>
    <row r="864" spans="1:2" x14ac:dyDescent="0.45">
      <c r="A864" s="32">
        <v>43991</v>
      </c>
      <c r="B864" s="26">
        <v>14.437499999999995</v>
      </c>
    </row>
    <row r="865" spans="1:2" x14ac:dyDescent="0.45">
      <c r="A865" s="32">
        <v>43992</v>
      </c>
      <c r="B865" s="26">
        <v>13.65833333333333</v>
      </c>
    </row>
    <row r="866" spans="1:2" x14ac:dyDescent="0.45">
      <c r="A866" s="32">
        <v>43993</v>
      </c>
      <c r="B866" s="26">
        <v>14.799999999999997</v>
      </c>
    </row>
    <row r="867" spans="1:2" x14ac:dyDescent="0.45">
      <c r="A867" s="32">
        <v>43994</v>
      </c>
      <c r="B867" s="26">
        <v>16.333333333333332</v>
      </c>
    </row>
    <row r="868" spans="1:2" x14ac:dyDescent="0.45">
      <c r="A868" s="32">
        <v>43995</v>
      </c>
      <c r="B868" s="26">
        <v>16.770833333333332</v>
      </c>
    </row>
    <row r="869" spans="1:2" x14ac:dyDescent="0.45">
      <c r="A869" s="32">
        <v>43996</v>
      </c>
      <c r="B869" s="26">
        <v>16.037499999999998</v>
      </c>
    </row>
    <row r="870" spans="1:2" x14ac:dyDescent="0.45">
      <c r="A870" s="32">
        <v>43997</v>
      </c>
      <c r="B870" s="26">
        <v>16.270833333333332</v>
      </c>
    </row>
    <row r="871" spans="1:2" x14ac:dyDescent="0.45">
      <c r="A871" s="32">
        <v>43998</v>
      </c>
      <c r="B871" s="26">
        <v>16.279166666666665</v>
      </c>
    </row>
    <row r="872" spans="1:2" x14ac:dyDescent="0.45">
      <c r="A872" s="32">
        <v>43999</v>
      </c>
      <c r="B872" s="26">
        <v>16.087499999999999</v>
      </c>
    </row>
    <row r="873" spans="1:2" x14ac:dyDescent="0.45">
      <c r="A873" s="32">
        <v>44000</v>
      </c>
      <c r="B873" s="26">
        <v>15</v>
      </c>
    </row>
    <row r="874" spans="1:2" x14ac:dyDescent="0.45">
      <c r="A874" s="32">
        <v>44001</v>
      </c>
      <c r="B874" s="26">
        <v>14.879166666666668</v>
      </c>
    </row>
    <row r="875" spans="1:2" x14ac:dyDescent="0.45">
      <c r="A875" s="32">
        <v>44002</v>
      </c>
      <c r="B875" s="26">
        <v>16.208333333333329</v>
      </c>
    </row>
    <row r="876" spans="1:2" x14ac:dyDescent="0.45">
      <c r="A876" s="32">
        <v>44003</v>
      </c>
      <c r="B876" s="26">
        <v>16.029166666666665</v>
      </c>
    </row>
    <row r="877" spans="1:2" x14ac:dyDescent="0.45">
      <c r="A877" s="32">
        <v>44004</v>
      </c>
      <c r="B877" s="26">
        <v>16.037499999999998</v>
      </c>
    </row>
    <row r="878" spans="1:2" x14ac:dyDescent="0.45">
      <c r="A878" s="32">
        <v>44005</v>
      </c>
      <c r="B878" s="26">
        <v>18.883333333333336</v>
      </c>
    </row>
    <row r="879" spans="1:2" x14ac:dyDescent="0.45">
      <c r="A879" s="32">
        <v>44006</v>
      </c>
      <c r="B879" s="26">
        <v>21.704166666666666</v>
      </c>
    </row>
    <row r="880" spans="1:2" x14ac:dyDescent="0.45">
      <c r="A880" s="32">
        <v>44007</v>
      </c>
      <c r="B880" s="26">
        <v>23.404166666666665</v>
      </c>
    </row>
    <row r="881" spans="1:2" x14ac:dyDescent="0.45">
      <c r="A881" s="32">
        <v>44008</v>
      </c>
      <c r="B881" s="26">
        <v>19.720833333333335</v>
      </c>
    </row>
    <row r="882" spans="1:2" x14ac:dyDescent="0.45">
      <c r="A882" s="32">
        <v>44009</v>
      </c>
      <c r="B882" s="26">
        <v>16.75</v>
      </c>
    </row>
    <row r="883" spans="1:2" x14ac:dyDescent="0.45">
      <c r="A883" s="32">
        <v>44010</v>
      </c>
      <c r="B883" s="26">
        <v>15.22916666666667</v>
      </c>
    </row>
    <row r="884" spans="1:2" x14ac:dyDescent="0.45">
      <c r="A884" s="32">
        <v>44011</v>
      </c>
      <c r="B884" s="26">
        <v>14.983333333333334</v>
      </c>
    </row>
    <row r="885" spans="1:2" x14ac:dyDescent="0.45">
      <c r="A885" s="32">
        <v>44012</v>
      </c>
      <c r="B885" s="26">
        <v>15.591666666666667</v>
      </c>
    </row>
    <row r="886" spans="1:2" x14ac:dyDescent="0.45">
      <c r="A886" s="32">
        <v>44013</v>
      </c>
      <c r="B886" s="26">
        <v>16.204166666666669</v>
      </c>
    </row>
    <row r="887" spans="1:2" x14ac:dyDescent="0.45">
      <c r="A887" s="32">
        <v>44014</v>
      </c>
      <c r="B887" s="26">
        <v>15.808333333333332</v>
      </c>
    </row>
    <row r="888" spans="1:2" x14ac:dyDescent="0.45">
      <c r="A888" s="32">
        <v>44015</v>
      </c>
      <c r="B888" s="26">
        <v>15.445833333333335</v>
      </c>
    </row>
    <row r="889" spans="1:2" x14ac:dyDescent="0.45">
      <c r="A889" s="32">
        <v>44016</v>
      </c>
      <c r="B889" s="26">
        <v>17.395833333333329</v>
      </c>
    </row>
    <row r="890" spans="1:2" x14ac:dyDescent="0.45">
      <c r="A890" s="32">
        <v>44017</v>
      </c>
      <c r="B890" s="26">
        <v>17.091666666666665</v>
      </c>
    </row>
    <row r="891" spans="1:2" x14ac:dyDescent="0.45">
      <c r="A891" s="32">
        <v>44018</v>
      </c>
      <c r="B891" s="26">
        <v>15.504166666666668</v>
      </c>
    </row>
    <row r="892" spans="1:2" x14ac:dyDescent="0.45">
      <c r="A892" s="32">
        <v>44019</v>
      </c>
      <c r="B892" s="26">
        <v>14.800000000000004</v>
      </c>
    </row>
    <row r="893" spans="1:2" x14ac:dyDescent="0.45">
      <c r="A893" s="32">
        <v>44020</v>
      </c>
      <c r="B893" s="26">
        <v>16.250000000000004</v>
      </c>
    </row>
    <row r="894" spans="1:2" x14ac:dyDescent="0.45">
      <c r="A894" s="32">
        <v>44021</v>
      </c>
      <c r="B894" s="26">
        <v>16.633333333333336</v>
      </c>
    </row>
    <row r="895" spans="1:2" x14ac:dyDescent="0.45">
      <c r="A895" s="32">
        <v>44022</v>
      </c>
      <c r="B895" s="26">
        <v>15.520833333333334</v>
      </c>
    </row>
    <row r="896" spans="1:2" x14ac:dyDescent="0.45">
      <c r="A896" s="32">
        <v>44023</v>
      </c>
      <c r="B896" s="26">
        <v>15.158333333333337</v>
      </c>
    </row>
    <row r="897" spans="1:2" x14ac:dyDescent="0.45">
      <c r="A897" s="32">
        <v>44024</v>
      </c>
      <c r="B897" s="26">
        <v>15.6875</v>
      </c>
    </row>
    <row r="898" spans="1:2" x14ac:dyDescent="0.45">
      <c r="A898" s="32">
        <v>44025</v>
      </c>
      <c r="B898" s="26">
        <v>15.870833333333332</v>
      </c>
    </row>
    <row r="899" spans="1:2" x14ac:dyDescent="0.45">
      <c r="A899" s="32">
        <v>44026</v>
      </c>
      <c r="B899" s="26">
        <v>16.416666666666668</v>
      </c>
    </row>
    <row r="900" spans="1:2" x14ac:dyDescent="0.45">
      <c r="A900" s="32">
        <v>44027</v>
      </c>
      <c r="B900" s="26">
        <v>15.829166666666666</v>
      </c>
    </row>
    <row r="901" spans="1:2" x14ac:dyDescent="0.45">
      <c r="A901" s="32">
        <v>44028</v>
      </c>
      <c r="B901" s="26">
        <v>18.133333333333333</v>
      </c>
    </row>
    <row r="902" spans="1:2" x14ac:dyDescent="0.45">
      <c r="A902" s="32">
        <v>44029</v>
      </c>
      <c r="B902" s="26">
        <v>17.870833333333334</v>
      </c>
    </row>
    <row r="903" spans="1:2" x14ac:dyDescent="0.45">
      <c r="A903" s="32">
        <v>44030</v>
      </c>
      <c r="B903" s="26">
        <v>17.275000000000002</v>
      </c>
    </row>
    <row r="904" spans="1:2" x14ac:dyDescent="0.45">
      <c r="A904" s="32">
        <v>44031</v>
      </c>
      <c r="B904" s="26">
        <v>17.233333333333334</v>
      </c>
    </row>
    <row r="905" spans="1:2" x14ac:dyDescent="0.45">
      <c r="A905" s="32">
        <v>44032</v>
      </c>
      <c r="B905" s="26">
        <v>15.62083333333333</v>
      </c>
    </row>
    <row r="906" spans="1:2" x14ac:dyDescent="0.45">
      <c r="A906" s="32">
        <v>44033</v>
      </c>
      <c r="B906" s="26">
        <v>15.800000000000002</v>
      </c>
    </row>
    <row r="907" spans="1:2" x14ac:dyDescent="0.45">
      <c r="A907" s="32">
        <v>44034</v>
      </c>
      <c r="B907" s="26">
        <v>16.574999999999999</v>
      </c>
    </row>
    <row r="908" spans="1:2" x14ac:dyDescent="0.45">
      <c r="A908" s="32">
        <v>44035</v>
      </c>
      <c r="B908" s="26">
        <v>16.520833333333332</v>
      </c>
    </row>
    <row r="909" spans="1:2" x14ac:dyDescent="0.45">
      <c r="A909" s="32">
        <v>44036</v>
      </c>
      <c r="B909" s="26">
        <v>18.308333333333334</v>
      </c>
    </row>
    <row r="910" spans="1:2" x14ac:dyDescent="0.45">
      <c r="A910" s="32">
        <v>44037</v>
      </c>
      <c r="B910" s="26">
        <v>17.941666666666666</v>
      </c>
    </row>
    <row r="911" spans="1:2" x14ac:dyDescent="0.45">
      <c r="A911" s="32">
        <v>44038</v>
      </c>
      <c r="B911" s="26">
        <v>17.05</v>
      </c>
    </row>
    <row r="912" spans="1:2" x14ac:dyDescent="0.45">
      <c r="A912" s="32">
        <v>44039</v>
      </c>
      <c r="B912" s="26">
        <v>17.445833333333333</v>
      </c>
    </row>
    <row r="913" spans="1:2" x14ac:dyDescent="0.45">
      <c r="A913" s="32">
        <v>44040</v>
      </c>
      <c r="B913" s="26">
        <v>16</v>
      </c>
    </row>
    <row r="914" spans="1:2" x14ac:dyDescent="0.45">
      <c r="A914" s="32">
        <v>44041</v>
      </c>
      <c r="B914" s="26">
        <v>15.683333333333337</v>
      </c>
    </row>
    <row r="915" spans="1:2" x14ac:dyDescent="0.45">
      <c r="A915" s="32">
        <v>44042</v>
      </c>
      <c r="B915" s="26">
        <v>19.095833333333335</v>
      </c>
    </row>
    <row r="916" spans="1:2" x14ac:dyDescent="0.45">
      <c r="A916" s="32">
        <v>44043</v>
      </c>
      <c r="B916" s="26">
        <v>21.275000000000002</v>
      </c>
    </row>
    <row r="917" spans="1:2" x14ac:dyDescent="0.45">
      <c r="A917" s="32">
        <v>44044</v>
      </c>
      <c r="B917" s="26">
        <v>18.450000000000003</v>
      </c>
    </row>
    <row r="918" spans="1:2" x14ac:dyDescent="0.45">
      <c r="A918" s="32">
        <v>44045</v>
      </c>
      <c r="B918" s="26">
        <v>16.529166666666665</v>
      </c>
    </row>
    <row r="919" spans="1:2" x14ac:dyDescent="0.45">
      <c r="A919" s="32">
        <v>44046</v>
      </c>
      <c r="B919" s="26">
        <v>16.074999999999996</v>
      </c>
    </row>
    <row r="920" spans="1:2" x14ac:dyDescent="0.45">
      <c r="A920" s="32">
        <v>44047</v>
      </c>
      <c r="B920" s="26">
        <v>15.9</v>
      </c>
    </row>
    <row r="921" spans="1:2" x14ac:dyDescent="0.45">
      <c r="A921" s="32">
        <v>44048</v>
      </c>
      <c r="B921" s="26">
        <v>19.137499999999999</v>
      </c>
    </row>
    <row r="922" spans="1:2" x14ac:dyDescent="0.45">
      <c r="A922" s="32">
        <v>44049</v>
      </c>
      <c r="B922" s="26">
        <v>19.75</v>
      </c>
    </row>
    <row r="923" spans="1:2" x14ac:dyDescent="0.45">
      <c r="A923" s="32">
        <v>44050</v>
      </c>
      <c r="B923" s="26">
        <v>21.408333333333335</v>
      </c>
    </row>
    <row r="924" spans="1:2" x14ac:dyDescent="0.45">
      <c r="A924" s="32">
        <v>44051</v>
      </c>
      <c r="B924" s="26">
        <v>22.741666666666671</v>
      </c>
    </row>
    <row r="925" spans="1:2" x14ac:dyDescent="0.45">
      <c r="A925" s="32">
        <v>44052</v>
      </c>
      <c r="B925" s="26">
        <v>22.866666666666671</v>
      </c>
    </row>
    <row r="926" spans="1:2" x14ac:dyDescent="0.45">
      <c r="A926" s="32">
        <v>44053</v>
      </c>
      <c r="B926" s="26">
        <v>22.787500000000005</v>
      </c>
    </row>
    <row r="927" spans="1:2" x14ac:dyDescent="0.45">
      <c r="A927" s="32">
        <v>44054</v>
      </c>
      <c r="B927" s="26">
        <v>23.274999999999995</v>
      </c>
    </row>
    <row r="928" spans="1:2" x14ac:dyDescent="0.45">
      <c r="A928" s="32">
        <v>44055</v>
      </c>
      <c r="B928" s="26">
        <v>23.791666666666661</v>
      </c>
    </row>
    <row r="929" spans="1:2" x14ac:dyDescent="0.45">
      <c r="A929" s="32">
        <v>44056</v>
      </c>
      <c r="B929" s="26">
        <v>22.375</v>
      </c>
    </row>
    <row r="930" spans="1:2" x14ac:dyDescent="0.45">
      <c r="A930" s="32">
        <v>44057</v>
      </c>
      <c r="B930" s="26">
        <v>20.204166666666669</v>
      </c>
    </row>
    <row r="931" spans="1:2" x14ac:dyDescent="0.45">
      <c r="A931" s="32">
        <v>44058</v>
      </c>
      <c r="B931" s="26">
        <v>19.004166666666666</v>
      </c>
    </row>
    <row r="932" spans="1:2" x14ac:dyDescent="0.45">
      <c r="A932" s="32">
        <v>44059</v>
      </c>
      <c r="B932" s="26">
        <v>19.020833333333336</v>
      </c>
    </row>
    <row r="933" spans="1:2" x14ac:dyDescent="0.45">
      <c r="A933" s="32">
        <v>44060</v>
      </c>
      <c r="B933" s="26">
        <v>17.791666666666671</v>
      </c>
    </row>
    <row r="934" spans="1:2" x14ac:dyDescent="0.45">
      <c r="A934" s="32">
        <v>44061</v>
      </c>
      <c r="B934" s="26">
        <v>18.400000000000002</v>
      </c>
    </row>
    <row r="935" spans="1:2" x14ac:dyDescent="0.45">
      <c r="A935" s="32">
        <v>44062</v>
      </c>
      <c r="B935" s="26">
        <v>18.716666666666665</v>
      </c>
    </row>
    <row r="936" spans="1:2" x14ac:dyDescent="0.45">
      <c r="A936" s="32">
        <v>44063</v>
      </c>
      <c r="B936" s="26">
        <v>19.112499999999997</v>
      </c>
    </row>
    <row r="937" spans="1:2" x14ac:dyDescent="0.45">
      <c r="A937" s="32">
        <v>44064</v>
      </c>
      <c r="B937" s="26">
        <v>18.670833333333334</v>
      </c>
    </row>
    <row r="938" spans="1:2" x14ac:dyDescent="0.45">
      <c r="A938" s="32">
        <v>44065</v>
      </c>
      <c r="B938" s="26">
        <v>17.304166666666664</v>
      </c>
    </row>
    <row r="939" spans="1:2" x14ac:dyDescent="0.45">
      <c r="A939" s="32">
        <v>44066</v>
      </c>
      <c r="B939" s="26">
        <v>16.849999999999998</v>
      </c>
    </row>
    <row r="940" spans="1:2" x14ac:dyDescent="0.45">
      <c r="A940" s="32">
        <v>44067</v>
      </c>
      <c r="B940" s="26">
        <v>16.654166666666665</v>
      </c>
    </row>
    <row r="941" spans="1:2" x14ac:dyDescent="0.45">
      <c r="A941" s="32">
        <v>44068</v>
      </c>
      <c r="B941" s="26">
        <v>17.829166666666666</v>
      </c>
    </row>
    <row r="942" spans="1:2" x14ac:dyDescent="0.45">
      <c r="A942" s="32">
        <v>44069</v>
      </c>
      <c r="B942" s="26">
        <v>17.079166666666669</v>
      </c>
    </row>
    <row r="943" spans="1:2" x14ac:dyDescent="0.45">
      <c r="A943" s="32">
        <v>44070</v>
      </c>
      <c r="B943" s="26">
        <v>15.170833333333333</v>
      </c>
    </row>
    <row r="944" spans="1:2" x14ac:dyDescent="0.45">
      <c r="A944" s="32">
        <v>44071</v>
      </c>
      <c r="B944" s="26">
        <v>14.595833333333333</v>
      </c>
    </row>
    <row r="945" spans="1:2" x14ac:dyDescent="0.45">
      <c r="A945" s="32">
        <v>44072</v>
      </c>
      <c r="B945" s="26">
        <v>14.458333333333334</v>
      </c>
    </row>
    <row r="946" spans="1:2" x14ac:dyDescent="0.45">
      <c r="A946" s="32">
        <v>44073</v>
      </c>
      <c r="B946" s="26">
        <v>13.862500000000004</v>
      </c>
    </row>
    <row r="947" spans="1:2" x14ac:dyDescent="0.45">
      <c r="A947" s="32">
        <v>44074</v>
      </c>
      <c r="B947" s="26">
        <v>13.512500000000001</v>
      </c>
    </row>
    <row r="948" spans="1:2" x14ac:dyDescent="0.45">
      <c r="A948" s="32">
        <v>44075</v>
      </c>
      <c r="B948" s="26">
        <v>14.566666666666668</v>
      </c>
    </row>
    <row r="949" spans="1:2" x14ac:dyDescent="0.45">
      <c r="A949" s="32">
        <v>44076</v>
      </c>
      <c r="B949" s="26">
        <v>14.991666666666667</v>
      </c>
    </row>
    <row r="950" spans="1:2" x14ac:dyDescent="0.45">
      <c r="A950" s="32">
        <v>44077</v>
      </c>
      <c r="B950" s="26">
        <v>17.370833333333334</v>
      </c>
    </row>
    <row r="951" spans="1:2" x14ac:dyDescent="0.45">
      <c r="A951" s="32">
        <v>44078</v>
      </c>
      <c r="B951" s="26">
        <v>14.829166666666666</v>
      </c>
    </row>
    <row r="952" spans="1:2" x14ac:dyDescent="0.45">
      <c r="A952" s="32">
        <v>44079</v>
      </c>
      <c r="B952" s="26">
        <v>14.070833333333335</v>
      </c>
    </row>
    <row r="953" spans="1:2" x14ac:dyDescent="0.45">
      <c r="A953" s="32">
        <v>44080</v>
      </c>
      <c r="B953" s="26">
        <v>14.62916666666667</v>
      </c>
    </row>
    <row r="954" spans="1:2" x14ac:dyDescent="0.45">
      <c r="A954" s="32">
        <v>44081</v>
      </c>
      <c r="B954" s="26">
        <v>14.712499999999997</v>
      </c>
    </row>
    <row r="955" spans="1:2" x14ac:dyDescent="0.45">
      <c r="A955" s="32">
        <v>44082</v>
      </c>
      <c r="B955" s="26">
        <v>18.075000000000003</v>
      </c>
    </row>
    <row r="956" spans="1:2" x14ac:dyDescent="0.45">
      <c r="A956" s="32">
        <v>44083</v>
      </c>
      <c r="B956" s="26">
        <v>17.662500000000001</v>
      </c>
    </row>
    <row r="957" spans="1:2" x14ac:dyDescent="0.45">
      <c r="A957" s="32">
        <v>44084</v>
      </c>
      <c r="B957" s="26">
        <v>13.795833333333334</v>
      </c>
    </row>
    <row r="958" spans="1:2" x14ac:dyDescent="0.45">
      <c r="A958" s="32">
        <v>44085</v>
      </c>
      <c r="B958" s="26">
        <v>14.233333333333333</v>
      </c>
    </row>
    <row r="959" spans="1:2" x14ac:dyDescent="0.45">
      <c r="A959" s="32">
        <v>44086</v>
      </c>
      <c r="B959" s="26">
        <v>15.608333333333333</v>
      </c>
    </row>
    <row r="960" spans="1:2" x14ac:dyDescent="0.45">
      <c r="A960" s="32">
        <v>44087</v>
      </c>
      <c r="B960" s="26">
        <v>16.995833333333334</v>
      </c>
    </row>
    <row r="961" spans="1:2" x14ac:dyDescent="0.45">
      <c r="A961" s="32">
        <v>44088</v>
      </c>
      <c r="B961" s="26">
        <v>18.558333333333334</v>
      </c>
    </row>
    <row r="962" spans="1:2" x14ac:dyDescent="0.45">
      <c r="A962" s="32">
        <v>44089</v>
      </c>
      <c r="B962" s="26">
        <v>19.062500000000004</v>
      </c>
    </row>
    <row r="963" spans="1:2" x14ac:dyDescent="0.45">
      <c r="A963" s="32">
        <v>44090</v>
      </c>
      <c r="B963" s="26">
        <v>19.500000000000004</v>
      </c>
    </row>
    <row r="964" spans="1:2" x14ac:dyDescent="0.45">
      <c r="A964" s="32">
        <v>44091</v>
      </c>
      <c r="B964" s="26">
        <v>16.954166666666666</v>
      </c>
    </row>
    <row r="965" spans="1:2" x14ac:dyDescent="0.45">
      <c r="A965" s="32">
        <v>44092</v>
      </c>
      <c r="B965" s="26">
        <v>15.533333333333333</v>
      </c>
    </row>
    <row r="966" spans="1:2" x14ac:dyDescent="0.45">
      <c r="A966" s="32">
        <v>44093</v>
      </c>
      <c r="B966" s="26">
        <v>17.012499999999996</v>
      </c>
    </row>
    <row r="967" spans="1:2" x14ac:dyDescent="0.45">
      <c r="A967" s="32">
        <v>44094</v>
      </c>
      <c r="B967" s="26">
        <v>17.491666666666664</v>
      </c>
    </row>
    <row r="968" spans="1:2" x14ac:dyDescent="0.45">
      <c r="A968" s="32">
        <v>44095</v>
      </c>
      <c r="B968" s="26">
        <v>17.091666666666669</v>
      </c>
    </row>
    <row r="969" spans="1:2" x14ac:dyDescent="0.45">
      <c r="A969" s="32">
        <v>44096</v>
      </c>
      <c r="B969" s="26">
        <v>16.862500000000001</v>
      </c>
    </row>
    <row r="970" spans="1:2" x14ac:dyDescent="0.45">
      <c r="A970" s="32">
        <v>44097</v>
      </c>
      <c r="B970" s="26">
        <v>14.220833333333337</v>
      </c>
    </row>
    <row r="971" spans="1:2" x14ac:dyDescent="0.45">
      <c r="A971" s="32">
        <v>44098</v>
      </c>
      <c r="B971" s="26">
        <v>11.295833333333333</v>
      </c>
    </row>
    <row r="972" spans="1:2" x14ac:dyDescent="0.45">
      <c r="A972" s="32">
        <v>44099</v>
      </c>
      <c r="B972" s="26">
        <v>11.266666666666666</v>
      </c>
    </row>
    <row r="973" spans="1:2" x14ac:dyDescent="0.45">
      <c r="A973" s="32">
        <v>44100</v>
      </c>
      <c r="B973" s="26">
        <v>11.1</v>
      </c>
    </row>
    <row r="974" spans="1:2" x14ac:dyDescent="0.45">
      <c r="A974" s="32">
        <v>44101</v>
      </c>
      <c r="B974" s="26">
        <v>11.716666666666667</v>
      </c>
    </row>
    <row r="975" spans="1:2" x14ac:dyDescent="0.45">
      <c r="A975" s="32">
        <v>44102</v>
      </c>
      <c r="B975" s="26">
        <v>12.025</v>
      </c>
    </row>
    <row r="976" spans="1:2" x14ac:dyDescent="0.45">
      <c r="A976" s="32">
        <v>44103</v>
      </c>
      <c r="B976" s="26">
        <v>13.604166666666666</v>
      </c>
    </row>
    <row r="977" spans="1:2" x14ac:dyDescent="0.45">
      <c r="A977" s="32">
        <v>44104</v>
      </c>
      <c r="B977" s="26">
        <v>12.754166666666668</v>
      </c>
    </row>
    <row r="978" spans="1:2" x14ac:dyDescent="0.45">
      <c r="A978" s="32">
        <v>44105</v>
      </c>
      <c r="B978" s="26">
        <v>11.583333333333334</v>
      </c>
    </row>
    <row r="979" spans="1:2" x14ac:dyDescent="0.45">
      <c r="A979" s="32">
        <v>44106</v>
      </c>
      <c r="B979" s="26">
        <v>12.095833333333333</v>
      </c>
    </row>
    <row r="980" spans="1:2" x14ac:dyDescent="0.45">
      <c r="A980" s="32">
        <v>44107</v>
      </c>
      <c r="B980" s="26">
        <v>12.83333333333333</v>
      </c>
    </row>
    <row r="981" spans="1:2" x14ac:dyDescent="0.45">
      <c r="A981" s="32">
        <v>44108</v>
      </c>
      <c r="B981" s="26">
        <v>11.433333333333335</v>
      </c>
    </row>
    <row r="982" spans="1:2" x14ac:dyDescent="0.45">
      <c r="A982" s="32">
        <v>44109</v>
      </c>
      <c r="B982" s="26">
        <v>12.516666666666667</v>
      </c>
    </row>
    <row r="983" spans="1:2" x14ac:dyDescent="0.45">
      <c r="A983" s="32">
        <v>44110</v>
      </c>
      <c r="B983" s="26">
        <v>13.041666666666666</v>
      </c>
    </row>
    <row r="984" spans="1:2" x14ac:dyDescent="0.45">
      <c r="A984" s="32">
        <v>44111</v>
      </c>
      <c r="B984" s="26">
        <v>12.833333333333334</v>
      </c>
    </row>
    <row r="985" spans="1:2" x14ac:dyDescent="0.45">
      <c r="A985" s="32">
        <v>44112</v>
      </c>
      <c r="B985" s="26">
        <v>14.504166666666665</v>
      </c>
    </row>
    <row r="986" spans="1:2" x14ac:dyDescent="0.45">
      <c r="A986" s="32">
        <v>44113</v>
      </c>
      <c r="B986" s="26">
        <v>10.204166666666667</v>
      </c>
    </row>
    <row r="987" spans="1:2" x14ac:dyDescent="0.45">
      <c r="A987" s="32">
        <v>44114</v>
      </c>
      <c r="B987" s="26">
        <v>10.295833333333333</v>
      </c>
    </row>
    <row r="988" spans="1:2" x14ac:dyDescent="0.45">
      <c r="A988" s="32">
        <v>44115</v>
      </c>
      <c r="B988" s="26">
        <v>10.862499999999997</v>
      </c>
    </row>
    <row r="989" spans="1:2" x14ac:dyDescent="0.45">
      <c r="A989" s="32">
        <v>44116</v>
      </c>
      <c r="B989" s="26">
        <v>9.6041666666666661</v>
      </c>
    </row>
    <row r="990" spans="1:2" x14ac:dyDescent="0.45">
      <c r="A990" s="32">
        <v>44117</v>
      </c>
      <c r="B990" s="26">
        <v>10.1</v>
      </c>
    </row>
    <row r="991" spans="1:2" x14ac:dyDescent="0.45">
      <c r="A991" s="32">
        <v>44118</v>
      </c>
      <c r="B991" s="26">
        <v>11.320833333333335</v>
      </c>
    </row>
    <row r="992" spans="1:2" x14ac:dyDescent="0.45">
      <c r="A992" s="32">
        <v>44119</v>
      </c>
      <c r="B992" s="26">
        <v>9.904166666666665</v>
      </c>
    </row>
    <row r="993" spans="1:2" x14ac:dyDescent="0.45">
      <c r="A993" s="32">
        <v>44120</v>
      </c>
      <c r="B993" s="26">
        <v>9.2291666666666661</v>
      </c>
    </row>
    <row r="994" spans="1:2" x14ac:dyDescent="0.45">
      <c r="A994" s="32">
        <v>44121</v>
      </c>
      <c r="B994" s="26">
        <v>9.7791666666666668</v>
      </c>
    </row>
    <row r="995" spans="1:2" x14ac:dyDescent="0.45">
      <c r="A995" s="32">
        <v>44122</v>
      </c>
      <c r="B995" s="26">
        <v>9.1916666666666664</v>
      </c>
    </row>
    <row r="996" spans="1:2" x14ac:dyDescent="0.45">
      <c r="A996" s="32">
        <v>44123</v>
      </c>
      <c r="B996" s="26">
        <v>10.958333333333334</v>
      </c>
    </row>
    <row r="997" spans="1:2" x14ac:dyDescent="0.45">
      <c r="A997" s="32">
        <v>44124</v>
      </c>
      <c r="B997" s="26">
        <v>14.383333333333333</v>
      </c>
    </row>
    <row r="998" spans="1:2" x14ac:dyDescent="0.45">
      <c r="A998" s="32">
        <v>44125</v>
      </c>
      <c r="B998" s="26">
        <v>13.516666666666667</v>
      </c>
    </row>
    <row r="999" spans="1:2" x14ac:dyDescent="0.45">
      <c r="A999" s="32">
        <v>44126</v>
      </c>
      <c r="B999" s="26">
        <v>11.587500000000004</v>
      </c>
    </row>
    <row r="1000" spans="1:2" x14ac:dyDescent="0.45">
      <c r="A1000" s="32">
        <v>44127</v>
      </c>
      <c r="B1000" s="26">
        <v>10.104166666666666</v>
      </c>
    </row>
    <row r="1001" spans="1:2" x14ac:dyDescent="0.45">
      <c r="A1001" s="32">
        <v>44128</v>
      </c>
      <c r="B1001" s="26">
        <v>12.0375</v>
      </c>
    </row>
    <row r="1002" spans="1:2" x14ac:dyDescent="0.45">
      <c r="A1002" s="32">
        <v>44129</v>
      </c>
      <c r="B1002" s="26">
        <v>10.162499999999998</v>
      </c>
    </row>
    <row r="1003" spans="1:2" x14ac:dyDescent="0.45">
      <c r="A1003" s="32">
        <v>44130</v>
      </c>
      <c r="B1003" s="26">
        <v>10.183333333333334</v>
      </c>
    </row>
    <row r="1004" spans="1:2" x14ac:dyDescent="0.45">
      <c r="A1004" s="32">
        <v>44131</v>
      </c>
      <c r="B1004" s="26">
        <v>10.700000000000001</v>
      </c>
    </row>
    <row r="1005" spans="1:2" x14ac:dyDescent="0.45">
      <c r="A1005" s="32">
        <v>44132</v>
      </c>
      <c r="B1005" s="26">
        <v>10.0375</v>
      </c>
    </row>
    <row r="1006" spans="1:2" x14ac:dyDescent="0.45">
      <c r="A1006" s="32">
        <v>44133</v>
      </c>
      <c r="B1006" s="26">
        <v>12.608333333333333</v>
      </c>
    </row>
    <row r="1007" spans="1:2" x14ac:dyDescent="0.45">
      <c r="A1007" s="32">
        <v>44134</v>
      </c>
      <c r="B1007" s="26">
        <v>14.874999999999998</v>
      </c>
    </row>
    <row r="1008" spans="1:2" x14ac:dyDescent="0.45">
      <c r="A1008" s="32">
        <v>44135</v>
      </c>
      <c r="B1008" s="26">
        <v>13.345833333333337</v>
      </c>
    </row>
    <row r="1009" spans="1:2" x14ac:dyDescent="0.45">
      <c r="A1009" s="32">
        <v>44136</v>
      </c>
      <c r="B1009" s="26">
        <v>14.079166666666664</v>
      </c>
    </row>
    <row r="1010" spans="1:2" x14ac:dyDescent="0.45">
      <c r="A1010" s="32">
        <v>44137</v>
      </c>
      <c r="B1010" s="26">
        <v>12.687500000000002</v>
      </c>
    </row>
    <row r="1011" spans="1:2" x14ac:dyDescent="0.45">
      <c r="A1011" s="32">
        <v>44138</v>
      </c>
      <c r="B1011" s="26">
        <v>7.8125000000000009</v>
      </c>
    </row>
    <row r="1012" spans="1:2" x14ac:dyDescent="0.45">
      <c r="A1012" s="32">
        <v>44139</v>
      </c>
      <c r="B1012" s="26">
        <v>6.5583333333333336</v>
      </c>
    </row>
    <row r="1013" spans="1:2" x14ac:dyDescent="0.45">
      <c r="A1013" s="32">
        <v>44140</v>
      </c>
      <c r="B1013" s="26">
        <v>6.4833333333333316</v>
      </c>
    </row>
    <row r="1014" spans="1:2" x14ac:dyDescent="0.45">
      <c r="A1014" s="32">
        <v>44141</v>
      </c>
      <c r="B1014" s="26">
        <v>6.9208333333333334</v>
      </c>
    </row>
    <row r="1015" spans="1:2" x14ac:dyDescent="0.45">
      <c r="A1015" s="32">
        <v>44142</v>
      </c>
      <c r="B1015" s="26">
        <v>9.9499999999999993</v>
      </c>
    </row>
    <row r="1016" spans="1:2" x14ac:dyDescent="0.45">
      <c r="A1016" s="32">
        <v>44143</v>
      </c>
      <c r="B1016" s="26">
        <v>12.225000000000001</v>
      </c>
    </row>
    <row r="1017" spans="1:2" x14ac:dyDescent="0.45">
      <c r="A1017" s="32">
        <v>44144</v>
      </c>
      <c r="B1017" s="26">
        <v>12.779166666666663</v>
      </c>
    </row>
    <row r="1018" spans="1:2" x14ac:dyDescent="0.45">
      <c r="A1018" s="32">
        <v>44145</v>
      </c>
      <c r="B1018" s="26">
        <v>11.412500000000003</v>
      </c>
    </row>
    <row r="1019" spans="1:2" x14ac:dyDescent="0.45">
      <c r="A1019" s="32">
        <v>44146</v>
      </c>
      <c r="B1019" s="26">
        <v>11.704166666666664</v>
      </c>
    </row>
    <row r="1020" spans="1:2" x14ac:dyDescent="0.45">
      <c r="A1020" s="32">
        <v>44147</v>
      </c>
      <c r="B1020" s="26">
        <v>11.120833333333337</v>
      </c>
    </row>
    <row r="1021" spans="1:2" x14ac:dyDescent="0.45">
      <c r="A1021" s="32">
        <v>44148</v>
      </c>
      <c r="B1021" s="26">
        <v>10.604166666666666</v>
      </c>
    </row>
    <row r="1022" spans="1:2" x14ac:dyDescent="0.45">
      <c r="A1022" s="32">
        <v>44149</v>
      </c>
      <c r="B1022" s="26">
        <v>12.033333333333331</v>
      </c>
    </row>
    <row r="1023" spans="1:2" x14ac:dyDescent="0.45">
      <c r="A1023" s="32">
        <v>44150</v>
      </c>
      <c r="B1023" s="26">
        <v>10.6625</v>
      </c>
    </row>
    <row r="1024" spans="1:2" x14ac:dyDescent="0.45">
      <c r="A1024" s="32">
        <v>44151</v>
      </c>
      <c r="B1024" s="26">
        <v>11.095833333333331</v>
      </c>
    </row>
    <row r="1025" spans="1:2" x14ac:dyDescent="0.45">
      <c r="A1025" s="32">
        <v>44152</v>
      </c>
      <c r="B1025" s="26">
        <v>13.095833333333333</v>
      </c>
    </row>
    <row r="1026" spans="1:2" x14ac:dyDescent="0.45">
      <c r="A1026" s="32">
        <v>44153</v>
      </c>
      <c r="B1026" s="26">
        <v>11.700000000000001</v>
      </c>
    </row>
    <row r="1027" spans="1:2" x14ac:dyDescent="0.45">
      <c r="A1027" s="32">
        <v>44154</v>
      </c>
      <c r="B1027" s="26">
        <v>8.4041666666666668</v>
      </c>
    </row>
    <row r="1028" spans="1:2" x14ac:dyDescent="0.45">
      <c r="A1028" s="32">
        <v>44155</v>
      </c>
      <c r="B1028" s="26">
        <v>8.6583333333333314</v>
      </c>
    </row>
    <row r="1029" spans="1:2" x14ac:dyDescent="0.45">
      <c r="A1029" s="32">
        <v>44156</v>
      </c>
      <c r="B1029" s="26">
        <v>11.383333333333333</v>
      </c>
    </row>
    <row r="1030" spans="1:2" x14ac:dyDescent="0.45">
      <c r="A1030" s="32">
        <v>44157</v>
      </c>
      <c r="B1030" s="26">
        <v>9.0124999999999975</v>
      </c>
    </row>
    <row r="1031" spans="1:2" x14ac:dyDescent="0.45">
      <c r="A1031" s="32">
        <v>44158</v>
      </c>
      <c r="B1031" s="26">
        <v>8.3249999999999993</v>
      </c>
    </row>
    <row r="1032" spans="1:2" x14ac:dyDescent="0.45">
      <c r="A1032" s="32">
        <v>44159</v>
      </c>
      <c r="B1032" s="26">
        <v>11.070833333333333</v>
      </c>
    </row>
    <row r="1033" spans="1:2" x14ac:dyDescent="0.45">
      <c r="A1033" s="32">
        <v>44160</v>
      </c>
      <c r="B1033" s="26">
        <v>8.9333333333333336</v>
      </c>
    </row>
    <row r="1034" spans="1:2" x14ac:dyDescent="0.45">
      <c r="A1034" s="32">
        <v>44161</v>
      </c>
      <c r="B1034" s="26">
        <v>4.541666666666667</v>
      </c>
    </row>
    <row r="1035" spans="1:2" x14ac:dyDescent="0.45">
      <c r="A1035" s="32">
        <v>44162</v>
      </c>
      <c r="B1035" s="26">
        <v>4.1916666666666664</v>
      </c>
    </row>
    <row r="1036" spans="1:2" x14ac:dyDescent="0.45">
      <c r="A1036" s="32">
        <v>44163</v>
      </c>
      <c r="B1036" s="26">
        <v>8.3000000000000007</v>
      </c>
    </row>
    <row r="1037" spans="1:2" x14ac:dyDescent="0.45">
      <c r="A1037" s="32">
        <v>44164</v>
      </c>
      <c r="B1037" s="26">
        <v>6.8999999999999986</v>
      </c>
    </row>
    <row r="1038" spans="1:2" x14ac:dyDescent="0.45">
      <c r="A1038" s="32">
        <v>44165</v>
      </c>
      <c r="B1038" s="26">
        <v>8.345833333333335</v>
      </c>
    </row>
    <row r="1039" spans="1:2" x14ac:dyDescent="0.45">
      <c r="A1039" s="32">
        <v>44166</v>
      </c>
      <c r="B1039" s="26">
        <v>6.2458333333333336</v>
      </c>
    </row>
    <row r="1040" spans="1:2" x14ac:dyDescent="0.45">
      <c r="A1040" s="32">
        <v>44167</v>
      </c>
      <c r="B1040" s="26">
        <v>6.3125</v>
      </c>
    </row>
    <row r="1041" spans="1:2" x14ac:dyDescent="0.45">
      <c r="A1041" s="32">
        <v>44168</v>
      </c>
      <c r="B1041" s="26">
        <v>5.5166666666666666</v>
      </c>
    </row>
    <row r="1042" spans="1:2" x14ac:dyDescent="0.45">
      <c r="A1042" s="32">
        <v>44169</v>
      </c>
      <c r="B1042" s="26">
        <v>4.5750000000000002</v>
      </c>
    </row>
    <row r="1043" spans="1:2" x14ac:dyDescent="0.45">
      <c r="A1043" s="32">
        <v>44170</v>
      </c>
      <c r="B1043" s="26">
        <v>5.3416666666666677</v>
      </c>
    </row>
    <row r="1044" spans="1:2" x14ac:dyDescent="0.45">
      <c r="A1044" s="32">
        <v>44171</v>
      </c>
      <c r="B1044" s="26">
        <v>4.1875</v>
      </c>
    </row>
    <row r="1045" spans="1:2" x14ac:dyDescent="0.45">
      <c r="A1045" s="32">
        <v>44172</v>
      </c>
      <c r="B1045" s="26">
        <v>2.8624999999999994</v>
      </c>
    </row>
    <row r="1046" spans="1:2" x14ac:dyDescent="0.45">
      <c r="A1046" s="32">
        <v>44173</v>
      </c>
      <c r="B1046" s="26">
        <v>3.7874999999999996</v>
      </c>
    </row>
    <row r="1047" spans="1:2" x14ac:dyDescent="0.45">
      <c r="A1047" s="32">
        <v>44174</v>
      </c>
      <c r="B1047" s="26">
        <v>5.6000000000000005</v>
      </c>
    </row>
    <row r="1048" spans="1:2" x14ac:dyDescent="0.45">
      <c r="A1048" s="32">
        <v>44175</v>
      </c>
      <c r="B1048" s="26">
        <v>7.6749999999999998</v>
      </c>
    </row>
    <row r="1049" spans="1:2" x14ac:dyDescent="0.45">
      <c r="A1049" s="32">
        <v>44176</v>
      </c>
      <c r="B1049" s="26">
        <v>8.6916666666666682</v>
      </c>
    </row>
    <row r="1050" spans="1:2" x14ac:dyDescent="0.45">
      <c r="A1050" s="32">
        <v>44177</v>
      </c>
      <c r="B1050" s="26">
        <v>7.0333333333333314</v>
      </c>
    </row>
    <row r="1051" spans="1:2" x14ac:dyDescent="0.45">
      <c r="A1051" s="32">
        <v>44178</v>
      </c>
      <c r="B1051" s="26">
        <v>8.7874999999999996</v>
      </c>
    </row>
    <row r="1052" spans="1:2" x14ac:dyDescent="0.45">
      <c r="A1052" s="32">
        <v>44179</v>
      </c>
      <c r="B1052" s="26">
        <v>9.9708333333333332</v>
      </c>
    </row>
    <row r="1053" spans="1:2" x14ac:dyDescent="0.45">
      <c r="A1053" s="32">
        <v>44180</v>
      </c>
      <c r="B1053" s="26">
        <v>8.3916666666666675</v>
      </c>
    </row>
    <row r="1054" spans="1:2" x14ac:dyDescent="0.45">
      <c r="A1054" s="32">
        <v>44181</v>
      </c>
      <c r="B1054" s="26">
        <v>8.9124999999999996</v>
      </c>
    </row>
    <row r="1055" spans="1:2" x14ac:dyDescent="0.45">
      <c r="A1055" s="32">
        <v>44182</v>
      </c>
      <c r="B1055" s="26">
        <v>8.9333333333333318</v>
      </c>
    </row>
    <row r="1056" spans="1:2" x14ac:dyDescent="0.45">
      <c r="A1056" s="32">
        <v>44183</v>
      </c>
      <c r="B1056" s="26">
        <v>12.4125</v>
      </c>
    </row>
    <row r="1057" spans="1:2" x14ac:dyDescent="0.45">
      <c r="A1057" s="32">
        <v>44184</v>
      </c>
      <c r="B1057" s="26">
        <v>10.304166666666665</v>
      </c>
    </row>
    <row r="1058" spans="1:2" x14ac:dyDescent="0.45">
      <c r="A1058" s="32">
        <v>44185</v>
      </c>
      <c r="B1058" s="26">
        <v>7.9583333333333348</v>
      </c>
    </row>
    <row r="1059" spans="1:2" x14ac:dyDescent="0.45">
      <c r="A1059" s="32">
        <v>44186</v>
      </c>
      <c r="B1059" s="26">
        <v>10.791666666666666</v>
      </c>
    </row>
    <row r="1060" spans="1:2" x14ac:dyDescent="0.45">
      <c r="A1060" s="32">
        <v>44187</v>
      </c>
      <c r="B1060" s="26">
        <v>9.8333333333333339</v>
      </c>
    </row>
    <row r="1061" spans="1:2" x14ac:dyDescent="0.45">
      <c r="A1061" s="32">
        <v>44188</v>
      </c>
      <c r="B1061" s="26">
        <v>9.3458333333333332</v>
      </c>
    </row>
    <row r="1062" spans="1:2" x14ac:dyDescent="0.45">
      <c r="A1062" s="32">
        <v>44189</v>
      </c>
      <c r="B1062" s="26">
        <v>5.2625000000000002</v>
      </c>
    </row>
    <row r="1063" spans="1:2" x14ac:dyDescent="0.45">
      <c r="A1063" s="32">
        <v>44190</v>
      </c>
      <c r="B1063" s="26">
        <v>2.7250000000000001</v>
      </c>
    </row>
    <row r="1064" spans="1:2" x14ac:dyDescent="0.45">
      <c r="A1064" s="32">
        <v>44191</v>
      </c>
      <c r="B1064" s="26">
        <v>8.2750000000000004</v>
      </c>
    </row>
    <row r="1065" spans="1:2" x14ac:dyDescent="0.45">
      <c r="A1065" s="32">
        <v>44192</v>
      </c>
      <c r="B1065" s="26">
        <v>6.6624999999999988</v>
      </c>
    </row>
    <row r="1066" spans="1:2" x14ac:dyDescent="0.45">
      <c r="A1066" s="32">
        <v>44193</v>
      </c>
      <c r="B1066" s="26">
        <v>3.4291666666666667</v>
      </c>
    </row>
    <row r="1067" spans="1:2" x14ac:dyDescent="0.45">
      <c r="A1067" s="32">
        <v>44194</v>
      </c>
      <c r="B1067" s="26">
        <v>2.9625000000000004</v>
      </c>
    </row>
    <row r="1068" spans="1:2" x14ac:dyDescent="0.45">
      <c r="A1068" s="32">
        <v>44195</v>
      </c>
      <c r="B1068" s="26">
        <v>2.9250000000000003</v>
      </c>
    </row>
    <row r="1069" spans="1:2" x14ac:dyDescent="0.45">
      <c r="A1069" s="32">
        <v>44196</v>
      </c>
      <c r="B1069" s="26">
        <v>0.7416666666666667</v>
      </c>
    </row>
    <row r="1070" spans="1:2" x14ac:dyDescent="0.45">
      <c r="A1070" s="32">
        <v>44197</v>
      </c>
      <c r="B1070" s="26">
        <v>1.2958333333333332</v>
      </c>
    </row>
    <row r="1071" spans="1:2" x14ac:dyDescent="0.45">
      <c r="A1071" s="32">
        <v>44198</v>
      </c>
      <c r="B1071" s="26">
        <v>2.0874999999999999</v>
      </c>
    </row>
    <row r="1072" spans="1:2" x14ac:dyDescent="0.45">
      <c r="A1072" s="32">
        <v>44199</v>
      </c>
      <c r="B1072" s="26">
        <v>3.4958333333333336</v>
      </c>
    </row>
    <row r="1073" spans="1:2" x14ac:dyDescent="0.45">
      <c r="A1073" s="32">
        <v>44200</v>
      </c>
      <c r="B1073" s="26">
        <v>3.8750000000000013</v>
      </c>
    </row>
    <row r="1074" spans="1:2" x14ac:dyDescent="0.45">
      <c r="A1074" s="32">
        <v>44201</v>
      </c>
      <c r="B1074" s="26">
        <v>3.2458333333333336</v>
      </c>
    </row>
    <row r="1075" spans="1:2" x14ac:dyDescent="0.45">
      <c r="A1075" s="32">
        <v>44202</v>
      </c>
      <c r="B1075" s="26">
        <v>2.6833333333333336</v>
      </c>
    </row>
    <row r="1076" spans="1:2" x14ac:dyDescent="0.45">
      <c r="A1076" s="32">
        <v>44203</v>
      </c>
      <c r="B1076" s="26">
        <v>0.66666666666666663</v>
      </c>
    </row>
    <row r="1077" spans="1:2" x14ac:dyDescent="0.45">
      <c r="A1077" s="32">
        <v>44204</v>
      </c>
      <c r="B1077" s="26">
        <v>1.6500000000000001</v>
      </c>
    </row>
    <row r="1078" spans="1:2" x14ac:dyDescent="0.45">
      <c r="A1078" s="32">
        <v>44205</v>
      </c>
      <c r="B1078" s="26">
        <v>1.6333333333333335</v>
      </c>
    </row>
    <row r="1079" spans="1:2" x14ac:dyDescent="0.45">
      <c r="A1079" s="32">
        <v>44206</v>
      </c>
      <c r="B1079" s="26">
        <v>2.3458333333333337</v>
      </c>
    </row>
    <row r="1080" spans="1:2" x14ac:dyDescent="0.45">
      <c r="A1080" s="32">
        <v>44207</v>
      </c>
      <c r="B1080" s="26">
        <v>6.5708333333333329</v>
      </c>
    </row>
    <row r="1081" spans="1:2" x14ac:dyDescent="0.45">
      <c r="A1081" s="32">
        <v>44208</v>
      </c>
      <c r="B1081" s="26">
        <v>8.3666666666666654</v>
      </c>
    </row>
    <row r="1082" spans="1:2" x14ac:dyDescent="0.45">
      <c r="A1082" s="32">
        <v>44209</v>
      </c>
      <c r="B1082" s="26">
        <v>8.6333333333333329</v>
      </c>
    </row>
    <row r="1083" spans="1:2" x14ac:dyDescent="0.45">
      <c r="A1083" s="32">
        <v>44210</v>
      </c>
      <c r="B1083" s="26">
        <v>8.6624999999999996</v>
      </c>
    </row>
    <row r="1084" spans="1:2" x14ac:dyDescent="0.45">
      <c r="A1084" s="32">
        <v>44211</v>
      </c>
      <c r="B1084" s="26">
        <v>2.4208333333333334</v>
      </c>
    </row>
    <row r="1085" spans="1:2" x14ac:dyDescent="0.45">
      <c r="A1085" s="32">
        <v>44212</v>
      </c>
      <c r="B1085" s="26">
        <v>6.8208333333333329</v>
      </c>
    </row>
    <row r="1086" spans="1:2" x14ac:dyDescent="0.45">
      <c r="A1086" s="32">
        <v>44213</v>
      </c>
      <c r="B1086" s="26">
        <v>5.7916666666666652</v>
      </c>
    </row>
    <row r="1087" spans="1:2" x14ac:dyDescent="0.45">
      <c r="A1087" s="32">
        <v>44214</v>
      </c>
      <c r="B1087" s="26">
        <v>6.7583333333333337</v>
      </c>
    </row>
    <row r="1088" spans="1:2" x14ac:dyDescent="0.45">
      <c r="A1088" s="32">
        <v>44215</v>
      </c>
      <c r="B1088" s="26">
        <v>10.675000000000002</v>
      </c>
    </row>
    <row r="1089" spans="1:2" x14ac:dyDescent="0.45">
      <c r="A1089" s="32">
        <v>44216</v>
      </c>
      <c r="B1089" s="26">
        <v>10.787500000000001</v>
      </c>
    </row>
    <row r="1090" spans="1:2" x14ac:dyDescent="0.45">
      <c r="A1090" s="32">
        <v>44217</v>
      </c>
      <c r="B1090" s="26">
        <v>5.9250000000000007</v>
      </c>
    </row>
    <row r="1091" spans="1:2" x14ac:dyDescent="0.45">
      <c r="A1091" s="32">
        <v>44218</v>
      </c>
      <c r="B1091" s="26">
        <v>3.5416666666666661</v>
      </c>
    </row>
    <row r="1092" spans="1:2" x14ac:dyDescent="0.45">
      <c r="A1092" s="32">
        <v>44219</v>
      </c>
      <c r="B1092" s="26">
        <v>1.9666666666666666</v>
      </c>
    </row>
    <row r="1093" spans="1:2" x14ac:dyDescent="0.45">
      <c r="A1093" s="32">
        <v>44220</v>
      </c>
      <c r="B1093" s="26">
        <v>1.7500000000000002</v>
      </c>
    </row>
    <row r="1094" spans="1:2" x14ac:dyDescent="0.45">
      <c r="A1094" s="32">
        <v>44221</v>
      </c>
      <c r="B1094" s="26">
        <v>1.5583333333333336</v>
      </c>
    </row>
    <row r="1095" spans="1:2" x14ac:dyDescent="0.45">
      <c r="A1095" s="32">
        <v>44222</v>
      </c>
      <c r="B1095" s="26">
        <v>4.5625</v>
      </c>
    </row>
    <row r="1096" spans="1:2" x14ac:dyDescent="0.45">
      <c r="A1096" s="32">
        <v>44223</v>
      </c>
      <c r="B1096" s="26">
        <v>8.9708333333333332</v>
      </c>
    </row>
    <row r="1097" spans="1:2" x14ac:dyDescent="0.45">
      <c r="A1097" s="32">
        <v>44224</v>
      </c>
      <c r="B1097" s="26">
        <v>10.720833333333333</v>
      </c>
    </row>
    <row r="1098" spans="1:2" x14ac:dyDescent="0.45">
      <c r="A1098" s="32">
        <v>44225</v>
      </c>
      <c r="B1098" s="26">
        <v>9.1333333333333346</v>
      </c>
    </row>
    <row r="1099" spans="1:2" x14ac:dyDescent="0.45">
      <c r="A1099" s="32">
        <v>44226</v>
      </c>
      <c r="B1099" s="26">
        <v>5.9124999999999979</v>
      </c>
    </row>
    <row r="1100" spans="1:2" x14ac:dyDescent="0.45">
      <c r="A1100" s="32">
        <v>44227</v>
      </c>
      <c r="B1100" s="26">
        <v>2.7583333333333329</v>
      </c>
    </row>
    <row r="1101" spans="1:2" x14ac:dyDescent="0.45">
      <c r="A1101" s="32">
        <v>44228</v>
      </c>
      <c r="B1101" s="26">
        <v>4.0250000000000004</v>
      </c>
    </row>
    <row r="1102" spans="1:2" x14ac:dyDescent="0.45">
      <c r="A1102" s="32">
        <v>44229</v>
      </c>
      <c r="B1102" s="26">
        <v>9.3208333333333346</v>
      </c>
    </row>
    <row r="1103" spans="1:2" x14ac:dyDescent="0.45">
      <c r="A1103" s="32">
        <v>44230</v>
      </c>
      <c r="B1103" s="26">
        <v>7.945833333333332</v>
      </c>
    </row>
    <row r="1104" spans="1:2" x14ac:dyDescent="0.45">
      <c r="A1104" s="32">
        <v>44231</v>
      </c>
      <c r="B1104" s="26">
        <v>6.7166666666666677</v>
      </c>
    </row>
    <row r="1105" spans="1:2" x14ac:dyDescent="0.45">
      <c r="A1105" s="32">
        <v>44232</v>
      </c>
      <c r="B1105" s="26">
        <v>6.5291666666666686</v>
      </c>
    </row>
    <row r="1106" spans="1:2" x14ac:dyDescent="0.45">
      <c r="A1106" s="32">
        <v>44233</v>
      </c>
      <c r="B1106" s="26">
        <v>3.3166666666666678</v>
      </c>
    </row>
    <row r="1107" spans="1:2" x14ac:dyDescent="0.45">
      <c r="A1107" s="32">
        <v>44234</v>
      </c>
      <c r="B1107" s="26">
        <v>2.8916666666666675</v>
      </c>
    </row>
    <row r="1108" spans="1:2" x14ac:dyDescent="0.45">
      <c r="A1108" s="32">
        <v>44235</v>
      </c>
      <c r="B1108" s="26">
        <v>1.0458333333333334</v>
      </c>
    </row>
    <row r="1109" spans="1:2" x14ac:dyDescent="0.45">
      <c r="A1109" s="32">
        <v>44236</v>
      </c>
      <c r="B1109" s="26">
        <v>0.43750000000000006</v>
      </c>
    </row>
    <row r="1110" spans="1:2" x14ac:dyDescent="0.45">
      <c r="A1110" s="32">
        <v>44237</v>
      </c>
      <c r="B1110" s="26">
        <v>0.32083333333333347</v>
      </c>
    </row>
    <row r="1111" spans="1:2" x14ac:dyDescent="0.45">
      <c r="A1111" s="32">
        <v>44238</v>
      </c>
      <c r="B1111" s="26">
        <v>-0.62916666666666654</v>
      </c>
    </row>
    <row r="1112" spans="1:2" x14ac:dyDescent="0.45">
      <c r="A1112" s="32">
        <v>44239</v>
      </c>
      <c r="B1112" s="26">
        <v>-4.5833333333333358E-2</v>
      </c>
    </row>
    <row r="1113" spans="1:2" x14ac:dyDescent="0.45">
      <c r="A1113" s="32">
        <v>44240</v>
      </c>
      <c r="B1113" s="26">
        <v>-8.7499999999999967E-2</v>
      </c>
    </row>
    <row r="1114" spans="1:2" x14ac:dyDescent="0.45">
      <c r="A1114" s="32">
        <v>44241</v>
      </c>
      <c r="B1114" s="26">
        <v>5.4208333333333343</v>
      </c>
    </row>
    <row r="1115" spans="1:2" x14ac:dyDescent="0.45">
      <c r="A1115" s="32">
        <v>44242</v>
      </c>
      <c r="B1115" s="26">
        <v>9.7416666666666689</v>
      </c>
    </row>
    <row r="1116" spans="1:2" x14ac:dyDescent="0.45">
      <c r="A1116" s="32">
        <v>44243</v>
      </c>
      <c r="B1116" s="26">
        <v>10.050000000000001</v>
      </c>
    </row>
    <row r="1117" spans="1:2" x14ac:dyDescent="0.45">
      <c r="A1117" s="32">
        <v>44244</v>
      </c>
      <c r="B1117" s="26">
        <v>9.9541666666666675</v>
      </c>
    </row>
    <row r="1118" spans="1:2" x14ac:dyDescent="0.45">
      <c r="A1118" s="32">
        <v>44245</v>
      </c>
      <c r="B1118" s="26">
        <v>8.6333333333333329</v>
      </c>
    </row>
    <row r="1119" spans="1:2" x14ac:dyDescent="0.45">
      <c r="A1119" s="32">
        <v>44246</v>
      </c>
      <c r="B1119" s="26">
        <v>9.1624999999999996</v>
      </c>
    </row>
    <row r="1120" spans="1:2" x14ac:dyDescent="0.45">
      <c r="A1120" s="32">
        <v>44247</v>
      </c>
      <c r="B1120" s="26">
        <v>11.258333333333331</v>
      </c>
    </row>
    <row r="1121" spans="1:2" x14ac:dyDescent="0.45">
      <c r="A1121" s="32">
        <v>44248</v>
      </c>
      <c r="B1121" s="26">
        <v>9.9166666666666661</v>
      </c>
    </row>
    <row r="1122" spans="1:2" x14ac:dyDescent="0.45">
      <c r="A1122" s="32">
        <v>44249</v>
      </c>
      <c r="B1122" s="26">
        <v>8.1541666666666668</v>
      </c>
    </row>
    <row r="1123" spans="1:2" x14ac:dyDescent="0.45">
      <c r="A1123" s="32">
        <v>44250</v>
      </c>
      <c r="B1123" s="26">
        <v>9.7958333333333325</v>
      </c>
    </row>
    <row r="1124" spans="1:2" x14ac:dyDescent="0.45">
      <c r="A1124" s="32">
        <v>44251</v>
      </c>
      <c r="B1124" s="26">
        <v>12.758333333333335</v>
      </c>
    </row>
    <row r="1125" spans="1:2" x14ac:dyDescent="0.45">
      <c r="A1125" s="32">
        <v>44252</v>
      </c>
      <c r="B1125" s="26">
        <v>8.7083333333333339</v>
      </c>
    </row>
    <row r="1126" spans="1:2" x14ac:dyDescent="0.45">
      <c r="A1126" s="32">
        <v>44253</v>
      </c>
      <c r="B1126" s="26">
        <v>5.6374999999999993</v>
      </c>
    </row>
    <row r="1127" spans="1:2" x14ac:dyDescent="0.45">
      <c r="A1127" s="32">
        <v>44254</v>
      </c>
      <c r="B1127" s="26">
        <v>5.2958333333333325</v>
      </c>
    </row>
    <row r="1128" spans="1:2" x14ac:dyDescent="0.45">
      <c r="A1128" s="32">
        <v>44255</v>
      </c>
      <c r="B1128" s="26">
        <v>5.8541666666666652</v>
      </c>
    </row>
    <row r="1129" spans="1:2" x14ac:dyDescent="0.45">
      <c r="A1129" s="32">
        <v>44256</v>
      </c>
      <c r="B1129" s="26">
        <v>5.6875</v>
      </c>
    </row>
    <row r="1130" spans="1:2" x14ac:dyDescent="0.45">
      <c r="A1130" s="32">
        <v>44257</v>
      </c>
      <c r="B1130" s="26">
        <v>5.2083333333333348</v>
      </c>
    </row>
    <row r="1131" spans="1:2" x14ac:dyDescent="0.45">
      <c r="A1131" s="32">
        <v>44258</v>
      </c>
      <c r="B1131" s="26">
        <v>6.5541666666666671</v>
      </c>
    </row>
    <row r="1132" spans="1:2" x14ac:dyDescent="0.45">
      <c r="A1132" s="32">
        <v>44259</v>
      </c>
      <c r="B1132" s="26">
        <v>6.1583333333333323</v>
      </c>
    </row>
    <row r="1133" spans="1:2" x14ac:dyDescent="0.45">
      <c r="A1133" s="32">
        <v>44260</v>
      </c>
      <c r="B1133" s="26">
        <v>4.3208333333333329</v>
      </c>
    </row>
    <row r="1134" spans="1:2" x14ac:dyDescent="0.45">
      <c r="A1134" s="32">
        <v>44261</v>
      </c>
      <c r="B1134" s="26">
        <v>2.9333333333333336</v>
      </c>
    </row>
    <row r="1135" spans="1:2" x14ac:dyDescent="0.45">
      <c r="A1135" s="32">
        <v>44262</v>
      </c>
      <c r="B1135" s="26">
        <v>2.6916666666666669</v>
      </c>
    </row>
    <row r="1136" spans="1:2" x14ac:dyDescent="0.45">
      <c r="A1136" s="32">
        <v>44263</v>
      </c>
      <c r="B1136" s="26">
        <v>4.0458333333333334</v>
      </c>
    </row>
    <row r="1137" spans="1:2" x14ac:dyDescent="0.45">
      <c r="A1137" s="32">
        <v>44264</v>
      </c>
      <c r="B1137" s="26">
        <v>5.833333333333333</v>
      </c>
    </row>
    <row r="1138" spans="1:2" x14ac:dyDescent="0.45">
      <c r="A1138" s="32">
        <v>44265</v>
      </c>
      <c r="B1138" s="26">
        <v>9.2708333333333339</v>
      </c>
    </row>
    <row r="1139" spans="1:2" x14ac:dyDescent="0.45">
      <c r="A1139" s="32">
        <v>44266</v>
      </c>
      <c r="B1139" s="26">
        <v>9.0291666666666668</v>
      </c>
    </row>
    <row r="1140" spans="1:2" x14ac:dyDescent="0.45">
      <c r="A1140" s="32">
        <v>44267</v>
      </c>
      <c r="B1140" s="26">
        <v>7.5416666666666652</v>
      </c>
    </row>
    <row r="1141" spans="1:2" x14ac:dyDescent="0.45">
      <c r="A1141" s="32">
        <v>44268</v>
      </c>
      <c r="B1141" s="26">
        <v>7.083333333333333</v>
      </c>
    </row>
    <row r="1142" spans="1:2" x14ac:dyDescent="0.45">
      <c r="A1142" s="32">
        <v>44269</v>
      </c>
      <c r="B1142" s="26">
        <v>8.1000000000000014</v>
      </c>
    </row>
    <row r="1143" spans="1:2" x14ac:dyDescent="0.45">
      <c r="A1143" s="32">
        <v>44270</v>
      </c>
      <c r="B1143" s="26">
        <v>10.0625</v>
      </c>
    </row>
    <row r="1144" spans="1:2" x14ac:dyDescent="0.45">
      <c r="A1144" s="32">
        <v>44271</v>
      </c>
      <c r="B1144" s="26">
        <v>10.55</v>
      </c>
    </row>
    <row r="1145" spans="1:2" x14ac:dyDescent="0.45">
      <c r="A1145" s="32">
        <v>44272</v>
      </c>
      <c r="B1145" s="26">
        <v>8.5458333333333307</v>
      </c>
    </row>
    <row r="1146" spans="1:2" x14ac:dyDescent="0.45">
      <c r="A1146" s="32">
        <v>44273</v>
      </c>
      <c r="B1146" s="26">
        <v>8.2124999999999986</v>
      </c>
    </row>
    <row r="1147" spans="1:2" x14ac:dyDescent="0.45">
      <c r="A1147" s="32">
        <v>44274</v>
      </c>
      <c r="B1147" s="26">
        <v>8.8166666666666682</v>
      </c>
    </row>
    <row r="1148" spans="1:2" x14ac:dyDescent="0.45">
      <c r="A1148" s="32">
        <v>44275</v>
      </c>
      <c r="B1148" s="26">
        <v>8.5499999999999989</v>
      </c>
    </row>
    <row r="1149" spans="1:2" x14ac:dyDescent="0.45">
      <c r="A1149" s="32">
        <v>44276</v>
      </c>
      <c r="B1149" s="26">
        <v>8.9125000000000014</v>
      </c>
    </row>
    <row r="1150" spans="1:2" x14ac:dyDescent="0.45">
      <c r="A1150" s="32">
        <v>44277</v>
      </c>
      <c r="B1150" s="26">
        <v>6.7125000000000012</v>
      </c>
    </row>
    <row r="1151" spans="1:2" x14ac:dyDescent="0.45">
      <c r="A1151" s="32">
        <v>44278</v>
      </c>
      <c r="B1151" s="26">
        <v>8.0916666666666668</v>
      </c>
    </row>
    <row r="1152" spans="1:2" x14ac:dyDescent="0.45">
      <c r="A1152" s="32">
        <v>44279</v>
      </c>
      <c r="B1152" s="26">
        <v>8.9666666666666668</v>
      </c>
    </row>
    <row r="1153" spans="1:2" x14ac:dyDescent="0.45">
      <c r="A1153" s="32">
        <v>44280</v>
      </c>
      <c r="B1153" s="26">
        <v>9.0708333333333311</v>
      </c>
    </row>
    <row r="1154" spans="1:2" x14ac:dyDescent="0.45">
      <c r="A1154" s="32">
        <v>44281</v>
      </c>
      <c r="B1154" s="26">
        <v>8.3708333333333336</v>
      </c>
    </row>
    <row r="1155" spans="1:2" x14ac:dyDescent="0.45">
      <c r="A1155" s="32">
        <v>44282</v>
      </c>
      <c r="B1155" s="26">
        <v>7.375</v>
      </c>
    </row>
    <row r="1156" spans="1:2" x14ac:dyDescent="0.45">
      <c r="A1156" s="32">
        <v>44283</v>
      </c>
      <c r="B1156" s="26">
        <v>10.579166666666666</v>
      </c>
    </row>
    <row r="1157" spans="1:2" x14ac:dyDescent="0.45">
      <c r="A1157" s="32">
        <v>44284</v>
      </c>
      <c r="B1157" s="26">
        <v>11.558333333333332</v>
      </c>
    </row>
    <row r="1158" spans="1:2" x14ac:dyDescent="0.45">
      <c r="A1158" s="32">
        <v>44285</v>
      </c>
      <c r="B1158" s="26">
        <v>12.679166666666667</v>
      </c>
    </row>
    <row r="1159" spans="1:2" x14ac:dyDescent="0.45">
      <c r="A1159" s="32">
        <v>44286</v>
      </c>
      <c r="B1159" s="26">
        <v>14.108333333333333</v>
      </c>
    </row>
    <row r="1160" spans="1:2" x14ac:dyDescent="0.45">
      <c r="A1160" s="32">
        <v>44287</v>
      </c>
      <c r="B1160" s="26">
        <v>10.770833333333334</v>
      </c>
    </row>
    <row r="1161" spans="1:2" x14ac:dyDescent="0.45">
      <c r="A1161" s="32">
        <v>44288</v>
      </c>
      <c r="B1161" s="26">
        <v>6.9958333333333336</v>
      </c>
    </row>
    <row r="1162" spans="1:2" x14ac:dyDescent="0.45">
      <c r="A1162" s="32">
        <v>44289</v>
      </c>
      <c r="B1162" s="26">
        <v>6.3750000000000009</v>
      </c>
    </row>
    <row r="1163" spans="1:2" x14ac:dyDescent="0.45">
      <c r="A1163" s="32">
        <v>44290</v>
      </c>
      <c r="B1163" s="26">
        <v>7.570833333333332</v>
      </c>
    </row>
    <row r="1164" spans="1:2" x14ac:dyDescent="0.45">
      <c r="A1164" s="32">
        <v>44291</v>
      </c>
      <c r="B1164" s="26">
        <v>6.3916666666666666</v>
      </c>
    </row>
    <row r="1165" spans="1:2" x14ac:dyDescent="0.45">
      <c r="A1165" s="32">
        <v>44292</v>
      </c>
      <c r="B1165" s="26">
        <v>4.145833333333333</v>
      </c>
    </row>
    <row r="1166" spans="1:2" x14ac:dyDescent="0.45">
      <c r="A1166" s="32">
        <v>44293</v>
      </c>
      <c r="B1166" s="26">
        <v>4.0916666666666659</v>
      </c>
    </row>
    <row r="1167" spans="1:2" x14ac:dyDescent="0.45">
      <c r="A1167" s="32">
        <v>44294</v>
      </c>
      <c r="B1167" s="26">
        <v>7.0833333333333348</v>
      </c>
    </row>
    <row r="1168" spans="1:2" x14ac:dyDescent="0.45">
      <c r="A1168" s="32">
        <v>44295</v>
      </c>
      <c r="B1168" s="26">
        <v>7.5333333333333341</v>
      </c>
    </row>
    <row r="1169" spans="1:2" x14ac:dyDescent="0.45">
      <c r="A1169" s="32">
        <v>44296</v>
      </c>
      <c r="B1169" s="26">
        <v>5.020833333333333</v>
      </c>
    </row>
    <row r="1170" spans="1:2" x14ac:dyDescent="0.45">
      <c r="A1170" s="32">
        <v>44297</v>
      </c>
      <c r="B1170" s="26">
        <v>4.1708333333333334</v>
      </c>
    </row>
    <row r="1171" spans="1:2" x14ac:dyDescent="0.45">
      <c r="A1171" s="32">
        <v>44298</v>
      </c>
      <c r="B1171" s="26">
        <v>5.7666666666666666</v>
      </c>
    </row>
    <row r="1172" spans="1:2" x14ac:dyDescent="0.45">
      <c r="A1172" s="32">
        <v>44299</v>
      </c>
      <c r="B1172" s="26">
        <v>6.6583333333333341</v>
      </c>
    </row>
    <row r="1173" spans="1:2" x14ac:dyDescent="0.45">
      <c r="A1173" s="32">
        <v>44300</v>
      </c>
      <c r="B1173" s="26">
        <v>7.7250000000000005</v>
      </c>
    </row>
    <row r="1174" spans="1:2" x14ac:dyDescent="0.45">
      <c r="A1174" s="32">
        <v>44301</v>
      </c>
      <c r="B1174" s="26">
        <v>6.5333333333333341</v>
      </c>
    </row>
    <row r="1175" spans="1:2" x14ac:dyDescent="0.45">
      <c r="A1175" s="32">
        <v>44302</v>
      </c>
      <c r="B1175" s="26">
        <v>6.7166666666666677</v>
      </c>
    </row>
    <row r="1176" spans="1:2" x14ac:dyDescent="0.45">
      <c r="A1176" s="32">
        <v>44303</v>
      </c>
      <c r="B1176" s="26">
        <v>7.9666666666666659</v>
      </c>
    </row>
    <row r="1177" spans="1:2" x14ac:dyDescent="0.45">
      <c r="A1177" s="32">
        <v>44304</v>
      </c>
      <c r="B1177" s="26">
        <v>8.5</v>
      </c>
    </row>
    <row r="1178" spans="1:2" x14ac:dyDescent="0.45">
      <c r="A1178" s="32">
        <v>44305</v>
      </c>
      <c r="B1178" s="26">
        <v>9.7625000000000011</v>
      </c>
    </row>
    <row r="1179" spans="1:2" x14ac:dyDescent="0.45">
      <c r="A1179" s="32">
        <v>44306</v>
      </c>
      <c r="B1179" s="26">
        <v>10.658333333333331</v>
      </c>
    </row>
    <row r="1180" spans="1:2" x14ac:dyDescent="0.45">
      <c r="A1180" s="32">
        <v>44307</v>
      </c>
      <c r="B1180" s="26">
        <v>11.075000000000001</v>
      </c>
    </row>
    <row r="1181" spans="1:2" x14ac:dyDescent="0.45">
      <c r="A1181" s="32">
        <v>44308</v>
      </c>
      <c r="B1181" s="26">
        <v>9.0166666666666657</v>
      </c>
    </row>
    <row r="1182" spans="1:2" x14ac:dyDescent="0.45">
      <c r="A1182" s="32">
        <v>44309</v>
      </c>
      <c r="B1182" s="26">
        <v>10.437500000000002</v>
      </c>
    </row>
    <row r="1183" spans="1:2" x14ac:dyDescent="0.45">
      <c r="A1183" s="32">
        <v>44310</v>
      </c>
      <c r="B1183" s="26">
        <v>11.354166666666666</v>
      </c>
    </row>
    <row r="1184" spans="1:2" x14ac:dyDescent="0.45">
      <c r="A1184" s="32">
        <v>44311</v>
      </c>
      <c r="B1184" s="26">
        <v>9.4166666666666661</v>
      </c>
    </row>
    <row r="1185" spans="1:2" x14ac:dyDescent="0.45">
      <c r="A1185" s="32">
        <v>44312</v>
      </c>
      <c r="B1185" s="26">
        <v>8.3083333333333353</v>
      </c>
    </row>
    <row r="1186" spans="1:2" x14ac:dyDescent="0.45">
      <c r="A1186" s="32">
        <v>44313</v>
      </c>
      <c r="B1186" s="26">
        <v>9.5958333333333332</v>
      </c>
    </row>
    <row r="1187" spans="1:2" x14ac:dyDescent="0.45">
      <c r="A1187" s="32">
        <v>44314</v>
      </c>
      <c r="B1187" s="26">
        <v>7.5250000000000021</v>
      </c>
    </row>
    <row r="1188" spans="1:2" x14ac:dyDescent="0.45">
      <c r="A1188" s="32">
        <v>44315</v>
      </c>
      <c r="B1188" s="26">
        <v>7.3916666666666657</v>
      </c>
    </row>
    <row r="1189" spans="1:2" x14ac:dyDescent="0.45">
      <c r="A1189" s="32">
        <v>44316</v>
      </c>
      <c r="B1189" s="26">
        <v>6.7708333333333321</v>
      </c>
    </row>
    <row r="1190" spans="1:2" x14ac:dyDescent="0.45">
      <c r="A1190" s="32">
        <v>44317</v>
      </c>
      <c r="B1190" s="26">
        <v>7.3041666666666671</v>
      </c>
    </row>
    <row r="1191" spans="1:2" x14ac:dyDescent="0.45">
      <c r="A1191" s="32">
        <v>44318</v>
      </c>
      <c r="B1191" s="26">
        <v>8.4291666666666654</v>
      </c>
    </row>
    <row r="1192" spans="1:2" x14ac:dyDescent="0.45">
      <c r="A1192" s="32">
        <v>44319</v>
      </c>
      <c r="B1192" s="26">
        <v>9.2291666666666661</v>
      </c>
    </row>
    <row r="1193" spans="1:2" x14ac:dyDescent="0.45">
      <c r="A1193" s="32">
        <v>44320</v>
      </c>
      <c r="B1193" s="26">
        <v>9.5875000000000004</v>
      </c>
    </row>
    <row r="1194" spans="1:2" x14ac:dyDescent="0.45">
      <c r="A1194" s="32">
        <v>44321</v>
      </c>
      <c r="B1194" s="26">
        <v>7.7250000000000014</v>
      </c>
    </row>
    <row r="1195" spans="1:2" x14ac:dyDescent="0.45">
      <c r="A1195" s="32">
        <v>44322</v>
      </c>
      <c r="B1195" s="26">
        <v>7.4833333333333343</v>
      </c>
    </row>
    <row r="1196" spans="1:2" x14ac:dyDescent="0.45">
      <c r="A1196" s="32">
        <v>44323</v>
      </c>
      <c r="B1196" s="26">
        <v>8.9750000000000014</v>
      </c>
    </row>
    <row r="1197" spans="1:2" x14ac:dyDescent="0.45">
      <c r="A1197" s="32">
        <v>44324</v>
      </c>
      <c r="B1197" s="26">
        <v>11.645833333333334</v>
      </c>
    </row>
    <row r="1198" spans="1:2" x14ac:dyDescent="0.45">
      <c r="A1198" s="32">
        <v>44325</v>
      </c>
      <c r="B1198" s="26">
        <v>13.612499999999999</v>
      </c>
    </row>
    <row r="1199" spans="1:2" x14ac:dyDescent="0.45">
      <c r="A1199" s="32">
        <v>44326</v>
      </c>
      <c r="B1199" s="26">
        <v>12.029166666666667</v>
      </c>
    </row>
    <row r="1200" spans="1:2" x14ac:dyDescent="0.45">
      <c r="A1200" s="32">
        <v>44327</v>
      </c>
      <c r="B1200" s="26">
        <v>10.712499999999999</v>
      </c>
    </row>
    <row r="1201" spans="1:2" x14ac:dyDescent="0.45">
      <c r="A1201" s="32">
        <v>44328</v>
      </c>
      <c r="B1201" s="26">
        <v>10.891666666666666</v>
      </c>
    </row>
    <row r="1202" spans="1:2" x14ac:dyDescent="0.45">
      <c r="A1202" s="32">
        <v>44329</v>
      </c>
      <c r="B1202" s="26">
        <v>10.1625</v>
      </c>
    </row>
    <row r="1203" spans="1:2" x14ac:dyDescent="0.45">
      <c r="A1203" s="32">
        <v>44330</v>
      </c>
      <c r="B1203" s="26">
        <v>10.874999999999998</v>
      </c>
    </row>
    <row r="1204" spans="1:2" x14ac:dyDescent="0.45">
      <c r="A1204" s="32">
        <v>44331</v>
      </c>
      <c r="B1204" s="26">
        <v>10.391666666666667</v>
      </c>
    </row>
    <row r="1205" spans="1:2" x14ac:dyDescent="0.45">
      <c r="A1205" s="32">
        <v>44332</v>
      </c>
      <c r="B1205" s="26">
        <v>10.970833333333337</v>
      </c>
    </row>
    <row r="1206" spans="1:2" x14ac:dyDescent="0.45">
      <c r="A1206" s="32">
        <v>44333</v>
      </c>
      <c r="B1206" s="26">
        <v>11.699999999999998</v>
      </c>
    </row>
    <row r="1207" spans="1:2" x14ac:dyDescent="0.45">
      <c r="A1207" s="32">
        <v>44334</v>
      </c>
      <c r="B1207" s="26">
        <v>11.045833333333334</v>
      </c>
    </row>
    <row r="1208" spans="1:2" x14ac:dyDescent="0.45">
      <c r="A1208" s="32">
        <v>44335</v>
      </c>
      <c r="B1208" s="26">
        <v>11.695833333333333</v>
      </c>
    </row>
    <row r="1209" spans="1:2" x14ac:dyDescent="0.45">
      <c r="A1209" s="32">
        <v>44336</v>
      </c>
      <c r="B1209" s="26">
        <v>11.120833333333332</v>
      </c>
    </row>
    <row r="1210" spans="1:2" x14ac:dyDescent="0.45">
      <c r="A1210" s="32">
        <v>44337</v>
      </c>
      <c r="B1210" s="26">
        <v>10.445833333333331</v>
      </c>
    </row>
    <row r="1211" spans="1:2" x14ac:dyDescent="0.45">
      <c r="A1211" s="32">
        <v>44338</v>
      </c>
      <c r="B1211" s="26">
        <v>10.466666666666667</v>
      </c>
    </row>
    <row r="1212" spans="1:2" x14ac:dyDescent="0.45">
      <c r="A1212" s="32">
        <v>44339</v>
      </c>
      <c r="B1212" s="26">
        <v>9.6291666666666682</v>
      </c>
    </row>
    <row r="1213" spans="1:2" x14ac:dyDescent="0.45">
      <c r="A1213" s="32">
        <v>44340</v>
      </c>
      <c r="B1213" s="26">
        <v>9.5958333333333332</v>
      </c>
    </row>
    <row r="1214" spans="1:2" x14ac:dyDescent="0.45">
      <c r="A1214" s="32">
        <v>44341</v>
      </c>
      <c r="B1214" s="26">
        <v>10.658333333333333</v>
      </c>
    </row>
    <row r="1215" spans="1:2" x14ac:dyDescent="0.45">
      <c r="A1215" s="32">
        <v>44342</v>
      </c>
      <c r="B1215" s="26">
        <v>11.595833333333333</v>
      </c>
    </row>
    <row r="1216" spans="1:2" x14ac:dyDescent="0.45">
      <c r="A1216" s="32">
        <v>44343</v>
      </c>
      <c r="B1216" s="26">
        <v>12.816666666666665</v>
      </c>
    </row>
    <row r="1217" spans="1:2" x14ac:dyDescent="0.45">
      <c r="A1217" s="32">
        <v>44344</v>
      </c>
      <c r="B1217" s="26">
        <v>13.0875</v>
      </c>
    </row>
    <row r="1218" spans="1:2" x14ac:dyDescent="0.45">
      <c r="A1218" s="32">
        <v>44345</v>
      </c>
      <c r="B1218" s="26">
        <v>15.299999999999999</v>
      </c>
    </row>
    <row r="1219" spans="1:2" x14ac:dyDescent="0.45">
      <c r="A1219" s="32">
        <v>44346</v>
      </c>
      <c r="B1219" s="26">
        <v>15.166666666666664</v>
      </c>
    </row>
    <row r="1220" spans="1:2" x14ac:dyDescent="0.45">
      <c r="A1220" s="32">
        <v>44347</v>
      </c>
      <c r="B1220" s="26">
        <v>16.308333333333334</v>
      </c>
    </row>
    <row r="1221" spans="1:2" x14ac:dyDescent="0.45">
      <c r="A1221" s="32">
        <v>44348</v>
      </c>
      <c r="B1221" s="26">
        <v>18.237500000000001</v>
      </c>
    </row>
    <row r="1222" spans="1:2" x14ac:dyDescent="0.45">
      <c r="A1222" s="32">
        <v>44349</v>
      </c>
      <c r="B1222" s="26">
        <v>17.858333333333331</v>
      </c>
    </row>
    <row r="1223" spans="1:2" x14ac:dyDescent="0.45">
      <c r="A1223" s="32">
        <v>44350</v>
      </c>
      <c r="B1223" s="26">
        <v>15.245833333333335</v>
      </c>
    </row>
    <row r="1224" spans="1:2" x14ac:dyDescent="0.45">
      <c r="A1224" s="32">
        <v>44351</v>
      </c>
      <c r="B1224" s="26">
        <v>14.195833333333333</v>
      </c>
    </row>
    <row r="1225" spans="1:2" x14ac:dyDescent="0.45">
      <c r="A1225" s="32">
        <v>44352</v>
      </c>
      <c r="B1225" s="26">
        <v>14.979166666666664</v>
      </c>
    </row>
    <row r="1226" spans="1:2" x14ac:dyDescent="0.45">
      <c r="A1226" s="32">
        <v>44353</v>
      </c>
      <c r="B1226" s="26">
        <v>15.716666666666667</v>
      </c>
    </row>
    <row r="1227" spans="1:2" x14ac:dyDescent="0.45">
      <c r="A1227" s="32">
        <v>44354</v>
      </c>
      <c r="B1227" s="26">
        <v>14.933333333333335</v>
      </c>
    </row>
    <row r="1228" spans="1:2" x14ac:dyDescent="0.45">
      <c r="A1228" s="32">
        <v>44355</v>
      </c>
      <c r="B1228" s="26">
        <v>15.233333333333333</v>
      </c>
    </row>
    <row r="1229" spans="1:2" x14ac:dyDescent="0.45">
      <c r="A1229" s="32">
        <v>44356</v>
      </c>
      <c r="B1229" s="26">
        <v>16.254166666666666</v>
      </c>
    </row>
    <row r="1230" spans="1:2" x14ac:dyDescent="0.45">
      <c r="A1230" s="32">
        <v>44357</v>
      </c>
      <c r="B1230" s="26">
        <v>17.512499999999999</v>
      </c>
    </row>
    <row r="1231" spans="1:2" x14ac:dyDescent="0.45">
      <c r="A1231" s="32">
        <v>44358</v>
      </c>
      <c r="B1231" s="26">
        <v>16.408333333333335</v>
      </c>
    </row>
    <row r="1232" spans="1:2" x14ac:dyDescent="0.45">
      <c r="A1232" s="32">
        <v>44359</v>
      </c>
      <c r="B1232" s="26">
        <v>16.850000000000001</v>
      </c>
    </row>
    <row r="1233" spans="1:2" x14ac:dyDescent="0.45">
      <c r="A1233" s="32">
        <v>44360</v>
      </c>
      <c r="B1233" s="26">
        <v>19.195833333333329</v>
      </c>
    </row>
    <row r="1234" spans="1:2" x14ac:dyDescent="0.45">
      <c r="A1234" s="32">
        <v>44361</v>
      </c>
      <c r="B1234" s="26">
        <v>18.900000000000002</v>
      </c>
    </row>
    <row r="1235" spans="1:2" x14ac:dyDescent="0.45">
      <c r="A1235" s="32">
        <v>44362</v>
      </c>
      <c r="B1235" s="26">
        <v>17.008333333333329</v>
      </c>
    </row>
    <row r="1236" spans="1:2" x14ac:dyDescent="0.45">
      <c r="A1236" s="32">
        <v>44363</v>
      </c>
      <c r="B1236" s="26">
        <v>17.845833333333335</v>
      </c>
    </row>
    <row r="1237" spans="1:2" x14ac:dyDescent="0.45">
      <c r="A1237" s="32">
        <v>44364</v>
      </c>
      <c r="B1237" s="26">
        <v>16.874999999999996</v>
      </c>
    </row>
    <row r="1238" spans="1:2" x14ac:dyDescent="0.45">
      <c r="A1238" s="32">
        <v>44365</v>
      </c>
      <c r="B1238" s="26">
        <v>14.075000000000001</v>
      </c>
    </row>
    <row r="1239" spans="1:2" x14ac:dyDescent="0.45">
      <c r="A1239" s="32">
        <v>44366</v>
      </c>
      <c r="B1239" s="26">
        <v>15.258333333333335</v>
      </c>
    </row>
    <row r="1240" spans="1:2" x14ac:dyDescent="0.45">
      <c r="A1240" s="32">
        <v>44367</v>
      </c>
      <c r="B1240" s="26">
        <v>14.899999999999999</v>
      </c>
    </row>
    <row r="1241" spans="1:2" x14ac:dyDescent="0.45">
      <c r="A1241" s="32">
        <v>44368</v>
      </c>
      <c r="B1241" s="26">
        <v>13.216666666666669</v>
      </c>
    </row>
    <row r="1242" spans="1:2" x14ac:dyDescent="0.45">
      <c r="A1242" s="32">
        <v>44369</v>
      </c>
      <c r="B1242" s="26">
        <v>13.637499999999998</v>
      </c>
    </row>
    <row r="1243" spans="1:2" x14ac:dyDescent="0.45">
      <c r="A1243" s="32">
        <v>44370</v>
      </c>
      <c r="B1243" s="26">
        <v>14.929166666666669</v>
      </c>
    </row>
    <row r="1244" spans="1:2" x14ac:dyDescent="0.45">
      <c r="A1244" s="32">
        <v>44371</v>
      </c>
      <c r="B1244" s="26">
        <v>16.004166666666666</v>
      </c>
    </row>
    <row r="1245" spans="1:2" x14ac:dyDescent="0.45">
      <c r="A1245" s="32">
        <v>44372</v>
      </c>
      <c r="B1245" s="26">
        <v>15.149999999999999</v>
      </c>
    </row>
    <row r="1246" spans="1:2" x14ac:dyDescent="0.45">
      <c r="A1246" s="32">
        <v>44373</v>
      </c>
      <c r="B1246" s="26">
        <v>15.324999999999998</v>
      </c>
    </row>
    <row r="1247" spans="1:2" x14ac:dyDescent="0.45">
      <c r="A1247" s="32">
        <v>44374</v>
      </c>
      <c r="B1247" s="26">
        <v>15.637500000000001</v>
      </c>
    </row>
    <row r="1248" spans="1:2" x14ac:dyDescent="0.45">
      <c r="A1248" s="32">
        <v>44375</v>
      </c>
      <c r="B1248" s="26">
        <v>15.7125</v>
      </c>
    </row>
    <row r="1249" spans="1:2" x14ac:dyDescent="0.45">
      <c r="A1249" s="32">
        <v>44376</v>
      </c>
      <c r="B1249" s="26">
        <v>16.008333333333329</v>
      </c>
    </row>
    <row r="1250" spans="1:2" x14ac:dyDescent="0.45">
      <c r="A1250" s="32">
        <v>44377</v>
      </c>
      <c r="B1250" s="26">
        <v>17.312500000000004</v>
      </c>
    </row>
    <row r="1251" spans="1:2" x14ac:dyDescent="0.45">
      <c r="A1251" s="32">
        <v>44378</v>
      </c>
      <c r="B1251" s="26">
        <v>17.404166666666665</v>
      </c>
    </row>
    <row r="1252" spans="1:2" x14ac:dyDescent="0.45">
      <c r="A1252" s="32">
        <v>44379</v>
      </c>
      <c r="B1252" s="26">
        <v>17.437500000000004</v>
      </c>
    </row>
    <row r="1253" spans="1:2" x14ac:dyDescent="0.45">
      <c r="A1253" s="32">
        <v>44380</v>
      </c>
      <c r="B1253" s="26">
        <v>17.041666666666661</v>
      </c>
    </row>
    <row r="1254" spans="1:2" x14ac:dyDescent="0.45">
      <c r="A1254" s="32">
        <v>44381</v>
      </c>
      <c r="B1254" s="26">
        <v>16.016666666666669</v>
      </c>
    </row>
    <row r="1255" spans="1:2" x14ac:dyDescent="0.45">
      <c r="A1255" s="32">
        <v>44382</v>
      </c>
      <c r="B1255" s="26">
        <v>15.35416666666667</v>
      </c>
    </row>
    <row r="1256" spans="1:2" x14ac:dyDescent="0.45">
      <c r="A1256" s="32">
        <v>44383</v>
      </c>
      <c r="B1256" s="26">
        <v>14.858333333333334</v>
      </c>
    </row>
    <row r="1257" spans="1:2" x14ac:dyDescent="0.45">
      <c r="A1257" s="32">
        <v>44384</v>
      </c>
      <c r="B1257" s="26">
        <v>16.333333333333332</v>
      </c>
    </row>
    <row r="1258" spans="1:2" x14ac:dyDescent="0.45">
      <c r="A1258" s="32">
        <v>44385</v>
      </c>
      <c r="B1258" s="26">
        <v>16.849999999999998</v>
      </c>
    </row>
    <row r="1259" spans="1:2" x14ac:dyDescent="0.45">
      <c r="A1259" s="32">
        <v>44386</v>
      </c>
      <c r="B1259" s="26">
        <v>16.425000000000001</v>
      </c>
    </row>
    <row r="1260" spans="1:2" x14ac:dyDescent="0.45">
      <c r="A1260" s="32">
        <v>44387</v>
      </c>
      <c r="B1260" s="26">
        <v>16.029166666666665</v>
      </c>
    </row>
    <row r="1261" spans="1:2" x14ac:dyDescent="0.45">
      <c r="A1261" s="32">
        <v>44388</v>
      </c>
      <c r="B1261" s="26">
        <v>15.804166666666665</v>
      </c>
    </row>
    <row r="1262" spans="1:2" x14ac:dyDescent="0.45">
      <c r="A1262" s="32">
        <v>44389</v>
      </c>
      <c r="B1262" s="26">
        <v>15.991666666666672</v>
      </c>
    </row>
    <row r="1263" spans="1:2" x14ac:dyDescent="0.45">
      <c r="A1263" s="32">
        <v>44390</v>
      </c>
      <c r="B1263" s="26">
        <v>18.537499999999998</v>
      </c>
    </row>
    <row r="1264" spans="1:2" x14ac:dyDescent="0.45">
      <c r="A1264" s="32">
        <v>44391</v>
      </c>
      <c r="B1264" s="26">
        <v>18.845833333333335</v>
      </c>
    </row>
    <row r="1265" spans="1:2" x14ac:dyDescent="0.45">
      <c r="A1265" s="32">
        <v>44392</v>
      </c>
      <c r="B1265" s="26">
        <v>19.504166666666666</v>
      </c>
    </row>
    <row r="1266" spans="1:2" x14ac:dyDescent="0.45">
      <c r="A1266" s="32">
        <v>44393</v>
      </c>
      <c r="B1266" s="26">
        <v>20.441666666666663</v>
      </c>
    </row>
    <row r="1267" spans="1:2" x14ac:dyDescent="0.45">
      <c r="A1267" s="32">
        <v>44394</v>
      </c>
      <c r="B1267" s="26">
        <v>22.266666666666666</v>
      </c>
    </row>
    <row r="1268" spans="1:2" x14ac:dyDescent="0.45">
      <c r="A1268" s="32">
        <v>44395</v>
      </c>
      <c r="B1268" s="26">
        <v>23.325000000000003</v>
      </c>
    </row>
    <row r="1269" spans="1:2" x14ac:dyDescent="0.45">
      <c r="A1269" s="32">
        <v>44396</v>
      </c>
      <c r="B1269" s="26">
        <v>23.737500000000001</v>
      </c>
    </row>
    <row r="1270" spans="1:2" x14ac:dyDescent="0.45">
      <c r="A1270" s="32">
        <v>44397</v>
      </c>
      <c r="B1270" s="26">
        <v>23.683333333333334</v>
      </c>
    </row>
    <row r="1271" spans="1:2" x14ac:dyDescent="0.45">
      <c r="A1271" s="32">
        <v>44398</v>
      </c>
      <c r="B1271" s="26">
        <v>23.8125</v>
      </c>
    </row>
    <row r="1272" spans="1:2" x14ac:dyDescent="0.45">
      <c r="A1272" s="32">
        <v>44399</v>
      </c>
      <c r="B1272" s="26">
        <v>23.720833333333328</v>
      </c>
    </row>
    <row r="1273" spans="1:2" x14ac:dyDescent="0.45">
      <c r="A1273" s="32">
        <v>44400</v>
      </c>
      <c r="B1273" s="26">
        <v>21.641666666666666</v>
      </c>
    </row>
    <row r="1274" spans="1:2" x14ac:dyDescent="0.45">
      <c r="A1274" s="32">
        <v>44401</v>
      </c>
      <c r="B1274" s="26">
        <v>17.775000000000002</v>
      </c>
    </row>
    <row r="1275" spans="1:2" x14ac:dyDescent="0.45">
      <c r="A1275" s="32">
        <v>44402</v>
      </c>
      <c r="B1275" s="26">
        <v>18.37083333333333</v>
      </c>
    </row>
    <row r="1276" spans="1:2" x14ac:dyDescent="0.45">
      <c r="A1276" s="32">
        <v>44403</v>
      </c>
      <c r="B1276" s="26">
        <v>19.583333333333336</v>
      </c>
    </row>
    <row r="1277" spans="1:2" x14ac:dyDescent="0.45">
      <c r="A1277" s="32">
        <v>44404</v>
      </c>
      <c r="B1277" s="26">
        <v>17.783333333333335</v>
      </c>
    </row>
    <row r="1278" spans="1:2" x14ac:dyDescent="0.45">
      <c r="A1278" s="32">
        <v>44405</v>
      </c>
      <c r="B1278" s="26">
        <v>16.204166666666669</v>
      </c>
    </row>
    <row r="1279" spans="1:2" x14ac:dyDescent="0.45">
      <c r="A1279" s="32">
        <v>44406</v>
      </c>
      <c r="B1279" s="26">
        <v>15.975</v>
      </c>
    </row>
    <row r="1280" spans="1:2" x14ac:dyDescent="0.45">
      <c r="A1280" s="32">
        <v>44407</v>
      </c>
      <c r="B1280" s="26">
        <v>15.883333333333328</v>
      </c>
    </row>
    <row r="1281" spans="1:2" x14ac:dyDescent="0.45">
      <c r="A1281" s="32">
        <v>44408</v>
      </c>
      <c r="B1281" s="26">
        <v>16.629166666666666</v>
      </c>
    </row>
    <row r="1282" spans="1:2" x14ac:dyDescent="0.45">
      <c r="A1282" s="32">
        <v>44409</v>
      </c>
      <c r="B1282" s="26">
        <v>16.470833333333335</v>
      </c>
    </row>
    <row r="1283" spans="1:2" x14ac:dyDescent="0.45">
      <c r="A1283" s="32">
        <v>44410</v>
      </c>
      <c r="B1283" s="26">
        <v>15.287500000000003</v>
      </c>
    </row>
    <row r="1284" spans="1:2" x14ac:dyDescent="0.45">
      <c r="A1284" s="32">
        <v>44411</v>
      </c>
      <c r="B1284" s="26">
        <v>15.854166666666664</v>
      </c>
    </row>
    <row r="1285" spans="1:2" x14ac:dyDescent="0.45">
      <c r="A1285" s="32">
        <v>44412</v>
      </c>
      <c r="B1285" s="26">
        <v>16.929166666666664</v>
      </c>
    </row>
    <row r="1286" spans="1:2" x14ac:dyDescent="0.45">
      <c r="A1286" s="32">
        <v>44413</v>
      </c>
      <c r="B1286" s="26">
        <v>16.745833333333326</v>
      </c>
    </row>
    <row r="1287" spans="1:2" x14ac:dyDescent="0.45">
      <c r="A1287" s="32">
        <v>44414</v>
      </c>
      <c r="B1287" s="26">
        <v>16.558333333333334</v>
      </c>
    </row>
    <row r="1288" spans="1:2" x14ac:dyDescent="0.45">
      <c r="A1288" s="32">
        <v>44415</v>
      </c>
      <c r="B1288" s="26">
        <v>15.887500000000001</v>
      </c>
    </row>
    <row r="1289" spans="1:2" x14ac:dyDescent="0.45">
      <c r="A1289" s="32">
        <v>44416</v>
      </c>
      <c r="B1289" s="26">
        <v>15.829166666666667</v>
      </c>
    </row>
    <row r="1290" spans="1:2" x14ac:dyDescent="0.45">
      <c r="A1290" s="32">
        <v>44417</v>
      </c>
      <c r="B1290" s="26">
        <v>15.745833333333335</v>
      </c>
    </row>
    <row r="1291" spans="1:2" x14ac:dyDescent="0.45">
      <c r="A1291" s="32">
        <v>44418</v>
      </c>
      <c r="B1291" s="26">
        <v>16.616666666666664</v>
      </c>
    </row>
    <row r="1292" spans="1:2" x14ac:dyDescent="0.45">
      <c r="A1292" s="32">
        <v>44419</v>
      </c>
      <c r="B1292" s="26">
        <v>16.737500000000001</v>
      </c>
    </row>
    <row r="1293" spans="1:2" x14ac:dyDescent="0.45">
      <c r="A1293" s="32">
        <v>44420</v>
      </c>
      <c r="B1293" s="26">
        <v>16.404166666666669</v>
      </c>
    </row>
    <row r="1294" spans="1:2" x14ac:dyDescent="0.45">
      <c r="A1294" s="32">
        <v>44421</v>
      </c>
      <c r="B1294" s="26">
        <v>16.645833333333332</v>
      </c>
    </row>
    <row r="1295" spans="1:2" x14ac:dyDescent="0.45">
      <c r="A1295" s="32">
        <v>44422</v>
      </c>
      <c r="B1295" s="26">
        <v>18.120833333333334</v>
      </c>
    </row>
    <row r="1296" spans="1:2" x14ac:dyDescent="0.45">
      <c r="A1296" s="32">
        <v>44423</v>
      </c>
      <c r="B1296" s="26">
        <v>17.191666666666666</v>
      </c>
    </row>
    <row r="1297" spans="1:2" x14ac:dyDescent="0.45">
      <c r="A1297" s="32">
        <v>44424</v>
      </c>
      <c r="B1297" s="26">
        <v>15.862500000000002</v>
      </c>
    </row>
    <row r="1298" spans="1:2" x14ac:dyDescent="0.45">
      <c r="A1298" s="32">
        <v>44425</v>
      </c>
      <c r="B1298" s="26">
        <v>16.033333333333328</v>
      </c>
    </row>
    <row r="1299" spans="1:2" x14ac:dyDescent="0.45">
      <c r="A1299" s="32">
        <v>44426</v>
      </c>
      <c r="B1299" s="26">
        <v>16.525000000000002</v>
      </c>
    </row>
    <row r="1300" spans="1:2" x14ac:dyDescent="0.45">
      <c r="A1300" s="32">
        <v>44427</v>
      </c>
      <c r="B1300" s="26">
        <v>16.445833333333329</v>
      </c>
    </row>
    <row r="1301" spans="1:2" x14ac:dyDescent="0.45">
      <c r="A1301" s="32">
        <v>44428</v>
      </c>
      <c r="B1301" s="26">
        <v>17.749999999999996</v>
      </c>
    </row>
    <row r="1302" spans="1:2" x14ac:dyDescent="0.45">
      <c r="A1302" s="32">
        <v>44429</v>
      </c>
      <c r="B1302" s="26">
        <v>17.0625</v>
      </c>
    </row>
    <row r="1303" spans="1:2" x14ac:dyDescent="0.45">
      <c r="A1303" s="32">
        <v>44430</v>
      </c>
      <c r="B1303" s="26">
        <v>17.795833333333331</v>
      </c>
    </row>
    <row r="1304" spans="1:2" x14ac:dyDescent="0.45">
      <c r="A1304" s="32">
        <v>44431</v>
      </c>
      <c r="B1304" s="26">
        <v>17.587500000000002</v>
      </c>
    </row>
    <row r="1305" spans="1:2" x14ac:dyDescent="0.45">
      <c r="A1305" s="32">
        <v>44432</v>
      </c>
      <c r="B1305" s="26">
        <v>17.062500000000004</v>
      </c>
    </row>
    <row r="1306" spans="1:2" x14ac:dyDescent="0.45">
      <c r="A1306" s="32">
        <v>44433</v>
      </c>
      <c r="B1306" s="26">
        <v>16.458333333333336</v>
      </c>
    </row>
    <row r="1307" spans="1:2" x14ac:dyDescent="0.45">
      <c r="A1307" s="32">
        <v>44434</v>
      </c>
      <c r="B1307" s="26">
        <v>17.266666666666666</v>
      </c>
    </row>
    <row r="1308" spans="1:2" x14ac:dyDescent="0.45">
      <c r="A1308" s="32">
        <v>44435</v>
      </c>
      <c r="B1308" s="26">
        <v>15.195833333333333</v>
      </c>
    </row>
    <row r="1309" spans="1:2" x14ac:dyDescent="0.45">
      <c r="A1309" s="32">
        <v>44436</v>
      </c>
      <c r="B1309" s="26">
        <v>15.816666666666668</v>
      </c>
    </row>
    <row r="1310" spans="1:2" x14ac:dyDescent="0.45">
      <c r="A1310" s="32">
        <v>44437</v>
      </c>
      <c r="B1310" s="26">
        <v>16.112500000000001</v>
      </c>
    </row>
    <row r="1311" spans="1:2" x14ac:dyDescent="0.45">
      <c r="A1311" s="32">
        <v>44438</v>
      </c>
      <c r="B1311" s="26">
        <v>15.687500000000002</v>
      </c>
    </row>
    <row r="1312" spans="1:2" x14ac:dyDescent="0.45">
      <c r="A1312" s="32">
        <v>44439</v>
      </c>
      <c r="B1312" s="26">
        <v>15.495833333333332</v>
      </c>
    </row>
    <row r="1313" spans="1:2" x14ac:dyDescent="0.45">
      <c r="A1313" s="32">
        <v>44440</v>
      </c>
      <c r="B1313" s="26">
        <v>15.224999999999996</v>
      </c>
    </row>
    <row r="1314" spans="1:2" x14ac:dyDescent="0.45">
      <c r="A1314" s="32">
        <v>44441</v>
      </c>
      <c r="B1314" s="26">
        <v>15.820833333333331</v>
      </c>
    </row>
    <row r="1315" spans="1:2" x14ac:dyDescent="0.45">
      <c r="A1315" s="32">
        <v>44442</v>
      </c>
      <c r="B1315" s="26">
        <v>16.587499999999999</v>
      </c>
    </row>
    <row r="1316" spans="1:2" x14ac:dyDescent="0.45">
      <c r="A1316" s="32">
        <v>44443</v>
      </c>
      <c r="B1316" s="26">
        <v>17.083333333333325</v>
      </c>
    </row>
    <row r="1317" spans="1:2" x14ac:dyDescent="0.45">
      <c r="A1317" s="32">
        <v>44444</v>
      </c>
      <c r="B1317" s="26">
        <v>18.508333333333333</v>
      </c>
    </row>
    <row r="1318" spans="1:2" x14ac:dyDescent="0.45">
      <c r="A1318" s="32">
        <v>44445</v>
      </c>
      <c r="B1318" s="26">
        <v>20.816666666666666</v>
      </c>
    </row>
    <row r="1319" spans="1:2" x14ac:dyDescent="0.45">
      <c r="A1319" s="32">
        <v>44446</v>
      </c>
      <c r="B1319" s="26">
        <v>21.937500000000004</v>
      </c>
    </row>
    <row r="1320" spans="1:2" x14ac:dyDescent="0.45">
      <c r="A1320" s="32">
        <v>44447</v>
      </c>
      <c r="B1320" s="26">
        <v>20.45</v>
      </c>
    </row>
    <row r="1321" spans="1:2" x14ac:dyDescent="0.45">
      <c r="A1321" s="32">
        <v>44448</v>
      </c>
      <c r="B1321" s="26">
        <v>18.291666666666668</v>
      </c>
    </row>
    <row r="1322" spans="1:2" x14ac:dyDescent="0.45">
      <c r="A1322" s="32">
        <v>44449</v>
      </c>
      <c r="B1322" s="26">
        <v>17.966666666666665</v>
      </c>
    </row>
    <row r="1323" spans="1:2" x14ac:dyDescent="0.45">
      <c r="A1323" s="32">
        <v>44450</v>
      </c>
      <c r="B1323" s="26">
        <v>16.966666666666665</v>
      </c>
    </row>
    <row r="1324" spans="1:2" x14ac:dyDescent="0.45">
      <c r="A1324" s="32">
        <v>44451</v>
      </c>
      <c r="B1324" s="26">
        <v>15.75</v>
      </c>
    </row>
    <row r="1325" spans="1:2" x14ac:dyDescent="0.45">
      <c r="A1325" s="32">
        <v>44452</v>
      </c>
      <c r="B1325" s="26">
        <v>16.375</v>
      </c>
    </row>
    <row r="1326" spans="1:2" x14ac:dyDescent="0.45">
      <c r="A1326" s="32">
        <v>44453</v>
      </c>
      <c r="B1326" s="26">
        <v>15.808333333333332</v>
      </c>
    </row>
    <row r="1327" spans="1:2" x14ac:dyDescent="0.45">
      <c r="A1327" s="32">
        <v>44454</v>
      </c>
      <c r="B1327" s="26">
        <v>16.024999999999995</v>
      </c>
    </row>
    <row r="1328" spans="1:2" x14ac:dyDescent="0.45">
      <c r="A1328" s="32">
        <v>44455</v>
      </c>
      <c r="B1328" s="26">
        <v>16.395833333333332</v>
      </c>
    </row>
    <row r="1329" spans="1:2" x14ac:dyDescent="0.45">
      <c r="A1329" s="32">
        <v>44456</v>
      </c>
      <c r="B1329" s="26">
        <v>16.454166666666669</v>
      </c>
    </row>
    <row r="1330" spans="1:2" x14ac:dyDescent="0.45">
      <c r="A1330" s="32">
        <v>44457</v>
      </c>
      <c r="B1330" s="26">
        <v>17.058333333333334</v>
      </c>
    </row>
    <row r="1331" spans="1:2" x14ac:dyDescent="0.45">
      <c r="A1331" s="32">
        <v>44458</v>
      </c>
      <c r="B1331" s="26">
        <v>15.712499999999999</v>
      </c>
    </row>
    <row r="1332" spans="1:2" x14ac:dyDescent="0.45">
      <c r="A1332" s="32">
        <v>44459</v>
      </c>
      <c r="B1332" s="26">
        <v>14.820833333333335</v>
      </c>
    </row>
    <row r="1333" spans="1:2" x14ac:dyDescent="0.45">
      <c r="A1333" s="32">
        <v>44460</v>
      </c>
      <c r="B1333" s="26">
        <v>15.141666666666666</v>
      </c>
    </row>
    <row r="1334" spans="1:2" x14ac:dyDescent="0.45">
      <c r="A1334" s="32">
        <v>44461</v>
      </c>
      <c r="B1334" s="26">
        <v>15.058333333333337</v>
      </c>
    </row>
    <row r="1335" spans="1:2" x14ac:dyDescent="0.45">
      <c r="A1335" s="32">
        <v>44462</v>
      </c>
      <c r="B1335" s="26">
        <v>16.141666666666666</v>
      </c>
    </row>
    <row r="1336" spans="1:2" x14ac:dyDescent="0.45">
      <c r="A1336" s="32">
        <v>44463</v>
      </c>
      <c r="B1336" s="26">
        <v>16.512499999999999</v>
      </c>
    </row>
    <row r="1337" spans="1:2" x14ac:dyDescent="0.45">
      <c r="A1337" s="32">
        <v>44464</v>
      </c>
      <c r="B1337" s="26">
        <v>17.679166666666667</v>
      </c>
    </row>
    <row r="1338" spans="1:2" x14ac:dyDescent="0.45">
      <c r="A1338" s="32">
        <v>44465</v>
      </c>
      <c r="B1338" s="26">
        <v>16.941666666666666</v>
      </c>
    </row>
    <row r="1339" spans="1:2" x14ac:dyDescent="0.45">
      <c r="A1339" s="32">
        <v>44466</v>
      </c>
      <c r="B1339" s="26">
        <v>14.5625</v>
      </c>
    </row>
    <row r="1340" spans="1:2" x14ac:dyDescent="0.45">
      <c r="A1340" s="32">
        <v>44467</v>
      </c>
      <c r="B1340" s="26">
        <v>13.095833333333333</v>
      </c>
    </row>
    <row r="1341" spans="1:2" x14ac:dyDescent="0.45">
      <c r="A1341" s="32">
        <v>44468</v>
      </c>
      <c r="B1341" s="26">
        <v>11.666666666666666</v>
      </c>
    </row>
    <row r="1342" spans="1:2" x14ac:dyDescent="0.45">
      <c r="A1342" s="32">
        <v>44469</v>
      </c>
      <c r="B1342" s="26">
        <v>13.908333333333333</v>
      </c>
    </row>
    <row r="1343" spans="1:2" x14ac:dyDescent="0.45">
      <c r="A1343" s="32">
        <v>44470</v>
      </c>
      <c r="B1343" s="26">
        <v>14.079166666666667</v>
      </c>
    </row>
    <row r="1344" spans="1:2" x14ac:dyDescent="0.45">
      <c r="A1344" s="32">
        <v>44471</v>
      </c>
      <c r="B1344" s="26">
        <v>12.233333333333333</v>
      </c>
    </row>
    <row r="1345" spans="1:2" x14ac:dyDescent="0.45">
      <c r="A1345" s="32">
        <v>44472</v>
      </c>
      <c r="B1345" s="26">
        <v>11.975000000000001</v>
      </c>
    </row>
    <row r="1346" spans="1:2" x14ac:dyDescent="0.45">
      <c r="A1346" s="32">
        <v>44473</v>
      </c>
      <c r="B1346" s="26">
        <v>12.491666666666667</v>
      </c>
    </row>
    <row r="1347" spans="1:2" x14ac:dyDescent="0.45">
      <c r="A1347" s="32">
        <v>44474</v>
      </c>
      <c r="B1347" s="26">
        <v>12.54166666666667</v>
      </c>
    </row>
    <row r="1348" spans="1:2" x14ac:dyDescent="0.45">
      <c r="A1348" s="32">
        <v>44475</v>
      </c>
      <c r="B1348" s="26">
        <v>13.383333333333335</v>
      </c>
    </row>
    <row r="1349" spans="1:2" x14ac:dyDescent="0.45">
      <c r="A1349" s="32">
        <v>44476</v>
      </c>
      <c r="B1349" s="26">
        <v>16.304166666666667</v>
      </c>
    </row>
    <row r="1350" spans="1:2" x14ac:dyDescent="0.45">
      <c r="A1350" s="32">
        <v>44477</v>
      </c>
      <c r="B1350" s="26">
        <v>15.466666666666669</v>
      </c>
    </row>
    <row r="1351" spans="1:2" x14ac:dyDescent="0.45">
      <c r="A1351" s="32">
        <v>44478</v>
      </c>
      <c r="B1351" s="26">
        <v>14.491666666666669</v>
      </c>
    </row>
    <row r="1352" spans="1:2" x14ac:dyDescent="0.45">
      <c r="A1352" s="32">
        <v>44479</v>
      </c>
      <c r="B1352" s="26">
        <v>14.104166666666664</v>
      </c>
    </row>
    <row r="1353" spans="1:2" x14ac:dyDescent="0.45">
      <c r="A1353" s="32">
        <v>44480</v>
      </c>
      <c r="B1353" s="26">
        <v>11.679166666666665</v>
      </c>
    </row>
    <row r="1354" spans="1:2" x14ac:dyDescent="0.45">
      <c r="A1354" s="32">
        <v>44481</v>
      </c>
      <c r="B1354" s="26">
        <v>12.066666666666668</v>
      </c>
    </row>
    <row r="1355" spans="1:2" x14ac:dyDescent="0.45">
      <c r="A1355" s="32">
        <v>44482</v>
      </c>
      <c r="B1355" s="26">
        <v>13.15</v>
      </c>
    </row>
    <row r="1356" spans="1:2" x14ac:dyDescent="0.45">
      <c r="A1356" s="32">
        <v>44483</v>
      </c>
      <c r="B1356" s="26">
        <v>13.125</v>
      </c>
    </row>
    <row r="1357" spans="1:2" x14ac:dyDescent="0.45">
      <c r="A1357" s="32">
        <v>44484</v>
      </c>
      <c r="B1357" s="26">
        <v>12.791666666666664</v>
      </c>
    </row>
    <row r="1358" spans="1:2" x14ac:dyDescent="0.45">
      <c r="A1358" s="32">
        <v>44485</v>
      </c>
      <c r="B1358" s="26">
        <v>12.316666666666668</v>
      </c>
    </row>
    <row r="1359" spans="1:2" x14ac:dyDescent="0.45">
      <c r="A1359" s="32">
        <v>44486</v>
      </c>
      <c r="B1359" s="26">
        <v>13.683333333333328</v>
      </c>
    </row>
    <row r="1360" spans="1:2" x14ac:dyDescent="0.45">
      <c r="A1360" s="32">
        <v>44487</v>
      </c>
      <c r="B1360" s="26">
        <v>14.845833333333331</v>
      </c>
    </row>
    <row r="1361" spans="1:2" x14ac:dyDescent="0.45">
      <c r="A1361" s="32">
        <v>44488</v>
      </c>
      <c r="B1361" s="26">
        <v>16.899999999999999</v>
      </c>
    </row>
    <row r="1362" spans="1:2" x14ac:dyDescent="0.45">
      <c r="A1362" s="32">
        <v>44489</v>
      </c>
      <c r="B1362" s="26">
        <v>13.962499999999999</v>
      </c>
    </row>
    <row r="1363" spans="1:2" x14ac:dyDescent="0.45">
      <c r="A1363" s="32">
        <v>44490</v>
      </c>
      <c r="B1363" s="26">
        <v>10.216666666666667</v>
      </c>
    </row>
    <row r="1364" spans="1:2" x14ac:dyDescent="0.45">
      <c r="A1364" s="32">
        <v>44491</v>
      </c>
      <c r="B1364" s="26">
        <v>9.7583333333333311</v>
      </c>
    </row>
    <row r="1365" spans="1:2" x14ac:dyDescent="0.45">
      <c r="A1365" s="32">
        <v>44492</v>
      </c>
      <c r="B1365" s="26">
        <v>10.75</v>
      </c>
    </row>
    <row r="1366" spans="1:2" x14ac:dyDescent="0.45">
      <c r="A1366" s="32">
        <v>44493</v>
      </c>
      <c r="B1366" s="26">
        <v>12.724999999999996</v>
      </c>
    </row>
    <row r="1367" spans="1:2" x14ac:dyDescent="0.45">
      <c r="A1367" s="32">
        <v>44494</v>
      </c>
      <c r="B1367" s="26">
        <v>11.941666666666668</v>
      </c>
    </row>
    <row r="1368" spans="1:2" x14ac:dyDescent="0.45">
      <c r="A1368" s="32">
        <v>44495</v>
      </c>
      <c r="B1368" s="26">
        <v>13.412499999999996</v>
      </c>
    </row>
    <row r="1369" spans="1:2" x14ac:dyDescent="0.45">
      <c r="A1369" s="32">
        <v>44496</v>
      </c>
      <c r="B1369" s="26">
        <v>15.204166666666666</v>
      </c>
    </row>
    <row r="1370" spans="1:2" x14ac:dyDescent="0.45">
      <c r="A1370" s="32">
        <v>44497</v>
      </c>
      <c r="B1370" s="26">
        <v>14.93333333333333</v>
      </c>
    </row>
    <row r="1371" spans="1:2" x14ac:dyDescent="0.45">
      <c r="A1371" s="32">
        <v>44498</v>
      </c>
      <c r="B1371" s="26">
        <v>12.754166666666668</v>
      </c>
    </row>
    <row r="1372" spans="1:2" x14ac:dyDescent="0.45">
      <c r="A1372" s="32">
        <v>44499</v>
      </c>
      <c r="B1372" s="26">
        <v>11.016666666666666</v>
      </c>
    </row>
    <row r="1373" spans="1:2" x14ac:dyDescent="0.45">
      <c r="A1373" s="32">
        <v>44500</v>
      </c>
      <c r="B1373" s="26">
        <v>11.35416666666667</v>
      </c>
    </row>
    <row r="1374" spans="1:2" x14ac:dyDescent="0.45">
      <c r="A1374" s="32">
        <v>44501</v>
      </c>
      <c r="B1374" s="26">
        <v>9.6624999999999996</v>
      </c>
    </row>
    <row r="1375" spans="1:2" x14ac:dyDescent="0.45">
      <c r="A1375" s="32">
        <v>44502</v>
      </c>
      <c r="B1375" s="26">
        <v>7.1583333333333341</v>
      </c>
    </row>
    <row r="1376" spans="1:2" x14ac:dyDescent="0.45">
      <c r="A1376" s="32">
        <v>44503</v>
      </c>
      <c r="B1376" s="26">
        <v>6.583333333333333</v>
      </c>
    </row>
    <row r="1377" spans="1:2" x14ac:dyDescent="0.45">
      <c r="A1377" s="32">
        <v>44504</v>
      </c>
      <c r="B1377" s="26">
        <v>6.791666666666667</v>
      </c>
    </row>
    <row r="1378" spans="1:2" x14ac:dyDescent="0.45">
      <c r="A1378" s="32">
        <v>44505</v>
      </c>
      <c r="B1378" s="26">
        <v>7.416666666666667</v>
      </c>
    </row>
    <row r="1379" spans="1:2" x14ac:dyDescent="0.45">
      <c r="A1379" s="32">
        <v>44506</v>
      </c>
      <c r="B1379" s="26">
        <v>11.2875</v>
      </c>
    </row>
    <row r="1380" spans="1:2" x14ac:dyDescent="0.45">
      <c r="A1380" s="32">
        <v>44507</v>
      </c>
      <c r="B1380" s="26">
        <v>9.9666666666666668</v>
      </c>
    </row>
    <row r="1381" spans="1:2" x14ac:dyDescent="0.45">
      <c r="A1381" s="32">
        <v>44508</v>
      </c>
      <c r="B1381" s="26">
        <v>9.4875000000000007</v>
      </c>
    </row>
    <row r="1382" spans="1:2" x14ac:dyDescent="0.45">
      <c r="A1382" s="32">
        <v>44509</v>
      </c>
      <c r="B1382" s="26">
        <v>12.854166666666666</v>
      </c>
    </row>
    <row r="1383" spans="1:2" x14ac:dyDescent="0.45">
      <c r="A1383" s="32">
        <v>44510</v>
      </c>
      <c r="B1383" s="26">
        <v>12.433333333333328</v>
      </c>
    </row>
    <row r="1384" spans="1:2" x14ac:dyDescent="0.45">
      <c r="A1384" s="32">
        <v>44511</v>
      </c>
      <c r="B1384" s="26">
        <v>11.745833333333332</v>
      </c>
    </row>
    <row r="1385" spans="1:2" x14ac:dyDescent="0.45">
      <c r="A1385" s="32">
        <v>44512</v>
      </c>
      <c r="B1385" s="26">
        <v>12.329166666666671</v>
      </c>
    </row>
    <row r="1386" spans="1:2" x14ac:dyDescent="0.45">
      <c r="A1386" s="32">
        <v>44513</v>
      </c>
      <c r="B1386" s="26">
        <v>11.554166666666667</v>
      </c>
    </row>
    <row r="1387" spans="1:2" x14ac:dyDescent="0.45">
      <c r="A1387" s="32">
        <v>44514</v>
      </c>
      <c r="B1387" s="26">
        <v>9.1916666666666664</v>
      </c>
    </row>
    <row r="1388" spans="1:2" x14ac:dyDescent="0.45">
      <c r="A1388" s="32">
        <v>44515</v>
      </c>
      <c r="B1388" s="26">
        <v>8.6124999999999989</v>
      </c>
    </row>
    <row r="1389" spans="1:2" x14ac:dyDescent="0.45">
      <c r="A1389" s="32">
        <v>44516</v>
      </c>
      <c r="B1389" s="26">
        <v>9.8416666666666668</v>
      </c>
    </row>
    <row r="1390" spans="1:2" x14ac:dyDescent="0.45">
      <c r="A1390" s="32">
        <v>44517</v>
      </c>
      <c r="B1390" s="26">
        <v>9.4791666666666679</v>
      </c>
    </row>
    <row r="1391" spans="1:2" x14ac:dyDescent="0.45">
      <c r="A1391" s="32">
        <v>44518</v>
      </c>
      <c r="B1391" s="26">
        <v>11.062499999999998</v>
      </c>
    </row>
    <row r="1392" spans="1:2" x14ac:dyDescent="0.45">
      <c r="A1392" s="32">
        <v>44519</v>
      </c>
      <c r="B1392" s="26">
        <v>11.362499999999997</v>
      </c>
    </row>
    <row r="1393" spans="1:2" x14ac:dyDescent="0.45">
      <c r="A1393" s="32">
        <v>44520</v>
      </c>
      <c r="B1393" s="26">
        <v>10.129166666666666</v>
      </c>
    </row>
    <row r="1394" spans="1:2" x14ac:dyDescent="0.45">
      <c r="A1394" s="32">
        <v>44521</v>
      </c>
      <c r="B1394" s="26">
        <v>6.6833333333333345</v>
      </c>
    </row>
    <row r="1395" spans="1:2" x14ac:dyDescent="0.45">
      <c r="A1395" s="32">
        <v>44522</v>
      </c>
      <c r="B1395" s="26">
        <v>5.0750000000000002</v>
      </c>
    </row>
    <row r="1396" spans="1:2" x14ac:dyDescent="0.45">
      <c r="A1396" s="32">
        <v>44523</v>
      </c>
      <c r="B1396" s="26">
        <v>5.75</v>
      </c>
    </row>
    <row r="1397" spans="1:2" x14ac:dyDescent="0.45">
      <c r="A1397" s="32">
        <v>44524</v>
      </c>
      <c r="B1397" s="26">
        <v>6.9083333333333323</v>
      </c>
    </row>
    <row r="1398" spans="1:2" x14ac:dyDescent="0.45">
      <c r="A1398" s="32">
        <v>44525</v>
      </c>
      <c r="B1398" s="26">
        <v>5.1583333333333341</v>
      </c>
    </row>
    <row r="1399" spans="1:2" x14ac:dyDescent="0.45">
      <c r="A1399" s="32">
        <v>44526</v>
      </c>
      <c r="B1399" s="26">
        <v>6.5708333333333329</v>
      </c>
    </row>
    <row r="1400" spans="1:2" x14ac:dyDescent="0.45">
      <c r="A1400" s="32">
        <v>44527</v>
      </c>
      <c r="B1400" s="26">
        <v>4.4416666666666673</v>
      </c>
    </row>
    <row r="1401" spans="1:2" x14ac:dyDescent="0.45">
      <c r="A1401" s="32">
        <v>44528</v>
      </c>
      <c r="B1401" s="26">
        <v>3.2208333333333345</v>
      </c>
    </row>
    <row r="1402" spans="1:2" x14ac:dyDescent="0.45">
      <c r="A1402" s="32">
        <v>44529</v>
      </c>
      <c r="B1402" s="26">
        <v>3.5375000000000001</v>
      </c>
    </row>
    <row r="1403" spans="1:2" x14ac:dyDescent="0.45">
      <c r="A1403" s="32">
        <v>44530</v>
      </c>
      <c r="B1403" s="26">
        <v>9.9541666666666675</v>
      </c>
    </row>
    <row r="1404" spans="1:2" x14ac:dyDescent="0.45">
      <c r="A1404" s="32">
        <v>44531</v>
      </c>
      <c r="B1404" s="26">
        <v>7.9166666666666679</v>
      </c>
    </row>
    <row r="1405" spans="1:2" x14ac:dyDescent="0.45">
      <c r="A1405" s="32">
        <v>44532</v>
      </c>
      <c r="B1405" s="26">
        <v>3.6208333333333322</v>
      </c>
    </row>
    <row r="1406" spans="1:2" x14ac:dyDescent="0.45">
      <c r="A1406" s="32">
        <v>44533</v>
      </c>
      <c r="B1406" s="26">
        <v>7.658333333333335</v>
      </c>
    </row>
    <row r="1407" spans="1:2" x14ac:dyDescent="0.45">
      <c r="A1407" s="32">
        <v>44534</v>
      </c>
      <c r="B1407" s="26">
        <v>6.5</v>
      </c>
    </row>
    <row r="1408" spans="1:2" x14ac:dyDescent="0.45">
      <c r="A1408" s="32">
        <v>44535</v>
      </c>
      <c r="B1408" s="26">
        <v>6.1749999999999998</v>
      </c>
    </row>
    <row r="1409" spans="1:2" x14ac:dyDescent="0.45">
      <c r="A1409" s="32">
        <v>44536</v>
      </c>
      <c r="B1409" s="26">
        <v>5.4874999999999998</v>
      </c>
    </row>
    <row r="1410" spans="1:2" x14ac:dyDescent="0.45">
      <c r="A1410" s="32">
        <v>44537</v>
      </c>
      <c r="B1410" s="26">
        <v>6.0375000000000005</v>
      </c>
    </row>
    <row r="1411" spans="1:2" x14ac:dyDescent="0.45">
      <c r="A1411" s="32">
        <v>44538</v>
      </c>
      <c r="B1411" s="26">
        <v>6.0583333333333327</v>
      </c>
    </row>
    <row r="1412" spans="1:2" x14ac:dyDescent="0.45">
      <c r="A1412" s="32">
        <v>44539</v>
      </c>
      <c r="B1412" s="26">
        <v>6.7375000000000007</v>
      </c>
    </row>
    <row r="1413" spans="1:2" x14ac:dyDescent="0.45">
      <c r="A1413" s="32">
        <v>44540</v>
      </c>
      <c r="B1413" s="26">
        <v>6.258333333333332</v>
      </c>
    </row>
    <row r="1414" spans="1:2" x14ac:dyDescent="0.45">
      <c r="A1414" s="32">
        <v>44541</v>
      </c>
      <c r="B1414" s="26">
        <v>7.1624999999999988</v>
      </c>
    </row>
    <row r="1415" spans="1:2" x14ac:dyDescent="0.45">
      <c r="A1415" s="32">
        <v>44542</v>
      </c>
      <c r="B1415" s="26">
        <v>12.041666666666666</v>
      </c>
    </row>
    <row r="1416" spans="1:2" x14ac:dyDescent="0.45">
      <c r="A1416" s="32">
        <v>44543</v>
      </c>
      <c r="B1416" s="26">
        <v>11.391666666666667</v>
      </c>
    </row>
    <row r="1417" spans="1:2" x14ac:dyDescent="0.45">
      <c r="A1417" s="32">
        <v>44544</v>
      </c>
      <c r="B1417" s="26">
        <v>11.058333333333332</v>
      </c>
    </row>
    <row r="1418" spans="1:2" x14ac:dyDescent="0.45">
      <c r="A1418" s="32">
        <v>44545</v>
      </c>
      <c r="B1418" s="26">
        <v>10.670833333333333</v>
      </c>
    </row>
    <row r="1419" spans="1:2" x14ac:dyDescent="0.45">
      <c r="A1419" s="32">
        <v>44546</v>
      </c>
      <c r="B1419" s="26">
        <v>9.0125000000000011</v>
      </c>
    </row>
    <row r="1420" spans="1:2" x14ac:dyDescent="0.45">
      <c r="A1420" s="32">
        <v>44547</v>
      </c>
      <c r="B1420" s="26">
        <v>7.0374999999999988</v>
      </c>
    </row>
    <row r="1421" spans="1:2" x14ac:dyDescent="0.45">
      <c r="A1421" s="32">
        <v>44548</v>
      </c>
      <c r="B1421" s="26">
        <v>7.3249999999999993</v>
      </c>
    </row>
    <row r="1422" spans="1:2" x14ac:dyDescent="0.45">
      <c r="A1422" s="32">
        <v>44549</v>
      </c>
      <c r="B1422" s="26">
        <v>5.7958333333333334</v>
      </c>
    </row>
    <row r="1423" spans="1:2" x14ac:dyDescent="0.45">
      <c r="A1423" s="32">
        <v>44550</v>
      </c>
      <c r="B1423" s="26">
        <v>5.3041666666666671</v>
      </c>
    </row>
    <row r="1424" spans="1:2" x14ac:dyDescent="0.45">
      <c r="A1424" s="32">
        <v>44551</v>
      </c>
      <c r="B1424" s="26">
        <v>2.9791666666666661</v>
      </c>
    </row>
    <row r="1425" spans="1:2" x14ac:dyDescent="0.45">
      <c r="A1425" s="32">
        <v>44552</v>
      </c>
      <c r="B1425" s="26">
        <v>2.9041666666666668</v>
      </c>
    </row>
    <row r="1426" spans="1:2" x14ac:dyDescent="0.45">
      <c r="A1426" s="32">
        <v>44553</v>
      </c>
      <c r="B1426" s="26">
        <v>8.8541666666666661</v>
      </c>
    </row>
    <row r="1427" spans="1:2" x14ac:dyDescent="0.45">
      <c r="A1427" s="32">
        <v>44554</v>
      </c>
      <c r="B1427" s="26">
        <v>8.8833333333333329</v>
      </c>
    </row>
    <row r="1428" spans="1:2" x14ac:dyDescent="0.45">
      <c r="A1428" s="32">
        <v>44555</v>
      </c>
      <c r="B1428" s="26">
        <v>7.1958333333333337</v>
      </c>
    </row>
    <row r="1429" spans="1:2" x14ac:dyDescent="0.45">
      <c r="A1429" s="32">
        <v>44556</v>
      </c>
      <c r="B1429" s="26">
        <v>8.0249999999999986</v>
      </c>
    </row>
    <row r="1430" spans="1:2" x14ac:dyDescent="0.45">
      <c r="A1430" s="32">
        <v>44557</v>
      </c>
      <c r="B1430" s="26">
        <v>8.6291666666666664</v>
      </c>
    </row>
    <row r="1431" spans="1:2" x14ac:dyDescent="0.45">
      <c r="A1431" s="32">
        <v>44558</v>
      </c>
      <c r="B1431" s="26">
        <v>9.6916666666666682</v>
      </c>
    </row>
    <row r="1432" spans="1:2" x14ac:dyDescent="0.45">
      <c r="A1432" s="32">
        <v>44559</v>
      </c>
      <c r="B1432" s="26">
        <v>11.7875</v>
      </c>
    </row>
    <row r="1433" spans="1:2" x14ac:dyDescent="0.45">
      <c r="A1433" s="32">
        <v>44560</v>
      </c>
      <c r="B1433" s="26">
        <v>13.616666666666665</v>
      </c>
    </row>
    <row r="1434" spans="1:2" x14ac:dyDescent="0.45">
      <c r="A1434" s="32">
        <v>44561</v>
      </c>
      <c r="B1434" s="26">
        <v>13.174999999999999</v>
      </c>
    </row>
    <row r="1435" spans="1:2" x14ac:dyDescent="0.45">
      <c r="A1435" s="32">
        <v>44562</v>
      </c>
      <c r="B1435" s="26">
        <v>12.870833333333337</v>
      </c>
    </row>
    <row r="1436" spans="1:2" x14ac:dyDescent="0.45">
      <c r="A1436" s="32">
        <v>44563</v>
      </c>
      <c r="B1436" s="26">
        <v>10.487500000000002</v>
      </c>
    </row>
    <row r="1437" spans="1:2" x14ac:dyDescent="0.45">
      <c r="A1437" s="32">
        <v>44564</v>
      </c>
      <c r="B1437" s="26">
        <v>9.1166666666666671</v>
      </c>
    </row>
    <row r="1438" spans="1:2" x14ac:dyDescent="0.45">
      <c r="A1438" s="32">
        <v>44565</v>
      </c>
      <c r="B1438" s="26">
        <v>5.5333333333333323</v>
      </c>
    </row>
    <row r="1439" spans="1:2" x14ac:dyDescent="0.45">
      <c r="A1439" s="32">
        <v>44566</v>
      </c>
      <c r="B1439" s="26">
        <v>3.9166666666666661</v>
      </c>
    </row>
    <row r="1440" spans="1:2" x14ac:dyDescent="0.45">
      <c r="A1440" s="32">
        <v>44567</v>
      </c>
      <c r="B1440" s="26">
        <v>3.8499999999999996</v>
      </c>
    </row>
    <row r="1441" spans="1:2" x14ac:dyDescent="0.45">
      <c r="A1441" s="32">
        <v>44568</v>
      </c>
      <c r="B1441" s="26">
        <v>4.5499999999999989</v>
      </c>
    </row>
    <row r="1442" spans="1:2" x14ac:dyDescent="0.45">
      <c r="A1442" s="32">
        <v>44569</v>
      </c>
      <c r="B1442" s="26">
        <v>7.1375000000000002</v>
      </c>
    </row>
    <row r="1443" spans="1:2" x14ac:dyDescent="0.45">
      <c r="A1443" s="32">
        <v>44570</v>
      </c>
      <c r="B1443" s="26">
        <v>5.9124999999999979</v>
      </c>
    </row>
    <row r="1444" spans="1:2" x14ac:dyDescent="0.45">
      <c r="A1444" s="32">
        <v>44571</v>
      </c>
      <c r="B1444" s="26">
        <v>8.1458333333333339</v>
      </c>
    </row>
    <row r="1445" spans="1:2" x14ac:dyDescent="0.45">
      <c r="A1445" s="32">
        <v>44572</v>
      </c>
      <c r="B1445" s="26">
        <v>8.7208333333333332</v>
      </c>
    </row>
    <row r="1446" spans="1:2" x14ac:dyDescent="0.45">
      <c r="A1446" s="32">
        <v>44573</v>
      </c>
      <c r="B1446" s="26">
        <v>4.0750000000000002</v>
      </c>
    </row>
    <row r="1447" spans="1:2" x14ac:dyDescent="0.45">
      <c r="A1447" s="32">
        <v>44574</v>
      </c>
      <c r="B1447" s="26">
        <v>3.1500000000000004</v>
      </c>
    </row>
    <row r="1448" spans="1:2" x14ac:dyDescent="0.45">
      <c r="A1448" s="32">
        <v>44575</v>
      </c>
      <c r="B1448" s="26">
        <v>2.9624999999999999</v>
      </c>
    </row>
    <row r="1449" spans="1:2" x14ac:dyDescent="0.45">
      <c r="A1449" s="32">
        <v>44576</v>
      </c>
      <c r="B1449" s="26">
        <v>4.3041666666666663</v>
      </c>
    </row>
    <row r="1450" spans="1:2" x14ac:dyDescent="0.45">
      <c r="A1450" s="32">
        <v>44577</v>
      </c>
      <c r="B1450" s="26">
        <v>6.3041666666666671</v>
      </c>
    </row>
    <row r="1451" spans="1:2" x14ac:dyDescent="0.45">
      <c r="A1451" s="32">
        <v>44578</v>
      </c>
      <c r="B1451" s="26">
        <v>3.9999999999999996</v>
      </c>
    </row>
    <row r="1452" spans="1:2" x14ac:dyDescent="0.45">
      <c r="A1452" s="32">
        <v>44579</v>
      </c>
      <c r="B1452" s="26">
        <v>3.5208333333333335</v>
      </c>
    </row>
    <row r="1453" spans="1:2" x14ac:dyDescent="0.45">
      <c r="A1453" s="32">
        <v>44580</v>
      </c>
      <c r="B1453" s="26">
        <v>7.0166666666666666</v>
      </c>
    </row>
    <row r="1454" spans="1:2" x14ac:dyDescent="0.45">
      <c r="A1454" s="32">
        <v>44581</v>
      </c>
      <c r="B1454" s="26">
        <v>3.754166666666666</v>
      </c>
    </row>
    <row r="1455" spans="1:2" x14ac:dyDescent="0.45">
      <c r="A1455" s="32">
        <v>44582</v>
      </c>
      <c r="B1455" s="26">
        <v>2.7583333333333333</v>
      </c>
    </row>
    <row r="1456" spans="1:2" x14ac:dyDescent="0.45">
      <c r="A1456" s="32">
        <v>44583</v>
      </c>
      <c r="B1456" s="26">
        <v>3.8374999999999999</v>
      </c>
    </row>
    <row r="1457" spans="1:2" x14ac:dyDescent="0.45">
      <c r="A1457" s="32">
        <v>44584</v>
      </c>
      <c r="B1457" s="26">
        <v>3.1999999999999997</v>
      </c>
    </row>
    <row r="1458" spans="1:2" x14ac:dyDescent="0.45">
      <c r="A1458" s="32">
        <v>44585</v>
      </c>
      <c r="B1458" s="26">
        <v>3.125</v>
      </c>
    </row>
    <row r="1459" spans="1:2" x14ac:dyDescent="0.45">
      <c r="A1459" s="32">
        <v>44586</v>
      </c>
      <c r="B1459" s="26">
        <v>3.3708333333333336</v>
      </c>
    </row>
    <row r="1460" spans="1:2" x14ac:dyDescent="0.45">
      <c r="A1460" s="32">
        <v>44587</v>
      </c>
      <c r="B1460" s="26">
        <v>5.2833333333333332</v>
      </c>
    </row>
    <row r="1461" spans="1:2" x14ac:dyDescent="0.45">
      <c r="A1461" s="32">
        <v>44588</v>
      </c>
      <c r="B1461" s="26">
        <v>8.8833333333333346</v>
      </c>
    </row>
    <row r="1462" spans="1:2" x14ac:dyDescent="0.45">
      <c r="A1462" s="32">
        <v>44589</v>
      </c>
      <c r="B1462" s="26">
        <v>6.5791666666666657</v>
      </c>
    </row>
    <row r="1463" spans="1:2" x14ac:dyDescent="0.45">
      <c r="A1463" s="32">
        <v>44590</v>
      </c>
      <c r="B1463" s="26">
        <v>10.375</v>
      </c>
    </row>
    <row r="1464" spans="1:2" x14ac:dyDescent="0.45">
      <c r="A1464" s="32">
        <v>44591</v>
      </c>
      <c r="B1464" s="26">
        <v>6.0375000000000014</v>
      </c>
    </row>
    <row r="1465" spans="1:2" x14ac:dyDescent="0.45">
      <c r="A1465" s="32">
        <v>44592</v>
      </c>
      <c r="B1465" s="26">
        <v>7.520833333333333</v>
      </c>
    </row>
    <row r="1466" spans="1:2" x14ac:dyDescent="0.45">
      <c r="A1466" s="32">
        <v>44593</v>
      </c>
      <c r="B1466" s="26">
        <v>10.516666666666666</v>
      </c>
    </row>
    <row r="1467" spans="1:2" x14ac:dyDescent="0.45">
      <c r="A1467" s="32">
        <v>44594</v>
      </c>
      <c r="B1467" s="26">
        <v>9.7999999999999989</v>
      </c>
    </row>
    <row r="1468" spans="1:2" x14ac:dyDescent="0.45">
      <c r="A1468" s="32">
        <v>44595</v>
      </c>
      <c r="B1468" s="26">
        <v>9.1666666666666643</v>
      </c>
    </row>
    <row r="1469" spans="1:2" x14ac:dyDescent="0.45">
      <c r="A1469" s="32">
        <v>44596</v>
      </c>
      <c r="B1469" s="26">
        <v>6.9875000000000007</v>
      </c>
    </row>
    <row r="1470" spans="1:2" x14ac:dyDescent="0.45">
      <c r="A1470" s="32">
        <v>44597</v>
      </c>
      <c r="B1470" s="26">
        <v>6.9124999999999979</v>
      </c>
    </row>
    <row r="1471" spans="1:2" x14ac:dyDescent="0.45">
      <c r="A1471" s="32">
        <v>44598</v>
      </c>
      <c r="B1471" s="26">
        <v>8.9375000000000018</v>
      </c>
    </row>
    <row r="1472" spans="1:2" x14ac:dyDescent="0.45">
      <c r="A1472" s="32">
        <v>44599</v>
      </c>
      <c r="B1472" s="26">
        <v>7.4874999999999998</v>
      </c>
    </row>
    <row r="1473" spans="1:2" x14ac:dyDescent="0.45">
      <c r="A1473" s="32">
        <v>44600</v>
      </c>
      <c r="B1473" s="26">
        <v>10.283333333333333</v>
      </c>
    </row>
    <row r="1474" spans="1:2" x14ac:dyDescent="0.45">
      <c r="A1474" s="32">
        <v>44601</v>
      </c>
      <c r="B1474" s="26">
        <v>9.5541666666666689</v>
      </c>
    </row>
    <row r="1475" spans="1:2" x14ac:dyDescent="0.45">
      <c r="A1475" s="32">
        <v>44602</v>
      </c>
      <c r="B1475" s="26">
        <v>5.9458333333333337</v>
      </c>
    </row>
    <row r="1476" spans="1:2" x14ac:dyDescent="0.45">
      <c r="A1476" s="32">
        <v>44603</v>
      </c>
      <c r="B1476" s="26">
        <v>4.2166666666666677</v>
      </c>
    </row>
    <row r="1477" spans="1:2" x14ac:dyDescent="0.45">
      <c r="A1477" s="32">
        <v>44604</v>
      </c>
      <c r="B1477" s="26">
        <v>7.4458333333333329</v>
      </c>
    </row>
    <row r="1478" spans="1:2" x14ac:dyDescent="0.45">
      <c r="A1478" s="32">
        <v>44605</v>
      </c>
      <c r="B1478" s="26">
        <v>9.5666666666666647</v>
      </c>
    </row>
    <row r="1479" spans="1:2" x14ac:dyDescent="0.45">
      <c r="A1479" s="32">
        <v>44606</v>
      </c>
      <c r="B1479" s="26">
        <v>6.8666666666666671</v>
      </c>
    </row>
    <row r="1480" spans="1:2" x14ac:dyDescent="0.45">
      <c r="A1480" s="32">
        <v>44607</v>
      </c>
      <c r="B1480" s="26">
        <v>7.9416666666666664</v>
      </c>
    </row>
    <row r="1481" spans="1:2" x14ac:dyDescent="0.45">
      <c r="A1481" s="32">
        <v>44608</v>
      </c>
      <c r="B1481" s="26">
        <v>11.966666666666669</v>
      </c>
    </row>
    <row r="1482" spans="1:2" x14ac:dyDescent="0.45">
      <c r="A1482" s="32">
        <v>44609</v>
      </c>
      <c r="B1482" s="26">
        <v>8.4958333333333336</v>
      </c>
    </row>
    <row r="1483" spans="1:2" x14ac:dyDescent="0.45">
      <c r="A1483" s="32">
        <v>44610</v>
      </c>
      <c r="B1483" s="26">
        <v>7.5458333333333316</v>
      </c>
    </row>
    <row r="1484" spans="1:2" x14ac:dyDescent="0.45">
      <c r="A1484" s="32">
        <v>44611</v>
      </c>
      <c r="B1484" s="26">
        <v>6.2958333333333334</v>
      </c>
    </row>
    <row r="1485" spans="1:2" x14ac:dyDescent="0.45">
      <c r="A1485" s="32">
        <v>44612</v>
      </c>
      <c r="B1485" s="26">
        <v>9.5958333333333332</v>
      </c>
    </row>
    <row r="1486" spans="1:2" x14ac:dyDescent="0.45">
      <c r="A1486" s="32">
        <v>44613</v>
      </c>
      <c r="B1486" s="26">
        <v>8.1291666666666647</v>
      </c>
    </row>
    <row r="1487" spans="1:2" x14ac:dyDescent="0.45">
      <c r="A1487" s="32">
        <v>44614</v>
      </c>
      <c r="B1487" s="26">
        <v>9.3708333333333336</v>
      </c>
    </row>
    <row r="1488" spans="1:2" x14ac:dyDescent="0.45">
      <c r="A1488" s="32">
        <v>44615</v>
      </c>
      <c r="B1488" s="26">
        <v>7.7041666666666648</v>
      </c>
    </row>
    <row r="1489" spans="1:2" x14ac:dyDescent="0.45">
      <c r="A1489" s="32">
        <v>44616</v>
      </c>
      <c r="B1489" s="26">
        <v>6.2916666666666679</v>
      </c>
    </row>
    <row r="1490" spans="1:2" x14ac:dyDescent="0.45">
      <c r="A1490" s="32">
        <v>44617</v>
      </c>
      <c r="B1490" s="26">
        <v>6.7541666666666673</v>
      </c>
    </row>
    <row r="1491" spans="1:2" x14ac:dyDescent="0.45">
      <c r="A1491" s="32">
        <v>44618</v>
      </c>
      <c r="B1491" s="26">
        <v>6.4125000000000005</v>
      </c>
    </row>
    <row r="1492" spans="1:2" x14ac:dyDescent="0.45">
      <c r="A1492" s="32">
        <v>44619</v>
      </c>
      <c r="B1492" s="26">
        <v>6.6083333333333316</v>
      </c>
    </row>
    <row r="1493" spans="1:2" x14ac:dyDescent="0.45">
      <c r="A1493" s="32">
        <v>44620</v>
      </c>
      <c r="B1493" s="26">
        <v>9.3333333333333339</v>
      </c>
    </row>
    <row r="1494" spans="1:2" x14ac:dyDescent="0.45">
      <c r="A1494" s="32">
        <v>44621</v>
      </c>
      <c r="B1494" s="26">
        <v>6.8416666666666659</v>
      </c>
    </row>
    <row r="1495" spans="1:2" x14ac:dyDescent="0.45">
      <c r="A1495" s="32">
        <v>44622</v>
      </c>
      <c r="B1495" s="26">
        <v>7.8374999999999986</v>
      </c>
    </row>
    <row r="1496" spans="1:2" x14ac:dyDescent="0.45">
      <c r="A1496" s="32">
        <v>44623</v>
      </c>
      <c r="B1496" s="26">
        <v>8.2666666666666657</v>
      </c>
    </row>
    <row r="1497" spans="1:2" x14ac:dyDescent="0.45">
      <c r="A1497" s="32">
        <v>44624</v>
      </c>
      <c r="B1497" s="26">
        <v>7.0166666666666666</v>
      </c>
    </row>
    <row r="1498" spans="1:2" x14ac:dyDescent="0.45">
      <c r="A1498" s="32">
        <v>44625</v>
      </c>
      <c r="B1498" s="26">
        <v>5.5583333333333336</v>
      </c>
    </row>
    <row r="1499" spans="1:2" x14ac:dyDescent="0.45">
      <c r="A1499" s="32">
        <v>44626</v>
      </c>
      <c r="B1499" s="26">
        <v>4.9291666666666663</v>
      </c>
    </row>
    <row r="1500" spans="1:2" x14ac:dyDescent="0.45">
      <c r="A1500" s="32">
        <v>44627</v>
      </c>
      <c r="B1500" s="26">
        <v>4.3083333333333336</v>
      </c>
    </row>
    <row r="1501" spans="1:2" x14ac:dyDescent="0.45">
      <c r="A1501" s="32">
        <v>44628</v>
      </c>
      <c r="B1501" s="26">
        <v>6.729166666666667</v>
      </c>
    </row>
    <row r="1502" spans="1:2" x14ac:dyDescent="0.45">
      <c r="A1502" s="32">
        <v>44629</v>
      </c>
      <c r="B1502" s="26">
        <v>9.6374999999999993</v>
      </c>
    </row>
    <row r="1503" spans="1:2" x14ac:dyDescent="0.45">
      <c r="A1503" s="32">
        <v>44630</v>
      </c>
      <c r="B1503" s="26">
        <v>10.104166666666666</v>
      </c>
    </row>
    <row r="1504" spans="1:2" x14ac:dyDescent="0.45">
      <c r="A1504" s="32">
        <v>44631</v>
      </c>
      <c r="B1504" s="26">
        <v>9.4041666666666632</v>
      </c>
    </row>
    <row r="1505" spans="1:2" x14ac:dyDescent="0.45">
      <c r="A1505" s="32">
        <v>44632</v>
      </c>
      <c r="B1505" s="26">
        <v>9.4374999999999982</v>
      </c>
    </row>
    <row r="1506" spans="1:2" x14ac:dyDescent="0.45">
      <c r="A1506" s="32">
        <v>44633</v>
      </c>
      <c r="B1506" s="26">
        <v>8.8416666666666668</v>
      </c>
    </row>
    <row r="1507" spans="1:2" x14ac:dyDescent="0.45">
      <c r="A1507" s="32">
        <v>44634</v>
      </c>
      <c r="B1507" s="26">
        <v>8.0083333333333311</v>
      </c>
    </row>
    <row r="1508" spans="1:2" x14ac:dyDescent="0.45">
      <c r="A1508" s="32">
        <v>44635</v>
      </c>
      <c r="B1508" s="26">
        <v>8.8125</v>
      </c>
    </row>
    <row r="1509" spans="1:2" x14ac:dyDescent="0.45">
      <c r="A1509" s="32">
        <v>44636</v>
      </c>
      <c r="B1509" s="26">
        <v>8.1749999999999989</v>
      </c>
    </row>
    <row r="1510" spans="1:2" x14ac:dyDescent="0.45">
      <c r="A1510" s="32">
        <v>44637</v>
      </c>
      <c r="B1510" s="26">
        <v>7.7625000000000002</v>
      </c>
    </row>
    <row r="1511" spans="1:2" x14ac:dyDescent="0.45">
      <c r="A1511" s="32">
        <v>44638</v>
      </c>
      <c r="B1511" s="26">
        <v>9.8750000000000018</v>
      </c>
    </row>
    <row r="1512" spans="1:2" x14ac:dyDescent="0.45">
      <c r="A1512" s="32">
        <v>44639</v>
      </c>
      <c r="B1512" s="26">
        <v>9.8333333333333357</v>
      </c>
    </row>
    <row r="1513" spans="1:2" x14ac:dyDescent="0.45">
      <c r="A1513" s="32">
        <v>44640</v>
      </c>
      <c r="B1513" s="26">
        <v>7.5583333333333327</v>
      </c>
    </row>
    <row r="1514" spans="1:2" x14ac:dyDescent="0.45">
      <c r="A1514" s="32">
        <v>44641</v>
      </c>
      <c r="B1514" s="26">
        <v>8.7125000000000004</v>
      </c>
    </row>
    <row r="1515" spans="1:2" x14ac:dyDescent="0.45">
      <c r="A1515" s="32">
        <v>44642</v>
      </c>
      <c r="B1515" s="26">
        <v>11.825000000000001</v>
      </c>
    </row>
    <row r="1516" spans="1:2" x14ac:dyDescent="0.45">
      <c r="A1516" s="32">
        <v>44643</v>
      </c>
      <c r="B1516" s="26">
        <v>11.504166666666663</v>
      </c>
    </row>
    <row r="1517" spans="1:2" x14ac:dyDescent="0.45">
      <c r="A1517" s="32">
        <v>44644</v>
      </c>
      <c r="B1517" s="26">
        <v>12.058333333333337</v>
      </c>
    </row>
    <row r="1518" spans="1:2" x14ac:dyDescent="0.45">
      <c r="A1518" s="32">
        <v>44645</v>
      </c>
      <c r="B1518" s="26">
        <v>11.158333333333331</v>
      </c>
    </row>
    <row r="1519" spans="1:2" x14ac:dyDescent="0.45">
      <c r="A1519" s="32">
        <v>44646</v>
      </c>
      <c r="B1519" s="26">
        <v>11.337499999999999</v>
      </c>
    </row>
    <row r="1520" spans="1:2" x14ac:dyDescent="0.45">
      <c r="A1520" s="32">
        <v>44647</v>
      </c>
      <c r="B1520" s="26">
        <v>10.316666666666666</v>
      </c>
    </row>
    <row r="1521" spans="1:2" x14ac:dyDescent="0.45">
      <c r="A1521" s="32">
        <v>44648</v>
      </c>
      <c r="B1521" s="26">
        <v>10.337499999999999</v>
      </c>
    </row>
    <row r="1522" spans="1:2" x14ac:dyDescent="0.45">
      <c r="A1522" s="32">
        <v>44649</v>
      </c>
      <c r="B1522" s="26">
        <v>9.5208333333333339</v>
      </c>
    </row>
    <row r="1523" spans="1:2" x14ac:dyDescent="0.45">
      <c r="A1523" s="32">
        <v>44650</v>
      </c>
      <c r="B1523" s="26">
        <v>7.1500000000000012</v>
      </c>
    </row>
    <row r="1524" spans="1:2" x14ac:dyDescent="0.45">
      <c r="A1524" s="32">
        <v>44651</v>
      </c>
      <c r="B1524" s="26">
        <v>3.8916666666666657</v>
      </c>
    </row>
    <row r="1525" spans="1:2" x14ac:dyDescent="0.45">
      <c r="A1525" s="32">
        <v>44652</v>
      </c>
      <c r="B1525" s="26">
        <v>4.541666666666667</v>
      </c>
    </row>
    <row r="1526" spans="1:2" x14ac:dyDescent="0.45">
      <c r="A1526" s="32">
        <v>44653</v>
      </c>
      <c r="B1526" s="26">
        <v>4.6833333333333345</v>
      </c>
    </row>
    <row r="1527" spans="1:2" x14ac:dyDescent="0.45">
      <c r="A1527" s="32">
        <v>44654</v>
      </c>
      <c r="B1527" s="26">
        <v>5.3875000000000002</v>
      </c>
    </row>
    <row r="1528" spans="1:2" x14ac:dyDescent="0.45">
      <c r="A1528" s="32">
        <v>44655</v>
      </c>
      <c r="B1528" s="26">
        <v>9.8583333333333325</v>
      </c>
    </row>
    <row r="1529" spans="1:2" x14ac:dyDescent="0.45">
      <c r="A1529" s="32">
        <v>44656</v>
      </c>
      <c r="B1529" s="26">
        <v>10.920833333333334</v>
      </c>
    </row>
    <row r="1530" spans="1:2" x14ac:dyDescent="0.45">
      <c r="A1530" s="32">
        <v>44657</v>
      </c>
      <c r="B1530" s="26">
        <v>9.8875000000000011</v>
      </c>
    </row>
    <row r="1531" spans="1:2" x14ac:dyDescent="0.45">
      <c r="A1531" s="32">
        <v>44658</v>
      </c>
      <c r="B1531" s="26">
        <v>8.3333333333333321</v>
      </c>
    </row>
    <row r="1532" spans="1:2" x14ac:dyDescent="0.45">
      <c r="A1532" s="32">
        <v>44659</v>
      </c>
      <c r="B1532" s="26">
        <v>6.3041666666666645</v>
      </c>
    </row>
    <row r="1533" spans="1:2" x14ac:dyDescent="0.45">
      <c r="A1533" s="32">
        <v>44660</v>
      </c>
      <c r="B1533" s="26">
        <v>6.5291666666666659</v>
      </c>
    </row>
    <row r="1534" spans="1:2" x14ac:dyDescent="0.45">
      <c r="A1534" s="32">
        <v>44661</v>
      </c>
      <c r="B1534" s="26">
        <v>7.3583333333333334</v>
      </c>
    </row>
    <row r="1535" spans="1:2" x14ac:dyDescent="0.45">
      <c r="A1535" s="32">
        <v>44662</v>
      </c>
      <c r="B1535" s="26">
        <v>10.399999999999999</v>
      </c>
    </row>
    <row r="1536" spans="1:2" x14ac:dyDescent="0.45">
      <c r="A1536" s="32">
        <v>44663</v>
      </c>
      <c r="B1536" s="26">
        <v>12.141666666666666</v>
      </c>
    </row>
    <row r="1537" spans="1:2" x14ac:dyDescent="0.45">
      <c r="A1537" s="32">
        <v>44664</v>
      </c>
      <c r="B1537" s="26">
        <v>12.283333333333331</v>
      </c>
    </row>
    <row r="1538" spans="1:2" x14ac:dyDescent="0.45">
      <c r="A1538" s="32">
        <v>44665</v>
      </c>
      <c r="B1538" s="26">
        <v>11.625</v>
      </c>
    </row>
    <row r="1539" spans="1:2" x14ac:dyDescent="0.45">
      <c r="A1539" s="32">
        <v>44666</v>
      </c>
      <c r="B1539" s="26">
        <v>13.191666666666663</v>
      </c>
    </row>
    <row r="1540" spans="1:2" x14ac:dyDescent="0.45">
      <c r="A1540" s="32">
        <v>44667</v>
      </c>
      <c r="B1540" s="26">
        <v>13.733333333333334</v>
      </c>
    </row>
    <row r="1541" spans="1:2" x14ac:dyDescent="0.45">
      <c r="A1541" s="32">
        <v>44668</v>
      </c>
      <c r="B1541" s="26">
        <v>12.745833333333332</v>
      </c>
    </row>
    <row r="1542" spans="1:2" x14ac:dyDescent="0.45">
      <c r="A1542" s="32">
        <v>44669</v>
      </c>
      <c r="B1542" s="26">
        <v>10.199999999999999</v>
      </c>
    </row>
    <row r="1543" spans="1:2" x14ac:dyDescent="0.45">
      <c r="A1543" s="32">
        <v>44670</v>
      </c>
      <c r="B1543" s="26">
        <v>9.3750000000000018</v>
      </c>
    </row>
    <row r="1544" spans="1:2" x14ac:dyDescent="0.45">
      <c r="A1544" s="32">
        <v>44671</v>
      </c>
      <c r="B1544" s="26">
        <v>11.420833333333334</v>
      </c>
    </row>
    <row r="1545" spans="1:2" x14ac:dyDescent="0.45">
      <c r="A1545" s="32">
        <v>44672</v>
      </c>
      <c r="B1545" s="26">
        <v>12.354166666666666</v>
      </c>
    </row>
    <row r="1546" spans="1:2" x14ac:dyDescent="0.45">
      <c r="A1546" s="32">
        <v>44673</v>
      </c>
      <c r="B1546" s="26">
        <v>10.604166666666668</v>
      </c>
    </row>
    <row r="1547" spans="1:2" x14ac:dyDescent="0.45">
      <c r="A1547" s="32">
        <v>44674</v>
      </c>
      <c r="B1547" s="26">
        <v>11.408333333333333</v>
      </c>
    </row>
    <row r="1548" spans="1:2" x14ac:dyDescent="0.45">
      <c r="A1548" s="32">
        <v>44675</v>
      </c>
      <c r="B1548" s="26">
        <v>12.058333333333335</v>
      </c>
    </row>
    <row r="1549" spans="1:2" x14ac:dyDescent="0.45">
      <c r="A1549" s="32">
        <v>44676</v>
      </c>
      <c r="B1549" s="26">
        <v>9.9541666666666657</v>
      </c>
    </row>
    <row r="1550" spans="1:2" x14ac:dyDescent="0.45">
      <c r="A1550" s="32">
        <v>44677</v>
      </c>
      <c r="B1550" s="26">
        <v>10.433333333333335</v>
      </c>
    </row>
    <row r="1551" spans="1:2" x14ac:dyDescent="0.45">
      <c r="A1551" s="32">
        <v>44678</v>
      </c>
      <c r="B1551" s="26">
        <v>9.1958333333333329</v>
      </c>
    </row>
    <row r="1552" spans="1:2" x14ac:dyDescent="0.45">
      <c r="A1552" s="32">
        <v>44679</v>
      </c>
      <c r="B1552" s="26">
        <v>9.0958333333333332</v>
      </c>
    </row>
    <row r="1553" spans="1:2" x14ac:dyDescent="0.45">
      <c r="A1553" s="32">
        <v>44680</v>
      </c>
      <c r="B1553" s="26">
        <v>9.7916666666666661</v>
      </c>
    </row>
    <row r="1554" spans="1:2" x14ac:dyDescent="0.45">
      <c r="A1554" s="32">
        <v>44681</v>
      </c>
      <c r="B1554" s="26">
        <v>9.9625000000000004</v>
      </c>
    </row>
    <row r="1555" spans="1:2" x14ac:dyDescent="0.45">
      <c r="A1555" s="32">
        <v>44682</v>
      </c>
      <c r="B1555" s="26">
        <v>10.195833333333333</v>
      </c>
    </row>
    <row r="1556" spans="1:2" x14ac:dyDescent="0.45">
      <c r="A1556" s="32">
        <v>44683</v>
      </c>
      <c r="B1556" s="26">
        <v>11.858333333333333</v>
      </c>
    </row>
    <row r="1557" spans="1:2" x14ac:dyDescent="0.45">
      <c r="A1557" s="32">
        <v>44684</v>
      </c>
      <c r="B1557" s="26">
        <v>12.4625</v>
      </c>
    </row>
    <row r="1558" spans="1:2" x14ac:dyDescent="0.45">
      <c r="A1558" s="32">
        <v>44685</v>
      </c>
      <c r="B1558" s="26">
        <v>12.887500000000001</v>
      </c>
    </row>
    <row r="1559" spans="1:2" x14ac:dyDescent="0.45">
      <c r="A1559" s="32">
        <v>44686</v>
      </c>
      <c r="B1559" s="26">
        <v>13.566666666666668</v>
      </c>
    </row>
    <row r="1560" spans="1:2" x14ac:dyDescent="0.45">
      <c r="A1560" s="32">
        <v>44687</v>
      </c>
      <c r="B1560" s="26">
        <v>13.050000000000002</v>
      </c>
    </row>
    <row r="1561" spans="1:2" x14ac:dyDescent="0.45">
      <c r="A1561" s="32">
        <v>44688</v>
      </c>
      <c r="B1561" s="26">
        <v>14.662500000000001</v>
      </c>
    </row>
    <row r="1562" spans="1:2" x14ac:dyDescent="0.45">
      <c r="A1562" s="32">
        <v>44689</v>
      </c>
      <c r="B1562" s="26">
        <v>14.162500000000003</v>
      </c>
    </row>
    <row r="1563" spans="1:2" x14ac:dyDescent="0.45">
      <c r="A1563" s="32">
        <v>44690</v>
      </c>
      <c r="B1563" s="26">
        <v>14.550000000000002</v>
      </c>
    </row>
    <row r="1564" spans="1:2" x14ac:dyDescent="0.45">
      <c r="A1564" s="32">
        <v>44691</v>
      </c>
      <c r="B1564" s="26">
        <v>14.229166666666664</v>
      </c>
    </row>
    <row r="1565" spans="1:2" x14ac:dyDescent="0.45">
      <c r="A1565" s="32">
        <v>44692</v>
      </c>
      <c r="B1565" s="26">
        <v>12.862499999999997</v>
      </c>
    </row>
    <row r="1566" spans="1:2" x14ac:dyDescent="0.45">
      <c r="A1566" s="32">
        <v>44693</v>
      </c>
      <c r="B1566" s="26">
        <v>12.358333333333333</v>
      </c>
    </row>
    <row r="1567" spans="1:2" x14ac:dyDescent="0.45">
      <c r="A1567" s="32">
        <v>44694</v>
      </c>
      <c r="B1567" s="26">
        <v>13.341666666666669</v>
      </c>
    </row>
    <row r="1568" spans="1:2" x14ac:dyDescent="0.45">
      <c r="A1568" s="32">
        <v>44695</v>
      </c>
      <c r="B1568" s="26">
        <v>14.174999999999999</v>
      </c>
    </row>
    <row r="1569" spans="1:2" x14ac:dyDescent="0.45">
      <c r="A1569" s="32">
        <v>44696</v>
      </c>
      <c r="B1569" s="26">
        <v>15.504166666666668</v>
      </c>
    </row>
    <row r="1570" spans="1:2" x14ac:dyDescent="0.45">
      <c r="A1570" s="32">
        <v>44697</v>
      </c>
      <c r="B1570" s="26">
        <v>15.908333333333339</v>
      </c>
    </row>
    <row r="1571" spans="1:2" x14ac:dyDescent="0.45">
      <c r="A1571" s="32">
        <v>44698</v>
      </c>
      <c r="B1571" s="26">
        <v>16.475000000000005</v>
      </c>
    </row>
    <row r="1572" spans="1:2" x14ac:dyDescent="0.45">
      <c r="A1572" s="32">
        <v>44699</v>
      </c>
      <c r="B1572" s="26">
        <v>15.049999999999997</v>
      </c>
    </row>
    <row r="1573" spans="1:2" x14ac:dyDescent="0.45">
      <c r="A1573" s="32">
        <v>44700</v>
      </c>
      <c r="B1573" s="26">
        <v>14.366666666666665</v>
      </c>
    </row>
    <row r="1574" spans="1:2" x14ac:dyDescent="0.45">
      <c r="A1574" s="32">
        <v>44701</v>
      </c>
      <c r="B1574" s="26">
        <v>13.179166666666667</v>
      </c>
    </row>
    <row r="1575" spans="1:2" x14ac:dyDescent="0.45">
      <c r="A1575" s="32">
        <v>44702</v>
      </c>
      <c r="B1575" s="26">
        <v>13.608333333333334</v>
      </c>
    </row>
    <row r="1576" spans="1:2" x14ac:dyDescent="0.45">
      <c r="A1576" s="32">
        <v>44703</v>
      </c>
      <c r="B1576" s="26">
        <v>15.058333333333337</v>
      </c>
    </row>
    <row r="1577" spans="1:2" x14ac:dyDescent="0.45">
      <c r="A1577" s="32">
        <v>44704</v>
      </c>
      <c r="B1577" s="26">
        <v>13</v>
      </c>
    </row>
    <row r="1578" spans="1:2" x14ac:dyDescent="0.45">
      <c r="A1578" s="32">
        <v>44705</v>
      </c>
      <c r="B1578" s="26">
        <v>12.712499999999999</v>
      </c>
    </row>
    <row r="1579" spans="1:2" x14ac:dyDescent="0.45">
      <c r="A1579" s="32">
        <v>44706</v>
      </c>
      <c r="B1579" s="26">
        <v>13.004166666666665</v>
      </c>
    </row>
    <row r="1580" spans="1:2" x14ac:dyDescent="0.45">
      <c r="A1580" s="32">
        <v>44707</v>
      </c>
      <c r="B1580" s="26">
        <v>14.116666666666665</v>
      </c>
    </row>
    <row r="1581" spans="1:2" x14ac:dyDescent="0.45">
      <c r="A1581" s="32">
        <v>44708</v>
      </c>
      <c r="B1581" s="26">
        <v>15.062500000000002</v>
      </c>
    </row>
    <row r="1582" spans="1:2" x14ac:dyDescent="0.45">
      <c r="A1582" s="32">
        <v>44709</v>
      </c>
      <c r="B1582" s="26">
        <v>14.5875</v>
      </c>
    </row>
    <row r="1583" spans="1:2" x14ac:dyDescent="0.45">
      <c r="A1583" s="32">
        <v>44710</v>
      </c>
      <c r="B1583" s="26">
        <v>14.604166666666664</v>
      </c>
    </row>
    <row r="1584" spans="1:2" x14ac:dyDescent="0.45">
      <c r="A1584" s="32">
        <v>44711</v>
      </c>
      <c r="B1584" s="26">
        <v>14.049999999999999</v>
      </c>
    </row>
    <row r="1585" spans="1:2" x14ac:dyDescent="0.45">
      <c r="A1585" s="32">
        <v>44712</v>
      </c>
      <c r="B1585" s="26">
        <v>14.329166666666666</v>
      </c>
    </row>
    <row r="1586" spans="1:2" x14ac:dyDescent="0.45">
      <c r="A1586" s="32">
        <v>44713</v>
      </c>
      <c r="B1586" s="26">
        <v>14.470833333333333</v>
      </c>
    </row>
    <row r="1587" spans="1:2" x14ac:dyDescent="0.45">
      <c r="A1587" s="32">
        <v>44714</v>
      </c>
      <c r="B1587" s="26">
        <v>14.129411764705882</v>
      </c>
    </row>
    <row r="1588" spans="1:2" x14ac:dyDescent="0.45">
      <c r="A1588" s="32">
        <v>44715</v>
      </c>
      <c r="B1588" s="26" t="e">
        <v>#DIV/0!</v>
      </c>
    </row>
    <row r="1589" spans="1:2" x14ac:dyDescent="0.45">
      <c r="A1589" s="32">
        <v>44716</v>
      </c>
      <c r="B1589" s="26" t="e">
        <v>#DIV/0!</v>
      </c>
    </row>
    <row r="1590" spans="1:2" x14ac:dyDescent="0.45">
      <c r="A1590" s="32">
        <v>44717</v>
      </c>
      <c r="B1590" s="26" t="e">
        <v>#DIV/0!</v>
      </c>
    </row>
    <row r="1591" spans="1:2" x14ac:dyDescent="0.45">
      <c r="A1591" s="32">
        <v>44718</v>
      </c>
      <c r="B1591" s="26" t="e">
        <v>#DIV/0!</v>
      </c>
    </row>
    <row r="1592" spans="1:2" x14ac:dyDescent="0.45">
      <c r="A1592" s="32">
        <v>44719</v>
      </c>
      <c r="B1592" s="26" t="e">
        <v>#DIV/0!</v>
      </c>
    </row>
    <row r="1593" spans="1:2" x14ac:dyDescent="0.45">
      <c r="A1593" s="32">
        <v>44720</v>
      </c>
      <c r="B1593" s="26" t="e">
        <v>#DIV/0!</v>
      </c>
    </row>
    <row r="1594" spans="1:2" x14ac:dyDescent="0.45">
      <c r="A1594" s="32">
        <v>44721</v>
      </c>
      <c r="B1594" s="26" t="e">
        <v>#DIV/0!</v>
      </c>
    </row>
    <row r="1595" spans="1:2" x14ac:dyDescent="0.45">
      <c r="A1595" s="32">
        <v>44722</v>
      </c>
      <c r="B1595" s="26" t="e">
        <v>#DIV/0!</v>
      </c>
    </row>
    <row r="1596" spans="1:2" x14ac:dyDescent="0.45">
      <c r="A1596" s="32">
        <v>44723</v>
      </c>
      <c r="B1596" s="26" t="e">
        <v>#DIV/0!</v>
      </c>
    </row>
    <row r="1597" spans="1:2" x14ac:dyDescent="0.45">
      <c r="A1597" s="32">
        <v>44724</v>
      </c>
      <c r="B1597" s="26" t="e">
        <v>#DIV/0!</v>
      </c>
    </row>
    <row r="1598" spans="1:2" x14ac:dyDescent="0.45">
      <c r="A1598" s="32">
        <v>44725</v>
      </c>
      <c r="B1598" s="26">
        <v>14.75</v>
      </c>
    </row>
    <row r="1599" spans="1:2" x14ac:dyDescent="0.45">
      <c r="A1599" s="32">
        <v>44726</v>
      </c>
      <c r="B1599" s="26">
        <v>15.266666666666666</v>
      </c>
    </row>
    <row r="1600" spans="1:2" x14ac:dyDescent="0.45">
      <c r="A1600" s="32">
        <v>44727</v>
      </c>
      <c r="B1600" s="26">
        <v>16.895833333333336</v>
      </c>
    </row>
    <row r="1601" spans="1:2" x14ac:dyDescent="0.45">
      <c r="A1601" s="32">
        <v>44728</v>
      </c>
      <c r="B1601" s="26">
        <v>18.541666666666668</v>
      </c>
    </row>
    <row r="1602" spans="1:2" x14ac:dyDescent="0.45">
      <c r="A1602" s="32">
        <v>44729</v>
      </c>
      <c r="B1602" s="26">
        <v>20.512499999999999</v>
      </c>
    </row>
    <row r="1603" spans="1:2" x14ac:dyDescent="0.45">
      <c r="A1603" s="32">
        <v>44730</v>
      </c>
      <c r="B1603" s="26">
        <v>15.704166666666666</v>
      </c>
    </row>
    <row r="1604" spans="1:2" x14ac:dyDescent="0.45">
      <c r="A1604" s="32">
        <v>44731</v>
      </c>
      <c r="B1604" s="26">
        <v>13.570833333333331</v>
      </c>
    </row>
    <row r="1605" spans="1:2" x14ac:dyDescent="0.45">
      <c r="A1605" s="32">
        <v>44732</v>
      </c>
      <c r="B1605" s="26">
        <v>16.104166666666668</v>
      </c>
    </row>
    <row r="1606" spans="1:2" x14ac:dyDescent="0.45">
      <c r="A1606" s="32">
        <v>44733</v>
      </c>
      <c r="B1606" s="26">
        <v>17.891666666666669</v>
      </c>
    </row>
    <row r="1607" spans="1:2" x14ac:dyDescent="0.45">
      <c r="A1607" s="32">
        <v>44734</v>
      </c>
      <c r="B1607" s="26">
        <v>19.912500000000001</v>
      </c>
    </row>
    <row r="1608" spans="1:2" x14ac:dyDescent="0.45">
      <c r="A1608" s="32">
        <v>44735</v>
      </c>
      <c r="B1608" s="26">
        <v>19.329166666666669</v>
      </c>
    </row>
    <row r="1609" spans="1:2" x14ac:dyDescent="0.45">
      <c r="A1609" s="32">
        <v>44736</v>
      </c>
      <c r="B1609" s="26">
        <v>16.825000000000003</v>
      </c>
    </row>
    <row r="1610" spans="1:2" x14ac:dyDescent="0.45">
      <c r="A1610" s="32">
        <v>44737</v>
      </c>
      <c r="B1610" s="26">
        <v>14.77083333333333</v>
      </c>
    </row>
    <row r="1611" spans="1:2" x14ac:dyDescent="0.45">
      <c r="A1611" s="32">
        <v>44738</v>
      </c>
      <c r="B1611" s="26">
        <v>15.366666666666667</v>
      </c>
    </row>
    <row r="1612" spans="1:2" x14ac:dyDescent="0.45">
      <c r="A1612" s="32">
        <v>44739</v>
      </c>
      <c r="B1612" s="26">
        <v>14.116666666666665</v>
      </c>
    </row>
    <row r="1613" spans="1:2" x14ac:dyDescent="0.45">
      <c r="A1613" s="32">
        <v>44740</v>
      </c>
      <c r="B1613" s="26">
        <v>15.083333333333334</v>
      </c>
    </row>
    <row r="1614" spans="1:2" x14ac:dyDescent="0.45">
      <c r="A1614" s="32">
        <v>44741</v>
      </c>
      <c r="B1614" s="26">
        <v>15.283333333333333</v>
      </c>
    </row>
    <row r="1615" spans="1:2" x14ac:dyDescent="0.45">
      <c r="A1615" s="32">
        <v>44742</v>
      </c>
      <c r="B1615" s="26">
        <v>14.162499999999996</v>
      </c>
    </row>
    <row r="1616" spans="1:2" x14ac:dyDescent="0.45">
      <c r="A1616" s="32">
        <v>44743</v>
      </c>
      <c r="B1616" s="26">
        <v>14.779166666666669</v>
      </c>
    </row>
    <row r="1617" spans="1:2" x14ac:dyDescent="0.45">
      <c r="A1617" s="32">
        <v>44744</v>
      </c>
      <c r="B1617" s="26">
        <v>14.829166666666667</v>
      </c>
    </row>
    <row r="1618" spans="1:2" x14ac:dyDescent="0.45">
      <c r="A1618" s="32">
        <v>44745</v>
      </c>
      <c r="B1618" s="26">
        <v>15.316666666666668</v>
      </c>
    </row>
    <row r="1619" spans="1:2" x14ac:dyDescent="0.45">
      <c r="A1619" s="32">
        <v>44746</v>
      </c>
      <c r="B1619" s="26">
        <v>15.179166666666667</v>
      </c>
    </row>
    <row r="1620" spans="1:2" x14ac:dyDescent="0.45">
      <c r="A1620" s="32">
        <v>44747</v>
      </c>
      <c r="B1620" s="26">
        <v>16.345833333333335</v>
      </c>
    </row>
    <row r="1621" spans="1:2" x14ac:dyDescent="0.45">
      <c r="A1621" s="32">
        <v>44748</v>
      </c>
      <c r="B1621" s="26">
        <v>18.087500000000006</v>
      </c>
    </row>
    <row r="1622" spans="1:2" x14ac:dyDescent="0.45">
      <c r="A1622" s="32">
        <v>44749</v>
      </c>
      <c r="B1622" s="26">
        <v>18.508333333333336</v>
      </c>
    </row>
    <row r="1623" spans="1:2" x14ac:dyDescent="0.45">
      <c r="A1623" s="32">
        <v>44750</v>
      </c>
      <c r="B1623" s="26">
        <v>19.350000000000005</v>
      </c>
    </row>
    <row r="1624" spans="1:2" x14ac:dyDescent="0.45">
      <c r="A1624" s="32">
        <v>44751</v>
      </c>
      <c r="B1624" s="26">
        <v>19.391666666666669</v>
      </c>
    </row>
    <row r="1625" spans="1:2" x14ac:dyDescent="0.45">
      <c r="A1625" s="32">
        <v>44752</v>
      </c>
      <c r="B1625" s="26">
        <v>20.212499999999999</v>
      </c>
    </row>
    <row r="1626" spans="1:2" x14ac:dyDescent="0.45">
      <c r="A1626" s="32">
        <v>44753</v>
      </c>
      <c r="B1626" s="26">
        <v>22.479166666666671</v>
      </c>
    </row>
    <row r="1627" spans="1:2" x14ac:dyDescent="0.45">
      <c r="A1627" s="32">
        <v>44754</v>
      </c>
      <c r="B1627" s="26">
        <v>21.887500000000003</v>
      </c>
    </row>
    <row r="1628" spans="1:2" x14ac:dyDescent="0.45">
      <c r="A1628" s="32">
        <v>44755</v>
      </c>
      <c r="B1628" s="26">
        <v>20.250000000000004</v>
      </c>
    </row>
    <row r="1629" spans="1:2" x14ac:dyDescent="0.45">
      <c r="A1629" s="32">
        <v>44756</v>
      </c>
      <c r="B1629" s="26">
        <v>18.262499999999999</v>
      </c>
    </row>
    <row r="1630" spans="1:2" x14ac:dyDescent="0.45">
      <c r="A1630" s="32">
        <v>44757</v>
      </c>
      <c r="B1630" s="26">
        <v>18.158333333333328</v>
      </c>
    </row>
    <row r="1631" spans="1:2" x14ac:dyDescent="0.45">
      <c r="A1631" s="32">
        <v>44758</v>
      </c>
      <c r="B1631" s="26">
        <v>19.983333333333334</v>
      </c>
    </row>
    <row r="1632" spans="1:2" x14ac:dyDescent="0.45">
      <c r="A1632" s="32">
        <v>44759</v>
      </c>
      <c r="B1632" s="26">
        <v>23.3125</v>
      </c>
    </row>
    <row r="1633" spans="1:2" x14ac:dyDescent="0.45">
      <c r="A1633" s="32">
        <v>44760</v>
      </c>
      <c r="B1633" s="26">
        <v>26.420833333333338</v>
      </c>
    </row>
    <row r="1634" spans="1:2" x14ac:dyDescent="0.45">
      <c r="A1634" s="32">
        <v>44761</v>
      </c>
      <c r="B1634" s="26">
        <v>25.333333333333329</v>
      </c>
    </row>
    <row r="1635" spans="1:2" x14ac:dyDescent="0.45">
      <c r="A1635" s="32">
        <v>44762</v>
      </c>
      <c r="B1635" s="26">
        <v>20.133333333333336</v>
      </c>
    </row>
    <row r="1636" spans="1:2" x14ac:dyDescent="0.45">
      <c r="A1636" s="32">
        <v>44763</v>
      </c>
      <c r="B1636" s="26">
        <v>18.541666666666668</v>
      </c>
    </row>
    <row r="1637" spans="1:2" x14ac:dyDescent="0.45">
      <c r="A1637" s="32">
        <v>44764</v>
      </c>
      <c r="B1637" s="26">
        <v>18.016666666666669</v>
      </c>
    </row>
    <row r="1638" spans="1:2" x14ac:dyDescent="0.45">
      <c r="A1638" s="32">
        <v>44765</v>
      </c>
      <c r="B1638" s="26">
        <v>17.845833333333331</v>
      </c>
    </row>
    <row r="1639" spans="1:2" x14ac:dyDescent="0.45">
      <c r="A1639" s="32">
        <v>44766</v>
      </c>
      <c r="B1639" s="26">
        <v>19.525000000000002</v>
      </c>
    </row>
    <row r="1640" spans="1:2" x14ac:dyDescent="0.45">
      <c r="A1640" s="32">
        <v>44767</v>
      </c>
      <c r="B1640" s="26">
        <v>18.075000000000003</v>
      </c>
    </row>
    <row r="1641" spans="1:2" x14ac:dyDescent="0.45">
      <c r="A1641" s="32">
        <v>44768</v>
      </c>
      <c r="B1641" s="26">
        <v>16.5625</v>
      </c>
    </row>
    <row r="1642" spans="1:2" x14ac:dyDescent="0.45">
      <c r="A1642" s="32">
        <v>44769</v>
      </c>
      <c r="B1642" s="26">
        <v>16.637499999999999</v>
      </c>
    </row>
    <row r="1643" spans="1:2" x14ac:dyDescent="0.45">
      <c r="A1643" s="32">
        <v>44770</v>
      </c>
      <c r="B1643" s="26">
        <v>17.929166666666667</v>
      </c>
    </row>
    <row r="1644" spans="1:2" x14ac:dyDescent="0.45">
      <c r="A1644" s="32">
        <v>44771</v>
      </c>
      <c r="B1644" s="26">
        <v>19.237499999999997</v>
      </c>
    </row>
    <row r="1645" spans="1:2" x14ac:dyDescent="0.45">
      <c r="A1645" s="32">
        <v>44772</v>
      </c>
      <c r="B1645" s="26">
        <v>18.579166666666662</v>
      </c>
    </row>
    <row r="1646" spans="1:2" x14ac:dyDescent="0.45">
      <c r="A1646" s="32">
        <v>44773</v>
      </c>
      <c r="B1646" s="26">
        <v>19.499999999999996</v>
      </c>
    </row>
    <row r="1647" spans="1:2" x14ac:dyDescent="0.45">
      <c r="A1647" s="32">
        <v>44774</v>
      </c>
      <c r="B1647" s="26">
        <v>18.674999999999997</v>
      </c>
    </row>
    <row r="1648" spans="1:2" x14ac:dyDescent="0.45">
      <c r="A1648" s="32">
        <v>44775</v>
      </c>
      <c r="B1648" s="26">
        <v>19.908333333333335</v>
      </c>
    </row>
    <row r="1649" spans="1:2" x14ac:dyDescent="0.45">
      <c r="A1649" s="32">
        <v>44776</v>
      </c>
      <c r="B1649" s="26">
        <v>19.570833333333329</v>
      </c>
    </row>
    <row r="1650" spans="1:2" x14ac:dyDescent="0.45">
      <c r="A1650" s="32">
        <v>44777</v>
      </c>
      <c r="B1650" s="26">
        <v>17.599999999999998</v>
      </c>
    </row>
    <row r="1651" spans="1:2" x14ac:dyDescent="0.45">
      <c r="A1651" s="32">
        <v>44778</v>
      </c>
      <c r="B1651" s="26">
        <v>16.125000000000004</v>
      </c>
    </row>
    <row r="1652" spans="1:2" x14ac:dyDescent="0.45">
      <c r="A1652" s="32">
        <v>44779</v>
      </c>
      <c r="B1652" s="26">
        <v>16.708333333333332</v>
      </c>
    </row>
    <row r="1653" spans="1:2" x14ac:dyDescent="0.45">
      <c r="A1653" s="32">
        <v>44780</v>
      </c>
      <c r="B1653" s="26">
        <v>18.7</v>
      </c>
    </row>
    <row r="1654" spans="1:2" x14ac:dyDescent="0.45">
      <c r="A1654" s="32">
        <v>44781</v>
      </c>
      <c r="B1654" s="26">
        <v>20.316666666666666</v>
      </c>
    </row>
    <row r="1655" spans="1:2" x14ac:dyDescent="0.45">
      <c r="A1655" s="32">
        <v>44782</v>
      </c>
      <c r="B1655" s="26">
        <v>21.666666666666668</v>
      </c>
    </row>
    <row r="1656" spans="1:2" x14ac:dyDescent="0.45">
      <c r="A1656" s="32">
        <v>44783</v>
      </c>
      <c r="B1656" s="26">
        <v>23.087499999999995</v>
      </c>
    </row>
    <row r="1657" spans="1:2" x14ac:dyDescent="0.45">
      <c r="A1657" s="32">
        <v>44784</v>
      </c>
      <c r="B1657" s="26">
        <v>24.475000000000005</v>
      </c>
    </row>
    <row r="1658" spans="1:2" x14ac:dyDescent="0.45">
      <c r="A1658" s="32">
        <v>44785</v>
      </c>
      <c r="B1658" s="26">
        <v>25.058333333333337</v>
      </c>
    </row>
    <row r="1659" spans="1:2" x14ac:dyDescent="0.45">
      <c r="A1659" s="32">
        <v>44786</v>
      </c>
      <c r="B1659" s="26">
        <v>25.375</v>
      </c>
    </row>
    <row r="1660" spans="1:2" x14ac:dyDescent="0.45">
      <c r="A1660" s="32">
        <v>44787</v>
      </c>
      <c r="B1660" s="26">
        <v>25.212499999999995</v>
      </c>
    </row>
    <row r="1661" spans="1:2" x14ac:dyDescent="0.45">
      <c r="A1661" s="32">
        <v>44788</v>
      </c>
      <c r="B1661" s="26">
        <v>21.400000000000002</v>
      </c>
    </row>
    <row r="1662" spans="1:2" x14ac:dyDescent="0.45">
      <c r="A1662" s="32">
        <v>44789</v>
      </c>
      <c r="B1662" s="26">
        <v>18.491666666666667</v>
      </c>
    </row>
    <row r="1663" spans="1:2" x14ac:dyDescent="0.45">
      <c r="A1663" s="32">
        <v>44790</v>
      </c>
      <c r="B1663" s="26">
        <v>18.074999999999999</v>
      </c>
    </row>
    <row r="1664" spans="1:2" x14ac:dyDescent="0.45">
      <c r="A1664" s="32">
        <v>44791</v>
      </c>
      <c r="B1664" s="26">
        <v>18.670833333333334</v>
      </c>
    </row>
    <row r="1665" spans="1:2" x14ac:dyDescent="0.45">
      <c r="A1665" s="32">
        <v>44792</v>
      </c>
      <c r="B1665" s="26">
        <v>17.804166666666671</v>
      </c>
    </row>
    <row r="1666" spans="1:2" x14ac:dyDescent="0.45">
      <c r="A1666" s="32">
        <v>44793</v>
      </c>
      <c r="B1666" s="26">
        <v>17.345833333333335</v>
      </c>
    </row>
    <row r="1667" spans="1:2" x14ac:dyDescent="0.45">
      <c r="A1667" s="32">
        <v>44794</v>
      </c>
      <c r="B1667" s="26">
        <v>17.966666666666665</v>
      </c>
    </row>
    <row r="1668" spans="1:2" x14ac:dyDescent="0.45">
      <c r="A1668" s="32">
        <v>44795</v>
      </c>
      <c r="B1668" s="26">
        <v>18.454166666666666</v>
      </c>
    </row>
    <row r="1669" spans="1:2" x14ac:dyDescent="0.45">
      <c r="A1669" s="32">
        <v>44796</v>
      </c>
      <c r="B1669" s="26">
        <v>19.383333333333333</v>
      </c>
    </row>
    <row r="1670" spans="1:2" x14ac:dyDescent="0.45">
      <c r="A1670" s="32">
        <v>44797</v>
      </c>
      <c r="B1670" s="26">
        <v>20.037500000000005</v>
      </c>
    </row>
    <row r="1671" spans="1:2" x14ac:dyDescent="0.45">
      <c r="A1671" s="32">
        <v>44798</v>
      </c>
      <c r="B1671" s="26">
        <v>18.108333333333331</v>
      </c>
    </row>
    <row r="1672" spans="1:2" x14ac:dyDescent="0.45">
      <c r="A1672" s="32">
        <v>44799</v>
      </c>
      <c r="B1672" s="26">
        <v>16.787500000000001</v>
      </c>
    </row>
    <row r="1673" spans="1:2" x14ac:dyDescent="0.45">
      <c r="A1673" s="32">
        <v>44800</v>
      </c>
      <c r="B1673" s="26">
        <v>18.125</v>
      </c>
    </row>
    <row r="1674" spans="1:2" x14ac:dyDescent="0.45">
      <c r="A1674" s="32">
        <v>44801</v>
      </c>
      <c r="B1674" s="26">
        <v>18.520833333333332</v>
      </c>
    </row>
    <row r="1675" spans="1:2" x14ac:dyDescent="0.45">
      <c r="A1675" s="32">
        <v>44802</v>
      </c>
      <c r="B1675" s="26">
        <v>18.166666666666664</v>
      </c>
    </row>
    <row r="1676" spans="1:2" x14ac:dyDescent="0.45">
      <c r="A1676" s="32">
        <v>44803</v>
      </c>
      <c r="B1676" s="26">
        <v>17.037500000000001</v>
      </c>
    </row>
    <row r="1677" spans="1:2" x14ac:dyDescent="0.45">
      <c r="A1677" s="32">
        <v>44804</v>
      </c>
      <c r="B1677" s="26">
        <v>17.979166666666668</v>
      </c>
    </row>
    <row r="1678" spans="1:2" x14ac:dyDescent="0.45">
      <c r="A1678" s="32">
        <v>44805</v>
      </c>
      <c r="B1678" s="26">
        <v>17.999999999999996</v>
      </c>
    </row>
    <row r="1679" spans="1:2" x14ac:dyDescent="0.45">
      <c r="A1679" s="32">
        <v>44806</v>
      </c>
      <c r="B1679" s="26">
        <v>18.558333333333334</v>
      </c>
    </row>
    <row r="1680" spans="1:2" x14ac:dyDescent="0.45">
      <c r="A1680" s="32">
        <v>44807</v>
      </c>
      <c r="B1680" s="26">
        <v>17.879166666666666</v>
      </c>
    </row>
    <row r="1681" spans="1:2" x14ac:dyDescent="0.45">
      <c r="A1681" s="32">
        <v>44808</v>
      </c>
      <c r="B1681" s="26">
        <v>18.966666666666669</v>
      </c>
    </row>
    <row r="1682" spans="1:2" x14ac:dyDescent="0.45">
      <c r="A1682" s="32">
        <v>44809</v>
      </c>
      <c r="B1682" s="26">
        <v>18.491666666666667</v>
      </c>
    </row>
    <row r="1683" spans="1:2" x14ac:dyDescent="0.45">
      <c r="A1683" s="32">
        <v>44810</v>
      </c>
      <c r="B1683" s="26">
        <v>17.120833333333337</v>
      </c>
    </row>
    <row r="1684" spans="1:2" x14ac:dyDescent="0.45">
      <c r="A1684" s="32">
        <v>44811</v>
      </c>
      <c r="B1684" s="26">
        <v>16.929166666666671</v>
      </c>
    </row>
    <row r="1685" spans="1:2" x14ac:dyDescent="0.45">
      <c r="A1685" s="32">
        <v>44812</v>
      </c>
      <c r="B1685" s="26">
        <v>15.945833333333335</v>
      </c>
    </row>
    <row r="1686" spans="1:2" x14ac:dyDescent="0.45">
      <c r="A1686" s="32">
        <v>44813</v>
      </c>
      <c r="B1686" s="26">
        <v>16.120833333333334</v>
      </c>
    </row>
    <row r="1687" spans="1:2" x14ac:dyDescent="0.45">
      <c r="A1687" s="32">
        <v>44814</v>
      </c>
      <c r="B1687" s="26">
        <v>16.862500000000001</v>
      </c>
    </row>
    <row r="1688" spans="1:2" x14ac:dyDescent="0.45">
      <c r="A1688" s="32">
        <v>44815</v>
      </c>
      <c r="B1688" s="26">
        <v>17.145833333333332</v>
      </c>
    </row>
    <row r="1689" spans="1:2" x14ac:dyDescent="0.45">
      <c r="A1689" s="32">
        <v>44816</v>
      </c>
      <c r="B1689" s="26">
        <v>19.741666666666667</v>
      </c>
    </row>
    <row r="1690" spans="1:2" x14ac:dyDescent="0.45">
      <c r="A1690" s="32">
        <v>44817</v>
      </c>
      <c r="B1690" s="26">
        <v>16.487500000000001</v>
      </c>
    </row>
    <row r="1691" spans="1:2" x14ac:dyDescent="0.45">
      <c r="A1691" s="32">
        <v>44818</v>
      </c>
      <c r="B1691" s="26">
        <v>15.970833333333337</v>
      </c>
    </row>
    <row r="1692" spans="1:2" x14ac:dyDescent="0.45">
      <c r="A1692" s="32">
        <v>44819</v>
      </c>
      <c r="B1692" s="26">
        <v>14.629166666666665</v>
      </c>
    </row>
    <row r="1693" spans="1:2" x14ac:dyDescent="0.45">
      <c r="A1693" s="32">
        <v>44820</v>
      </c>
      <c r="B1693" s="26">
        <v>12.941666666666665</v>
      </c>
    </row>
    <row r="1694" spans="1:2" x14ac:dyDescent="0.45">
      <c r="A1694" s="32">
        <v>44821</v>
      </c>
      <c r="B1694" s="26">
        <v>12.116666666666665</v>
      </c>
    </row>
    <row r="1695" spans="1:2" x14ac:dyDescent="0.45">
      <c r="A1695" s="32">
        <v>44822</v>
      </c>
      <c r="B1695" s="26">
        <v>12.749999999999998</v>
      </c>
    </row>
    <row r="1696" spans="1:2" x14ac:dyDescent="0.45">
      <c r="A1696" s="32">
        <v>44823</v>
      </c>
      <c r="B1696" s="26">
        <v>13.862500000000004</v>
      </c>
    </row>
    <row r="1697" spans="1:2" x14ac:dyDescent="0.45">
      <c r="A1697" s="32">
        <v>44824</v>
      </c>
      <c r="B1697" s="26">
        <v>14.083333333333334</v>
      </c>
    </row>
    <row r="1698" spans="1:2" x14ac:dyDescent="0.45">
      <c r="A1698" s="32">
        <v>44825</v>
      </c>
      <c r="B1698" s="26">
        <v>14.791666666666664</v>
      </c>
    </row>
    <row r="1699" spans="1:2" x14ac:dyDescent="0.45">
      <c r="A1699" s="32">
        <v>44826</v>
      </c>
      <c r="B1699" s="26">
        <v>15.004166666666665</v>
      </c>
    </row>
    <row r="1700" spans="1:2" x14ac:dyDescent="0.45">
      <c r="A1700" s="32">
        <v>44827</v>
      </c>
      <c r="B1700" s="26">
        <v>14.891666666666667</v>
      </c>
    </row>
    <row r="1701" spans="1:2" x14ac:dyDescent="0.45">
      <c r="A1701" s="32">
        <v>44828</v>
      </c>
      <c r="B1701" s="26">
        <v>13.074999999999998</v>
      </c>
    </row>
    <row r="1702" spans="1:2" x14ac:dyDescent="0.45">
      <c r="A1702" s="32">
        <v>44829</v>
      </c>
      <c r="B1702" s="26">
        <v>12.316666666666665</v>
      </c>
    </row>
    <row r="1703" spans="1:2" x14ac:dyDescent="0.45">
      <c r="A1703" s="32">
        <v>44830</v>
      </c>
      <c r="B1703" s="26">
        <v>13.9125</v>
      </c>
    </row>
    <row r="1704" spans="1:2" x14ac:dyDescent="0.45">
      <c r="A1704" s="32">
        <v>44831</v>
      </c>
      <c r="B1704" s="26">
        <v>12.641666666666666</v>
      </c>
    </row>
    <row r="1705" spans="1:2" x14ac:dyDescent="0.45">
      <c r="A1705" s="32">
        <v>44832</v>
      </c>
      <c r="B1705" s="26">
        <v>11.15</v>
      </c>
    </row>
    <row r="1706" spans="1:2" x14ac:dyDescent="0.45">
      <c r="A1706" s="32">
        <v>44833</v>
      </c>
      <c r="B1706" s="26">
        <v>11.858333333333334</v>
      </c>
    </row>
    <row r="1707" spans="1:2" x14ac:dyDescent="0.45">
      <c r="A1707" s="32">
        <v>44834</v>
      </c>
      <c r="B1707" s="26">
        <v>12.483333333333334</v>
      </c>
    </row>
    <row r="1708" spans="1:2" x14ac:dyDescent="0.45">
      <c r="A1708" s="32">
        <v>44835</v>
      </c>
      <c r="B1708" s="26">
        <v>14.858333333333334</v>
      </c>
    </row>
    <row r="1709" spans="1:2" x14ac:dyDescent="0.45">
      <c r="A1709" s="32">
        <v>44836</v>
      </c>
      <c r="B1709" s="26">
        <v>14.012500000000003</v>
      </c>
    </row>
    <row r="1710" spans="1:2" x14ac:dyDescent="0.45">
      <c r="A1710" s="32">
        <v>44837</v>
      </c>
      <c r="B1710" s="26">
        <v>13.75</v>
      </c>
    </row>
    <row r="1711" spans="1:2" x14ac:dyDescent="0.45">
      <c r="A1711" s="32">
        <v>44838</v>
      </c>
      <c r="B1711" s="26">
        <v>16.054166666666667</v>
      </c>
    </row>
    <row r="1712" spans="1:2" x14ac:dyDescent="0.45">
      <c r="A1712" s="32">
        <v>44839</v>
      </c>
      <c r="B1712" s="26">
        <v>15.237499999999999</v>
      </c>
    </row>
    <row r="1713" spans="1:2" x14ac:dyDescent="0.45">
      <c r="A1713" s="32">
        <v>44840</v>
      </c>
      <c r="B1713" s="26">
        <v>13.8375</v>
      </c>
    </row>
    <row r="1714" spans="1:2" x14ac:dyDescent="0.45">
      <c r="A1714" s="32">
        <v>44841</v>
      </c>
      <c r="B1714" s="26">
        <v>14.141666666666667</v>
      </c>
    </row>
    <row r="1715" spans="1:2" x14ac:dyDescent="0.45">
      <c r="A1715" s="32">
        <v>44842</v>
      </c>
      <c r="B1715" s="26">
        <v>11.829166666666666</v>
      </c>
    </row>
    <row r="1716" spans="1:2" x14ac:dyDescent="0.45">
      <c r="A1716" s="32">
        <v>44843</v>
      </c>
      <c r="B1716" s="26">
        <v>12.529166666666663</v>
      </c>
    </row>
    <row r="1717" spans="1:2" x14ac:dyDescent="0.45">
      <c r="A1717" s="32">
        <v>44844</v>
      </c>
      <c r="B1717" s="26">
        <v>12.320833333333333</v>
      </c>
    </row>
    <row r="1718" spans="1:2" x14ac:dyDescent="0.45">
      <c r="A1718" s="32">
        <v>44845</v>
      </c>
      <c r="B1718" s="26">
        <v>9.9333333333333336</v>
      </c>
    </row>
    <row r="1719" spans="1:2" x14ac:dyDescent="0.45">
      <c r="A1719" s="32">
        <v>44846</v>
      </c>
      <c r="B1719" s="26">
        <v>12.408333333333331</v>
      </c>
    </row>
    <row r="1720" spans="1:2" x14ac:dyDescent="0.45">
      <c r="A1720" s="32">
        <v>44847</v>
      </c>
      <c r="B1720" s="26">
        <v>12.658333333333333</v>
      </c>
    </row>
    <row r="1721" spans="1:2" x14ac:dyDescent="0.45">
      <c r="A1721" s="32">
        <v>44848</v>
      </c>
      <c r="B1721" s="26">
        <v>13.191666666666665</v>
      </c>
    </row>
    <row r="1722" spans="1:2" x14ac:dyDescent="0.45">
      <c r="A1722" s="32">
        <v>44849</v>
      </c>
      <c r="B1722" s="26">
        <v>12.841666666666667</v>
      </c>
    </row>
    <row r="1723" spans="1:2" x14ac:dyDescent="0.45">
      <c r="A1723" s="32">
        <v>44850</v>
      </c>
      <c r="B1723" s="26">
        <v>13.329166666666666</v>
      </c>
    </row>
    <row r="1724" spans="1:2" x14ac:dyDescent="0.45">
      <c r="A1724" s="32">
        <v>44851</v>
      </c>
      <c r="B1724" s="26">
        <v>14.287500000000001</v>
      </c>
    </row>
    <row r="1725" spans="1:2" x14ac:dyDescent="0.45">
      <c r="A1725" s="32">
        <v>44852</v>
      </c>
      <c r="B1725" s="26">
        <v>12.170833333333334</v>
      </c>
    </row>
    <row r="1726" spans="1:2" x14ac:dyDescent="0.45">
      <c r="A1726" s="32">
        <v>44853</v>
      </c>
      <c r="B1726" s="26">
        <v>14.4</v>
      </c>
    </row>
    <row r="1727" spans="1:2" x14ac:dyDescent="0.45">
      <c r="A1727" s="32">
        <v>44854</v>
      </c>
      <c r="B1727" s="26">
        <v>14.195833333333335</v>
      </c>
    </row>
    <row r="1728" spans="1:2" x14ac:dyDescent="0.45">
      <c r="A1728" s="32">
        <v>44855</v>
      </c>
      <c r="B1728" s="26">
        <v>14.525</v>
      </c>
    </row>
    <row r="1729" spans="1:2" x14ac:dyDescent="0.45">
      <c r="A1729" s="32">
        <v>44856</v>
      </c>
      <c r="B1729" s="26">
        <v>14.549999999999999</v>
      </c>
    </row>
    <row r="1730" spans="1:2" x14ac:dyDescent="0.45">
      <c r="A1730" s="32">
        <v>44857</v>
      </c>
      <c r="B1730" s="26">
        <v>14.7875</v>
      </c>
    </row>
    <row r="1731" spans="1:2" x14ac:dyDescent="0.45">
      <c r="A1731" s="32">
        <v>44858</v>
      </c>
      <c r="B1731" s="26">
        <v>13.341666666666663</v>
      </c>
    </row>
    <row r="1732" spans="1:2" x14ac:dyDescent="0.45">
      <c r="A1732" s="32">
        <v>44859</v>
      </c>
      <c r="B1732" s="26">
        <v>14.091666666666669</v>
      </c>
    </row>
    <row r="1733" spans="1:2" x14ac:dyDescent="0.45">
      <c r="A1733" s="32">
        <v>44860</v>
      </c>
      <c r="B1733" s="26">
        <v>15.791666666666666</v>
      </c>
    </row>
    <row r="1734" spans="1:2" x14ac:dyDescent="0.45">
      <c r="A1734" s="32">
        <v>44861</v>
      </c>
      <c r="B1734" s="26">
        <v>16.204166666666666</v>
      </c>
    </row>
    <row r="1735" spans="1:2" x14ac:dyDescent="0.45">
      <c r="A1735" s="32">
        <v>44862</v>
      </c>
      <c r="B1735" s="26">
        <v>15.283333333333331</v>
      </c>
    </row>
    <row r="1736" spans="1:2" x14ac:dyDescent="0.45">
      <c r="A1736" s="32">
        <v>44863</v>
      </c>
      <c r="B1736" s="26">
        <v>15.708333333333334</v>
      </c>
    </row>
    <row r="1737" spans="1:2" x14ac:dyDescent="0.45">
      <c r="A1737" s="32">
        <v>44864</v>
      </c>
      <c r="B1737" s="26">
        <v>14.295833333333334</v>
      </c>
    </row>
    <row r="1738" spans="1:2" x14ac:dyDescent="0.45">
      <c r="A1738" s="32">
        <v>44865</v>
      </c>
      <c r="B1738" s="26">
        <v>14.220833333333333</v>
      </c>
    </row>
    <row r="1739" spans="1:2" x14ac:dyDescent="0.45">
      <c r="A1739" s="32">
        <v>44866</v>
      </c>
      <c r="B1739" s="26">
        <v>12.162500000000003</v>
      </c>
    </row>
    <row r="1740" spans="1:2" x14ac:dyDescent="0.45">
      <c r="A1740" s="32">
        <v>44867</v>
      </c>
      <c r="B1740" s="26">
        <v>12.000000000000002</v>
      </c>
    </row>
    <row r="1741" spans="1:2" x14ac:dyDescent="0.45">
      <c r="A1741" s="32">
        <v>44868</v>
      </c>
      <c r="B1741" s="26">
        <v>10.291666666666666</v>
      </c>
    </row>
    <row r="1742" spans="1:2" x14ac:dyDescent="0.45">
      <c r="A1742" s="32">
        <v>44869</v>
      </c>
      <c r="B1742" s="26">
        <v>9.1583333333333332</v>
      </c>
    </row>
    <row r="1743" spans="1:2" x14ac:dyDescent="0.45">
      <c r="A1743" s="32">
        <v>44870</v>
      </c>
      <c r="B1743" s="26">
        <v>11.075000000000001</v>
      </c>
    </row>
    <row r="1744" spans="1:2" x14ac:dyDescent="0.45">
      <c r="A1744" s="32">
        <v>44871</v>
      </c>
      <c r="B1744" s="26">
        <v>10.879166666666665</v>
      </c>
    </row>
    <row r="1745" spans="1:2" x14ac:dyDescent="0.45">
      <c r="A1745" s="32">
        <v>44872</v>
      </c>
      <c r="B1745" s="26">
        <v>13.158333333333333</v>
      </c>
    </row>
    <row r="1746" spans="1:2" x14ac:dyDescent="0.45">
      <c r="A1746" s="32">
        <v>44873</v>
      </c>
      <c r="B1746" s="26">
        <v>12.383333333333333</v>
      </c>
    </row>
    <row r="1747" spans="1:2" x14ac:dyDescent="0.45">
      <c r="A1747" s="32">
        <v>44874</v>
      </c>
      <c r="B1747" s="26">
        <v>11.133333333333331</v>
      </c>
    </row>
    <row r="1748" spans="1:2" x14ac:dyDescent="0.45">
      <c r="A1748" s="32">
        <v>44875</v>
      </c>
      <c r="B1748" s="26">
        <v>13.554166666666667</v>
      </c>
    </row>
    <row r="1749" spans="1:2" x14ac:dyDescent="0.45">
      <c r="A1749" s="32">
        <v>44876</v>
      </c>
      <c r="B1749" s="26">
        <v>14.370833333333335</v>
      </c>
    </row>
    <row r="1750" spans="1:2" x14ac:dyDescent="0.45">
      <c r="A1750" s="32">
        <v>44877</v>
      </c>
      <c r="B1750" s="26">
        <v>13.058333333333332</v>
      </c>
    </row>
    <row r="1751" spans="1:2" x14ac:dyDescent="0.45">
      <c r="A1751" s="32">
        <v>44878</v>
      </c>
      <c r="B1751" s="26">
        <v>13.204166666666666</v>
      </c>
    </row>
    <row r="1752" spans="1:2" x14ac:dyDescent="0.45">
      <c r="A1752" s="32">
        <v>44879</v>
      </c>
      <c r="B1752" s="26">
        <v>11.77083333333333</v>
      </c>
    </row>
    <row r="1753" spans="1:2" x14ac:dyDescent="0.45">
      <c r="A1753" s="32">
        <v>44880</v>
      </c>
      <c r="B1753" s="26">
        <v>10.9625</v>
      </c>
    </row>
    <row r="1754" spans="1:2" x14ac:dyDescent="0.45">
      <c r="A1754" s="32">
        <v>44881</v>
      </c>
      <c r="B1754" s="26">
        <v>9.0708333333333311</v>
      </c>
    </row>
    <row r="1755" spans="1:2" x14ac:dyDescent="0.45">
      <c r="A1755" s="32">
        <v>44882</v>
      </c>
      <c r="B1755" s="26">
        <v>9.6666666666666679</v>
      </c>
    </row>
    <row r="1756" spans="1:2" x14ac:dyDescent="0.45">
      <c r="A1756" s="32">
        <v>44883</v>
      </c>
      <c r="B1756" s="26">
        <v>8.7791666666666668</v>
      </c>
    </row>
    <row r="1757" spans="1:2" x14ac:dyDescent="0.45">
      <c r="A1757" s="32">
        <v>44884</v>
      </c>
      <c r="B1757" s="26">
        <v>6.9833333333333334</v>
      </c>
    </row>
    <row r="1758" spans="1:2" x14ac:dyDescent="0.45">
      <c r="A1758" s="32">
        <v>44885</v>
      </c>
      <c r="B1758" s="26">
        <v>8.2041666666666675</v>
      </c>
    </row>
    <row r="1759" spans="1:2" x14ac:dyDescent="0.45">
      <c r="A1759" s="32">
        <v>44886</v>
      </c>
      <c r="B1759" s="26">
        <v>7.1291666666666655</v>
      </c>
    </row>
    <row r="1760" spans="1:2" x14ac:dyDescent="0.45">
      <c r="A1760" s="32">
        <v>44887</v>
      </c>
      <c r="B1760" s="26">
        <v>6.9000000000000012</v>
      </c>
    </row>
    <row r="1761" spans="1:2" x14ac:dyDescent="0.45">
      <c r="A1761" s="32">
        <v>44888</v>
      </c>
      <c r="B1761" s="26">
        <v>8.8041666666666654</v>
      </c>
    </row>
    <row r="1762" spans="1:2" x14ac:dyDescent="0.45">
      <c r="A1762" s="32">
        <v>44889</v>
      </c>
      <c r="B1762" s="26">
        <v>9.6374999999999993</v>
      </c>
    </row>
    <row r="1763" spans="1:2" x14ac:dyDescent="0.45">
      <c r="A1763" s="32">
        <v>44890</v>
      </c>
      <c r="B1763" s="26">
        <v>9.3291666666666675</v>
      </c>
    </row>
    <row r="1764" spans="1:2" x14ac:dyDescent="0.45">
      <c r="A1764" s="32">
        <v>44891</v>
      </c>
      <c r="B1764" s="26">
        <v>10.716666666666667</v>
      </c>
    </row>
    <row r="1765" spans="1:2" x14ac:dyDescent="0.45">
      <c r="A1765" s="32">
        <v>44892</v>
      </c>
      <c r="B1765" s="26">
        <v>10.975</v>
      </c>
    </row>
    <row r="1766" spans="1:2" x14ac:dyDescent="0.45">
      <c r="A1766" s="32">
        <v>44893</v>
      </c>
      <c r="B1766" s="26">
        <v>7.9374999999999991</v>
      </c>
    </row>
    <row r="1767" spans="1:2" x14ac:dyDescent="0.45">
      <c r="A1767" s="32">
        <v>44894</v>
      </c>
      <c r="B1767" s="26">
        <v>5.3416666666666659</v>
      </c>
    </row>
    <row r="1768" spans="1:2" x14ac:dyDescent="0.45">
      <c r="A1768" s="32">
        <v>44895</v>
      </c>
      <c r="B1768" s="26">
        <v>5.9041666666666659</v>
      </c>
    </row>
    <row r="1769" spans="1:2" x14ac:dyDescent="0.45">
      <c r="A1769" s="32">
        <v>44896</v>
      </c>
      <c r="B1769" s="26">
        <v>4.4916666666666663</v>
      </c>
    </row>
    <row r="1770" spans="1:2" x14ac:dyDescent="0.45">
      <c r="A1770" s="32">
        <v>44897</v>
      </c>
      <c r="B1770" s="26">
        <v>4.5166666666666666</v>
      </c>
    </row>
    <row r="1771" spans="1:2" x14ac:dyDescent="0.45">
      <c r="A1771" s="32">
        <v>44898</v>
      </c>
      <c r="B1771" s="26">
        <v>5.2458333333333327</v>
      </c>
    </row>
    <row r="1772" spans="1:2" x14ac:dyDescent="0.45">
      <c r="A1772" s="32">
        <v>44899</v>
      </c>
      <c r="B1772" s="26">
        <v>3.9375000000000004</v>
      </c>
    </row>
    <row r="1773" spans="1:2" x14ac:dyDescent="0.45">
      <c r="A1773" s="32">
        <v>44900</v>
      </c>
      <c r="B1773" s="26">
        <v>5.5291666666666659</v>
      </c>
    </row>
    <row r="1774" spans="1:2" x14ac:dyDescent="0.45">
      <c r="A1774" s="32">
        <v>44901</v>
      </c>
      <c r="B1774" s="26">
        <v>4.8041666666666663</v>
      </c>
    </row>
    <row r="1775" spans="1:2" x14ac:dyDescent="0.45">
      <c r="A1775" s="32">
        <v>44902</v>
      </c>
      <c r="B1775" s="26">
        <v>2.5</v>
      </c>
    </row>
    <row r="1776" spans="1:2" x14ac:dyDescent="0.45">
      <c r="A1776" s="32">
        <v>44903</v>
      </c>
      <c r="B1776" s="26">
        <v>0.57916666666666672</v>
      </c>
    </row>
    <row r="1777" spans="1:2" x14ac:dyDescent="0.45">
      <c r="A1777" s="32">
        <v>44904</v>
      </c>
      <c r="B1777" s="26">
        <v>0.17500000000000007</v>
      </c>
    </row>
    <row r="1778" spans="1:2" x14ac:dyDescent="0.45">
      <c r="A1778" s="32">
        <v>44905</v>
      </c>
      <c r="B1778" s="26">
        <v>0.77499999999999991</v>
      </c>
    </row>
    <row r="1779" spans="1:2" x14ac:dyDescent="0.45">
      <c r="A1779" s="32">
        <v>44906</v>
      </c>
      <c r="B1779" s="26">
        <v>-0.2541666666666666</v>
      </c>
    </row>
    <row r="1780" spans="1:2" x14ac:dyDescent="0.45">
      <c r="A1780" s="32">
        <v>44907</v>
      </c>
      <c r="B1780" s="26">
        <v>-0.52916666666666667</v>
      </c>
    </row>
    <row r="1781" spans="1:2" x14ac:dyDescent="0.45">
      <c r="A1781" s="32">
        <v>44908</v>
      </c>
      <c r="B1781" s="26">
        <v>-0.2208333333333333</v>
      </c>
    </row>
    <row r="1782" spans="1:2" x14ac:dyDescent="0.45">
      <c r="A1782" s="32">
        <v>44909</v>
      </c>
      <c r="B1782" s="26">
        <v>-0.81249999999999989</v>
      </c>
    </row>
    <row r="1783" spans="1:2" x14ac:dyDescent="0.45">
      <c r="A1783" s="32">
        <v>44910</v>
      </c>
      <c r="B1783" s="26">
        <v>-1.0958333333333339</v>
      </c>
    </row>
    <row r="1784" spans="1:2" x14ac:dyDescent="0.45">
      <c r="A1784" s="32">
        <v>44911</v>
      </c>
      <c r="B1784" s="26">
        <v>-0.85833333333333328</v>
      </c>
    </row>
    <row r="1785" spans="1:2" x14ac:dyDescent="0.45">
      <c r="A1785" s="32">
        <v>44912</v>
      </c>
      <c r="B1785" s="26">
        <v>2.1</v>
      </c>
    </row>
    <row r="1786" spans="1:2" x14ac:dyDescent="0.45">
      <c r="A1786" s="32">
        <v>44913</v>
      </c>
      <c r="B1786" s="26">
        <v>4.4208333333333334</v>
      </c>
    </row>
    <row r="1787" spans="1:2" x14ac:dyDescent="0.45">
      <c r="A1787" s="32">
        <v>44914</v>
      </c>
      <c r="B1787" s="26">
        <v>12.924999999999999</v>
      </c>
    </row>
    <row r="1788" spans="1:2" x14ac:dyDescent="0.45">
      <c r="A1788" s="32">
        <v>44915</v>
      </c>
      <c r="B1788" s="26">
        <v>9.2333333333333325</v>
      </c>
    </row>
    <row r="1789" spans="1:2" x14ac:dyDescent="0.45">
      <c r="A1789" s="32">
        <v>44916</v>
      </c>
      <c r="B1789" s="26">
        <v>8.2416666666666654</v>
      </c>
    </row>
    <row r="1790" spans="1:2" x14ac:dyDescent="0.45">
      <c r="A1790" s="32">
        <v>44917</v>
      </c>
      <c r="B1790" s="26">
        <v>8.7083333333333339</v>
      </c>
    </row>
    <row r="1791" spans="1:2" x14ac:dyDescent="0.45">
      <c r="A1791" s="32">
        <v>44918</v>
      </c>
      <c r="B1791" s="26">
        <v>9.2166666666666668</v>
      </c>
    </row>
    <row r="1792" spans="1:2" x14ac:dyDescent="0.45">
      <c r="A1792" s="32">
        <v>44919</v>
      </c>
      <c r="B1792" s="26">
        <v>9.2833333333333314</v>
      </c>
    </row>
    <row r="1793" spans="1:2" x14ac:dyDescent="0.45">
      <c r="A1793" s="32">
        <v>44920</v>
      </c>
      <c r="B1793" s="26">
        <v>9.7916666666666661</v>
      </c>
    </row>
    <row r="1794" spans="1:2" x14ac:dyDescent="0.45">
      <c r="A1794" s="32">
        <v>44921</v>
      </c>
      <c r="B1794" s="26">
        <v>6.395833333333333</v>
      </c>
    </row>
    <row r="1795" spans="1:2" x14ac:dyDescent="0.45">
      <c r="A1795" s="32">
        <v>44922</v>
      </c>
      <c r="B1795" s="26">
        <v>7.658333333333335</v>
      </c>
    </row>
    <row r="1796" spans="1:2" x14ac:dyDescent="0.45">
      <c r="A1796" s="32">
        <v>44923</v>
      </c>
      <c r="B1796" s="26">
        <v>10.3375</v>
      </c>
    </row>
    <row r="1797" spans="1:2" x14ac:dyDescent="0.45">
      <c r="A1797" s="32">
        <v>44924</v>
      </c>
      <c r="B1797" s="26">
        <v>7.6375000000000002</v>
      </c>
    </row>
    <row r="1798" spans="1:2" x14ac:dyDescent="0.45">
      <c r="A1798" s="32">
        <v>44925</v>
      </c>
      <c r="B1798" s="26">
        <v>9.7708333333333339</v>
      </c>
    </row>
    <row r="1799" spans="1:2" x14ac:dyDescent="0.45">
      <c r="A1799" s="32">
        <v>44926</v>
      </c>
      <c r="B1799" s="26">
        <v>11.579166666666667</v>
      </c>
    </row>
    <row r="1800" spans="1:2" x14ac:dyDescent="0.45">
      <c r="A1800" s="32">
        <v>44927</v>
      </c>
      <c r="B1800" s="26">
        <v>9.4958333333333318</v>
      </c>
    </row>
    <row r="1801" spans="1:2" x14ac:dyDescent="0.45">
      <c r="A1801" s="32">
        <v>44928</v>
      </c>
      <c r="B1801" s="26">
        <v>6.041666666666667</v>
      </c>
    </row>
    <row r="1802" spans="1:2" x14ac:dyDescent="0.45">
      <c r="A1802" s="32">
        <v>44929</v>
      </c>
      <c r="B1802" s="26">
        <v>9.6541666666666686</v>
      </c>
    </row>
    <row r="1803" spans="1:2" x14ac:dyDescent="0.45">
      <c r="A1803" s="32">
        <v>44930</v>
      </c>
      <c r="B1803" s="26">
        <v>11.654166666666667</v>
      </c>
    </row>
    <row r="1804" spans="1:2" x14ac:dyDescent="0.45">
      <c r="A1804" s="32">
        <v>44931</v>
      </c>
      <c r="B1804" s="26">
        <v>11.179166666666667</v>
      </c>
    </row>
    <row r="1805" spans="1:2" x14ac:dyDescent="0.45">
      <c r="A1805" s="32">
        <v>44932</v>
      </c>
      <c r="B1805" s="26">
        <v>9.9791666666666679</v>
      </c>
    </row>
    <row r="1806" spans="1:2" x14ac:dyDescent="0.45">
      <c r="A1806" s="32">
        <v>44933</v>
      </c>
      <c r="B1806" s="26">
        <v>10.458333333333332</v>
      </c>
    </row>
    <row r="1807" spans="1:2" x14ac:dyDescent="0.45">
      <c r="A1807" s="32">
        <v>44934</v>
      </c>
      <c r="B1807" s="26">
        <v>7.2625000000000002</v>
      </c>
    </row>
    <row r="1808" spans="1:2" x14ac:dyDescent="0.45">
      <c r="A1808" s="32">
        <v>44935</v>
      </c>
      <c r="B1808" s="26">
        <v>6.7</v>
      </c>
    </row>
    <row r="1809" spans="1:2" x14ac:dyDescent="0.45">
      <c r="A1809" s="32">
        <v>44936</v>
      </c>
      <c r="B1809" s="26">
        <v>9.9166666666666661</v>
      </c>
    </row>
    <row r="1810" spans="1:2" x14ac:dyDescent="0.45">
      <c r="A1810" s="32">
        <v>44937</v>
      </c>
      <c r="B1810" s="26">
        <v>8.5291666666666668</v>
      </c>
    </row>
    <row r="1811" spans="1:2" x14ac:dyDescent="0.45">
      <c r="A1811" s="32">
        <v>44938</v>
      </c>
      <c r="B1811" s="26">
        <v>10.091666666666667</v>
      </c>
    </row>
    <row r="1812" spans="1:2" x14ac:dyDescent="0.45">
      <c r="A1812" s="32">
        <v>44939</v>
      </c>
      <c r="B1812" s="26">
        <v>7.9416666666666664</v>
      </c>
    </row>
    <row r="1813" spans="1:2" x14ac:dyDescent="0.45">
      <c r="A1813" s="32">
        <v>44940</v>
      </c>
      <c r="B1813" s="26">
        <v>8.7541666666666682</v>
      </c>
    </row>
    <row r="1814" spans="1:2" x14ac:dyDescent="0.45">
      <c r="A1814" s="32">
        <v>44941</v>
      </c>
      <c r="B1814" s="26">
        <v>5.2374999999999998</v>
      </c>
    </row>
    <row r="1815" spans="1:2" x14ac:dyDescent="0.45">
      <c r="A1815" s="32">
        <v>44942</v>
      </c>
      <c r="B1815" s="26">
        <v>2.8749999999999996</v>
      </c>
    </row>
    <row r="1816" spans="1:2" x14ac:dyDescent="0.45">
      <c r="A1816" s="32">
        <v>44943</v>
      </c>
      <c r="B1816" s="26">
        <v>-0.17916666666666672</v>
      </c>
    </row>
    <row r="1817" spans="1:2" x14ac:dyDescent="0.45">
      <c r="A1817" s="32">
        <v>44944</v>
      </c>
      <c r="B1817" s="26">
        <v>2.5416666666666665</v>
      </c>
    </row>
    <row r="1818" spans="1:2" x14ac:dyDescent="0.45">
      <c r="A1818" s="32">
        <v>44945</v>
      </c>
      <c r="B1818" s="26">
        <v>2.0916666666666668</v>
      </c>
    </row>
    <row r="1819" spans="1:2" x14ac:dyDescent="0.45">
      <c r="A1819" s="32">
        <v>44946</v>
      </c>
      <c r="B1819" s="26">
        <v>2.7875000000000001</v>
      </c>
    </row>
    <row r="1820" spans="1:2" x14ac:dyDescent="0.45">
      <c r="A1820" s="32">
        <v>44947</v>
      </c>
      <c r="B1820" s="26">
        <v>1.1874999999999998</v>
      </c>
    </row>
    <row r="1821" spans="1:2" x14ac:dyDescent="0.45">
      <c r="A1821" s="32">
        <v>44948</v>
      </c>
      <c r="B1821" s="26">
        <v>1.541666666666667</v>
      </c>
    </row>
    <row r="1822" spans="1:2" x14ac:dyDescent="0.45">
      <c r="A1822" s="32">
        <v>44949</v>
      </c>
      <c r="B1822" s="26">
        <v>1.8833333333333335</v>
      </c>
    </row>
    <row r="1823" spans="1:2" x14ac:dyDescent="0.45">
      <c r="A1823" s="32">
        <v>44950</v>
      </c>
      <c r="B1823" s="26">
        <v>1.8833333333333331</v>
      </c>
    </row>
    <row r="1824" spans="1:2" x14ac:dyDescent="0.45">
      <c r="A1824" s="32">
        <v>44951</v>
      </c>
      <c r="B1824" s="26">
        <v>4.6583333333333323</v>
      </c>
    </row>
    <row r="1825" spans="1:2" x14ac:dyDescent="0.45">
      <c r="A1825" s="32">
        <v>44952</v>
      </c>
      <c r="B1825" s="26">
        <v>4.8708333333333336</v>
      </c>
    </row>
    <row r="1826" spans="1:2" x14ac:dyDescent="0.45">
      <c r="A1826" s="32">
        <v>44953</v>
      </c>
      <c r="B1826" s="26">
        <v>3.9375</v>
      </c>
    </row>
    <row r="1827" spans="1:2" x14ac:dyDescent="0.45">
      <c r="A1827" s="32">
        <v>44954</v>
      </c>
      <c r="B1827" s="26">
        <v>3.6208333333333331</v>
      </c>
    </row>
    <row r="1828" spans="1:2" x14ac:dyDescent="0.45">
      <c r="A1828" s="32">
        <v>44955</v>
      </c>
      <c r="B1828" s="26">
        <v>7.020833333333333</v>
      </c>
    </row>
    <row r="1829" spans="1:2" x14ac:dyDescent="0.45">
      <c r="A1829" s="32">
        <v>44956</v>
      </c>
      <c r="B1829" s="26">
        <v>7.4875000000000007</v>
      </c>
    </row>
    <row r="1830" spans="1:2" x14ac:dyDescent="0.45">
      <c r="A1830" s="32">
        <v>44957</v>
      </c>
      <c r="B1830" s="26">
        <v>8.0791666666666657</v>
      </c>
    </row>
    <row r="1831" spans="1:2" x14ac:dyDescent="0.45">
      <c r="A1831" s="32">
        <v>44958</v>
      </c>
      <c r="B1831" s="26">
        <v>7.6583333333333341</v>
      </c>
    </row>
    <row r="1832" spans="1:2" x14ac:dyDescent="0.45">
      <c r="A1832" s="32">
        <v>44959</v>
      </c>
      <c r="B1832" s="26">
        <v>8.9916666666666654</v>
      </c>
    </row>
    <row r="1833" spans="1:2" x14ac:dyDescent="0.45">
      <c r="A1833" s="32">
        <v>44960</v>
      </c>
      <c r="B1833" s="26">
        <v>9.8083333333333353</v>
      </c>
    </row>
    <row r="1834" spans="1:2" x14ac:dyDescent="0.45">
      <c r="A1834" s="32">
        <v>44961</v>
      </c>
      <c r="B1834" s="26">
        <v>8.5041666666666664</v>
      </c>
    </row>
    <row r="1835" spans="1:2" x14ac:dyDescent="0.45">
      <c r="A1835" s="32">
        <v>44962</v>
      </c>
      <c r="B1835" s="26">
        <v>4.8166666666666655</v>
      </c>
    </row>
    <row r="1836" spans="1:2" x14ac:dyDescent="0.45">
      <c r="A1836" s="32">
        <v>44963</v>
      </c>
      <c r="B1836" s="26">
        <v>2.5041666666666669</v>
      </c>
    </row>
    <row r="1837" spans="1:2" x14ac:dyDescent="0.45">
      <c r="A1837" s="32">
        <v>44964</v>
      </c>
      <c r="B1837" s="26">
        <v>2.3208333333333333</v>
      </c>
    </row>
    <row r="1838" spans="1:2" x14ac:dyDescent="0.45">
      <c r="A1838" s="32">
        <v>44965</v>
      </c>
      <c r="B1838" s="26">
        <v>2.7916666666666665</v>
      </c>
    </row>
    <row r="1839" spans="1:2" x14ac:dyDescent="0.45">
      <c r="A1839" s="32">
        <v>44966</v>
      </c>
      <c r="B1839" s="26">
        <v>5.4958333333333327</v>
      </c>
    </row>
    <row r="1840" spans="1:2" x14ac:dyDescent="0.45">
      <c r="A1840" s="32">
        <v>44967</v>
      </c>
      <c r="B1840" s="26">
        <v>5.1375000000000002</v>
      </c>
    </row>
    <row r="1841" spans="1:2" x14ac:dyDescent="0.45">
      <c r="A1841" s="32">
        <v>44968</v>
      </c>
      <c r="B1841" s="26">
        <v>8</v>
      </c>
    </row>
    <row r="1842" spans="1:2" x14ac:dyDescent="0.45">
      <c r="A1842" s="32">
        <v>44969</v>
      </c>
      <c r="B1842" s="26">
        <v>6.3999999999999986</v>
      </c>
    </row>
    <row r="1843" spans="1:2" x14ac:dyDescent="0.45">
      <c r="A1843" s="32">
        <v>44970</v>
      </c>
      <c r="B1843" s="26">
        <v>6.0583333333333336</v>
      </c>
    </row>
    <row r="1844" spans="1:2" x14ac:dyDescent="0.45">
      <c r="A1844" s="32">
        <v>44971</v>
      </c>
      <c r="B1844" s="26">
        <v>7.2583333333333329</v>
      </c>
    </row>
    <row r="1845" spans="1:2" x14ac:dyDescent="0.45">
      <c r="A1845" s="32">
        <v>44972</v>
      </c>
      <c r="B1845" s="26">
        <v>7.75</v>
      </c>
    </row>
    <row r="1846" spans="1:2" x14ac:dyDescent="0.45">
      <c r="A1846" s="32">
        <v>44973</v>
      </c>
      <c r="B1846" s="26">
        <v>10.120833333333335</v>
      </c>
    </row>
    <row r="1847" spans="1:2" x14ac:dyDescent="0.45">
      <c r="A1847" s="32">
        <v>44974</v>
      </c>
      <c r="B1847" s="26">
        <v>11.391666666666671</v>
      </c>
    </row>
    <row r="1848" spans="1:2" x14ac:dyDescent="0.45">
      <c r="A1848" s="32">
        <v>44975</v>
      </c>
      <c r="B1848" s="26">
        <v>10.866666666666667</v>
      </c>
    </row>
    <row r="1849" spans="1:2" x14ac:dyDescent="0.45">
      <c r="A1849" s="32">
        <v>44976</v>
      </c>
      <c r="B1849" s="26">
        <v>9.0124999999999993</v>
      </c>
    </row>
    <row r="1850" spans="1:2" x14ac:dyDescent="0.45">
      <c r="A1850" s="32">
        <v>44977</v>
      </c>
      <c r="B1850" s="26">
        <v>9.7166666666666686</v>
      </c>
    </row>
    <row r="1851" spans="1:2" x14ac:dyDescent="0.45">
      <c r="A1851" s="32">
        <v>44978</v>
      </c>
      <c r="B1851" s="26">
        <v>8.6958333333333329</v>
      </c>
    </row>
    <row r="1852" spans="1:2" x14ac:dyDescent="0.45">
      <c r="A1852" s="32">
        <v>44979</v>
      </c>
      <c r="B1852" s="26">
        <v>7.2833333333333341</v>
      </c>
    </row>
    <row r="1853" spans="1:2" x14ac:dyDescent="0.45">
      <c r="A1853" s="32">
        <v>44980</v>
      </c>
      <c r="B1853" s="26">
        <v>5.3874999999999993</v>
      </c>
    </row>
    <row r="1854" spans="1:2" x14ac:dyDescent="0.45">
      <c r="A1854" s="32">
        <v>44981</v>
      </c>
      <c r="B1854" s="26">
        <v>6.2250000000000005</v>
      </c>
    </row>
    <row r="1855" spans="1:2" x14ac:dyDescent="0.45">
      <c r="A1855" s="32">
        <v>44982</v>
      </c>
      <c r="B1855" s="26">
        <v>4.2333333333333334</v>
      </c>
    </row>
    <row r="1856" spans="1:2" x14ac:dyDescent="0.45">
      <c r="A1856" s="32">
        <v>44983</v>
      </c>
      <c r="B1856" s="26">
        <v>4.1166666666666654</v>
      </c>
    </row>
    <row r="1857" spans="1:2" x14ac:dyDescent="0.45">
      <c r="A1857" s="32">
        <v>44984</v>
      </c>
      <c r="B1857" s="26">
        <v>4.3791666666666664</v>
      </c>
    </row>
    <row r="1858" spans="1:2" x14ac:dyDescent="0.45">
      <c r="A1858" s="32">
        <v>44985</v>
      </c>
      <c r="B1858" s="26">
        <v>5.4541666666666666</v>
      </c>
    </row>
    <row r="1859" spans="1:2" x14ac:dyDescent="0.45">
      <c r="A1859" s="32">
        <v>44986</v>
      </c>
      <c r="B1859" s="26">
        <v>5.7</v>
      </c>
    </row>
    <row r="1860" spans="1:2" x14ac:dyDescent="0.45">
      <c r="A1860" s="32">
        <v>44987</v>
      </c>
      <c r="B1860" s="26">
        <v>4.958333333333333</v>
      </c>
    </row>
    <row r="1861" spans="1:2" x14ac:dyDescent="0.45">
      <c r="A1861" s="32">
        <v>44988</v>
      </c>
      <c r="B1861" s="26">
        <v>4.2125000000000004</v>
      </c>
    </row>
    <row r="1862" spans="1:2" x14ac:dyDescent="0.45">
      <c r="A1862" s="32">
        <v>44989</v>
      </c>
      <c r="B1862" s="26">
        <v>4.5708333333333337</v>
      </c>
    </row>
    <row r="1863" spans="1:2" x14ac:dyDescent="0.45">
      <c r="A1863" s="32">
        <v>44990</v>
      </c>
      <c r="B1863" s="26">
        <v>3.9833333333333329</v>
      </c>
    </row>
    <row r="1864" spans="1:2" x14ac:dyDescent="0.45">
      <c r="A1864" s="32">
        <v>44991</v>
      </c>
      <c r="B1864" s="26">
        <v>5.6333333333333329</v>
      </c>
    </row>
    <row r="1865" spans="1:2" x14ac:dyDescent="0.45">
      <c r="A1865" s="32">
        <v>44992</v>
      </c>
      <c r="B1865" s="26">
        <v>4.1791666666666663</v>
      </c>
    </row>
    <row r="1866" spans="1:2" x14ac:dyDescent="0.45">
      <c r="A1866" s="32">
        <v>44993</v>
      </c>
      <c r="B1866" s="26">
        <v>1.8208333333333335</v>
      </c>
    </row>
    <row r="1867" spans="1:2" x14ac:dyDescent="0.45">
      <c r="A1867" s="32">
        <v>44994</v>
      </c>
      <c r="B1867" s="26">
        <v>5.5041666666666664</v>
      </c>
    </row>
    <row r="1868" spans="1:2" x14ac:dyDescent="0.45">
      <c r="A1868" s="32">
        <v>44995</v>
      </c>
      <c r="B1868" s="26">
        <v>4.1916666666666664</v>
      </c>
    </row>
    <row r="1869" spans="1:2" x14ac:dyDescent="0.45">
      <c r="A1869" s="32">
        <v>44996</v>
      </c>
      <c r="B1869" s="26">
        <v>3.6791666666666667</v>
      </c>
    </row>
    <row r="1870" spans="1:2" x14ac:dyDescent="0.45">
      <c r="A1870" s="32">
        <v>44997</v>
      </c>
      <c r="B1870" s="26">
        <v>10.045833333333333</v>
      </c>
    </row>
    <row r="1871" spans="1:2" x14ac:dyDescent="0.45">
      <c r="A1871" s="32">
        <v>44998</v>
      </c>
      <c r="B1871" s="26">
        <v>11.120833333333335</v>
      </c>
    </row>
    <row r="1872" spans="1:2" x14ac:dyDescent="0.45">
      <c r="A1872" s="32">
        <v>44999</v>
      </c>
      <c r="B1872" s="26">
        <v>6.5375000000000005</v>
      </c>
    </row>
    <row r="1873" spans="1:2" x14ac:dyDescent="0.45">
      <c r="A1873" s="32">
        <v>45000</v>
      </c>
      <c r="B1873" s="26">
        <v>5.9374999999999991</v>
      </c>
    </row>
    <row r="1874" spans="1:2" x14ac:dyDescent="0.45">
      <c r="A1874" s="32">
        <v>45001</v>
      </c>
      <c r="B1874" s="26">
        <v>10.662499999999998</v>
      </c>
    </row>
    <row r="1875" spans="1:2" x14ac:dyDescent="0.45">
      <c r="A1875" s="32">
        <v>45002</v>
      </c>
      <c r="B1875" s="26">
        <v>11.37083333333333</v>
      </c>
    </row>
    <row r="1876" spans="1:2" x14ac:dyDescent="0.45">
      <c r="A1876" s="32">
        <v>45003</v>
      </c>
      <c r="B1876" s="26">
        <v>10.275</v>
      </c>
    </row>
    <row r="1877" spans="1:2" x14ac:dyDescent="0.45">
      <c r="A1877" s="32">
        <v>45004</v>
      </c>
      <c r="B1877" s="26">
        <v>7.950000000000002</v>
      </c>
    </row>
    <row r="1878" spans="1:2" x14ac:dyDescent="0.45">
      <c r="A1878" s="32">
        <v>45005</v>
      </c>
      <c r="B1878" s="26">
        <v>10.450000000000001</v>
      </c>
    </row>
    <row r="1879" spans="1:2" x14ac:dyDescent="0.45">
      <c r="A1879" s="32">
        <v>45006</v>
      </c>
      <c r="B1879" s="26">
        <v>10.904166666666667</v>
      </c>
    </row>
    <row r="1880" spans="1:2" x14ac:dyDescent="0.45">
      <c r="A1880" s="32">
        <v>45007</v>
      </c>
      <c r="B1880" s="26">
        <v>11.074999999999996</v>
      </c>
    </row>
    <row r="1881" spans="1:2" x14ac:dyDescent="0.45">
      <c r="A1881" s="32">
        <v>45008</v>
      </c>
      <c r="B1881" s="26">
        <v>10.145833333333334</v>
      </c>
    </row>
    <row r="1882" spans="1:2" x14ac:dyDescent="0.45">
      <c r="A1882" s="32">
        <v>45009</v>
      </c>
      <c r="B1882" s="26">
        <v>9.2999999999999989</v>
      </c>
    </row>
    <row r="1883" spans="1:2" x14ac:dyDescent="0.45">
      <c r="A1883" s="32">
        <v>45010</v>
      </c>
      <c r="B1883" s="26">
        <v>9.779166666666665</v>
      </c>
    </row>
    <row r="1884" spans="1:2" x14ac:dyDescent="0.45">
      <c r="A1884" s="32">
        <v>45011</v>
      </c>
      <c r="B1884" s="26">
        <v>7.479166666666667</v>
      </c>
    </row>
    <row r="1885" spans="1:2" x14ac:dyDescent="0.45">
      <c r="A1885" s="32">
        <v>45012</v>
      </c>
      <c r="B1885" s="26">
        <v>7.345833333333335</v>
      </c>
    </row>
    <row r="1886" spans="1:2" x14ac:dyDescent="0.45">
      <c r="A1886" s="32">
        <v>45013</v>
      </c>
      <c r="B1886" s="26">
        <v>9.0124999999999993</v>
      </c>
    </row>
    <row r="1887" spans="1:2" x14ac:dyDescent="0.45">
      <c r="A1887" s="32">
        <v>45014</v>
      </c>
      <c r="B1887" s="26">
        <v>11.716666666666667</v>
      </c>
    </row>
    <row r="1888" spans="1:2" x14ac:dyDescent="0.45">
      <c r="A1888" s="32">
        <v>45015</v>
      </c>
      <c r="B1888" s="26">
        <v>11.545833333333334</v>
      </c>
    </row>
    <row r="1889" spans="1:2" x14ac:dyDescent="0.45">
      <c r="A1889" s="32">
        <v>45016</v>
      </c>
      <c r="B1889" s="26">
        <v>9.9958333333333353</v>
      </c>
    </row>
    <row r="1890" spans="1:2" x14ac:dyDescent="0.45">
      <c r="A1890" s="32">
        <v>45017</v>
      </c>
      <c r="B1890" s="26">
        <v>9.5416666666666661</v>
      </c>
    </row>
    <row r="1891" spans="1:2" x14ac:dyDescent="0.45">
      <c r="A1891" s="32">
        <v>45018</v>
      </c>
      <c r="B1891" s="26">
        <v>8.3416666666666668</v>
      </c>
    </row>
    <row r="1892" spans="1:2" x14ac:dyDescent="0.45">
      <c r="A1892" s="32">
        <v>45019</v>
      </c>
      <c r="B1892" s="26">
        <v>6.5916666666666677</v>
      </c>
    </row>
    <row r="1893" spans="1:2" x14ac:dyDescent="0.45">
      <c r="A1893" s="32">
        <v>45020</v>
      </c>
      <c r="B1893" s="26">
        <v>6.9083333333333341</v>
      </c>
    </row>
    <row r="1894" spans="1:2" x14ac:dyDescent="0.45">
      <c r="A1894" s="32">
        <v>45021</v>
      </c>
      <c r="B1894" s="26">
        <v>8.0833333333333339</v>
      </c>
    </row>
    <row r="1895" spans="1:2" x14ac:dyDescent="0.45">
      <c r="A1895" s="32">
        <v>45022</v>
      </c>
      <c r="B1895" s="26">
        <v>9.9375</v>
      </c>
    </row>
    <row r="1896" spans="1:2" x14ac:dyDescent="0.45">
      <c r="A1896" s="32">
        <v>45023</v>
      </c>
      <c r="B1896" s="26">
        <v>9.0374999999999996</v>
      </c>
    </row>
    <row r="1897" spans="1:2" x14ac:dyDescent="0.45">
      <c r="A1897" s="32">
        <v>45024</v>
      </c>
      <c r="B1897" s="26">
        <v>9.6083333333333325</v>
      </c>
    </row>
    <row r="1898" spans="1:2" x14ac:dyDescent="0.45">
      <c r="A1898" s="32">
        <v>45025</v>
      </c>
      <c r="B1898" s="26">
        <v>10.545833333333334</v>
      </c>
    </row>
    <row r="1899" spans="1:2" x14ac:dyDescent="0.45">
      <c r="A1899" s="32">
        <v>45026</v>
      </c>
      <c r="B1899" s="26">
        <v>10.6625</v>
      </c>
    </row>
    <row r="1900" spans="1:2" x14ac:dyDescent="0.45">
      <c r="A1900" s="32">
        <v>45027</v>
      </c>
      <c r="B1900" s="26">
        <v>8.7833333333333332</v>
      </c>
    </row>
    <row r="1901" spans="1:2" x14ac:dyDescent="0.45">
      <c r="A1901" s="32">
        <v>45028</v>
      </c>
      <c r="B1901" s="26">
        <v>6.8875000000000002</v>
      </c>
    </row>
    <row r="1902" spans="1:2" x14ac:dyDescent="0.45">
      <c r="A1902" s="32">
        <v>45029</v>
      </c>
      <c r="B1902" s="26">
        <v>8.3208333333333346</v>
      </c>
    </row>
    <row r="1903" spans="1:2" x14ac:dyDescent="0.45">
      <c r="A1903" s="32">
        <v>45030</v>
      </c>
      <c r="B1903" s="26">
        <v>7.4166666666666652</v>
      </c>
    </row>
    <row r="1904" spans="1:2" x14ac:dyDescent="0.45">
      <c r="A1904" s="32">
        <v>45031</v>
      </c>
      <c r="B1904" s="26">
        <v>8.9541666666666657</v>
      </c>
    </row>
    <row r="1905" spans="1:2" x14ac:dyDescent="0.45">
      <c r="A1905" s="32">
        <v>45032</v>
      </c>
      <c r="B1905" s="26">
        <v>10.787500000000001</v>
      </c>
    </row>
    <row r="1906" spans="1:2" x14ac:dyDescent="0.45">
      <c r="A1906" s="32">
        <v>45033</v>
      </c>
      <c r="B1906" s="26">
        <v>11.895833333333334</v>
      </c>
    </row>
    <row r="1907" spans="1:2" x14ac:dyDescent="0.45">
      <c r="A1907" s="32">
        <v>45034</v>
      </c>
      <c r="B1907" s="26">
        <v>9.8208333333333346</v>
      </c>
    </row>
    <row r="1908" spans="1:2" x14ac:dyDescent="0.45">
      <c r="A1908" s="32">
        <v>45035</v>
      </c>
      <c r="B1908" s="26">
        <v>10.645833333333336</v>
      </c>
    </row>
    <row r="1909" spans="1:2" x14ac:dyDescent="0.45">
      <c r="A1909" s="32">
        <v>45036</v>
      </c>
      <c r="B1909" s="26">
        <v>9.4541666666666657</v>
      </c>
    </row>
    <row r="1910" spans="1:2" x14ac:dyDescent="0.45">
      <c r="A1910" s="32">
        <v>45037</v>
      </c>
      <c r="B1910" s="26">
        <v>7.7041666666666684</v>
      </c>
    </row>
    <row r="1911" spans="1:2" x14ac:dyDescent="0.45">
      <c r="A1911" s="32">
        <v>45038</v>
      </c>
      <c r="B1911" s="26">
        <v>8.2624999999999993</v>
      </c>
    </row>
    <row r="1912" spans="1:2" x14ac:dyDescent="0.45">
      <c r="A1912" s="32">
        <v>45039</v>
      </c>
      <c r="B1912" s="26">
        <v>9.4708333333333314</v>
      </c>
    </row>
    <row r="1913" spans="1:2" x14ac:dyDescent="0.45">
      <c r="A1913" s="32">
        <v>45040</v>
      </c>
      <c r="B1913" s="26">
        <v>7.9375</v>
      </c>
    </row>
    <row r="1914" spans="1:2" x14ac:dyDescent="0.45">
      <c r="A1914" s="32">
        <v>45041</v>
      </c>
      <c r="B1914" s="26">
        <v>7.6541666666666659</v>
      </c>
    </row>
    <row r="1915" spans="1:2" x14ac:dyDescent="0.45">
      <c r="A1915" s="32">
        <v>45042</v>
      </c>
      <c r="B1915" s="26">
        <v>9.2166666666666668</v>
      </c>
    </row>
    <row r="1916" spans="1:2" x14ac:dyDescent="0.45">
      <c r="A1916" s="32">
        <v>45043</v>
      </c>
      <c r="B1916" s="26">
        <v>10.537500000000001</v>
      </c>
    </row>
    <row r="1917" spans="1:2" x14ac:dyDescent="0.45">
      <c r="A1917" s="32">
        <v>45044</v>
      </c>
      <c r="B1917" s="26">
        <v>13.158333333333331</v>
      </c>
    </row>
    <row r="1918" spans="1:2" x14ac:dyDescent="0.45">
      <c r="A1918" s="32">
        <v>45045</v>
      </c>
      <c r="B1918" s="26">
        <v>12.745833333333332</v>
      </c>
    </row>
    <row r="1919" spans="1:2" x14ac:dyDescent="0.45">
      <c r="A1919" s="32">
        <v>45046</v>
      </c>
      <c r="B1919" s="26">
        <v>11.508333333333333</v>
      </c>
    </row>
    <row r="1920" spans="1:2" x14ac:dyDescent="0.45">
      <c r="A1920" s="32">
        <v>45047</v>
      </c>
      <c r="B1920" s="26">
        <v>13.179166666666667</v>
      </c>
    </row>
    <row r="1921" spans="1:2" x14ac:dyDescent="0.45">
      <c r="A1921" s="32">
        <v>45048</v>
      </c>
      <c r="B1921" s="26">
        <v>12.866666666666669</v>
      </c>
    </row>
    <row r="1922" spans="1:2" x14ac:dyDescent="0.45">
      <c r="A1922" s="32">
        <v>45049</v>
      </c>
      <c r="B1922" s="26">
        <v>12.083333333333334</v>
      </c>
    </row>
    <row r="1923" spans="1:2" x14ac:dyDescent="0.45">
      <c r="A1923" s="32">
        <v>45050</v>
      </c>
      <c r="B1923" s="26">
        <v>12.125</v>
      </c>
    </row>
    <row r="1924" spans="1:2" x14ac:dyDescent="0.45">
      <c r="A1924" s="32">
        <v>45051</v>
      </c>
      <c r="B1924" s="26">
        <v>13.370833333333332</v>
      </c>
    </row>
    <row r="1925" spans="1:2" x14ac:dyDescent="0.45">
      <c r="A1925" s="32">
        <v>45052</v>
      </c>
      <c r="B1925" s="26">
        <v>12.966666666666669</v>
      </c>
    </row>
    <row r="1926" spans="1:2" x14ac:dyDescent="0.45">
      <c r="A1926" s="32">
        <v>45053</v>
      </c>
      <c r="B1926" s="26">
        <v>13.700000000000001</v>
      </c>
    </row>
    <row r="1927" spans="1:2" x14ac:dyDescent="0.45">
      <c r="A1927" s="32">
        <v>45054</v>
      </c>
      <c r="B1927" s="26">
        <v>13.145833333333334</v>
      </c>
    </row>
    <row r="1928" spans="1:2" x14ac:dyDescent="0.45">
      <c r="A1928" s="32">
        <v>45055</v>
      </c>
      <c r="B1928" s="26">
        <v>13.095833333333331</v>
      </c>
    </row>
    <row r="1929" spans="1:2" x14ac:dyDescent="0.45">
      <c r="A1929" s="32">
        <v>45056</v>
      </c>
      <c r="B1929" s="26">
        <v>12.216666666666669</v>
      </c>
    </row>
    <row r="1930" spans="1:2" x14ac:dyDescent="0.45">
      <c r="A1930" s="32">
        <v>45057</v>
      </c>
      <c r="B1930" s="26">
        <v>12.295833333333336</v>
      </c>
    </row>
    <row r="1931" spans="1:2" x14ac:dyDescent="0.45">
      <c r="A1931" s="32">
        <v>45058</v>
      </c>
      <c r="B1931" s="26">
        <v>12.483333333333333</v>
      </c>
    </row>
    <row r="1932" spans="1:2" x14ac:dyDescent="0.45">
      <c r="A1932" s="32">
        <v>45059</v>
      </c>
      <c r="B1932" s="26">
        <v>13.062500000000002</v>
      </c>
    </row>
    <row r="1933" spans="1:2" x14ac:dyDescent="0.45">
      <c r="A1933" s="32">
        <v>45060</v>
      </c>
      <c r="B1933" s="26">
        <v>13.433333333333332</v>
      </c>
    </row>
    <row r="1934" spans="1:2" x14ac:dyDescent="0.45">
      <c r="A1934" s="32">
        <v>45061</v>
      </c>
      <c r="B1934" s="26">
        <v>11.9625</v>
      </c>
    </row>
    <row r="1935" spans="1:2" x14ac:dyDescent="0.45">
      <c r="A1935" s="32">
        <v>45062</v>
      </c>
      <c r="B1935" s="26">
        <v>12.049999999999997</v>
      </c>
    </row>
    <row r="1936" spans="1:2" x14ac:dyDescent="0.45">
      <c r="A1936" s="32">
        <v>45063</v>
      </c>
      <c r="B1936" s="26">
        <v>13.049999999999999</v>
      </c>
    </row>
    <row r="1937" spans="1:2" x14ac:dyDescent="0.45">
      <c r="A1937" s="32">
        <v>45064</v>
      </c>
      <c r="B1937" s="26">
        <v>14.274999999999999</v>
      </c>
    </row>
    <row r="1938" spans="1:2" x14ac:dyDescent="0.45">
      <c r="A1938" s="32">
        <v>45065</v>
      </c>
      <c r="B1938" s="26">
        <v>13.75416666666667</v>
      </c>
    </row>
    <row r="1939" spans="1:2" x14ac:dyDescent="0.45">
      <c r="A1939" s="32">
        <v>45066</v>
      </c>
      <c r="B1939" s="26">
        <v>13.816666666666665</v>
      </c>
    </row>
    <row r="1940" spans="1:2" x14ac:dyDescent="0.45">
      <c r="A1940" s="32">
        <v>45067</v>
      </c>
      <c r="B1940" s="26">
        <v>13.887499999999998</v>
      </c>
    </row>
    <row r="1941" spans="1:2" x14ac:dyDescent="0.45">
      <c r="A1941" s="32">
        <v>45068</v>
      </c>
      <c r="B1941" s="26">
        <v>15.249999999999998</v>
      </c>
    </row>
    <row r="1942" spans="1:2" x14ac:dyDescent="0.45">
      <c r="A1942" s="32">
        <v>45069</v>
      </c>
      <c r="B1942" s="26">
        <v>14.183333333333332</v>
      </c>
    </row>
    <row r="1943" spans="1:2" x14ac:dyDescent="0.45">
      <c r="A1943" s="32">
        <v>45070</v>
      </c>
      <c r="B1943" s="26">
        <v>14.916666666666664</v>
      </c>
    </row>
    <row r="1944" spans="1:2" x14ac:dyDescent="0.45">
      <c r="A1944" s="32">
        <v>45071</v>
      </c>
      <c r="B1944" s="26">
        <v>15.316666666666665</v>
      </c>
    </row>
    <row r="1945" spans="1:2" x14ac:dyDescent="0.45">
      <c r="A1945" s="32">
        <v>45072</v>
      </c>
      <c r="B1945" s="26">
        <v>14.899999999999999</v>
      </c>
    </row>
    <row r="1946" spans="1:2" x14ac:dyDescent="0.45">
      <c r="A1946" s="32">
        <v>45073</v>
      </c>
      <c r="B1946" s="26">
        <v>14.670833333333334</v>
      </c>
    </row>
    <row r="1947" spans="1:2" x14ac:dyDescent="0.45">
      <c r="A1947" s="32">
        <v>45074</v>
      </c>
      <c r="B1947" s="26">
        <v>16.016666666666669</v>
      </c>
    </row>
    <row r="1948" spans="1:2" x14ac:dyDescent="0.45">
      <c r="A1948" s="32">
        <v>45075</v>
      </c>
      <c r="B1948" s="26">
        <v>13.329166666666666</v>
      </c>
    </row>
    <row r="1949" spans="1:2" x14ac:dyDescent="0.45">
      <c r="A1949" s="32">
        <v>45076</v>
      </c>
      <c r="B1949" s="26">
        <v>13.441666666666668</v>
      </c>
    </row>
    <row r="1950" spans="1:2" x14ac:dyDescent="0.45">
      <c r="A1950" s="32">
        <v>45077</v>
      </c>
      <c r="B1950" s="26">
        <v>13.9375</v>
      </c>
    </row>
    <row r="1951" spans="1:2" x14ac:dyDescent="0.45">
      <c r="A1951" s="32">
        <v>45078</v>
      </c>
      <c r="B1951" s="26">
        <v>13.987499999999999</v>
      </c>
    </row>
    <row r="1952" spans="1:2" x14ac:dyDescent="0.45">
      <c r="A1952" s="32">
        <v>45079</v>
      </c>
      <c r="B1952" s="26">
        <v>13.487499999999999</v>
      </c>
    </row>
    <row r="1953" spans="1:2" x14ac:dyDescent="0.45">
      <c r="A1953" s="32">
        <v>45080</v>
      </c>
      <c r="B1953" s="26">
        <v>14.825000000000001</v>
      </c>
    </row>
    <row r="1954" spans="1:2" x14ac:dyDescent="0.45">
      <c r="A1954" s="32">
        <v>45081</v>
      </c>
      <c r="B1954" s="26">
        <v>16.112499999999997</v>
      </c>
    </row>
    <row r="1955" spans="1:2" x14ac:dyDescent="0.45">
      <c r="A1955" s="32">
        <v>45082</v>
      </c>
      <c r="B1955" s="26">
        <v>14.329166666666666</v>
      </c>
    </row>
    <row r="1956" spans="1:2" x14ac:dyDescent="0.45">
      <c r="A1956" s="32">
        <v>45083</v>
      </c>
      <c r="B1956" s="26">
        <v>13.616666666666665</v>
      </c>
    </row>
    <row r="1957" spans="1:2" x14ac:dyDescent="0.45">
      <c r="A1957" s="32">
        <v>45084</v>
      </c>
      <c r="B1957" s="26">
        <v>15.212499999999999</v>
      </c>
    </row>
    <row r="1958" spans="1:2" x14ac:dyDescent="0.45">
      <c r="A1958" s="32">
        <v>45085</v>
      </c>
      <c r="B1958" s="26">
        <v>16.491666666666667</v>
      </c>
    </row>
    <row r="1959" spans="1:2" x14ac:dyDescent="0.45">
      <c r="A1959" s="32">
        <v>45086</v>
      </c>
      <c r="B1959" s="26">
        <v>18.483333333333331</v>
      </c>
    </row>
    <row r="1960" spans="1:2" x14ac:dyDescent="0.45">
      <c r="A1960" s="32">
        <v>45087</v>
      </c>
      <c r="B1960" s="26">
        <v>20.133333333333336</v>
      </c>
    </row>
    <row r="1961" spans="1:2" x14ac:dyDescent="0.45">
      <c r="A1961" s="32">
        <v>45088</v>
      </c>
      <c r="B1961" s="26">
        <v>19.495833333333334</v>
      </c>
    </row>
    <row r="1962" spans="1:2" x14ac:dyDescent="0.45">
      <c r="A1962" s="32">
        <v>45089</v>
      </c>
      <c r="B1962" s="26">
        <v>19.099999999999998</v>
      </c>
    </row>
    <row r="1963" spans="1:2" x14ac:dyDescent="0.45">
      <c r="A1963" s="32">
        <v>45090</v>
      </c>
      <c r="B1963" s="26">
        <v>21.599999999999998</v>
      </c>
    </row>
    <row r="1964" spans="1:2" x14ac:dyDescent="0.45">
      <c r="A1964" s="32">
        <v>45091</v>
      </c>
      <c r="B1964" s="26">
        <v>19.987499999999997</v>
      </c>
    </row>
    <row r="1965" spans="1:2" x14ac:dyDescent="0.45">
      <c r="A1965" s="32">
        <v>45092</v>
      </c>
      <c r="B1965" s="26">
        <v>21.025000000000002</v>
      </c>
    </row>
    <row r="1966" spans="1:2" x14ac:dyDescent="0.45">
      <c r="A1966" s="32">
        <v>45093</v>
      </c>
      <c r="B1966" s="26">
        <v>21.012499999999999</v>
      </c>
    </row>
    <row r="1967" spans="1:2" x14ac:dyDescent="0.45">
      <c r="A1967" s="32">
        <v>45094</v>
      </c>
      <c r="B1967" s="26">
        <v>19.129166666666666</v>
      </c>
    </row>
    <row r="1968" spans="1:2" x14ac:dyDescent="0.45">
      <c r="A1968" s="32">
        <v>45095</v>
      </c>
      <c r="B1968" s="26">
        <v>18.650000000000002</v>
      </c>
    </row>
    <row r="1969" spans="1:2" x14ac:dyDescent="0.45">
      <c r="A1969" s="32">
        <v>45096</v>
      </c>
      <c r="B1969" s="26">
        <v>18.8</v>
      </c>
    </row>
    <row r="1970" spans="1:2" x14ac:dyDescent="0.45">
      <c r="A1970" s="32">
        <v>45097</v>
      </c>
      <c r="B1970" s="26">
        <v>17.645833333333332</v>
      </c>
    </row>
    <row r="1971" spans="1:2" x14ac:dyDescent="0.45">
      <c r="A1971" s="32">
        <v>45098</v>
      </c>
      <c r="B1971" s="26">
        <v>18.474999999999998</v>
      </c>
    </row>
    <row r="1972" spans="1:2" x14ac:dyDescent="0.45">
      <c r="A1972" s="32">
        <v>45099</v>
      </c>
      <c r="B1972" s="26">
        <v>19.191666666666666</v>
      </c>
    </row>
    <row r="1973" spans="1:2" x14ac:dyDescent="0.45">
      <c r="A1973" s="32">
        <v>45100</v>
      </c>
      <c r="B1973" s="26">
        <v>18.829166666666669</v>
      </c>
    </row>
    <row r="1974" spans="1:2" x14ac:dyDescent="0.45">
      <c r="A1974" s="32">
        <v>45101</v>
      </c>
      <c r="B1974" s="26">
        <v>20.783333333333331</v>
      </c>
    </row>
    <row r="1975" spans="1:2" x14ac:dyDescent="0.45">
      <c r="A1975" s="32">
        <v>45102</v>
      </c>
      <c r="B1975" s="26">
        <v>20.120833333333334</v>
      </c>
    </row>
    <row r="1976" spans="1:2" x14ac:dyDescent="0.45">
      <c r="A1976" s="32">
        <v>45103</v>
      </c>
      <c r="B1976" s="26">
        <v>16.887499999999999</v>
      </c>
    </row>
    <row r="1977" spans="1:2" x14ac:dyDescent="0.45">
      <c r="A1977" s="32">
        <v>45104</v>
      </c>
      <c r="B1977" s="26">
        <v>17.458333333333336</v>
      </c>
    </row>
    <row r="1978" spans="1:2" x14ac:dyDescent="0.45">
      <c r="A1978" s="32">
        <v>45105</v>
      </c>
      <c r="B1978" s="26">
        <v>19.233333333333331</v>
      </c>
    </row>
    <row r="1979" spans="1:2" x14ac:dyDescent="0.45">
      <c r="A1979" s="32">
        <v>45106</v>
      </c>
      <c r="B1979" s="26">
        <v>17.337499999999999</v>
      </c>
    </row>
    <row r="1980" spans="1:2" x14ac:dyDescent="0.45">
      <c r="A1980" s="32">
        <v>45107</v>
      </c>
      <c r="B1980" s="26">
        <v>16.029166666666669</v>
      </c>
    </row>
    <row r="1981" spans="1:2" x14ac:dyDescent="0.45">
      <c r="A1981" s="32">
        <v>45108</v>
      </c>
      <c r="B1981" s="26">
        <v>17.770833333333332</v>
      </c>
    </row>
    <row r="1982" spans="1:2" x14ac:dyDescent="0.45">
      <c r="A1982" s="32">
        <v>45109</v>
      </c>
      <c r="B1982" s="26">
        <v>15.65833333333333</v>
      </c>
    </row>
    <row r="1983" spans="1:2" x14ac:dyDescent="0.45">
      <c r="A1983" s="32">
        <v>45110</v>
      </c>
      <c r="B1983" s="26">
        <v>15.075000000000001</v>
      </c>
    </row>
    <row r="1984" spans="1:2" x14ac:dyDescent="0.45">
      <c r="A1984" s="32">
        <v>45111</v>
      </c>
      <c r="B1984" s="26">
        <v>14.437500000000002</v>
      </c>
    </row>
    <row r="1985" spans="1:2" x14ac:dyDescent="0.45">
      <c r="A1985" s="32">
        <v>45112</v>
      </c>
      <c r="B1985" s="26">
        <v>14.97916666666667</v>
      </c>
    </row>
    <row r="1986" spans="1:2" x14ac:dyDescent="0.45">
      <c r="A1986" s="32">
        <v>45113</v>
      </c>
      <c r="B1986" s="26">
        <v>16.549999999999994</v>
      </c>
    </row>
    <row r="1987" spans="1:2" x14ac:dyDescent="0.45">
      <c r="A1987" s="32">
        <v>45114</v>
      </c>
      <c r="B1987" s="26">
        <v>20.633333333333333</v>
      </c>
    </row>
    <row r="1988" spans="1:2" x14ac:dyDescent="0.45">
      <c r="A1988" s="32">
        <v>45115</v>
      </c>
      <c r="B1988" s="26">
        <v>19.870833333333326</v>
      </c>
    </row>
    <row r="1989" spans="1:2" x14ac:dyDescent="0.45">
      <c r="A1989" s="32">
        <v>45116</v>
      </c>
      <c r="B1989" s="26">
        <v>17.408333333333331</v>
      </c>
    </row>
    <row r="1990" spans="1:2" x14ac:dyDescent="0.45">
      <c r="A1990" s="32">
        <v>45117</v>
      </c>
      <c r="B1990" s="26">
        <v>17.116666666666664</v>
      </c>
    </row>
    <row r="1991" spans="1:2" x14ac:dyDescent="0.45">
      <c r="A1991" s="32">
        <v>45118</v>
      </c>
      <c r="B1991" s="26">
        <v>16.933333333333334</v>
      </c>
    </row>
    <row r="1992" spans="1:2" x14ac:dyDescent="0.45">
      <c r="A1992" s="32">
        <v>45119</v>
      </c>
      <c r="B1992" s="26">
        <v>16.225000000000001</v>
      </c>
    </row>
    <row r="1993" spans="1:2" x14ac:dyDescent="0.45">
      <c r="A1993" s="32">
        <v>45120</v>
      </c>
      <c r="B1993" s="26">
        <v>16.479166666666668</v>
      </c>
    </row>
    <row r="1994" spans="1:2" x14ac:dyDescent="0.45">
      <c r="A1994" s="32">
        <v>45121</v>
      </c>
      <c r="B1994" s="26">
        <v>16.520833333333332</v>
      </c>
    </row>
    <row r="1995" spans="1:2" x14ac:dyDescent="0.45">
      <c r="A1995" s="32">
        <v>45122</v>
      </c>
      <c r="B1995" s="26">
        <v>16.395833333333332</v>
      </c>
    </row>
    <row r="1996" spans="1:2" x14ac:dyDescent="0.45">
      <c r="A1996" s="32">
        <v>45123</v>
      </c>
      <c r="B1996" s="26">
        <v>15.741666666666672</v>
      </c>
    </row>
    <row r="1997" spans="1:2" x14ac:dyDescent="0.45">
      <c r="A1997" s="32">
        <v>45124</v>
      </c>
      <c r="B1997" s="26">
        <v>15.783333333333333</v>
      </c>
    </row>
    <row r="1998" spans="1:2" x14ac:dyDescent="0.45">
      <c r="A1998" s="32">
        <v>45125</v>
      </c>
      <c r="B1998" s="26">
        <v>15.779166666666669</v>
      </c>
    </row>
    <row r="1999" spans="1:2" x14ac:dyDescent="0.45">
      <c r="A1999" s="32">
        <v>45126</v>
      </c>
      <c r="B1999" s="26">
        <v>17.56666666666667</v>
      </c>
    </row>
    <row r="2000" spans="1:2" x14ac:dyDescent="0.45">
      <c r="A2000" s="32">
        <v>45127</v>
      </c>
      <c r="B2000" s="26">
        <v>16.008333333333336</v>
      </c>
    </row>
    <row r="2001" spans="1:2" x14ac:dyDescent="0.45">
      <c r="A2001" s="32">
        <v>45128</v>
      </c>
      <c r="B2001" s="26">
        <v>15.445833333333333</v>
      </c>
    </row>
    <row r="2002" spans="1:2" x14ac:dyDescent="0.45">
      <c r="A2002" s="32">
        <v>45129</v>
      </c>
      <c r="B2002" s="26">
        <v>15.683333333333332</v>
      </c>
    </row>
    <row r="2003" spans="1:2" x14ac:dyDescent="0.45">
      <c r="A2003" s="32">
        <v>45130</v>
      </c>
      <c r="B2003" s="26">
        <v>17.670833333333331</v>
      </c>
    </row>
    <row r="2004" spans="1:2" x14ac:dyDescent="0.45">
      <c r="A2004" s="32">
        <v>45131</v>
      </c>
      <c r="B2004" s="26">
        <v>15.795833333333336</v>
      </c>
    </row>
    <row r="2005" spans="1:2" x14ac:dyDescent="0.45">
      <c r="A2005" s="32">
        <v>45132</v>
      </c>
      <c r="B2005" s="26">
        <v>15.39583333333333</v>
      </c>
    </row>
    <row r="2006" spans="1:2" x14ac:dyDescent="0.45">
      <c r="A2006" s="32">
        <v>45133</v>
      </c>
      <c r="B2006" s="26">
        <v>15.466666666666667</v>
      </c>
    </row>
    <row r="2007" spans="1:2" x14ac:dyDescent="0.45">
      <c r="A2007" s="32">
        <v>45134</v>
      </c>
      <c r="B2007" s="26">
        <v>18.329166666666669</v>
      </c>
    </row>
    <row r="2008" spans="1:2" x14ac:dyDescent="0.45">
      <c r="A2008" s="32">
        <v>45135</v>
      </c>
      <c r="B2008" s="26">
        <v>17.995833333333334</v>
      </c>
    </row>
    <row r="2009" spans="1:2" x14ac:dyDescent="0.45">
      <c r="A2009" s="32">
        <v>45136</v>
      </c>
      <c r="B2009" s="26">
        <v>16.787500000000001</v>
      </c>
    </row>
    <row r="2010" spans="1:2" x14ac:dyDescent="0.45">
      <c r="A2010" s="32">
        <v>45137</v>
      </c>
      <c r="B2010" s="26">
        <v>16.512499999999999</v>
      </c>
    </row>
    <row r="2011" spans="1:2" x14ac:dyDescent="0.45">
      <c r="A2011" s="32">
        <v>45138</v>
      </c>
      <c r="B2011" s="26">
        <v>17.375</v>
      </c>
    </row>
    <row r="2012" spans="1:2" x14ac:dyDescent="0.45">
      <c r="A2012" s="32">
        <v>45139</v>
      </c>
      <c r="B2012" s="26">
        <v>16.845833333333335</v>
      </c>
    </row>
    <row r="2013" spans="1:2" x14ac:dyDescent="0.45">
      <c r="A2013" s="32">
        <v>45140</v>
      </c>
      <c r="B2013" s="26">
        <v>16.87916666666667</v>
      </c>
    </row>
    <row r="2014" spans="1:2" x14ac:dyDescent="0.45">
      <c r="A2014" s="32">
        <v>45141</v>
      </c>
      <c r="B2014" s="26">
        <v>17.204166666666669</v>
      </c>
    </row>
    <row r="2015" spans="1:2" x14ac:dyDescent="0.45">
      <c r="A2015" s="32">
        <v>45142</v>
      </c>
      <c r="B2015" s="26">
        <v>16.220833333333331</v>
      </c>
    </row>
    <row r="2016" spans="1:2" x14ac:dyDescent="0.45">
      <c r="A2016" s="32">
        <v>45143</v>
      </c>
      <c r="B2016" s="26">
        <v>14.954166666666667</v>
      </c>
    </row>
    <row r="2017" spans="1:2" x14ac:dyDescent="0.45">
      <c r="A2017" s="32">
        <v>45144</v>
      </c>
      <c r="B2017" s="26">
        <v>15.516666666666664</v>
      </c>
    </row>
    <row r="2018" spans="1:2" x14ac:dyDescent="0.45">
      <c r="A2018" s="32">
        <v>45145</v>
      </c>
      <c r="B2018" s="26">
        <v>15.245833333333335</v>
      </c>
    </row>
    <row r="2019" spans="1:2" x14ac:dyDescent="0.45">
      <c r="A2019" s="32">
        <v>45146</v>
      </c>
      <c r="B2019" s="26">
        <v>16.108333333333338</v>
      </c>
    </row>
    <row r="2020" spans="1:2" x14ac:dyDescent="0.45">
      <c r="A2020" s="32">
        <v>45147</v>
      </c>
      <c r="B2020" s="26">
        <v>18.274999999999995</v>
      </c>
    </row>
    <row r="2021" spans="1:2" x14ac:dyDescent="0.45">
      <c r="A2021" s="32">
        <v>45148</v>
      </c>
      <c r="B2021" s="26">
        <v>19.987499999999997</v>
      </c>
    </row>
    <row r="2022" spans="1:2" x14ac:dyDescent="0.45">
      <c r="A2022" s="32">
        <v>45149</v>
      </c>
      <c r="B2022" s="26">
        <v>19.174999999999997</v>
      </c>
    </row>
    <row r="2023" spans="1:2" x14ac:dyDescent="0.45">
      <c r="A2023" s="32">
        <v>45150</v>
      </c>
      <c r="B2023" s="26">
        <v>17.383333333333333</v>
      </c>
    </row>
    <row r="2024" spans="1:2" x14ac:dyDescent="0.45">
      <c r="A2024" s="32">
        <v>45151</v>
      </c>
      <c r="B2024" s="26">
        <v>16.8</v>
      </c>
    </row>
    <row r="2025" spans="1:2" x14ac:dyDescent="0.45">
      <c r="A2025" s="32">
        <v>45152</v>
      </c>
      <c r="B2025" s="26">
        <v>17.487500000000001</v>
      </c>
    </row>
    <row r="2026" spans="1:2" x14ac:dyDescent="0.45">
      <c r="A2026" s="32">
        <v>45153</v>
      </c>
      <c r="B2026" s="26">
        <v>17.241666666666664</v>
      </c>
    </row>
    <row r="2027" spans="1:2" x14ac:dyDescent="0.45">
      <c r="A2027" s="32">
        <v>45154</v>
      </c>
      <c r="B2027" s="26">
        <v>17.695833333333333</v>
      </c>
    </row>
    <row r="2028" spans="1:2" x14ac:dyDescent="0.45">
      <c r="A2028" s="32">
        <v>45155</v>
      </c>
      <c r="B2028" s="26">
        <v>19.208333333333332</v>
      </c>
    </row>
    <row r="2029" spans="1:2" x14ac:dyDescent="0.45">
      <c r="A2029" s="32">
        <v>45156</v>
      </c>
      <c r="B2029" s="26">
        <v>19.116666666666664</v>
      </c>
    </row>
    <row r="2030" spans="1:2" x14ac:dyDescent="0.45">
      <c r="A2030" s="32">
        <v>45157</v>
      </c>
      <c r="B2030" s="26">
        <v>19.091666666666672</v>
      </c>
    </row>
    <row r="2031" spans="1:2" x14ac:dyDescent="0.45">
      <c r="A2031" s="32">
        <v>45158</v>
      </c>
      <c r="B2031" s="26">
        <v>17.983333333333331</v>
      </c>
    </row>
    <row r="2032" spans="1:2" x14ac:dyDescent="0.45">
      <c r="A2032" s="32">
        <v>45159</v>
      </c>
      <c r="B2032" s="26">
        <v>17.787500000000001</v>
      </c>
    </row>
    <row r="2033" spans="1:2" x14ac:dyDescent="0.45">
      <c r="A2033" s="32">
        <v>45160</v>
      </c>
      <c r="B2033" s="26">
        <v>18.058333333333334</v>
      </c>
    </row>
    <row r="2034" spans="1:2" x14ac:dyDescent="0.45">
      <c r="A2034" s="32">
        <v>45161</v>
      </c>
      <c r="B2034" s="26">
        <v>18.241666666666671</v>
      </c>
    </row>
    <row r="2035" spans="1:2" x14ac:dyDescent="0.45">
      <c r="A2035" s="32">
        <v>45162</v>
      </c>
      <c r="B2035" s="26">
        <v>17.662500000000001</v>
      </c>
    </row>
    <row r="2036" spans="1:2" x14ac:dyDescent="0.45">
      <c r="A2036" s="32">
        <v>45163</v>
      </c>
      <c r="B2036" s="26">
        <v>14.570833333333333</v>
      </c>
    </row>
    <row r="2037" spans="1:2" x14ac:dyDescent="0.45">
      <c r="A2037" s="32">
        <v>45164</v>
      </c>
      <c r="B2037" s="26">
        <v>14.512500000000001</v>
      </c>
    </row>
    <row r="2038" spans="1:2" x14ac:dyDescent="0.45">
      <c r="A2038" s="32">
        <v>45165</v>
      </c>
      <c r="B2038" s="26">
        <v>14.9625</v>
      </c>
    </row>
    <row r="2039" spans="1:2" x14ac:dyDescent="0.45">
      <c r="A2039" s="32">
        <v>45166</v>
      </c>
      <c r="B2039" s="26">
        <v>15.783333333333333</v>
      </c>
    </row>
    <row r="2040" spans="1:2" x14ac:dyDescent="0.45">
      <c r="A2040" s="32">
        <v>45167</v>
      </c>
      <c r="B2040" s="26">
        <v>15.1875</v>
      </c>
    </row>
    <row r="2041" spans="1:2" x14ac:dyDescent="0.45">
      <c r="A2041" s="32">
        <v>45168</v>
      </c>
      <c r="B2041" s="26">
        <v>14.945833333333335</v>
      </c>
    </row>
    <row r="2042" spans="1:2" x14ac:dyDescent="0.45">
      <c r="A2042" s="32">
        <v>45169</v>
      </c>
      <c r="B2042" s="26">
        <v>14.6875</v>
      </c>
    </row>
    <row r="2043" spans="1:2" x14ac:dyDescent="0.45">
      <c r="A2043" s="32">
        <v>45170</v>
      </c>
      <c r="B2043" s="26">
        <v>16.658333333333331</v>
      </c>
    </row>
    <row r="2044" spans="1:2" x14ac:dyDescent="0.45">
      <c r="A2044" s="32">
        <v>45171</v>
      </c>
      <c r="B2044" s="26">
        <v>17.875</v>
      </c>
    </row>
    <row r="2045" spans="1:2" x14ac:dyDescent="0.45">
      <c r="A2045" s="32">
        <v>45172</v>
      </c>
      <c r="B2045" s="26">
        <v>19.570833333333333</v>
      </c>
    </row>
    <row r="2046" spans="1:2" x14ac:dyDescent="0.45">
      <c r="A2046" s="32">
        <v>45173</v>
      </c>
      <c r="B2046" s="26">
        <v>21.700000000000006</v>
      </c>
    </row>
    <row r="2047" spans="1:2" x14ac:dyDescent="0.45">
      <c r="A2047" s="32">
        <v>45174</v>
      </c>
      <c r="B2047" s="26">
        <v>21.541666666666668</v>
      </c>
    </row>
    <row r="2048" spans="1:2" x14ac:dyDescent="0.45">
      <c r="A2048" s="32">
        <v>45175</v>
      </c>
      <c r="B2048" s="26">
        <v>22.054166666666664</v>
      </c>
    </row>
    <row r="2049" spans="1:2" x14ac:dyDescent="0.45">
      <c r="A2049" s="32">
        <v>45176</v>
      </c>
      <c r="B2049" s="26">
        <v>22.833333333333329</v>
      </c>
    </row>
    <row r="2050" spans="1:2" x14ac:dyDescent="0.45">
      <c r="A2050" s="32">
        <v>45177</v>
      </c>
      <c r="B2050" s="26">
        <v>22.4375</v>
      </c>
    </row>
    <row r="2051" spans="1:2" x14ac:dyDescent="0.45">
      <c r="A2051" s="32">
        <v>45178</v>
      </c>
      <c r="B2051" s="26">
        <v>22.283333333333331</v>
      </c>
    </row>
    <row r="2052" spans="1:2" x14ac:dyDescent="0.45">
      <c r="A2052" s="32">
        <v>45179</v>
      </c>
      <c r="B2052" s="26">
        <v>21.129166666666666</v>
      </c>
    </row>
    <row r="2053" spans="1:2" x14ac:dyDescent="0.45">
      <c r="A2053" s="32">
        <v>45180</v>
      </c>
      <c r="B2053" s="26">
        <v>19.225000000000005</v>
      </c>
    </row>
    <row r="2054" spans="1:2" x14ac:dyDescent="0.45">
      <c r="A2054" s="32">
        <v>45181</v>
      </c>
      <c r="B2054" s="26">
        <v>16.983333333333331</v>
      </c>
    </row>
    <row r="2055" spans="1:2" x14ac:dyDescent="0.45">
      <c r="A2055" s="32">
        <v>45182</v>
      </c>
      <c r="B2055" s="26">
        <v>15.125</v>
      </c>
    </row>
    <row r="2056" spans="1:2" x14ac:dyDescent="0.45">
      <c r="A2056" s="32">
        <v>45183</v>
      </c>
      <c r="B2056" s="26">
        <v>15.879166666666668</v>
      </c>
    </row>
    <row r="2057" spans="1:2" x14ac:dyDescent="0.45">
      <c r="A2057" s="32">
        <v>45184</v>
      </c>
      <c r="B2057" s="26">
        <v>16.824999999999999</v>
      </c>
    </row>
    <row r="2058" spans="1:2" x14ac:dyDescent="0.45">
      <c r="A2058" s="32">
        <v>45185</v>
      </c>
      <c r="B2058" s="26">
        <v>16.925000000000001</v>
      </c>
    </row>
    <row r="2059" spans="1:2" x14ac:dyDescent="0.45">
      <c r="A2059" s="32">
        <v>45186</v>
      </c>
      <c r="B2059" s="26">
        <v>16.762499999999999</v>
      </c>
    </row>
    <row r="2060" spans="1:2" x14ac:dyDescent="0.45">
      <c r="A2060" s="32">
        <v>45187</v>
      </c>
      <c r="B2060" s="26">
        <v>15.575000000000001</v>
      </c>
    </row>
    <row r="2061" spans="1:2" x14ac:dyDescent="0.45">
      <c r="A2061" s="32">
        <v>45188</v>
      </c>
      <c r="B2061" s="26">
        <v>16.004166666666666</v>
      </c>
    </row>
    <row r="2062" spans="1:2" x14ac:dyDescent="0.45">
      <c r="A2062" s="32">
        <v>45189</v>
      </c>
      <c r="B2062" s="26">
        <v>16.191666666666666</v>
      </c>
    </row>
    <row r="2063" spans="1:2" x14ac:dyDescent="0.45">
      <c r="A2063" s="32">
        <v>45190</v>
      </c>
      <c r="B2063" s="26">
        <v>12.362500000000002</v>
      </c>
    </row>
    <row r="2064" spans="1:2" x14ac:dyDescent="0.45">
      <c r="A2064" s="32">
        <v>45191</v>
      </c>
      <c r="B2064" s="26">
        <v>11.725</v>
      </c>
    </row>
    <row r="2065" spans="1:2" x14ac:dyDescent="0.45">
      <c r="A2065" s="32">
        <v>45192</v>
      </c>
      <c r="B2065" s="26">
        <v>12.395833333333334</v>
      </c>
    </row>
    <row r="2066" spans="1:2" x14ac:dyDescent="0.45">
      <c r="A2066" s="32">
        <v>45193</v>
      </c>
      <c r="B2066" s="26">
        <v>16.874999999999996</v>
      </c>
    </row>
    <row r="2067" spans="1:2" x14ac:dyDescent="0.45">
      <c r="A2067" s="32">
        <v>45194</v>
      </c>
      <c r="B2067" s="26">
        <v>16.362499999999997</v>
      </c>
    </row>
    <row r="2068" spans="1:2" x14ac:dyDescent="0.45">
      <c r="A2068" s="32">
        <v>45195</v>
      </c>
      <c r="B2068" s="26">
        <v>15.466666666666669</v>
      </c>
    </row>
    <row r="2069" spans="1:2" x14ac:dyDescent="0.45">
      <c r="A2069" s="32">
        <v>45196</v>
      </c>
      <c r="B2069" s="26">
        <v>14.899999999999999</v>
      </c>
    </row>
    <row r="2070" spans="1:2" x14ac:dyDescent="0.45">
      <c r="A2070" s="32">
        <v>45197</v>
      </c>
      <c r="B2070" s="26">
        <v>15.345833333333331</v>
      </c>
    </row>
    <row r="2071" spans="1:2" x14ac:dyDescent="0.45">
      <c r="A2071" s="32">
        <v>45198</v>
      </c>
      <c r="B2071" s="26">
        <v>15.262499999999998</v>
      </c>
    </row>
    <row r="2072" spans="1:2" x14ac:dyDescent="0.45">
      <c r="A2072" s="32">
        <v>45199</v>
      </c>
      <c r="B2072" s="26">
        <v>14.0625</v>
      </c>
    </row>
    <row r="2073" spans="1:2" x14ac:dyDescent="0.45">
      <c r="A2073" s="32">
        <v>45200</v>
      </c>
      <c r="B2073" s="26">
        <v>18.179166666666664</v>
      </c>
    </row>
    <row r="2074" spans="1:2" x14ac:dyDescent="0.45">
      <c r="A2074" s="32">
        <v>45201</v>
      </c>
      <c r="B2074" s="26">
        <v>16.349999999999998</v>
      </c>
    </row>
    <row r="2075" spans="1:2" x14ac:dyDescent="0.45">
      <c r="A2075" s="32">
        <v>45202</v>
      </c>
      <c r="B2075" s="26">
        <v>13.954166666666666</v>
      </c>
    </row>
    <row r="2076" spans="1:2" x14ac:dyDescent="0.45">
      <c r="A2076" s="32">
        <v>45203</v>
      </c>
      <c r="B2076" s="26">
        <v>13.695833333333335</v>
      </c>
    </row>
    <row r="2077" spans="1:2" x14ac:dyDescent="0.45">
      <c r="A2077" s="32">
        <v>45204</v>
      </c>
      <c r="B2077" s="26">
        <v>14.608333333333334</v>
      </c>
    </row>
    <row r="2078" spans="1:2" x14ac:dyDescent="0.45">
      <c r="A2078" s="32">
        <v>45205</v>
      </c>
      <c r="B2078" s="26">
        <v>16.304166666666667</v>
      </c>
    </row>
    <row r="2079" spans="1:2" x14ac:dyDescent="0.45">
      <c r="A2079" s="32">
        <v>45206</v>
      </c>
      <c r="B2079" s="26">
        <v>17.279166666666665</v>
      </c>
    </row>
    <row r="2080" spans="1:2" x14ac:dyDescent="0.45">
      <c r="A2080" s="32">
        <v>45207</v>
      </c>
      <c r="B2080" s="26">
        <v>16.054166666666664</v>
      </c>
    </row>
    <row r="2081" spans="1:2" x14ac:dyDescent="0.45">
      <c r="A2081" s="32">
        <v>45208</v>
      </c>
      <c r="B2081" s="26">
        <v>15.7125</v>
      </c>
    </row>
    <row r="2082" spans="1:2" x14ac:dyDescent="0.45">
      <c r="A2082" s="32">
        <v>45209</v>
      </c>
      <c r="B2082" s="26">
        <v>15.608333333333334</v>
      </c>
    </row>
    <row r="2083" spans="1:2" x14ac:dyDescent="0.45">
      <c r="A2083" s="32">
        <v>45210</v>
      </c>
      <c r="B2083" s="26">
        <v>17.05</v>
      </c>
    </row>
    <row r="2084" spans="1:2" x14ac:dyDescent="0.45">
      <c r="A2084" s="32">
        <v>45211</v>
      </c>
      <c r="B2084" s="26">
        <v>14.329166666666667</v>
      </c>
    </row>
    <row r="2085" spans="1:2" x14ac:dyDescent="0.45">
      <c r="A2085" s="32">
        <v>45212</v>
      </c>
      <c r="B2085" s="26">
        <v>15.316666666666668</v>
      </c>
    </row>
    <row r="2086" spans="1:2" x14ac:dyDescent="0.45">
      <c r="A2086" s="32">
        <v>45213</v>
      </c>
      <c r="B2086" s="26">
        <v>9.5374999999999979</v>
      </c>
    </row>
    <row r="2087" spans="1:2" x14ac:dyDescent="0.45">
      <c r="A2087" s="32">
        <v>45214</v>
      </c>
      <c r="B2087" s="26">
        <v>7.4333333333333336</v>
      </c>
    </row>
    <row r="2088" spans="1:2" x14ac:dyDescent="0.45">
      <c r="A2088" s="32">
        <v>45215</v>
      </c>
      <c r="B2088" s="26">
        <v>7.7666666666666657</v>
      </c>
    </row>
    <row r="2089" spans="1:2" x14ac:dyDescent="0.45">
      <c r="A2089" s="32">
        <v>45216</v>
      </c>
      <c r="B2089" s="26">
        <v>10.529166666666665</v>
      </c>
    </row>
    <row r="2090" spans="1:2" x14ac:dyDescent="0.45">
      <c r="A2090" s="32">
        <v>45217</v>
      </c>
      <c r="B2090" s="26">
        <v>12.608333333333333</v>
      </c>
    </row>
    <row r="2091" spans="1:2" x14ac:dyDescent="0.45">
      <c r="A2091" s="32">
        <v>45218</v>
      </c>
      <c r="B2091" s="26">
        <v>14.837499999999997</v>
      </c>
    </row>
    <row r="2092" spans="1:2" x14ac:dyDescent="0.45">
      <c r="A2092" s="32">
        <v>45219</v>
      </c>
      <c r="B2092" s="26">
        <v>13.541666666666666</v>
      </c>
    </row>
    <row r="2093" spans="1:2" x14ac:dyDescent="0.45">
      <c r="A2093" s="32">
        <v>45220</v>
      </c>
      <c r="B2093" s="26">
        <v>10.920833333333334</v>
      </c>
    </row>
    <row r="2094" spans="1:2" x14ac:dyDescent="0.45">
      <c r="A2094" s="32">
        <v>45221</v>
      </c>
      <c r="B2094" s="26">
        <v>10.091666666666667</v>
      </c>
    </row>
    <row r="2095" spans="1:2" x14ac:dyDescent="0.45">
      <c r="A2095" s="32">
        <v>45222</v>
      </c>
      <c r="B2095" s="26">
        <v>11.337499999999999</v>
      </c>
    </row>
    <row r="2096" spans="1:2" x14ac:dyDescent="0.45">
      <c r="A2096" s="32">
        <v>45223</v>
      </c>
      <c r="B2096" s="26">
        <v>10.749999999999998</v>
      </c>
    </row>
    <row r="2097" spans="1:2" x14ac:dyDescent="0.45">
      <c r="A2097" s="32">
        <v>45224</v>
      </c>
      <c r="B2097" s="26">
        <v>10.187500000000002</v>
      </c>
    </row>
    <row r="2098" spans="1:2" x14ac:dyDescent="0.45">
      <c r="A2098" s="32">
        <v>45225</v>
      </c>
      <c r="B2098" s="26">
        <v>11.333333333333334</v>
      </c>
    </row>
    <row r="2099" spans="1:2" x14ac:dyDescent="0.45">
      <c r="A2099" s="32">
        <v>45226</v>
      </c>
      <c r="B2099" s="26">
        <v>10.35</v>
      </c>
    </row>
    <row r="2100" spans="1:2" x14ac:dyDescent="0.45">
      <c r="A2100" s="32">
        <v>45227</v>
      </c>
      <c r="B2100" s="26">
        <v>11.033333333333333</v>
      </c>
    </row>
    <row r="2101" spans="1:2" x14ac:dyDescent="0.45">
      <c r="A2101" s="32">
        <v>45228</v>
      </c>
      <c r="B2101" s="26">
        <v>10.695833333333333</v>
      </c>
    </row>
    <row r="2102" spans="1:2" x14ac:dyDescent="0.45">
      <c r="A2102" s="32">
        <v>45229</v>
      </c>
      <c r="B2102" s="26">
        <v>10.870833333333332</v>
      </c>
    </row>
    <row r="2103" spans="1:2" x14ac:dyDescent="0.45">
      <c r="A2103" s="32">
        <v>45230</v>
      </c>
      <c r="B2103" s="26">
        <v>10.595833333333331</v>
      </c>
    </row>
    <row r="2104" spans="1:2" x14ac:dyDescent="0.45">
      <c r="A2104" s="32">
        <v>45231</v>
      </c>
      <c r="B2104" s="26">
        <v>11.30833333333333</v>
      </c>
    </row>
    <row r="2105" spans="1:2" x14ac:dyDescent="0.45">
      <c r="A2105" s="32">
        <v>45232</v>
      </c>
      <c r="B2105" s="26">
        <v>9.5333333333333368</v>
      </c>
    </row>
    <row r="2106" spans="1:2" x14ac:dyDescent="0.45">
      <c r="A2106" s="32">
        <v>45233</v>
      </c>
      <c r="B2106" s="26">
        <v>9.2791666666666668</v>
      </c>
    </row>
    <row r="2107" spans="1:2" x14ac:dyDescent="0.45">
      <c r="A2107" s="32">
        <v>45234</v>
      </c>
      <c r="B2107" s="26">
        <v>8.6166666666666671</v>
      </c>
    </row>
    <row r="2108" spans="1:2" x14ac:dyDescent="0.45">
      <c r="A2108" s="32">
        <v>45235</v>
      </c>
      <c r="B2108" s="26">
        <v>9.5374999999999996</v>
      </c>
    </row>
    <row r="2109" spans="1:2" x14ac:dyDescent="0.45">
      <c r="A2109" s="32">
        <v>45236</v>
      </c>
      <c r="B2109" s="26">
        <v>9.1708333333333343</v>
      </c>
    </row>
    <row r="2110" spans="1:2" x14ac:dyDescent="0.45">
      <c r="A2110" s="32">
        <v>45237</v>
      </c>
      <c r="B2110" s="26">
        <v>8.8708333333333336</v>
      </c>
    </row>
    <row r="2111" spans="1:2" x14ac:dyDescent="0.45">
      <c r="A2111" s="32">
        <v>45238</v>
      </c>
      <c r="B2111" s="26">
        <v>9.7541666666666664</v>
      </c>
    </row>
    <row r="2112" spans="1:2" x14ac:dyDescent="0.45">
      <c r="A2112" s="32">
        <v>45239</v>
      </c>
      <c r="B2112" s="26">
        <v>7.8375000000000021</v>
      </c>
    </row>
    <row r="2113" spans="1:2" x14ac:dyDescent="0.45">
      <c r="A2113" s="32">
        <v>45240</v>
      </c>
      <c r="B2113" s="26">
        <v>7.8291666666666657</v>
      </c>
    </row>
    <row r="2114" spans="1:2" x14ac:dyDescent="0.45">
      <c r="A2114" s="32">
        <v>45241</v>
      </c>
      <c r="B2114" s="26">
        <v>6.7541666666666673</v>
      </c>
    </row>
    <row r="2115" spans="1:2" x14ac:dyDescent="0.45">
      <c r="A2115" s="32">
        <v>45242</v>
      </c>
      <c r="B2115" s="26">
        <v>8.3000000000000007</v>
      </c>
    </row>
    <row r="2116" spans="1:2" x14ac:dyDescent="0.45">
      <c r="A2116" s="32">
        <v>45243</v>
      </c>
      <c r="B2116" s="26">
        <v>12.15</v>
      </c>
    </row>
    <row r="2117" spans="1:2" x14ac:dyDescent="0.45">
      <c r="A2117" s="32">
        <v>45244</v>
      </c>
      <c r="B2117" s="26">
        <v>10.80833333333333</v>
      </c>
    </row>
    <row r="2118" spans="1:2" x14ac:dyDescent="0.45">
      <c r="A2118" s="32">
        <v>45245</v>
      </c>
      <c r="B2118" s="26">
        <v>8.9749999999999979</v>
      </c>
    </row>
    <row r="2119" spans="1:2" x14ac:dyDescent="0.45">
      <c r="A2119" s="32">
        <v>45246</v>
      </c>
      <c r="B2119" s="26">
        <v>6.4208333333333334</v>
      </c>
    </row>
    <row r="2120" spans="1:2" x14ac:dyDescent="0.45">
      <c r="A2120" s="32">
        <v>45247</v>
      </c>
      <c r="B2120" s="26">
        <v>7.5791666666666666</v>
      </c>
    </row>
    <row r="2121" spans="1:2" x14ac:dyDescent="0.45">
      <c r="A2121" s="32">
        <v>45248</v>
      </c>
      <c r="B2121" s="26">
        <v>12.579166666666666</v>
      </c>
    </row>
    <row r="2122" spans="1:2" x14ac:dyDescent="0.45">
      <c r="A2122" s="32">
        <v>45249</v>
      </c>
      <c r="B2122" s="26">
        <v>11.475000000000001</v>
      </c>
    </row>
    <row r="2123" spans="1:2" x14ac:dyDescent="0.45">
      <c r="A2123" s="32">
        <v>45250</v>
      </c>
      <c r="B2123" s="26">
        <v>10.312499999999998</v>
      </c>
    </row>
    <row r="2124" spans="1:2" x14ac:dyDescent="0.45">
      <c r="A2124" s="32">
        <v>45251</v>
      </c>
      <c r="B2124" s="26">
        <v>9.095833333333335</v>
      </c>
    </row>
    <row r="2125" spans="1:2" x14ac:dyDescent="0.45">
      <c r="A2125" s="32">
        <v>45252</v>
      </c>
      <c r="B2125" s="26">
        <v>8.5583333333333336</v>
      </c>
    </row>
    <row r="2126" spans="1:2" x14ac:dyDescent="0.45">
      <c r="A2126" s="32">
        <v>45253</v>
      </c>
      <c r="B2126" s="26">
        <v>11.374999999999998</v>
      </c>
    </row>
    <row r="2127" spans="1:2" x14ac:dyDescent="0.45">
      <c r="A2127" s="32">
        <v>45254</v>
      </c>
      <c r="B2127" s="26">
        <v>7.5666666666666655</v>
      </c>
    </row>
    <row r="2128" spans="1:2" x14ac:dyDescent="0.45">
      <c r="A2128" s="32">
        <v>45255</v>
      </c>
      <c r="B2128" s="26">
        <v>2.3749999999999996</v>
      </c>
    </row>
    <row r="2129" spans="1:2" x14ac:dyDescent="0.45">
      <c r="A2129" s="32">
        <v>45256</v>
      </c>
      <c r="B2129" s="26">
        <v>5.4125000000000005</v>
      </c>
    </row>
    <row r="2130" spans="1:2" x14ac:dyDescent="0.45">
      <c r="A2130" s="32">
        <v>45257</v>
      </c>
      <c r="B2130" s="26">
        <v>7.7125000000000012</v>
      </c>
    </row>
    <row r="2131" spans="1:2" x14ac:dyDescent="0.45">
      <c r="A2131" s="32">
        <v>45258</v>
      </c>
      <c r="B2131" s="26">
        <v>4.8458333333333323</v>
      </c>
    </row>
    <row r="2132" spans="1:2" x14ac:dyDescent="0.45">
      <c r="A2132" s="32">
        <v>45259</v>
      </c>
      <c r="B2132" s="26">
        <v>2.4291666666666667</v>
      </c>
    </row>
    <row r="2133" spans="1:2" x14ac:dyDescent="0.45">
      <c r="A2133" s="32">
        <v>45260</v>
      </c>
      <c r="B2133" s="26">
        <v>1.2666666666666668</v>
      </c>
    </row>
    <row r="2134" spans="1:2" x14ac:dyDescent="0.45">
      <c r="A2134" s="32">
        <v>45261</v>
      </c>
      <c r="B2134" s="26">
        <v>0.54166666666666663</v>
      </c>
    </row>
    <row r="2135" spans="1:2" x14ac:dyDescent="0.45">
      <c r="A2135" s="32">
        <v>45262</v>
      </c>
      <c r="B2135" s="26">
        <v>-0.26250000000000007</v>
      </c>
    </row>
    <row r="2136" spans="1:2" x14ac:dyDescent="0.45">
      <c r="A2136" s="32">
        <v>45263</v>
      </c>
      <c r="B2136" s="26">
        <v>4.3208333333333337</v>
      </c>
    </row>
    <row r="2137" spans="1:2" x14ac:dyDescent="0.45">
      <c r="A2137" s="32">
        <v>45264</v>
      </c>
      <c r="B2137" s="26">
        <v>6.6208333333333362</v>
      </c>
    </row>
    <row r="2138" spans="1:2" x14ac:dyDescent="0.45">
      <c r="A2138" s="32">
        <v>45265</v>
      </c>
      <c r="B2138" s="26">
        <v>4.9083333333333323</v>
      </c>
    </row>
    <row r="2139" spans="1:2" x14ac:dyDescent="0.45">
      <c r="A2139" s="32">
        <v>45266</v>
      </c>
      <c r="B2139" s="26">
        <v>2.7583333333333329</v>
      </c>
    </row>
    <row r="2140" spans="1:2" x14ac:dyDescent="0.45">
      <c r="A2140" s="32">
        <v>45267</v>
      </c>
      <c r="B2140" s="26">
        <v>7.5874999999999995</v>
      </c>
    </row>
    <row r="2141" spans="1:2" x14ac:dyDescent="0.45">
      <c r="A2141" s="32">
        <v>45268</v>
      </c>
      <c r="B2141" s="26">
        <v>8.0875000000000004</v>
      </c>
    </row>
    <row r="2142" spans="1:2" x14ac:dyDescent="0.45">
      <c r="A2142" s="32">
        <v>45269</v>
      </c>
      <c r="B2142" s="26">
        <v>10.354166666666668</v>
      </c>
    </row>
    <row r="2143" spans="1:2" x14ac:dyDescent="0.45">
      <c r="A2143" s="32">
        <v>45270</v>
      </c>
      <c r="B2143" s="26">
        <v>9.6750000000000025</v>
      </c>
    </row>
    <row r="2144" spans="1:2" x14ac:dyDescent="0.45">
      <c r="A2144" s="32">
        <v>45271</v>
      </c>
      <c r="B2144" s="26">
        <v>9.3541666666666661</v>
      </c>
    </row>
    <row r="2145" spans="1:2" x14ac:dyDescent="0.45">
      <c r="A2145" s="32">
        <v>45272</v>
      </c>
      <c r="B2145" s="26">
        <v>9.3916666666666675</v>
      </c>
    </row>
    <row r="2146" spans="1:2" x14ac:dyDescent="0.45">
      <c r="A2146" s="32">
        <v>45273</v>
      </c>
      <c r="B2146" s="26">
        <v>6.845833333333335</v>
      </c>
    </row>
    <row r="2147" spans="1:2" x14ac:dyDescent="0.45">
      <c r="A2147" s="32">
        <v>45274</v>
      </c>
      <c r="B2147" s="26">
        <v>6.1791666666666671</v>
      </c>
    </row>
    <row r="2148" spans="1:2" x14ac:dyDescent="0.45">
      <c r="A2148" s="32">
        <v>45275</v>
      </c>
      <c r="B2148" s="26">
        <v>6.4333333333333327</v>
      </c>
    </row>
    <row r="2149" spans="1:2" x14ac:dyDescent="0.45">
      <c r="A2149" s="32">
        <v>45276</v>
      </c>
      <c r="B2149" s="26">
        <v>10.3125</v>
      </c>
    </row>
    <row r="2150" spans="1:2" x14ac:dyDescent="0.45">
      <c r="A2150" s="32">
        <v>45277</v>
      </c>
      <c r="B2150" s="26">
        <v>9.2458333333333353</v>
      </c>
    </row>
    <row r="2151" spans="1:2" x14ac:dyDescent="0.45">
      <c r="A2151" s="32">
        <v>45278</v>
      </c>
      <c r="B2151" s="26">
        <v>11.1</v>
      </c>
    </row>
    <row r="2152" spans="1:2" x14ac:dyDescent="0.45">
      <c r="A2152" s="32">
        <v>45279</v>
      </c>
      <c r="B2152" s="26">
        <v>9.7583333333333329</v>
      </c>
    </row>
    <row r="2153" spans="1:2" x14ac:dyDescent="0.45">
      <c r="A2153" s="32">
        <v>45280</v>
      </c>
      <c r="B2153" s="26">
        <v>9.1208333333333353</v>
      </c>
    </row>
    <row r="2154" spans="1:2" x14ac:dyDescent="0.45">
      <c r="A2154" s="32">
        <v>45281</v>
      </c>
      <c r="B2154" s="26">
        <v>11.420833333333333</v>
      </c>
    </row>
    <row r="2155" spans="1:2" x14ac:dyDescent="0.45">
      <c r="A2155" s="32">
        <v>45282</v>
      </c>
      <c r="B2155" s="26">
        <v>10.325000000000001</v>
      </c>
    </row>
    <row r="2156" spans="1:2" x14ac:dyDescent="0.45">
      <c r="A2156" s="32">
        <v>45283</v>
      </c>
      <c r="B2156" s="26">
        <v>10.354166666666668</v>
      </c>
    </row>
    <row r="2157" spans="1:2" x14ac:dyDescent="0.45">
      <c r="A2157" s="32">
        <v>45284</v>
      </c>
      <c r="B2157" s="26">
        <v>12.366666666666667</v>
      </c>
    </row>
    <row r="2158" spans="1:2" x14ac:dyDescent="0.45">
      <c r="A2158" s="32">
        <v>45285</v>
      </c>
      <c r="B2158" s="26">
        <v>11.241666666666665</v>
      </c>
    </row>
    <row r="2159" spans="1:2" x14ac:dyDescent="0.45">
      <c r="A2159" s="32">
        <v>45286</v>
      </c>
      <c r="B2159" s="26">
        <v>7.1875</v>
      </c>
    </row>
    <row r="2160" spans="1:2" x14ac:dyDescent="0.45">
      <c r="A2160" s="32">
        <v>45287</v>
      </c>
      <c r="B2160" s="26">
        <v>10.083333333333334</v>
      </c>
    </row>
    <row r="2161" spans="1:2" x14ac:dyDescent="0.45">
      <c r="A2161" s="32">
        <v>45288</v>
      </c>
      <c r="B2161" s="26">
        <v>9.6166666666666654</v>
      </c>
    </row>
    <row r="2162" spans="1:2" x14ac:dyDescent="0.45">
      <c r="A2162" s="32">
        <v>45289</v>
      </c>
      <c r="B2162" s="26">
        <v>7.8833333333333337</v>
      </c>
    </row>
    <row r="2163" spans="1:2" x14ac:dyDescent="0.45">
      <c r="A2163" s="32">
        <v>45290</v>
      </c>
      <c r="B2163" s="26">
        <v>8.8583333333333361</v>
      </c>
    </row>
    <row r="2164" spans="1:2" x14ac:dyDescent="0.45">
      <c r="A2164" s="32">
        <v>45291</v>
      </c>
      <c r="B2164" s="26">
        <v>7.6749999999999998</v>
      </c>
    </row>
    <row r="2165" spans="1:2" x14ac:dyDescent="0.45">
      <c r="A2165" s="32">
        <v>45292</v>
      </c>
      <c r="B2165" s="26">
        <v>7.9375000000000009</v>
      </c>
    </row>
    <row r="2166" spans="1:2" x14ac:dyDescent="0.45">
      <c r="A2166" s="32">
        <v>45293</v>
      </c>
      <c r="B2166" s="26">
        <v>10.616666666666665</v>
      </c>
    </row>
    <row r="2167" spans="1:2" x14ac:dyDescent="0.45">
      <c r="A2167" s="32">
        <v>45294</v>
      </c>
      <c r="B2167" s="26">
        <v>8.9083333333333332</v>
      </c>
    </row>
    <row r="2168" spans="1:2" x14ac:dyDescent="0.45">
      <c r="A2168" s="32">
        <v>45295</v>
      </c>
      <c r="B2168" s="26">
        <v>6.4416666666666673</v>
      </c>
    </row>
    <row r="2169" spans="1:2" x14ac:dyDescent="0.45">
      <c r="A2169" s="32">
        <v>45296</v>
      </c>
      <c r="B2169" s="26">
        <v>5.541666666666667</v>
      </c>
    </row>
    <row r="2170" spans="1:2" x14ac:dyDescent="0.45">
      <c r="A2170" s="32">
        <v>45297</v>
      </c>
      <c r="B2170" s="26">
        <v>4.4833333333333334</v>
      </c>
    </row>
    <row r="2171" spans="1:2" x14ac:dyDescent="0.45">
      <c r="A2171" s="32">
        <v>45298</v>
      </c>
      <c r="B2171" s="26">
        <v>2.7291666666666665</v>
      </c>
    </row>
    <row r="2172" spans="1:2" x14ac:dyDescent="0.45">
      <c r="A2172" s="32">
        <v>45299</v>
      </c>
      <c r="B2172" s="26">
        <v>1.2249999999999999</v>
      </c>
    </row>
    <row r="2173" spans="1:2" x14ac:dyDescent="0.45">
      <c r="A2173" s="32">
        <v>45300</v>
      </c>
      <c r="B2173" s="26">
        <v>0.96666666666666645</v>
      </c>
    </row>
    <row r="2174" spans="1:2" x14ac:dyDescent="0.45">
      <c r="A2174" s="32">
        <v>45301</v>
      </c>
      <c r="B2174" s="26">
        <v>1.9708333333333334</v>
      </c>
    </row>
    <row r="2175" spans="1:2" x14ac:dyDescent="0.45">
      <c r="A2175" s="32">
        <v>45302</v>
      </c>
      <c r="B2175" s="26">
        <v>2.9833333333333343</v>
      </c>
    </row>
    <row r="2176" spans="1:2" x14ac:dyDescent="0.45">
      <c r="A2176" s="32">
        <v>45303</v>
      </c>
      <c r="B2176" s="26">
        <v>4.4000000000000004</v>
      </c>
    </row>
    <row r="2177" spans="1:2" x14ac:dyDescent="0.45">
      <c r="A2177" s="32">
        <v>45304</v>
      </c>
      <c r="B2177" s="26">
        <v>2.2000000000000002</v>
      </c>
    </row>
    <row r="2178" spans="1:2" x14ac:dyDescent="0.45">
      <c r="A2178" s="32">
        <v>45305</v>
      </c>
      <c r="B2178" s="26">
        <v>3.1833333333333331</v>
      </c>
    </row>
    <row r="2179" spans="1:2" x14ac:dyDescent="0.45">
      <c r="A2179" s="32">
        <v>45306</v>
      </c>
      <c r="B2179" s="26">
        <v>1.1833333333333331</v>
      </c>
    </row>
    <row r="2180" spans="1:2" x14ac:dyDescent="0.45">
      <c r="A2180" s="32">
        <v>45307</v>
      </c>
      <c r="B2180" s="26">
        <v>0.26666666666666683</v>
      </c>
    </row>
    <row r="2181" spans="1:2" x14ac:dyDescent="0.45">
      <c r="A2181" s="32">
        <v>45308</v>
      </c>
      <c r="B2181" s="26">
        <v>-0.13333333333333339</v>
      </c>
    </row>
    <row r="2182" spans="1:2" x14ac:dyDescent="0.45">
      <c r="A2182" s="32">
        <v>45309</v>
      </c>
      <c r="B2182" s="26">
        <v>-0.7416666666666667</v>
      </c>
    </row>
    <row r="2183" spans="1:2" x14ac:dyDescent="0.45">
      <c r="A2183" s="32">
        <v>45310</v>
      </c>
      <c r="B2183" s="26">
        <v>0.40416666666666695</v>
      </c>
    </row>
    <row r="2184" spans="1:2" x14ac:dyDescent="0.45">
      <c r="A2184" s="32">
        <v>45311</v>
      </c>
      <c r="B2184" s="26">
        <v>4.3041666666666663</v>
      </c>
    </row>
    <row r="2185" spans="1:2" x14ac:dyDescent="0.45">
      <c r="A2185" s="32">
        <v>45312</v>
      </c>
      <c r="B2185" s="26">
        <v>9.8208333333333329</v>
      </c>
    </row>
    <row r="2186" spans="1:2" x14ac:dyDescent="0.45">
      <c r="A2186" s="32">
        <v>45313</v>
      </c>
      <c r="B2186" s="26">
        <v>8.8708333333333353</v>
      </c>
    </row>
    <row r="2187" spans="1:2" x14ac:dyDescent="0.45">
      <c r="A2187" s="32">
        <v>45314</v>
      </c>
      <c r="B2187" s="26">
        <v>9.7458333333333318</v>
      </c>
    </row>
    <row r="2188" spans="1:2" x14ac:dyDescent="0.45">
      <c r="A2188" s="32">
        <v>45315</v>
      </c>
      <c r="B2188" s="26">
        <v>9.4208333333333325</v>
      </c>
    </row>
    <row r="2189" spans="1:2" x14ac:dyDescent="0.45">
      <c r="A2189" s="32">
        <v>45316</v>
      </c>
      <c r="B2189" s="26">
        <v>10.166666666666668</v>
      </c>
    </row>
    <row r="2190" spans="1:2" x14ac:dyDescent="0.45">
      <c r="A2190" s="32">
        <v>45317</v>
      </c>
      <c r="B2190" s="26">
        <v>8.1000000000000014</v>
      </c>
    </row>
    <row r="2191" spans="1:2" x14ac:dyDescent="0.45">
      <c r="A2191" s="32">
        <v>45318</v>
      </c>
      <c r="B2191" s="26">
        <v>5.1333333333333337</v>
      </c>
    </row>
    <row r="2192" spans="1:2" x14ac:dyDescent="0.45">
      <c r="A2192" s="32">
        <v>45319</v>
      </c>
      <c r="B2192" s="26">
        <v>8.5083333333333346</v>
      </c>
    </row>
    <row r="2193" spans="1:2" x14ac:dyDescent="0.45">
      <c r="A2193" s="32">
        <v>45320</v>
      </c>
      <c r="B2193" s="26">
        <v>11.520833333333334</v>
      </c>
    </row>
    <row r="2194" spans="1:2" x14ac:dyDescent="0.45">
      <c r="A2194" s="32">
        <v>45321</v>
      </c>
      <c r="B2194" s="26">
        <v>7.375</v>
      </c>
    </row>
    <row r="2195" spans="1:2" x14ac:dyDescent="0.45">
      <c r="A2195" s="32">
        <v>45322</v>
      </c>
      <c r="B2195" s="26">
        <v>6.5124999999999993</v>
      </c>
    </row>
    <row r="2196" spans="1:2" x14ac:dyDescent="0.45">
      <c r="A2196" s="32">
        <v>45323</v>
      </c>
      <c r="B2196" s="26">
        <v>6.416666666666667</v>
      </c>
    </row>
    <row r="2197" spans="1:2" x14ac:dyDescent="0.45">
      <c r="A2197" s="32">
        <v>45324</v>
      </c>
      <c r="B2197" s="26">
        <v>9.9583333333333339</v>
      </c>
    </row>
    <row r="2198" spans="1:2" x14ac:dyDescent="0.45">
      <c r="A2198" s="32">
        <v>45325</v>
      </c>
      <c r="B2198" s="26">
        <v>10.704166666666666</v>
      </c>
    </row>
    <row r="2199" spans="1:2" x14ac:dyDescent="0.45">
      <c r="A2199" s="32">
        <v>45326</v>
      </c>
      <c r="B2199" s="26">
        <v>10.554166666666665</v>
      </c>
    </row>
    <row r="2200" spans="1:2" x14ac:dyDescent="0.45">
      <c r="A2200" s="32">
        <v>45327</v>
      </c>
      <c r="B2200" s="26">
        <v>9.7499999999999982</v>
      </c>
    </row>
    <row r="2201" spans="1:2" x14ac:dyDescent="0.45">
      <c r="A2201" s="32">
        <v>45328</v>
      </c>
      <c r="B2201" s="26">
        <v>10.708333333333334</v>
      </c>
    </row>
    <row r="2202" spans="1:2" x14ac:dyDescent="0.45">
      <c r="A2202" s="32">
        <v>45329</v>
      </c>
      <c r="B2202" s="26">
        <v>6.395833333333333</v>
      </c>
    </row>
    <row r="2203" spans="1:2" x14ac:dyDescent="0.45">
      <c r="A2203" s="32">
        <v>45330</v>
      </c>
      <c r="B2203" s="26">
        <v>7.5333333333333323</v>
      </c>
    </row>
    <row r="2204" spans="1:2" x14ac:dyDescent="0.45">
      <c r="A2204" s="32">
        <v>45331</v>
      </c>
      <c r="B2204" s="26">
        <v>9.8916666666666675</v>
      </c>
    </row>
    <row r="2205" spans="1:2" x14ac:dyDescent="0.45">
      <c r="A2205" s="32">
        <v>45332</v>
      </c>
      <c r="B2205" s="26">
        <v>7.4374999999999991</v>
      </c>
    </row>
    <row r="2206" spans="1:2" x14ac:dyDescent="0.45">
      <c r="A2206" s="32">
        <v>45333</v>
      </c>
      <c r="B2206" s="26">
        <v>6.9958333333333336</v>
      </c>
    </row>
    <row r="2207" spans="1:2" x14ac:dyDescent="0.45">
      <c r="A2207" s="32">
        <v>45334</v>
      </c>
      <c r="B2207" s="26">
        <v>5.8458333333333323</v>
      </c>
    </row>
    <row r="2208" spans="1:2" x14ac:dyDescent="0.45">
      <c r="A2208" s="32">
        <v>45335</v>
      </c>
      <c r="B2208" s="26">
        <v>8.2416666666666654</v>
      </c>
    </row>
    <row r="2209" spans="1:2" x14ac:dyDescent="0.45">
      <c r="A2209" s="32">
        <v>45336</v>
      </c>
      <c r="B2209" s="26">
        <v>12.245833333333335</v>
      </c>
    </row>
    <row r="2210" spans="1:2" x14ac:dyDescent="0.45">
      <c r="A2210" s="32">
        <v>45337</v>
      </c>
      <c r="B2210" s="26">
        <v>12.729166666666664</v>
      </c>
    </row>
    <row r="2211" spans="1:2" x14ac:dyDescent="0.45">
      <c r="A2211" s="32">
        <v>45338</v>
      </c>
      <c r="B2211" s="26">
        <v>10.158333333333335</v>
      </c>
    </row>
    <row r="2212" spans="1:2" x14ac:dyDescent="0.45">
      <c r="A2212" s="32">
        <v>45339</v>
      </c>
      <c r="B2212" s="26">
        <v>11.2875</v>
      </c>
    </row>
    <row r="2213" spans="1:2" x14ac:dyDescent="0.45">
      <c r="A2213" s="32">
        <v>45340</v>
      </c>
      <c r="B2213" s="26">
        <v>11.695833333333333</v>
      </c>
    </row>
    <row r="2214" spans="1:2" x14ac:dyDescent="0.45">
      <c r="A2214" s="32">
        <v>45341</v>
      </c>
      <c r="B2214" s="26">
        <v>9.8166666666666664</v>
      </c>
    </row>
    <row r="2215" spans="1:2" x14ac:dyDescent="0.45">
      <c r="A2215" s="32">
        <v>45342</v>
      </c>
      <c r="B2215" s="26">
        <v>9.5708333333333311</v>
      </c>
    </row>
    <row r="2216" spans="1:2" x14ac:dyDescent="0.45">
      <c r="A2216" s="32">
        <v>45343</v>
      </c>
      <c r="B2216" s="26">
        <v>10.304166666666665</v>
      </c>
    </row>
    <row r="2217" spans="1:2" x14ac:dyDescent="0.45">
      <c r="A2217" s="32">
        <v>45344</v>
      </c>
      <c r="B2217" s="26">
        <v>7.8124999999999973</v>
      </c>
    </row>
    <row r="2218" spans="1:2" x14ac:dyDescent="0.45">
      <c r="A2218" s="32">
        <v>45345</v>
      </c>
      <c r="B2218" s="26">
        <v>4.9333333333333327</v>
      </c>
    </row>
    <row r="2219" spans="1:2" x14ac:dyDescent="0.45">
      <c r="A2219" s="32">
        <v>45346</v>
      </c>
      <c r="B2219" s="26">
        <v>4.0791666666666666</v>
      </c>
    </row>
    <row r="2220" spans="1:2" x14ac:dyDescent="0.45">
      <c r="A2220" s="32">
        <v>45347</v>
      </c>
      <c r="B2220" s="26">
        <v>4.7291666666666652</v>
      </c>
    </row>
    <row r="2221" spans="1:2" x14ac:dyDescent="0.45">
      <c r="A2221" s="32">
        <v>45348</v>
      </c>
      <c r="B2221" s="26">
        <v>5.7208333333333341</v>
      </c>
    </row>
    <row r="2222" spans="1:2" x14ac:dyDescent="0.45">
      <c r="A2222" s="32">
        <v>45349</v>
      </c>
      <c r="B2222" s="26">
        <v>5.0833333333333339</v>
      </c>
    </row>
    <row r="2223" spans="1:2" x14ac:dyDescent="0.45">
      <c r="A2223" s="32">
        <v>45350</v>
      </c>
      <c r="B2223" s="26">
        <v>7.9458333333333364</v>
      </c>
    </row>
    <row r="2224" spans="1:2" x14ac:dyDescent="0.45">
      <c r="A2224" s="32">
        <v>45351</v>
      </c>
      <c r="B2224" s="26">
        <v>8.5416666666666661</v>
      </c>
    </row>
    <row r="2225" spans="1:2" x14ac:dyDescent="0.45">
      <c r="A2225" s="32">
        <v>45352</v>
      </c>
      <c r="B2225" s="26">
        <v>4.666666666666667</v>
      </c>
    </row>
    <row r="2226" spans="1:2" x14ac:dyDescent="0.45">
      <c r="A2226" s="32">
        <v>45353</v>
      </c>
      <c r="B2226" s="26">
        <v>3.5291666666666668</v>
      </c>
    </row>
    <row r="2227" spans="1:2" x14ac:dyDescent="0.45">
      <c r="A2227" s="32">
        <v>45354</v>
      </c>
      <c r="B2227" s="26">
        <v>3.5083333333333329</v>
      </c>
    </row>
    <row r="2228" spans="1:2" x14ac:dyDescent="0.45">
      <c r="A2228" s="32">
        <v>45355</v>
      </c>
      <c r="B2228" s="26">
        <v>4.5708333333333337</v>
      </c>
    </row>
    <row r="2229" spans="1:2" x14ac:dyDescent="0.45">
      <c r="A2229" s="32">
        <v>45356</v>
      </c>
      <c r="B2229" s="26">
        <v>6.0250000000000012</v>
      </c>
    </row>
    <row r="2230" spans="1:2" x14ac:dyDescent="0.45">
      <c r="A2230" s="32">
        <v>45357</v>
      </c>
      <c r="B2230" s="26">
        <v>5.4333333333333327</v>
      </c>
    </row>
    <row r="2231" spans="1:2" x14ac:dyDescent="0.45">
      <c r="A2231" s="32">
        <v>45358</v>
      </c>
      <c r="B2231" s="26">
        <v>6.1416666666666666</v>
      </c>
    </row>
    <row r="2232" spans="1:2" x14ac:dyDescent="0.45">
      <c r="A2232" s="32">
        <v>45359</v>
      </c>
      <c r="B2232" s="26">
        <v>6.3166666666666691</v>
      </c>
    </row>
    <row r="2233" spans="1:2" x14ac:dyDescent="0.45">
      <c r="A2233" s="32">
        <v>45360</v>
      </c>
      <c r="B2233" s="26">
        <v>7.7708333333333357</v>
      </c>
    </row>
    <row r="2234" spans="1:2" x14ac:dyDescent="0.45">
      <c r="A2234" s="32">
        <v>45361</v>
      </c>
      <c r="B2234" s="26">
        <v>7.8208333333333337</v>
      </c>
    </row>
    <row r="2235" spans="1:2" x14ac:dyDescent="0.45">
      <c r="A2235" s="32">
        <v>45362</v>
      </c>
      <c r="B2235" s="26">
        <v>7.9583333333333357</v>
      </c>
    </row>
    <row r="2236" spans="1:2" x14ac:dyDescent="0.45">
      <c r="A2236" s="32">
        <v>45363</v>
      </c>
      <c r="B2236" s="26">
        <v>9.8874999999999993</v>
      </c>
    </row>
    <row r="2237" spans="1:2" x14ac:dyDescent="0.45">
      <c r="A2237" s="32">
        <v>45364</v>
      </c>
      <c r="B2237" s="26">
        <v>11.358333333333333</v>
      </c>
    </row>
    <row r="2238" spans="1:2" x14ac:dyDescent="0.45">
      <c r="A2238" s="32">
        <v>45365</v>
      </c>
      <c r="B2238" s="26">
        <v>11.208333333333334</v>
      </c>
    </row>
    <row r="2239" spans="1:2" x14ac:dyDescent="0.45">
      <c r="A2239" s="32">
        <v>45366</v>
      </c>
      <c r="B2239" s="26">
        <v>10.624999999999998</v>
      </c>
    </row>
    <row r="2240" spans="1:2" x14ac:dyDescent="0.45">
      <c r="A2240" s="32">
        <v>45367</v>
      </c>
      <c r="B2240" s="26">
        <v>7.9208333333333343</v>
      </c>
    </row>
    <row r="2241" spans="1:2" x14ac:dyDescent="0.45">
      <c r="A2241" s="32">
        <v>45368</v>
      </c>
      <c r="B2241" s="26">
        <v>11.191666666666668</v>
      </c>
    </row>
    <row r="2242" spans="1:2" x14ac:dyDescent="0.45">
      <c r="A2242" s="32">
        <v>45369</v>
      </c>
      <c r="B2242" s="26">
        <v>10.475</v>
      </c>
    </row>
    <row r="2243" spans="1:2" x14ac:dyDescent="0.45">
      <c r="A2243" s="32">
        <v>45370</v>
      </c>
      <c r="B2243" s="26">
        <v>12.191666666666665</v>
      </c>
    </row>
    <row r="2244" spans="1:2" x14ac:dyDescent="0.45">
      <c r="A2244" s="32">
        <v>45371</v>
      </c>
      <c r="B2244" s="26">
        <v>11.375</v>
      </c>
    </row>
    <row r="2245" spans="1:2" x14ac:dyDescent="0.45">
      <c r="A2245" s="32">
        <v>45372</v>
      </c>
      <c r="B2245" s="26">
        <v>9.0374999999999996</v>
      </c>
    </row>
    <row r="2246" spans="1:2" x14ac:dyDescent="0.45">
      <c r="A2246" s="32">
        <v>45373</v>
      </c>
      <c r="B2246" s="26">
        <v>9.8374999999999986</v>
      </c>
    </row>
    <row r="2247" spans="1:2" x14ac:dyDescent="0.45">
      <c r="A2247" s="32">
        <v>45374</v>
      </c>
      <c r="B2247" s="26">
        <v>6.5791666666666657</v>
      </c>
    </row>
    <row r="2248" spans="1:2" x14ac:dyDescent="0.45">
      <c r="A2248" s="32">
        <v>45375</v>
      </c>
      <c r="B2248" s="26">
        <v>8.0916666666666668</v>
      </c>
    </row>
    <row r="2249" spans="1:2" x14ac:dyDescent="0.45">
      <c r="A2249" s="32">
        <v>45376</v>
      </c>
      <c r="B2249" s="26">
        <v>8.283333333333335</v>
      </c>
    </row>
    <row r="2250" spans="1:2" x14ac:dyDescent="0.45">
      <c r="A2250" s="32">
        <v>45377</v>
      </c>
      <c r="B2250" s="26">
        <v>8.1666666666666661</v>
      </c>
    </row>
    <row r="2251" spans="1:2" x14ac:dyDescent="0.45">
      <c r="A2251" s="32">
        <v>45378</v>
      </c>
      <c r="B2251" s="26">
        <v>6.3708333333333336</v>
      </c>
    </row>
    <row r="2252" spans="1:2" x14ac:dyDescent="0.45">
      <c r="A2252" s="32">
        <v>45379</v>
      </c>
      <c r="B2252" s="26">
        <v>6.2666666666666648</v>
      </c>
    </row>
    <row r="2253" spans="1:2" x14ac:dyDescent="0.45">
      <c r="A2253" s="32">
        <v>45380</v>
      </c>
      <c r="B2253" s="26">
        <v>8.35</v>
      </c>
    </row>
    <row r="2254" spans="1:2" x14ac:dyDescent="0.45">
      <c r="A2254" s="32">
        <v>45381</v>
      </c>
      <c r="B2254" s="26">
        <v>8.4500000000000011</v>
      </c>
    </row>
    <row r="2255" spans="1:2" x14ac:dyDescent="0.45">
      <c r="A2255" s="32">
        <v>45382</v>
      </c>
      <c r="B2255" s="26">
        <v>8.7416666666666671</v>
      </c>
    </row>
    <row r="2256" spans="1:2" x14ac:dyDescent="0.45">
      <c r="A2256" s="32">
        <v>45383</v>
      </c>
      <c r="B2256" s="26">
        <v>8.8208333333333329</v>
      </c>
    </row>
    <row r="2257" spans="1:2" x14ac:dyDescent="0.45">
      <c r="A2257" s="32">
        <v>45384</v>
      </c>
      <c r="B2257" s="26">
        <v>9.4124999999999996</v>
      </c>
    </row>
    <row r="2258" spans="1:2" x14ac:dyDescent="0.45">
      <c r="A2258" s="32">
        <v>45385</v>
      </c>
      <c r="B2258" s="26">
        <v>10.737499999999999</v>
      </c>
    </row>
    <row r="2259" spans="1:2" x14ac:dyDescent="0.45">
      <c r="A2259" s="32">
        <v>45386</v>
      </c>
      <c r="B2259" s="26">
        <v>11.233333333333333</v>
      </c>
    </row>
    <row r="2260" spans="1:2" x14ac:dyDescent="0.45">
      <c r="A2260" s="32">
        <v>45387</v>
      </c>
      <c r="B2260" s="26">
        <v>12.933333333333332</v>
      </c>
    </row>
    <row r="2261" spans="1:2" x14ac:dyDescent="0.45">
      <c r="A2261" s="32">
        <v>45388</v>
      </c>
      <c r="B2261" s="26">
        <v>13.566666666666668</v>
      </c>
    </row>
    <row r="2262" spans="1:2" x14ac:dyDescent="0.45">
      <c r="A2262" s="32">
        <v>45389</v>
      </c>
      <c r="B2262" s="26">
        <v>11.391666666666671</v>
      </c>
    </row>
    <row r="2263" spans="1:2" x14ac:dyDescent="0.45">
      <c r="A2263" s="32">
        <v>45390</v>
      </c>
      <c r="B2263" s="26">
        <v>11.437500000000002</v>
      </c>
    </row>
    <row r="2264" spans="1:2" x14ac:dyDescent="0.45">
      <c r="A2264" s="32">
        <v>45391</v>
      </c>
      <c r="B2264" s="26">
        <v>9.0666666666666682</v>
      </c>
    </row>
    <row r="2265" spans="1:2" x14ac:dyDescent="0.45">
      <c r="A2265" s="32">
        <v>45392</v>
      </c>
      <c r="B2265" s="26">
        <v>9.4416666666666647</v>
      </c>
    </row>
    <row r="2266" spans="1:2" x14ac:dyDescent="0.45">
      <c r="A2266" s="32">
        <v>45393</v>
      </c>
      <c r="B2266" s="26">
        <v>13.687499999999998</v>
      </c>
    </row>
    <row r="2267" spans="1:2" x14ac:dyDescent="0.45">
      <c r="A2267" s="32">
        <v>45394</v>
      </c>
      <c r="B2267" s="26">
        <v>13.299999999999999</v>
      </c>
    </row>
    <row r="2268" spans="1:2" x14ac:dyDescent="0.45">
      <c r="A2268" s="32">
        <v>45395</v>
      </c>
      <c r="B2268" s="26">
        <v>11.641666666666666</v>
      </c>
    </row>
    <row r="2269" spans="1:2" x14ac:dyDescent="0.45">
      <c r="A2269" s="32">
        <v>45396</v>
      </c>
      <c r="B2269" s="26">
        <v>8.7333333333333325</v>
      </c>
    </row>
    <row r="2270" spans="1:2" x14ac:dyDescent="0.45">
      <c r="A2270" s="32">
        <v>45397</v>
      </c>
      <c r="B2270" s="26">
        <v>9.345833333333335</v>
      </c>
    </row>
    <row r="2271" spans="1:2" x14ac:dyDescent="0.45">
      <c r="A2271" s="32">
        <v>45398</v>
      </c>
      <c r="B2271" s="26">
        <v>9.2458333333333336</v>
      </c>
    </row>
    <row r="2272" spans="1:2" x14ac:dyDescent="0.45">
      <c r="A2272" s="32">
        <v>45399</v>
      </c>
      <c r="B2272" s="26">
        <v>7.6833333333333336</v>
      </c>
    </row>
    <row r="2273" spans="1:2" x14ac:dyDescent="0.45">
      <c r="A2273" s="32">
        <v>45400</v>
      </c>
      <c r="B2273" s="26">
        <v>7.8291666666666648</v>
      </c>
    </row>
    <row r="2274" spans="1:2" x14ac:dyDescent="0.45">
      <c r="A2274" s="32">
        <v>45401</v>
      </c>
      <c r="B2274" s="26">
        <v>11.112499999999999</v>
      </c>
    </row>
    <row r="2275" spans="1:2" x14ac:dyDescent="0.45">
      <c r="A2275" s="32">
        <v>45402</v>
      </c>
      <c r="B2275" s="26">
        <v>8.8624999999999989</v>
      </c>
    </row>
    <row r="2276" spans="1:2" x14ac:dyDescent="0.45">
      <c r="A2276" s="32">
        <v>45403</v>
      </c>
      <c r="B2276" s="26">
        <v>8.2250000000000014</v>
      </c>
    </row>
    <row r="2277" spans="1:2" x14ac:dyDescent="0.45">
      <c r="A2277" s="32">
        <v>45404</v>
      </c>
      <c r="B2277" s="26">
        <v>7.6791666666666671</v>
      </c>
    </row>
    <row r="2278" spans="1:2" x14ac:dyDescent="0.45">
      <c r="A2278" s="32">
        <v>45405</v>
      </c>
      <c r="B2278" s="26">
        <v>8.9124999999999996</v>
      </c>
    </row>
    <row r="2279" spans="1:2" x14ac:dyDescent="0.45">
      <c r="A2279" s="32">
        <v>45406</v>
      </c>
      <c r="B2279" s="26">
        <v>8.3125</v>
      </c>
    </row>
    <row r="2280" spans="1:2" x14ac:dyDescent="0.45">
      <c r="A2280" s="32">
        <v>45407</v>
      </c>
      <c r="B2280" s="26">
        <v>7.8916666666666666</v>
      </c>
    </row>
    <row r="2281" spans="1:2" x14ac:dyDescent="0.45">
      <c r="A2281" s="32">
        <v>45408</v>
      </c>
      <c r="B2281" s="26">
        <v>7.6333333333333329</v>
      </c>
    </row>
    <row r="2282" spans="1:2" x14ac:dyDescent="0.45">
      <c r="A2282" s="32">
        <v>45409</v>
      </c>
      <c r="B2282" s="26">
        <v>6.7875000000000005</v>
      </c>
    </row>
    <row r="2283" spans="1:2" x14ac:dyDescent="0.45">
      <c r="A2283" s="32">
        <v>45410</v>
      </c>
      <c r="B2283" s="26">
        <v>8.6208333333333318</v>
      </c>
    </row>
    <row r="2284" spans="1:2" x14ac:dyDescent="0.45">
      <c r="A2284" s="32">
        <v>45411</v>
      </c>
      <c r="B2284" s="26">
        <v>10.145833333333332</v>
      </c>
    </row>
    <row r="2285" spans="1:2" x14ac:dyDescent="0.45">
      <c r="A2285" s="32">
        <v>45412</v>
      </c>
      <c r="B2285" s="26">
        <v>11.212499999999999</v>
      </c>
    </row>
    <row r="2286" spans="1:2" x14ac:dyDescent="0.45">
      <c r="A2286" s="32">
        <v>45413</v>
      </c>
      <c r="B2286" s="26">
        <v>11.204166666666666</v>
      </c>
    </row>
    <row r="2287" spans="1:2" x14ac:dyDescent="0.45">
      <c r="A2287" s="32">
        <v>45414</v>
      </c>
      <c r="B2287" s="26">
        <v>11.2125</v>
      </c>
    </row>
    <row r="2288" spans="1:2" x14ac:dyDescent="0.45">
      <c r="A2288" s="32">
        <v>45415</v>
      </c>
      <c r="B2288" s="26">
        <v>10.808333333333332</v>
      </c>
    </row>
    <row r="2289" spans="1:2" x14ac:dyDescent="0.45">
      <c r="A2289" s="32">
        <v>45416</v>
      </c>
      <c r="B2289" s="26">
        <v>11.479166666666666</v>
      </c>
    </row>
    <row r="2290" spans="1:2" x14ac:dyDescent="0.45">
      <c r="A2290" s="32">
        <v>45417</v>
      </c>
      <c r="B2290" s="26">
        <v>10.762500000000001</v>
      </c>
    </row>
    <row r="2291" spans="1:2" x14ac:dyDescent="0.45">
      <c r="A2291" s="32">
        <v>45418</v>
      </c>
      <c r="B2291" s="26">
        <v>11.670833333333334</v>
      </c>
    </row>
    <row r="2292" spans="1:2" x14ac:dyDescent="0.45">
      <c r="A2292" s="32">
        <v>45419</v>
      </c>
      <c r="B2292" s="26">
        <v>14.199999999999998</v>
      </c>
    </row>
    <row r="2293" spans="1:2" x14ac:dyDescent="0.45">
      <c r="A2293" s="32">
        <v>45420</v>
      </c>
      <c r="B2293" s="26">
        <v>14.574999999999998</v>
      </c>
    </row>
    <row r="2294" spans="1:2" x14ac:dyDescent="0.45">
      <c r="A2294" s="32">
        <v>45421</v>
      </c>
      <c r="B2294" s="26">
        <v>15.333333333333336</v>
      </c>
    </row>
    <row r="2295" spans="1:2" x14ac:dyDescent="0.45">
      <c r="A2295" s="32">
        <v>45422</v>
      </c>
      <c r="B2295" s="26">
        <v>16.254166666666666</v>
      </c>
    </row>
    <row r="2296" spans="1:2" x14ac:dyDescent="0.45">
      <c r="A2296" s="32">
        <v>45423</v>
      </c>
      <c r="B2296" s="26">
        <v>16.845833333333335</v>
      </c>
    </row>
    <row r="2297" spans="1:2" x14ac:dyDescent="0.45">
      <c r="A2297" s="32">
        <v>45424</v>
      </c>
      <c r="B2297" s="26">
        <v>16.545833333333334</v>
      </c>
    </row>
    <row r="2298" spans="1:2" x14ac:dyDescent="0.45">
      <c r="A2298" s="32">
        <v>45425</v>
      </c>
      <c r="B2298" s="26">
        <v>13.766666666666666</v>
      </c>
    </row>
    <row r="2299" spans="1:2" x14ac:dyDescent="0.45">
      <c r="A2299" s="32">
        <v>45426</v>
      </c>
      <c r="B2299" s="26">
        <v>14.337499999999999</v>
      </c>
    </row>
    <row r="2300" spans="1:2" x14ac:dyDescent="0.45">
      <c r="A2300" s="32">
        <v>45427</v>
      </c>
      <c r="B2300" s="26">
        <v>14.279166666666669</v>
      </c>
    </row>
    <row r="2301" spans="1:2" x14ac:dyDescent="0.45">
      <c r="A2301" s="32">
        <v>45428</v>
      </c>
      <c r="B2301" s="26">
        <v>13.150000000000004</v>
      </c>
    </row>
    <row r="2302" spans="1:2" x14ac:dyDescent="0.45">
      <c r="A2302" s="32">
        <v>45429</v>
      </c>
      <c r="B2302" s="26">
        <v>14.616666666666667</v>
      </c>
    </row>
    <row r="2303" spans="1:2" x14ac:dyDescent="0.45">
      <c r="A2303" s="32">
        <v>45430</v>
      </c>
      <c r="B2303" s="26">
        <v>14.779166666666667</v>
      </c>
    </row>
    <row r="2304" spans="1:2" x14ac:dyDescent="0.45">
      <c r="A2304" s="32">
        <v>45431</v>
      </c>
      <c r="B2304" s="26">
        <v>15.554166666666669</v>
      </c>
    </row>
    <row r="2305" spans="1:2" x14ac:dyDescent="0.45">
      <c r="A2305" s="32">
        <v>45432</v>
      </c>
      <c r="B2305" s="26">
        <v>14.554166666666665</v>
      </c>
    </row>
    <row r="2306" spans="1:2" x14ac:dyDescent="0.45">
      <c r="A2306" s="32">
        <v>45433</v>
      </c>
      <c r="B2306" s="26">
        <v>13.929166666666669</v>
      </c>
    </row>
    <row r="2307" spans="1:2" x14ac:dyDescent="0.45">
      <c r="A2307" s="32">
        <v>45434</v>
      </c>
      <c r="B2307" s="26">
        <v>13.954166666666664</v>
      </c>
    </row>
    <row r="2308" spans="1:2" x14ac:dyDescent="0.45">
      <c r="A2308" s="32">
        <v>45435</v>
      </c>
      <c r="B2308" s="26">
        <v>12.820833333333333</v>
      </c>
    </row>
    <row r="2309" spans="1:2" x14ac:dyDescent="0.45">
      <c r="A2309" s="32">
        <v>45436</v>
      </c>
      <c r="B2309" s="26">
        <v>12.091666666666667</v>
      </c>
    </row>
    <row r="2310" spans="1:2" x14ac:dyDescent="0.45">
      <c r="A2310" s="32">
        <v>45437</v>
      </c>
      <c r="B2310" s="26">
        <v>12.93333333333333</v>
      </c>
    </row>
    <row r="2311" spans="1:2" x14ac:dyDescent="0.45">
      <c r="A2311" s="32">
        <v>45438</v>
      </c>
      <c r="B2311" s="26">
        <v>13.270833333333334</v>
      </c>
    </row>
    <row r="2312" spans="1:2" x14ac:dyDescent="0.45">
      <c r="A2312" s="32">
        <v>45439</v>
      </c>
      <c r="B2312" s="26">
        <v>12.233333333333333</v>
      </c>
    </row>
    <row r="2313" spans="1:2" x14ac:dyDescent="0.45">
      <c r="A2313" s="32">
        <v>45440</v>
      </c>
      <c r="B2313" s="26">
        <v>13.729166666666666</v>
      </c>
    </row>
    <row r="2314" spans="1:2" x14ac:dyDescent="0.45">
      <c r="A2314" s="32">
        <v>45441</v>
      </c>
      <c r="B2314" s="26">
        <v>14.466666666666667</v>
      </c>
    </row>
    <row r="2315" spans="1:2" x14ac:dyDescent="0.45">
      <c r="A2315" s="32">
        <v>45442</v>
      </c>
      <c r="B2315" s="26">
        <v>13.974999999999996</v>
      </c>
    </row>
    <row r="2316" spans="1:2" x14ac:dyDescent="0.45">
      <c r="A2316" s="32">
        <v>45443</v>
      </c>
      <c r="B2316" s="26">
        <v>14.1875</v>
      </c>
    </row>
    <row r="2317" spans="1:2" x14ac:dyDescent="0.45">
      <c r="A2317" s="32">
        <v>45444</v>
      </c>
      <c r="B2317" s="26">
        <v>13.987500000000002</v>
      </c>
    </row>
    <row r="2318" spans="1:2" x14ac:dyDescent="0.45">
      <c r="A2318" s="32">
        <v>45445</v>
      </c>
      <c r="B2318" s="26">
        <v>15.858333333333333</v>
      </c>
    </row>
    <row r="2319" spans="1:2" x14ac:dyDescent="0.45">
      <c r="A2319" s="32">
        <v>45446</v>
      </c>
      <c r="B2319" s="26">
        <v>16.166666666666661</v>
      </c>
    </row>
    <row r="2320" spans="1:2" x14ac:dyDescent="0.45">
      <c r="A2320" s="32">
        <v>45447</v>
      </c>
      <c r="B2320" s="26">
        <v>13.833333333333336</v>
      </c>
    </row>
    <row r="2321" spans="1:2" x14ac:dyDescent="0.45">
      <c r="A2321" s="32">
        <v>45448</v>
      </c>
      <c r="B2321" s="26">
        <v>11.633333333333333</v>
      </c>
    </row>
    <row r="2322" spans="1:2" x14ac:dyDescent="0.45">
      <c r="A2322" s="32">
        <v>45449</v>
      </c>
      <c r="B2322" s="26">
        <v>12.300000000000002</v>
      </c>
    </row>
    <row r="2323" spans="1:2" x14ac:dyDescent="0.45">
      <c r="A2323" s="32">
        <v>45450</v>
      </c>
      <c r="B2323" s="26">
        <v>12.533333333333337</v>
      </c>
    </row>
    <row r="2324" spans="1:2" x14ac:dyDescent="0.45">
      <c r="A2324" s="32">
        <v>45451</v>
      </c>
      <c r="B2324" s="26">
        <v>13.729166666666666</v>
      </c>
    </row>
    <row r="2325" spans="1:2" x14ac:dyDescent="0.45">
      <c r="A2325" s="32">
        <v>45452</v>
      </c>
      <c r="B2325" s="26">
        <v>12.491666666666665</v>
      </c>
    </row>
    <row r="2326" spans="1:2" x14ac:dyDescent="0.45">
      <c r="A2326" s="32">
        <v>45453</v>
      </c>
      <c r="B2326" s="26">
        <v>13.108333333333329</v>
      </c>
    </row>
    <row r="2327" spans="1:2" x14ac:dyDescent="0.45">
      <c r="A2327" s="32">
        <v>45454</v>
      </c>
      <c r="B2327" s="26">
        <v>11.783333333333333</v>
      </c>
    </row>
    <row r="2328" spans="1:2" x14ac:dyDescent="0.45">
      <c r="A2328" s="32">
        <v>45455</v>
      </c>
      <c r="B2328" s="26">
        <v>11.9</v>
      </c>
    </row>
    <row r="2329" spans="1:2" x14ac:dyDescent="0.45">
      <c r="A2329" s="32">
        <v>45456</v>
      </c>
      <c r="B2329" s="26">
        <v>11.362499999999999</v>
      </c>
    </row>
    <row r="2330" spans="1:2" x14ac:dyDescent="0.45">
      <c r="A2330" s="32">
        <v>45457</v>
      </c>
      <c r="B2330" s="26">
        <v>12.983333333333333</v>
      </c>
    </row>
    <row r="2331" spans="1:2" x14ac:dyDescent="0.45">
      <c r="A2331" s="32">
        <v>45458</v>
      </c>
      <c r="B2331" s="26">
        <v>12.450000000000001</v>
      </c>
    </row>
    <row r="2332" spans="1:2" x14ac:dyDescent="0.45">
      <c r="A2332" s="32">
        <v>45459</v>
      </c>
      <c r="B2332" s="26">
        <v>14.350000000000001</v>
      </c>
    </row>
    <row r="2333" spans="1:2" x14ac:dyDescent="0.45">
      <c r="A2333" s="32">
        <v>45460</v>
      </c>
      <c r="B2333" s="26">
        <v>14.758333333333335</v>
      </c>
    </row>
    <row r="2334" spans="1:2" x14ac:dyDescent="0.45">
      <c r="A2334" s="32">
        <v>45461</v>
      </c>
      <c r="B2334" s="26">
        <v>14.533333333333337</v>
      </c>
    </row>
    <row r="2335" spans="1:2" x14ac:dyDescent="0.45">
      <c r="A2335" s="32">
        <v>45462</v>
      </c>
      <c r="B2335" s="26">
        <v>14.987499999999999</v>
      </c>
    </row>
    <row r="2336" spans="1:2" x14ac:dyDescent="0.45">
      <c r="A2336" s="32">
        <v>45463</v>
      </c>
      <c r="B2336" s="26">
        <v>16.420833333333334</v>
      </c>
    </row>
    <row r="2337" spans="1:2" x14ac:dyDescent="0.45">
      <c r="A2337" s="32">
        <v>45464</v>
      </c>
      <c r="B2337" s="26">
        <v>15.412499999999996</v>
      </c>
    </row>
    <row r="2338" spans="1:2" x14ac:dyDescent="0.45">
      <c r="A2338" s="32">
        <v>45465</v>
      </c>
      <c r="B2338" s="26">
        <v>16.175000000000001</v>
      </c>
    </row>
    <row r="2339" spans="1:2" x14ac:dyDescent="0.45">
      <c r="A2339" s="32">
        <v>45466</v>
      </c>
      <c r="B2339" s="26">
        <v>17.058333333333334</v>
      </c>
    </row>
    <row r="2340" spans="1:2" x14ac:dyDescent="0.45">
      <c r="A2340" s="32">
        <v>45467</v>
      </c>
      <c r="B2340" s="26">
        <v>18.591666666666665</v>
      </c>
    </row>
    <row r="2341" spans="1:2" x14ac:dyDescent="0.45">
      <c r="A2341" s="32">
        <v>45468</v>
      </c>
      <c r="B2341" s="26">
        <v>19.858333333333327</v>
      </c>
    </row>
    <row r="2342" spans="1:2" x14ac:dyDescent="0.45">
      <c r="A2342" s="32">
        <v>45469</v>
      </c>
      <c r="B2342" s="26">
        <v>21.108333333333331</v>
      </c>
    </row>
    <row r="2343" spans="1:2" x14ac:dyDescent="0.45">
      <c r="A2343" s="32">
        <v>45470</v>
      </c>
      <c r="B2343" s="26">
        <v>17.041666666666664</v>
      </c>
    </row>
    <row r="2344" spans="1:2" x14ac:dyDescent="0.45">
      <c r="A2344" s="32">
        <v>45471</v>
      </c>
      <c r="B2344" s="26">
        <v>15.145833333333329</v>
      </c>
    </row>
    <row r="2345" spans="1:2" x14ac:dyDescent="0.45">
      <c r="A2345" s="32">
        <v>45472</v>
      </c>
      <c r="B2345" s="26">
        <v>15.18333333333333</v>
      </c>
    </row>
    <row r="2346" spans="1:2" x14ac:dyDescent="0.45">
      <c r="A2346" s="32">
        <v>45473</v>
      </c>
      <c r="B2346" s="26">
        <v>15.954166666666667</v>
      </c>
    </row>
    <row r="2347" spans="1:2" x14ac:dyDescent="0.45">
      <c r="A2347" s="32">
        <v>45474</v>
      </c>
      <c r="B2347" s="26">
        <v>15.00416666666667</v>
      </c>
    </row>
    <row r="2348" spans="1:2" x14ac:dyDescent="0.45">
      <c r="A2348" s="32">
        <v>45475</v>
      </c>
      <c r="B2348" s="26">
        <v>15.525</v>
      </c>
    </row>
    <row r="2349" spans="1:2" x14ac:dyDescent="0.45">
      <c r="A2349" s="32">
        <v>45476</v>
      </c>
      <c r="B2349" s="26">
        <v>15.125</v>
      </c>
    </row>
    <row r="2350" spans="1:2" x14ac:dyDescent="0.45">
      <c r="A2350" s="32">
        <v>45477</v>
      </c>
      <c r="B2350" s="26">
        <v>14.287499999999996</v>
      </c>
    </row>
    <row r="2351" spans="1:2" x14ac:dyDescent="0.45">
      <c r="A2351" s="32">
        <v>45478</v>
      </c>
      <c r="B2351" s="26">
        <v>15.212499999999997</v>
      </c>
    </row>
    <row r="2352" spans="1:2" x14ac:dyDescent="0.45">
      <c r="A2352" s="32">
        <v>45479</v>
      </c>
      <c r="B2352" s="26">
        <v>13.454166666666671</v>
      </c>
    </row>
    <row r="2353" spans="1:2" x14ac:dyDescent="0.45">
      <c r="A2353" s="32">
        <v>45480</v>
      </c>
      <c r="B2353" s="26">
        <v>13.770833333333334</v>
      </c>
    </row>
    <row r="2354" spans="1:2" x14ac:dyDescent="0.45">
      <c r="A2354" s="32">
        <v>45481</v>
      </c>
      <c r="B2354" s="26">
        <v>13.737500000000002</v>
      </c>
    </row>
    <row r="2355" spans="1:2" x14ac:dyDescent="0.45">
      <c r="A2355" s="32">
        <v>45482</v>
      </c>
      <c r="B2355" s="26">
        <v>16.741666666666671</v>
      </c>
    </row>
    <row r="2356" spans="1:2" x14ac:dyDescent="0.45">
      <c r="A2356" s="32">
        <v>45483</v>
      </c>
      <c r="B2356" s="26">
        <v>16.529166666666669</v>
      </c>
    </row>
    <row r="2357" spans="1:2" x14ac:dyDescent="0.45">
      <c r="A2357" s="32">
        <v>45484</v>
      </c>
      <c r="B2357" s="26">
        <v>15.487499999999999</v>
      </c>
    </row>
    <row r="2358" spans="1:2" x14ac:dyDescent="0.45">
      <c r="A2358" s="32">
        <v>45485</v>
      </c>
      <c r="B2358" s="26">
        <v>14.029166666666667</v>
      </c>
    </row>
    <row r="2359" spans="1:2" x14ac:dyDescent="0.45">
      <c r="A2359" s="32">
        <v>45486</v>
      </c>
      <c r="B2359" s="26">
        <v>14.670833333333336</v>
      </c>
    </row>
    <row r="2360" spans="1:2" x14ac:dyDescent="0.45">
      <c r="A2360" s="32">
        <v>45487</v>
      </c>
      <c r="B2360" s="26">
        <v>15.412500000000001</v>
      </c>
    </row>
    <row r="2361" spans="1:2" x14ac:dyDescent="0.45">
      <c r="A2361" s="32">
        <v>45488</v>
      </c>
      <c r="B2361" s="26">
        <v>14.462499999999997</v>
      </c>
    </row>
    <row r="2362" spans="1:2" x14ac:dyDescent="0.45">
      <c r="A2362" s="32">
        <v>45489</v>
      </c>
      <c r="B2362" s="26">
        <v>16.991666666666671</v>
      </c>
    </row>
    <row r="2363" spans="1:2" x14ac:dyDescent="0.45">
      <c r="A2363" s="32">
        <v>45490</v>
      </c>
      <c r="B2363" s="26">
        <v>16.904166666666669</v>
      </c>
    </row>
    <row r="2364" spans="1:2" x14ac:dyDescent="0.45">
      <c r="A2364" s="32">
        <v>45491</v>
      </c>
      <c r="B2364" s="26">
        <v>19.191666666666666</v>
      </c>
    </row>
    <row r="2365" spans="1:2" x14ac:dyDescent="0.45">
      <c r="A2365" s="32">
        <v>45492</v>
      </c>
      <c r="B2365" s="26">
        <v>20.816666666666666</v>
      </c>
    </row>
    <row r="2366" spans="1:2" x14ac:dyDescent="0.45">
      <c r="A2366" s="32">
        <v>45493</v>
      </c>
      <c r="B2366" s="26">
        <v>18.504166666666659</v>
      </c>
    </row>
    <row r="2367" spans="1:2" x14ac:dyDescent="0.45">
      <c r="A2367" s="32">
        <v>45494</v>
      </c>
      <c r="B2367" s="26">
        <v>17</v>
      </c>
    </row>
    <row r="2368" spans="1:2" x14ac:dyDescent="0.45">
      <c r="A2368" s="32">
        <v>45495</v>
      </c>
      <c r="B2368" s="26">
        <v>18.162500000000001</v>
      </c>
    </row>
    <row r="2369" spans="1:2" x14ac:dyDescent="0.45">
      <c r="A2369" s="32">
        <v>45496</v>
      </c>
      <c r="B2369" s="26">
        <v>18.579166666666669</v>
      </c>
    </row>
    <row r="2370" spans="1:2" x14ac:dyDescent="0.45">
      <c r="A2370" s="32">
        <v>45497</v>
      </c>
      <c r="B2370" s="26">
        <v>16.887500000000003</v>
      </c>
    </row>
    <row r="2371" spans="1:2" x14ac:dyDescent="0.45">
      <c r="A2371" s="32">
        <v>45498</v>
      </c>
      <c r="B2371" s="26">
        <v>17.929166666666664</v>
      </c>
    </row>
    <row r="2372" spans="1:2" x14ac:dyDescent="0.45">
      <c r="A2372" s="32">
        <v>45499</v>
      </c>
      <c r="B2372" s="26">
        <v>16.658333333333335</v>
      </c>
    </row>
    <row r="2373" spans="1:2" x14ac:dyDescent="0.45">
      <c r="A2373" s="32">
        <v>45500</v>
      </c>
      <c r="B2373" s="26">
        <v>15.620833333333332</v>
      </c>
    </row>
    <row r="2374" spans="1:2" x14ac:dyDescent="0.45">
      <c r="A2374" s="32">
        <v>45501</v>
      </c>
      <c r="B2374" s="26">
        <v>17.466666666666665</v>
      </c>
    </row>
    <row r="2375" spans="1:2" x14ac:dyDescent="0.45">
      <c r="A2375" s="32">
        <v>45502</v>
      </c>
      <c r="B2375" s="26">
        <v>20.074999999999999</v>
      </c>
    </row>
    <row r="2376" spans="1:2" x14ac:dyDescent="0.45">
      <c r="A2376" s="32">
        <v>45503</v>
      </c>
      <c r="B2376" s="26">
        <v>21.245833333333334</v>
      </c>
    </row>
    <row r="2377" spans="1:2" x14ac:dyDescent="0.45">
      <c r="A2377" s="32">
        <v>45504</v>
      </c>
      <c r="B2377" s="26">
        <v>21.787499999999998</v>
      </c>
    </row>
    <row r="2378" spans="1:2" x14ac:dyDescent="0.45">
      <c r="A2378" s="32">
        <v>45505</v>
      </c>
      <c r="B2378" s="26">
        <v>21.283333333333335</v>
      </c>
    </row>
    <row r="2379" spans="1:2" x14ac:dyDescent="0.45">
      <c r="A2379" s="32">
        <v>45506</v>
      </c>
      <c r="B2379" s="26">
        <v>19.162500000000005</v>
      </c>
    </row>
    <row r="2380" spans="1:2" x14ac:dyDescent="0.45">
      <c r="A2380" s="32">
        <v>45507</v>
      </c>
      <c r="B2380" s="26">
        <v>18.149999999999999</v>
      </c>
    </row>
    <row r="2381" spans="1:2" x14ac:dyDescent="0.45">
      <c r="A2381" s="32">
        <v>45508</v>
      </c>
      <c r="B2381" s="26">
        <v>16.154166666666669</v>
      </c>
    </row>
    <row r="2382" spans="1:2" x14ac:dyDescent="0.45">
      <c r="A2382" s="32">
        <v>45509</v>
      </c>
      <c r="B2382" s="26">
        <v>18.887500000000003</v>
      </c>
    </row>
    <row r="2383" spans="1:2" x14ac:dyDescent="0.45">
      <c r="A2383" s="32">
        <v>45510</v>
      </c>
      <c r="B2383" s="26">
        <v>18.204166666666669</v>
      </c>
    </row>
    <row r="2384" spans="1:2" x14ac:dyDescent="0.45">
      <c r="A2384" s="32">
        <v>45511</v>
      </c>
      <c r="B2384" s="26">
        <v>16.108333333333331</v>
      </c>
    </row>
    <row r="2385" spans="1:2" x14ac:dyDescent="0.45">
      <c r="A2385" s="32">
        <v>45512</v>
      </c>
      <c r="B2385" s="26">
        <v>17.283333333333335</v>
      </c>
    </row>
    <row r="2386" spans="1:2" x14ac:dyDescent="0.45">
      <c r="A2386" s="32">
        <v>45513</v>
      </c>
      <c r="B2386" s="26">
        <v>18.579166666666666</v>
      </c>
    </row>
    <row r="2387" spans="1:2" x14ac:dyDescent="0.45">
      <c r="A2387" s="32">
        <v>45514</v>
      </c>
      <c r="B2387" s="26">
        <v>18.508333333333333</v>
      </c>
    </row>
    <row r="2388" spans="1:2" x14ac:dyDescent="0.45">
      <c r="A2388" s="32">
        <v>45515</v>
      </c>
      <c r="B2388" s="26">
        <v>20.762500000000003</v>
      </c>
    </row>
    <row r="2389" spans="1:2" x14ac:dyDescent="0.45">
      <c r="A2389" s="32">
        <v>45516</v>
      </c>
      <c r="B2389" s="26">
        <v>21.204166666666666</v>
      </c>
    </row>
    <row r="2390" spans="1:2" x14ac:dyDescent="0.45">
      <c r="A2390" s="32">
        <v>45517</v>
      </c>
      <c r="B2390" s="26">
        <v>17.137499999999999</v>
      </c>
    </row>
    <row r="2391" spans="1:2" x14ac:dyDescent="0.45">
      <c r="A2391" s="32">
        <v>45518</v>
      </c>
      <c r="B2391" s="26">
        <v>18.045833333333334</v>
      </c>
    </row>
    <row r="2392" spans="1:2" x14ac:dyDescent="0.45">
      <c r="A2392" s="32">
        <v>45519</v>
      </c>
      <c r="B2392" s="26">
        <v>17.204166666666666</v>
      </c>
    </row>
    <row r="2393" spans="1:2" x14ac:dyDescent="0.45">
      <c r="A2393" s="32">
        <v>45520</v>
      </c>
      <c r="B2393" s="26">
        <v>17.345833333333335</v>
      </c>
    </row>
    <row r="2394" spans="1:2" x14ac:dyDescent="0.45">
      <c r="A2394" s="32">
        <v>45521</v>
      </c>
      <c r="B2394" s="26">
        <v>15.325000000000003</v>
      </c>
    </row>
    <row r="2395" spans="1:2" x14ac:dyDescent="0.45">
      <c r="A2395" s="32">
        <v>45522</v>
      </c>
      <c r="B2395" s="26">
        <v>16.654166666666669</v>
      </c>
    </row>
    <row r="2396" spans="1:2" x14ac:dyDescent="0.45">
      <c r="A2396" s="32">
        <v>45523</v>
      </c>
      <c r="B2396" s="26">
        <v>15.920833333333333</v>
      </c>
    </row>
    <row r="2397" spans="1:2" x14ac:dyDescent="0.45">
      <c r="A2397" s="32">
        <v>45524</v>
      </c>
      <c r="B2397" s="26">
        <v>16.712499999999999</v>
      </c>
    </row>
    <row r="2398" spans="1:2" x14ac:dyDescent="0.45">
      <c r="A2398" s="32">
        <v>45525</v>
      </c>
      <c r="B2398" s="26">
        <v>15.008333333333333</v>
      </c>
    </row>
    <row r="2399" spans="1:2" x14ac:dyDescent="0.45">
      <c r="A2399" s="32">
        <v>45526</v>
      </c>
      <c r="B2399" s="26">
        <v>16.795833333333338</v>
      </c>
    </row>
    <row r="2400" spans="1:2" x14ac:dyDescent="0.45">
      <c r="A2400" s="32">
        <v>45527</v>
      </c>
      <c r="B2400" s="26">
        <v>16.662500000000001</v>
      </c>
    </row>
    <row r="2401" spans="1:2" x14ac:dyDescent="0.45">
      <c r="A2401" s="32">
        <v>45528</v>
      </c>
      <c r="B2401" s="26">
        <v>14.733333333333333</v>
      </c>
    </row>
    <row r="2402" spans="1:2" x14ac:dyDescent="0.45">
      <c r="A2402" s="32">
        <v>45529</v>
      </c>
      <c r="B2402" s="26">
        <v>14.008333333333331</v>
      </c>
    </row>
    <row r="2403" spans="1:2" x14ac:dyDescent="0.45">
      <c r="A2403" s="32">
        <v>45530</v>
      </c>
      <c r="B2403" s="26">
        <v>16.7</v>
      </c>
    </row>
    <row r="2404" spans="1:2" x14ac:dyDescent="0.45">
      <c r="A2404" s="32">
        <v>45531</v>
      </c>
      <c r="B2404" s="26">
        <v>17.895833333333336</v>
      </c>
    </row>
    <row r="2405" spans="1:2" x14ac:dyDescent="0.45">
      <c r="A2405" s="32">
        <v>45532</v>
      </c>
      <c r="B2405" s="26">
        <v>17.837500000000002</v>
      </c>
    </row>
    <row r="2406" spans="1:2" x14ac:dyDescent="0.45">
      <c r="A2406" s="32">
        <v>45533</v>
      </c>
      <c r="B2406" s="26">
        <v>16.087499999999999</v>
      </c>
    </row>
    <row r="2407" spans="1:2" x14ac:dyDescent="0.45">
      <c r="A2407" s="32">
        <v>45534</v>
      </c>
      <c r="B2407" s="26">
        <v>15.1875</v>
      </c>
    </row>
    <row r="2408" spans="1:2" x14ac:dyDescent="0.45">
      <c r="A2408" s="32">
        <v>45535</v>
      </c>
      <c r="B2408" s="26">
        <v>16.216666666666665</v>
      </c>
    </row>
    <row r="2409" spans="1:2" x14ac:dyDescent="0.45">
      <c r="A2409" s="32">
        <v>45536</v>
      </c>
      <c r="B2409" s="26">
        <v>16.7</v>
      </c>
    </row>
    <row r="2410" spans="1:2" x14ac:dyDescent="0.45">
      <c r="A2410" s="32">
        <v>45537</v>
      </c>
      <c r="B2410" s="26">
        <v>16.850000000000001</v>
      </c>
    </row>
    <row r="2411" spans="1:2" x14ac:dyDescent="0.45">
      <c r="A2411" s="32">
        <v>45538</v>
      </c>
      <c r="B2411" s="26">
        <v>17.204166666666669</v>
      </c>
    </row>
    <row r="2412" spans="1:2" x14ac:dyDescent="0.45">
      <c r="A2412" s="32">
        <v>45539</v>
      </c>
      <c r="B2412" s="26">
        <v>14.358333333333334</v>
      </c>
    </row>
    <row r="2413" spans="1:2" x14ac:dyDescent="0.45">
      <c r="A2413" s="32">
        <v>45540</v>
      </c>
      <c r="B2413" s="26">
        <v>13.762499999999998</v>
      </c>
    </row>
    <row r="2414" spans="1:2" x14ac:dyDescent="0.45">
      <c r="A2414" s="32">
        <v>45541</v>
      </c>
      <c r="B2414" s="26">
        <v>17.262500000000003</v>
      </c>
    </row>
    <row r="2415" spans="1:2" x14ac:dyDescent="0.45">
      <c r="A2415" s="32">
        <v>45542</v>
      </c>
      <c r="B2415" s="26">
        <v>16.679166666666664</v>
      </c>
    </row>
    <row r="2416" spans="1:2" x14ac:dyDescent="0.45">
      <c r="A2416" s="32">
        <v>45543</v>
      </c>
      <c r="B2416" s="26">
        <v>16.1875</v>
      </c>
    </row>
    <row r="2417" spans="1:2" x14ac:dyDescent="0.45">
      <c r="A2417" s="32">
        <v>45544</v>
      </c>
      <c r="B2417" s="26">
        <v>14.416666666666666</v>
      </c>
    </row>
    <row r="2418" spans="1:2" x14ac:dyDescent="0.45">
      <c r="A2418" s="32">
        <v>45545</v>
      </c>
      <c r="B2418" s="26">
        <v>14.087499999999999</v>
      </c>
    </row>
    <row r="2419" spans="1:2" x14ac:dyDescent="0.45">
      <c r="A2419" s="32">
        <v>45546</v>
      </c>
      <c r="B2419" s="26">
        <v>11.008333333333333</v>
      </c>
    </row>
    <row r="2420" spans="1:2" x14ac:dyDescent="0.45">
      <c r="A2420" s="32">
        <v>45547</v>
      </c>
      <c r="B2420" s="26">
        <v>9.9583333333333339</v>
      </c>
    </row>
    <row r="2421" spans="1:2" x14ac:dyDescent="0.45">
      <c r="A2421" s="32">
        <v>45548</v>
      </c>
      <c r="B2421" s="26">
        <v>10.320833333333335</v>
      </c>
    </row>
    <row r="2422" spans="1:2" x14ac:dyDescent="0.45">
      <c r="A2422" s="32">
        <v>45549</v>
      </c>
      <c r="B2422" s="26">
        <v>12.699999999999998</v>
      </c>
    </row>
    <row r="2423" spans="1:2" x14ac:dyDescent="0.45">
      <c r="A2423" s="32">
        <v>45550</v>
      </c>
      <c r="B2423" s="26">
        <v>13.949999999999998</v>
      </c>
    </row>
    <row r="2424" spans="1:2" x14ac:dyDescent="0.45">
      <c r="A2424" s="32">
        <v>45551</v>
      </c>
      <c r="B2424" s="26">
        <v>14.933333333333335</v>
      </c>
    </row>
    <row r="2425" spans="1:2" x14ac:dyDescent="0.45">
      <c r="A2425" s="32">
        <v>45552</v>
      </c>
      <c r="B2425" s="26">
        <v>13.775</v>
      </c>
    </row>
    <row r="2426" spans="1:2" x14ac:dyDescent="0.45">
      <c r="A2426" s="32">
        <v>45553</v>
      </c>
      <c r="B2426" s="26">
        <v>15.649999999999999</v>
      </c>
    </row>
    <row r="2427" spans="1:2" x14ac:dyDescent="0.45">
      <c r="A2427" s="32">
        <v>45554</v>
      </c>
      <c r="B2427" s="26">
        <v>16.712500000000002</v>
      </c>
    </row>
    <row r="2428" spans="1:2" x14ac:dyDescent="0.45">
      <c r="A2428" s="32">
        <v>45555</v>
      </c>
      <c r="B2428" s="26">
        <v>15.224999999999996</v>
      </c>
    </row>
    <row r="2429" spans="1:2" x14ac:dyDescent="0.45">
      <c r="A2429" s="32">
        <v>45556</v>
      </c>
      <c r="B2429" s="26">
        <v>15.966666666666667</v>
      </c>
    </row>
    <row r="2430" spans="1:2" x14ac:dyDescent="0.45">
      <c r="A2430" s="32">
        <v>45557</v>
      </c>
      <c r="B2430" s="26">
        <v>15.641666666666671</v>
      </c>
    </row>
    <row r="2431" spans="1:2" x14ac:dyDescent="0.45">
      <c r="A2431" s="32">
        <v>45558</v>
      </c>
      <c r="B2431" s="26">
        <v>14.525000000000004</v>
      </c>
    </row>
    <row r="2432" spans="1:2" x14ac:dyDescent="0.45">
      <c r="A2432" s="32">
        <v>45559</v>
      </c>
      <c r="B2432" s="26">
        <v>13.70833333333333</v>
      </c>
    </row>
    <row r="2433" spans="1:2" x14ac:dyDescent="0.45">
      <c r="A2433" s="32">
        <v>45560</v>
      </c>
      <c r="B2433" s="26">
        <v>12.316666666666668</v>
      </c>
    </row>
    <row r="2434" spans="1:2" x14ac:dyDescent="0.45">
      <c r="A2434" s="32">
        <v>45561</v>
      </c>
      <c r="B2434" s="26">
        <v>13.091666666666667</v>
      </c>
    </row>
    <row r="2435" spans="1:2" x14ac:dyDescent="0.45">
      <c r="A2435" s="32">
        <v>45562</v>
      </c>
      <c r="B2435" s="26">
        <v>10.7125</v>
      </c>
    </row>
    <row r="2436" spans="1:2" x14ac:dyDescent="0.45">
      <c r="A2436" s="32">
        <v>45563</v>
      </c>
      <c r="B2436" s="26">
        <v>9.6666666666666679</v>
      </c>
    </row>
    <row r="2437" spans="1:2" x14ac:dyDescent="0.45">
      <c r="A2437" s="32">
        <v>45564</v>
      </c>
      <c r="B2437" s="26">
        <v>10.570833333333335</v>
      </c>
    </row>
    <row r="2438" spans="1:2" x14ac:dyDescent="0.45">
      <c r="A2438" s="32">
        <v>45565</v>
      </c>
      <c r="B2438" s="26">
        <v>13.304166666666665</v>
      </c>
    </row>
    <row r="2439" spans="1:2" x14ac:dyDescent="0.45">
      <c r="A2439" s="32">
        <v>45566</v>
      </c>
      <c r="B2439" s="26">
        <v>12.204166666666666</v>
      </c>
    </row>
    <row r="2440" spans="1:2" x14ac:dyDescent="0.45">
      <c r="A2440" s="32">
        <v>45567</v>
      </c>
      <c r="B2440" s="26">
        <v>13.074999999999998</v>
      </c>
    </row>
    <row r="2441" spans="1:2" x14ac:dyDescent="0.45">
      <c r="A2441" s="32">
        <v>45568</v>
      </c>
      <c r="B2441" s="26">
        <v>11.266666666666666</v>
      </c>
    </row>
    <row r="2442" spans="1:2" x14ac:dyDescent="0.45">
      <c r="A2442" s="32">
        <v>45569</v>
      </c>
      <c r="B2442" s="26">
        <v>10.583333333333332</v>
      </c>
    </row>
    <row r="2443" spans="1:2" x14ac:dyDescent="0.45">
      <c r="A2443" s="32">
        <v>45570</v>
      </c>
      <c r="B2443" s="26">
        <v>11.454166666666667</v>
      </c>
    </row>
    <row r="2444" spans="1:2" x14ac:dyDescent="0.45">
      <c r="A2444" s="32">
        <v>45571</v>
      </c>
      <c r="B2444" s="26">
        <v>12.695833333333335</v>
      </c>
    </row>
    <row r="2445" spans="1:2" x14ac:dyDescent="0.45">
      <c r="A2445" s="32">
        <v>45572</v>
      </c>
      <c r="B2445" s="26">
        <v>13.475000000000001</v>
      </c>
    </row>
    <row r="2446" spans="1:2" x14ac:dyDescent="0.45">
      <c r="A2446" s="32">
        <v>45573</v>
      </c>
      <c r="B2446" s="26">
        <v>12.924999999999999</v>
      </c>
    </row>
    <row r="2447" spans="1:2" x14ac:dyDescent="0.45">
      <c r="A2447" s="32">
        <v>45574</v>
      </c>
      <c r="B2447" s="26">
        <v>12.291666666666666</v>
      </c>
    </row>
    <row r="2448" spans="1:2" x14ac:dyDescent="0.45">
      <c r="A2448" s="32">
        <v>45575</v>
      </c>
      <c r="B2448" s="26">
        <v>9.3583333333333325</v>
      </c>
    </row>
    <row r="2449" spans="1:2" x14ac:dyDescent="0.45">
      <c r="A2449" s="32">
        <v>45576</v>
      </c>
      <c r="B2449" s="26">
        <v>7.4625000000000012</v>
      </c>
    </row>
    <row r="2450" spans="1:2" x14ac:dyDescent="0.45">
      <c r="A2450" s="32">
        <v>45577</v>
      </c>
      <c r="B2450" s="26">
        <v>9.8749999999999982</v>
      </c>
    </row>
    <row r="2451" spans="1:2" x14ac:dyDescent="0.45">
      <c r="A2451" s="32">
        <v>45578</v>
      </c>
      <c r="B2451" s="26">
        <v>7.3166666666666655</v>
      </c>
    </row>
    <row r="2452" spans="1:2" x14ac:dyDescent="0.45">
      <c r="A2452" s="32">
        <v>45579</v>
      </c>
      <c r="B2452" s="26">
        <v>10.495833333333332</v>
      </c>
    </row>
    <row r="2453" spans="1:2" x14ac:dyDescent="0.45">
      <c r="A2453" s="32">
        <v>45580</v>
      </c>
      <c r="B2453" s="26">
        <v>13.241666666666669</v>
      </c>
    </row>
    <row r="2454" spans="1:2" x14ac:dyDescent="0.45">
      <c r="A2454" s="32">
        <v>45581</v>
      </c>
      <c r="B2454" s="26">
        <v>15.954166666666666</v>
      </c>
    </row>
    <row r="2455" spans="1:2" x14ac:dyDescent="0.45">
      <c r="A2455" s="32">
        <v>45582</v>
      </c>
      <c r="B2455" s="26">
        <v>13.766666666666667</v>
      </c>
    </row>
    <row r="2456" spans="1:2" x14ac:dyDescent="0.45">
      <c r="A2456" s="32">
        <v>45583</v>
      </c>
      <c r="B2456" s="26">
        <v>12.516666666666666</v>
      </c>
    </row>
    <row r="2457" spans="1:2" x14ac:dyDescent="0.45">
      <c r="A2457" s="32">
        <v>45584</v>
      </c>
      <c r="B2457" s="26">
        <v>13.35416666666667</v>
      </c>
    </row>
    <row r="2458" spans="1:2" x14ac:dyDescent="0.45">
      <c r="A2458" s="32">
        <v>45585</v>
      </c>
      <c r="B2458" s="26">
        <v>13.479166666666671</v>
      </c>
    </row>
    <row r="2459" spans="1:2" x14ac:dyDescent="0.45">
      <c r="A2459" s="32">
        <v>45586</v>
      </c>
      <c r="B2459" s="26">
        <v>11.875</v>
      </c>
    </row>
    <row r="2460" spans="1:2" x14ac:dyDescent="0.45">
      <c r="A2460" s="32">
        <v>45587</v>
      </c>
      <c r="B2460" s="26">
        <v>11.695833333333333</v>
      </c>
    </row>
    <row r="2461" spans="1:2" x14ac:dyDescent="0.45">
      <c r="A2461" s="32">
        <v>45588</v>
      </c>
      <c r="B2461" s="26">
        <v>11.545833333333333</v>
      </c>
    </row>
    <row r="2462" spans="1:2" x14ac:dyDescent="0.45">
      <c r="A2462" s="32">
        <v>45589</v>
      </c>
      <c r="B2462" s="26">
        <v>12.608333333333333</v>
      </c>
    </row>
    <row r="2463" spans="1:2" x14ac:dyDescent="0.45">
      <c r="A2463" s="32">
        <v>45590</v>
      </c>
      <c r="B2463" s="26">
        <v>13.412500000000001</v>
      </c>
    </row>
    <row r="2464" spans="1:2" x14ac:dyDescent="0.45">
      <c r="A2464" s="32">
        <v>45591</v>
      </c>
      <c r="B2464" s="26">
        <v>10.862500000000002</v>
      </c>
    </row>
    <row r="2465" spans="1:2" x14ac:dyDescent="0.45">
      <c r="A2465" s="32">
        <v>45592</v>
      </c>
      <c r="B2465" s="26">
        <v>10.245833333333334</v>
      </c>
    </row>
    <row r="2466" spans="1:2" x14ac:dyDescent="0.45">
      <c r="A2466" s="32">
        <v>45593</v>
      </c>
      <c r="B2466" s="26">
        <v>13.35</v>
      </c>
    </row>
    <row r="2467" spans="1:2" x14ac:dyDescent="0.45">
      <c r="A2467" s="32">
        <v>45594</v>
      </c>
      <c r="B2467" s="26">
        <v>12.804166666666667</v>
      </c>
    </row>
    <row r="2468" spans="1:2" x14ac:dyDescent="0.45">
      <c r="A2468" s="32">
        <v>45595</v>
      </c>
      <c r="B2468" s="26">
        <v>11.066666666666665</v>
      </c>
    </row>
    <row r="2469" spans="1:2" x14ac:dyDescent="0.45">
      <c r="A2469" s="32">
        <v>45596</v>
      </c>
      <c r="B2469" s="26">
        <v>10.525</v>
      </c>
    </row>
    <row r="2470" spans="1:2" x14ac:dyDescent="0.45">
      <c r="A2470" s="32">
        <v>45597</v>
      </c>
      <c r="B2470" s="26">
        <v>9.85</v>
      </c>
    </row>
    <row r="2471" spans="1:2" x14ac:dyDescent="0.45">
      <c r="A2471" s="32">
        <v>45598</v>
      </c>
      <c r="B2471" s="26">
        <v>11.225000000000001</v>
      </c>
    </row>
    <row r="2472" spans="1:2" x14ac:dyDescent="0.45">
      <c r="A2472" s="32">
        <v>45599</v>
      </c>
      <c r="B2472" s="26">
        <v>11.158333333333333</v>
      </c>
    </row>
    <row r="2473" spans="1:2" x14ac:dyDescent="0.45">
      <c r="A2473" s="32">
        <v>45600</v>
      </c>
      <c r="B2473" s="26">
        <v>10.237499999999999</v>
      </c>
    </row>
    <row r="2474" spans="1:2" x14ac:dyDescent="0.45">
      <c r="A2474" s="32">
        <v>45601</v>
      </c>
      <c r="B2474" s="26">
        <v>11.154166666666669</v>
      </c>
    </row>
    <row r="2475" spans="1:2" x14ac:dyDescent="0.45">
      <c r="A2475" s="32">
        <v>45602</v>
      </c>
      <c r="B2475" s="26">
        <v>12.100000000000001</v>
      </c>
    </row>
    <row r="2476" spans="1:2" x14ac:dyDescent="0.45">
      <c r="A2476" s="32">
        <v>45603</v>
      </c>
      <c r="B2476" s="26">
        <v>11.129166666666665</v>
      </c>
    </row>
    <row r="2477" spans="1:2" x14ac:dyDescent="0.45">
      <c r="A2477" s="32">
        <v>45604</v>
      </c>
      <c r="B2477" s="26">
        <v>9.2541666666666664</v>
      </c>
    </row>
    <row r="2478" spans="1:2" x14ac:dyDescent="0.45">
      <c r="A2478" s="32">
        <v>45605</v>
      </c>
      <c r="B2478" s="26">
        <v>8.0041666666666664</v>
      </c>
    </row>
    <row r="2479" spans="1:2" x14ac:dyDescent="0.45">
      <c r="A2479" s="32">
        <v>45606</v>
      </c>
      <c r="B2479" s="26">
        <v>10.487499999999999</v>
      </c>
    </row>
    <row r="2480" spans="1:2" x14ac:dyDescent="0.45">
      <c r="A2480" s="32">
        <v>45607</v>
      </c>
      <c r="B2480" s="26">
        <v>9.1458333333333304</v>
      </c>
    </row>
    <row r="2481" spans="1:2" x14ac:dyDescent="0.45">
      <c r="A2481" s="32">
        <v>45608</v>
      </c>
      <c r="B2481" s="26">
        <v>6.5374999999999988</v>
      </c>
    </row>
    <row r="2482" spans="1:2" x14ac:dyDescent="0.45">
      <c r="A2482" s="32">
        <v>45609</v>
      </c>
      <c r="B2482" s="26">
        <v>7.104166666666667</v>
      </c>
    </row>
    <row r="2483" spans="1:2" x14ac:dyDescent="0.45">
      <c r="A2483" s="32">
        <v>45610</v>
      </c>
      <c r="B2483" s="26">
        <v>9.2541666666666647</v>
      </c>
    </row>
    <row r="2484" spans="1:2" x14ac:dyDescent="0.45">
      <c r="A2484" s="32">
        <v>45611</v>
      </c>
      <c r="B2484" s="26">
        <v>6.3666666666666663</v>
      </c>
    </row>
    <row r="2485" spans="1:2" x14ac:dyDescent="0.45">
      <c r="A2485" s="32">
        <v>45612</v>
      </c>
      <c r="B2485" s="26">
        <v>7.9166666666666652</v>
      </c>
    </row>
    <row r="2486" spans="1:2" x14ac:dyDescent="0.45">
      <c r="A2486" s="32">
        <v>45613</v>
      </c>
      <c r="B2486" s="26">
        <v>7.270833333333333</v>
      </c>
    </row>
    <row r="2487" spans="1:2" x14ac:dyDescent="0.45">
      <c r="A2487" s="32">
        <v>45614</v>
      </c>
      <c r="B2487" s="26">
        <v>7.4624999999999995</v>
      </c>
    </row>
    <row r="2488" spans="1:2" x14ac:dyDescent="0.45">
      <c r="A2488" s="32">
        <v>45615</v>
      </c>
      <c r="B2488" s="26">
        <v>3.9125000000000001</v>
      </c>
    </row>
    <row r="2489" spans="1:2" x14ac:dyDescent="0.45">
      <c r="A2489" s="32">
        <v>45616</v>
      </c>
      <c r="B2489" s="26">
        <v>1.2499999999999998</v>
      </c>
    </row>
    <row r="2490" spans="1:2" x14ac:dyDescent="0.45">
      <c r="A2490" s="32">
        <v>45617</v>
      </c>
      <c r="B2490" s="26">
        <v>0.74583333333333357</v>
      </c>
    </row>
    <row r="2491" spans="1:2" x14ac:dyDescent="0.45">
      <c r="A2491" s="32">
        <v>45618</v>
      </c>
      <c r="B2491" s="26">
        <v>2.6958333333333333</v>
      </c>
    </row>
    <row r="2492" spans="1:2" x14ac:dyDescent="0.45">
      <c r="A2492" s="32">
        <v>45619</v>
      </c>
      <c r="B2492" s="26">
        <v>9.7124999999999986</v>
      </c>
    </row>
    <row r="2493" spans="1:2" x14ac:dyDescent="0.45">
      <c r="A2493" s="32">
        <v>45620</v>
      </c>
      <c r="B2493" s="26">
        <v>12.979166666666666</v>
      </c>
    </row>
    <row r="2494" spans="1:2" x14ac:dyDescent="0.45">
      <c r="A2494" s="32">
        <v>45621</v>
      </c>
      <c r="B2494" s="26">
        <v>8.408333333333335</v>
      </c>
    </row>
    <row r="2495" spans="1:2" x14ac:dyDescent="0.45">
      <c r="A2495" s="32">
        <v>45622</v>
      </c>
      <c r="B2495" s="26">
        <v>5.8874999999999993</v>
      </c>
    </row>
    <row r="2496" spans="1:2" x14ac:dyDescent="0.45">
      <c r="A2496" s="32">
        <v>45623</v>
      </c>
      <c r="B2496" s="26">
        <v>4.5625000000000009</v>
      </c>
    </row>
    <row r="2497" spans="1:2" x14ac:dyDescent="0.45">
      <c r="A2497" s="32">
        <v>45624</v>
      </c>
      <c r="B2497" s="26">
        <v>3.3166666666666669</v>
      </c>
    </row>
    <row r="2498" spans="1:2" x14ac:dyDescent="0.45">
      <c r="A2498" s="32">
        <v>45625</v>
      </c>
      <c r="B2498" s="26">
        <v>8.1791666666666671</v>
      </c>
    </row>
    <row r="2499" spans="1:2" x14ac:dyDescent="0.45">
      <c r="A2499" s="32">
        <v>45626</v>
      </c>
      <c r="B2499" s="26">
        <v>11.920833333333334</v>
      </c>
    </row>
    <row r="2500" spans="1:2" x14ac:dyDescent="0.45">
      <c r="A2500" s="32">
        <v>45627</v>
      </c>
      <c r="B2500" s="26">
        <v>11.625000000000002</v>
      </c>
    </row>
    <row r="2501" spans="1:2" x14ac:dyDescent="0.45">
      <c r="A2501" s="32">
        <v>45628</v>
      </c>
      <c r="B2501" s="26">
        <v>7.5416666666666679</v>
      </c>
    </row>
    <row r="2502" spans="1:2" x14ac:dyDescent="0.45">
      <c r="A2502" s="32">
        <v>45629</v>
      </c>
      <c r="B2502" s="26">
        <v>4.041666666666667</v>
      </c>
    </row>
    <row r="2503" spans="1:2" x14ac:dyDescent="0.45">
      <c r="A2503" s="32">
        <v>45630</v>
      </c>
      <c r="B2503" s="26">
        <v>6.7958333333333334</v>
      </c>
    </row>
    <row r="2504" spans="1:2" x14ac:dyDescent="0.45">
      <c r="A2504" s="32">
        <v>45631</v>
      </c>
      <c r="B2504" s="26">
        <v>11.158333333333333</v>
      </c>
    </row>
    <row r="2505" spans="1:2" x14ac:dyDescent="0.45">
      <c r="A2505" s="32">
        <v>45632</v>
      </c>
      <c r="B2505" s="26">
        <v>7.4833333333333334</v>
      </c>
    </row>
    <row r="2506" spans="1:2" x14ac:dyDescent="0.45">
      <c r="A2506" s="32">
        <v>45633</v>
      </c>
      <c r="B2506" s="26">
        <v>7.3625000000000016</v>
      </c>
    </row>
    <row r="2507" spans="1:2" x14ac:dyDescent="0.45">
      <c r="A2507" s="32">
        <v>45634</v>
      </c>
      <c r="B2507" s="26">
        <v>5.1708333333333334</v>
      </c>
    </row>
    <row r="2508" spans="1:2" x14ac:dyDescent="0.45">
      <c r="A2508" s="32">
        <v>45635</v>
      </c>
      <c r="B2508" s="26">
        <v>5.3833333333333329</v>
      </c>
    </row>
    <row r="2509" spans="1:2" x14ac:dyDescent="0.45">
      <c r="A2509" s="32">
        <v>45636</v>
      </c>
      <c r="B2509" s="26">
        <v>4.375</v>
      </c>
    </row>
    <row r="2510" spans="1:2" x14ac:dyDescent="0.45">
      <c r="A2510" s="32">
        <v>45637</v>
      </c>
      <c r="B2510" s="26">
        <v>3.85</v>
      </c>
    </row>
    <row r="2511" spans="1:2" x14ac:dyDescent="0.45">
      <c r="A2511" s="32">
        <v>45638</v>
      </c>
      <c r="B2511" s="26">
        <v>3.4875000000000003</v>
      </c>
    </row>
    <row r="2512" spans="1:2" x14ac:dyDescent="0.45">
      <c r="A2512" s="32">
        <v>45639</v>
      </c>
      <c r="B2512" s="26">
        <v>4.4416666666666673</v>
      </c>
    </row>
    <row r="2513" spans="1:2" x14ac:dyDescent="0.45">
      <c r="A2513" s="32">
        <v>45640</v>
      </c>
      <c r="B2513" s="26">
        <v>4.9541666666666657</v>
      </c>
    </row>
    <row r="2514" spans="1:2" x14ac:dyDescent="0.45">
      <c r="A2514" s="32">
        <v>45641</v>
      </c>
      <c r="B2514" s="26">
        <v>9.5124999999999993</v>
      </c>
    </row>
    <row r="2515" spans="1:2" x14ac:dyDescent="0.45">
      <c r="A2515" s="32">
        <v>45642</v>
      </c>
      <c r="B2515" s="26">
        <v>9.0083333333333311</v>
      </c>
    </row>
    <row r="2516" spans="1:2" x14ac:dyDescent="0.45">
      <c r="A2516" s="32">
        <v>45643</v>
      </c>
      <c r="B2516" s="26">
        <v>8.4916666666666654</v>
      </c>
    </row>
    <row r="2517" spans="1:2" x14ac:dyDescent="0.45">
      <c r="A2517" s="32">
        <v>45644</v>
      </c>
      <c r="B2517" s="26">
        <v>11.441666666666663</v>
      </c>
    </row>
    <row r="2518" spans="1:2" x14ac:dyDescent="0.45">
      <c r="A2518" s="32">
        <v>45645</v>
      </c>
      <c r="B2518" s="26">
        <v>5.15</v>
      </c>
    </row>
    <row r="2519" spans="1:2" x14ac:dyDescent="0.45">
      <c r="A2519" s="32">
        <v>45646</v>
      </c>
      <c r="B2519" s="26">
        <v>5.2041666666666666</v>
      </c>
    </row>
    <row r="2520" spans="1:2" x14ac:dyDescent="0.45">
      <c r="A2520" s="32">
        <v>45647</v>
      </c>
      <c r="B2520" s="26">
        <v>7.9333333333333345</v>
      </c>
    </row>
    <row r="2521" spans="1:2" x14ac:dyDescent="0.45">
      <c r="A2521" s="32">
        <v>45648</v>
      </c>
      <c r="B2521" s="26">
        <v>5.1000000000000005</v>
      </c>
    </row>
    <row r="2522" spans="1:2" x14ac:dyDescent="0.45">
      <c r="A2522" s="32">
        <v>45649</v>
      </c>
      <c r="B2522" s="26">
        <v>5.6333333333333337</v>
      </c>
    </row>
    <row r="2523" spans="1:2" x14ac:dyDescent="0.45">
      <c r="A2523" s="32">
        <v>45650</v>
      </c>
      <c r="B2523" s="26">
        <v>9.8666666666666671</v>
      </c>
    </row>
    <row r="2524" spans="1:2" x14ac:dyDescent="0.45">
      <c r="A2524" s="32">
        <v>45651</v>
      </c>
      <c r="B2524" s="26">
        <v>8.9791666666666661</v>
      </c>
    </row>
    <row r="2525" spans="1:2" x14ac:dyDescent="0.45">
      <c r="A2525" s="32">
        <v>45652</v>
      </c>
      <c r="B2525" s="26">
        <v>7.7416666666666671</v>
      </c>
    </row>
    <row r="2526" spans="1:2" x14ac:dyDescent="0.45">
      <c r="A2526" s="32">
        <v>45653</v>
      </c>
      <c r="B2526" s="26">
        <v>5.6916666666666664</v>
      </c>
    </row>
    <row r="2527" spans="1:2" x14ac:dyDescent="0.45">
      <c r="A2527" s="32">
        <v>45654</v>
      </c>
      <c r="B2527" s="26">
        <v>5.2458333333333336</v>
      </c>
    </row>
    <row r="2528" spans="1:2" x14ac:dyDescent="0.45">
      <c r="A2528" s="32">
        <v>45655</v>
      </c>
      <c r="B2528" s="26">
        <v>6.2249999999999988</v>
      </c>
    </row>
    <row r="2529" spans="1:2" x14ac:dyDescent="0.45">
      <c r="A2529" s="32">
        <v>45656</v>
      </c>
      <c r="B2529" s="26">
        <v>7.2208333333333341</v>
      </c>
    </row>
    <row r="2530" spans="1:2" x14ac:dyDescent="0.45">
      <c r="A2530" s="32">
        <v>45657</v>
      </c>
      <c r="B2530" s="26">
        <v>8.6958333333333329</v>
      </c>
    </row>
    <row r="2531" spans="1:2" x14ac:dyDescent="0.45">
      <c r="A2531" s="32">
        <v>45658</v>
      </c>
      <c r="B2531" s="26">
        <v>7.8166666666666655</v>
      </c>
    </row>
    <row r="2532" spans="1:2" x14ac:dyDescent="0.45">
      <c r="A2532" s="32">
        <v>45659</v>
      </c>
      <c r="B2532" s="26">
        <v>1.3916666666666664</v>
      </c>
    </row>
    <row r="2533" spans="1:2" x14ac:dyDescent="0.45">
      <c r="A2533" s="32">
        <v>45660</v>
      </c>
      <c r="B2533" s="26">
        <v>0.32499999999999996</v>
      </c>
    </row>
    <row r="2534" spans="1:2" x14ac:dyDescent="0.45">
      <c r="A2534" s="32">
        <v>45661</v>
      </c>
      <c r="B2534" s="26">
        <v>1.0125</v>
      </c>
    </row>
    <row r="2535" spans="1:2" x14ac:dyDescent="0.45">
      <c r="A2535" s="32">
        <v>45662</v>
      </c>
      <c r="B2535" s="26">
        <v>7.8</v>
      </c>
    </row>
    <row r="2536" spans="1:2" x14ac:dyDescent="0.45">
      <c r="A2536" s="32">
        <v>45663</v>
      </c>
      <c r="B2536" s="26">
        <v>5.6708333333333334</v>
      </c>
    </row>
    <row r="2537" spans="1:2" x14ac:dyDescent="0.45">
      <c r="A2537" s="32">
        <v>45664</v>
      </c>
      <c r="B2537" s="26">
        <v>1.8375000000000004</v>
      </c>
    </row>
    <row r="2538" spans="1:2" x14ac:dyDescent="0.45">
      <c r="A2538" s="32">
        <v>45665</v>
      </c>
      <c r="B2538" s="26">
        <v>0.54583333333333339</v>
      </c>
    </row>
    <row r="2539" spans="1:2" x14ac:dyDescent="0.45">
      <c r="A2539" s="32">
        <v>45666</v>
      </c>
      <c r="B2539" s="26">
        <v>-5.4166666666666675E-2</v>
      </c>
    </row>
    <row r="2540" spans="1:2" x14ac:dyDescent="0.45">
      <c r="A2540" s="32">
        <v>45667</v>
      </c>
      <c r="B2540" s="26">
        <v>0.53749999999999987</v>
      </c>
    </row>
    <row r="2541" spans="1:2" x14ac:dyDescent="0.45">
      <c r="A2541" s="32">
        <v>45668</v>
      </c>
      <c r="B2541" s="26">
        <v>2.2083333333333335</v>
      </c>
    </row>
    <row r="2542" spans="1:2" x14ac:dyDescent="0.45">
      <c r="A2542" s="32">
        <v>45669</v>
      </c>
      <c r="B2542" s="26">
        <v>4.258333333333332</v>
      </c>
    </row>
    <row r="2543" spans="1:2" x14ac:dyDescent="0.45">
      <c r="A2543" s="32">
        <v>45670</v>
      </c>
      <c r="B2543" s="26">
        <v>6.333333333333333</v>
      </c>
    </row>
    <row r="2544" spans="1:2" x14ac:dyDescent="0.45">
      <c r="A2544" s="32">
        <v>45671</v>
      </c>
      <c r="B2544" s="26">
        <v>6.2625000000000002</v>
      </c>
    </row>
    <row r="2545" spans="1:2" x14ac:dyDescent="0.45">
      <c r="A2545" s="32">
        <v>45672</v>
      </c>
      <c r="B2545" s="26">
        <v>5.958333333333333</v>
      </c>
    </row>
    <row r="2546" spans="1:2" x14ac:dyDescent="0.45">
      <c r="A2546" s="32">
        <v>45673</v>
      </c>
      <c r="B2546" s="26">
        <v>5.6166666666666663</v>
      </c>
    </row>
    <row r="2547" spans="1:2" x14ac:dyDescent="0.45">
      <c r="A2547" s="32">
        <f t="shared" ref="A2547:A2578" si="0">A2546+1</f>
        <v>45674</v>
      </c>
      <c r="B2547" s="26">
        <v>5.1249999999999991</v>
      </c>
    </row>
    <row r="2548" spans="1:2" x14ac:dyDescent="0.45">
      <c r="A2548" s="32">
        <f t="shared" si="0"/>
        <v>45675</v>
      </c>
      <c r="B2548" s="26">
        <v>3.1041666666666674</v>
      </c>
    </row>
    <row r="2549" spans="1:2" x14ac:dyDescent="0.45">
      <c r="A2549" s="32">
        <f t="shared" si="0"/>
        <v>45676</v>
      </c>
      <c r="B2549" s="26">
        <v>2.7791666666666668</v>
      </c>
    </row>
    <row r="2550" spans="1:2" x14ac:dyDescent="0.45">
      <c r="A2550" s="32">
        <f t="shared" si="0"/>
        <v>45677</v>
      </c>
      <c r="B2550" s="26">
        <v>3.4499999999999988</v>
      </c>
    </row>
    <row r="2551" spans="1:2" x14ac:dyDescent="0.45">
      <c r="A2551" s="32">
        <f t="shared" si="0"/>
        <v>45678</v>
      </c>
      <c r="B2551" s="26">
        <v>3.4458333333333333</v>
      </c>
    </row>
    <row r="2552" spans="1:2" x14ac:dyDescent="0.45">
      <c r="A2552" s="32">
        <f t="shared" si="0"/>
        <v>45679</v>
      </c>
      <c r="B2552" s="26">
        <v>3.0500000000000003</v>
      </c>
    </row>
    <row r="2553" spans="1:2" x14ac:dyDescent="0.45">
      <c r="A2553" s="32">
        <f t="shared" si="0"/>
        <v>45680</v>
      </c>
      <c r="B2553" s="26">
        <v>4.4375</v>
      </c>
    </row>
    <row r="2554" spans="1:2" x14ac:dyDescent="0.45">
      <c r="A2554" s="32">
        <f t="shared" si="0"/>
        <v>45681</v>
      </c>
      <c r="B2554" s="26">
        <v>7.4708333333333341</v>
      </c>
    </row>
    <row r="2555" spans="1:2" x14ac:dyDescent="0.45">
      <c r="A2555" s="32">
        <f t="shared" si="0"/>
        <v>45682</v>
      </c>
      <c r="B2555" s="26">
        <v>3.0666666666666664</v>
      </c>
    </row>
    <row r="2556" spans="1:2" x14ac:dyDescent="0.45">
      <c r="A2556" s="32">
        <f t="shared" si="0"/>
        <v>45683</v>
      </c>
      <c r="B2556" s="26">
        <v>5.6583333333333323</v>
      </c>
    </row>
    <row r="2557" spans="1:2" x14ac:dyDescent="0.45">
      <c r="A2557" s="32">
        <f t="shared" si="0"/>
        <v>45684</v>
      </c>
      <c r="B2557" s="26">
        <v>6.7124999999999986</v>
      </c>
    </row>
    <row r="2558" spans="1:2" x14ac:dyDescent="0.45">
      <c r="A2558" s="32">
        <f t="shared" si="0"/>
        <v>45685</v>
      </c>
      <c r="B2558" s="26">
        <v>7.2166666666666677</v>
      </c>
    </row>
    <row r="2559" spans="1:2" x14ac:dyDescent="0.45">
      <c r="A2559" s="32">
        <f t="shared" si="0"/>
        <v>45686</v>
      </c>
      <c r="B2559" s="26">
        <v>4.6874999999999991</v>
      </c>
    </row>
    <row r="2560" spans="1:2" x14ac:dyDescent="0.45">
      <c r="A2560" s="32">
        <f t="shared" si="0"/>
        <v>45687</v>
      </c>
      <c r="B2560" s="26">
        <v>3.1958333333333329</v>
      </c>
    </row>
    <row r="2561" spans="1:2" x14ac:dyDescent="0.45">
      <c r="A2561" s="32">
        <f t="shared" si="0"/>
        <v>45688</v>
      </c>
      <c r="B2561" s="26">
        <v>4.3291666666666666</v>
      </c>
    </row>
    <row r="2562" spans="1:2" x14ac:dyDescent="0.45">
      <c r="A2562" s="32">
        <f t="shared" si="0"/>
        <v>45689</v>
      </c>
      <c r="B2562" s="26">
        <v>6.3</v>
      </c>
    </row>
    <row r="2563" spans="1:2" x14ac:dyDescent="0.45">
      <c r="A2563" s="32">
        <f t="shared" si="0"/>
        <v>45690</v>
      </c>
      <c r="B2563" s="26">
        <v>6.7958333333333334</v>
      </c>
    </row>
    <row r="2564" spans="1:2" x14ac:dyDescent="0.45">
      <c r="A2564" s="32">
        <f t="shared" si="0"/>
        <v>45691</v>
      </c>
      <c r="B2564" s="26">
        <v>6.1333333333333337</v>
      </c>
    </row>
    <row r="2565" spans="1:2" x14ac:dyDescent="0.45">
      <c r="A2565" s="32">
        <f t="shared" si="0"/>
        <v>45692</v>
      </c>
      <c r="B2565" s="26">
        <v>5.6166666666666671</v>
      </c>
    </row>
    <row r="2566" spans="1:2" x14ac:dyDescent="0.45">
      <c r="A2566" s="32">
        <f t="shared" si="0"/>
        <v>45693</v>
      </c>
      <c r="B2566" s="26">
        <v>4.9916666666666663</v>
      </c>
    </row>
    <row r="2567" spans="1:2" x14ac:dyDescent="0.45">
      <c r="A2567" s="32">
        <f t="shared" si="0"/>
        <v>45694</v>
      </c>
      <c r="B2567" s="26">
        <v>3.9958333333333322</v>
      </c>
    </row>
    <row r="2568" spans="1:2" x14ac:dyDescent="0.45">
      <c r="A2568" s="32">
        <f t="shared" si="0"/>
        <v>45695</v>
      </c>
      <c r="B2568" s="26">
        <v>2.1749999999999994</v>
      </c>
    </row>
    <row r="2569" spans="1:2" x14ac:dyDescent="0.45">
      <c r="A2569" s="32">
        <f t="shared" si="0"/>
        <v>45696</v>
      </c>
      <c r="B2569" s="26">
        <v>2.5291666666666672</v>
      </c>
    </row>
    <row r="2570" spans="1:2" x14ac:dyDescent="0.45">
      <c r="A2570" s="32">
        <f t="shared" si="0"/>
        <v>45697</v>
      </c>
      <c r="B2570" s="26">
        <v>4.0458333333333334</v>
      </c>
    </row>
    <row r="2571" spans="1:2" x14ac:dyDescent="0.45">
      <c r="A2571" s="32">
        <f t="shared" si="0"/>
        <v>45698</v>
      </c>
      <c r="B2571" s="26">
        <v>2.8166666666666664</v>
      </c>
    </row>
    <row r="2572" spans="1:2" x14ac:dyDescent="0.45">
      <c r="A2572" s="32">
        <f t="shared" si="0"/>
        <v>45699</v>
      </c>
      <c r="B2572" s="26">
        <v>1.8291666666666666</v>
      </c>
    </row>
    <row r="2573" spans="1:2" x14ac:dyDescent="0.45">
      <c r="A2573" s="32">
        <f t="shared" si="0"/>
        <v>45700</v>
      </c>
      <c r="B2573" s="26">
        <v>1.4083333333333332</v>
      </c>
    </row>
    <row r="2574" spans="1:2" x14ac:dyDescent="0.45">
      <c r="A2574" s="32">
        <f t="shared" si="0"/>
        <v>45701</v>
      </c>
      <c r="B2574" s="26">
        <v>2.2416666666666663</v>
      </c>
    </row>
    <row r="2575" spans="1:2" x14ac:dyDescent="0.45">
      <c r="A2575" s="32">
        <f t="shared" si="0"/>
        <v>45702</v>
      </c>
      <c r="B2575" s="26">
        <v>2.7791666666666663</v>
      </c>
    </row>
    <row r="2576" spans="1:2" x14ac:dyDescent="0.45">
      <c r="A2576" s="32">
        <f t="shared" si="0"/>
        <v>45703</v>
      </c>
      <c r="B2576" s="26">
        <v>3.7708333333333326</v>
      </c>
    </row>
    <row r="2577" spans="1:2" x14ac:dyDescent="0.45">
      <c r="A2577" s="32">
        <f t="shared" si="0"/>
        <v>45704</v>
      </c>
      <c r="B2577" s="26">
        <v>3.4750000000000001</v>
      </c>
    </row>
    <row r="2578" spans="1:2" x14ac:dyDescent="0.45">
      <c r="A2578" s="32">
        <f t="shared" si="0"/>
        <v>45705</v>
      </c>
      <c r="B2578" s="26">
        <v>2.4062500000000004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9FE2A-56E9-4448-8B8F-DEF516F5EF2E}">
  <sheetPr codeName="Sheet19"/>
  <dimension ref="A1:E323"/>
  <sheetViews>
    <sheetView zoomScale="88" zoomScaleNormal="175" workbookViewId="0">
      <selection activeCell="E12" sqref="E12"/>
    </sheetView>
  </sheetViews>
  <sheetFormatPr defaultRowHeight="14.25" x14ac:dyDescent="0.45"/>
  <cols>
    <col min="1" max="1" width="23.53125" bestFit="1" customWidth="1"/>
    <col min="2" max="2" width="8.86328125" bestFit="1" customWidth="1"/>
    <col min="3" max="4" width="8.86328125" customWidth="1"/>
    <col min="5" max="5" width="8.86328125" bestFit="1" customWidth="1"/>
  </cols>
  <sheetData>
    <row r="1" spans="1:5" x14ac:dyDescent="0.45">
      <c r="A1" t="s">
        <v>10341</v>
      </c>
      <c r="B1">
        <v>15.5</v>
      </c>
      <c r="C1" s="26">
        <f>AVERAGEIF(C3:C306,"&lt;&gt;#N/A")</f>
        <v>20.414986338797814</v>
      </c>
      <c r="D1" s="26">
        <f>AVERAGEIF(D3:D306,"&lt;&gt;#N/A")</f>
        <v>3.5051048780487815</v>
      </c>
      <c r="E1" s="53">
        <f>SUM(E3:E275)</f>
        <v>3844.7140000000013</v>
      </c>
    </row>
    <row r="2" spans="1:5" x14ac:dyDescent="0.45">
      <c r="A2" t="s">
        <v>398</v>
      </c>
      <c r="B2" t="s">
        <v>10342</v>
      </c>
      <c r="C2" t="s">
        <v>10343</v>
      </c>
      <c r="D2" t="s">
        <v>10344</v>
      </c>
      <c r="E2" t="s">
        <v>103</v>
      </c>
    </row>
    <row r="3" spans="1:5" x14ac:dyDescent="0.45">
      <c r="A3" s="32">
        <f>OctopusRawData!E3+1</f>
        <v>45429</v>
      </c>
      <c r="B3" s="26">
        <f>VLOOKUP(A3,Temperatures!$A$1:$B$3000,2,FALSE)</f>
        <v>14.616666666666667</v>
      </c>
      <c r="C3" s="26">
        <f t="shared" ref="C3:C66" si="0">IF(AND(E3&gt;0,B3&lt;=ManualBalancePointTemperature),E3,NA())</f>
        <v>3.3599999999999998E-2</v>
      </c>
      <c r="D3" s="26">
        <f t="shared" ref="D3:D66" si="1">IF(B3&gt;BalancePointTemperature,E3,NA())</f>
        <v>3.3599999999999998E-2</v>
      </c>
      <c r="E3" s="53">
        <f>SUMIF(OctopusRawData!$E$3:$E$13907,"="&amp;Daily!A3,OctopusRawData!$A$3:$A$13907)</f>
        <v>3.3599999999999998E-2</v>
      </c>
    </row>
    <row r="4" spans="1:5" x14ac:dyDescent="0.45">
      <c r="A4" s="32">
        <f>A3+1</f>
        <v>45430</v>
      </c>
      <c r="B4" s="26">
        <f>VLOOKUP(A4,Temperatures!$A$1:$B$3000,2,FALSE)</f>
        <v>14.779166666666667</v>
      </c>
      <c r="C4" s="26">
        <f t="shared" si="0"/>
        <v>3.3437999999999999</v>
      </c>
      <c r="D4" s="26">
        <f t="shared" si="1"/>
        <v>3.3437999999999999</v>
      </c>
      <c r="E4" s="53">
        <f>SUMIF(OctopusRawData!$E$3:$E$13907,"="&amp;Daily!A4,OctopusRawData!$A$3:$A$13907)</f>
        <v>3.3437999999999999</v>
      </c>
    </row>
    <row r="5" spans="1:5" x14ac:dyDescent="0.45">
      <c r="A5" s="32">
        <f t="shared" ref="A5:A68" si="2">A4+1</f>
        <v>45431</v>
      </c>
      <c r="B5" s="26">
        <f>VLOOKUP(A5,Temperatures!$A$1:$B$3000,2,FALSE)</f>
        <v>15.554166666666669</v>
      </c>
      <c r="C5" s="26" t="e">
        <f t="shared" si="0"/>
        <v>#N/A</v>
      </c>
      <c r="D5" s="26">
        <f t="shared" si="1"/>
        <v>6.1488000000000005</v>
      </c>
      <c r="E5" s="53">
        <f>SUMIF(OctopusRawData!$E$3:$E$13907,"="&amp;Daily!A5,OctopusRawData!$A$3:$A$13907)</f>
        <v>6.1488000000000005</v>
      </c>
    </row>
    <row r="6" spans="1:5" x14ac:dyDescent="0.45">
      <c r="A6" s="32">
        <f t="shared" si="2"/>
        <v>45432</v>
      </c>
      <c r="B6" s="26">
        <f>VLOOKUP(A6,Temperatures!$A$1:$B$3000,2,FALSE)</f>
        <v>14.554166666666665</v>
      </c>
      <c r="C6" s="26">
        <f t="shared" si="0"/>
        <v>3.5120999999999998</v>
      </c>
      <c r="D6" s="26">
        <f t="shared" si="1"/>
        <v>3.5120999999999998</v>
      </c>
      <c r="E6" s="53">
        <f>SUMIF(OctopusRawData!$E$3:$E$13907,"="&amp;Daily!A6,OctopusRawData!$A$3:$A$13907)</f>
        <v>3.5120999999999998</v>
      </c>
    </row>
    <row r="7" spans="1:5" x14ac:dyDescent="0.45">
      <c r="A7" s="32">
        <f t="shared" si="2"/>
        <v>45433</v>
      </c>
      <c r="B7" s="26">
        <f>VLOOKUP(A7,Temperatures!$A$1:$B$3000,2,FALSE)</f>
        <v>13.929166666666669</v>
      </c>
      <c r="C7" s="26">
        <f t="shared" si="0"/>
        <v>6.7098999999999993</v>
      </c>
      <c r="D7" s="26">
        <f t="shared" si="1"/>
        <v>6.7098999999999993</v>
      </c>
      <c r="E7" s="53">
        <f>SUMIF(OctopusRawData!$E$3:$E$13907,"="&amp;Daily!A7,OctopusRawData!$A$3:$A$13907)</f>
        <v>6.7098999999999993</v>
      </c>
    </row>
    <row r="8" spans="1:5" x14ac:dyDescent="0.45">
      <c r="A8" s="32">
        <f t="shared" si="2"/>
        <v>45434</v>
      </c>
      <c r="B8" s="26">
        <f>VLOOKUP(A8,Temperatures!$A$1:$B$3000,2,FALSE)</f>
        <v>13.954166666666664</v>
      </c>
      <c r="C8" s="26">
        <f t="shared" si="0"/>
        <v>5.688600000000001</v>
      </c>
      <c r="D8" s="26">
        <f t="shared" si="1"/>
        <v>5.688600000000001</v>
      </c>
      <c r="E8" s="53">
        <f>SUMIF(OctopusRawData!$E$3:$E$13907,"="&amp;Daily!A8,OctopusRawData!$A$3:$A$13907)</f>
        <v>5.688600000000001</v>
      </c>
    </row>
    <row r="9" spans="1:5" x14ac:dyDescent="0.45">
      <c r="A9" s="32">
        <f t="shared" si="2"/>
        <v>45435</v>
      </c>
      <c r="B9" s="26">
        <f>VLOOKUP(A9,Temperatures!$A$1:$B$3000,2,FALSE)</f>
        <v>12.820833333333333</v>
      </c>
      <c r="C9" s="26">
        <f t="shared" si="0"/>
        <v>8.5724999999999998</v>
      </c>
      <c r="D9" s="26" t="e">
        <f t="shared" si="1"/>
        <v>#N/A</v>
      </c>
      <c r="E9" s="53">
        <f>SUMIF(OctopusRawData!$E$3:$E$13907,"="&amp;Daily!A9,OctopusRawData!$A$3:$A$13907)</f>
        <v>8.5724999999999998</v>
      </c>
    </row>
    <row r="10" spans="1:5" x14ac:dyDescent="0.45">
      <c r="A10" s="32">
        <f t="shared" si="2"/>
        <v>45436</v>
      </c>
      <c r="B10" s="26">
        <f>VLOOKUP(A10,Temperatures!$A$1:$B$3000,2,FALSE)</f>
        <v>12.091666666666667</v>
      </c>
      <c r="C10" s="26">
        <f t="shared" si="0"/>
        <v>0.54970000000000008</v>
      </c>
      <c r="D10" s="26" t="e">
        <f t="shared" si="1"/>
        <v>#N/A</v>
      </c>
      <c r="E10" s="53">
        <f>SUMIF(OctopusRawData!$E$3:$E$13907,"="&amp;Daily!A10,OctopusRawData!$A$3:$A$13907)</f>
        <v>0.54970000000000008</v>
      </c>
    </row>
    <row r="11" spans="1:5" x14ac:dyDescent="0.45">
      <c r="A11" s="32">
        <f t="shared" si="2"/>
        <v>45437</v>
      </c>
      <c r="B11" s="26">
        <f>VLOOKUP(A11,Temperatures!$A$1:$B$3000,2,FALSE)</f>
        <v>12.93333333333333</v>
      </c>
      <c r="C11" s="26">
        <f t="shared" si="0"/>
        <v>6.4630999999999998</v>
      </c>
      <c r="D11" s="26" t="e">
        <f t="shared" si="1"/>
        <v>#N/A</v>
      </c>
      <c r="E11" s="53">
        <f>SUMIF(OctopusRawData!$E$3:$E$13907,"="&amp;Daily!A11,OctopusRawData!$A$3:$A$13907)</f>
        <v>6.4630999999999998</v>
      </c>
    </row>
    <row r="12" spans="1:5" x14ac:dyDescent="0.45">
      <c r="A12" s="32">
        <f t="shared" si="2"/>
        <v>45438</v>
      </c>
      <c r="B12" s="26">
        <f>VLOOKUP(A12,Temperatures!$A$1:$B$3000,2,FALSE)</f>
        <v>13.270833333333334</v>
      </c>
      <c r="C12" s="26">
        <f t="shared" si="0"/>
        <v>10.827900000000001</v>
      </c>
      <c r="D12" s="26">
        <f t="shared" si="1"/>
        <v>10.827900000000001</v>
      </c>
      <c r="E12" s="53">
        <f>SUMIF(OctopusRawData!$E$3:$E$13907,"="&amp;Daily!A12,OctopusRawData!$A$3:$A$13907)</f>
        <v>10.827900000000001</v>
      </c>
    </row>
    <row r="13" spans="1:5" x14ac:dyDescent="0.45">
      <c r="A13" s="32">
        <f t="shared" si="2"/>
        <v>45439</v>
      </c>
      <c r="B13" s="26">
        <f>VLOOKUP(A13,Temperatures!$A$1:$B$3000,2,FALSE)</f>
        <v>12.233333333333333</v>
      </c>
      <c r="C13" s="26">
        <f t="shared" si="0"/>
        <v>1.2903</v>
      </c>
      <c r="D13" s="26" t="e">
        <f t="shared" si="1"/>
        <v>#N/A</v>
      </c>
      <c r="E13" s="53">
        <f>SUMIF(OctopusRawData!$E$3:$E$13907,"="&amp;Daily!A13,OctopusRawData!$A$3:$A$13907)</f>
        <v>1.2903</v>
      </c>
    </row>
    <row r="14" spans="1:5" x14ac:dyDescent="0.45">
      <c r="A14" s="32">
        <f t="shared" si="2"/>
        <v>45440</v>
      </c>
      <c r="B14" s="26">
        <f>VLOOKUP(A14,Temperatures!$A$1:$B$3000,2,FALSE)</f>
        <v>13.729166666666666</v>
      </c>
      <c r="C14" s="26">
        <f t="shared" si="0"/>
        <v>2.8835999999999995</v>
      </c>
      <c r="D14" s="26">
        <f t="shared" si="1"/>
        <v>2.8835999999999995</v>
      </c>
      <c r="E14" s="53">
        <f>SUMIF(OctopusRawData!$E$3:$E$13907,"="&amp;Daily!A14,OctopusRawData!$A$3:$A$13907)</f>
        <v>2.8835999999999995</v>
      </c>
    </row>
    <row r="15" spans="1:5" x14ac:dyDescent="0.45">
      <c r="A15" s="32">
        <f t="shared" si="2"/>
        <v>45441</v>
      </c>
      <c r="B15" s="26">
        <f>VLOOKUP(A15,Temperatures!$A$1:$B$3000,2,FALSE)</f>
        <v>14.466666666666667</v>
      </c>
      <c r="C15" s="26">
        <f t="shared" si="0"/>
        <v>6.0368000000000004</v>
      </c>
      <c r="D15" s="26">
        <f t="shared" si="1"/>
        <v>6.0368000000000004</v>
      </c>
      <c r="E15" s="53">
        <f>SUMIF(OctopusRawData!$E$3:$E$13907,"="&amp;Daily!A15,OctopusRawData!$A$3:$A$13907)</f>
        <v>6.0368000000000004</v>
      </c>
    </row>
    <row r="16" spans="1:5" x14ac:dyDescent="0.45">
      <c r="A16" s="32">
        <f t="shared" si="2"/>
        <v>45442</v>
      </c>
      <c r="B16" s="26">
        <f>VLOOKUP(A16,Temperatures!$A$1:$B$3000,2,FALSE)</f>
        <v>13.974999999999996</v>
      </c>
      <c r="C16" s="26">
        <f t="shared" si="0"/>
        <v>2.1880000000000002</v>
      </c>
      <c r="D16" s="26">
        <f t="shared" si="1"/>
        <v>2.1880000000000002</v>
      </c>
      <c r="E16" s="53">
        <f>SUMIF(OctopusRawData!$E$3:$E$13907,"="&amp;Daily!A16,OctopusRawData!$A$3:$A$13907)</f>
        <v>2.1880000000000002</v>
      </c>
    </row>
    <row r="17" spans="1:5" x14ac:dyDescent="0.45">
      <c r="A17" s="32">
        <f t="shared" si="2"/>
        <v>45443</v>
      </c>
      <c r="B17" s="26">
        <f>VLOOKUP(A17,Temperatures!$A$1:$B$3000,2,FALSE)</f>
        <v>14.1875</v>
      </c>
      <c r="C17" s="26">
        <f t="shared" si="0"/>
        <v>3.2315</v>
      </c>
      <c r="D17" s="26">
        <f t="shared" si="1"/>
        <v>3.2315</v>
      </c>
      <c r="E17" s="53">
        <f>SUMIF(OctopusRawData!$E$3:$E$13907,"="&amp;Daily!A17,OctopusRawData!$A$3:$A$13907)</f>
        <v>3.2315</v>
      </c>
    </row>
    <row r="18" spans="1:5" x14ac:dyDescent="0.45">
      <c r="A18" s="32">
        <f t="shared" si="2"/>
        <v>45444</v>
      </c>
      <c r="B18" s="26">
        <f>VLOOKUP(A18,Temperatures!$A$1:$B$3000,2,FALSE)</f>
        <v>13.987500000000002</v>
      </c>
      <c r="C18" s="26" t="e">
        <f t="shared" si="0"/>
        <v>#N/A</v>
      </c>
      <c r="D18" s="26">
        <f t="shared" si="1"/>
        <v>0</v>
      </c>
      <c r="E18" s="53">
        <f>SUMIF(OctopusRawData!$E$3:$E$13907,"="&amp;Daily!A18,OctopusRawData!$A$3:$A$13907)</f>
        <v>0</v>
      </c>
    </row>
    <row r="19" spans="1:5" x14ac:dyDescent="0.45">
      <c r="A19" s="32">
        <f t="shared" si="2"/>
        <v>45445</v>
      </c>
      <c r="B19" s="26">
        <f>VLOOKUP(A19,Temperatures!$A$1:$B$3000,2,FALSE)</f>
        <v>15.858333333333333</v>
      </c>
      <c r="C19" s="26" t="e">
        <f t="shared" si="0"/>
        <v>#N/A</v>
      </c>
      <c r="D19" s="26">
        <f t="shared" si="1"/>
        <v>0</v>
      </c>
      <c r="E19" s="53">
        <f>SUMIF(OctopusRawData!$E$3:$E$13907,"="&amp;Daily!A19,OctopusRawData!$A$3:$A$13907)</f>
        <v>0</v>
      </c>
    </row>
    <row r="20" spans="1:5" x14ac:dyDescent="0.45">
      <c r="A20" s="32">
        <f t="shared" si="2"/>
        <v>45446</v>
      </c>
      <c r="B20" s="26">
        <f>VLOOKUP(A20,Temperatures!$A$1:$B$3000,2,FALSE)</f>
        <v>16.166666666666661</v>
      </c>
      <c r="C20" s="26" t="e">
        <f t="shared" si="0"/>
        <v>#N/A</v>
      </c>
      <c r="D20" s="26">
        <f t="shared" si="1"/>
        <v>0.41509999999999997</v>
      </c>
      <c r="E20" s="53">
        <f>SUMIF(OctopusRawData!$E$3:$E$13907,"="&amp;Daily!A20,OctopusRawData!$A$3:$A$13907)</f>
        <v>0.41509999999999997</v>
      </c>
    </row>
    <row r="21" spans="1:5" x14ac:dyDescent="0.45">
      <c r="A21" s="32">
        <f t="shared" si="2"/>
        <v>45447</v>
      </c>
      <c r="B21" s="26">
        <f>VLOOKUP(A21,Temperatures!$A$1:$B$3000,2,FALSE)</f>
        <v>13.833333333333336</v>
      </c>
      <c r="C21" s="26">
        <f t="shared" si="0"/>
        <v>1.2455000000000001</v>
      </c>
      <c r="D21" s="26">
        <f t="shared" si="1"/>
        <v>1.2455000000000001</v>
      </c>
      <c r="E21" s="53">
        <f>SUMIF(OctopusRawData!$E$3:$E$13907,"="&amp;Daily!A21,OctopusRawData!$A$3:$A$13907)</f>
        <v>1.2455000000000001</v>
      </c>
    </row>
    <row r="22" spans="1:5" x14ac:dyDescent="0.45">
      <c r="A22" s="32">
        <f t="shared" si="2"/>
        <v>45448</v>
      </c>
      <c r="B22" s="26">
        <f>VLOOKUP(A22,Temperatures!$A$1:$B$3000,2,FALSE)</f>
        <v>11.633333333333333</v>
      </c>
      <c r="C22" s="26">
        <f t="shared" si="0"/>
        <v>0.33659999999999995</v>
      </c>
      <c r="D22" s="26" t="e">
        <f t="shared" si="1"/>
        <v>#N/A</v>
      </c>
      <c r="E22" s="53">
        <f>SUMIF(OctopusRawData!$E$3:$E$13907,"="&amp;Daily!A22,OctopusRawData!$A$3:$A$13907)</f>
        <v>0.33659999999999995</v>
      </c>
    </row>
    <row r="23" spans="1:5" x14ac:dyDescent="0.45">
      <c r="A23" s="32">
        <f t="shared" si="2"/>
        <v>45449</v>
      </c>
      <c r="B23" s="26">
        <f>VLOOKUP(A23,Temperatures!$A$1:$B$3000,2,FALSE)</f>
        <v>12.300000000000002</v>
      </c>
      <c r="C23" s="26">
        <f t="shared" si="0"/>
        <v>3.9721000000000002</v>
      </c>
      <c r="D23" s="26" t="e">
        <f t="shared" si="1"/>
        <v>#N/A</v>
      </c>
      <c r="E23" s="53">
        <f>SUMIF(OctopusRawData!$E$3:$E$13907,"="&amp;Daily!A23,OctopusRawData!$A$3:$A$13907)</f>
        <v>3.9721000000000002</v>
      </c>
    </row>
    <row r="24" spans="1:5" x14ac:dyDescent="0.45">
      <c r="A24" s="32">
        <f t="shared" si="2"/>
        <v>45450</v>
      </c>
      <c r="B24" s="26">
        <f>VLOOKUP(A24,Temperatures!$A$1:$B$3000,2,FALSE)</f>
        <v>12.533333333333337</v>
      </c>
      <c r="C24" s="26">
        <f t="shared" si="0"/>
        <v>2.4573999999999998</v>
      </c>
      <c r="D24" s="26" t="e">
        <f t="shared" si="1"/>
        <v>#N/A</v>
      </c>
      <c r="E24" s="53">
        <f>SUMIF(OctopusRawData!$E$3:$E$13907,"="&amp;Daily!A24,OctopusRawData!$A$3:$A$13907)</f>
        <v>2.4573999999999998</v>
      </c>
    </row>
    <row r="25" spans="1:5" x14ac:dyDescent="0.45">
      <c r="A25" s="32">
        <f t="shared" si="2"/>
        <v>45451</v>
      </c>
      <c r="B25" s="26">
        <f>VLOOKUP(A25,Temperatures!$A$1:$B$3000,2,FALSE)</f>
        <v>13.729166666666666</v>
      </c>
      <c r="C25" s="26">
        <f t="shared" si="0"/>
        <v>1.0997000000000001</v>
      </c>
      <c r="D25" s="26">
        <f t="shared" si="1"/>
        <v>1.0997000000000001</v>
      </c>
      <c r="E25" s="53">
        <f>SUMIF(OctopusRawData!$E$3:$E$13907,"="&amp;Daily!A25,OctopusRawData!$A$3:$A$13907)</f>
        <v>1.0997000000000001</v>
      </c>
    </row>
    <row r="26" spans="1:5" x14ac:dyDescent="0.45">
      <c r="A26" s="32">
        <f t="shared" si="2"/>
        <v>45452</v>
      </c>
      <c r="B26" s="26">
        <f>VLOOKUP(A26,Temperatures!$A$1:$B$3000,2,FALSE)</f>
        <v>12.491666666666665</v>
      </c>
      <c r="C26" s="26">
        <f t="shared" si="0"/>
        <v>0.17960000000000001</v>
      </c>
      <c r="D26" s="26" t="e">
        <f t="shared" si="1"/>
        <v>#N/A</v>
      </c>
      <c r="E26" s="53">
        <f>SUMIF(OctopusRawData!$E$3:$E$13907,"="&amp;Daily!A26,OctopusRawData!$A$3:$A$13907)</f>
        <v>0.17960000000000001</v>
      </c>
    </row>
    <row r="27" spans="1:5" x14ac:dyDescent="0.45">
      <c r="A27" s="32">
        <f t="shared" si="2"/>
        <v>45453</v>
      </c>
      <c r="B27" s="26">
        <f>VLOOKUP(A27,Temperatures!$A$1:$B$3000,2,FALSE)</f>
        <v>13.108333333333329</v>
      </c>
      <c r="C27" s="26">
        <f t="shared" si="0"/>
        <v>13.644500000000001</v>
      </c>
      <c r="D27" s="26">
        <f t="shared" si="1"/>
        <v>13.644500000000001</v>
      </c>
      <c r="E27" s="53">
        <f>SUMIF(OctopusRawData!$E$3:$E$13907,"="&amp;Daily!A27,OctopusRawData!$A$3:$A$13907)</f>
        <v>13.644500000000001</v>
      </c>
    </row>
    <row r="28" spans="1:5" x14ac:dyDescent="0.45">
      <c r="A28" s="32">
        <f t="shared" si="2"/>
        <v>45454</v>
      </c>
      <c r="B28" s="26">
        <f>VLOOKUP(A28,Temperatures!$A$1:$B$3000,2,FALSE)</f>
        <v>11.783333333333333</v>
      </c>
      <c r="C28" s="26">
        <f t="shared" si="0"/>
        <v>2.4574000000000003</v>
      </c>
      <c r="D28" s="26" t="e">
        <f t="shared" si="1"/>
        <v>#N/A</v>
      </c>
      <c r="E28" s="53">
        <f>SUMIF(OctopusRawData!$E$3:$E$13907,"="&amp;Daily!A28,OctopusRawData!$A$3:$A$13907)</f>
        <v>2.4574000000000003</v>
      </c>
    </row>
    <row r="29" spans="1:5" x14ac:dyDescent="0.45">
      <c r="A29" s="32">
        <f t="shared" si="2"/>
        <v>45455</v>
      </c>
      <c r="B29" s="26">
        <f>VLOOKUP(A29,Temperatures!$A$1:$B$3000,2,FALSE)</f>
        <v>11.9</v>
      </c>
      <c r="C29" s="26">
        <f t="shared" si="0"/>
        <v>0.11220000000000001</v>
      </c>
      <c r="D29" s="26" t="e">
        <f t="shared" si="1"/>
        <v>#N/A</v>
      </c>
      <c r="E29" s="53">
        <f>SUMIF(OctopusRawData!$E$3:$E$13907,"="&amp;Daily!A29,OctopusRawData!$A$3:$A$13907)</f>
        <v>0.11220000000000001</v>
      </c>
    </row>
    <row r="30" spans="1:5" x14ac:dyDescent="0.45">
      <c r="A30" s="32">
        <f t="shared" si="2"/>
        <v>45456</v>
      </c>
      <c r="B30" s="26">
        <f>VLOOKUP(A30,Temperatures!$A$1:$B$3000,2,FALSE)</f>
        <v>11.362499999999999</v>
      </c>
      <c r="C30" s="26" t="e">
        <f t="shared" si="0"/>
        <v>#N/A</v>
      </c>
      <c r="D30" s="26" t="e">
        <f t="shared" si="1"/>
        <v>#N/A</v>
      </c>
      <c r="E30" s="53">
        <f>SUMIF(OctopusRawData!$E$3:$E$13907,"="&amp;Daily!A30,OctopusRawData!$A$3:$A$13907)</f>
        <v>0</v>
      </c>
    </row>
    <row r="31" spans="1:5" x14ac:dyDescent="0.45">
      <c r="A31" s="32">
        <f t="shared" si="2"/>
        <v>45457</v>
      </c>
      <c r="B31" s="26">
        <f>VLOOKUP(A31,Temperatures!$A$1:$B$3000,2,FALSE)</f>
        <v>12.983333333333333</v>
      </c>
      <c r="C31" s="26" t="e">
        <f t="shared" si="0"/>
        <v>#N/A</v>
      </c>
      <c r="D31" s="26" t="e">
        <f t="shared" si="1"/>
        <v>#N/A</v>
      </c>
      <c r="E31" s="53">
        <f>SUMIF(OctopusRawData!$E$3:$E$13907,"="&amp;Daily!A31,OctopusRawData!$A$3:$A$13907)</f>
        <v>0</v>
      </c>
    </row>
    <row r="32" spans="1:5" x14ac:dyDescent="0.45">
      <c r="A32" s="32">
        <f t="shared" si="2"/>
        <v>45458</v>
      </c>
      <c r="B32" s="26">
        <f>VLOOKUP(A32,Temperatures!$A$1:$B$3000,2,FALSE)</f>
        <v>12.450000000000001</v>
      </c>
      <c r="C32" s="26" t="e">
        <f t="shared" si="0"/>
        <v>#N/A</v>
      </c>
      <c r="D32" s="26" t="e">
        <f t="shared" si="1"/>
        <v>#N/A</v>
      </c>
      <c r="E32" s="53">
        <f>SUMIF(OctopusRawData!$E$3:$E$13907,"="&amp;Daily!A32,OctopusRawData!$A$3:$A$13907)</f>
        <v>0</v>
      </c>
    </row>
    <row r="33" spans="1:5" x14ac:dyDescent="0.45">
      <c r="A33" s="32">
        <f t="shared" si="2"/>
        <v>45459</v>
      </c>
      <c r="B33" s="26">
        <f>VLOOKUP(A33,Temperatures!$A$1:$B$3000,2,FALSE)</f>
        <v>14.350000000000001</v>
      </c>
      <c r="C33" s="26" t="e">
        <f t="shared" si="0"/>
        <v>#N/A</v>
      </c>
      <c r="D33" s="26">
        <f t="shared" si="1"/>
        <v>0</v>
      </c>
      <c r="E33" s="53">
        <f>SUMIF(OctopusRawData!$E$3:$E$13907,"="&amp;Daily!A33,OctopusRawData!$A$3:$A$13907)</f>
        <v>0</v>
      </c>
    </row>
    <row r="34" spans="1:5" x14ac:dyDescent="0.45">
      <c r="A34" s="32">
        <f t="shared" si="2"/>
        <v>45460</v>
      </c>
      <c r="B34" s="26">
        <f>VLOOKUP(A34,Temperatures!$A$1:$B$3000,2,FALSE)</f>
        <v>14.758333333333335</v>
      </c>
      <c r="C34" s="26" t="e">
        <f t="shared" si="0"/>
        <v>#N/A</v>
      </c>
      <c r="D34" s="26">
        <f t="shared" si="1"/>
        <v>0</v>
      </c>
      <c r="E34" s="53">
        <f>SUMIF(OctopusRawData!$E$3:$E$13907,"="&amp;Daily!A34,OctopusRawData!$A$3:$A$13907)</f>
        <v>0</v>
      </c>
    </row>
    <row r="35" spans="1:5" x14ac:dyDescent="0.45">
      <c r="A35" s="32">
        <f t="shared" si="2"/>
        <v>45461</v>
      </c>
      <c r="B35" s="26">
        <f>VLOOKUP(A35,Temperatures!$A$1:$B$3000,2,FALSE)</f>
        <v>14.533333333333337</v>
      </c>
      <c r="C35" s="26" t="e">
        <f t="shared" si="0"/>
        <v>#N/A</v>
      </c>
      <c r="D35" s="26">
        <f t="shared" si="1"/>
        <v>0</v>
      </c>
      <c r="E35" s="53">
        <f>SUMIF(OctopusRawData!$E$3:$E$13907,"="&amp;Daily!A35,OctopusRawData!$A$3:$A$13907)</f>
        <v>0</v>
      </c>
    </row>
    <row r="36" spans="1:5" x14ac:dyDescent="0.45">
      <c r="A36" s="32">
        <f t="shared" si="2"/>
        <v>45462</v>
      </c>
      <c r="B36" s="26">
        <f>VLOOKUP(A36,Temperatures!$A$1:$B$3000,2,FALSE)</f>
        <v>14.987499999999999</v>
      </c>
      <c r="C36" s="26" t="e">
        <f t="shared" si="0"/>
        <v>#N/A</v>
      </c>
      <c r="D36" s="26">
        <f t="shared" si="1"/>
        <v>0</v>
      </c>
      <c r="E36" s="53">
        <f>SUMIF(OctopusRawData!$E$3:$E$13907,"="&amp;Daily!A36,OctopusRawData!$A$3:$A$13907)</f>
        <v>0</v>
      </c>
    </row>
    <row r="37" spans="1:5" x14ac:dyDescent="0.45">
      <c r="A37" s="32">
        <f t="shared" si="2"/>
        <v>45463</v>
      </c>
      <c r="B37" s="26">
        <f>VLOOKUP(A37,Temperatures!$A$1:$B$3000,2,FALSE)</f>
        <v>16.420833333333334</v>
      </c>
      <c r="C37" s="26" t="e">
        <f t="shared" si="0"/>
        <v>#N/A</v>
      </c>
      <c r="D37" s="26">
        <f t="shared" si="1"/>
        <v>0</v>
      </c>
      <c r="E37" s="53">
        <f>SUMIF(OctopusRawData!$E$3:$E$13907,"="&amp;Daily!A37,OctopusRawData!$A$3:$A$13907)</f>
        <v>0</v>
      </c>
    </row>
    <row r="38" spans="1:5" x14ac:dyDescent="0.45">
      <c r="A38" s="32">
        <f t="shared" si="2"/>
        <v>45464</v>
      </c>
      <c r="B38" s="26">
        <f>VLOOKUP(A38,Temperatures!$A$1:$B$3000,2,FALSE)</f>
        <v>15.412499999999996</v>
      </c>
      <c r="C38" s="26" t="e">
        <f t="shared" si="0"/>
        <v>#N/A</v>
      </c>
      <c r="D38" s="26">
        <f t="shared" si="1"/>
        <v>0</v>
      </c>
      <c r="E38" s="53">
        <f>SUMIF(OctopusRawData!$E$3:$E$13907,"="&amp;Daily!A38,OctopusRawData!$A$3:$A$13907)</f>
        <v>0</v>
      </c>
    </row>
    <row r="39" spans="1:5" x14ac:dyDescent="0.45">
      <c r="A39" s="32">
        <f t="shared" si="2"/>
        <v>45465</v>
      </c>
      <c r="B39" s="26">
        <f>VLOOKUP(A39,Temperatures!$A$1:$B$3000,2,FALSE)</f>
        <v>16.175000000000001</v>
      </c>
      <c r="C39" s="26" t="e">
        <f t="shared" si="0"/>
        <v>#N/A</v>
      </c>
      <c r="D39" s="26">
        <f t="shared" si="1"/>
        <v>0</v>
      </c>
      <c r="E39" s="53">
        <f>SUMIF(OctopusRawData!$E$3:$E$13907,"="&amp;Daily!A39,OctopusRawData!$A$3:$A$13907)</f>
        <v>0</v>
      </c>
    </row>
    <row r="40" spans="1:5" x14ac:dyDescent="0.45">
      <c r="A40" s="32">
        <f t="shared" si="2"/>
        <v>45466</v>
      </c>
      <c r="B40" s="26">
        <f>VLOOKUP(A40,Temperatures!$A$1:$B$3000,2,FALSE)</f>
        <v>17.058333333333334</v>
      </c>
      <c r="C40" s="26" t="e">
        <f t="shared" si="0"/>
        <v>#N/A</v>
      </c>
      <c r="D40" s="26">
        <f t="shared" si="1"/>
        <v>0</v>
      </c>
      <c r="E40" s="53">
        <f>SUMIF(OctopusRawData!$E$3:$E$13907,"="&amp;Daily!A40,OctopusRawData!$A$3:$A$13907)</f>
        <v>0</v>
      </c>
    </row>
    <row r="41" spans="1:5" x14ac:dyDescent="0.45">
      <c r="A41" s="32">
        <f t="shared" si="2"/>
        <v>45467</v>
      </c>
      <c r="B41" s="26">
        <f>VLOOKUP(A41,Temperatures!$A$1:$B$3000,2,FALSE)</f>
        <v>18.591666666666665</v>
      </c>
      <c r="C41" s="26" t="e">
        <f t="shared" si="0"/>
        <v>#N/A</v>
      </c>
      <c r="D41" s="26">
        <f t="shared" si="1"/>
        <v>0.38150000000000001</v>
      </c>
      <c r="E41" s="53">
        <f>SUMIF(OctopusRawData!$E$3:$E$13907,"="&amp;Daily!A41,OctopusRawData!$A$3:$A$13907)</f>
        <v>0.38150000000000001</v>
      </c>
    </row>
    <row r="42" spans="1:5" x14ac:dyDescent="0.45">
      <c r="A42" s="32">
        <f t="shared" si="2"/>
        <v>45468</v>
      </c>
      <c r="B42" s="26">
        <f>VLOOKUP(A42,Temperatures!$A$1:$B$3000,2,FALSE)</f>
        <v>19.858333333333327</v>
      </c>
      <c r="C42" s="26" t="e">
        <f t="shared" si="0"/>
        <v>#N/A</v>
      </c>
      <c r="D42" s="26">
        <f t="shared" si="1"/>
        <v>2.4349000000000003</v>
      </c>
      <c r="E42" s="53">
        <f>SUMIF(OctopusRawData!$E$3:$E$13907,"="&amp;Daily!A42,OctopusRawData!$A$3:$A$13907)</f>
        <v>2.4349000000000003</v>
      </c>
    </row>
    <row r="43" spans="1:5" x14ac:dyDescent="0.45">
      <c r="A43" s="32">
        <f t="shared" si="2"/>
        <v>45469</v>
      </c>
      <c r="B43" s="26">
        <f>VLOOKUP(A43,Temperatures!$A$1:$B$3000,2,FALSE)</f>
        <v>21.108333333333331</v>
      </c>
      <c r="C43" s="26" t="e">
        <f t="shared" si="0"/>
        <v>#N/A</v>
      </c>
      <c r="D43" s="26">
        <f t="shared" si="1"/>
        <v>3.0969000000000002</v>
      </c>
      <c r="E43" s="53">
        <f>SUMIF(OctopusRawData!$E$3:$E$13907,"="&amp;Daily!A43,OctopusRawData!$A$3:$A$13907)</f>
        <v>3.0969000000000002</v>
      </c>
    </row>
    <row r="44" spans="1:5" x14ac:dyDescent="0.45">
      <c r="A44" s="32">
        <f t="shared" si="2"/>
        <v>45470</v>
      </c>
      <c r="B44" s="26">
        <f>VLOOKUP(A44,Temperatures!$A$1:$B$3000,2,FALSE)</f>
        <v>17.041666666666664</v>
      </c>
      <c r="C44" s="26" t="e">
        <f t="shared" si="0"/>
        <v>#N/A</v>
      </c>
      <c r="D44" s="26">
        <f t="shared" si="1"/>
        <v>6.4519000000000002</v>
      </c>
      <c r="E44" s="53">
        <f>SUMIF(OctopusRawData!$E$3:$E$13907,"="&amp;Daily!A44,OctopusRawData!$A$3:$A$13907)</f>
        <v>6.4519000000000002</v>
      </c>
    </row>
    <row r="45" spans="1:5" x14ac:dyDescent="0.45">
      <c r="A45" s="32">
        <f t="shared" si="2"/>
        <v>45471</v>
      </c>
      <c r="B45" s="26">
        <f>VLOOKUP(A45,Temperatures!$A$1:$B$3000,2,FALSE)</f>
        <v>15.145833333333329</v>
      </c>
      <c r="C45" s="26">
        <f t="shared" si="0"/>
        <v>9.5710000000000015</v>
      </c>
      <c r="D45" s="26">
        <f t="shared" si="1"/>
        <v>9.5710000000000015</v>
      </c>
      <c r="E45" s="53">
        <f>SUMIF(OctopusRawData!$E$3:$E$13907,"="&amp;Daily!A45,OctopusRawData!$A$3:$A$13907)</f>
        <v>9.5710000000000015</v>
      </c>
    </row>
    <row r="46" spans="1:5" x14ac:dyDescent="0.45">
      <c r="A46" s="32">
        <f t="shared" si="2"/>
        <v>45472</v>
      </c>
      <c r="B46" s="26">
        <f>VLOOKUP(A46,Temperatures!$A$1:$B$3000,2,FALSE)</f>
        <v>15.18333333333333</v>
      </c>
      <c r="C46" s="26">
        <f t="shared" si="0"/>
        <v>1.5147000000000002</v>
      </c>
      <c r="D46" s="26">
        <f t="shared" si="1"/>
        <v>1.5147000000000002</v>
      </c>
      <c r="E46" s="53">
        <f>SUMIF(OctopusRawData!$E$3:$E$13907,"="&amp;Daily!A46,OctopusRawData!$A$3:$A$13907)</f>
        <v>1.5147000000000002</v>
      </c>
    </row>
    <row r="47" spans="1:5" x14ac:dyDescent="0.45">
      <c r="A47" s="32">
        <f t="shared" si="2"/>
        <v>45473</v>
      </c>
      <c r="B47" s="26">
        <f>VLOOKUP(A47,Temperatures!$A$1:$B$3000,2,FALSE)</f>
        <v>15.954166666666667</v>
      </c>
      <c r="C47" s="26" t="e">
        <f t="shared" si="0"/>
        <v>#N/A</v>
      </c>
      <c r="D47" s="26">
        <f t="shared" si="1"/>
        <v>11.658199999999999</v>
      </c>
      <c r="E47" s="53">
        <f>SUMIF(OctopusRawData!$E$3:$E$13907,"="&amp;Daily!A47,OctopusRawData!$A$3:$A$13907)</f>
        <v>11.658199999999999</v>
      </c>
    </row>
    <row r="48" spans="1:5" x14ac:dyDescent="0.45">
      <c r="A48" s="32">
        <f t="shared" si="2"/>
        <v>45474</v>
      </c>
      <c r="B48" s="26">
        <f>VLOOKUP(A48,Temperatures!$A$1:$B$3000,2,FALSE)</f>
        <v>15.00416666666667</v>
      </c>
      <c r="C48" s="26">
        <f t="shared" si="0"/>
        <v>2.4123000000000001</v>
      </c>
      <c r="D48" s="26">
        <f t="shared" si="1"/>
        <v>2.4123000000000001</v>
      </c>
      <c r="E48" s="53">
        <f>SUMIF(OctopusRawData!$E$3:$E$13907,"="&amp;Daily!A48,OctopusRawData!$A$3:$A$13907)</f>
        <v>2.4123000000000001</v>
      </c>
    </row>
    <row r="49" spans="1:5" x14ac:dyDescent="0.45">
      <c r="A49" s="32">
        <f t="shared" si="2"/>
        <v>45475</v>
      </c>
      <c r="B49" s="26">
        <f>VLOOKUP(A49,Temperatures!$A$1:$B$3000,2,FALSE)</f>
        <v>15.525</v>
      </c>
      <c r="C49" s="26" t="e">
        <f t="shared" si="0"/>
        <v>#N/A</v>
      </c>
      <c r="D49" s="26">
        <f t="shared" si="1"/>
        <v>1.4923000000000002</v>
      </c>
      <c r="E49" s="53">
        <f>SUMIF(OctopusRawData!$E$3:$E$13907,"="&amp;Daily!A49,OctopusRawData!$A$3:$A$13907)</f>
        <v>1.4923000000000002</v>
      </c>
    </row>
    <row r="50" spans="1:5" x14ac:dyDescent="0.45">
      <c r="A50" s="32">
        <f t="shared" si="2"/>
        <v>45476</v>
      </c>
      <c r="B50" s="26">
        <f>VLOOKUP(A50,Temperatures!$A$1:$B$3000,2,FALSE)</f>
        <v>15.125</v>
      </c>
      <c r="C50" s="26">
        <f t="shared" si="0"/>
        <v>0.80779999999999996</v>
      </c>
      <c r="D50" s="26">
        <f t="shared" si="1"/>
        <v>0.80779999999999996</v>
      </c>
      <c r="E50" s="53">
        <f>SUMIF(OctopusRawData!$E$3:$E$13907,"="&amp;Daily!A50,OctopusRawData!$A$3:$A$13907)</f>
        <v>0.80779999999999996</v>
      </c>
    </row>
    <row r="51" spans="1:5" x14ac:dyDescent="0.45">
      <c r="A51" s="32">
        <f t="shared" si="2"/>
        <v>45477</v>
      </c>
      <c r="B51" s="26">
        <f>VLOOKUP(A51,Temperatures!$A$1:$B$3000,2,FALSE)</f>
        <v>14.287499999999996</v>
      </c>
      <c r="C51" s="26">
        <f t="shared" si="0"/>
        <v>3.3548999999999998</v>
      </c>
      <c r="D51" s="26">
        <f t="shared" si="1"/>
        <v>3.3548999999999998</v>
      </c>
      <c r="E51" s="53">
        <f>SUMIF(OctopusRawData!$E$3:$E$13907,"="&amp;Daily!A51,OctopusRawData!$A$3:$A$13907)</f>
        <v>3.3548999999999998</v>
      </c>
    </row>
    <row r="52" spans="1:5" x14ac:dyDescent="0.45">
      <c r="A52" s="32">
        <f t="shared" si="2"/>
        <v>45478</v>
      </c>
      <c r="B52" s="26">
        <f>VLOOKUP(A52,Temperatures!$A$1:$B$3000,2,FALSE)</f>
        <v>15.212499999999997</v>
      </c>
      <c r="C52" s="26">
        <f t="shared" si="0"/>
        <v>5.5991</v>
      </c>
      <c r="D52" s="26">
        <f t="shared" si="1"/>
        <v>5.5991</v>
      </c>
      <c r="E52" s="53">
        <f>SUMIF(OctopusRawData!$E$3:$E$13907,"="&amp;Daily!A52,OctopusRawData!$A$3:$A$13907)</f>
        <v>5.5991</v>
      </c>
    </row>
    <row r="53" spans="1:5" x14ac:dyDescent="0.45">
      <c r="A53" s="32">
        <f t="shared" si="2"/>
        <v>45479</v>
      </c>
      <c r="B53" s="26">
        <f>VLOOKUP(A53,Temperatures!$A$1:$B$3000,2,FALSE)</f>
        <v>13.454166666666671</v>
      </c>
      <c r="C53" s="26">
        <f t="shared" si="0"/>
        <v>2.2777999999999996</v>
      </c>
      <c r="D53" s="26">
        <f t="shared" si="1"/>
        <v>2.2777999999999996</v>
      </c>
      <c r="E53" s="53">
        <f>SUMIF(OctopusRawData!$E$3:$E$13907,"="&amp;Daily!A53,OctopusRawData!$A$3:$A$13907)</f>
        <v>2.2777999999999996</v>
      </c>
    </row>
    <row r="54" spans="1:5" x14ac:dyDescent="0.45">
      <c r="A54" s="32">
        <f t="shared" si="2"/>
        <v>45480</v>
      </c>
      <c r="B54" s="26">
        <f>VLOOKUP(A54,Temperatures!$A$1:$B$3000,2,FALSE)</f>
        <v>13.770833333333334</v>
      </c>
      <c r="C54" s="26">
        <f t="shared" si="0"/>
        <v>9.2120999999999995</v>
      </c>
      <c r="D54" s="26">
        <f t="shared" si="1"/>
        <v>9.2120999999999995</v>
      </c>
      <c r="E54" s="53">
        <f>SUMIF(OctopusRawData!$E$3:$E$13907,"="&amp;Daily!A54,OctopusRawData!$A$3:$A$13907)</f>
        <v>9.2120999999999995</v>
      </c>
    </row>
    <row r="55" spans="1:5" x14ac:dyDescent="0.45">
      <c r="A55" s="32">
        <f t="shared" si="2"/>
        <v>45481</v>
      </c>
      <c r="B55" s="26">
        <f>VLOOKUP(A55,Temperatures!$A$1:$B$3000,2,FALSE)</f>
        <v>13.737500000000002</v>
      </c>
      <c r="C55" s="26">
        <f t="shared" si="0"/>
        <v>0.52739999999999998</v>
      </c>
      <c r="D55" s="26">
        <f t="shared" si="1"/>
        <v>0.52739999999999998</v>
      </c>
      <c r="E55" s="53">
        <f>SUMIF(OctopusRawData!$E$3:$E$13907,"="&amp;Daily!A55,OctopusRawData!$A$3:$A$13907)</f>
        <v>0.52739999999999998</v>
      </c>
    </row>
    <row r="56" spans="1:5" x14ac:dyDescent="0.45">
      <c r="A56" s="32">
        <f t="shared" si="2"/>
        <v>45482</v>
      </c>
      <c r="B56" s="26">
        <f>VLOOKUP(A56,Temperatures!$A$1:$B$3000,2,FALSE)</f>
        <v>16.741666666666671</v>
      </c>
      <c r="C56" s="26" t="e">
        <f t="shared" si="0"/>
        <v>#N/A</v>
      </c>
      <c r="D56" s="26">
        <f t="shared" si="1"/>
        <v>1.0323</v>
      </c>
      <c r="E56" s="53">
        <f>SUMIF(OctopusRawData!$E$3:$E$13907,"="&amp;Daily!A56,OctopusRawData!$A$3:$A$13907)</f>
        <v>1.0323</v>
      </c>
    </row>
    <row r="57" spans="1:5" x14ac:dyDescent="0.45">
      <c r="A57" s="32">
        <f t="shared" si="2"/>
        <v>45483</v>
      </c>
      <c r="B57" s="26">
        <f>VLOOKUP(A57,Temperatures!$A$1:$B$3000,2,FALSE)</f>
        <v>16.529166666666669</v>
      </c>
      <c r="C57" s="26" t="e">
        <f t="shared" si="0"/>
        <v>#N/A</v>
      </c>
      <c r="D57" s="26">
        <f t="shared" si="1"/>
        <v>2.4685000000000001</v>
      </c>
      <c r="E57" s="53">
        <f>SUMIF(OctopusRawData!$E$3:$E$13907,"="&amp;Daily!A57,OctopusRawData!$A$3:$A$13907)</f>
        <v>2.4685000000000001</v>
      </c>
    </row>
    <row r="58" spans="1:5" x14ac:dyDescent="0.45">
      <c r="A58" s="32">
        <f t="shared" si="2"/>
        <v>45484</v>
      </c>
      <c r="B58" s="26">
        <f>VLOOKUP(A58,Temperatures!$A$1:$B$3000,2,FALSE)</f>
        <v>15.487499999999999</v>
      </c>
      <c r="C58" s="26">
        <f t="shared" si="0"/>
        <v>0.32539999999999997</v>
      </c>
      <c r="D58" s="26">
        <f t="shared" si="1"/>
        <v>0.32539999999999997</v>
      </c>
      <c r="E58" s="53">
        <f>SUMIF(OctopusRawData!$E$3:$E$13907,"="&amp;Daily!A58,OctopusRawData!$A$3:$A$13907)</f>
        <v>0.32539999999999997</v>
      </c>
    </row>
    <row r="59" spans="1:5" x14ac:dyDescent="0.45">
      <c r="A59" s="32">
        <f t="shared" si="2"/>
        <v>45485</v>
      </c>
      <c r="B59" s="26">
        <f>VLOOKUP(A59,Temperatures!$A$1:$B$3000,2,FALSE)</f>
        <v>14.029166666666667</v>
      </c>
      <c r="C59" s="26">
        <f t="shared" si="0"/>
        <v>6.3732000000000006</v>
      </c>
      <c r="D59" s="26">
        <f t="shared" si="1"/>
        <v>6.3732000000000006</v>
      </c>
      <c r="E59" s="53">
        <f>SUMIF(OctopusRawData!$E$3:$E$13907,"="&amp;Daily!A59,OctopusRawData!$A$3:$A$13907)</f>
        <v>6.3732000000000006</v>
      </c>
    </row>
    <row r="60" spans="1:5" x14ac:dyDescent="0.45">
      <c r="A60" s="32">
        <f t="shared" si="2"/>
        <v>45486</v>
      </c>
      <c r="B60" s="26">
        <f>VLOOKUP(A60,Temperatures!$A$1:$B$3000,2,FALSE)</f>
        <v>14.670833333333336</v>
      </c>
      <c r="C60" s="26">
        <f t="shared" si="0"/>
        <v>7.3830999999999998</v>
      </c>
      <c r="D60" s="26">
        <f t="shared" si="1"/>
        <v>7.3830999999999998</v>
      </c>
      <c r="E60" s="53">
        <f>SUMIF(OctopusRawData!$E$3:$E$13907,"="&amp;Daily!A60,OctopusRawData!$A$3:$A$13907)</f>
        <v>7.3830999999999998</v>
      </c>
    </row>
    <row r="61" spans="1:5" x14ac:dyDescent="0.45">
      <c r="A61" s="32">
        <f t="shared" si="2"/>
        <v>45487</v>
      </c>
      <c r="B61" s="26">
        <f>VLOOKUP(A61,Temperatures!$A$1:$B$3000,2,FALSE)</f>
        <v>15.412500000000001</v>
      </c>
      <c r="C61" s="26">
        <f t="shared" si="0"/>
        <v>7.2149000000000001</v>
      </c>
      <c r="D61" s="26">
        <f t="shared" si="1"/>
        <v>7.2149000000000001</v>
      </c>
      <c r="E61" s="53">
        <f>SUMIF(OctopusRawData!$E$3:$E$13907,"="&amp;Daily!A61,OctopusRawData!$A$3:$A$13907)</f>
        <v>7.2149000000000001</v>
      </c>
    </row>
    <row r="62" spans="1:5" x14ac:dyDescent="0.45">
      <c r="A62" s="32">
        <f t="shared" si="2"/>
        <v>45488</v>
      </c>
      <c r="B62" s="26">
        <f>VLOOKUP(A62,Temperatures!$A$1:$B$3000,2,FALSE)</f>
        <v>14.462499999999997</v>
      </c>
      <c r="C62" s="26">
        <f t="shared" si="0"/>
        <v>3.5455000000000001</v>
      </c>
      <c r="D62" s="26">
        <f t="shared" si="1"/>
        <v>3.5455000000000001</v>
      </c>
      <c r="E62" s="53">
        <f>SUMIF(OctopusRawData!$E$3:$E$13907,"="&amp;Daily!A62,OctopusRawData!$A$3:$A$13907)</f>
        <v>3.5455000000000001</v>
      </c>
    </row>
    <row r="63" spans="1:5" x14ac:dyDescent="0.45">
      <c r="A63" s="32">
        <f t="shared" si="2"/>
        <v>45489</v>
      </c>
      <c r="B63" s="26">
        <f>VLOOKUP(A63,Temperatures!$A$1:$B$3000,2,FALSE)</f>
        <v>16.991666666666671</v>
      </c>
      <c r="C63" s="26" t="e">
        <f t="shared" si="0"/>
        <v>#N/A</v>
      </c>
      <c r="D63" s="26">
        <f t="shared" si="1"/>
        <v>2.8725000000000005</v>
      </c>
      <c r="E63" s="53">
        <f>SUMIF(OctopusRawData!$E$3:$E$13907,"="&amp;Daily!A63,OctopusRawData!$A$3:$A$13907)</f>
        <v>2.8725000000000005</v>
      </c>
    </row>
    <row r="64" spans="1:5" x14ac:dyDescent="0.45">
      <c r="A64" s="32">
        <f t="shared" si="2"/>
        <v>45490</v>
      </c>
      <c r="B64" s="26">
        <f>VLOOKUP(A64,Temperatures!$A$1:$B$3000,2,FALSE)</f>
        <v>16.904166666666669</v>
      </c>
      <c r="C64" s="26" t="e">
        <f t="shared" si="0"/>
        <v>#N/A</v>
      </c>
      <c r="D64" s="26">
        <f t="shared" si="1"/>
        <v>3.254</v>
      </c>
      <c r="E64" s="53">
        <f>SUMIF(OctopusRawData!$E$3:$E$13907,"="&amp;Daily!A64,OctopusRawData!$A$3:$A$13907)</f>
        <v>3.254</v>
      </c>
    </row>
    <row r="65" spans="1:5" x14ac:dyDescent="0.45">
      <c r="A65" s="32">
        <f t="shared" si="2"/>
        <v>45491</v>
      </c>
      <c r="B65" s="26">
        <f>VLOOKUP(A65,Temperatures!$A$1:$B$3000,2,FALSE)</f>
        <v>19.191666666666666</v>
      </c>
      <c r="C65" s="26" t="e">
        <f t="shared" si="0"/>
        <v>#N/A</v>
      </c>
      <c r="D65" s="26">
        <f t="shared" si="1"/>
        <v>7.0465</v>
      </c>
      <c r="E65" s="53">
        <f>SUMIF(OctopusRawData!$E$3:$E$13907,"="&amp;Daily!A65,OctopusRawData!$A$3:$A$13907)</f>
        <v>7.0465</v>
      </c>
    </row>
    <row r="66" spans="1:5" x14ac:dyDescent="0.45">
      <c r="A66" s="32">
        <f t="shared" si="2"/>
        <v>45492</v>
      </c>
      <c r="B66" s="26">
        <f>VLOOKUP(A66,Temperatures!$A$1:$B$3000,2,FALSE)</f>
        <v>20.816666666666666</v>
      </c>
      <c r="C66" s="26" t="e">
        <f t="shared" si="0"/>
        <v>#N/A</v>
      </c>
      <c r="D66" s="26">
        <f t="shared" si="1"/>
        <v>0</v>
      </c>
      <c r="E66" s="53">
        <f>SUMIF(OctopusRawData!$E$3:$E$13907,"="&amp;Daily!A66,OctopusRawData!$A$3:$A$13907)</f>
        <v>0</v>
      </c>
    </row>
    <row r="67" spans="1:5" x14ac:dyDescent="0.45">
      <c r="A67" s="32">
        <f t="shared" si="2"/>
        <v>45493</v>
      </c>
      <c r="B67" s="26">
        <f>VLOOKUP(A67,Temperatures!$A$1:$B$3000,2,FALSE)</f>
        <v>18.504166666666659</v>
      </c>
      <c r="C67" s="26" t="e">
        <f t="shared" ref="C67:C130" si="3">IF(AND(E67&gt;0,B67&lt;=ManualBalancePointTemperature),E67,NA())</f>
        <v>#N/A</v>
      </c>
      <c r="D67" s="26">
        <f t="shared" ref="D67:D130" si="4">IF(B67&gt;BalancePointTemperature,E67,NA())</f>
        <v>0</v>
      </c>
      <c r="E67" s="53">
        <f>SUMIF(OctopusRawData!$E$3:$E$13907,"="&amp;Daily!A67,OctopusRawData!$A$3:$A$13907)</f>
        <v>0</v>
      </c>
    </row>
    <row r="68" spans="1:5" x14ac:dyDescent="0.45">
      <c r="A68" s="32">
        <f t="shared" si="2"/>
        <v>45494</v>
      </c>
      <c r="B68" s="26">
        <f>VLOOKUP(A68,Temperatures!$A$1:$B$3000,2,FALSE)</f>
        <v>17</v>
      </c>
      <c r="C68" s="26" t="e">
        <f t="shared" si="3"/>
        <v>#N/A</v>
      </c>
      <c r="D68" s="26">
        <f t="shared" si="4"/>
        <v>0</v>
      </c>
      <c r="E68" s="53">
        <f>SUMIF(OctopusRawData!$E$3:$E$13907,"="&amp;Daily!A68,OctopusRawData!$A$3:$A$13907)</f>
        <v>0</v>
      </c>
    </row>
    <row r="69" spans="1:5" x14ac:dyDescent="0.45">
      <c r="A69" s="32">
        <f t="shared" ref="A69:A132" si="5">A68+1</f>
        <v>45495</v>
      </c>
      <c r="B69" s="26">
        <f>VLOOKUP(A69,Temperatures!$A$1:$B$3000,2,FALSE)</f>
        <v>18.162500000000001</v>
      </c>
      <c r="C69" s="26" t="e">
        <f t="shared" si="3"/>
        <v>#N/A</v>
      </c>
      <c r="D69" s="26">
        <f t="shared" si="4"/>
        <v>0</v>
      </c>
      <c r="E69" s="53">
        <f>SUMIF(OctopusRawData!$E$3:$E$13907,"="&amp;Daily!A69,OctopusRawData!$A$3:$A$13907)</f>
        <v>0</v>
      </c>
    </row>
    <row r="70" spans="1:5" x14ac:dyDescent="0.45">
      <c r="A70" s="32">
        <f t="shared" si="5"/>
        <v>45496</v>
      </c>
      <c r="B70" s="26">
        <f>VLOOKUP(A70,Temperatures!$A$1:$B$3000,2,FALSE)</f>
        <v>18.579166666666669</v>
      </c>
      <c r="C70" s="26" t="e">
        <f t="shared" si="3"/>
        <v>#N/A</v>
      </c>
      <c r="D70" s="26">
        <f t="shared" si="4"/>
        <v>0</v>
      </c>
      <c r="E70" s="53">
        <f>SUMIF(OctopusRawData!$E$3:$E$13907,"="&amp;Daily!A70,OctopusRawData!$A$3:$A$13907)</f>
        <v>0</v>
      </c>
    </row>
    <row r="71" spans="1:5" x14ac:dyDescent="0.45">
      <c r="A71" s="32">
        <f t="shared" si="5"/>
        <v>45497</v>
      </c>
      <c r="B71" s="26">
        <f>VLOOKUP(A71,Temperatures!$A$1:$B$3000,2,FALSE)</f>
        <v>16.887500000000003</v>
      </c>
      <c r="C71" s="26" t="e">
        <f t="shared" si="3"/>
        <v>#N/A</v>
      </c>
      <c r="D71" s="26">
        <f t="shared" si="4"/>
        <v>0</v>
      </c>
      <c r="E71" s="53">
        <f>SUMIF(OctopusRawData!$E$3:$E$13907,"="&amp;Daily!A71,OctopusRawData!$A$3:$A$13907)</f>
        <v>0</v>
      </c>
    </row>
    <row r="72" spans="1:5" x14ac:dyDescent="0.45">
      <c r="A72" s="32">
        <f t="shared" si="5"/>
        <v>45498</v>
      </c>
      <c r="B72" s="26">
        <f>VLOOKUP(A72,Temperatures!$A$1:$B$3000,2,FALSE)</f>
        <v>17.929166666666664</v>
      </c>
      <c r="C72" s="26" t="e">
        <f t="shared" si="3"/>
        <v>#N/A</v>
      </c>
      <c r="D72" s="26">
        <f t="shared" si="4"/>
        <v>0</v>
      </c>
      <c r="E72" s="53">
        <f>SUMIF(OctopusRawData!$E$3:$E$13907,"="&amp;Daily!A72,OctopusRawData!$A$3:$A$13907)</f>
        <v>0</v>
      </c>
    </row>
    <row r="73" spans="1:5" x14ac:dyDescent="0.45">
      <c r="A73" s="32">
        <f t="shared" si="5"/>
        <v>45499</v>
      </c>
      <c r="B73" s="26">
        <f>VLOOKUP(A73,Temperatures!$A$1:$B$3000,2,FALSE)</f>
        <v>16.658333333333335</v>
      </c>
      <c r="C73" s="26" t="e">
        <f t="shared" si="3"/>
        <v>#N/A</v>
      </c>
      <c r="D73" s="26">
        <f t="shared" si="4"/>
        <v>2.0533999999999999</v>
      </c>
      <c r="E73" s="53">
        <f>SUMIF(OctopusRawData!$E$3:$E$13907,"="&amp;Daily!A73,OctopusRawData!$A$3:$A$13907)</f>
        <v>2.0533999999999999</v>
      </c>
    </row>
    <row r="74" spans="1:5" x14ac:dyDescent="0.45">
      <c r="A74" s="32">
        <f t="shared" si="5"/>
        <v>45500</v>
      </c>
      <c r="B74" s="26">
        <f>VLOOKUP(A74,Temperatures!$A$1:$B$3000,2,FALSE)</f>
        <v>15.620833333333332</v>
      </c>
      <c r="C74" s="26" t="e">
        <f t="shared" si="3"/>
        <v>#N/A</v>
      </c>
      <c r="D74" s="26">
        <f t="shared" si="4"/>
        <v>1.0995999999999999</v>
      </c>
      <c r="E74" s="53">
        <f>SUMIF(OctopusRawData!$E$3:$E$13907,"="&amp;Daily!A74,OctopusRawData!$A$3:$A$13907)</f>
        <v>1.0995999999999999</v>
      </c>
    </row>
    <row r="75" spans="1:5" x14ac:dyDescent="0.45">
      <c r="A75" s="32">
        <f t="shared" si="5"/>
        <v>45501</v>
      </c>
      <c r="B75" s="26">
        <f>VLOOKUP(A75,Temperatures!$A$1:$B$3000,2,FALSE)</f>
        <v>17.466666666666665</v>
      </c>
      <c r="C75" s="26" t="e">
        <f t="shared" si="3"/>
        <v>#N/A</v>
      </c>
      <c r="D75" s="26">
        <f t="shared" si="4"/>
        <v>2.9622000000000002</v>
      </c>
      <c r="E75" s="53">
        <f>SUMIF(OctopusRawData!$E$3:$E$13907,"="&amp;Daily!A75,OctopusRawData!$A$3:$A$13907)</f>
        <v>2.9622000000000002</v>
      </c>
    </row>
    <row r="76" spans="1:5" x14ac:dyDescent="0.45">
      <c r="A76" s="32">
        <f t="shared" si="5"/>
        <v>45502</v>
      </c>
      <c r="B76" s="26">
        <f>VLOOKUP(A76,Temperatures!$A$1:$B$3000,2,FALSE)</f>
        <v>20.074999999999999</v>
      </c>
      <c r="C76" s="26" t="e">
        <f t="shared" si="3"/>
        <v>#N/A</v>
      </c>
      <c r="D76" s="26">
        <f t="shared" si="4"/>
        <v>0.81910000000000005</v>
      </c>
      <c r="E76" s="53">
        <f>SUMIF(OctopusRawData!$E$3:$E$13907,"="&amp;Daily!A76,OctopusRawData!$A$3:$A$13907)</f>
        <v>0.81910000000000005</v>
      </c>
    </row>
    <row r="77" spans="1:5" x14ac:dyDescent="0.45">
      <c r="A77" s="32">
        <f t="shared" si="5"/>
        <v>45503</v>
      </c>
      <c r="B77" s="26">
        <f>VLOOKUP(A77,Temperatures!$A$1:$B$3000,2,FALSE)</f>
        <v>21.245833333333334</v>
      </c>
      <c r="C77" s="26" t="e">
        <f t="shared" si="3"/>
        <v>#N/A</v>
      </c>
      <c r="D77" s="26">
        <f t="shared" si="4"/>
        <v>1.0547</v>
      </c>
      <c r="E77" s="53">
        <f>SUMIF(OctopusRawData!$E$3:$E$13907,"="&amp;Daily!A77,OctopusRawData!$A$3:$A$13907)</f>
        <v>1.0547</v>
      </c>
    </row>
    <row r="78" spans="1:5" x14ac:dyDescent="0.45">
      <c r="A78" s="32">
        <f t="shared" si="5"/>
        <v>45504</v>
      </c>
      <c r="B78" s="26">
        <f>VLOOKUP(A78,Temperatures!$A$1:$B$3000,2,FALSE)</f>
        <v>21.787499999999998</v>
      </c>
      <c r="C78" s="26" t="e">
        <f t="shared" si="3"/>
        <v>#N/A</v>
      </c>
      <c r="D78" s="26">
        <f t="shared" si="4"/>
        <v>1.9524000000000001</v>
      </c>
      <c r="E78" s="53">
        <f>SUMIF(OctopusRawData!$E$3:$E$13907,"="&amp;Daily!A78,OctopusRawData!$A$3:$A$13907)</f>
        <v>1.9524000000000001</v>
      </c>
    </row>
    <row r="79" spans="1:5" x14ac:dyDescent="0.45">
      <c r="A79" s="32">
        <f t="shared" si="5"/>
        <v>45505</v>
      </c>
      <c r="B79" s="26">
        <f>VLOOKUP(A79,Temperatures!$A$1:$B$3000,2,FALSE)</f>
        <v>21.283333333333335</v>
      </c>
      <c r="C79" s="26" t="e">
        <f t="shared" si="3"/>
        <v>#N/A</v>
      </c>
      <c r="D79" s="26">
        <f t="shared" si="4"/>
        <v>5.5317999999999996</v>
      </c>
      <c r="E79" s="53">
        <f>SUMIF(OctopusRawData!$E$3:$E$13907,"="&amp;Daily!A79,OctopusRawData!$A$3:$A$13907)</f>
        <v>5.5317999999999996</v>
      </c>
    </row>
    <row r="80" spans="1:5" x14ac:dyDescent="0.45">
      <c r="A80" s="32">
        <f t="shared" si="5"/>
        <v>45506</v>
      </c>
      <c r="B80" s="26">
        <f>VLOOKUP(A80,Temperatures!$A$1:$B$3000,2,FALSE)</f>
        <v>19.162500000000005</v>
      </c>
      <c r="C80" s="26" t="e">
        <f t="shared" si="3"/>
        <v>#N/A</v>
      </c>
      <c r="D80" s="26">
        <f t="shared" si="4"/>
        <v>2.6929000000000003</v>
      </c>
      <c r="E80" s="53">
        <f>SUMIF(OctopusRawData!$E$3:$E$13907,"="&amp;Daily!A80,OctopusRawData!$A$3:$A$13907)</f>
        <v>2.6929000000000003</v>
      </c>
    </row>
    <row r="81" spans="1:5" x14ac:dyDescent="0.45">
      <c r="A81" s="32">
        <f t="shared" si="5"/>
        <v>45507</v>
      </c>
      <c r="B81" s="26">
        <f>VLOOKUP(A81,Temperatures!$A$1:$B$3000,2,FALSE)</f>
        <v>18.149999999999999</v>
      </c>
      <c r="C81" s="26" t="e">
        <f t="shared" si="3"/>
        <v>#N/A</v>
      </c>
      <c r="D81" s="26">
        <f t="shared" si="4"/>
        <v>11.1419</v>
      </c>
      <c r="E81" s="53">
        <f>SUMIF(OctopusRawData!$E$3:$E$13907,"="&amp;Daily!A81,OctopusRawData!$A$3:$A$13907)</f>
        <v>11.1419</v>
      </c>
    </row>
    <row r="82" spans="1:5" x14ac:dyDescent="0.45">
      <c r="A82" s="32">
        <f t="shared" si="5"/>
        <v>45508</v>
      </c>
      <c r="B82" s="26">
        <f>VLOOKUP(A82,Temperatures!$A$1:$B$3000,2,FALSE)</f>
        <v>16.154166666666669</v>
      </c>
      <c r="C82" s="26" t="e">
        <f t="shared" si="3"/>
        <v>#N/A</v>
      </c>
      <c r="D82" s="26">
        <f t="shared" si="4"/>
        <v>3.8150000000000004</v>
      </c>
      <c r="E82" s="53">
        <f>SUMIF(OctopusRawData!$E$3:$E$13907,"="&amp;Daily!A82,OctopusRawData!$A$3:$A$13907)</f>
        <v>3.8150000000000004</v>
      </c>
    </row>
    <row r="83" spans="1:5" x14ac:dyDescent="0.45">
      <c r="A83" s="32">
        <f t="shared" si="5"/>
        <v>45509</v>
      </c>
      <c r="B83" s="26">
        <f>VLOOKUP(A83,Temperatures!$A$1:$B$3000,2,FALSE)</f>
        <v>18.887500000000003</v>
      </c>
      <c r="C83" s="26" t="e">
        <f t="shared" si="3"/>
        <v>#N/A</v>
      </c>
      <c r="D83" s="26">
        <f t="shared" si="4"/>
        <v>5.6213999999999995</v>
      </c>
      <c r="E83" s="53">
        <f>SUMIF(OctopusRawData!$E$3:$E$13907,"="&amp;Daily!A83,OctopusRawData!$A$3:$A$13907)</f>
        <v>5.6213999999999995</v>
      </c>
    </row>
    <row r="84" spans="1:5" x14ac:dyDescent="0.45">
      <c r="A84" s="32">
        <f t="shared" si="5"/>
        <v>45510</v>
      </c>
      <c r="B84" s="26">
        <f>VLOOKUP(A84,Temperatures!$A$1:$B$3000,2,FALSE)</f>
        <v>18.204166666666669</v>
      </c>
      <c r="C84" s="26" t="e">
        <f t="shared" si="3"/>
        <v>#N/A</v>
      </c>
      <c r="D84" s="26">
        <f t="shared" si="4"/>
        <v>3.3599999999999998E-2</v>
      </c>
      <c r="E84" s="53">
        <f>SUMIF(OctopusRawData!$E$3:$E$13907,"="&amp;Daily!A84,OctopusRawData!$A$3:$A$13907)</f>
        <v>3.3599999999999998E-2</v>
      </c>
    </row>
    <row r="85" spans="1:5" x14ac:dyDescent="0.45">
      <c r="A85" s="32">
        <f t="shared" si="5"/>
        <v>45511</v>
      </c>
      <c r="B85" s="26">
        <f>VLOOKUP(A85,Temperatures!$A$1:$B$3000,2,FALSE)</f>
        <v>16.108333333333331</v>
      </c>
      <c r="C85" s="26" t="e">
        <f t="shared" si="3"/>
        <v>#N/A</v>
      </c>
      <c r="D85" s="26">
        <f t="shared" si="4"/>
        <v>1.6942999999999999</v>
      </c>
      <c r="E85" s="53">
        <f>SUMIF(OctopusRawData!$E$3:$E$13907,"="&amp;Daily!A85,OctopusRawData!$A$3:$A$13907)</f>
        <v>1.6942999999999999</v>
      </c>
    </row>
    <row r="86" spans="1:5" x14ac:dyDescent="0.45">
      <c r="A86" s="32">
        <f t="shared" si="5"/>
        <v>45512</v>
      </c>
      <c r="B86" s="26">
        <f>VLOOKUP(A86,Temperatures!$A$1:$B$3000,2,FALSE)</f>
        <v>17.283333333333335</v>
      </c>
      <c r="C86" s="26" t="e">
        <f t="shared" si="3"/>
        <v>#N/A</v>
      </c>
      <c r="D86" s="26">
        <f t="shared" si="4"/>
        <v>5.6215000000000002</v>
      </c>
      <c r="E86" s="53">
        <f>SUMIF(OctopusRawData!$E$3:$E$13907,"="&amp;Daily!A86,OctopusRawData!$A$3:$A$13907)</f>
        <v>5.6215000000000002</v>
      </c>
    </row>
    <row r="87" spans="1:5" x14ac:dyDescent="0.45">
      <c r="A87" s="32">
        <f t="shared" si="5"/>
        <v>45513</v>
      </c>
      <c r="B87" s="26">
        <f>VLOOKUP(A87,Temperatures!$A$1:$B$3000,2,FALSE)</f>
        <v>18.579166666666666</v>
      </c>
      <c r="C87" s="26" t="e">
        <f t="shared" si="3"/>
        <v>#N/A</v>
      </c>
      <c r="D87" s="26">
        <f t="shared" si="4"/>
        <v>0</v>
      </c>
      <c r="E87" s="53">
        <f>SUMIF(OctopusRawData!$E$3:$E$13907,"="&amp;Daily!A87,OctopusRawData!$A$3:$A$13907)</f>
        <v>0</v>
      </c>
    </row>
    <row r="88" spans="1:5" x14ac:dyDescent="0.45">
      <c r="A88" s="32">
        <f t="shared" si="5"/>
        <v>45514</v>
      </c>
      <c r="B88" s="26">
        <f>VLOOKUP(A88,Temperatures!$A$1:$B$3000,2,FALSE)</f>
        <v>18.508333333333333</v>
      </c>
      <c r="C88" s="26" t="e">
        <f t="shared" si="3"/>
        <v>#N/A</v>
      </c>
      <c r="D88" s="26">
        <f t="shared" si="4"/>
        <v>0</v>
      </c>
      <c r="E88" s="53">
        <f>SUMIF(OctopusRawData!$E$3:$E$13907,"="&amp;Daily!A88,OctopusRawData!$A$3:$A$13907)</f>
        <v>0</v>
      </c>
    </row>
    <row r="89" spans="1:5" x14ac:dyDescent="0.45">
      <c r="A89" s="32">
        <f t="shared" si="5"/>
        <v>45515</v>
      </c>
      <c r="B89" s="26">
        <f>VLOOKUP(A89,Temperatures!$A$1:$B$3000,2,FALSE)</f>
        <v>20.762500000000003</v>
      </c>
      <c r="C89" s="26" t="e">
        <f t="shared" si="3"/>
        <v>#N/A</v>
      </c>
      <c r="D89" s="26">
        <f t="shared" si="4"/>
        <v>0</v>
      </c>
      <c r="E89" s="53">
        <f>SUMIF(OctopusRawData!$E$3:$E$13907,"="&amp;Daily!A89,OctopusRawData!$A$3:$A$13907)</f>
        <v>0</v>
      </c>
    </row>
    <row r="90" spans="1:5" x14ac:dyDescent="0.45">
      <c r="A90" s="32">
        <f t="shared" si="5"/>
        <v>45516</v>
      </c>
      <c r="B90" s="26">
        <f>VLOOKUP(A90,Temperatures!$A$1:$B$3000,2,FALSE)</f>
        <v>21.204166666666666</v>
      </c>
      <c r="C90" s="26" t="e">
        <f t="shared" si="3"/>
        <v>#N/A</v>
      </c>
      <c r="D90" s="26">
        <f t="shared" si="4"/>
        <v>0</v>
      </c>
      <c r="E90" s="53">
        <f>SUMIF(OctopusRawData!$E$3:$E$13907,"="&amp;Daily!A90,OctopusRawData!$A$3:$A$13907)</f>
        <v>0</v>
      </c>
    </row>
    <row r="91" spans="1:5" x14ac:dyDescent="0.45">
      <c r="A91" s="32">
        <f t="shared" si="5"/>
        <v>45517</v>
      </c>
      <c r="B91" s="26">
        <f>VLOOKUP(A91,Temperatures!$A$1:$B$3000,2,FALSE)</f>
        <v>17.137499999999999</v>
      </c>
      <c r="C91" s="26" t="e">
        <f t="shared" si="3"/>
        <v>#N/A</v>
      </c>
      <c r="D91" s="26">
        <f t="shared" si="4"/>
        <v>0</v>
      </c>
      <c r="E91" s="53">
        <f>SUMIF(OctopusRawData!$E$3:$E$13907,"="&amp;Daily!A91,OctopusRawData!$A$3:$A$13907)</f>
        <v>0</v>
      </c>
    </row>
    <row r="92" spans="1:5" x14ac:dyDescent="0.45">
      <c r="A92" s="32">
        <f t="shared" si="5"/>
        <v>45518</v>
      </c>
      <c r="B92" s="26">
        <f>VLOOKUP(A92,Temperatures!$A$1:$B$3000,2,FALSE)</f>
        <v>18.045833333333334</v>
      </c>
      <c r="C92" s="26" t="e">
        <f t="shared" si="3"/>
        <v>#N/A</v>
      </c>
      <c r="D92" s="26">
        <f t="shared" si="4"/>
        <v>3.8487</v>
      </c>
      <c r="E92" s="53">
        <f>SUMIF(OctopusRawData!$E$3:$E$13907,"="&amp;Daily!A92,OctopusRawData!$A$3:$A$13907)</f>
        <v>3.8487</v>
      </c>
    </row>
    <row r="93" spans="1:5" x14ac:dyDescent="0.45">
      <c r="A93" s="32">
        <f t="shared" si="5"/>
        <v>45519</v>
      </c>
      <c r="B93" s="26">
        <f>VLOOKUP(A93,Temperatures!$A$1:$B$3000,2,FALSE)</f>
        <v>17.204166666666666</v>
      </c>
      <c r="C93" s="26" t="e">
        <f t="shared" si="3"/>
        <v>#N/A</v>
      </c>
      <c r="D93" s="26">
        <f t="shared" si="4"/>
        <v>5.9356999999999998</v>
      </c>
      <c r="E93" s="53">
        <f>SUMIF(OctopusRawData!$E$3:$E$13907,"="&amp;Daily!A93,OctopusRawData!$A$3:$A$13907)</f>
        <v>5.9356999999999998</v>
      </c>
    </row>
    <row r="94" spans="1:5" x14ac:dyDescent="0.45">
      <c r="A94" s="32">
        <f t="shared" si="5"/>
        <v>45520</v>
      </c>
      <c r="B94" s="26">
        <f>VLOOKUP(A94,Temperatures!$A$1:$B$3000,2,FALSE)</f>
        <v>17.345833333333335</v>
      </c>
      <c r="C94" s="26" t="e">
        <f t="shared" si="3"/>
        <v>#N/A</v>
      </c>
      <c r="D94" s="26">
        <f t="shared" si="4"/>
        <v>0.88649999999999995</v>
      </c>
      <c r="E94" s="53">
        <f>SUMIF(OctopusRawData!$E$3:$E$13907,"="&amp;Daily!A94,OctopusRawData!$A$3:$A$13907)</f>
        <v>0.88649999999999995</v>
      </c>
    </row>
    <row r="95" spans="1:5" x14ac:dyDescent="0.45">
      <c r="A95" s="32">
        <f t="shared" si="5"/>
        <v>45521</v>
      </c>
      <c r="B95" s="26">
        <f>VLOOKUP(A95,Temperatures!$A$1:$B$3000,2,FALSE)</f>
        <v>15.325000000000003</v>
      </c>
      <c r="C95" s="26">
        <f t="shared" si="3"/>
        <v>7.5065</v>
      </c>
      <c r="D95" s="26">
        <f t="shared" si="4"/>
        <v>7.5065</v>
      </c>
      <c r="E95" s="53">
        <f>SUMIF(OctopusRawData!$E$3:$E$13907,"="&amp;Daily!A95,OctopusRawData!$A$3:$A$13907)</f>
        <v>7.5065</v>
      </c>
    </row>
    <row r="96" spans="1:5" x14ac:dyDescent="0.45">
      <c r="A96" s="32">
        <f t="shared" si="5"/>
        <v>45522</v>
      </c>
      <c r="B96" s="26">
        <f>VLOOKUP(A96,Temperatures!$A$1:$B$3000,2,FALSE)</f>
        <v>16.654166666666669</v>
      </c>
      <c r="C96" s="26" t="e">
        <f t="shared" si="3"/>
        <v>#N/A</v>
      </c>
      <c r="D96" s="26">
        <f t="shared" si="4"/>
        <v>1.8064000000000002</v>
      </c>
      <c r="E96" s="53">
        <f>SUMIF(OctopusRawData!$E$3:$E$13907,"="&amp;Daily!A96,OctopusRawData!$A$3:$A$13907)</f>
        <v>1.8064000000000002</v>
      </c>
    </row>
    <row r="97" spans="1:5" x14ac:dyDescent="0.45">
      <c r="A97" s="32">
        <f t="shared" si="5"/>
        <v>45523</v>
      </c>
      <c r="B97" s="26">
        <f>VLOOKUP(A97,Temperatures!$A$1:$B$3000,2,FALSE)</f>
        <v>15.920833333333333</v>
      </c>
      <c r="C97" s="26" t="e">
        <f t="shared" si="3"/>
        <v>#N/A</v>
      </c>
      <c r="D97" s="26">
        <f t="shared" si="4"/>
        <v>5.2063000000000006</v>
      </c>
      <c r="E97" s="53">
        <f>SUMIF(OctopusRawData!$E$3:$E$13907,"="&amp;Daily!A97,OctopusRawData!$A$3:$A$13907)</f>
        <v>5.2063000000000006</v>
      </c>
    </row>
    <row r="98" spans="1:5" x14ac:dyDescent="0.45">
      <c r="A98" s="32">
        <f t="shared" si="5"/>
        <v>45524</v>
      </c>
      <c r="B98" s="26">
        <f>VLOOKUP(A98,Temperatures!$A$1:$B$3000,2,FALSE)</f>
        <v>16.712499999999999</v>
      </c>
      <c r="C98" s="26" t="e">
        <f t="shared" si="3"/>
        <v>#N/A</v>
      </c>
      <c r="D98" s="26">
        <f t="shared" si="4"/>
        <v>1.2679</v>
      </c>
      <c r="E98" s="53">
        <f>SUMIF(OctopusRawData!$E$3:$E$13907,"="&amp;Daily!A98,OctopusRawData!$A$3:$A$13907)</f>
        <v>1.2679</v>
      </c>
    </row>
    <row r="99" spans="1:5" x14ac:dyDescent="0.45">
      <c r="A99" s="32">
        <f t="shared" si="5"/>
        <v>45525</v>
      </c>
      <c r="B99" s="26">
        <f>VLOOKUP(A99,Temperatures!$A$1:$B$3000,2,FALSE)</f>
        <v>15.008333333333333</v>
      </c>
      <c r="C99" s="26">
        <f t="shared" si="3"/>
        <v>9.122399999999999</v>
      </c>
      <c r="D99" s="26">
        <f t="shared" si="4"/>
        <v>9.122399999999999</v>
      </c>
      <c r="E99" s="53">
        <f>SUMIF(OctopusRawData!$E$3:$E$13907,"="&amp;Daily!A99,OctopusRawData!$A$3:$A$13907)</f>
        <v>9.122399999999999</v>
      </c>
    </row>
    <row r="100" spans="1:5" x14ac:dyDescent="0.45">
      <c r="A100" s="32">
        <f t="shared" si="5"/>
        <v>45526</v>
      </c>
      <c r="B100" s="26">
        <f>VLOOKUP(A100,Temperatures!$A$1:$B$3000,2,FALSE)</f>
        <v>16.795833333333338</v>
      </c>
      <c r="C100" s="26" t="e">
        <f t="shared" si="3"/>
        <v>#N/A</v>
      </c>
      <c r="D100" s="26">
        <f t="shared" si="4"/>
        <v>0.65080000000000005</v>
      </c>
      <c r="E100" s="53">
        <f>SUMIF(OctopusRawData!$E$3:$E$13907,"="&amp;Daily!A100,OctopusRawData!$A$3:$A$13907)</f>
        <v>0.65080000000000005</v>
      </c>
    </row>
    <row r="101" spans="1:5" x14ac:dyDescent="0.45">
      <c r="A101" s="32">
        <f t="shared" si="5"/>
        <v>45527</v>
      </c>
      <c r="B101" s="26">
        <f>VLOOKUP(A101,Temperatures!$A$1:$B$3000,2,FALSE)</f>
        <v>16.662500000000001</v>
      </c>
      <c r="C101" s="26" t="e">
        <f t="shared" si="3"/>
        <v>#N/A</v>
      </c>
      <c r="D101" s="26">
        <f t="shared" si="4"/>
        <v>0.1459</v>
      </c>
      <c r="E101" s="53">
        <f>SUMIF(OctopusRawData!$E$3:$E$13907,"="&amp;Daily!A101,OctopusRawData!$A$3:$A$13907)</f>
        <v>0.1459</v>
      </c>
    </row>
    <row r="102" spans="1:5" x14ac:dyDescent="0.45">
      <c r="A102" s="32">
        <f t="shared" si="5"/>
        <v>45528</v>
      </c>
      <c r="B102" s="26">
        <f>VLOOKUP(A102,Temperatures!$A$1:$B$3000,2,FALSE)</f>
        <v>14.733333333333333</v>
      </c>
      <c r="C102" s="26">
        <f t="shared" si="3"/>
        <v>12.7803</v>
      </c>
      <c r="D102" s="26">
        <f t="shared" si="4"/>
        <v>12.7803</v>
      </c>
      <c r="E102" s="53">
        <f>SUMIF(OctopusRawData!$E$3:$E$13907,"="&amp;Daily!A102,OctopusRawData!$A$3:$A$13907)</f>
        <v>12.7803</v>
      </c>
    </row>
    <row r="103" spans="1:5" x14ac:dyDescent="0.45">
      <c r="A103" s="32">
        <f t="shared" si="5"/>
        <v>45529</v>
      </c>
      <c r="B103" s="26">
        <f>VLOOKUP(A103,Temperatures!$A$1:$B$3000,2,FALSE)</f>
        <v>14.008333333333331</v>
      </c>
      <c r="C103" s="26">
        <f t="shared" si="3"/>
        <v>2.1544000000000003</v>
      </c>
      <c r="D103" s="26">
        <f t="shared" si="4"/>
        <v>2.1544000000000003</v>
      </c>
      <c r="E103" s="53">
        <f>SUMIF(OctopusRawData!$E$3:$E$13907,"="&amp;Daily!A103,OctopusRawData!$A$3:$A$13907)</f>
        <v>2.1544000000000003</v>
      </c>
    </row>
    <row r="104" spans="1:5" x14ac:dyDescent="0.45">
      <c r="A104" s="32">
        <f t="shared" si="5"/>
        <v>45530</v>
      </c>
      <c r="B104" s="26">
        <f>VLOOKUP(A104,Temperatures!$A$1:$B$3000,2,FALSE)</f>
        <v>16.7</v>
      </c>
      <c r="C104" s="26" t="e">
        <f t="shared" si="3"/>
        <v>#N/A</v>
      </c>
      <c r="D104" s="26">
        <f t="shared" si="4"/>
        <v>0.49369999999999997</v>
      </c>
      <c r="E104" s="53">
        <f>SUMIF(OctopusRawData!$E$3:$E$13907,"="&amp;Daily!A104,OctopusRawData!$A$3:$A$13907)</f>
        <v>0.49369999999999997</v>
      </c>
    </row>
    <row r="105" spans="1:5" x14ac:dyDescent="0.45">
      <c r="A105" s="32">
        <f t="shared" si="5"/>
        <v>45531</v>
      </c>
      <c r="B105" s="26">
        <f>VLOOKUP(A105,Temperatures!$A$1:$B$3000,2,FALSE)</f>
        <v>17.895833333333336</v>
      </c>
      <c r="C105" s="26" t="e">
        <f t="shared" si="3"/>
        <v>#N/A</v>
      </c>
      <c r="D105" s="26">
        <f t="shared" si="4"/>
        <v>0.67320000000000002</v>
      </c>
      <c r="E105" s="53">
        <f>SUMIF(OctopusRawData!$E$3:$E$13907,"="&amp;Daily!A105,OctopusRawData!$A$3:$A$13907)</f>
        <v>0.67320000000000002</v>
      </c>
    </row>
    <row r="106" spans="1:5" x14ac:dyDescent="0.45">
      <c r="A106" s="32">
        <f t="shared" si="5"/>
        <v>45532</v>
      </c>
      <c r="B106" s="26">
        <f>VLOOKUP(A106,Temperatures!$A$1:$B$3000,2,FALSE)</f>
        <v>17.837500000000002</v>
      </c>
      <c r="C106" s="26" t="e">
        <f t="shared" si="3"/>
        <v>#N/A</v>
      </c>
      <c r="D106" s="26">
        <f t="shared" si="4"/>
        <v>7.1137999999999986</v>
      </c>
      <c r="E106" s="53">
        <f>SUMIF(OctopusRawData!$E$3:$E$13907,"="&amp;Daily!A106,OctopusRawData!$A$3:$A$13907)</f>
        <v>7.1137999999999986</v>
      </c>
    </row>
    <row r="107" spans="1:5" x14ac:dyDescent="0.45">
      <c r="A107" s="32">
        <f t="shared" si="5"/>
        <v>45533</v>
      </c>
      <c r="B107" s="26">
        <f>VLOOKUP(A107,Temperatures!$A$1:$B$3000,2,FALSE)</f>
        <v>16.087499999999999</v>
      </c>
      <c r="C107" s="26" t="e">
        <f t="shared" si="3"/>
        <v>#N/A</v>
      </c>
      <c r="D107" s="26">
        <f t="shared" si="4"/>
        <v>1.5596999999999999</v>
      </c>
      <c r="E107" s="53">
        <f>SUMIF(OctopusRawData!$E$3:$E$13907,"="&amp;Daily!A107,OctopusRawData!$A$3:$A$13907)</f>
        <v>1.5596999999999999</v>
      </c>
    </row>
    <row r="108" spans="1:5" x14ac:dyDescent="0.45">
      <c r="A108" s="32">
        <f t="shared" si="5"/>
        <v>45534</v>
      </c>
      <c r="B108" s="26">
        <f>VLOOKUP(A108,Temperatures!$A$1:$B$3000,2,FALSE)</f>
        <v>15.1875</v>
      </c>
      <c r="C108" s="26" t="e">
        <f t="shared" si="3"/>
        <v>#N/A</v>
      </c>
      <c r="D108" s="26">
        <f t="shared" si="4"/>
        <v>0</v>
      </c>
      <c r="E108" s="53">
        <f>SUMIF(OctopusRawData!$E$3:$E$13907,"="&amp;Daily!A108,OctopusRawData!$A$3:$A$13907)</f>
        <v>0</v>
      </c>
    </row>
    <row r="109" spans="1:5" x14ac:dyDescent="0.45">
      <c r="A109" s="32">
        <f t="shared" si="5"/>
        <v>45535</v>
      </c>
      <c r="B109" s="26">
        <f>VLOOKUP(A109,Temperatures!$A$1:$B$3000,2,FALSE)</f>
        <v>16.216666666666665</v>
      </c>
      <c r="C109" s="26" t="e">
        <f t="shared" si="3"/>
        <v>#N/A</v>
      </c>
      <c r="D109" s="26">
        <f t="shared" si="4"/>
        <v>7.0914000000000001</v>
      </c>
      <c r="E109" s="53">
        <f>SUMIF(OctopusRawData!$E$3:$E$13907,"="&amp;Daily!A109,OctopusRawData!$A$3:$A$13907)</f>
        <v>7.0914000000000001</v>
      </c>
    </row>
    <row r="110" spans="1:5" x14ac:dyDescent="0.45">
      <c r="A110" s="32">
        <f t="shared" si="5"/>
        <v>45536</v>
      </c>
      <c r="B110" s="26">
        <f>VLOOKUP(A110,Temperatures!$A$1:$B$3000,2,FALSE)</f>
        <v>16.7</v>
      </c>
      <c r="C110" s="26" t="e">
        <f t="shared" si="3"/>
        <v>#N/A</v>
      </c>
      <c r="D110" s="26">
        <f t="shared" si="4"/>
        <v>8.5052000000000021</v>
      </c>
      <c r="E110" s="53">
        <f>SUMIF(OctopusRawData!$E$3:$E$13907,"="&amp;Daily!A110,OctopusRawData!$A$3:$A$13907)</f>
        <v>8.5052000000000021</v>
      </c>
    </row>
    <row r="111" spans="1:5" x14ac:dyDescent="0.45">
      <c r="A111" s="32">
        <f t="shared" si="5"/>
        <v>45537</v>
      </c>
      <c r="B111" s="26">
        <f>VLOOKUP(A111,Temperatures!$A$1:$B$3000,2,FALSE)</f>
        <v>16.850000000000001</v>
      </c>
      <c r="C111" s="26" t="e">
        <f t="shared" si="3"/>
        <v>#N/A</v>
      </c>
      <c r="D111" s="26">
        <f t="shared" si="4"/>
        <v>8.6623999999999999</v>
      </c>
      <c r="E111" s="53">
        <f>SUMIF(OctopusRawData!$E$3:$E$13907,"="&amp;Daily!A111,OctopusRawData!$A$3:$A$13907)</f>
        <v>8.6623999999999999</v>
      </c>
    </row>
    <row r="112" spans="1:5" x14ac:dyDescent="0.45">
      <c r="A112" s="32">
        <f t="shared" si="5"/>
        <v>45538</v>
      </c>
      <c r="B112" s="26">
        <f>VLOOKUP(A112,Temperatures!$A$1:$B$3000,2,FALSE)</f>
        <v>17.204166666666669</v>
      </c>
      <c r="C112" s="26" t="e">
        <f t="shared" si="3"/>
        <v>#N/A</v>
      </c>
      <c r="D112" s="26">
        <f t="shared" si="4"/>
        <v>13.7004</v>
      </c>
      <c r="E112" s="53">
        <f>SUMIF(OctopusRawData!$E$3:$E$13907,"="&amp;Daily!A112,OctopusRawData!$A$3:$A$13907)</f>
        <v>13.7004</v>
      </c>
    </row>
    <row r="113" spans="1:5" x14ac:dyDescent="0.45">
      <c r="A113" s="32">
        <f t="shared" si="5"/>
        <v>45539</v>
      </c>
      <c r="B113" s="26">
        <f>VLOOKUP(A113,Temperatures!$A$1:$B$3000,2,FALSE)</f>
        <v>14.358333333333334</v>
      </c>
      <c r="C113" s="26">
        <f t="shared" si="3"/>
        <v>6.3732999999999995</v>
      </c>
      <c r="D113" s="26">
        <f t="shared" si="4"/>
        <v>6.3732999999999995</v>
      </c>
      <c r="E113" s="53">
        <f>SUMIF(OctopusRawData!$E$3:$E$13907,"="&amp;Daily!A113,OctopusRawData!$A$3:$A$13907)</f>
        <v>6.3732999999999995</v>
      </c>
    </row>
    <row r="114" spans="1:5" x14ac:dyDescent="0.45">
      <c r="A114" s="32">
        <f t="shared" si="5"/>
        <v>45540</v>
      </c>
      <c r="B114" s="26">
        <f>VLOOKUP(A114,Temperatures!$A$1:$B$3000,2,FALSE)</f>
        <v>13.762499999999998</v>
      </c>
      <c r="C114" s="26">
        <f t="shared" si="3"/>
        <v>2.6143000000000001</v>
      </c>
      <c r="D114" s="26">
        <f t="shared" si="4"/>
        <v>2.6143000000000001</v>
      </c>
      <c r="E114" s="53">
        <f>SUMIF(OctopusRawData!$E$3:$E$13907,"="&amp;Daily!A114,OctopusRawData!$A$3:$A$13907)</f>
        <v>2.6143000000000001</v>
      </c>
    </row>
    <row r="115" spans="1:5" x14ac:dyDescent="0.45">
      <c r="A115" s="32">
        <f t="shared" si="5"/>
        <v>45541</v>
      </c>
      <c r="B115" s="26">
        <f>VLOOKUP(A115,Temperatures!$A$1:$B$3000,2,FALSE)</f>
        <v>17.262500000000003</v>
      </c>
      <c r="C115" s="26" t="e">
        <f t="shared" si="3"/>
        <v>#N/A</v>
      </c>
      <c r="D115" s="26">
        <f t="shared" si="4"/>
        <v>0.3478</v>
      </c>
      <c r="E115" s="53">
        <f>SUMIF(OctopusRawData!$E$3:$E$13907,"="&amp;Daily!A115,OctopusRawData!$A$3:$A$13907)</f>
        <v>0.3478</v>
      </c>
    </row>
    <row r="116" spans="1:5" x14ac:dyDescent="0.45">
      <c r="A116" s="32">
        <f t="shared" si="5"/>
        <v>45542</v>
      </c>
      <c r="B116" s="26">
        <f>VLOOKUP(A116,Temperatures!$A$1:$B$3000,2,FALSE)</f>
        <v>16.679166666666664</v>
      </c>
      <c r="C116" s="26" t="e">
        <f t="shared" si="3"/>
        <v>#N/A</v>
      </c>
      <c r="D116" s="26">
        <f t="shared" si="4"/>
        <v>3.0409999999999999</v>
      </c>
      <c r="E116" s="53">
        <f>SUMIF(OctopusRawData!$E$3:$E$13907,"="&amp;Daily!A116,OctopusRawData!$A$3:$A$13907)</f>
        <v>3.0409999999999999</v>
      </c>
    </row>
    <row r="117" spans="1:5" x14ac:dyDescent="0.45">
      <c r="A117" s="32">
        <f t="shared" si="5"/>
        <v>45543</v>
      </c>
      <c r="B117" s="26">
        <f>VLOOKUP(A117,Temperatures!$A$1:$B$3000,2,FALSE)</f>
        <v>16.1875</v>
      </c>
      <c r="C117" s="26" t="e">
        <f t="shared" si="3"/>
        <v>#N/A</v>
      </c>
      <c r="D117" s="26">
        <f t="shared" si="4"/>
        <v>12.611800000000002</v>
      </c>
      <c r="E117" s="53">
        <f>SUMIF(OctopusRawData!$E$3:$E$13907,"="&amp;Daily!A117,OctopusRawData!$A$3:$A$13907)</f>
        <v>12.611800000000002</v>
      </c>
    </row>
    <row r="118" spans="1:5" x14ac:dyDescent="0.45">
      <c r="A118" s="32">
        <f t="shared" si="5"/>
        <v>45544</v>
      </c>
      <c r="B118" s="26">
        <f>VLOOKUP(A118,Temperatures!$A$1:$B$3000,2,FALSE)</f>
        <v>14.416666666666666</v>
      </c>
      <c r="C118" s="26">
        <f t="shared" si="3"/>
        <v>3.4112000000000005</v>
      </c>
      <c r="D118" s="26">
        <f t="shared" si="4"/>
        <v>3.4112000000000005</v>
      </c>
      <c r="E118" s="53">
        <f>SUMIF(OctopusRawData!$E$3:$E$13907,"="&amp;Daily!A118,OctopusRawData!$A$3:$A$13907)</f>
        <v>3.4112000000000005</v>
      </c>
    </row>
    <row r="119" spans="1:5" x14ac:dyDescent="0.45">
      <c r="A119" s="32">
        <f t="shared" si="5"/>
        <v>45545</v>
      </c>
      <c r="B119" s="26">
        <f>VLOOKUP(A119,Temperatures!$A$1:$B$3000,2,FALSE)</f>
        <v>14.087499999999999</v>
      </c>
      <c r="C119" s="26">
        <f t="shared" si="3"/>
        <v>8.0677000000000003</v>
      </c>
      <c r="D119" s="26">
        <f t="shared" si="4"/>
        <v>8.0677000000000003</v>
      </c>
      <c r="E119" s="53">
        <f>SUMIF(OctopusRawData!$E$3:$E$13907,"="&amp;Daily!A119,OctopusRawData!$A$3:$A$13907)</f>
        <v>8.0677000000000003</v>
      </c>
    </row>
    <row r="120" spans="1:5" x14ac:dyDescent="0.45">
      <c r="A120" s="32">
        <f t="shared" si="5"/>
        <v>45546</v>
      </c>
      <c r="B120" s="26">
        <f>VLOOKUP(A120,Temperatures!$A$1:$B$3000,2,FALSE)</f>
        <v>11.008333333333333</v>
      </c>
      <c r="C120" s="26">
        <f t="shared" si="3"/>
        <v>1.8176999999999999</v>
      </c>
      <c r="D120" s="26" t="e">
        <f t="shared" si="4"/>
        <v>#N/A</v>
      </c>
      <c r="E120" s="53">
        <f>SUMIF(OctopusRawData!$E$3:$E$13907,"="&amp;Daily!A120,OctopusRawData!$A$3:$A$13907)</f>
        <v>1.8176999999999999</v>
      </c>
    </row>
    <row r="121" spans="1:5" x14ac:dyDescent="0.45">
      <c r="A121" s="32">
        <f t="shared" si="5"/>
        <v>45547</v>
      </c>
      <c r="B121" s="26">
        <f>VLOOKUP(A121,Temperatures!$A$1:$B$3000,2,FALSE)</f>
        <v>9.9583333333333339</v>
      </c>
      <c r="C121" s="26">
        <f t="shared" si="3"/>
        <v>6.6987999999999994</v>
      </c>
      <c r="D121" s="26" t="e">
        <f t="shared" si="4"/>
        <v>#N/A</v>
      </c>
      <c r="E121" s="53">
        <f>SUMIF(OctopusRawData!$E$3:$E$13907,"="&amp;Daily!A121,OctopusRawData!$A$3:$A$13907)</f>
        <v>6.6987999999999994</v>
      </c>
    </row>
    <row r="122" spans="1:5" x14ac:dyDescent="0.45">
      <c r="A122" s="32">
        <f t="shared" si="5"/>
        <v>45548</v>
      </c>
      <c r="B122" s="26">
        <f>VLOOKUP(A122,Temperatures!$A$1:$B$3000,2,FALSE)</f>
        <v>10.320833333333335</v>
      </c>
      <c r="C122" s="26">
        <f t="shared" si="3"/>
        <v>18.940499999999997</v>
      </c>
      <c r="D122" s="26" t="e">
        <f t="shared" si="4"/>
        <v>#N/A</v>
      </c>
      <c r="E122" s="53">
        <f>SUMIF(OctopusRawData!$E$3:$E$13907,"="&amp;Daily!A122,OctopusRawData!$A$3:$A$13907)</f>
        <v>18.940499999999997</v>
      </c>
    </row>
    <row r="123" spans="1:5" x14ac:dyDescent="0.45">
      <c r="A123" s="32">
        <f t="shared" si="5"/>
        <v>45549</v>
      </c>
      <c r="B123" s="26">
        <f>VLOOKUP(A123,Temperatures!$A$1:$B$3000,2,FALSE)</f>
        <v>12.699999999999998</v>
      </c>
      <c r="C123" s="26">
        <f t="shared" si="3"/>
        <v>1.12E-2</v>
      </c>
      <c r="D123" s="26" t="e">
        <f t="shared" si="4"/>
        <v>#N/A</v>
      </c>
      <c r="E123" s="53">
        <f>SUMIF(OctopusRawData!$E$3:$E$13907,"="&amp;Daily!A123,OctopusRawData!$A$3:$A$13907)</f>
        <v>1.12E-2</v>
      </c>
    </row>
    <row r="124" spans="1:5" x14ac:dyDescent="0.45">
      <c r="A124" s="32">
        <f t="shared" si="5"/>
        <v>45550</v>
      </c>
      <c r="B124" s="26">
        <f>VLOOKUP(A124,Temperatures!$A$1:$B$3000,2,FALSE)</f>
        <v>13.949999999999998</v>
      </c>
      <c r="C124" s="26" t="e">
        <f t="shared" si="3"/>
        <v>#N/A</v>
      </c>
      <c r="D124" s="26">
        <f t="shared" si="4"/>
        <v>0</v>
      </c>
      <c r="E124" s="53">
        <f>SUMIF(OctopusRawData!$E$3:$E$13907,"="&amp;Daily!A124,OctopusRawData!$A$3:$A$13907)</f>
        <v>0</v>
      </c>
    </row>
    <row r="125" spans="1:5" x14ac:dyDescent="0.45">
      <c r="A125" s="32">
        <f t="shared" si="5"/>
        <v>45551</v>
      </c>
      <c r="B125" s="26">
        <f>VLOOKUP(A125,Temperatures!$A$1:$B$3000,2,FALSE)</f>
        <v>14.933333333333335</v>
      </c>
      <c r="C125" s="26" t="e">
        <f t="shared" si="3"/>
        <v>#N/A</v>
      </c>
      <c r="D125" s="26">
        <f t="shared" si="4"/>
        <v>0</v>
      </c>
      <c r="E125" s="53">
        <f>SUMIF(OctopusRawData!$E$3:$E$13907,"="&amp;Daily!A125,OctopusRawData!$A$3:$A$13907)</f>
        <v>0</v>
      </c>
    </row>
    <row r="126" spans="1:5" x14ac:dyDescent="0.45">
      <c r="A126" s="32">
        <f t="shared" si="5"/>
        <v>45552</v>
      </c>
      <c r="B126" s="26">
        <f>VLOOKUP(A126,Temperatures!$A$1:$B$3000,2,FALSE)</f>
        <v>13.775</v>
      </c>
      <c r="C126" s="26" t="e">
        <f t="shared" si="3"/>
        <v>#N/A</v>
      </c>
      <c r="D126" s="26">
        <f t="shared" si="4"/>
        <v>0</v>
      </c>
      <c r="E126" s="53">
        <f>SUMIF(OctopusRawData!$E$3:$E$13907,"="&amp;Daily!A126,OctopusRawData!$A$3:$A$13907)</f>
        <v>0</v>
      </c>
    </row>
    <row r="127" spans="1:5" x14ac:dyDescent="0.45">
      <c r="A127" s="32">
        <f t="shared" si="5"/>
        <v>45553</v>
      </c>
      <c r="B127" s="26">
        <f>VLOOKUP(A127,Temperatures!$A$1:$B$3000,2,FALSE)</f>
        <v>15.649999999999999</v>
      </c>
      <c r="C127" s="26" t="e">
        <f t="shared" si="3"/>
        <v>#N/A</v>
      </c>
      <c r="D127" s="26">
        <f t="shared" si="4"/>
        <v>0</v>
      </c>
      <c r="E127" s="53">
        <f>SUMIF(OctopusRawData!$E$3:$E$13907,"="&amp;Daily!A127,OctopusRawData!$A$3:$A$13907)</f>
        <v>0</v>
      </c>
    </row>
    <row r="128" spans="1:5" x14ac:dyDescent="0.45">
      <c r="A128" s="32">
        <f t="shared" si="5"/>
        <v>45554</v>
      </c>
      <c r="B128" s="26">
        <f>VLOOKUP(A128,Temperatures!$A$1:$B$3000,2,FALSE)</f>
        <v>16.712500000000002</v>
      </c>
      <c r="C128" s="26" t="e">
        <f t="shared" si="3"/>
        <v>#N/A</v>
      </c>
      <c r="D128" s="26">
        <f t="shared" si="4"/>
        <v>0</v>
      </c>
      <c r="E128" s="53">
        <f>SUMIF(OctopusRawData!$E$3:$E$13907,"="&amp;Daily!A128,OctopusRawData!$A$3:$A$13907)</f>
        <v>0</v>
      </c>
    </row>
    <row r="129" spans="1:5" x14ac:dyDescent="0.45">
      <c r="A129" s="32">
        <f t="shared" si="5"/>
        <v>45555</v>
      </c>
      <c r="B129" s="26">
        <f>VLOOKUP(A129,Temperatures!$A$1:$B$3000,2,FALSE)</f>
        <v>15.224999999999996</v>
      </c>
      <c r="C129" s="26" t="e">
        <f t="shared" si="3"/>
        <v>#N/A</v>
      </c>
      <c r="D129" s="26">
        <f t="shared" si="4"/>
        <v>0</v>
      </c>
      <c r="E129" s="53">
        <f>SUMIF(OctopusRawData!$E$3:$E$13907,"="&amp;Daily!A129,OctopusRawData!$A$3:$A$13907)</f>
        <v>0</v>
      </c>
    </row>
    <row r="130" spans="1:5" x14ac:dyDescent="0.45">
      <c r="A130" s="32">
        <f t="shared" si="5"/>
        <v>45556</v>
      </c>
      <c r="B130" s="26">
        <f>VLOOKUP(A130,Temperatures!$A$1:$B$3000,2,FALSE)</f>
        <v>15.966666666666667</v>
      </c>
      <c r="C130" s="26" t="e">
        <f t="shared" si="3"/>
        <v>#N/A</v>
      </c>
      <c r="D130" s="26">
        <f t="shared" si="4"/>
        <v>1.12E-2</v>
      </c>
      <c r="E130" s="53">
        <f>SUMIF(OctopusRawData!$E$3:$E$13907,"="&amp;Daily!A130,OctopusRawData!$A$3:$A$13907)</f>
        <v>1.12E-2</v>
      </c>
    </row>
    <row r="131" spans="1:5" x14ac:dyDescent="0.45">
      <c r="A131" s="32">
        <f t="shared" si="5"/>
        <v>45557</v>
      </c>
      <c r="B131" s="26">
        <f>VLOOKUP(A131,Temperatures!$A$1:$B$3000,2,FALSE)</f>
        <v>15.641666666666671</v>
      </c>
      <c r="C131" s="26" t="e">
        <f t="shared" ref="C131:C194" si="6">IF(AND(E131&gt;0,B131&lt;=ManualBalancePointTemperature),E131,NA())</f>
        <v>#N/A</v>
      </c>
      <c r="D131" s="26">
        <f t="shared" ref="D131:D194" si="7">IF(B131&gt;BalancePointTemperature,E131,NA())</f>
        <v>2.6704000000000003</v>
      </c>
      <c r="E131" s="53">
        <f>SUMIF(OctopusRawData!$E$3:$E$13907,"="&amp;Daily!A131,OctopusRawData!$A$3:$A$13907)</f>
        <v>2.6704000000000003</v>
      </c>
    </row>
    <row r="132" spans="1:5" x14ac:dyDescent="0.45">
      <c r="A132" s="32">
        <f t="shared" si="5"/>
        <v>45558</v>
      </c>
      <c r="B132" s="26">
        <f>VLOOKUP(A132,Temperatures!$A$1:$B$3000,2,FALSE)</f>
        <v>14.525000000000004</v>
      </c>
      <c r="C132" s="26">
        <f t="shared" si="6"/>
        <v>16.370800000000003</v>
      </c>
      <c r="D132" s="26">
        <f t="shared" si="7"/>
        <v>16.370800000000003</v>
      </c>
      <c r="E132" s="53">
        <f>SUMIF(OctopusRawData!$E$3:$E$13907,"="&amp;Daily!A132,OctopusRawData!$A$3:$A$13907)</f>
        <v>16.370800000000003</v>
      </c>
    </row>
    <row r="133" spans="1:5" x14ac:dyDescent="0.45">
      <c r="A133" s="32">
        <f t="shared" ref="A133:A196" si="8">A132+1</f>
        <v>45559</v>
      </c>
      <c r="B133" s="26">
        <f>VLOOKUP(A133,Temperatures!$A$1:$B$3000,2,FALSE)</f>
        <v>13.70833333333333</v>
      </c>
      <c r="C133" s="26">
        <f t="shared" si="6"/>
        <v>0.85270000000000001</v>
      </c>
      <c r="D133" s="26">
        <f t="shared" si="7"/>
        <v>0.85270000000000001</v>
      </c>
      <c r="E133" s="53">
        <f>SUMIF(OctopusRawData!$E$3:$E$13907,"="&amp;Daily!A133,OctopusRawData!$A$3:$A$13907)</f>
        <v>0.85270000000000001</v>
      </c>
    </row>
    <row r="134" spans="1:5" x14ac:dyDescent="0.45">
      <c r="A134" s="32">
        <f t="shared" si="8"/>
        <v>45560</v>
      </c>
      <c r="B134" s="26">
        <f>VLOOKUP(A134,Temperatures!$A$1:$B$3000,2,FALSE)</f>
        <v>12.316666666666668</v>
      </c>
      <c r="C134" s="26">
        <f t="shared" si="6"/>
        <v>4.791199999999999</v>
      </c>
      <c r="D134" s="26" t="e">
        <f t="shared" si="7"/>
        <v>#N/A</v>
      </c>
      <c r="E134" s="53">
        <f>SUMIF(OctopusRawData!$E$3:$E$13907,"="&amp;Daily!A134,OctopusRawData!$A$3:$A$13907)</f>
        <v>4.791199999999999</v>
      </c>
    </row>
    <row r="135" spans="1:5" x14ac:dyDescent="0.45">
      <c r="A135" s="32">
        <f t="shared" si="8"/>
        <v>45561</v>
      </c>
      <c r="B135" s="26">
        <f>VLOOKUP(A135,Temperatures!$A$1:$B$3000,2,FALSE)</f>
        <v>13.091666666666667</v>
      </c>
      <c r="C135" s="26">
        <f t="shared" si="6"/>
        <v>6.3846999999999996</v>
      </c>
      <c r="D135" s="26" t="e">
        <f t="shared" si="7"/>
        <v>#N/A</v>
      </c>
      <c r="E135" s="53">
        <f>SUMIF(OctopusRawData!$E$3:$E$13907,"="&amp;Daily!A135,OctopusRawData!$A$3:$A$13907)</f>
        <v>6.3846999999999996</v>
      </c>
    </row>
    <row r="136" spans="1:5" x14ac:dyDescent="0.45">
      <c r="A136" s="32">
        <f t="shared" si="8"/>
        <v>45562</v>
      </c>
      <c r="B136" s="26">
        <f>VLOOKUP(A136,Temperatures!$A$1:$B$3000,2,FALSE)</f>
        <v>10.7125</v>
      </c>
      <c r="C136" s="26">
        <f t="shared" si="6"/>
        <v>2.2553999999999998</v>
      </c>
      <c r="D136" s="26" t="e">
        <f t="shared" si="7"/>
        <v>#N/A</v>
      </c>
      <c r="E136" s="53">
        <f>SUMIF(OctopusRawData!$E$3:$E$13907,"="&amp;Daily!A136,OctopusRawData!$A$3:$A$13907)</f>
        <v>2.2553999999999998</v>
      </c>
    </row>
    <row r="137" spans="1:5" x14ac:dyDescent="0.45">
      <c r="A137" s="32">
        <f t="shared" si="8"/>
        <v>45563</v>
      </c>
      <c r="B137" s="26">
        <f>VLOOKUP(A137,Temperatures!$A$1:$B$3000,2,FALSE)</f>
        <v>9.6666666666666679</v>
      </c>
      <c r="C137" s="26">
        <f t="shared" si="6"/>
        <v>5.9582999999999995</v>
      </c>
      <c r="D137" s="26" t="e">
        <f t="shared" si="7"/>
        <v>#N/A</v>
      </c>
      <c r="E137" s="53">
        <f>SUMIF(OctopusRawData!$E$3:$E$13907,"="&amp;Daily!A137,OctopusRawData!$A$3:$A$13907)</f>
        <v>5.9582999999999995</v>
      </c>
    </row>
    <row r="138" spans="1:5" x14ac:dyDescent="0.45">
      <c r="A138" s="32">
        <f t="shared" si="8"/>
        <v>45564</v>
      </c>
      <c r="B138" s="26">
        <f>VLOOKUP(A138,Temperatures!$A$1:$B$3000,2,FALSE)</f>
        <v>10.570833333333335</v>
      </c>
      <c r="C138" s="26">
        <f t="shared" si="6"/>
        <v>0.33660000000000001</v>
      </c>
      <c r="D138" s="26" t="e">
        <f t="shared" si="7"/>
        <v>#N/A</v>
      </c>
      <c r="E138" s="53">
        <f>SUMIF(OctopusRawData!$E$3:$E$13907,"="&amp;Daily!A138,OctopusRawData!$A$3:$A$13907)</f>
        <v>0.33660000000000001</v>
      </c>
    </row>
    <row r="139" spans="1:5" x14ac:dyDescent="0.45">
      <c r="A139" s="32">
        <f t="shared" si="8"/>
        <v>45565</v>
      </c>
      <c r="B139" s="26">
        <f>VLOOKUP(A139,Temperatures!$A$1:$B$3000,2,FALSE)</f>
        <v>13.304166666666665</v>
      </c>
      <c r="C139" s="26">
        <f t="shared" si="6"/>
        <v>0.47119999999999995</v>
      </c>
      <c r="D139" s="26">
        <f t="shared" si="7"/>
        <v>0.47119999999999995</v>
      </c>
      <c r="E139" s="53">
        <f>SUMIF(OctopusRawData!$E$3:$E$13907,"="&amp;Daily!A139,OctopusRawData!$A$3:$A$13907)</f>
        <v>0.47119999999999995</v>
      </c>
    </row>
    <row r="140" spans="1:5" x14ac:dyDescent="0.45">
      <c r="A140" s="32">
        <f t="shared" si="8"/>
        <v>45566</v>
      </c>
      <c r="B140" s="26">
        <f>VLOOKUP(A140,Temperatures!$A$1:$B$3000,2,FALSE)</f>
        <v>12.204166666666666</v>
      </c>
      <c r="C140" s="26">
        <f t="shared" si="6"/>
        <v>5.0603000000000007</v>
      </c>
      <c r="D140" s="26" t="e">
        <f t="shared" si="7"/>
        <v>#N/A</v>
      </c>
      <c r="E140" s="53">
        <f>SUMIF(OctopusRawData!$E$3:$E$13907,"="&amp;Daily!A140,OctopusRawData!$A$3:$A$13907)</f>
        <v>5.0603000000000007</v>
      </c>
    </row>
    <row r="141" spans="1:5" x14ac:dyDescent="0.45">
      <c r="A141" s="32">
        <f t="shared" si="8"/>
        <v>45567</v>
      </c>
      <c r="B141" s="26">
        <f>VLOOKUP(A141,Temperatures!$A$1:$B$3000,2,FALSE)</f>
        <v>13.074999999999998</v>
      </c>
      <c r="C141" s="26">
        <f t="shared" si="6"/>
        <v>7.7421999999999995</v>
      </c>
      <c r="D141" s="26" t="e">
        <f t="shared" si="7"/>
        <v>#N/A</v>
      </c>
      <c r="E141" s="53">
        <f>SUMIF(OctopusRawData!$E$3:$E$13907,"="&amp;Daily!A141,OctopusRawData!$A$3:$A$13907)</f>
        <v>7.7421999999999995</v>
      </c>
    </row>
    <row r="142" spans="1:5" x14ac:dyDescent="0.45">
      <c r="A142" s="32">
        <f t="shared" si="8"/>
        <v>45568</v>
      </c>
      <c r="B142" s="26">
        <f>VLOOKUP(A142,Temperatures!$A$1:$B$3000,2,FALSE)</f>
        <v>11.266666666666666</v>
      </c>
      <c r="C142" s="26">
        <f t="shared" si="6"/>
        <v>15.248900000000003</v>
      </c>
      <c r="D142" s="26" t="e">
        <f t="shared" si="7"/>
        <v>#N/A</v>
      </c>
      <c r="E142" s="53">
        <f>SUMIF(OctopusRawData!$E$3:$E$13907,"="&amp;Daily!A142,OctopusRawData!$A$3:$A$13907)</f>
        <v>15.248900000000003</v>
      </c>
    </row>
    <row r="143" spans="1:5" x14ac:dyDescent="0.45">
      <c r="A143" s="32">
        <f t="shared" si="8"/>
        <v>45569</v>
      </c>
      <c r="B143" s="26">
        <f>VLOOKUP(A143,Temperatures!$A$1:$B$3000,2,FALSE)</f>
        <v>10.583333333333332</v>
      </c>
      <c r="C143" s="26">
        <f t="shared" si="6"/>
        <v>14.284000000000001</v>
      </c>
      <c r="D143" s="26" t="e">
        <f t="shared" si="7"/>
        <v>#N/A</v>
      </c>
      <c r="E143" s="53">
        <f>SUMIF(OctopusRawData!$E$3:$E$13907,"="&amp;Daily!A143,OctopusRawData!$A$3:$A$13907)</f>
        <v>14.284000000000001</v>
      </c>
    </row>
    <row r="144" spans="1:5" x14ac:dyDescent="0.45">
      <c r="A144" s="32">
        <f t="shared" si="8"/>
        <v>45570</v>
      </c>
      <c r="B144" s="26">
        <f>VLOOKUP(A144,Temperatures!$A$1:$B$3000,2,FALSE)</f>
        <v>11.454166666666667</v>
      </c>
      <c r="C144" s="26">
        <f t="shared" si="6"/>
        <v>5.7785999999999991</v>
      </c>
      <c r="D144" s="26" t="e">
        <f t="shared" si="7"/>
        <v>#N/A</v>
      </c>
      <c r="E144" s="53">
        <f>SUMIF(OctopusRawData!$E$3:$E$13907,"="&amp;Daily!A144,OctopusRawData!$A$3:$A$13907)</f>
        <v>5.7785999999999991</v>
      </c>
    </row>
    <row r="145" spans="1:5" x14ac:dyDescent="0.45">
      <c r="A145" s="32">
        <f t="shared" si="8"/>
        <v>45571</v>
      </c>
      <c r="B145" s="26">
        <f>VLOOKUP(A145,Temperatures!$A$1:$B$3000,2,FALSE)</f>
        <v>12.695833333333335</v>
      </c>
      <c r="C145" s="26">
        <f t="shared" si="6"/>
        <v>0.53859999999999997</v>
      </c>
      <c r="D145" s="26" t="e">
        <f t="shared" si="7"/>
        <v>#N/A</v>
      </c>
      <c r="E145" s="53">
        <f>SUMIF(OctopusRawData!$E$3:$E$13907,"="&amp;Daily!A145,OctopusRawData!$A$3:$A$13907)</f>
        <v>0.53859999999999997</v>
      </c>
    </row>
    <row r="146" spans="1:5" x14ac:dyDescent="0.45">
      <c r="A146" s="32">
        <f t="shared" si="8"/>
        <v>45572</v>
      </c>
      <c r="B146" s="26">
        <f>VLOOKUP(A146,Temperatures!$A$1:$B$3000,2,FALSE)</f>
        <v>13.475000000000001</v>
      </c>
      <c r="C146" s="26">
        <f t="shared" si="6"/>
        <v>9.2457999999999991</v>
      </c>
      <c r="D146" s="26">
        <f t="shared" si="7"/>
        <v>9.2457999999999991</v>
      </c>
      <c r="E146" s="53">
        <f>SUMIF(OctopusRawData!$E$3:$E$13907,"="&amp;Daily!A146,OctopusRawData!$A$3:$A$13907)</f>
        <v>9.2457999999999991</v>
      </c>
    </row>
    <row r="147" spans="1:5" x14ac:dyDescent="0.45">
      <c r="A147" s="32">
        <f t="shared" si="8"/>
        <v>45573</v>
      </c>
      <c r="B147" s="26">
        <f>VLOOKUP(A147,Temperatures!$A$1:$B$3000,2,FALSE)</f>
        <v>12.924999999999999</v>
      </c>
      <c r="C147" s="26">
        <f t="shared" si="6"/>
        <v>2.2216</v>
      </c>
      <c r="D147" s="26" t="e">
        <f t="shared" si="7"/>
        <v>#N/A</v>
      </c>
      <c r="E147" s="53">
        <f>SUMIF(OctopusRawData!$E$3:$E$13907,"="&amp;Daily!A147,OctopusRawData!$A$3:$A$13907)</f>
        <v>2.2216</v>
      </c>
    </row>
    <row r="148" spans="1:5" x14ac:dyDescent="0.45">
      <c r="A148" s="32">
        <f t="shared" si="8"/>
        <v>45574</v>
      </c>
      <c r="B148" s="26">
        <f>VLOOKUP(A148,Temperatures!$A$1:$B$3000,2,FALSE)</f>
        <v>12.291666666666666</v>
      </c>
      <c r="C148" s="26">
        <f t="shared" si="6"/>
        <v>3.0857000000000001</v>
      </c>
      <c r="D148" s="26" t="e">
        <f t="shared" si="7"/>
        <v>#N/A</v>
      </c>
      <c r="E148" s="53">
        <f>SUMIF(OctopusRawData!$E$3:$E$13907,"="&amp;Daily!A148,OctopusRawData!$A$3:$A$13907)</f>
        <v>3.0857000000000001</v>
      </c>
    </row>
    <row r="149" spans="1:5" x14ac:dyDescent="0.45">
      <c r="A149" s="32">
        <f t="shared" si="8"/>
        <v>45575</v>
      </c>
      <c r="B149" s="26">
        <f>VLOOKUP(A149,Temperatures!$A$1:$B$3000,2,FALSE)</f>
        <v>9.3583333333333325</v>
      </c>
      <c r="C149" s="26">
        <f t="shared" si="6"/>
        <v>8.1013999999999999</v>
      </c>
      <c r="D149" s="26" t="e">
        <f t="shared" si="7"/>
        <v>#N/A</v>
      </c>
      <c r="E149" s="53">
        <f>SUMIF(OctopusRawData!$E$3:$E$13907,"="&amp;Daily!A149,OctopusRawData!$A$3:$A$13907)</f>
        <v>8.1013999999999999</v>
      </c>
    </row>
    <row r="150" spans="1:5" x14ac:dyDescent="0.45">
      <c r="A150" s="32">
        <f t="shared" si="8"/>
        <v>45576</v>
      </c>
      <c r="B150" s="26">
        <f>VLOOKUP(A150,Temperatures!$A$1:$B$3000,2,FALSE)</f>
        <v>7.4625000000000012</v>
      </c>
      <c r="C150" s="26">
        <f t="shared" si="6"/>
        <v>2.8388000000000004</v>
      </c>
      <c r="D150" s="26" t="e">
        <f t="shared" si="7"/>
        <v>#N/A</v>
      </c>
      <c r="E150" s="53">
        <f>SUMIF(OctopusRawData!$E$3:$E$13907,"="&amp;Daily!A150,OctopusRawData!$A$3:$A$13907)</f>
        <v>2.8388000000000004</v>
      </c>
    </row>
    <row r="151" spans="1:5" x14ac:dyDescent="0.45">
      <c r="A151" s="32">
        <f t="shared" si="8"/>
        <v>45577</v>
      </c>
      <c r="B151" s="26">
        <f>VLOOKUP(A151,Temperatures!$A$1:$B$3000,2,FALSE)</f>
        <v>9.8749999999999982</v>
      </c>
      <c r="C151" s="26">
        <f t="shared" si="6"/>
        <v>3.1979000000000002</v>
      </c>
      <c r="D151" s="26" t="e">
        <f t="shared" si="7"/>
        <v>#N/A</v>
      </c>
      <c r="E151" s="53">
        <f>SUMIF(OctopusRawData!$E$3:$E$13907,"="&amp;Daily!A151,OctopusRawData!$A$3:$A$13907)</f>
        <v>3.1979000000000002</v>
      </c>
    </row>
    <row r="152" spans="1:5" x14ac:dyDescent="0.45">
      <c r="A152" s="32">
        <f t="shared" si="8"/>
        <v>45578</v>
      </c>
      <c r="B152" s="26">
        <f>VLOOKUP(A152,Temperatures!$A$1:$B$3000,2,FALSE)</f>
        <v>7.3166666666666655</v>
      </c>
      <c r="C152" s="26">
        <f t="shared" si="6"/>
        <v>16.404700000000005</v>
      </c>
      <c r="D152" s="26" t="e">
        <f t="shared" si="7"/>
        <v>#N/A</v>
      </c>
      <c r="E152" s="53">
        <f>SUMIF(OctopusRawData!$E$3:$E$13907,"="&amp;Daily!A152,OctopusRawData!$A$3:$A$13907)</f>
        <v>16.404700000000005</v>
      </c>
    </row>
    <row r="153" spans="1:5" x14ac:dyDescent="0.45">
      <c r="A153" s="32">
        <f t="shared" si="8"/>
        <v>45579</v>
      </c>
      <c r="B153" s="26">
        <f>VLOOKUP(A153,Temperatures!$A$1:$B$3000,2,FALSE)</f>
        <v>10.495833333333332</v>
      </c>
      <c r="C153" s="26">
        <f t="shared" si="6"/>
        <v>2.8724999999999996</v>
      </c>
      <c r="D153" s="26" t="e">
        <f t="shared" si="7"/>
        <v>#N/A</v>
      </c>
      <c r="E153" s="53">
        <f>SUMIF(OctopusRawData!$E$3:$E$13907,"="&amp;Daily!A153,OctopusRawData!$A$3:$A$13907)</f>
        <v>2.8724999999999996</v>
      </c>
    </row>
    <row r="154" spans="1:5" x14ac:dyDescent="0.45">
      <c r="A154" s="32">
        <f t="shared" si="8"/>
        <v>45580</v>
      </c>
      <c r="B154" s="26">
        <f>VLOOKUP(A154,Temperatures!$A$1:$B$3000,2,FALSE)</f>
        <v>13.241666666666669</v>
      </c>
      <c r="C154" s="26">
        <f t="shared" si="6"/>
        <v>4.3421999999999992</v>
      </c>
      <c r="D154" s="26">
        <f t="shared" si="7"/>
        <v>4.3421999999999992</v>
      </c>
      <c r="E154" s="53">
        <f>SUMIF(OctopusRawData!$E$3:$E$13907,"="&amp;Daily!A154,OctopusRawData!$A$3:$A$13907)</f>
        <v>4.3421999999999992</v>
      </c>
    </row>
    <row r="155" spans="1:5" x14ac:dyDescent="0.45">
      <c r="A155" s="32">
        <f t="shared" si="8"/>
        <v>45581</v>
      </c>
      <c r="B155" s="26">
        <f>VLOOKUP(A155,Temperatures!$A$1:$B$3000,2,FALSE)</f>
        <v>15.954166666666666</v>
      </c>
      <c r="C155" s="26" t="e">
        <f t="shared" si="6"/>
        <v>#N/A</v>
      </c>
      <c r="D155" s="26">
        <f t="shared" si="7"/>
        <v>1.3912000000000002</v>
      </c>
      <c r="E155" s="53">
        <f>SUMIF(OctopusRawData!$E$3:$E$13907,"="&amp;Daily!A155,OctopusRawData!$A$3:$A$13907)</f>
        <v>1.3912000000000002</v>
      </c>
    </row>
    <row r="156" spans="1:5" x14ac:dyDescent="0.45">
      <c r="A156" s="32">
        <f t="shared" si="8"/>
        <v>45582</v>
      </c>
      <c r="B156" s="26">
        <f>VLOOKUP(A156,Temperatures!$A$1:$B$3000,2,FALSE)</f>
        <v>13.766666666666667</v>
      </c>
      <c r="C156" s="26">
        <f t="shared" si="6"/>
        <v>7.3270999999999997</v>
      </c>
      <c r="D156" s="26">
        <f t="shared" si="7"/>
        <v>7.3270999999999997</v>
      </c>
      <c r="E156" s="53">
        <f>SUMIF(OctopusRawData!$E$3:$E$13907,"="&amp;Daily!A156,OctopusRawData!$A$3:$A$13907)</f>
        <v>7.3270999999999997</v>
      </c>
    </row>
    <row r="157" spans="1:5" x14ac:dyDescent="0.45">
      <c r="A157" s="32">
        <f t="shared" si="8"/>
        <v>45583</v>
      </c>
      <c r="B157" s="26">
        <f>VLOOKUP(A157,Temperatures!$A$1:$B$3000,2,FALSE)</f>
        <v>12.516666666666666</v>
      </c>
      <c r="C157" s="26">
        <f t="shared" si="6"/>
        <v>7.5288000000000013</v>
      </c>
      <c r="D157" s="26" t="e">
        <f t="shared" si="7"/>
        <v>#N/A</v>
      </c>
      <c r="E157" s="53">
        <f>SUMIF(OctopusRawData!$E$3:$E$13907,"="&amp;Daily!A157,OctopusRawData!$A$3:$A$13907)</f>
        <v>7.5288000000000013</v>
      </c>
    </row>
    <row r="158" spans="1:5" x14ac:dyDescent="0.45">
      <c r="A158" s="32">
        <f t="shared" si="8"/>
        <v>45584</v>
      </c>
      <c r="B158" s="26">
        <f>VLOOKUP(A158,Temperatures!$A$1:$B$3000,2,FALSE)</f>
        <v>13.35416666666667</v>
      </c>
      <c r="C158" s="26">
        <f t="shared" si="6"/>
        <v>7.0128000000000004</v>
      </c>
      <c r="D158" s="26">
        <f t="shared" si="7"/>
        <v>7.0128000000000004</v>
      </c>
      <c r="E158" s="53">
        <f>SUMIF(OctopusRawData!$E$3:$E$13907,"="&amp;Daily!A158,OctopusRawData!$A$3:$A$13907)</f>
        <v>7.0128000000000004</v>
      </c>
    </row>
    <row r="159" spans="1:5" x14ac:dyDescent="0.45">
      <c r="A159" s="32">
        <f t="shared" si="8"/>
        <v>45585</v>
      </c>
      <c r="B159" s="26">
        <f>VLOOKUP(A159,Temperatures!$A$1:$B$3000,2,FALSE)</f>
        <v>13.479166666666671</v>
      </c>
      <c r="C159" s="26">
        <f t="shared" si="6"/>
        <v>15.6866</v>
      </c>
      <c r="D159" s="26">
        <f t="shared" si="7"/>
        <v>15.6866</v>
      </c>
      <c r="E159" s="53">
        <f>SUMIF(OctopusRawData!$E$3:$E$13907,"="&amp;Daily!A159,OctopusRawData!$A$3:$A$13907)</f>
        <v>15.6866</v>
      </c>
    </row>
    <row r="160" spans="1:5" x14ac:dyDescent="0.45">
      <c r="A160" s="32">
        <f t="shared" si="8"/>
        <v>45586</v>
      </c>
      <c r="B160" s="26">
        <f>VLOOKUP(A160,Temperatures!$A$1:$B$3000,2,FALSE)</f>
        <v>11.875</v>
      </c>
      <c r="C160" s="26">
        <f t="shared" si="6"/>
        <v>1.2119</v>
      </c>
      <c r="D160" s="26" t="e">
        <f t="shared" si="7"/>
        <v>#N/A</v>
      </c>
      <c r="E160" s="53">
        <f>SUMIF(OctopusRawData!$E$3:$E$13907,"="&amp;Daily!A160,OctopusRawData!$A$3:$A$13907)</f>
        <v>1.2119</v>
      </c>
    </row>
    <row r="161" spans="1:5" x14ac:dyDescent="0.45">
      <c r="A161" s="32">
        <f t="shared" si="8"/>
        <v>45587</v>
      </c>
      <c r="B161" s="26">
        <f>VLOOKUP(A161,Temperatures!$A$1:$B$3000,2,FALSE)</f>
        <v>11.695833333333333</v>
      </c>
      <c r="C161" s="26">
        <f t="shared" si="6"/>
        <v>2.0308999999999999</v>
      </c>
      <c r="D161" s="26" t="e">
        <f t="shared" si="7"/>
        <v>#N/A</v>
      </c>
      <c r="E161" s="53">
        <f>SUMIF(OctopusRawData!$E$3:$E$13907,"="&amp;Daily!A161,OctopusRawData!$A$3:$A$13907)</f>
        <v>2.0308999999999999</v>
      </c>
    </row>
    <row r="162" spans="1:5" x14ac:dyDescent="0.45">
      <c r="A162" s="32">
        <f t="shared" si="8"/>
        <v>45588</v>
      </c>
      <c r="B162" s="26">
        <f>VLOOKUP(A162,Temperatures!$A$1:$B$3000,2,FALSE)</f>
        <v>11.545833333333333</v>
      </c>
      <c r="C162" s="26">
        <f t="shared" si="6"/>
        <v>4.4207999999999998</v>
      </c>
      <c r="D162" s="26" t="e">
        <f t="shared" si="7"/>
        <v>#N/A</v>
      </c>
      <c r="E162" s="53">
        <f>SUMIF(OctopusRawData!$E$3:$E$13907,"="&amp;Daily!A162,OctopusRawData!$A$3:$A$13907)</f>
        <v>4.4207999999999998</v>
      </c>
    </row>
    <row r="163" spans="1:5" x14ac:dyDescent="0.45">
      <c r="A163" s="32">
        <f t="shared" si="8"/>
        <v>45589</v>
      </c>
      <c r="B163" s="26">
        <f>VLOOKUP(A163,Temperatures!$A$1:$B$3000,2,FALSE)</f>
        <v>12.608333333333333</v>
      </c>
      <c r="C163" s="26">
        <f t="shared" si="6"/>
        <v>14.227600000000004</v>
      </c>
      <c r="D163" s="26" t="e">
        <f t="shared" si="7"/>
        <v>#N/A</v>
      </c>
      <c r="E163" s="53">
        <f>SUMIF(OctopusRawData!$E$3:$E$13907,"="&amp;Daily!A163,OctopusRawData!$A$3:$A$13907)</f>
        <v>14.227600000000004</v>
      </c>
    </row>
    <row r="164" spans="1:5" x14ac:dyDescent="0.45">
      <c r="A164" s="32">
        <f t="shared" si="8"/>
        <v>45590</v>
      </c>
      <c r="B164" s="26">
        <f>VLOOKUP(A164,Temperatures!$A$1:$B$3000,2,FALSE)</f>
        <v>13.412500000000001</v>
      </c>
      <c r="C164" s="26">
        <f t="shared" si="6"/>
        <v>12.107199999999999</v>
      </c>
      <c r="D164" s="26">
        <f t="shared" si="7"/>
        <v>12.107199999999999</v>
      </c>
      <c r="E164" s="53">
        <f>SUMIF(OctopusRawData!$E$3:$E$13907,"="&amp;Daily!A164,OctopusRawData!$A$3:$A$13907)</f>
        <v>12.107199999999999</v>
      </c>
    </row>
    <row r="165" spans="1:5" x14ac:dyDescent="0.45">
      <c r="A165" s="32">
        <f t="shared" si="8"/>
        <v>45591</v>
      </c>
      <c r="B165" s="26">
        <f>VLOOKUP(A165,Temperatures!$A$1:$B$3000,2,FALSE)</f>
        <v>10.862500000000002</v>
      </c>
      <c r="C165" s="26">
        <f t="shared" si="6"/>
        <v>0.72940000000000005</v>
      </c>
      <c r="D165" s="26" t="e">
        <f t="shared" si="7"/>
        <v>#N/A</v>
      </c>
      <c r="E165" s="53">
        <f>SUMIF(OctopusRawData!$E$3:$E$13907,"="&amp;Daily!A165,OctopusRawData!$A$3:$A$13907)</f>
        <v>0.72940000000000005</v>
      </c>
    </row>
    <row r="166" spans="1:5" x14ac:dyDescent="0.45">
      <c r="A166" s="32">
        <f t="shared" si="8"/>
        <v>45592</v>
      </c>
      <c r="B166" s="26">
        <f>VLOOKUP(A166,Temperatures!$A$1:$B$3000,2,FALSE)</f>
        <v>10.245833333333334</v>
      </c>
      <c r="C166" s="26">
        <f t="shared" si="6"/>
        <v>11.635799999999998</v>
      </c>
      <c r="D166" s="26" t="e">
        <f t="shared" si="7"/>
        <v>#N/A</v>
      </c>
      <c r="E166" s="53">
        <f>SUMIF(OctopusRawData!$E$3:$E$13907,"="&amp;Daily!A166,OctopusRawData!$A$3:$A$13907)</f>
        <v>11.635799999999998</v>
      </c>
    </row>
    <row r="167" spans="1:5" x14ac:dyDescent="0.45">
      <c r="A167" s="32">
        <f t="shared" si="8"/>
        <v>45593</v>
      </c>
      <c r="B167" s="26">
        <f>VLOOKUP(A167,Temperatures!$A$1:$B$3000,2,FALSE)</f>
        <v>13.35</v>
      </c>
      <c r="C167" s="26">
        <f t="shared" si="6"/>
        <v>2.6480999999999999</v>
      </c>
      <c r="D167" s="26">
        <f t="shared" si="7"/>
        <v>2.6480999999999999</v>
      </c>
      <c r="E167" s="53">
        <f>SUMIF(OctopusRawData!$E$3:$E$13907,"="&amp;Daily!A167,OctopusRawData!$A$3:$A$13907)</f>
        <v>2.6480999999999999</v>
      </c>
    </row>
    <row r="168" spans="1:5" x14ac:dyDescent="0.45">
      <c r="A168" s="32">
        <f t="shared" si="8"/>
        <v>45594</v>
      </c>
      <c r="B168" s="26">
        <f>VLOOKUP(A168,Temperatures!$A$1:$B$3000,2,FALSE)</f>
        <v>12.804166666666667</v>
      </c>
      <c r="C168" s="26">
        <f t="shared" si="6"/>
        <v>4.656600000000001</v>
      </c>
      <c r="D168" s="26" t="e">
        <f t="shared" si="7"/>
        <v>#N/A</v>
      </c>
      <c r="E168" s="53">
        <f>SUMIF(OctopusRawData!$E$3:$E$13907,"="&amp;Daily!A168,OctopusRawData!$A$3:$A$13907)</f>
        <v>4.656600000000001</v>
      </c>
    </row>
    <row r="169" spans="1:5" x14ac:dyDescent="0.45">
      <c r="A169" s="32">
        <f t="shared" si="8"/>
        <v>45595</v>
      </c>
      <c r="B169" s="26">
        <f>VLOOKUP(A169,Temperatures!$A$1:$B$3000,2,FALSE)</f>
        <v>11.066666666666665</v>
      </c>
      <c r="C169" s="26">
        <f t="shared" si="6"/>
        <v>1.5822000000000001</v>
      </c>
      <c r="D169" s="26" t="e">
        <f t="shared" si="7"/>
        <v>#N/A</v>
      </c>
      <c r="E169" s="53">
        <f>SUMIF(OctopusRawData!$E$3:$E$13907,"="&amp;Daily!A169,OctopusRawData!$A$3:$A$13907)</f>
        <v>1.5822000000000001</v>
      </c>
    </row>
    <row r="170" spans="1:5" x14ac:dyDescent="0.45">
      <c r="A170" s="32">
        <f t="shared" si="8"/>
        <v>45596</v>
      </c>
      <c r="B170" s="26">
        <f>VLOOKUP(A170,Temperatures!$A$1:$B$3000,2,FALSE)</f>
        <v>10.525</v>
      </c>
      <c r="C170" s="26">
        <f t="shared" si="6"/>
        <v>10.165699999999999</v>
      </c>
      <c r="D170" s="26" t="e">
        <f t="shared" si="7"/>
        <v>#N/A</v>
      </c>
      <c r="E170" s="53">
        <f>SUMIF(OctopusRawData!$E$3:$E$13907,"="&amp;Daily!A170,OctopusRawData!$A$3:$A$13907)</f>
        <v>10.165699999999999</v>
      </c>
    </row>
    <row r="171" spans="1:5" x14ac:dyDescent="0.45">
      <c r="A171" s="32">
        <f t="shared" si="8"/>
        <v>45597</v>
      </c>
      <c r="B171" s="26">
        <f>VLOOKUP(A171,Temperatures!$A$1:$B$3000,2,FALSE)</f>
        <v>9.85</v>
      </c>
      <c r="C171" s="26">
        <f t="shared" si="6"/>
        <v>26.615500000000004</v>
      </c>
      <c r="D171" s="26" t="e">
        <f t="shared" si="7"/>
        <v>#N/A</v>
      </c>
      <c r="E171" s="53">
        <f>SUMIF(OctopusRawData!$E$3:$E$13907,"="&amp;Daily!A171,OctopusRawData!$A$3:$A$13907)</f>
        <v>26.615500000000004</v>
      </c>
    </row>
    <row r="172" spans="1:5" x14ac:dyDescent="0.45">
      <c r="A172" s="32">
        <f t="shared" si="8"/>
        <v>45598</v>
      </c>
      <c r="B172" s="26">
        <f>VLOOKUP(A172,Temperatures!$A$1:$B$3000,2,FALSE)</f>
        <v>11.225000000000001</v>
      </c>
      <c r="C172" s="26">
        <f t="shared" si="6"/>
        <v>19.198499999999999</v>
      </c>
      <c r="D172" s="26" t="e">
        <f t="shared" si="7"/>
        <v>#N/A</v>
      </c>
      <c r="E172" s="53">
        <f>SUMIF(OctopusRawData!$E$3:$E$13907,"="&amp;Daily!A172,OctopusRawData!$A$3:$A$13907)</f>
        <v>19.198499999999999</v>
      </c>
    </row>
    <row r="173" spans="1:5" x14ac:dyDescent="0.45">
      <c r="A173" s="32">
        <f t="shared" si="8"/>
        <v>45599</v>
      </c>
      <c r="B173" s="26">
        <f>VLOOKUP(A173,Temperatures!$A$1:$B$3000,2,FALSE)</f>
        <v>11.158333333333333</v>
      </c>
      <c r="C173" s="26">
        <f t="shared" si="6"/>
        <v>31.417700000000004</v>
      </c>
      <c r="D173" s="26" t="e">
        <f t="shared" si="7"/>
        <v>#N/A</v>
      </c>
      <c r="E173" s="53">
        <f>SUMIF(OctopusRawData!$E$3:$E$13907,"="&amp;Daily!A173,OctopusRawData!$A$3:$A$13907)</f>
        <v>31.417700000000004</v>
      </c>
    </row>
    <row r="174" spans="1:5" x14ac:dyDescent="0.45">
      <c r="A174" s="32">
        <f t="shared" si="8"/>
        <v>45600</v>
      </c>
      <c r="B174" s="26">
        <f>VLOOKUP(A174,Temperatures!$A$1:$B$3000,2,FALSE)</f>
        <v>10.237499999999999</v>
      </c>
      <c r="C174" s="26">
        <f t="shared" si="6"/>
        <v>27.165399999999998</v>
      </c>
      <c r="D174" s="26" t="e">
        <f t="shared" si="7"/>
        <v>#N/A</v>
      </c>
      <c r="E174" s="53">
        <f>SUMIF(OctopusRawData!$E$3:$E$13907,"="&amp;Daily!A174,OctopusRawData!$A$3:$A$13907)</f>
        <v>27.165399999999998</v>
      </c>
    </row>
    <row r="175" spans="1:5" x14ac:dyDescent="0.45">
      <c r="A175" s="32">
        <f t="shared" si="8"/>
        <v>45601</v>
      </c>
      <c r="B175" s="26">
        <f>VLOOKUP(A175,Temperatures!$A$1:$B$3000,2,FALSE)</f>
        <v>11.154166666666669</v>
      </c>
      <c r="C175" s="26">
        <f t="shared" si="6"/>
        <v>12.398599999999998</v>
      </c>
      <c r="D175" s="26" t="e">
        <f t="shared" si="7"/>
        <v>#N/A</v>
      </c>
      <c r="E175" s="53">
        <f>SUMIF(OctopusRawData!$E$3:$E$13907,"="&amp;Daily!A175,OctopusRawData!$A$3:$A$13907)</f>
        <v>12.398599999999998</v>
      </c>
    </row>
    <row r="176" spans="1:5" x14ac:dyDescent="0.45">
      <c r="A176" s="32">
        <f t="shared" si="8"/>
        <v>45602</v>
      </c>
      <c r="B176" s="26">
        <f>VLOOKUP(A176,Temperatures!$A$1:$B$3000,2,FALSE)</f>
        <v>12.100000000000001</v>
      </c>
      <c r="C176" s="26">
        <f t="shared" si="6"/>
        <v>4.6899999999999995</v>
      </c>
      <c r="D176" s="26" t="e">
        <f t="shared" si="7"/>
        <v>#N/A</v>
      </c>
      <c r="E176" s="53">
        <f>SUMIF(OctopusRawData!$E$3:$E$13907,"="&amp;Daily!A176,OctopusRawData!$A$3:$A$13907)</f>
        <v>4.6899999999999995</v>
      </c>
    </row>
    <row r="177" spans="1:5" x14ac:dyDescent="0.45">
      <c r="A177" s="32">
        <f t="shared" si="8"/>
        <v>45603</v>
      </c>
      <c r="B177" s="26">
        <f>VLOOKUP(A177,Temperatures!$A$1:$B$3000,2,FALSE)</f>
        <v>11.129166666666665</v>
      </c>
      <c r="C177" s="26">
        <f t="shared" si="6"/>
        <v>24.685400000000001</v>
      </c>
      <c r="D177" s="26" t="e">
        <f t="shared" si="7"/>
        <v>#N/A</v>
      </c>
      <c r="E177" s="53">
        <f>SUMIF(OctopusRawData!$E$3:$E$13907,"="&amp;Daily!A177,OctopusRawData!$A$3:$A$13907)</f>
        <v>24.685400000000001</v>
      </c>
    </row>
    <row r="178" spans="1:5" x14ac:dyDescent="0.45">
      <c r="A178" s="32">
        <f t="shared" si="8"/>
        <v>45604</v>
      </c>
      <c r="B178" s="26">
        <f>VLOOKUP(A178,Temperatures!$A$1:$B$3000,2,FALSE)</f>
        <v>9.2541666666666664</v>
      </c>
      <c r="C178" s="26">
        <f t="shared" si="6"/>
        <v>18.850699999999996</v>
      </c>
      <c r="D178" s="26" t="e">
        <f t="shared" si="7"/>
        <v>#N/A</v>
      </c>
      <c r="E178" s="53">
        <f>SUMIF(OctopusRawData!$E$3:$E$13907,"="&amp;Daily!A178,OctopusRawData!$A$3:$A$13907)</f>
        <v>18.850699999999996</v>
      </c>
    </row>
    <row r="179" spans="1:5" x14ac:dyDescent="0.45">
      <c r="A179" s="32">
        <f t="shared" si="8"/>
        <v>45605</v>
      </c>
      <c r="B179" s="26">
        <f>VLOOKUP(A179,Temperatures!$A$1:$B$3000,2,FALSE)</f>
        <v>8.0041666666666664</v>
      </c>
      <c r="C179" s="26">
        <f t="shared" si="6"/>
        <v>21.173300000000001</v>
      </c>
      <c r="D179" s="26" t="e">
        <f t="shared" si="7"/>
        <v>#N/A</v>
      </c>
      <c r="E179" s="53">
        <f>SUMIF(OctopusRawData!$E$3:$E$13907,"="&amp;Daily!A179,OctopusRawData!$A$3:$A$13907)</f>
        <v>21.173300000000001</v>
      </c>
    </row>
    <row r="180" spans="1:5" x14ac:dyDescent="0.45">
      <c r="A180" s="32">
        <f t="shared" si="8"/>
        <v>45606</v>
      </c>
      <c r="B180" s="26">
        <f>VLOOKUP(A180,Temperatures!$A$1:$B$3000,2,FALSE)</f>
        <v>10.487499999999999</v>
      </c>
      <c r="C180" s="26">
        <f t="shared" si="6"/>
        <v>21.251700000000007</v>
      </c>
      <c r="D180" s="26" t="e">
        <f t="shared" si="7"/>
        <v>#N/A</v>
      </c>
      <c r="E180" s="53">
        <f>SUMIF(OctopusRawData!$E$3:$E$13907,"="&amp;Daily!A180,OctopusRawData!$A$3:$A$13907)</f>
        <v>21.251700000000007</v>
      </c>
    </row>
    <row r="181" spans="1:5" x14ac:dyDescent="0.45">
      <c r="A181" s="32">
        <f t="shared" si="8"/>
        <v>45607</v>
      </c>
      <c r="B181" s="26">
        <f>VLOOKUP(A181,Temperatures!$A$1:$B$3000,2,FALSE)</f>
        <v>9.1458333333333304</v>
      </c>
      <c r="C181" s="26">
        <f t="shared" si="6"/>
        <v>13.7789</v>
      </c>
      <c r="D181" s="26" t="e">
        <f t="shared" si="7"/>
        <v>#N/A</v>
      </c>
      <c r="E181" s="53">
        <f>SUMIF(OctopusRawData!$E$3:$E$13907,"="&amp;Daily!A181,OctopusRawData!$A$3:$A$13907)</f>
        <v>13.7789</v>
      </c>
    </row>
    <row r="182" spans="1:5" x14ac:dyDescent="0.45">
      <c r="A182" s="32">
        <f t="shared" si="8"/>
        <v>45608</v>
      </c>
      <c r="B182" s="26">
        <f>VLOOKUP(A182,Temperatures!$A$1:$B$3000,2,FALSE)</f>
        <v>6.5374999999999988</v>
      </c>
      <c r="C182" s="26">
        <f t="shared" si="6"/>
        <v>22.800599999999999</v>
      </c>
      <c r="D182" s="26" t="e">
        <f t="shared" si="7"/>
        <v>#N/A</v>
      </c>
      <c r="E182" s="53">
        <f>SUMIF(OctopusRawData!$E$3:$E$13907,"="&amp;Daily!A182,OctopusRawData!$A$3:$A$13907)</f>
        <v>22.800599999999999</v>
      </c>
    </row>
    <row r="183" spans="1:5" x14ac:dyDescent="0.45">
      <c r="A183" s="32">
        <f t="shared" si="8"/>
        <v>45609</v>
      </c>
      <c r="B183" s="26">
        <f>VLOOKUP(A183,Temperatures!$A$1:$B$3000,2,FALSE)</f>
        <v>7.104166666666667</v>
      </c>
      <c r="C183" s="26">
        <f t="shared" si="6"/>
        <v>16.415700000000001</v>
      </c>
      <c r="D183" s="26" t="e">
        <f t="shared" si="7"/>
        <v>#N/A</v>
      </c>
      <c r="E183" s="53">
        <f>SUMIF(OctopusRawData!$E$3:$E$13907,"="&amp;Daily!A183,OctopusRawData!$A$3:$A$13907)</f>
        <v>16.415700000000001</v>
      </c>
    </row>
    <row r="184" spans="1:5" x14ac:dyDescent="0.45">
      <c r="A184" s="32">
        <f t="shared" si="8"/>
        <v>45610</v>
      </c>
      <c r="B184" s="26">
        <f>VLOOKUP(A184,Temperatures!$A$1:$B$3000,2,FALSE)</f>
        <v>9.2541666666666647</v>
      </c>
      <c r="C184" s="26">
        <f t="shared" si="6"/>
        <v>26.794700000000002</v>
      </c>
      <c r="D184" s="26" t="e">
        <f t="shared" si="7"/>
        <v>#N/A</v>
      </c>
      <c r="E184" s="53">
        <f>SUMIF(OctopusRawData!$E$3:$E$13907,"="&amp;Daily!A184,OctopusRawData!$A$3:$A$13907)</f>
        <v>26.794700000000002</v>
      </c>
    </row>
    <row r="185" spans="1:5" x14ac:dyDescent="0.45">
      <c r="A185" s="32">
        <f t="shared" si="8"/>
        <v>45611</v>
      </c>
      <c r="B185" s="26">
        <f>VLOOKUP(A185,Temperatures!$A$1:$B$3000,2,FALSE)</f>
        <v>6.3666666666666663</v>
      </c>
      <c r="C185" s="26">
        <f t="shared" si="6"/>
        <v>39.081499999999991</v>
      </c>
      <c r="D185" s="26" t="e">
        <f t="shared" si="7"/>
        <v>#N/A</v>
      </c>
      <c r="E185" s="53">
        <f>SUMIF(OctopusRawData!$E$3:$E$13907,"="&amp;Daily!A185,OctopusRawData!$A$3:$A$13907)</f>
        <v>39.081499999999991</v>
      </c>
    </row>
    <row r="186" spans="1:5" x14ac:dyDescent="0.45">
      <c r="A186" s="32">
        <f t="shared" si="8"/>
        <v>45612</v>
      </c>
      <c r="B186" s="26">
        <f>VLOOKUP(A186,Temperatures!$A$1:$B$3000,2,FALSE)</f>
        <v>7.9166666666666652</v>
      </c>
      <c r="C186" s="26">
        <f t="shared" si="6"/>
        <v>8.280899999999999</v>
      </c>
      <c r="D186" s="26" t="e">
        <f t="shared" si="7"/>
        <v>#N/A</v>
      </c>
      <c r="E186" s="53">
        <f>SUMIF(OctopusRawData!$E$3:$E$13907,"="&amp;Daily!A186,OctopusRawData!$A$3:$A$13907)</f>
        <v>8.280899999999999</v>
      </c>
    </row>
    <row r="187" spans="1:5" x14ac:dyDescent="0.45">
      <c r="A187" s="32">
        <f t="shared" si="8"/>
        <v>45613</v>
      </c>
      <c r="B187" s="26">
        <f>VLOOKUP(A187,Temperatures!$A$1:$B$3000,2,FALSE)</f>
        <v>7.270833333333333</v>
      </c>
      <c r="C187" s="26">
        <f t="shared" si="6"/>
        <v>11.826800000000004</v>
      </c>
      <c r="D187" s="26" t="e">
        <f t="shared" si="7"/>
        <v>#N/A</v>
      </c>
      <c r="E187" s="53">
        <f>SUMIF(OctopusRawData!$E$3:$E$13907,"="&amp;Daily!A187,OctopusRawData!$A$3:$A$13907)</f>
        <v>11.826800000000004</v>
      </c>
    </row>
    <row r="188" spans="1:5" x14ac:dyDescent="0.45">
      <c r="A188" s="32">
        <f t="shared" si="8"/>
        <v>45614</v>
      </c>
      <c r="B188" s="26">
        <f>VLOOKUP(A188,Temperatures!$A$1:$B$3000,2,FALSE)</f>
        <v>7.4624999999999995</v>
      </c>
      <c r="C188" s="26">
        <f t="shared" si="6"/>
        <v>10.9849</v>
      </c>
      <c r="D188" s="26" t="e">
        <f t="shared" si="7"/>
        <v>#N/A</v>
      </c>
      <c r="E188" s="53">
        <f>SUMIF(OctopusRawData!$E$3:$E$13907,"="&amp;Daily!A188,OctopusRawData!$A$3:$A$13907)</f>
        <v>10.9849</v>
      </c>
    </row>
    <row r="189" spans="1:5" x14ac:dyDescent="0.45">
      <c r="A189" s="32">
        <f t="shared" si="8"/>
        <v>45615</v>
      </c>
      <c r="B189" s="26">
        <f>VLOOKUP(A189,Temperatures!$A$1:$B$3000,2,FALSE)</f>
        <v>3.9125000000000001</v>
      </c>
      <c r="C189" s="26">
        <f t="shared" si="6"/>
        <v>40.730899999999998</v>
      </c>
      <c r="D189" s="26" t="e">
        <f t="shared" si="7"/>
        <v>#N/A</v>
      </c>
      <c r="E189" s="53">
        <f>SUMIF(OctopusRawData!$E$3:$E$13907,"="&amp;Daily!A189,OctopusRawData!$A$3:$A$13907)</f>
        <v>40.730899999999998</v>
      </c>
    </row>
    <row r="190" spans="1:5" x14ac:dyDescent="0.45">
      <c r="A190" s="32">
        <f t="shared" si="8"/>
        <v>45616</v>
      </c>
      <c r="B190" s="26">
        <f>VLOOKUP(A190,Temperatures!$A$1:$B$3000,2,FALSE)</f>
        <v>1.2499999999999998</v>
      </c>
      <c r="C190" s="26">
        <f t="shared" si="6"/>
        <v>70.387000000000015</v>
      </c>
      <c r="D190" s="26" t="e">
        <f t="shared" si="7"/>
        <v>#N/A</v>
      </c>
      <c r="E190" s="53">
        <f>SUMIF(OctopusRawData!$E$3:$E$13907,"="&amp;Daily!A190,OctopusRawData!$A$3:$A$13907)</f>
        <v>70.387000000000015</v>
      </c>
    </row>
    <row r="191" spans="1:5" x14ac:dyDescent="0.45">
      <c r="A191" s="32">
        <f t="shared" si="8"/>
        <v>45617</v>
      </c>
      <c r="B191" s="26">
        <f>VLOOKUP(A191,Temperatures!$A$1:$B$3000,2,FALSE)</f>
        <v>0.74583333333333357</v>
      </c>
      <c r="C191" s="26">
        <f t="shared" si="6"/>
        <v>46.543300000000002</v>
      </c>
      <c r="D191" s="26" t="e">
        <f t="shared" si="7"/>
        <v>#N/A</v>
      </c>
      <c r="E191" s="53">
        <f>SUMIF(OctopusRawData!$E$3:$E$13907,"="&amp;Daily!A191,OctopusRawData!$A$3:$A$13907)</f>
        <v>46.543300000000002</v>
      </c>
    </row>
    <row r="192" spans="1:5" x14ac:dyDescent="0.45">
      <c r="A192" s="32">
        <f t="shared" si="8"/>
        <v>45618</v>
      </c>
      <c r="B192" s="26">
        <f>VLOOKUP(A192,Temperatures!$A$1:$B$3000,2,FALSE)</f>
        <v>2.6958333333333333</v>
      </c>
      <c r="C192" s="26">
        <f t="shared" si="6"/>
        <v>38.250900000000009</v>
      </c>
      <c r="D192" s="26" t="e">
        <f t="shared" si="7"/>
        <v>#N/A</v>
      </c>
      <c r="E192" s="53">
        <f>SUMIF(OctopusRawData!$E$3:$E$13907,"="&amp;Daily!A192,OctopusRawData!$A$3:$A$13907)</f>
        <v>38.250900000000009</v>
      </c>
    </row>
    <row r="193" spans="1:5" x14ac:dyDescent="0.45">
      <c r="A193" s="32">
        <f t="shared" si="8"/>
        <v>45619</v>
      </c>
      <c r="B193" s="26">
        <f>VLOOKUP(A193,Temperatures!$A$1:$B$3000,2,FALSE)</f>
        <v>9.7124999999999986</v>
      </c>
      <c r="C193" s="26">
        <f t="shared" si="6"/>
        <v>41.886600000000001</v>
      </c>
      <c r="D193" s="26" t="e">
        <f t="shared" si="7"/>
        <v>#N/A</v>
      </c>
      <c r="E193" s="53">
        <f>SUMIF(OctopusRawData!$E$3:$E$13907,"="&amp;Daily!A193,OctopusRawData!$A$3:$A$13907)</f>
        <v>41.886600000000001</v>
      </c>
    </row>
    <row r="194" spans="1:5" x14ac:dyDescent="0.45">
      <c r="A194" s="32">
        <f t="shared" si="8"/>
        <v>45620</v>
      </c>
      <c r="B194" s="26">
        <f>VLOOKUP(A194,Temperatures!$A$1:$B$3000,2,FALSE)</f>
        <v>12.979166666666666</v>
      </c>
      <c r="C194" s="26">
        <f t="shared" si="6"/>
        <v>9.2345000000000024</v>
      </c>
      <c r="D194" s="26" t="e">
        <f t="shared" si="7"/>
        <v>#N/A</v>
      </c>
      <c r="E194" s="53">
        <f>SUMIF(OctopusRawData!$E$3:$E$13907,"="&amp;Daily!A194,OctopusRawData!$A$3:$A$13907)</f>
        <v>9.2345000000000024</v>
      </c>
    </row>
    <row r="195" spans="1:5" x14ac:dyDescent="0.45">
      <c r="A195" s="32">
        <f t="shared" si="8"/>
        <v>45621</v>
      </c>
      <c r="B195" s="26">
        <f>VLOOKUP(A195,Temperatures!$A$1:$B$3000,2,FALSE)</f>
        <v>8.408333333333335</v>
      </c>
      <c r="C195" s="26">
        <f t="shared" ref="C195:C258" si="9">IF(AND(E195&gt;0,B195&lt;=ManualBalancePointTemperature),E195,NA())</f>
        <v>15.361000000000002</v>
      </c>
      <c r="D195" s="26" t="e">
        <f t="shared" ref="D195:D258" si="10">IF(B195&gt;BalancePointTemperature,E195,NA())</f>
        <v>#N/A</v>
      </c>
      <c r="E195" s="53">
        <f>SUMIF(OctopusRawData!$E$3:$E$13907,"="&amp;Daily!A195,OctopusRawData!$A$3:$A$13907)</f>
        <v>15.361000000000002</v>
      </c>
    </row>
    <row r="196" spans="1:5" x14ac:dyDescent="0.45">
      <c r="A196" s="32">
        <f t="shared" si="8"/>
        <v>45622</v>
      </c>
      <c r="B196" s="26">
        <f>VLOOKUP(A196,Temperatures!$A$1:$B$3000,2,FALSE)</f>
        <v>5.8874999999999993</v>
      </c>
      <c r="C196" s="26">
        <f t="shared" si="9"/>
        <v>30.475400000000004</v>
      </c>
      <c r="D196" s="26" t="e">
        <f t="shared" si="10"/>
        <v>#N/A</v>
      </c>
      <c r="E196" s="53">
        <f>SUMIF(OctopusRawData!$E$3:$E$13907,"="&amp;Daily!A196,OctopusRawData!$A$3:$A$13907)</f>
        <v>30.475400000000004</v>
      </c>
    </row>
    <row r="197" spans="1:5" x14ac:dyDescent="0.45">
      <c r="A197" s="32">
        <f t="shared" ref="A197:A260" si="11">A196+1</f>
        <v>45623</v>
      </c>
      <c r="B197" s="26">
        <f>VLOOKUP(A197,Temperatures!$A$1:$B$3000,2,FALSE)</f>
        <v>4.5625000000000009</v>
      </c>
      <c r="C197" s="26">
        <f t="shared" si="9"/>
        <v>46.778900000000007</v>
      </c>
      <c r="D197" s="26" t="e">
        <f t="shared" si="10"/>
        <v>#N/A</v>
      </c>
      <c r="E197" s="53">
        <f>SUMIF(OctopusRawData!$E$3:$E$13907,"="&amp;Daily!A197,OctopusRawData!$A$3:$A$13907)</f>
        <v>46.778900000000007</v>
      </c>
    </row>
    <row r="198" spans="1:5" x14ac:dyDescent="0.45">
      <c r="A198" s="32">
        <f t="shared" si="11"/>
        <v>45624</v>
      </c>
      <c r="B198" s="26">
        <f>VLOOKUP(A198,Temperatures!$A$1:$B$3000,2,FALSE)</f>
        <v>3.3166666666666669</v>
      </c>
      <c r="C198" s="26">
        <f t="shared" si="9"/>
        <v>48.888199999999998</v>
      </c>
      <c r="D198" s="26" t="e">
        <f t="shared" si="10"/>
        <v>#N/A</v>
      </c>
      <c r="E198" s="53">
        <f>SUMIF(OctopusRawData!$E$3:$E$13907,"="&amp;Daily!A198,OctopusRawData!$A$3:$A$13907)</f>
        <v>48.888199999999998</v>
      </c>
    </row>
    <row r="199" spans="1:5" x14ac:dyDescent="0.45">
      <c r="A199" s="32">
        <f t="shared" si="11"/>
        <v>45625</v>
      </c>
      <c r="B199" s="26">
        <f>VLOOKUP(A199,Temperatures!$A$1:$B$3000,2,FALSE)</f>
        <v>8.1791666666666671</v>
      </c>
      <c r="C199" s="26">
        <f t="shared" si="9"/>
        <v>39.676299999999998</v>
      </c>
      <c r="D199" s="26" t="e">
        <f t="shared" si="10"/>
        <v>#N/A</v>
      </c>
      <c r="E199" s="53">
        <f>SUMIF(OctopusRawData!$E$3:$E$13907,"="&amp;Daily!A199,OctopusRawData!$A$3:$A$13907)</f>
        <v>39.676299999999998</v>
      </c>
    </row>
    <row r="200" spans="1:5" x14ac:dyDescent="0.45">
      <c r="A200" s="32">
        <f t="shared" si="11"/>
        <v>45626</v>
      </c>
      <c r="B200" s="26">
        <f>VLOOKUP(A200,Temperatures!$A$1:$B$3000,2,FALSE)</f>
        <v>11.920833333333334</v>
      </c>
      <c r="C200" s="26">
        <f t="shared" si="9"/>
        <v>21.801600000000008</v>
      </c>
      <c r="D200" s="26" t="e">
        <f t="shared" si="10"/>
        <v>#N/A</v>
      </c>
      <c r="E200" s="53">
        <f>SUMIF(OctopusRawData!$E$3:$E$13907,"="&amp;Daily!A200,OctopusRawData!$A$3:$A$13907)</f>
        <v>21.801600000000008</v>
      </c>
    </row>
    <row r="201" spans="1:5" x14ac:dyDescent="0.45">
      <c r="A201" s="32">
        <f t="shared" si="11"/>
        <v>45627</v>
      </c>
      <c r="B201" s="26">
        <f>VLOOKUP(A201,Temperatures!$A$1:$B$3000,2,FALSE)</f>
        <v>11.625000000000002</v>
      </c>
      <c r="C201" s="26">
        <f t="shared" si="9"/>
        <v>7.2372999999999994</v>
      </c>
      <c r="D201" s="26" t="e">
        <f t="shared" si="10"/>
        <v>#N/A</v>
      </c>
      <c r="E201" s="53">
        <f>SUMIF(OctopusRawData!$E$3:$E$13907,"="&amp;Daily!A201,OctopusRawData!$A$3:$A$13907)</f>
        <v>7.2372999999999994</v>
      </c>
    </row>
    <row r="202" spans="1:5" x14ac:dyDescent="0.45">
      <c r="A202" s="32">
        <f t="shared" si="11"/>
        <v>45628</v>
      </c>
      <c r="B202" s="26">
        <f>VLOOKUP(A202,Temperatures!$A$1:$B$3000,2,FALSE)</f>
        <v>7.5416666666666679</v>
      </c>
      <c r="C202" s="26">
        <f t="shared" si="9"/>
        <v>20.051300000000001</v>
      </c>
      <c r="D202" s="26" t="e">
        <f t="shared" si="10"/>
        <v>#N/A</v>
      </c>
      <c r="E202" s="53">
        <f>SUMIF(OctopusRawData!$E$3:$E$13907,"="&amp;Daily!A202,OctopusRawData!$A$3:$A$13907)</f>
        <v>20.051300000000001</v>
      </c>
    </row>
    <row r="203" spans="1:5" x14ac:dyDescent="0.45">
      <c r="A203" s="32">
        <f t="shared" si="11"/>
        <v>45629</v>
      </c>
      <c r="B203" s="26">
        <f>VLOOKUP(A203,Temperatures!$A$1:$B$3000,2,FALSE)</f>
        <v>4.041666666666667</v>
      </c>
      <c r="C203" s="26">
        <f t="shared" si="9"/>
        <v>36.130699999999997</v>
      </c>
      <c r="D203" s="26" t="e">
        <f t="shared" si="10"/>
        <v>#N/A</v>
      </c>
      <c r="E203" s="53">
        <f>SUMIF(OctopusRawData!$E$3:$E$13907,"="&amp;Daily!A203,OctopusRawData!$A$3:$A$13907)</f>
        <v>36.130699999999997</v>
      </c>
    </row>
    <row r="204" spans="1:5" x14ac:dyDescent="0.45">
      <c r="A204" s="32">
        <f t="shared" si="11"/>
        <v>45630</v>
      </c>
      <c r="B204" s="26">
        <f>VLOOKUP(A204,Temperatures!$A$1:$B$3000,2,FALSE)</f>
        <v>6.7958333333333334</v>
      </c>
      <c r="C204" s="26">
        <f t="shared" si="9"/>
        <v>48.517899999999997</v>
      </c>
      <c r="D204" s="26" t="e">
        <f t="shared" si="10"/>
        <v>#N/A</v>
      </c>
      <c r="E204" s="53">
        <f>SUMIF(OctopusRawData!$E$3:$E$13907,"="&amp;Daily!A204,OctopusRawData!$A$3:$A$13907)</f>
        <v>48.517899999999997</v>
      </c>
    </row>
    <row r="205" spans="1:5" x14ac:dyDescent="0.45">
      <c r="A205" s="32">
        <f t="shared" si="11"/>
        <v>45631</v>
      </c>
      <c r="B205" s="26">
        <f>VLOOKUP(A205,Temperatures!$A$1:$B$3000,2,FALSE)</f>
        <v>11.158333333333333</v>
      </c>
      <c r="C205" s="26">
        <f t="shared" si="9"/>
        <v>31.518800000000002</v>
      </c>
      <c r="D205" s="26" t="e">
        <f t="shared" si="10"/>
        <v>#N/A</v>
      </c>
      <c r="E205" s="53">
        <f>SUMIF(OctopusRawData!$E$3:$E$13907,"="&amp;Daily!A205,OctopusRawData!$A$3:$A$13907)</f>
        <v>31.518800000000002</v>
      </c>
    </row>
    <row r="206" spans="1:5" x14ac:dyDescent="0.45">
      <c r="A206" s="32">
        <f t="shared" si="11"/>
        <v>45632</v>
      </c>
      <c r="B206" s="26">
        <f>VLOOKUP(A206,Temperatures!$A$1:$B$3000,2,FALSE)</f>
        <v>7.4833333333333334</v>
      </c>
      <c r="C206" s="26">
        <f t="shared" si="9"/>
        <v>32.225500000000004</v>
      </c>
      <c r="D206" s="26" t="e">
        <f t="shared" si="10"/>
        <v>#N/A</v>
      </c>
      <c r="E206" s="53">
        <f>SUMIF(OctopusRawData!$E$3:$E$13907,"="&amp;Daily!A206,OctopusRawData!$A$3:$A$13907)</f>
        <v>32.225500000000004</v>
      </c>
    </row>
    <row r="207" spans="1:5" x14ac:dyDescent="0.45">
      <c r="A207" s="32">
        <f t="shared" si="11"/>
        <v>45633</v>
      </c>
      <c r="B207" s="26">
        <f>VLOOKUP(A207,Temperatures!$A$1:$B$3000,2,FALSE)</f>
        <v>7.3625000000000016</v>
      </c>
      <c r="C207" s="26">
        <f t="shared" si="9"/>
        <v>29.846799999999998</v>
      </c>
      <c r="D207" s="26" t="e">
        <f t="shared" si="10"/>
        <v>#N/A</v>
      </c>
      <c r="E207" s="53">
        <f>SUMIF(OctopusRawData!$E$3:$E$13907,"="&amp;Daily!A207,OctopusRawData!$A$3:$A$13907)</f>
        <v>29.846799999999998</v>
      </c>
    </row>
    <row r="208" spans="1:5" x14ac:dyDescent="0.45">
      <c r="A208" s="32">
        <f t="shared" si="11"/>
        <v>45634</v>
      </c>
      <c r="B208" s="26">
        <f>VLOOKUP(A208,Temperatures!$A$1:$B$3000,2,FALSE)</f>
        <v>5.1708333333333334</v>
      </c>
      <c r="C208" s="26">
        <f t="shared" si="9"/>
        <v>32.360300000000002</v>
      </c>
      <c r="D208" s="26" t="e">
        <f t="shared" si="10"/>
        <v>#N/A</v>
      </c>
      <c r="E208" s="53">
        <f>SUMIF(OctopusRawData!$E$3:$E$13907,"="&amp;Daily!A208,OctopusRawData!$A$3:$A$13907)</f>
        <v>32.360300000000002</v>
      </c>
    </row>
    <row r="209" spans="1:5" x14ac:dyDescent="0.45">
      <c r="A209" s="32">
        <f t="shared" si="11"/>
        <v>45635</v>
      </c>
      <c r="B209" s="26">
        <f>VLOOKUP(A209,Temperatures!$A$1:$B$3000,2,FALSE)</f>
        <v>5.3833333333333329</v>
      </c>
      <c r="C209" s="26">
        <f t="shared" si="9"/>
        <v>25.953200000000002</v>
      </c>
      <c r="D209" s="26" t="e">
        <f t="shared" si="10"/>
        <v>#N/A</v>
      </c>
      <c r="E209" s="53">
        <f>SUMIF(OctopusRawData!$E$3:$E$13907,"="&amp;Daily!A209,OctopusRawData!$A$3:$A$13907)</f>
        <v>25.953200000000002</v>
      </c>
    </row>
    <row r="210" spans="1:5" x14ac:dyDescent="0.45">
      <c r="A210" s="32">
        <f t="shared" si="11"/>
        <v>45636</v>
      </c>
      <c r="B210" s="26">
        <f>VLOOKUP(A210,Temperatures!$A$1:$B$3000,2,FALSE)</f>
        <v>4.375</v>
      </c>
      <c r="C210" s="26">
        <f t="shared" si="9"/>
        <v>32.382900000000006</v>
      </c>
      <c r="D210" s="26" t="e">
        <f t="shared" si="10"/>
        <v>#N/A</v>
      </c>
      <c r="E210" s="53">
        <f>SUMIF(OctopusRawData!$E$3:$E$13907,"="&amp;Daily!A210,OctopusRawData!$A$3:$A$13907)</f>
        <v>32.382900000000006</v>
      </c>
    </row>
    <row r="211" spans="1:5" x14ac:dyDescent="0.45">
      <c r="A211" s="32">
        <f t="shared" si="11"/>
        <v>45637</v>
      </c>
      <c r="B211" s="26">
        <f>VLOOKUP(A211,Temperatures!$A$1:$B$3000,2,FALSE)</f>
        <v>3.85</v>
      </c>
      <c r="C211" s="26">
        <f t="shared" si="9"/>
        <v>40.629799999999996</v>
      </c>
      <c r="D211" s="26" t="e">
        <f t="shared" si="10"/>
        <v>#N/A</v>
      </c>
      <c r="E211" s="53">
        <f>SUMIF(OctopusRawData!$E$3:$E$13907,"="&amp;Daily!A211,OctopusRawData!$A$3:$A$13907)</f>
        <v>40.629799999999996</v>
      </c>
    </row>
    <row r="212" spans="1:5" x14ac:dyDescent="0.45">
      <c r="A212" s="32">
        <f t="shared" si="11"/>
        <v>45638</v>
      </c>
      <c r="B212" s="26">
        <f>VLOOKUP(A212,Temperatures!$A$1:$B$3000,2,FALSE)</f>
        <v>3.4875000000000003</v>
      </c>
      <c r="C212" s="26">
        <f t="shared" si="9"/>
        <v>39.765900000000002</v>
      </c>
      <c r="D212" s="26" t="e">
        <f t="shared" si="10"/>
        <v>#N/A</v>
      </c>
      <c r="E212" s="53">
        <f>SUMIF(OctopusRawData!$E$3:$E$13907,"="&amp;Daily!A212,OctopusRawData!$A$3:$A$13907)</f>
        <v>39.765900000000002</v>
      </c>
    </row>
    <row r="213" spans="1:5" x14ac:dyDescent="0.45">
      <c r="A213" s="32">
        <f t="shared" si="11"/>
        <v>45639</v>
      </c>
      <c r="B213" s="26">
        <f>VLOOKUP(A213,Temperatures!$A$1:$B$3000,2,FALSE)</f>
        <v>4.4416666666666673</v>
      </c>
      <c r="C213" s="26">
        <f t="shared" si="9"/>
        <v>32.371399999999994</v>
      </c>
      <c r="D213" s="26" t="e">
        <f t="shared" si="10"/>
        <v>#N/A</v>
      </c>
      <c r="E213" s="53">
        <f>SUMIF(OctopusRawData!$E$3:$E$13907,"="&amp;Daily!A213,OctopusRawData!$A$3:$A$13907)</f>
        <v>32.371399999999994</v>
      </c>
    </row>
    <row r="214" spans="1:5" x14ac:dyDescent="0.45">
      <c r="A214" s="32">
        <f t="shared" si="11"/>
        <v>45640</v>
      </c>
      <c r="B214" s="26">
        <f>VLOOKUP(A214,Temperatures!$A$1:$B$3000,2,FALSE)</f>
        <v>4.9541666666666657</v>
      </c>
      <c r="C214" s="26">
        <f t="shared" si="9"/>
        <v>19.411799999999999</v>
      </c>
      <c r="D214" s="26" t="e">
        <f t="shared" si="10"/>
        <v>#N/A</v>
      </c>
      <c r="E214" s="53">
        <f>SUMIF(OctopusRawData!$E$3:$E$13907,"="&amp;Daily!A214,OctopusRawData!$A$3:$A$13907)</f>
        <v>19.411799999999999</v>
      </c>
    </row>
    <row r="215" spans="1:5" x14ac:dyDescent="0.45">
      <c r="A215" s="32">
        <f t="shared" si="11"/>
        <v>45641</v>
      </c>
      <c r="B215" s="26">
        <f>VLOOKUP(A215,Temperatures!$A$1:$B$3000,2,FALSE)</f>
        <v>9.5124999999999993</v>
      </c>
      <c r="C215" s="26">
        <f t="shared" si="9"/>
        <v>20.118400000000005</v>
      </c>
      <c r="D215" s="26" t="e">
        <f t="shared" si="10"/>
        <v>#N/A</v>
      </c>
      <c r="E215" s="53">
        <f>SUMIF(OctopusRawData!$E$3:$E$13907,"="&amp;Daily!A215,OctopusRawData!$A$3:$A$13907)</f>
        <v>20.118400000000005</v>
      </c>
    </row>
    <row r="216" spans="1:5" x14ac:dyDescent="0.45">
      <c r="A216" s="32">
        <f t="shared" si="11"/>
        <v>45642</v>
      </c>
      <c r="B216" s="26">
        <f>VLOOKUP(A216,Temperatures!$A$1:$B$3000,2,FALSE)</f>
        <v>9.0083333333333311</v>
      </c>
      <c r="C216" s="26">
        <f t="shared" si="9"/>
        <v>24.797500000000003</v>
      </c>
      <c r="D216" s="26" t="e">
        <f t="shared" si="10"/>
        <v>#N/A</v>
      </c>
      <c r="E216" s="53">
        <f>SUMIF(OctopusRawData!$E$3:$E$13907,"="&amp;Daily!A216,OctopusRawData!$A$3:$A$13907)</f>
        <v>24.797500000000003</v>
      </c>
    </row>
    <row r="217" spans="1:5" x14ac:dyDescent="0.45">
      <c r="A217" s="32">
        <f t="shared" si="11"/>
        <v>45643</v>
      </c>
      <c r="B217" s="26">
        <f>VLOOKUP(A217,Temperatures!$A$1:$B$3000,2,FALSE)</f>
        <v>8.4916666666666654</v>
      </c>
      <c r="C217" s="26">
        <f t="shared" si="9"/>
        <v>22.935099999999998</v>
      </c>
      <c r="D217" s="26" t="e">
        <f t="shared" si="10"/>
        <v>#N/A</v>
      </c>
      <c r="E217" s="53">
        <f>SUMIF(OctopusRawData!$E$3:$E$13907,"="&amp;Daily!A217,OctopusRawData!$A$3:$A$13907)</f>
        <v>22.935099999999998</v>
      </c>
    </row>
    <row r="218" spans="1:5" x14ac:dyDescent="0.45">
      <c r="A218" s="32">
        <f t="shared" si="11"/>
        <v>45644</v>
      </c>
      <c r="B218" s="26">
        <f>VLOOKUP(A218,Temperatures!$A$1:$B$3000,2,FALSE)</f>
        <v>11.441666666666663</v>
      </c>
      <c r="C218" s="26">
        <f t="shared" si="9"/>
        <v>26.188699999999997</v>
      </c>
      <c r="D218" s="26" t="e">
        <f t="shared" si="10"/>
        <v>#N/A</v>
      </c>
      <c r="E218" s="53">
        <f>SUMIF(OctopusRawData!$E$3:$E$13907,"="&amp;Daily!A218,OctopusRawData!$A$3:$A$13907)</f>
        <v>26.188699999999997</v>
      </c>
    </row>
    <row r="219" spans="1:5" x14ac:dyDescent="0.45">
      <c r="A219" s="32">
        <f t="shared" si="11"/>
        <v>45645</v>
      </c>
      <c r="B219" s="26">
        <f>VLOOKUP(A219,Temperatures!$A$1:$B$3000,2,FALSE)</f>
        <v>5.15</v>
      </c>
      <c r="C219" s="26">
        <f t="shared" si="9"/>
        <v>36.971900000000005</v>
      </c>
      <c r="D219" s="26" t="e">
        <f t="shared" si="10"/>
        <v>#N/A</v>
      </c>
      <c r="E219" s="53">
        <f>SUMIF(OctopusRawData!$E$3:$E$13907,"="&amp;Daily!A219,OctopusRawData!$A$3:$A$13907)</f>
        <v>36.971900000000005</v>
      </c>
    </row>
    <row r="220" spans="1:5" x14ac:dyDescent="0.45">
      <c r="A220" s="32">
        <f t="shared" si="11"/>
        <v>45646</v>
      </c>
      <c r="B220" s="26">
        <f>VLOOKUP(A220,Temperatures!$A$1:$B$3000,2,FALSE)</f>
        <v>5.2041666666666666</v>
      </c>
      <c r="C220" s="26">
        <f t="shared" si="9"/>
        <v>42.504000000000012</v>
      </c>
      <c r="D220" s="26" t="e">
        <f t="shared" si="10"/>
        <v>#N/A</v>
      </c>
      <c r="E220" s="53">
        <f>SUMIF(OctopusRawData!$E$3:$E$13907,"="&amp;Daily!A220,OctopusRawData!$A$3:$A$13907)</f>
        <v>42.504000000000012</v>
      </c>
    </row>
    <row r="221" spans="1:5" x14ac:dyDescent="0.45">
      <c r="A221" s="32">
        <f t="shared" si="11"/>
        <v>45647</v>
      </c>
      <c r="B221" s="26">
        <f>VLOOKUP(A221,Temperatures!$A$1:$B$3000,2,FALSE)</f>
        <v>7.9333333333333345</v>
      </c>
      <c r="C221" s="26">
        <f t="shared" si="9"/>
        <v>26.817299999999996</v>
      </c>
      <c r="D221" s="26" t="e">
        <f t="shared" si="10"/>
        <v>#N/A</v>
      </c>
      <c r="E221" s="53">
        <f>SUMIF(OctopusRawData!$E$3:$E$13907,"="&amp;Daily!A221,OctopusRawData!$A$3:$A$13907)</f>
        <v>26.817299999999996</v>
      </c>
    </row>
    <row r="222" spans="1:5" x14ac:dyDescent="0.45">
      <c r="A222" s="32">
        <f t="shared" si="11"/>
        <v>45648</v>
      </c>
      <c r="B222" s="26">
        <f>VLOOKUP(A222,Temperatures!$A$1:$B$3000,2,FALSE)</f>
        <v>5.1000000000000005</v>
      </c>
      <c r="C222" s="26">
        <f t="shared" si="9"/>
        <v>36.467199999999998</v>
      </c>
      <c r="D222" s="26" t="e">
        <f t="shared" si="10"/>
        <v>#N/A</v>
      </c>
      <c r="E222" s="53">
        <f>SUMIF(OctopusRawData!$E$3:$E$13907,"="&amp;Daily!A222,OctopusRawData!$A$3:$A$13907)</f>
        <v>36.467199999999998</v>
      </c>
    </row>
    <row r="223" spans="1:5" x14ac:dyDescent="0.45">
      <c r="A223" s="32">
        <f t="shared" si="11"/>
        <v>45649</v>
      </c>
      <c r="B223" s="26">
        <f>VLOOKUP(A223,Temperatures!$A$1:$B$3000,2,FALSE)</f>
        <v>5.6333333333333337</v>
      </c>
      <c r="C223" s="26">
        <f t="shared" si="9"/>
        <v>52.175800000000017</v>
      </c>
      <c r="D223" s="26" t="e">
        <f t="shared" si="10"/>
        <v>#N/A</v>
      </c>
      <c r="E223" s="53">
        <f>SUMIF(OctopusRawData!$E$3:$E$13907,"="&amp;Daily!A223,OctopusRawData!$A$3:$A$13907)</f>
        <v>52.175800000000017</v>
      </c>
    </row>
    <row r="224" spans="1:5" x14ac:dyDescent="0.45">
      <c r="A224" s="32">
        <f t="shared" si="11"/>
        <v>45650</v>
      </c>
      <c r="B224" s="26">
        <f>VLOOKUP(A224,Temperatures!$A$1:$B$3000,2,FALSE)</f>
        <v>9.8666666666666671</v>
      </c>
      <c r="C224" s="26">
        <f t="shared" si="9"/>
        <v>9.8180999999999994</v>
      </c>
      <c r="D224" s="26" t="e">
        <f t="shared" si="10"/>
        <v>#N/A</v>
      </c>
      <c r="E224" s="53">
        <f>SUMIF(OctopusRawData!$E$3:$E$13907,"="&amp;Daily!A224,OctopusRawData!$A$3:$A$13907)</f>
        <v>9.8180999999999994</v>
      </c>
    </row>
    <row r="225" spans="1:5" x14ac:dyDescent="0.45">
      <c r="A225" s="32">
        <f t="shared" si="11"/>
        <v>45651</v>
      </c>
      <c r="B225" s="26">
        <f>VLOOKUP(A225,Temperatures!$A$1:$B$3000,2,FALSE)</f>
        <v>8.9791666666666661</v>
      </c>
      <c r="C225" s="26" t="e">
        <f t="shared" si="9"/>
        <v>#N/A</v>
      </c>
      <c r="D225" s="26" t="e">
        <f t="shared" si="10"/>
        <v>#N/A</v>
      </c>
      <c r="E225" s="53">
        <f>SUMIF(OctopusRawData!$E$3:$E$13907,"="&amp;Daily!A225,OctopusRawData!$A$3:$A$13907)</f>
        <v>0</v>
      </c>
    </row>
    <row r="226" spans="1:5" x14ac:dyDescent="0.45">
      <c r="A226" s="32">
        <f t="shared" si="11"/>
        <v>45652</v>
      </c>
      <c r="B226" s="26">
        <f>VLOOKUP(A226,Temperatures!$A$1:$B$3000,2,FALSE)</f>
        <v>7.7416666666666671</v>
      </c>
      <c r="C226" s="26" t="e">
        <f t="shared" si="9"/>
        <v>#N/A</v>
      </c>
      <c r="D226" s="26" t="e">
        <f t="shared" si="10"/>
        <v>#N/A</v>
      </c>
      <c r="E226" s="53">
        <f>SUMIF(OctopusRawData!$E$3:$E$13907,"="&amp;Daily!A226,OctopusRawData!$A$3:$A$13907)</f>
        <v>0</v>
      </c>
    </row>
    <row r="227" spans="1:5" x14ac:dyDescent="0.45">
      <c r="A227" s="32">
        <f t="shared" si="11"/>
        <v>45653</v>
      </c>
      <c r="B227" s="26">
        <f>VLOOKUP(A227,Temperatures!$A$1:$B$3000,2,FALSE)</f>
        <v>5.6916666666666664</v>
      </c>
      <c r="C227" s="26" t="e">
        <f t="shared" si="9"/>
        <v>#N/A</v>
      </c>
      <c r="D227" s="26" t="e">
        <f t="shared" si="10"/>
        <v>#N/A</v>
      </c>
      <c r="E227" s="53">
        <f>SUMIF(OctopusRawData!$E$3:$E$13907,"="&amp;Daily!A227,OctopusRawData!$A$3:$A$13907)</f>
        <v>0</v>
      </c>
    </row>
    <row r="228" spans="1:5" x14ac:dyDescent="0.45">
      <c r="A228" s="32">
        <f t="shared" si="11"/>
        <v>45654</v>
      </c>
      <c r="B228" s="26">
        <f>VLOOKUP(A228,Temperatures!$A$1:$B$3000,2,FALSE)</f>
        <v>5.2458333333333336</v>
      </c>
      <c r="C228" s="26" t="e">
        <f t="shared" si="9"/>
        <v>#N/A</v>
      </c>
      <c r="D228" s="26" t="e">
        <f t="shared" si="10"/>
        <v>#N/A</v>
      </c>
      <c r="E228" s="53">
        <f>SUMIF(OctopusRawData!$E$3:$E$13907,"="&amp;Daily!A228,OctopusRawData!$A$3:$A$13907)</f>
        <v>0</v>
      </c>
    </row>
    <row r="229" spans="1:5" x14ac:dyDescent="0.45">
      <c r="A229" s="32">
        <f t="shared" si="11"/>
        <v>45655</v>
      </c>
      <c r="B229" s="26">
        <f>VLOOKUP(A229,Temperatures!$A$1:$B$3000,2,FALSE)</f>
        <v>6.2249999999999988</v>
      </c>
      <c r="C229" s="26" t="e">
        <f t="shared" si="9"/>
        <v>#N/A</v>
      </c>
      <c r="D229" s="26" t="e">
        <f t="shared" si="10"/>
        <v>#N/A</v>
      </c>
      <c r="E229" s="53">
        <f>SUMIF(OctopusRawData!$E$3:$E$13907,"="&amp;Daily!A229,OctopusRawData!$A$3:$A$13907)</f>
        <v>0</v>
      </c>
    </row>
    <row r="230" spans="1:5" x14ac:dyDescent="0.45">
      <c r="A230" s="32">
        <f t="shared" si="11"/>
        <v>45656</v>
      </c>
      <c r="B230" s="26">
        <f>VLOOKUP(A230,Temperatures!$A$1:$B$3000,2,FALSE)</f>
        <v>7.2208333333333341</v>
      </c>
      <c r="C230" s="26" t="e">
        <f t="shared" si="9"/>
        <v>#N/A</v>
      </c>
      <c r="D230" s="26" t="e">
        <f t="shared" si="10"/>
        <v>#N/A</v>
      </c>
      <c r="E230" s="53">
        <f>SUMIF(OctopusRawData!$E$3:$E$13907,"="&amp;Daily!A230,OctopusRawData!$A$3:$A$13907)</f>
        <v>0</v>
      </c>
    </row>
    <row r="231" spans="1:5" x14ac:dyDescent="0.45">
      <c r="A231" s="32">
        <f t="shared" si="11"/>
        <v>45657</v>
      </c>
      <c r="B231" s="26">
        <f>VLOOKUP(A231,Temperatures!$A$1:$B$3000,2,FALSE)</f>
        <v>8.6958333333333329</v>
      </c>
      <c r="C231" s="26" t="e">
        <f t="shared" si="9"/>
        <v>#N/A</v>
      </c>
      <c r="D231" s="26" t="e">
        <f t="shared" si="10"/>
        <v>#N/A</v>
      </c>
      <c r="E231" s="53">
        <f>SUMIF(OctopusRawData!$E$3:$E$13907,"="&amp;Daily!A231,OctopusRawData!$A$3:$A$13907)</f>
        <v>0</v>
      </c>
    </row>
    <row r="232" spans="1:5" x14ac:dyDescent="0.45">
      <c r="A232" s="32">
        <f t="shared" si="11"/>
        <v>45658</v>
      </c>
      <c r="B232" s="26">
        <f>VLOOKUP(A232,Temperatures!$A$1:$B$3000,2,FALSE)</f>
        <v>7.8166666666666655</v>
      </c>
      <c r="C232" s="26" t="e">
        <f t="shared" si="9"/>
        <v>#N/A</v>
      </c>
      <c r="D232" s="26" t="e">
        <f t="shared" si="10"/>
        <v>#N/A</v>
      </c>
      <c r="E232" s="53">
        <f>SUMIF(OctopusRawData!$E$3:$E$13907,"="&amp;Daily!A232,OctopusRawData!$A$3:$A$13907)</f>
        <v>0</v>
      </c>
    </row>
    <row r="233" spans="1:5" x14ac:dyDescent="0.45">
      <c r="A233" s="32">
        <f t="shared" si="11"/>
        <v>45659</v>
      </c>
      <c r="B233" s="26">
        <f>VLOOKUP(A233,Temperatures!$A$1:$B$3000,2,FALSE)</f>
        <v>1.3916666666666664</v>
      </c>
      <c r="C233" s="26" t="e">
        <f t="shared" si="9"/>
        <v>#N/A</v>
      </c>
      <c r="D233" s="26" t="e">
        <f t="shared" si="10"/>
        <v>#N/A</v>
      </c>
      <c r="E233" s="53">
        <f>SUMIF(OctopusRawData!$E$3:$E$13907,"="&amp;Daily!A233,OctopusRawData!$A$3:$A$13907)</f>
        <v>0</v>
      </c>
    </row>
    <row r="234" spans="1:5" x14ac:dyDescent="0.45">
      <c r="A234" s="32">
        <f t="shared" si="11"/>
        <v>45660</v>
      </c>
      <c r="B234" s="26">
        <f>VLOOKUP(A234,Temperatures!$A$1:$B$3000,2,FALSE)</f>
        <v>0.32499999999999996</v>
      </c>
      <c r="C234" s="26" t="e">
        <f t="shared" si="9"/>
        <v>#N/A</v>
      </c>
      <c r="D234" s="26" t="e">
        <f t="shared" si="10"/>
        <v>#N/A</v>
      </c>
      <c r="E234" s="53">
        <f>SUMIF(OctopusRawData!$E$3:$E$13907,"="&amp;Daily!A234,OctopusRawData!$A$3:$A$13907)</f>
        <v>0</v>
      </c>
    </row>
    <row r="235" spans="1:5" x14ac:dyDescent="0.45">
      <c r="A235" s="32">
        <f t="shared" si="11"/>
        <v>45661</v>
      </c>
      <c r="B235" s="26">
        <f>VLOOKUP(A235,Temperatures!$A$1:$B$3000,2,FALSE)</f>
        <v>1.0125</v>
      </c>
      <c r="C235" s="26" t="e">
        <f t="shared" si="9"/>
        <v>#N/A</v>
      </c>
      <c r="D235" s="26" t="e">
        <f t="shared" si="10"/>
        <v>#N/A</v>
      </c>
      <c r="E235" s="53">
        <f>SUMIF(OctopusRawData!$E$3:$E$13907,"="&amp;Daily!A235,OctopusRawData!$A$3:$A$13907)</f>
        <v>0</v>
      </c>
    </row>
    <row r="236" spans="1:5" x14ac:dyDescent="0.45">
      <c r="A236" s="32">
        <f t="shared" si="11"/>
        <v>45662</v>
      </c>
      <c r="B236" s="26">
        <f>VLOOKUP(A236,Temperatures!$A$1:$B$3000,2,FALSE)</f>
        <v>7.8</v>
      </c>
      <c r="C236" s="26">
        <f t="shared" si="9"/>
        <v>67.626799999999989</v>
      </c>
      <c r="D236" s="26" t="e">
        <f t="shared" si="10"/>
        <v>#N/A</v>
      </c>
      <c r="E236" s="53">
        <f>SUMIF(OctopusRawData!$E$3:$E$13907,"="&amp;Daily!A236,OctopusRawData!$A$3:$A$13907)</f>
        <v>67.626799999999989</v>
      </c>
    </row>
    <row r="237" spans="1:5" x14ac:dyDescent="0.45">
      <c r="A237" s="32">
        <f t="shared" si="11"/>
        <v>45663</v>
      </c>
      <c r="B237" s="26">
        <f>VLOOKUP(A237,Temperatures!$A$1:$B$3000,2,FALSE)</f>
        <v>5.6708333333333334</v>
      </c>
      <c r="C237" s="26">
        <f t="shared" si="9"/>
        <v>66.381700000000009</v>
      </c>
      <c r="D237" s="26" t="e">
        <f t="shared" si="10"/>
        <v>#N/A</v>
      </c>
      <c r="E237" s="53">
        <f>SUMIF(OctopusRawData!$E$3:$E$13907,"="&amp;Daily!A237,OctopusRawData!$A$3:$A$13907)</f>
        <v>66.381700000000009</v>
      </c>
    </row>
    <row r="238" spans="1:5" x14ac:dyDescent="0.45">
      <c r="A238" s="32">
        <f t="shared" si="11"/>
        <v>45664</v>
      </c>
      <c r="B238" s="26">
        <f>VLOOKUP(A238,Temperatures!$A$1:$B$3000,2,FALSE)</f>
        <v>1.8375000000000004</v>
      </c>
      <c r="C238" s="26">
        <f t="shared" si="9"/>
        <v>52.781999999999996</v>
      </c>
      <c r="D238" s="26" t="e">
        <f t="shared" si="10"/>
        <v>#N/A</v>
      </c>
      <c r="E238" s="53">
        <f>SUMIF(OctopusRawData!$E$3:$E$13907,"="&amp;Daily!A238,OctopusRawData!$A$3:$A$13907)</f>
        <v>52.781999999999996</v>
      </c>
    </row>
    <row r="239" spans="1:5" x14ac:dyDescent="0.45">
      <c r="A239" s="32">
        <f t="shared" si="11"/>
        <v>45665</v>
      </c>
      <c r="B239" s="26">
        <f>VLOOKUP(A239,Temperatures!$A$1:$B$3000,2,FALSE)</f>
        <v>0.54583333333333339</v>
      </c>
      <c r="C239" s="26">
        <f t="shared" si="9"/>
        <v>57.965600000000009</v>
      </c>
      <c r="D239" s="26" t="e">
        <f t="shared" si="10"/>
        <v>#N/A</v>
      </c>
      <c r="E239" s="53">
        <f>SUMIF(OctopusRawData!$E$3:$E$13907,"="&amp;Daily!A239,OctopusRawData!$A$3:$A$13907)</f>
        <v>57.965600000000009</v>
      </c>
    </row>
    <row r="240" spans="1:5" x14ac:dyDescent="0.45">
      <c r="A240" s="32">
        <f t="shared" si="11"/>
        <v>45666</v>
      </c>
      <c r="B240" s="26">
        <f>VLOOKUP(A240,Temperatures!$A$1:$B$3000,2,FALSE)</f>
        <v>-5.4166666666666675E-2</v>
      </c>
      <c r="C240" s="26">
        <f t="shared" si="9"/>
        <v>68.883700000000005</v>
      </c>
      <c r="D240" s="26" t="e">
        <f t="shared" si="10"/>
        <v>#N/A</v>
      </c>
      <c r="E240" s="53">
        <f>SUMIF(OctopusRawData!$E$3:$E$13907,"="&amp;Daily!A240,OctopusRawData!$A$3:$A$13907)</f>
        <v>68.883700000000005</v>
      </c>
    </row>
    <row r="241" spans="1:5" x14ac:dyDescent="0.45">
      <c r="A241" s="32">
        <f t="shared" si="11"/>
        <v>45667</v>
      </c>
      <c r="B241" s="26">
        <f>VLOOKUP(A241,Temperatures!$A$1:$B$3000,2,FALSE)</f>
        <v>0.53749999999999987</v>
      </c>
      <c r="C241" s="26">
        <f t="shared" si="9"/>
        <v>65.753099999999989</v>
      </c>
      <c r="D241" s="26" t="e">
        <f t="shared" si="10"/>
        <v>#N/A</v>
      </c>
      <c r="E241" s="53">
        <f>SUMIF(OctopusRawData!$E$3:$E$13907,"="&amp;Daily!A241,OctopusRawData!$A$3:$A$13907)</f>
        <v>65.753099999999989</v>
      </c>
    </row>
    <row r="242" spans="1:5" x14ac:dyDescent="0.45">
      <c r="A242" s="32">
        <f t="shared" si="11"/>
        <v>45668</v>
      </c>
      <c r="B242" s="26">
        <f>VLOOKUP(A242,Temperatures!$A$1:$B$3000,2,FALSE)</f>
        <v>2.2083333333333335</v>
      </c>
      <c r="C242" s="26">
        <f t="shared" si="9"/>
        <v>63.060100000000006</v>
      </c>
      <c r="D242" s="26" t="e">
        <f t="shared" si="10"/>
        <v>#N/A</v>
      </c>
      <c r="E242" s="53">
        <f>SUMIF(OctopusRawData!$E$3:$E$13907,"="&amp;Daily!A242,OctopusRawData!$A$3:$A$13907)</f>
        <v>63.060100000000006</v>
      </c>
    </row>
    <row r="243" spans="1:5" x14ac:dyDescent="0.45">
      <c r="A243" s="32">
        <f t="shared" si="11"/>
        <v>45669</v>
      </c>
      <c r="B243" s="26">
        <f>VLOOKUP(A243,Temperatures!$A$1:$B$3000,2,FALSE)</f>
        <v>4.258333333333332</v>
      </c>
      <c r="C243" s="26">
        <f t="shared" si="9"/>
        <v>31.215699999999991</v>
      </c>
      <c r="D243" s="26" t="e">
        <f t="shared" si="10"/>
        <v>#N/A</v>
      </c>
      <c r="E243" s="53">
        <f>SUMIF(OctopusRawData!$E$3:$E$13907,"="&amp;Daily!A243,OctopusRawData!$A$3:$A$13907)</f>
        <v>31.215699999999991</v>
      </c>
    </row>
    <row r="244" spans="1:5" x14ac:dyDescent="0.45">
      <c r="A244" s="32">
        <f t="shared" si="11"/>
        <v>45670</v>
      </c>
      <c r="B244" s="26">
        <f>VLOOKUP(A244,Temperatures!$A$1:$B$3000,2,FALSE)</f>
        <v>6.333333333333333</v>
      </c>
      <c r="C244" s="26">
        <f t="shared" si="9"/>
        <v>44.321600000000004</v>
      </c>
      <c r="D244" s="26" t="e">
        <f t="shared" si="10"/>
        <v>#N/A</v>
      </c>
      <c r="E244" s="53">
        <f>SUMIF(OctopusRawData!$E$3:$E$13907,"="&amp;Daily!A244,OctopusRawData!$A$3:$A$13907)</f>
        <v>44.321600000000004</v>
      </c>
    </row>
    <row r="245" spans="1:5" x14ac:dyDescent="0.45">
      <c r="A245" s="32">
        <f t="shared" si="11"/>
        <v>45671</v>
      </c>
      <c r="B245" s="26">
        <f>VLOOKUP(A245,Temperatures!$A$1:$B$3000,2,FALSE)</f>
        <v>6.2625000000000002</v>
      </c>
      <c r="C245" s="26">
        <f t="shared" si="9"/>
        <v>29.319600000000001</v>
      </c>
      <c r="D245" s="26" t="e">
        <f t="shared" si="10"/>
        <v>#N/A</v>
      </c>
      <c r="E245" s="53">
        <f>SUMIF(OctopusRawData!$E$3:$E$13907,"="&amp;Daily!A245,OctopusRawData!$A$3:$A$13907)</f>
        <v>29.319600000000001</v>
      </c>
    </row>
    <row r="246" spans="1:5" x14ac:dyDescent="0.45">
      <c r="A246" s="32">
        <f t="shared" si="11"/>
        <v>45672</v>
      </c>
      <c r="B246" s="26">
        <f>VLOOKUP(A246,Temperatures!$A$1:$B$3000,2,FALSE)</f>
        <v>5.958333333333333</v>
      </c>
      <c r="C246" s="26">
        <f t="shared" si="9"/>
        <v>27.479200000000002</v>
      </c>
      <c r="D246" s="26" t="e">
        <f t="shared" si="10"/>
        <v>#N/A</v>
      </c>
      <c r="E246" s="53">
        <f>SUMIF(OctopusRawData!$E$3:$E$13907,"="&amp;Daily!A246,OctopusRawData!$A$3:$A$13907)</f>
        <v>27.479200000000002</v>
      </c>
    </row>
    <row r="247" spans="1:5" x14ac:dyDescent="0.45">
      <c r="A247" s="32">
        <f t="shared" si="11"/>
        <v>45673</v>
      </c>
      <c r="B247" s="26">
        <f>VLOOKUP(A247,Temperatures!$A$1:$B$3000,2,FALSE)</f>
        <v>5.6166666666666663</v>
      </c>
      <c r="C247" s="26">
        <f t="shared" si="9"/>
        <v>25.358699999999995</v>
      </c>
      <c r="D247" s="26" t="e">
        <f t="shared" si="10"/>
        <v>#N/A</v>
      </c>
      <c r="E247" s="53">
        <f>SUMIF(OctopusRawData!$E$3:$E$13907,"="&amp;Daily!A247,OctopusRawData!$A$3:$A$13907)</f>
        <v>25.358699999999995</v>
      </c>
    </row>
    <row r="248" spans="1:5" x14ac:dyDescent="0.45">
      <c r="A248" s="32">
        <f t="shared" si="11"/>
        <v>45674</v>
      </c>
      <c r="B248" s="26">
        <f>VLOOKUP(A248,Temperatures!$A$1:$B$3000,2,FALSE)</f>
        <v>5.1249999999999991</v>
      </c>
      <c r="C248" s="26">
        <f t="shared" si="9"/>
        <v>25.762299999999996</v>
      </c>
      <c r="D248" s="26" t="e">
        <f t="shared" si="10"/>
        <v>#N/A</v>
      </c>
      <c r="E248" s="53">
        <f>SUMIF(OctopusRawData!$E$3:$E$13907,"="&amp;Daily!A248,OctopusRawData!$A$3:$A$13907)</f>
        <v>25.762299999999996</v>
      </c>
    </row>
    <row r="249" spans="1:5" x14ac:dyDescent="0.45">
      <c r="A249" s="32">
        <f t="shared" si="11"/>
        <v>45675</v>
      </c>
      <c r="B249" s="26">
        <f>VLOOKUP(A249,Temperatures!$A$1:$B$3000,2,FALSE)</f>
        <v>3.1041666666666674</v>
      </c>
      <c r="C249" s="26">
        <f t="shared" si="9"/>
        <v>41.684900000000006</v>
      </c>
      <c r="D249" s="26" t="e">
        <f t="shared" si="10"/>
        <v>#N/A</v>
      </c>
      <c r="E249" s="53">
        <f>SUMIF(OctopusRawData!$E$3:$E$13907,"="&amp;Daily!A249,OctopusRawData!$A$3:$A$13907)</f>
        <v>41.684900000000006</v>
      </c>
    </row>
    <row r="250" spans="1:5" x14ac:dyDescent="0.45">
      <c r="A250" s="32">
        <f t="shared" si="11"/>
        <v>45676</v>
      </c>
      <c r="B250" s="26">
        <f>VLOOKUP(A250,Temperatures!$A$1:$B$3000,2,FALSE)</f>
        <v>2.7791666666666668</v>
      </c>
      <c r="C250" s="26">
        <f t="shared" si="9"/>
        <v>53.264199999999995</v>
      </c>
      <c r="D250" s="26" t="e">
        <f t="shared" si="10"/>
        <v>#N/A</v>
      </c>
      <c r="E250" s="53">
        <f>SUMIF(OctopusRawData!$E$3:$E$13907,"="&amp;Daily!A250,OctopusRawData!$A$3:$A$13907)</f>
        <v>53.264199999999995</v>
      </c>
    </row>
    <row r="251" spans="1:5" x14ac:dyDescent="0.45">
      <c r="A251" s="32">
        <f t="shared" si="11"/>
        <v>45677</v>
      </c>
      <c r="B251" s="26">
        <f>VLOOKUP(A251,Temperatures!$A$1:$B$3000,2,FALSE)</f>
        <v>3.4499999999999988</v>
      </c>
      <c r="C251" s="26">
        <f t="shared" si="9"/>
        <v>33.426499999999997</v>
      </c>
      <c r="D251" s="26" t="e">
        <f t="shared" si="10"/>
        <v>#N/A</v>
      </c>
      <c r="E251" s="53">
        <f>SUMIF(OctopusRawData!$E$3:$E$13907,"="&amp;Daily!A251,OctopusRawData!$A$3:$A$13907)</f>
        <v>33.426499999999997</v>
      </c>
    </row>
    <row r="252" spans="1:5" x14ac:dyDescent="0.45">
      <c r="A252" s="32">
        <f t="shared" si="11"/>
        <v>45678</v>
      </c>
      <c r="B252" s="26">
        <f>VLOOKUP(A252,Temperatures!$A$1:$B$3000,2,FALSE)</f>
        <v>3.4458333333333333</v>
      </c>
      <c r="C252" s="26">
        <f t="shared" si="9"/>
        <v>46.554300000000005</v>
      </c>
      <c r="D252" s="26" t="e">
        <f t="shared" si="10"/>
        <v>#N/A</v>
      </c>
      <c r="E252" s="53">
        <f>SUMIF(OctopusRawData!$E$3:$E$13907,"="&amp;Daily!A252,OctopusRawData!$A$3:$A$13907)</f>
        <v>46.554300000000005</v>
      </c>
    </row>
    <row r="253" spans="1:5" x14ac:dyDescent="0.45">
      <c r="A253" s="32">
        <f t="shared" si="11"/>
        <v>45679</v>
      </c>
      <c r="B253" s="26">
        <f>VLOOKUP(A253,Temperatures!$A$1:$B$3000,2,FALSE)</f>
        <v>3.0500000000000003</v>
      </c>
      <c r="C253" s="26">
        <f t="shared" si="9"/>
        <v>5.6099999999999997E-2</v>
      </c>
      <c r="D253" s="26" t="e">
        <f t="shared" si="10"/>
        <v>#N/A</v>
      </c>
      <c r="E253" s="53">
        <f>SUMIF(OctopusRawData!$E$3:$E$13907,"="&amp;Daily!A253,OctopusRawData!$A$3:$A$13907)</f>
        <v>5.6099999999999997E-2</v>
      </c>
    </row>
    <row r="254" spans="1:5" x14ac:dyDescent="0.45">
      <c r="A254" s="32">
        <f t="shared" si="11"/>
        <v>45680</v>
      </c>
      <c r="B254" s="26">
        <f>VLOOKUP(A254,Temperatures!$A$1:$B$3000,2,FALSE)</f>
        <v>4.4375</v>
      </c>
      <c r="C254" s="26">
        <f t="shared" si="9"/>
        <v>47.867200000000011</v>
      </c>
      <c r="D254" s="26" t="e">
        <f t="shared" si="10"/>
        <v>#N/A</v>
      </c>
      <c r="E254" s="53">
        <f>SUMIF(OctopusRawData!$E$3:$E$13907,"="&amp;Daily!A254,OctopusRawData!$A$3:$A$13907)</f>
        <v>47.867200000000011</v>
      </c>
    </row>
    <row r="255" spans="1:5" x14ac:dyDescent="0.45">
      <c r="A255" s="32">
        <f t="shared" si="11"/>
        <v>45681</v>
      </c>
      <c r="B255" s="26">
        <f>VLOOKUP(A255,Temperatures!$A$1:$B$3000,2,FALSE)</f>
        <v>7.4708333333333341</v>
      </c>
      <c r="C255" s="26">
        <f t="shared" si="9"/>
        <v>58.975599999999993</v>
      </c>
      <c r="D255" s="26" t="e">
        <f t="shared" si="10"/>
        <v>#N/A</v>
      </c>
      <c r="E255" s="53">
        <f>SUMIF(OctopusRawData!$E$3:$E$13907,"="&amp;Daily!A255,OctopusRawData!$A$3:$A$13907)</f>
        <v>58.975599999999993</v>
      </c>
    </row>
    <row r="256" spans="1:5" x14ac:dyDescent="0.45">
      <c r="A256" s="32">
        <f t="shared" si="11"/>
        <v>45682</v>
      </c>
      <c r="B256" s="26">
        <f>VLOOKUP(A256,Temperatures!$A$1:$B$3000,2,FALSE)</f>
        <v>3.0666666666666664</v>
      </c>
      <c r="C256" s="26">
        <f t="shared" si="9"/>
        <v>23.181700000000003</v>
      </c>
      <c r="D256" s="26" t="e">
        <f t="shared" si="10"/>
        <v>#N/A</v>
      </c>
      <c r="E256" s="53">
        <f>SUMIF(OctopusRawData!$E$3:$E$13907,"="&amp;Daily!A256,OctopusRawData!$A$3:$A$13907)</f>
        <v>23.181700000000003</v>
      </c>
    </row>
    <row r="257" spans="1:5" x14ac:dyDescent="0.45">
      <c r="A257" s="32">
        <f t="shared" si="11"/>
        <v>45683</v>
      </c>
      <c r="B257" s="26">
        <f>VLOOKUP(A257,Temperatures!$A$1:$B$3000,2,FALSE)</f>
        <v>5.6583333333333323</v>
      </c>
      <c r="C257" s="26">
        <f t="shared" si="9"/>
        <v>46.015900000000009</v>
      </c>
      <c r="D257" s="26" t="e">
        <f t="shared" si="10"/>
        <v>#N/A</v>
      </c>
      <c r="E257" s="53">
        <f>SUMIF(OctopusRawData!$E$3:$E$13907,"="&amp;Daily!A257,OctopusRawData!$A$3:$A$13907)</f>
        <v>46.015900000000009</v>
      </c>
    </row>
    <row r="258" spans="1:5" x14ac:dyDescent="0.45">
      <c r="A258" s="32">
        <f t="shared" si="11"/>
        <v>45684</v>
      </c>
      <c r="B258" s="26">
        <f>VLOOKUP(A258,Temperatures!$A$1:$B$3000,2,FALSE)</f>
        <v>6.7124999999999986</v>
      </c>
      <c r="C258" s="26">
        <f t="shared" si="9"/>
        <v>37.847099999999998</v>
      </c>
      <c r="D258" s="26" t="e">
        <f t="shared" si="10"/>
        <v>#N/A</v>
      </c>
      <c r="E258" s="53">
        <f>SUMIF(OctopusRawData!$E$3:$E$13907,"="&amp;Daily!A258,OctopusRawData!$A$3:$A$13907)</f>
        <v>37.847099999999998</v>
      </c>
    </row>
    <row r="259" spans="1:5" x14ac:dyDescent="0.45">
      <c r="A259" s="32">
        <f t="shared" si="11"/>
        <v>45685</v>
      </c>
      <c r="B259" s="26">
        <f>VLOOKUP(A259,Temperatures!$A$1:$B$3000,2,FALSE)</f>
        <v>7.2166666666666677</v>
      </c>
      <c r="C259" s="26">
        <f t="shared" ref="C259:C277" si="12">IF(AND(E259&gt;0,B259&lt;=ManualBalancePointTemperature),E259,NA())</f>
        <v>35.311499999999995</v>
      </c>
      <c r="D259" s="26" t="e">
        <f t="shared" ref="D259:D277" si="13">IF(B259&gt;BalancePointTemperature,E259,NA())</f>
        <v>#N/A</v>
      </c>
      <c r="E259" s="53">
        <f>SUMIF(OctopusRawData!$E$3:$E$13907,"="&amp;Daily!A259,OctopusRawData!$A$3:$A$13907)</f>
        <v>35.311499999999995</v>
      </c>
    </row>
    <row r="260" spans="1:5" x14ac:dyDescent="0.45">
      <c r="A260" s="32">
        <f t="shared" si="11"/>
        <v>45686</v>
      </c>
      <c r="B260" s="26">
        <f>VLOOKUP(A260,Temperatures!$A$1:$B$3000,2,FALSE)</f>
        <v>4.6874999999999991</v>
      </c>
      <c r="C260" s="26">
        <f t="shared" si="12"/>
        <v>24.730300000000003</v>
      </c>
      <c r="D260" s="26" t="e">
        <f t="shared" si="13"/>
        <v>#N/A</v>
      </c>
      <c r="E260" s="53">
        <f>SUMIF(OctopusRawData!$E$3:$E$13907,"="&amp;Daily!A260,OctopusRawData!$A$3:$A$13907)</f>
        <v>24.730300000000003</v>
      </c>
    </row>
    <row r="261" spans="1:5" x14ac:dyDescent="0.45">
      <c r="A261" s="32">
        <f t="shared" ref="A261:A277" si="14">A260+1</f>
        <v>45687</v>
      </c>
      <c r="B261" s="26">
        <f>VLOOKUP(A261,Temperatures!$A$1:$B$3000,2,FALSE)</f>
        <v>3.1958333333333329</v>
      </c>
      <c r="C261" s="26">
        <f t="shared" si="12"/>
        <v>46.363800000000012</v>
      </c>
      <c r="D261" s="26" t="e">
        <f t="shared" si="13"/>
        <v>#N/A</v>
      </c>
      <c r="E261" s="53">
        <f>SUMIF(OctopusRawData!$E$3:$E$13907,"="&amp;Daily!A261,OctopusRawData!$A$3:$A$13907)</f>
        <v>46.363800000000012</v>
      </c>
    </row>
    <row r="262" spans="1:5" x14ac:dyDescent="0.45">
      <c r="A262" s="32">
        <f t="shared" si="14"/>
        <v>45688</v>
      </c>
      <c r="B262" s="26">
        <f>VLOOKUP(A262,Temperatures!$A$1:$B$3000,2,FALSE)</f>
        <v>4.3291666666666666</v>
      </c>
      <c r="C262" s="26">
        <f t="shared" si="12"/>
        <v>26.301300000000001</v>
      </c>
      <c r="D262" s="26" t="e">
        <f t="shared" si="13"/>
        <v>#N/A</v>
      </c>
      <c r="E262" s="53">
        <f>SUMIF(OctopusRawData!$E$3:$E$13907,"="&amp;Daily!A262,OctopusRawData!$A$3:$A$13907)</f>
        <v>26.301300000000001</v>
      </c>
    </row>
    <row r="263" spans="1:5" x14ac:dyDescent="0.45">
      <c r="A263" s="32">
        <f t="shared" si="14"/>
        <v>45689</v>
      </c>
      <c r="B263" s="26">
        <f>VLOOKUP(A263,Temperatures!$A$1:$B$3000,2,FALSE)</f>
        <v>6.3</v>
      </c>
      <c r="C263" s="26">
        <f t="shared" si="12"/>
        <v>16.954400000000003</v>
      </c>
      <c r="D263" s="26" t="e">
        <f t="shared" si="13"/>
        <v>#N/A</v>
      </c>
      <c r="E263" s="53">
        <f>SUMIF(OctopusRawData!$E$3:$E$13907,"="&amp;Daily!A263,OctopusRawData!$A$3:$A$13907)</f>
        <v>16.954400000000003</v>
      </c>
    </row>
    <row r="264" spans="1:5" x14ac:dyDescent="0.45">
      <c r="A264" s="32">
        <f t="shared" si="14"/>
        <v>45690</v>
      </c>
      <c r="B264" s="26">
        <f>VLOOKUP(A264,Temperatures!$A$1:$B$3000,2,FALSE)</f>
        <v>6.7958333333333334</v>
      </c>
      <c r="C264" s="26">
        <f t="shared" si="12"/>
        <v>43.558599999999998</v>
      </c>
      <c r="D264" s="26" t="e">
        <f t="shared" si="13"/>
        <v>#N/A</v>
      </c>
      <c r="E264" s="53">
        <f>SUMIF(OctopusRawData!$E$3:$E$13907,"="&amp;Daily!A264,OctopusRawData!$A$3:$A$13907)</f>
        <v>43.558599999999998</v>
      </c>
    </row>
    <row r="265" spans="1:5" x14ac:dyDescent="0.45">
      <c r="A265" s="32">
        <f t="shared" si="14"/>
        <v>45691</v>
      </c>
      <c r="B265" s="26">
        <f>VLOOKUP(A265,Temperatures!$A$1:$B$3000,2,FALSE)</f>
        <v>6.1333333333333337</v>
      </c>
      <c r="C265" s="26">
        <f t="shared" si="12"/>
        <v>32.685700000000004</v>
      </c>
      <c r="D265" s="26" t="e">
        <f t="shared" si="13"/>
        <v>#N/A</v>
      </c>
      <c r="E265" s="53">
        <f>SUMIF(OctopusRawData!$E$3:$E$13907,"="&amp;Daily!A265,OctopusRawData!$A$3:$A$13907)</f>
        <v>32.685700000000004</v>
      </c>
    </row>
    <row r="266" spans="1:5" x14ac:dyDescent="0.45">
      <c r="A266" s="32">
        <f t="shared" si="14"/>
        <v>45692</v>
      </c>
      <c r="B266" s="26">
        <f>VLOOKUP(A266,Temperatures!$A$1:$B$3000,2,FALSE)</f>
        <v>5.6166666666666671</v>
      </c>
      <c r="C266" s="26">
        <f t="shared" si="12"/>
        <v>18.671199999999999</v>
      </c>
      <c r="D266" s="26" t="e">
        <f t="shared" si="13"/>
        <v>#N/A</v>
      </c>
      <c r="E266" s="53">
        <f>SUMIF(OctopusRawData!$E$3:$E$13907,"="&amp;Daily!A266,OctopusRawData!$A$3:$A$13907)</f>
        <v>18.671199999999999</v>
      </c>
    </row>
    <row r="267" spans="1:5" x14ac:dyDescent="0.45">
      <c r="A267" s="32">
        <f t="shared" si="14"/>
        <v>45693</v>
      </c>
      <c r="B267" s="26">
        <f>VLOOKUP(A267,Temperatures!$A$1:$B$3000,2,FALSE)</f>
        <v>4.9916666666666663</v>
      </c>
      <c r="C267" s="26">
        <f t="shared" si="12"/>
        <v>39.496299999999998</v>
      </c>
      <c r="D267" s="26" t="e">
        <f t="shared" si="13"/>
        <v>#N/A</v>
      </c>
      <c r="E267" s="53">
        <f>SUMIF(OctopusRawData!$E$3:$E$13907,"="&amp;Daily!A267,OctopusRawData!$A$3:$A$13907)</f>
        <v>39.496299999999998</v>
      </c>
    </row>
    <row r="268" spans="1:5" x14ac:dyDescent="0.45">
      <c r="A268" s="32">
        <f t="shared" si="14"/>
        <v>45694</v>
      </c>
      <c r="B268" s="26">
        <f>VLOOKUP(A268,Temperatures!$A$1:$B$3000,2,FALSE)</f>
        <v>3.9958333333333322</v>
      </c>
      <c r="C268" s="26">
        <f t="shared" si="12"/>
        <v>48.102899999999998</v>
      </c>
      <c r="D268" s="26" t="e">
        <f t="shared" si="13"/>
        <v>#N/A</v>
      </c>
      <c r="E268" s="53">
        <f>SUMIF(OctopusRawData!$E$3:$E$13907,"="&amp;Daily!A268,OctopusRawData!$A$3:$A$13907)</f>
        <v>48.102899999999998</v>
      </c>
    </row>
    <row r="269" spans="1:5" x14ac:dyDescent="0.45">
      <c r="A269" s="32">
        <f t="shared" si="14"/>
        <v>45695</v>
      </c>
      <c r="B269" s="26">
        <f>VLOOKUP(A269,Temperatures!$A$1:$B$3000,2,FALSE)</f>
        <v>2.1749999999999994</v>
      </c>
      <c r="C269" s="26">
        <f t="shared" si="12"/>
        <v>41.011300000000006</v>
      </c>
      <c r="D269" s="26" t="e">
        <f t="shared" si="13"/>
        <v>#N/A</v>
      </c>
      <c r="E269" s="53">
        <f>SUMIF(OctopusRawData!$E$3:$E$13907,"="&amp;Daily!A269,OctopusRawData!$A$3:$A$13907)</f>
        <v>41.011300000000006</v>
      </c>
    </row>
    <row r="270" spans="1:5" x14ac:dyDescent="0.45">
      <c r="A270" s="32">
        <f t="shared" si="14"/>
        <v>45696</v>
      </c>
      <c r="B270" s="26">
        <f>VLOOKUP(A270,Temperatures!$A$1:$B$3000,2,FALSE)</f>
        <v>2.5291666666666672</v>
      </c>
      <c r="C270" s="26">
        <f t="shared" si="12"/>
        <v>42.492600000000024</v>
      </c>
      <c r="D270" s="26" t="e">
        <f t="shared" si="13"/>
        <v>#N/A</v>
      </c>
      <c r="E270" s="53">
        <f>SUMIF(OctopusRawData!$E$3:$E$13907,"="&amp;Daily!A270,OctopusRawData!$A$3:$A$13907)</f>
        <v>42.492600000000024</v>
      </c>
    </row>
    <row r="271" spans="1:5" x14ac:dyDescent="0.45">
      <c r="A271" s="32">
        <f t="shared" si="14"/>
        <v>45697</v>
      </c>
      <c r="B271" s="26">
        <f>VLOOKUP(A271,Temperatures!$A$1:$B$3000,2,FALSE)</f>
        <v>4.0458333333333334</v>
      </c>
      <c r="C271" s="26">
        <f t="shared" si="12"/>
        <v>64.06989999999999</v>
      </c>
      <c r="D271" s="26" t="e">
        <f t="shared" si="13"/>
        <v>#N/A</v>
      </c>
      <c r="E271" s="53">
        <f>SUMIF(OctopusRawData!$E$3:$E$13907,"="&amp;Daily!A271,OctopusRawData!$A$3:$A$13907)</f>
        <v>64.06989999999999</v>
      </c>
    </row>
    <row r="272" spans="1:5" x14ac:dyDescent="0.45">
      <c r="A272" s="32">
        <f t="shared" si="14"/>
        <v>45698</v>
      </c>
      <c r="B272" s="26">
        <f>VLOOKUP(A272,Temperatures!$A$1:$B$3000,2,FALSE)</f>
        <v>2.8166666666666664</v>
      </c>
      <c r="C272" s="26">
        <f t="shared" si="12"/>
        <v>56.832199999999993</v>
      </c>
      <c r="D272" s="26" t="e">
        <f t="shared" si="13"/>
        <v>#N/A</v>
      </c>
      <c r="E272" s="53">
        <f>SUMIF(OctopusRawData!$E$3:$E$13907,"="&amp;Daily!A272,OctopusRawData!$A$3:$A$13907)</f>
        <v>56.832199999999993</v>
      </c>
    </row>
    <row r="273" spans="1:5" x14ac:dyDescent="0.45">
      <c r="A273" s="32">
        <f t="shared" si="14"/>
        <v>45699</v>
      </c>
      <c r="B273" s="26">
        <f>VLOOKUP(A273,Temperatures!$A$1:$B$3000,2,FALSE)</f>
        <v>1.8291666666666666</v>
      </c>
      <c r="C273" s="26">
        <f t="shared" si="12"/>
        <v>35.143100000000004</v>
      </c>
      <c r="D273" s="26" t="e">
        <f t="shared" si="13"/>
        <v>#N/A</v>
      </c>
      <c r="E273" s="53">
        <f>SUMIF(OctopusRawData!$E$3:$E$13907,"="&amp;Daily!A273,OctopusRawData!$A$3:$A$13907)</f>
        <v>35.143100000000004</v>
      </c>
    </row>
    <row r="274" spans="1:5" x14ac:dyDescent="0.45">
      <c r="A274" s="32">
        <f t="shared" si="14"/>
        <v>45700</v>
      </c>
      <c r="B274" s="26">
        <f>VLOOKUP(A274,Temperatures!$A$1:$B$3000,2,FALSE)</f>
        <v>1.4083333333333332</v>
      </c>
      <c r="C274" s="26">
        <f t="shared" si="12"/>
        <v>27.804600000000008</v>
      </c>
      <c r="D274" s="26" t="e">
        <f t="shared" si="13"/>
        <v>#N/A</v>
      </c>
      <c r="E274" s="53">
        <f>SUMIF(OctopusRawData!$E$3:$E$13907,"="&amp;Daily!A274,OctopusRawData!$A$3:$A$13907)</f>
        <v>27.804600000000008</v>
      </c>
    </row>
    <row r="275" spans="1:5" x14ac:dyDescent="0.45">
      <c r="A275" s="32">
        <f t="shared" si="14"/>
        <v>45701</v>
      </c>
      <c r="B275" s="26">
        <f>VLOOKUP(A275,Temperatures!$A$1:$B$3000,2,FALSE)</f>
        <v>2.2416666666666663</v>
      </c>
      <c r="C275" s="26">
        <f t="shared" si="12"/>
        <v>45.499600000000001</v>
      </c>
      <c r="D275" s="26" t="e">
        <f t="shared" si="13"/>
        <v>#N/A</v>
      </c>
      <c r="E275" s="53">
        <f>SUMIF(OctopusRawData!$E$3:$E$13907,"="&amp;Daily!A275,OctopusRawData!$A$3:$A$13907)</f>
        <v>45.499600000000001</v>
      </c>
    </row>
    <row r="276" spans="1:5" x14ac:dyDescent="0.45">
      <c r="A276" s="32">
        <f t="shared" si="14"/>
        <v>45702</v>
      </c>
      <c r="B276" s="26">
        <f>VLOOKUP(A276,Temperatures!$A$1:$B$3000,2,FALSE)</f>
        <v>2.7791666666666663</v>
      </c>
      <c r="C276" s="26">
        <f t="shared" si="12"/>
        <v>44.321499999999986</v>
      </c>
      <c r="D276" s="26" t="e">
        <f t="shared" si="13"/>
        <v>#N/A</v>
      </c>
      <c r="E276" s="53">
        <f>SUMIF(OctopusRawData!$E$3:$E$13907,"="&amp;Daily!A276,OctopusRawData!$A$3:$A$13907)</f>
        <v>44.321499999999986</v>
      </c>
    </row>
    <row r="277" spans="1:5" x14ac:dyDescent="0.45">
      <c r="A277" s="32">
        <f t="shared" si="14"/>
        <v>45703</v>
      </c>
      <c r="B277" s="26">
        <f>VLOOKUP(A277,Temperatures!$A$1:$B$3000,2,FALSE)</f>
        <v>3.7708333333333326</v>
      </c>
      <c r="C277" s="26">
        <f t="shared" si="12"/>
        <v>29.375599999999991</v>
      </c>
      <c r="D277" s="26" t="e">
        <f t="shared" si="13"/>
        <v>#N/A</v>
      </c>
      <c r="E277" s="53">
        <f>SUMIF(OctopusRawData!$E$3:$E$13907,"="&amp;Daily!A277,OctopusRawData!$A$3:$A$13907)</f>
        <v>29.375599999999991</v>
      </c>
    </row>
    <row r="278" spans="1:5" x14ac:dyDescent="0.45">
      <c r="A278" s="32"/>
      <c r="B278" s="26"/>
      <c r="C278" s="26"/>
      <c r="D278" s="26"/>
      <c r="E278" s="53"/>
    </row>
    <row r="279" spans="1:5" x14ac:dyDescent="0.45">
      <c r="A279" s="32"/>
      <c r="B279" s="26"/>
      <c r="C279" s="26"/>
      <c r="D279" s="26"/>
      <c r="E279" s="53"/>
    </row>
    <row r="280" spans="1:5" x14ac:dyDescent="0.45">
      <c r="A280" s="32"/>
      <c r="B280" s="26"/>
      <c r="C280" s="26"/>
      <c r="D280" s="26"/>
      <c r="E280" s="53"/>
    </row>
    <row r="281" spans="1:5" x14ac:dyDescent="0.45">
      <c r="A281" s="32"/>
      <c r="B281" s="26"/>
      <c r="C281" s="26"/>
      <c r="D281" s="26"/>
      <c r="E281" s="53"/>
    </row>
    <row r="282" spans="1:5" x14ac:dyDescent="0.45">
      <c r="A282" s="32"/>
      <c r="B282" s="26"/>
      <c r="C282" s="26"/>
      <c r="D282" s="26"/>
      <c r="E282" s="53"/>
    </row>
    <row r="283" spans="1:5" x14ac:dyDescent="0.45">
      <c r="A283" s="32"/>
      <c r="B283" s="26"/>
      <c r="C283" s="26"/>
      <c r="D283" s="26"/>
      <c r="E283" s="53"/>
    </row>
    <row r="284" spans="1:5" x14ac:dyDescent="0.45">
      <c r="A284" s="32"/>
      <c r="B284" s="26"/>
      <c r="C284" s="26"/>
      <c r="D284" s="26"/>
      <c r="E284" s="53"/>
    </row>
    <row r="285" spans="1:5" x14ac:dyDescent="0.45">
      <c r="A285" s="32"/>
      <c r="B285" s="26"/>
      <c r="C285" s="26"/>
      <c r="D285" s="26"/>
      <c r="E285" s="53"/>
    </row>
    <row r="286" spans="1:5" x14ac:dyDescent="0.45">
      <c r="A286" s="32"/>
      <c r="B286" s="26"/>
      <c r="C286" s="26"/>
      <c r="D286" s="26"/>
      <c r="E286" s="53"/>
    </row>
    <row r="287" spans="1:5" x14ac:dyDescent="0.45">
      <c r="A287" s="32"/>
      <c r="B287" s="26"/>
      <c r="C287" s="26"/>
      <c r="D287" s="26"/>
      <c r="E287" s="53"/>
    </row>
    <row r="288" spans="1:5" x14ac:dyDescent="0.45">
      <c r="A288" s="32"/>
      <c r="B288" s="26"/>
      <c r="C288" s="26"/>
      <c r="D288" s="26"/>
      <c r="E288" s="53"/>
    </row>
    <row r="289" spans="1:5" x14ac:dyDescent="0.45">
      <c r="A289" s="32"/>
      <c r="B289" s="26"/>
      <c r="C289" s="26"/>
      <c r="D289" s="26"/>
      <c r="E289" s="53"/>
    </row>
    <row r="290" spans="1:5" x14ac:dyDescent="0.45">
      <c r="A290" s="32"/>
      <c r="B290" s="26"/>
      <c r="C290" s="26"/>
      <c r="D290" s="26"/>
      <c r="E290" s="53"/>
    </row>
    <row r="291" spans="1:5" x14ac:dyDescent="0.45">
      <c r="A291" s="32"/>
      <c r="B291" s="26"/>
      <c r="C291" s="26"/>
      <c r="D291" s="26"/>
      <c r="E291" s="53"/>
    </row>
    <row r="292" spans="1:5" x14ac:dyDescent="0.45">
      <c r="A292" s="32"/>
      <c r="B292" s="26"/>
      <c r="C292" s="26"/>
      <c r="D292" s="26"/>
      <c r="E292" s="53"/>
    </row>
    <row r="293" spans="1:5" x14ac:dyDescent="0.45">
      <c r="A293" s="32"/>
      <c r="B293" s="26"/>
      <c r="C293" s="26"/>
      <c r="D293" s="26"/>
      <c r="E293" s="53"/>
    </row>
    <row r="294" spans="1:5" x14ac:dyDescent="0.45">
      <c r="A294" s="32"/>
      <c r="B294" s="26"/>
      <c r="C294" s="26"/>
      <c r="D294" s="26"/>
      <c r="E294" s="53"/>
    </row>
    <row r="295" spans="1:5" x14ac:dyDescent="0.45">
      <c r="A295" s="32"/>
      <c r="B295" s="26"/>
      <c r="C295" s="26"/>
      <c r="D295" s="26"/>
      <c r="E295" s="53"/>
    </row>
    <row r="296" spans="1:5" x14ac:dyDescent="0.45">
      <c r="A296" s="32"/>
      <c r="B296" s="26"/>
      <c r="C296" s="26"/>
      <c r="D296" s="26"/>
      <c r="E296" s="53"/>
    </row>
    <row r="297" spans="1:5" x14ac:dyDescent="0.45">
      <c r="A297" s="32"/>
      <c r="B297" s="26"/>
      <c r="C297" s="26"/>
      <c r="D297" s="26"/>
      <c r="E297" s="53"/>
    </row>
    <row r="298" spans="1:5" x14ac:dyDescent="0.45">
      <c r="A298" s="32"/>
      <c r="B298" s="26"/>
      <c r="C298" s="26"/>
      <c r="D298" s="26"/>
      <c r="E298" s="53"/>
    </row>
    <row r="299" spans="1:5" x14ac:dyDescent="0.45">
      <c r="A299" s="32"/>
      <c r="B299" s="26"/>
      <c r="C299" s="26"/>
      <c r="D299" s="26"/>
      <c r="E299" s="53"/>
    </row>
    <row r="300" spans="1:5" x14ac:dyDescent="0.45">
      <c r="A300" s="32"/>
      <c r="B300" s="26"/>
      <c r="C300" s="26"/>
      <c r="D300" s="26"/>
      <c r="E300" s="53"/>
    </row>
    <row r="301" spans="1:5" x14ac:dyDescent="0.45">
      <c r="A301" s="32"/>
      <c r="B301" s="26"/>
      <c r="C301" s="26"/>
      <c r="D301" s="26"/>
      <c r="E301" s="53"/>
    </row>
    <row r="302" spans="1:5" x14ac:dyDescent="0.45">
      <c r="A302" s="32"/>
      <c r="B302" s="26"/>
      <c r="C302" s="26"/>
      <c r="D302" s="26"/>
      <c r="E302" s="53"/>
    </row>
    <row r="303" spans="1:5" x14ac:dyDescent="0.45">
      <c r="A303" s="32"/>
      <c r="B303" s="26"/>
      <c r="C303" s="26"/>
      <c r="D303" s="26"/>
      <c r="E303" s="53"/>
    </row>
    <row r="304" spans="1:5" x14ac:dyDescent="0.45">
      <c r="A304" s="32"/>
      <c r="B304" s="26"/>
      <c r="C304" s="26"/>
      <c r="D304" s="26"/>
      <c r="E304" s="53"/>
    </row>
    <row r="305" spans="1:5" x14ac:dyDescent="0.45">
      <c r="A305" s="32"/>
      <c r="B305" s="26"/>
      <c r="C305" s="26"/>
      <c r="D305" s="26"/>
      <c r="E305" s="53"/>
    </row>
    <row r="306" spans="1:5" x14ac:dyDescent="0.45">
      <c r="A306" s="32"/>
      <c r="B306" s="26"/>
      <c r="C306" s="26"/>
      <c r="D306" s="26"/>
      <c r="E306" s="53"/>
    </row>
    <row r="307" spans="1:5" x14ac:dyDescent="0.45">
      <c r="A307" s="32"/>
      <c r="E307" s="53"/>
    </row>
    <row r="308" spans="1:5" x14ac:dyDescent="0.45">
      <c r="A308" s="32"/>
      <c r="E308" s="53"/>
    </row>
    <row r="309" spans="1:5" x14ac:dyDescent="0.45">
      <c r="A309" s="32"/>
      <c r="E309" s="53"/>
    </row>
    <row r="310" spans="1:5" x14ac:dyDescent="0.45">
      <c r="A310" s="32"/>
      <c r="E310" s="53"/>
    </row>
    <row r="311" spans="1:5" x14ac:dyDescent="0.45">
      <c r="A311" s="32"/>
      <c r="E311" s="53"/>
    </row>
    <row r="312" spans="1:5" x14ac:dyDescent="0.45">
      <c r="A312" s="32"/>
      <c r="E312" s="53"/>
    </row>
    <row r="313" spans="1:5" x14ac:dyDescent="0.45">
      <c r="A313" s="32"/>
      <c r="E313" s="53"/>
    </row>
    <row r="314" spans="1:5" x14ac:dyDescent="0.45">
      <c r="A314" s="32"/>
      <c r="E314" s="53"/>
    </row>
    <row r="315" spans="1:5" x14ac:dyDescent="0.45">
      <c r="A315" s="32"/>
      <c r="E315" s="53"/>
    </row>
    <row r="316" spans="1:5" x14ac:dyDescent="0.45">
      <c r="E316" s="53"/>
    </row>
    <row r="317" spans="1:5" x14ac:dyDescent="0.45">
      <c r="E317" s="53"/>
    </row>
    <row r="318" spans="1:5" x14ac:dyDescent="0.45">
      <c r="E318" s="53"/>
    </row>
    <row r="319" spans="1:5" x14ac:dyDescent="0.45">
      <c r="E319" s="53"/>
    </row>
    <row r="320" spans="1:5" x14ac:dyDescent="0.45">
      <c r="E320" s="53"/>
    </row>
    <row r="321" spans="5:5" x14ac:dyDescent="0.45">
      <c r="E321" s="53"/>
    </row>
    <row r="322" spans="5:5" x14ac:dyDescent="0.45">
      <c r="E322" s="53"/>
    </row>
    <row r="323" spans="5:5" x14ac:dyDescent="0.45">
      <c r="E323" s="53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31709-E0C7-4349-8C23-193EDD2B7995}">
  <sheetPr codeName="Sheet20"/>
  <dimension ref="A1:L37"/>
  <sheetViews>
    <sheetView workbookViewId="0">
      <selection activeCell="B25" sqref="B25"/>
    </sheetView>
  </sheetViews>
  <sheetFormatPr defaultRowHeight="14.25" x14ac:dyDescent="0.45"/>
  <cols>
    <col min="1" max="1" width="38.6640625" bestFit="1" customWidth="1"/>
    <col min="4" max="5" width="10.19921875" bestFit="1" customWidth="1"/>
    <col min="10" max="10" width="17.33203125" customWidth="1"/>
  </cols>
  <sheetData>
    <row r="1" spans="1:12" x14ac:dyDescent="0.45">
      <c r="A1" t="s">
        <v>10345</v>
      </c>
      <c r="B1" s="54" cm="1">
        <f t="array" ref="B1">-1000*SLOPE(IF(ISNUMBER(Daily!$C$3:$C$306),Daily!$C$3:$C$306),IF(ISNUMBER(Daily!$C$3:$C$306),Daily!$B$3:$B$306))/24</f>
        <v>148.17726533023998</v>
      </c>
      <c r="C1" t="s">
        <v>10346</v>
      </c>
      <c r="K1" t="s">
        <v>13643</v>
      </c>
      <c r="L1" t="s">
        <v>10348</v>
      </c>
    </row>
    <row r="2" spans="1:12" x14ac:dyDescent="0.45">
      <c r="A2" t="s">
        <v>10347</v>
      </c>
      <c r="B2" s="54" cm="1">
        <f t="array" ref="B2">INTERCEPT(IF(ISNUMBER(Daily!$C$3:$C$306),Daily!$B$3:$B$306), IF(ISNUMBER(Daily!$C$3:$C$306),Daily!$C$3:$C$306))</f>
        <v>13.096825309602286</v>
      </c>
      <c r="C2" t="s">
        <v>102</v>
      </c>
      <c r="D2" t="s">
        <v>13645</v>
      </c>
      <c r="K2">
        <v>12.5</v>
      </c>
      <c r="L2">
        <v>1148.9000000000001</v>
      </c>
    </row>
    <row r="3" spans="1:12" x14ac:dyDescent="0.45">
      <c r="A3" t="s">
        <v>13647</v>
      </c>
      <c r="B3" s="42">
        <f>VLOOKUP(ROUND(B2*2,0)/2,K1:L14,2,FALSE)</f>
        <v>1264.3</v>
      </c>
      <c r="K3">
        <v>13</v>
      </c>
      <c r="L3">
        <v>1264.3</v>
      </c>
    </row>
    <row r="4" spans="1:12" x14ac:dyDescent="0.45">
      <c r="A4" t="s">
        <v>13650</v>
      </c>
      <c r="B4" s="42">
        <f>B3*B1*24/1000</f>
        <v>4496.1723973685375</v>
      </c>
      <c r="C4" t="s">
        <v>103</v>
      </c>
      <c r="K4">
        <v>13.5</v>
      </c>
      <c r="L4">
        <v>1388.9</v>
      </c>
    </row>
    <row r="5" spans="1:12" x14ac:dyDescent="0.45">
      <c r="A5" t="s">
        <v>13649</v>
      </c>
      <c r="B5" s="42">
        <f>Daily!E1</f>
        <v>3844.7140000000013</v>
      </c>
      <c r="C5" t="s">
        <v>103</v>
      </c>
      <c r="D5" s="32">
        <f>MIN(OctopusRawData!$E$3:$E$13210)</f>
        <v>45428</v>
      </c>
      <c r="E5" s="32">
        <f>MAX(OctopusRawData!$E$3:$E$13210)</f>
        <v>45703</v>
      </c>
      <c r="F5">
        <f>E5-D5</f>
        <v>275</v>
      </c>
      <c r="G5" s="28">
        <f>F5/365</f>
        <v>0.75342465753424659</v>
      </c>
      <c r="K5">
        <v>14</v>
      </c>
      <c r="L5">
        <v>1516.1</v>
      </c>
    </row>
    <row r="6" spans="1:12" x14ac:dyDescent="0.45">
      <c r="A6" t="s">
        <v>13648</v>
      </c>
      <c r="B6" s="42">
        <f>B5/G5</f>
        <v>5102.9840363636376</v>
      </c>
      <c r="C6" t="s">
        <v>103</v>
      </c>
      <c r="K6">
        <v>14.5</v>
      </c>
      <c r="L6">
        <v>1652.5</v>
      </c>
    </row>
    <row r="7" spans="1:12" x14ac:dyDescent="0.45">
      <c r="K7">
        <v>15</v>
      </c>
      <c r="L7">
        <v>1791</v>
      </c>
    </row>
    <row r="8" spans="1:12" x14ac:dyDescent="0.45">
      <c r="A8" t="s">
        <v>13644</v>
      </c>
      <c r="B8" s="29">
        <v>14</v>
      </c>
      <c r="C8" s="26">
        <f>B2</f>
        <v>13.096825309602286</v>
      </c>
      <c r="D8" t="s">
        <v>13646</v>
      </c>
      <c r="K8">
        <v>15.5</v>
      </c>
      <c r="L8">
        <v>1938.3</v>
      </c>
    </row>
    <row r="9" spans="1:12" x14ac:dyDescent="0.45">
      <c r="A9" t="s">
        <v>10348</v>
      </c>
      <c r="B9" s="29">
        <v>1800</v>
      </c>
      <c r="K9">
        <v>16</v>
      </c>
      <c r="L9">
        <v>2087.6999999999998</v>
      </c>
    </row>
    <row r="10" spans="1:12" x14ac:dyDescent="0.45">
      <c r="A10" t="s">
        <v>10349</v>
      </c>
      <c r="B10" s="29">
        <v>19.5</v>
      </c>
      <c r="K10">
        <v>16.5</v>
      </c>
      <c r="L10">
        <v>2244.1</v>
      </c>
    </row>
    <row r="11" spans="1:12" x14ac:dyDescent="0.45">
      <c r="A11" t="s">
        <v>10350</v>
      </c>
      <c r="B11" s="29">
        <v>-2</v>
      </c>
      <c r="K11">
        <v>17</v>
      </c>
      <c r="L11">
        <v>2402</v>
      </c>
    </row>
    <row r="12" spans="1:12" x14ac:dyDescent="0.45">
      <c r="A12" t="s">
        <v>10351</v>
      </c>
      <c r="B12">
        <f>B10-B11</f>
        <v>21.5</v>
      </c>
      <c r="K12">
        <v>17.5</v>
      </c>
      <c r="L12">
        <v>2566.1999999999998</v>
      </c>
    </row>
    <row r="13" spans="1:12" x14ac:dyDescent="0.45">
      <c r="A13" t="s">
        <v>10352</v>
      </c>
      <c r="B13" s="54">
        <f>B19*B12*B1/1000</f>
        <v>2.7079395239101354</v>
      </c>
      <c r="C13" s="26" t="s">
        <v>10353</v>
      </c>
      <c r="K13">
        <v>18</v>
      </c>
      <c r="L13">
        <v>2731.5</v>
      </c>
    </row>
    <row r="14" spans="1:12" x14ac:dyDescent="0.45">
      <c r="B14" s="27"/>
      <c r="C14" s="26"/>
      <c r="K14">
        <v>18.5</v>
      </c>
      <c r="L14">
        <v>2900.6</v>
      </c>
    </row>
    <row r="15" spans="1:12" x14ac:dyDescent="0.45">
      <c r="A15" t="s">
        <v>10354</v>
      </c>
      <c r="B15" s="6">
        <v>60</v>
      </c>
      <c r="C15" s="26" t="s">
        <v>10355</v>
      </c>
    </row>
    <row r="16" spans="1:12" x14ac:dyDescent="0.45">
      <c r="A16" t="s">
        <v>10356</v>
      </c>
      <c r="B16" s="54">
        <f>B15/24</f>
        <v>2.5</v>
      </c>
      <c r="C16" t="s">
        <v>10353</v>
      </c>
    </row>
    <row r="18" spans="1:3" x14ac:dyDescent="0.45">
      <c r="A18" t="s">
        <v>10357</v>
      </c>
      <c r="B18" s="26" cm="1">
        <f t="array" ref="B18">AVERAGE(LARGE(IF(ISNUMBER(Daily!$C$3:$C$306),Daily!$C$3:$C$306),ROW(1:10)))</f>
        <v>63.993569999999998</v>
      </c>
      <c r="C18" s="26" t="s">
        <v>10355</v>
      </c>
    </row>
    <row r="19" spans="1:3" x14ac:dyDescent="0.45">
      <c r="A19" t="s">
        <v>10358</v>
      </c>
      <c r="B19" s="30">
        <v>0.85</v>
      </c>
    </row>
    <row r="20" spans="1:3" x14ac:dyDescent="0.45">
      <c r="A20" t="s">
        <v>10359</v>
      </c>
      <c r="B20">
        <v>2</v>
      </c>
    </row>
    <row r="21" spans="1:3" x14ac:dyDescent="0.45">
      <c r="A21" t="s">
        <v>10360</v>
      </c>
      <c r="B21" s="26">
        <f>(B18-B20)*B19</f>
        <v>52.694534499999996</v>
      </c>
      <c r="C21" t="s">
        <v>10355</v>
      </c>
    </row>
    <row r="22" spans="1:3" x14ac:dyDescent="0.45">
      <c r="A22" t="s">
        <v>10361</v>
      </c>
      <c r="B22" s="54">
        <f>B21/24</f>
        <v>2.1956056041666665</v>
      </c>
      <c r="C22" t="s">
        <v>10353</v>
      </c>
    </row>
    <row r="24" spans="1:3" x14ac:dyDescent="0.45">
      <c r="A24" t="s">
        <v>13671</v>
      </c>
      <c r="B24">
        <f>Inputs!B26</f>
        <v>20000</v>
      </c>
    </row>
    <row r="25" spans="1:3" x14ac:dyDescent="0.45">
      <c r="A25" t="s">
        <v>13672</v>
      </c>
      <c r="B25" s="26">
        <f>B12*B24/(B9*24)</f>
        <v>9.9537037037037042</v>
      </c>
    </row>
    <row r="27" spans="1:3" x14ac:dyDescent="0.45">
      <c r="A27" t="s">
        <v>13659</v>
      </c>
    </row>
    <row r="28" spans="1:3" x14ac:dyDescent="0.45">
      <c r="A28" t="s">
        <v>13660</v>
      </c>
      <c r="B28" t="e">
        <f>HeatPunkAnalysis!#REF!</f>
        <v>#REF!</v>
      </c>
    </row>
    <row r="29" spans="1:3" x14ac:dyDescent="0.45">
      <c r="A29" t="s">
        <v>13661</v>
      </c>
      <c r="B29" s="53" t="e">
        <f>HeatPunkAnalysis!#REF!</f>
        <v>#REF!</v>
      </c>
    </row>
    <row r="30" spans="1:3" x14ac:dyDescent="0.45">
      <c r="A30" t="s">
        <v>13662</v>
      </c>
      <c r="B30" s="53" t="e">
        <f>HeatPunkAnalysis!#REF!</f>
        <v>#REF!</v>
      </c>
    </row>
    <row r="31" spans="1:3" x14ac:dyDescent="0.45">
      <c r="A31" t="s">
        <v>13663</v>
      </c>
      <c r="B31" t="e">
        <f>HeatPunkAnalysis!#REF!</f>
        <v>#REF!</v>
      </c>
    </row>
    <row r="32" spans="1:3" x14ac:dyDescent="0.45">
      <c r="A32" t="s">
        <v>13664</v>
      </c>
      <c r="B32" s="27" t="e">
        <f>(B30/B29)*B31</f>
        <v>#REF!</v>
      </c>
    </row>
    <row r="33" spans="1:2" x14ac:dyDescent="0.45">
      <c r="A33" t="s">
        <v>13665</v>
      </c>
      <c r="B33" t="e">
        <f>B28-B31</f>
        <v>#REF!</v>
      </c>
    </row>
    <row r="34" spans="1:2" x14ac:dyDescent="0.45">
      <c r="A34" t="s">
        <v>13666</v>
      </c>
      <c r="B34" s="30">
        <v>0.1</v>
      </c>
    </row>
    <row r="35" spans="1:2" x14ac:dyDescent="0.45">
      <c r="A35" t="s">
        <v>13667</v>
      </c>
      <c r="B35" t="e">
        <f>B33*(100%+B34)</f>
        <v>#REF!</v>
      </c>
    </row>
    <row r="36" spans="1:2" x14ac:dyDescent="0.45">
      <c r="A36" t="s">
        <v>13668</v>
      </c>
      <c r="B36" s="27" t="e">
        <f>B35+B32</f>
        <v>#REF!</v>
      </c>
    </row>
    <row r="37" spans="1:2" x14ac:dyDescent="0.45">
      <c r="A37" t="s">
        <v>13669</v>
      </c>
      <c r="B37" s="28" t="e">
        <f>B36/B28</f>
        <v>#REF!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A9003-18F3-4615-B071-733979B897D6}">
  <sheetPr codeName="Sheet21"/>
  <dimension ref="A1:K50"/>
  <sheetViews>
    <sheetView workbookViewId="0">
      <selection activeCell="B2" sqref="B2"/>
    </sheetView>
  </sheetViews>
  <sheetFormatPr defaultRowHeight="14.25" x14ac:dyDescent="0.45"/>
  <cols>
    <col min="1" max="1" width="2.73046875" bestFit="1" customWidth="1"/>
    <col min="2" max="2" width="4.796875" bestFit="1" customWidth="1"/>
    <col min="3" max="3" width="10.19921875" bestFit="1" customWidth="1"/>
    <col min="6" max="6" width="16.3984375" bestFit="1" customWidth="1"/>
    <col min="7" max="7" width="10" bestFit="1" customWidth="1"/>
  </cols>
  <sheetData>
    <row r="1" spans="1:11" x14ac:dyDescent="0.45">
      <c r="A1" t="s">
        <v>79</v>
      </c>
      <c r="B1" t="s">
        <v>10362</v>
      </c>
      <c r="C1" t="s">
        <v>398</v>
      </c>
      <c r="D1" t="s">
        <v>10363</v>
      </c>
      <c r="G1" t="s">
        <v>10364</v>
      </c>
      <c r="H1" t="s">
        <v>10363</v>
      </c>
      <c r="I1" t="s">
        <v>10365</v>
      </c>
      <c r="J1" s="26">
        <f ca="1">SUM(_xlfn.ANCHORARRAY(J3))</f>
        <v>46.543300000000002</v>
      </c>
      <c r="K1" s="26">
        <f>VLOOKUP(G2,Daily!$A$3:$B$306,2,FALSE)</f>
        <v>0.74583333333333357</v>
      </c>
    </row>
    <row r="2" spans="1:11" x14ac:dyDescent="0.45">
      <c r="A2">
        <v>1</v>
      </c>
      <c r="B2" s="53">
        <f>SMALL(Daily!$B$3:$B$306,A2)</f>
        <v>-5.4166666666666675E-2</v>
      </c>
      <c r="C2" s="32">
        <f ca="1">OFFSET(Daily!A$2,MATCH(B2,Daily!B$3:B$306,0),0)</f>
        <v>45666</v>
      </c>
      <c r="D2">
        <f ca="1">MATCH(C2,OctopusRawData!$E$3:$E$13169,0)</f>
        <v>11389</v>
      </c>
      <c r="F2" t="s">
        <v>10366</v>
      </c>
      <c r="G2" s="32">
        <v>45617</v>
      </c>
      <c r="H2">
        <f ca="1">VLOOKUP(G2,$C$2:$D$11,2,FALSE)</f>
        <v>9040</v>
      </c>
      <c r="I2" t="s">
        <v>10362</v>
      </c>
      <c r="J2" t="str">
        <f ca="1">ROUND($J$1,0)&amp;"kWh for "&amp;TEXT($G$2,"dd mmm yyyy")&amp; " at " &amp; ROUND(K1,1) &amp; "C"</f>
        <v>47kWh for 21 Nov 2024 at 0.7C</v>
      </c>
      <c r="K2" t="s">
        <v>10353</v>
      </c>
    </row>
    <row r="3" spans="1:11" x14ac:dyDescent="0.45">
      <c r="A3">
        <v>2</v>
      </c>
      <c r="B3" s="53">
        <f>SMALL(Daily!$B$3:$B$306,A3)</f>
        <v>0.32499999999999996</v>
      </c>
      <c r="C3" s="32">
        <f ca="1">OFFSET(Daily!A$2,MATCH(B3,Daily!B$3:B$306,0),0)</f>
        <v>45660</v>
      </c>
      <c r="D3">
        <f ca="1">MATCH(C3,OctopusRawData!$E$3:$E$13169,0)</f>
        <v>11104</v>
      </c>
      <c r="I3" s="51" cm="1">
        <f t="array" aca="1" ref="I3:I50" ca="1">OFFSET(OctopusRawData!$F$2,'Cold days'!H2,0,48,1)</f>
        <v>0</v>
      </c>
      <c r="J3" cm="1">
        <f t="array" aca="1" ref="J3:J50" ca="1">OFFSET(OctopusRawData!$A$2,'Cold days'!H2,0,48,1)</f>
        <v>0.24690000000000001</v>
      </c>
      <c r="K3">
        <f ca="1">J3*2</f>
        <v>0.49380000000000002</v>
      </c>
    </row>
    <row r="4" spans="1:11" x14ac:dyDescent="0.45">
      <c r="A4">
        <v>3</v>
      </c>
      <c r="B4" s="53">
        <f>SMALL(Daily!$B$3:$B$306,A4)</f>
        <v>0.53749999999999987</v>
      </c>
      <c r="C4" s="32">
        <f ca="1">OFFSET(Daily!A$2,MATCH(B4,Daily!B$3:B$306,0),0)</f>
        <v>45667</v>
      </c>
      <c r="D4">
        <f ca="1">MATCH(C4,OctopusRawData!$E$3:$E$13169,0)</f>
        <v>11437</v>
      </c>
      <c r="F4" t="s">
        <v>10367</v>
      </c>
      <c r="I4" s="51">
        <f ca="1"/>
        <v>2.0833333333333332E-2</v>
      </c>
      <c r="J4">
        <f ca="1"/>
        <v>0</v>
      </c>
      <c r="K4">
        <f t="shared" ref="K4:K50" ca="1" si="0">J4*2</f>
        <v>0</v>
      </c>
    </row>
    <row r="5" spans="1:11" x14ac:dyDescent="0.45">
      <c r="A5">
        <v>4</v>
      </c>
      <c r="B5" s="53">
        <f>SMALL(Daily!$B$3:$B$306,A5)</f>
        <v>0.54583333333333339</v>
      </c>
      <c r="C5" s="32">
        <f ca="1">OFFSET(Daily!A$2,MATCH(B5,Daily!B$3:B$306,0),0)</f>
        <v>45665</v>
      </c>
      <c r="D5">
        <f ca="1">MATCH(C5,OctopusRawData!$E$3:$E$13169,0)</f>
        <v>11341</v>
      </c>
      <c r="I5" s="51">
        <f ca="1"/>
        <v>4.1666666666666664E-2</v>
      </c>
      <c r="J5">
        <f ca="1"/>
        <v>0</v>
      </c>
      <c r="K5">
        <f t="shared" ca="1" si="0"/>
        <v>0</v>
      </c>
    </row>
    <row r="6" spans="1:11" x14ac:dyDescent="0.45">
      <c r="A6">
        <v>5</v>
      </c>
      <c r="B6" s="53">
        <f>SMALL(Daily!$B$3:$B$306,A6)</f>
        <v>0.74583333333333357</v>
      </c>
      <c r="C6" s="32">
        <f ca="1">OFFSET(Daily!A$2,MATCH(B6,Daily!B$3:B$306,0),0)</f>
        <v>45617</v>
      </c>
      <c r="D6">
        <f ca="1">MATCH(C6,OctopusRawData!$E$3:$E$13169,0)</f>
        <v>9040</v>
      </c>
      <c r="I6" s="51">
        <f ca="1"/>
        <v>6.25E-2</v>
      </c>
      <c r="J6">
        <f ca="1"/>
        <v>0</v>
      </c>
      <c r="K6">
        <f t="shared" ca="1" si="0"/>
        <v>0</v>
      </c>
    </row>
    <row r="7" spans="1:11" x14ac:dyDescent="0.45">
      <c r="A7">
        <v>6</v>
      </c>
      <c r="B7" s="53">
        <f>SMALL(Daily!$B$3:$B$306,A7)</f>
        <v>1.0125</v>
      </c>
      <c r="C7" s="32">
        <f ca="1">OFFSET(Daily!A$2,MATCH(B7,Daily!B$3:B$306,0),0)</f>
        <v>45661</v>
      </c>
      <c r="D7">
        <f ca="1">MATCH(C7,OctopusRawData!$E$3:$E$13169,0)</f>
        <v>11152</v>
      </c>
      <c r="I7" s="51">
        <f ca="1"/>
        <v>8.3333333333333329E-2</v>
      </c>
      <c r="J7">
        <f ca="1"/>
        <v>0</v>
      </c>
      <c r="K7">
        <f t="shared" ca="1" si="0"/>
        <v>0</v>
      </c>
    </row>
    <row r="8" spans="1:11" x14ac:dyDescent="0.45">
      <c r="A8">
        <v>7</v>
      </c>
      <c r="B8" s="53">
        <f>SMALL(Daily!$B$3:$B$306,A8)</f>
        <v>1.2499999999999998</v>
      </c>
      <c r="C8" s="32">
        <f ca="1">OFFSET(Daily!A$2,MATCH(B8,Daily!B$3:B$306,0),0)</f>
        <v>45616</v>
      </c>
      <c r="D8">
        <f ca="1">MATCH(C8,OctopusRawData!$E$3:$E$13169,0)</f>
        <v>8992</v>
      </c>
      <c r="I8" s="51">
        <f ca="1"/>
        <v>0.10416666666666667</v>
      </c>
      <c r="J8">
        <f ca="1"/>
        <v>0</v>
      </c>
      <c r="K8">
        <f t="shared" ca="1" si="0"/>
        <v>0</v>
      </c>
    </row>
    <row r="9" spans="1:11" x14ac:dyDescent="0.45">
      <c r="A9">
        <v>8</v>
      </c>
      <c r="B9" s="53">
        <f>SMALL(Daily!$B$3:$B$306,A9)</f>
        <v>1.3916666666666664</v>
      </c>
      <c r="C9" s="32">
        <f ca="1">OFFSET(Daily!A$2,MATCH(B9,Daily!B$3:B$306,0),0)</f>
        <v>45659</v>
      </c>
      <c r="D9">
        <f ca="1">MATCH(C9,OctopusRawData!$E$3:$E$13169,0)</f>
        <v>11056</v>
      </c>
      <c r="I9" s="51">
        <f ca="1"/>
        <v>0.125</v>
      </c>
      <c r="J9">
        <f ca="1"/>
        <v>0</v>
      </c>
      <c r="K9">
        <f t="shared" ca="1" si="0"/>
        <v>0</v>
      </c>
    </row>
    <row r="10" spans="1:11" x14ac:dyDescent="0.45">
      <c r="A10">
        <v>9</v>
      </c>
      <c r="B10" s="53">
        <f>SMALL(Daily!$B$3:$B$306,A10)</f>
        <v>1.4083333333333332</v>
      </c>
      <c r="C10" s="32">
        <f ca="1">OFFSET(Daily!A$2,MATCH(B10,Daily!B$3:B$306,0),0)</f>
        <v>45700</v>
      </c>
      <c r="D10">
        <f ca="1">MATCH(C10,OctopusRawData!$E$3:$E$13169,0)</f>
        <v>13017</v>
      </c>
      <c r="I10" s="51">
        <f ca="1"/>
        <v>0.14583333333333334</v>
      </c>
      <c r="J10">
        <f ca="1"/>
        <v>0</v>
      </c>
      <c r="K10">
        <f t="shared" ca="1" si="0"/>
        <v>0</v>
      </c>
    </row>
    <row r="11" spans="1:11" x14ac:dyDescent="0.45">
      <c r="A11">
        <v>10</v>
      </c>
      <c r="B11" s="53">
        <f>SMALL(Daily!$B$3:$B$306,A11)</f>
        <v>1.8291666666666666</v>
      </c>
      <c r="C11" s="32">
        <f ca="1">OFFSET(Daily!A$2,MATCH(B11,Daily!B$3:B$306,0),0)</f>
        <v>45699</v>
      </c>
      <c r="D11">
        <f ca="1">MATCH(C11,OctopusRawData!$E$3:$E$13169,0)</f>
        <v>12969</v>
      </c>
      <c r="I11" s="51">
        <f ca="1"/>
        <v>0.16666666666666666</v>
      </c>
      <c r="J11">
        <f ca="1"/>
        <v>0</v>
      </c>
      <c r="K11">
        <f t="shared" ca="1" si="0"/>
        <v>0</v>
      </c>
    </row>
    <row r="12" spans="1:11" x14ac:dyDescent="0.45">
      <c r="I12" s="51">
        <f ca="1"/>
        <v>0.1875</v>
      </c>
      <c r="J12">
        <f ca="1"/>
        <v>0</v>
      </c>
      <c r="K12">
        <f t="shared" ca="1" si="0"/>
        <v>0</v>
      </c>
    </row>
    <row r="13" spans="1:11" x14ac:dyDescent="0.45">
      <c r="I13" s="51">
        <f ca="1"/>
        <v>0.20833333333333334</v>
      </c>
      <c r="J13">
        <f ca="1"/>
        <v>0</v>
      </c>
      <c r="K13">
        <f t="shared" ca="1" si="0"/>
        <v>0</v>
      </c>
    </row>
    <row r="14" spans="1:11" x14ac:dyDescent="0.45">
      <c r="I14" s="51">
        <f ca="1"/>
        <v>0.22916666666666666</v>
      </c>
      <c r="J14">
        <f ca="1"/>
        <v>0</v>
      </c>
      <c r="K14">
        <f t="shared" ca="1" si="0"/>
        <v>0</v>
      </c>
    </row>
    <row r="15" spans="1:11" x14ac:dyDescent="0.45">
      <c r="I15" s="51">
        <f ca="1"/>
        <v>0.25</v>
      </c>
      <c r="J15">
        <f ca="1"/>
        <v>0.35909999999999997</v>
      </c>
      <c r="K15">
        <f t="shared" ca="1" si="0"/>
        <v>0.71819999999999995</v>
      </c>
    </row>
    <row r="16" spans="1:11" x14ac:dyDescent="0.45">
      <c r="I16" s="51">
        <f ca="1"/>
        <v>0.27083333333333331</v>
      </c>
      <c r="J16">
        <f ca="1"/>
        <v>0.95379999999999998</v>
      </c>
      <c r="K16">
        <f t="shared" ca="1" si="0"/>
        <v>1.9076</v>
      </c>
    </row>
    <row r="17" spans="9:11" x14ac:dyDescent="0.45">
      <c r="I17" s="51">
        <f ca="1"/>
        <v>0.29166666666666669</v>
      </c>
      <c r="J17">
        <f ca="1"/>
        <v>0.9425</v>
      </c>
      <c r="K17">
        <f t="shared" ca="1" si="0"/>
        <v>1.885</v>
      </c>
    </row>
    <row r="18" spans="9:11" x14ac:dyDescent="0.45">
      <c r="I18" s="51">
        <f ca="1"/>
        <v>0.3125</v>
      </c>
      <c r="J18">
        <f ca="1"/>
        <v>0.67320000000000002</v>
      </c>
      <c r="K18">
        <f t="shared" ca="1" si="0"/>
        <v>1.3464</v>
      </c>
    </row>
    <row r="19" spans="9:11" x14ac:dyDescent="0.45">
      <c r="I19" s="51">
        <f ca="1"/>
        <v>0.33333333333333331</v>
      </c>
      <c r="J19">
        <f ca="1"/>
        <v>0.84150000000000003</v>
      </c>
      <c r="K19">
        <f t="shared" ca="1" si="0"/>
        <v>1.6830000000000001</v>
      </c>
    </row>
    <row r="20" spans="9:11" x14ac:dyDescent="0.45">
      <c r="I20" s="51">
        <f ca="1"/>
        <v>0.35416666666666669</v>
      </c>
      <c r="J20">
        <f ca="1"/>
        <v>2.3563000000000001</v>
      </c>
      <c r="K20">
        <f t="shared" ca="1" si="0"/>
        <v>4.7126000000000001</v>
      </c>
    </row>
    <row r="21" spans="9:11" x14ac:dyDescent="0.45">
      <c r="I21" s="51">
        <f ca="1"/>
        <v>0.375</v>
      </c>
      <c r="J21">
        <f ca="1"/>
        <v>1.0435000000000001</v>
      </c>
      <c r="K21">
        <f t="shared" ca="1" si="0"/>
        <v>2.0870000000000002</v>
      </c>
    </row>
    <row r="22" spans="9:11" x14ac:dyDescent="0.45">
      <c r="I22" s="51">
        <f ca="1"/>
        <v>0.39583333333333331</v>
      </c>
      <c r="J22">
        <f ca="1"/>
        <v>1.5709</v>
      </c>
      <c r="K22">
        <f t="shared" ca="1" si="0"/>
        <v>3.1417999999999999</v>
      </c>
    </row>
    <row r="23" spans="9:11" x14ac:dyDescent="0.45">
      <c r="I23" s="51">
        <f ca="1"/>
        <v>0.41666666666666669</v>
      </c>
      <c r="J23">
        <f ca="1"/>
        <v>1.6157999999999999</v>
      </c>
      <c r="K23">
        <f t="shared" ca="1" si="0"/>
        <v>3.2315999999999998</v>
      </c>
    </row>
    <row r="24" spans="9:11" x14ac:dyDescent="0.45">
      <c r="I24" s="51">
        <f ca="1"/>
        <v>0.4375</v>
      </c>
      <c r="J24">
        <f ca="1"/>
        <v>1.4699</v>
      </c>
      <c r="K24">
        <f t="shared" ca="1" si="0"/>
        <v>2.9398</v>
      </c>
    </row>
    <row r="25" spans="9:11" x14ac:dyDescent="0.45">
      <c r="I25" s="51">
        <f ca="1"/>
        <v>0.45833333333333331</v>
      </c>
      <c r="J25">
        <f ca="1"/>
        <v>1.6494</v>
      </c>
      <c r="K25">
        <f t="shared" ca="1" si="0"/>
        <v>3.2988</v>
      </c>
    </row>
    <row r="26" spans="9:11" x14ac:dyDescent="0.45">
      <c r="I26" s="51">
        <f ca="1"/>
        <v>0.47916666666666669</v>
      </c>
      <c r="J26">
        <f ca="1"/>
        <v>1.6607000000000001</v>
      </c>
      <c r="K26">
        <f t="shared" ca="1" si="0"/>
        <v>3.3214000000000001</v>
      </c>
    </row>
    <row r="27" spans="9:11" x14ac:dyDescent="0.45">
      <c r="I27" s="51">
        <f ca="1"/>
        <v>0.5</v>
      </c>
      <c r="J27">
        <f ca="1"/>
        <v>1.3240000000000001</v>
      </c>
      <c r="K27">
        <f t="shared" ca="1" si="0"/>
        <v>2.6480000000000001</v>
      </c>
    </row>
    <row r="28" spans="9:11" x14ac:dyDescent="0.45">
      <c r="I28" s="51">
        <f ca="1"/>
        <v>0.52083333333333337</v>
      </c>
      <c r="J28">
        <f ca="1"/>
        <v>1.5147999999999999</v>
      </c>
      <c r="K28">
        <f t="shared" ca="1" si="0"/>
        <v>3.0295999999999998</v>
      </c>
    </row>
    <row r="29" spans="9:11" x14ac:dyDescent="0.45">
      <c r="I29" s="51">
        <f ca="1"/>
        <v>0.54166666666666663</v>
      </c>
      <c r="J29">
        <f ca="1"/>
        <v>0.9425</v>
      </c>
      <c r="K29">
        <f t="shared" ca="1" si="0"/>
        <v>1.885</v>
      </c>
    </row>
    <row r="30" spans="9:11" x14ac:dyDescent="0.45">
      <c r="I30" s="51">
        <f ca="1"/>
        <v>0.5625</v>
      </c>
      <c r="J30">
        <f ca="1"/>
        <v>0.97619999999999996</v>
      </c>
      <c r="K30">
        <f t="shared" ca="1" si="0"/>
        <v>1.9523999999999999</v>
      </c>
    </row>
    <row r="31" spans="9:11" x14ac:dyDescent="0.45">
      <c r="I31" s="51">
        <f ca="1"/>
        <v>0.58333333333333337</v>
      </c>
      <c r="J31">
        <f ca="1"/>
        <v>1.0771999999999999</v>
      </c>
      <c r="K31">
        <f t="shared" ca="1" si="0"/>
        <v>2.1543999999999999</v>
      </c>
    </row>
    <row r="32" spans="9:11" x14ac:dyDescent="0.45">
      <c r="I32" s="51">
        <f ca="1"/>
        <v>0.60416666666666663</v>
      </c>
      <c r="J32">
        <f ca="1"/>
        <v>0.97619999999999996</v>
      </c>
      <c r="K32">
        <f t="shared" ca="1" si="0"/>
        <v>1.9523999999999999</v>
      </c>
    </row>
    <row r="33" spans="9:11" x14ac:dyDescent="0.45">
      <c r="I33" s="51">
        <f ca="1"/>
        <v>0.625</v>
      </c>
      <c r="J33">
        <f ca="1"/>
        <v>1.2118</v>
      </c>
      <c r="K33">
        <f t="shared" ca="1" si="0"/>
        <v>2.4236</v>
      </c>
    </row>
    <row r="34" spans="9:11" x14ac:dyDescent="0.45">
      <c r="I34" s="51">
        <f ca="1"/>
        <v>0.64583333333333337</v>
      </c>
      <c r="J34">
        <f ca="1"/>
        <v>1.4137999999999999</v>
      </c>
      <c r="K34">
        <f t="shared" ca="1" si="0"/>
        <v>2.8275999999999999</v>
      </c>
    </row>
    <row r="35" spans="9:11" x14ac:dyDescent="0.45">
      <c r="I35" s="51">
        <f ca="1"/>
        <v>0.66666666666666663</v>
      </c>
      <c r="J35">
        <f ca="1"/>
        <v>0.86399999999999999</v>
      </c>
      <c r="K35">
        <f t="shared" ca="1" si="0"/>
        <v>1.728</v>
      </c>
    </row>
    <row r="36" spans="9:11" x14ac:dyDescent="0.45">
      <c r="I36" s="51">
        <f ca="1"/>
        <v>0.6875</v>
      </c>
      <c r="J36">
        <f ca="1"/>
        <v>1.1781999999999999</v>
      </c>
      <c r="K36">
        <f t="shared" ca="1" si="0"/>
        <v>2.3563999999999998</v>
      </c>
    </row>
    <row r="37" spans="9:11" x14ac:dyDescent="0.45">
      <c r="I37" s="51">
        <f ca="1"/>
        <v>0.70833333333333337</v>
      </c>
      <c r="J37">
        <f ca="1"/>
        <v>1.4475</v>
      </c>
      <c r="K37">
        <f t="shared" ca="1" si="0"/>
        <v>2.895</v>
      </c>
    </row>
    <row r="38" spans="9:11" x14ac:dyDescent="0.45">
      <c r="I38" s="51">
        <f ca="1"/>
        <v>0.72916666666666663</v>
      </c>
      <c r="J38">
        <f ca="1"/>
        <v>1.3576999999999999</v>
      </c>
      <c r="K38">
        <f t="shared" ca="1" si="0"/>
        <v>2.7153999999999998</v>
      </c>
    </row>
    <row r="39" spans="9:11" x14ac:dyDescent="0.45">
      <c r="I39" s="51">
        <f ca="1"/>
        <v>0.75</v>
      </c>
      <c r="J39">
        <f ca="1"/>
        <v>1.7841</v>
      </c>
      <c r="K39">
        <f t="shared" ca="1" si="0"/>
        <v>3.5682</v>
      </c>
    </row>
    <row r="40" spans="9:11" x14ac:dyDescent="0.45">
      <c r="I40" s="51">
        <f ca="1"/>
        <v>0.77083333333333337</v>
      </c>
      <c r="J40">
        <f ca="1"/>
        <v>1.8402000000000001</v>
      </c>
      <c r="K40">
        <f t="shared" ca="1" si="0"/>
        <v>3.6804000000000001</v>
      </c>
    </row>
    <row r="41" spans="9:11" x14ac:dyDescent="0.45">
      <c r="I41" s="51">
        <f ca="1"/>
        <v>0.79166666666666663</v>
      </c>
      <c r="J41">
        <f ca="1"/>
        <v>2.8948999999999998</v>
      </c>
      <c r="K41">
        <f t="shared" ca="1" si="0"/>
        <v>5.7897999999999996</v>
      </c>
    </row>
    <row r="42" spans="9:11" x14ac:dyDescent="0.45">
      <c r="I42" s="51">
        <f ca="1"/>
        <v>0.8125</v>
      </c>
      <c r="J42">
        <f ca="1"/>
        <v>1.8402000000000001</v>
      </c>
      <c r="K42">
        <f t="shared" ca="1" si="0"/>
        <v>3.6804000000000001</v>
      </c>
    </row>
    <row r="43" spans="9:11" x14ac:dyDescent="0.45">
      <c r="I43" s="51">
        <f ca="1"/>
        <v>0.83333333333333337</v>
      </c>
      <c r="J43">
        <f ca="1"/>
        <v>2.0870000000000002</v>
      </c>
      <c r="K43">
        <f t="shared" ca="1" si="0"/>
        <v>4.1740000000000004</v>
      </c>
    </row>
    <row r="44" spans="9:11" x14ac:dyDescent="0.45">
      <c r="I44" s="51">
        <f ca="1"/>
        <v>0.85416666666666663</v>
      </c>
      <c r="J44">
        <f ca="1"/>
        <v>1.8065</v>
      </c>
      <c r="K44">
        <f t="shared" ca="1" si="0"/>
        <v>3.613</v>
      </c>
    </row>
    <row r="45" spans="9:11" x14ac:dyDescent="0.45">
      <c r="I45" s="51">
        <f ca="1"/>
        <v>0.875</v>
      </c>
      <c r="J45">
        <f ca="1"/>
        <v>1.6607000000000001</v>
      </c>
      <c r="K45">
        <f t="shared" ca="1" si="0"/>
        <v>3.3214000000000001</v>
      </c>
    </row>
    <row r="46" spans="9:11" x14ac:dyDescent="0.45">
      <c r="I46" s="51">
        <f ca="1"/>
        <v>0.89583333333333337</v>
      </c>
      <c r="J46">
        <f ca="1"/>
        <v>1.4137999999999999</v>
      </c>
      <c r="K46">
        <f t="shared" ca="1" si="0"/>
        <v>2.8275999999999999</v>
      </c>
    </row>
    <row r="47" spans="9:11" x14ac:dyDescent="0.45">
      <c r="I47" s="51">
        <f ca="1"/>
        <v>0.91666666666666663</v>
      </c>
      <c r="J47">
        <f ca="1"/>
        <v>0.87519999999999998</v>
      </c>
      <c r="K47">
        <f t="shared" ca="1" si="0"/>
        <v>1.7504</v>
      </c>
    </row>
    <row r="48" spans="9:11" x14ac:dyDescent="0.45">
      <c r="I48" s="51">
        <f ca="1"/>
        <v>0.9375</v>
      </c>
      <c r="J48">
        <f ca="1"/>
        <v>0.2132</v>
      </c>
      <c r="K48">
        <f t="shared" ca="1" si="0"/>
        <v>0.4264</v>
      </c>
    </row>
    <row r="49" spans="9:11" x14ac:dyDescent="0.45">
      <c r="I49" s="51">
        <f ca="1"/>
        <v>0.95833333333333337</v>
      </c>
      <c r="J49">
        <f ca="1"/>
        <v>0.24690000000000001</v>
      </c>
      <c r="K49">
        <f t="shared" ca="1" si="0"/>
        <v>0.49380000000000002</v>
      </c>
    </row>
    <row r="50" spans="9:11" x14ac:dyDescent="0.45">
      <c r="I50" s="51">
        <f ca="1"/>
        <v>0.97916666666666663</v>
      </c>
      <c r="J50">
        <f ca="1"/>
        <v>0.2132</v>
      </c>
      <c r="K50">
        <f t="shared" ca="1" si="0"/>
        <v>0.4264</v>
      </c>
    </row>
  </sheetData>
  <dataValidations count="1">
    <dataValidation type="list" allowBlank="1" showInputMessage="1" showErrorMessage="1" sqref="G2" xr:uid="{FA8FB58A-FFD4-47FD-A202-28A3FD0C566B}">
      <formula1>$C$2:$C$11</formula1>
    </dataValidation>
  </dataValidation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706D5-2A98-4379-8DA8-B71993C66024}">
  <dimension ref="A1:G17"/>
  <sheetViews>
    <sheetView workbookViewId="0">
      <selection activeCell="G2" sqref="G2:G17"/>
    </sheetView>
  </sheetViews>
  <sheetFormatPr defaultRowHeight="14.25" x14ac:dyDescent="0.45"/>
  <cols>
    <col min="2" max="2" width="9.86328125" bestFit="1" customWidth="1"/>
  </cols>
  <sheetData>
    <row r="1" spans="1:7" x14ac:dyDescent="0.45">
      <c r="A1" t="s">
        <v>13826</v>
      </c>
      <c r="B1" t="s">
        <v>13827</v>
      </c>
      <c r="C1" t="s">
        <v>13828</v>
      </c>
      <c r="D1" t="s">
        <v>10353</v>
      </c>
      <c r="E1" t="s">
        <v>13833</v>
      </c>
      <c r="F1" t="s">
        <v>13830</v>
      </c>
      <c r="G1" t="s">
        <v>9</v>
      </c>
    </row>
    <row r="2" spans="1:7" x14ac:dyDescent="0.45">
      <c r="A2" t="s">
        <v>13824</v>
      </c>
      <c r="B2" t="s">
        <v>13825</v>
      </c>
      <c r="C2" t="s">
        <v>13829</v>
      </c>
      <c r="D2">
        <v>8</v>
      </c>
      <c r="F2" s="1">
        <v>4000</v>
      </c>
      <c r="G2" s="26">
        <f>D2*1000/F2</f>
        <v>2</v>
      </c>
    </row>
    <row r="3" spans="1:7" x14ac:dyDescent="0.45">
      <c r="A3" t="s">
        <v>13824</v>
      </c>
      <c r="B3" t="s">
        <v>13825</v>
      </c>
      <c r="C3" t="s">
        <v>13829</v>
      </c>
      <c r="D3">
        <v>12</v>
      </c>
      <c r="F3" s="1">
        <v>4700</v>
      </c>
      <c r="G3" s="26">
        <f t="shared" ref="G3:G17" si="0">D3*1000/F3</f>
        <v>2.5531914893617023</v>
      </c>
    </row>
    <row r="4" spans="1:7" x14ac:dyDescent="0.45">
      <c r="A4" t="s">
        <v>13824</v>
      </c>
      <c r="B4" t="s">
        <v>13825</v>
      </c>
      <c r="C4" t="s">
        <v>13829</v>
      </c>
      <c r="D4">
        <v>14</v>
      </c>
      <c r="F4" s="1">
        <v>5400</v>
      </c>
      <c r="G4" s="26">
        <f t="shared" si="0"/>
        <v>2.5925925925925926</v>
      </c>
    </row>
    <row r="5" spans="1:7" x14ac:dyDescent="0.45">
      <c r="A5" t="s">
        <v>13824</v>
      </c>
      <c r="B5" t="s">
        <v>13831</v>
      </c>
      <c r="C5" t="s">
        <v>13832</v>
      </c>
      <c r="D5">
        <v>5</v>
      </c>
      <c r="F5" s="1">
        <v>2650</v>
      </c>
      <c r="G5" s="26">
        <f t="shared" si="0"/>
        <v>1.8867924528301887</v>
      </c>
    </row>
    <row r="6" spans="1:7" x14ac:dyDescent="0.45">
      <c r="A6" t="s">
        <v>13824</v>
      </c>
      <c r="B6" t="s">
        <v>13831</v>
      </c>
      <c r="C6" t="s">
        <v>13832</v>
      </c>
      <c r="D6">
        <v>8</v>
      </c>
      <c r="F6" s="1">
        <v>3200</v>
      </c>
      <c r="G6" s="26">
        <f t="shared" si="0"/>
        <v>2.5</v>
      </c>
    </row>
    <row r="7" spans="1:7" x14ac:dyDescent="0.45">
      <c r="A7" t="s">
        <v>13824</v>
      </c>
      <c r="B7" t="s">
        <v>13831</v>
      </c>
      <c r="C7" t="s">
        <v>13832</v>
      </c>
      <c r="D7">
        <v>12</v>
      </c>
      <c r="F7" s="1">
        <v>4400</v>
      </c>
      <c r="G7" s="26">
        <f t="shared" si="0"/>
        <v>2.7272727272727271</v>
      </c>
    </row>
    <row r="8" spans="1:7" x14ac:dyDescent="0.45">
      <c r="A8" t="s">
        <v>13824</v>
      </c>
      <c r="B8" t="s">
        <v>13831</v>
      </c>
      <c r="C8" t="s">
        <v>13832</v>
      </c>
      <c r="D8">
        <v>16</v>
      </c>
      <c r="F8" s="1">
        <v>4900</v>
      </c>
      <c r="G8" s="26">
        <f t="shared" si="0"/>
        <v>3.2653061224489797</v>
      </c>
    </row>
    <row r="9" spans="1:7" x14ac:dyDescent="0.45">
      <c r="A9" t="s">
        <v>13824</v>
      </c>
      <c r="B9" t="s">
        <v>13834</v>
      </c>
      <c r="C9" t="s">
        <v>13829</v>
      </c>
      <c r="D9">
        <v>5</v>
      </c>
      <c r="F9" s="1">
        <v>1900</v>
      </c>
      <c r="G9" s="26">
        <f t="shared" si="0"/>
        <v>2.6315789473684212</v>
      </c>
    </row>
    <row r="10" spans="1:7" x14ac:dyDescent="0.45">
      <c r="A10" t="s">
        <v>13824</v>
      </c>
      <c r="B10" t="s">
        <v>13834</v>
      </c>
      <c r="C10" t="s">
        <v>13829</v>
      </c>
      <c r="D10">
        <v>8</v>
      </c>
      <c r="F10" s="1">
        <v>2200</v>
      </c>
      <c r="G10" s="26">
        <f t="shared" si="0"/>
        <v>3.6363636363636362</v>
      </c>
    </row>
    <row r="11" spans="1:7" x14ac:dyDescent="0.45">
      <c r="A11" t="s">
        <v>13824</v>
      </c>
      <c r="B11" t="s">
        <v>13834</v>
      </c>
      <c r="C11" t="s">
        <v>13829</v>
      </c>
      <c r="D11">
        <v>12</v>
      </c>
      <c r="F11" s="1">
        <v>3300</v>
      </c>
      <c r="G11" s="26">
        <f t="shared" si="0"/>
        <v>3.6363636363636362</v>
      </c>
    </row>
    <row r="12" spans="1:7" x14ac:dyDescent="0.45">
      <c r="A12" t="s">
        <v>13824</v>
      </c>
      <c r="B12" t="s">
        <v>13834</v>
      </c>
      <c r="C12" t="s">
        <v>13829</v>
      </c>
      <c r="D12">
        <v>16</v>
      </c>
      <c r="F12" s="1">
        <v>3600</v>
      </c>
      <c r="G12" s="26">
        <f t="shared" si="0"/>
        <v>4.4444444444444446</v>
      </c>
    </row>
    <row r="13" spans="1:7" x14ac:dyDescent="0.45">
      <c r="A13" t="s">
        <v>13835</v>
      </c>
      <c r="B13" t="s">
        <v>13836</v>
      </c>
      <c r="C13" t="s">
        <v>13832</v>
      </c>
      <c r="D13">
        <v>3.5</v>
      </c>
      <c r="F13" s="1">
        <v>3930</v>
      </c>
      <c r="G13" s="26">
        <f t="shared" si="0"/>
        <v>0.89058524173027986</v>
      </c>
    </row>
    <row r="14" spans="1:7" x14ac:dyDescent="0.45">
      <c r="A14" t="s">
        <v>13835</v>
      </c>
      <c r="B14" t="s">
        <v>13836</v>
      </c>
      <c r="C14" t="s">
        <v>13832</v>
      </c>
      <c r="D14">
        <v>5</v>
      </c>
      <c r="F14" s="1">
        <v>4100</v>
      </c>
      <c r="G14" s="26">
        <f t="shared" si="0"/>
        <v>1.2195121951219512</v>
      </c>
    </row>
    <row r="15" spans="1:7" x14ac:dyDescent="0.45">
      <c r="A15" t="s">
        <v>13835</v>
      </c>
      <c r="B15" t="s">
        <v>13836</v>
      </c>
      <c r="C15" t="s">
        <v>13832</v>
      </c>
      <c r="D15">
        <v>7</v>
      </c>
      <c r="F15" s="1">
        <v>4700</v>
      </c>
      <c r="G15" s="26">
        <f t="shared" si="0"/>
        <v>1.4893617021276595</v>
      </c>
    </row>
    <row r="16" spans="1:7" x14ac:dyDescent="0.45">
      <c r="A16" t="s">
        <v>13835</v>
      </c>
      <c r="B16" t="s">
        <v>13836</v>
      </c>
      <c r="C16" t="s">
        <v>13832</v>
      </c>
      <c r="D16">
        <v>10</v>
      </c>
      <c r="F16" s="1">
        <v>6330</v>
      </c>
      <c r="G16" s="26">
        <f t="shared" si="0"/>
        <v>1.5797788309636651</v>
      </c>
    </row>
    <row r="17" spans="1:7" x14ac:dyDescent="0.45">
      <c r="A17" t="s">
        <v>13835</v>
      </c>
      <c r="B17" t="s">
        <v>13836</v>
      </c>
      <c r="C17" t="s">
        <v>13832</v>
      </c>
      <c r="D17">
        <v>12</v>
      </c>
      <c r="F17" s="1">
        <v>6700</v>
      </c>
      <c r="G17" s="26">
        <f t="shared" si="0"/>
        <v>1.791044776119403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EBB2DC6-DEC9-4115-B084-E2243BD0075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17</vt:i4>
      </vt:variant>
    </vt:vector>
  </HeadingPairs>
  <TitlesOfParts>
    <vt:vector size="44" baseType="lpstr">
      <vt:lpstr>Report</vt:lpstr>
      <vt:lpstr>InsulationDatabase</vt:lpstr>
      <vt:lpstr>Inputs</vt:lpstr>
      <vt:lpstr>HeatPunkAnalysis</vt:lpstr>
      <vt:lpstr>HeatPunkRaw</vt:lpstr>
      <vt:lpstr>Scenarios</vt:lpstr>
      <vt:lpstr>Rooms</vt:lpstr>
      <vt:lpstr>RadiatorLocations</vt:lpstr>
      <vt:lpstr>MCSACH</vt:lpstr>
      <vt:lpstr>CalcResults</vt:lpstr>
      <vt:lpstr>RadiatorCalc</vt:lpstr>
      <vt:lpstr>RadiatorDatabase</vt:lpstr>
      <vt:lpstr>Pipework</vt:lpstr>
      <vt:lpstr>Calcs</vt:lpstr>
      <vt:lpstr>Examples</vt:lpstr>
      <vt:lpstr>Design</vt:lpstr>
      <vt:lpstr>Tabular</vt:lpstr>
      <vt:lpstr>EPCPostcodeData</vt:lpstr>
      <vt:lpstr>EPC</vt:lpstr>
      <vt:lpstr>Table 1</vt:lpstr>
      <vt:lpstr>RadLocationsPrintForm</vt:lpstr>
      <vt:lpstr>OctopusRawData</vt:lpstr>
      <vt:lpstr>Temperatures</vt:lpstr>
      <vt:lpstr>Daily</vt:lpstr>
      <vt:lpstr>Analysis</vt:lpstr>
      <vt:lpstr>Cold days</vt:lpstr>
      <vt:lpstr>HeatPumps</vt:lpstr>
      <vt:lpstr>BalancePointTemperature</vt:lpstr>
      <vt:lpstr>CalculateRadiatorChoicesFlag</vt:lpstr>
      <vt:lpstr>DegreeDays</vt:lpstr>
      <vt:lpstr>DesignFlowTemperature</vt:lpstr>
      <vt:lpstr>epcquery</vt:lpstr>
      <vt:lpstr>GasBoilerEfficiency</vt:lpstr>
      <vt:lpstr>GasDeliveredHeatTariff</vt:lpstr>
      <vt:lpstr>GasTariff</vt:lpstr>
      <vt:lpstr>HeatPunkSCOP</vt:lpstr>
      <vt:lpstr>HWSCOP</vt:lpstr>
      <vt:lpstr>ManualBalancePointTemperature</vt:lpstr>
      <vt:lpstr>MCSHeatingSCOP</vt:lpstr>
      <vt:lpstr>MCSHWSCOP</vt:lpstr>
      <vt:lpstr>Occupancy</vt:lpstr>
      <vt:lpstr>postcode</vt:lpstr>
      <vt:lpstr>RadLocationsPrintForm!Print_Area</vt:lpstr>
      <vt:lpstr>RoomEmittersMaxSizes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Haile</dc:creator>
  <cp:lastModifiedBy>Philip Haile</cp:lastModifiedBy>
  <cp:lastPrinted>2024-12-01T17:00:06Z</cp:lastPrinted>
  <dcterms:created xsi:type="dcterms:W3CDTF">2015-06-05T18:17:20Z</dcterms:created>
  <dcterms:modified xsi:type="dcterms:W3CDTF">2025-03-28T19:07:14Z</dcterms:modified>
</cp:coreProperties>
</file>